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achaibanyongrakkul/Documents/GitHub/sprint2vec_revision/"/>
    </mc:Choice>
  </mc:AlternateContent>
  <xr:revisionPtr revIDLastSave="0" documentId="13_ncr:1_{977BB0FD-3D35-B244-A450-BBECEB11E897}" xr6:coauthVersionLast="47" xr6:coauthVersionMax="47" xr10:uidLastSave="{00000000-0000-0000-0000-000000000000}"/>
  <bookViews>
    <workbookView xWindow="0" yWindow="720" windowWidth="27040" windowHeight="15900" firstSheet="3" activeTab="10" xr2:uid="{FFD04613-4062-8743-BE5A-040E02029004}"/>
  </bookViews>
  <sheets>
    <sheet name="Apache_Productivity" sheetId="1" r:id="rId1"/>
    <sheet name="Apache_Quality" sheetId="2" r:id="rId2"/>
    <sheet name="Atlassian_Productivity" sheetId="4" r:id="rId3"/>
    <sheet name="Atlassian_Quality" sheetId="5" r:id="rId4"/>
    <sheet name="Jenkins_Productivity" sheetId="6" r:id="rId5"/>
    <sheet name="Jenkins_Quality" sheetId="7" r:id="rId6"/>
    <sheet name="Spring_Productivity" sheetId="8" r:id="rId7"/>
    <sheet name="Spring_Quality" sheetId="9" r:id="rId8"/>
    <sheet name="Talendforge_Productivity" sheetId="10" r:id="rId9"/>
    <sheet name="Talendforge_Quality" sheetId="11" r:id="rId10"/>
    <sheet name="Time Complexity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4" l="1"/>
  <c r="G4" i="14"/>
  <c r="G5" i="14"/>
  <c r="G6" i="14"/>
  <c r="G2" i="14"/>
  <c r="F6" i="14"/>
  <c r="F5" i="14"/>
  <c r="F3" i="14"/>
  <c r="F4" i="14"/>
  <c r="F2" i="14"/>
  <c r="B6" i="14"/>
  <c r="B5" i="14"/>
  <c r="B4" i="14"/>
  <c r="B3" i="14"/>
  <c r="B2" i="14"/>
</calcChain>
</file>

<file path=xl/sharedStrings.xml><?xml version="1.0" encoding="utf-8"?>
<sst xmlns="http://schemas.openxmlformats.org/spreadsheetml/2006/main" count="437" uniqueCount="69">
  <si>
    <t>Configurable Components</t>
  </si>
  <si>
    <t>Text Embedding</t>
  </si>
  <si>
    <t>Act Embedding</t>
  </si>
  <si>
    <t>LSTM</t>
  </si>
  <si>
    <t>encoder_input</t>
  </si>
  <si>
    <t>shared_embedding</t>
  </si>
  <si>
    <t>encoder_lstm</t>
  </si>
  <si>
    <t>Layer</t>
  </si>
  <si>
    <t>Dropout rate</t>
  </si>
  <si>
    <t>Activation</t>
  </si>
  <si>
    <t>ReLU</t>
  </si>
  <si>
    <t>decoder_input</t>
  </si>
  <si>
    <t>decoder_lstm</t>
  </si>
  <si>
    <t>dense</t>
  </si>
  <si>
    <t>Softmax</t>
  </si>
  <si>
    <t>Optimizer</t>
  </si>
  <si>
    <t>Adam (0.001)</t>
  </si>
  <si>
    <t>Last</t>
  </si>
  <si>
    <t>Used Timestep</t>
  </si>
  <si>
    <t>DNN</t>
  </si>
  <si>
    <t>input</t>
  </si>
  <si>
    <t>Pooling</t>
  </si>
  <si>
    <t>Min</t>
  </si>
  <si>
    <t>nomalization</t>
  </si>
  <si>
    <t>0.25, 0.25</t>
  </si>
  <si>
    <t>Linear</t>
  </si>
  <si>
    <t>Adam (0.01)</t>
  </si>
  <si>
    <t>Regressor</t>
  </si>
  <si>
    <t>0.5,0.5</t>
  </si>
  <si>
    <t>AdamWeightDecay (0.001)</t>
  </si>
  <si>
    <t>RMSprop (0.001)</t>
  </si>
  <si>
    <t>0.25,0.25</t>
  </si>
  <si>
    <t>AdamWeightDecay (0.00001)</t>
  </si>
  <si>
    <t>Max</t>
  </si>
  <si>
    <t>AdamWeightDecay (0.1)</t>
  </si>
  <si>
    <t>Full</t>
  </si>
  <si>
    <t>encoder_embedding</t>
  </si>
  <si>
    <t>decoder_embedding</t>
  </si>
  <si>
    <t>Mean</t>
  </si>
  <si>
    <t>SGD (0.0001)</t>
  </si>
  <si>
    <t>Batch Normalization?</t>
  </si>
  <si>
    <t>Yes</t>
  </si>
  <si>
    <t>BoW (min_df = 234 ==&gt; max_vocab = 208)</t>
  </si>
  <si>
    <t>Input dim (vocab size)</t>
  </si>
  <si>
    <t>Name</t>
  </si>
  <si>
    <t># of Params</t>
  </si>
  <si>
    <t># of Units</t>
  </si>
  <si>
    <t>sow2v (dim=200)</t>
  </si>
  <si>
    <t>seBERT (dim=1024)</t>
  </si>
  <si>
    <t>BERTuncased (dim=768)</t>
  </si>
  <si>
    <t>BERTOverflow (dim=768)</t>
  </si>
  <si>
    <t>Project</t>
  </si>
  <si>
    <t>Apache</t>
  </si>
  <si>
    <t>Atlassian</t>
  </si>
  <si>
    <t>Jenkins</t>
  </si>
  <si>
    <t>Spring</t>
  </si>
  <si>
    <t>Talendforge</t>
  </si>
  <si>
    <t>Data Preparation</t>
  </si>
  <si>
    <t>Activity RNN Training &amp; Tuning</t>
  </si>
  <si>
    <t>Feature Construction</t>
  </si>
  <si>
    <t>AutoKeras Regressor Training &amp; Tuning</t>
  </si>
  <si>
    <t>* Unit in Second</t>
  </si>
  <si>
    <t>AutoKeras Regressor Inference</t>
  </si>
  <si>
    <t>TOTAL</t>
  </si>
  <si>
    <t>AutoKeras Regressor Inference: Average inference time of productivity task and quality task</t>
  </si>
  <si>
    <t>Feature Construction: Feature Construction for all combinations of approach configurations</t>
  </si>
  <si>
    <t>Data Prepation: Data Loading, Data Splitting, Data Preprocessing</t>
  </si>
  <si>
    <t>AutoKeras Regressor Training &amp; Tuning: Average training and tuning time of productivity task and quality task</t>
  </si>
  <si>
    <t>Activity RNN Training &amp; Tuning: Training and tuning time for activity RNN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</si>
</sst>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0" formatCode="_(* #,##0_);_(* \(#,##0\);_(* &quot;-&quot;??_);_(@_)"/>
    <numFmt numFmtId="173" formatCode="0.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0" fontId="0" fillId="0" borderId="0" xfId="1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17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9BC59-29F9-2C45-AF69-9EA446588202}">
  <dimension ref="A1:K15"/>
  <sheetViews>
    <sheetView workbookViewId="0">
      <selection activeCell="B2" sqref="B2"/>
    </sheetView>
  </sheetViews>
  <sheetFormatPr baseColWidth="10" defaultRowHeight="16" x14ac:dyDescent="0.2"/>
  <cols>
    <col min="1" max="1" width="22.1640625" customWidth="1"/>
    <col min="2" max="2" width="15.33203125" bestFit="1" customWidth="1"/>
    <col min="3" max="3" width="17" bestFit="1" customWidth="1"/>
    <col min="5" max="5" width="19.5" bestFit="1" customWidth="1"/>
    <col min="7" max="7" width="11.6640625" bestFit="1" customWidth="1"/>
    <col min="8" max="8" width="19.1640625" bestFit="1" customWidth="1"/>
    <col min="9" max="9" width="12.33203125" bestFit="1" customWidth="1"/>
    <col min="10" max="10" width="13.5" bestFit="1" customWidth="1"/>
    <col min="11" max="11" width="11" bestFit="1" customWidth="1"/>
  </cols>
  <sheetData>
    <row r="1" spans="1:11" x14ac:dyDescent="0.2">
      <c r="A1" s="3" t="s">
        <v>0</v>
      </c>
      <c r="B1" s="3" t="s">
        <v>44</v>
      </c>
      <c r="C1" s="3" t="s">
        <v>7</v>
      </c>
      <c r="D1" s="3" t="s">
        <v>46</v>
      </c>
      <c r="E1" s="3" t="s">
        <v>43</v>
      </c>
      <c r="F1" s="3" t="s">
        <v>9</v>
      </c>
      <c r="G1" s="3" t="s">
        <v>8</v>
      </c>
      <c r="H1" s="3" t="s">
        <v>40</v>
      </c>
      <c r="I1" s="3" t="s">
        <v>15</v>
      </c>
      <c r="J1" s="3" t="s">
        <v>18</v>
      </c>
      <c r="K1" s="3" t="s">
        <v>45</v>
      </c>
    </row>
    <row r="2" spans="1:11" x14ac:dyDescent="0.2">
      <c r="A2" s="1" t="s">
        <v>1</v>
      </c>
      <c r="B2" t="s">
        <v>47</v>
      </c>
    </row>
    <row r="3" spans="1:11" x14ac:dyDescent="0.2">
      <c r="A3" s="7" t="s">
        <v>2</v>
      </c>
      <c r="B3" s="8" t="s">
        <v>3</v>
      </c>
      <c r="C3" t="s">
        <v>4</v>
      </c>
      <c r="D3">
        <v>148</v>
      </c>
      <c r="I3" s="7" t="s">
        <v>16</v>
      </c>
      <c r="J3" s="7" t="s">
        <v>17</v>
      </c>
      <c r="K3" s="9">
        <v>47515</v>
      </c>
    </row>
    <row r="4" spans="1:11" x14ac:dyDescent="0.2">
      <c r="A4" s="7"/>
      <c r="B4" s="8"/>
      <c r="C4" t="s">
        <v>5</v>
      </c>
      <c r="D4">
        <v>32</v>
      </c>
      <c r="E4">
        <v>475</v>
      </c>
      <c r="I4" s="7"/>
      <c r="J4" s="7"/>
      <c r="K4" s="9"/>
    </row>
    <row r="5" spans="1:11" x14ac:dyDescent="0.2">
      <c r="A5" s="7"/>
      <c r="B5" s="8"/>
      <c r="C5" t="s">
        <v>6</v>
      </c>
      <c r="D5">
        <v>32</v>
      </c>
      <c r="F5" t="s">
        <v>10</v>
      </c>
      <c r="G5">
        <v>0.2</v>
      </c>
      <c r="I5" s="7"/>
      <c r="J5" s="7"/>
      <c r="K5" s="9"/>
    </row>
    <row r="6" spans="1:11" x14ac:dyDescent="0.2">
      <c r="A6" s="7"/>
      <c r="B6" s="8"/>
      <c r="C6" t="s">
        <v>11</v>
      </c>
      <c r="D6">
        <v>148</v>
      </c>
      <c r="I6" s="7"/>
      <c r="J6" s="7"/>
      <c r="K6" s="9"/>
    </row>
    <row r="7" spans="1:11" x14ac:dyDescent="0.2">
      <c r="A7" s="7"/>
      <c r="B7" s="8"/>
      <c r="C7" t="s">
        <v>12</v>
      </c>
      <c r="D7">
        <v>32</v>
      </c>
      <c r="F7" t="s">
        <v>10</v>
      </c>
      <c r="G7">
        <v>0.2</v>
      </c>
      <c r="I7" s="7"/>
      <c r="J7" s="7"/>
      <c r="K7" s="9"/>
    </row>
    <row r="8" spans="1:11" x14ac:dyDescent="0.2">
      <c r="A8" s="7"/>
      <c r="B8" s="8"/>
      <c r="C8" t="s">
        <v>13</v>
      </c>
      <c r="D8">
        <v>475</v>
      </c>
      <c r="F8" t="s">
        <v>14</v>
      </c>
      <c r="I8" s="7"/>
      <c r="J8" s="7"/>
      <c r="K8" s="9"/>
    </row>
    <row r="9" spans="1:11" x14ac:dyDescent="0.2">
      <c r="A9" s="1" t="s">
        <v>21</v>
      </c>
      <c r="B9" s="4" t="s">
        <v>22</v>
      </c>
    </row>
    <row r="10" spans="1:11" x14ac:dyDescent="0.2">
      <c r="A10" s="7" t="s">
        <v>27</v>
      </c>
      <c r="B10" s="8" t="s">
        <v>19</v>
      </c>
      <c r="C10" t="s">
        <v>20</v>
      </c>
      <c r="D10">
        <v>273</v>
      </c>
      <c r="I10" s="7" t="s">
        <v>26</v>
      </c>
      <c r="K10" s="9">
        <v>26532</v>
      </c>
    </row>
    <row r="11" spans="1:11" x14ac:dyDescent="0.2">
      <c r="A11" s="7"/>
      <c r="B11" s="8"/>
      <c r="C11" t="s">
        <v>23</v>
      </c>
      <c r="I11" s="7"/>
      <c r="K11" s="9"/>
    </row>
    <row r="12" spans="1:11" x14ac:dyDescent="0.2">
      <c r="A12" s="7"/>
      <c r="B12" s="8"/>
      <c r="C12" t="s">
        <v>13</v>
      </c>
      <c r="D12">
        <v>64</v>
      </c>
      <c r="F12" t="s">
        <v>10</v>
      </c>
      <c r="G12">
        <v>0.25</v>
      </c>
      <c r="I12" s="7"/>
      <c r="K12" s="9"/>
    </row>
    <row r="13" spans="1:11" x14ac:dyDescent="0.2">
      <c r="A13" s="7"/>
      <c r="B13" s="8"/>
      <c r="C13" t="s">
        <v>13</v>
      </c>
      <c r="D13">
        <v>128</v>
      </c>
      <c r="F13" t="s">
        <v>10</v>
      </c>
      <c r="G13" s="6" t="s">
        <v>24</v>
      </c>
      <c r="I13" s="7"/>
      <c r="K13" s="9"/>
    </row>
    <row r="14" spans="1:11" x14ac:dyDescent="0.2">
      <c r="A14" s="7"/>
      <c r="B14" s="8"/>
      <c r="C14" t="s">
        <v>13</v>
      </c>
      <c r="D14">
        <v>1</v>
      </c>
      <c r="F14" t="s">
        <v>25</v>
      </c>
      <c r="I14" s="7"/>
      <c r="K14" s="9"/>
    </row>
    <row r="15" spans="1:11" x14ac:dyDescent="0.2">
      <c r="A15" s="2"/>
      <c r="I15" s="2"/>
      <c r="K15" s="9"/>
    </row>
  </sheetData>
  <mergeCells count="9">
    <mergeCell ref="K3:K8"/>
    <mergeCell ref="K10:K15"/>
    <mergeCell ref="A3:A8"/>
    <mergeCell ref="A10:A14"/>
    <mergeCell ref="I3:I8"/>
    <mergeCell ref="J3:J8"/>
    <mergeCell ref="I10:I14"/>
    <mergeCell ref="B3:B8"/>
    <mergeCell ref="B10:B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E5506-7FAC-BC44-ABD8-E9037E70008E}">
  <dimension ref="A1:K15"/>
  <sheetViews>
    <sheetView workbookViewId="0">
      <selection activeCell="C11" sqref="C11"/>
    </sheetView>
  </sheetViews>
  <sheetFormatPr baseColWidth="10" defaultRowHeight="16" x14ac:dyDescent="0.2"/>
  <cols>
    <col min="1" max="1" width="22.1640625" customWidth="1"/>
    <col min="2" max="2" width="22.33203125" bestFit="1" customWidth="1"/>
    <col min="3" max="3" width="18" bestFit="1" customWidth="1"/>
    <col min="5" max="5" width="19.83203125" bestFit="1" customWidth="1"/>
    <col min="8" max="8" width="19.1640625" bestFit="1" customWidth="1"/>
    <col min="9" max="9" width="25.5" bestFit="1" customWidth="1"/>
    <col min="10" max="10" width="13.5" bestFit="1" customWidth="1"/>
    <col min="11" max="11" width="11" bestFit="1" customWidth="1"/>
  </cols>
  <sheetData>
    <row r="1" spans="1:11" x14ac:dyDescent="0.2">
      <c r="A1" s="3" t="s">
        <v>0</v>
      </c>
      <c r="B1" s="3" t="s">
        <v>44</v>
      </c>
      <c r="C1" s="3" t="s">
        <v>7</v>
      </c>
      <c r="D1" s="3" t="s">
        <v>46</v>
      </c>
      <c r="E1" s="3" t="s">
        <v>43</v>
      </c>
      <c r="F1" s="3" t="s">
        <v>9</v>
      </c>
      <c r="G1" s="3" t="s">
        <v>8</v>
      </c>
      <c r="H1" s="3" t="s">
        <v>40</v>
      </c>
      <c r="I1" s="3" t="s">
        <v>15</v>
      </c>
      <c r="J1" s="3" t="s">
        <v>18</v>
      </c>
      <c r="K1" s="3" t="s">
        <v>45</v>
      </c>
    </row>
    <row r="2" spans="1:11" x14ac:dyDescent="0.2">
      <c r="A2" s="1" t="s">
        <v>1</v>
      </c>
      <c r="B2" t="s">
        <v>50</v>
      </c>
    </row>
    <row r="3" spans="1:11" x14ac:dyDescent="0.2">
      <c r="A3" s="7" t="s">
        <v>2</v>
      </c>
      <c r="B3" s="8" t="s">
        <v>3</v>
      </c>
      <c r="C3" t="s">
        <v>4</v>
      </c>
      <c r="D3">
        <v>105</v>
      </c>
      <c r="I3" s="7" t="s">
        <v>16</v>
      </c>
      <c r="J3" s="7" t="s">
        <v>35</v>
      </c>
      <c r="K3" s="9">
        <v>34190</v>
      </c>
    </row>
    <row r="4" spans="1:11" x14ac:dyDescent="0.2">
      <c r="A4" s="7"/>
      <c r="B4" s="8"/>
      <c r="C4" t="s">
        <v>36</v>
      </c>
      <c r="D4">
        <v>32</v>
      </c>
      <c r="E4">
        <v>270</v>
      </c>
      <c r="I4" s="7"/>
      <c r="J4" s="7"/>
      <c r="K4" s="9"/>
    </row>
    <row r="5" spans="1:11" x14ac:dyDescent="0.2">
      <c r="A5" s="7"/>
      <c r="B5" s="8"/>
      <c r="C5" t="s">
        <v>6</v>
      </c>
      <c r="D5">
        <v>32</v>
      </c>
      <c r="F5" t="s">
        <v>10</v>
      </c>
      <c r="G5">
        <v>0.2</v>
      </c>
      <c r="I5" s="7"/>
      <c r="J5" s="7"/>
      <c r="K5" s="9"/>
    </row>
    <row r="6" spans="1:11" x14ac:dyDescent="0.2">
      <c r="A6" s="7"/>
      <c r="B6" s="8"/>
      <c r="C6" t="s">
        <v>11</v>
      </c>
      <c r="D6">
        <v>105</v>
      </c>
      <c r="I6" s="7"/>
      <c r="J6" s="7"/>
      <c r="K6" s="9"/>
    </row>
    <row r="7" spans="1:11" x14ac:dyDescent="0.2">
      <c r="A7" s="7"/>
      <c r="B7" s="8"/>
      <c r="C7" t="s">
        <v>12</v>
      </c>
      <c r="D7">
        <v>32</v>
      </c>
      <c r="F7" t="s">
        <v>10</v>
      </c>
      <c r="G7">
        <v>0.2</v>
      </c>
      <c r="I7" s="7"/>
      <c r="J7" s="7"/>
      <c r="K7" s="9"/>
    </row>
    <row r="8" spans="1:11" x14ac:dyDescent="0.2">
      <c r="A8" s="7"/>
      <c r="B8" s="8"/>
      <c r="C8" t="s">
        <v>13</v>
      </c>
      <c r="D8">
        <v>270</v>
      </c>
      <c r="F8" t="s">
        <v>14</v>
      </c>
      <c r="I8" s="7"/>
      <c r="J8" s="7"/>
      <c r="K8" s="9"/>
    </row>
    <row r="9" spans="1:11" x14ac:dyDescent="0.2">
      <c r="A9" s="1" t="s">
        <v>21</v>
      </c>
      <c r="B9" s="4" t="s">
        <v>22</v>
      </c>
    </row>
    <row r="10" spans="1:11" x14ac:dyDescent="0.2">
      <c r="A10" s="7" t="s">
        <v>27</v>
      </c>
      <c r="B10" s="8" t="s">
        <v>19</v>
      </c>
      <c r="C10" t="s">
        <v>20</v>
      </c>
      <c r="D10">
        <v>827</v>
      </c>
      <c r="I10" s="7" t="s">
        <v>39</v>
      </c>
      <c r="K10" s="10">
        <v>102392</v>
      </c>
    </row>
    <row r="11" spans="1:11" x14ac:dyDescent="0.2">
      <c r="A11" s="7"/>
      <c r="B11" s="8"/>
      <c r="C11" t="s">
        <v>23</v>
      </c>
      <c r="I11" s="7"/>
      <c r="K11" s="10"/>
    </row>
    <row r="12" spans="1:11" x14ac:dyDescent="0.2">
      <c r="A12" s="7"/>
      <c r="B12" s="8"/>
      <c r="C12" t="s">
        <v>13</v>
      </c>
      <c r="D12">
        <v>16</v>
      </c>
      <c r="F12" t="s">
        <v>10</v>
      </c>
      <c r="H12" t="s">
        <v>41</v>
      </c>
      <c r="I12" s="7"/>
      <c r="K12" s="10"/>
    </row>
    <row r="13" spans="1:11" x14ac:dyDescent="0.2">
      <c r="A13" s="7"/>
      <c r="B13" s="8"/>
      <c r="C13" t="s">
        <v>13</v>
      </c>
      <c r="D13">
        <v>1024</v>
      </c>
      <c r="F13" t="s">
        <v>10</v>
      </c>
      <c r="H13" t="s">
        <v>41</v>
      </c>
      <c r="I13" s="7"/>
      <c r="K13" s="10"/>
    </row>
    <row r="14" spans="1:11" x14ac:dyDescent="0.2">
      <c r="A14" s="7"/>
      <c r="B14" s="8"/>
      <c r="C14" t="s">
        <v>13</v>
      </c>
      <c r="D14">
        <v>64</v>
      </c>
      <c r="F14" t="s">
        <v>10</v>
      </c>
      <c r="H14" t="s">
        <v>41</v>
      </c>
      <c r="I14" s="7"/>
      <c r="K14" s="10"/>
    </row>
    <row r="15" spans="1:11" x14ac:dyDescent="0.2">
      <c r="A15" s="7"/>
      <c r="B15" s="8"/>
      <c r="C15" t="s">
        <v>13</v>
      </c>
      <c r="D15">
        <v>1</v>
      </c>
      <c r="F15" t="s">
        <v>25</v>
      </c>
      <c r="I15" s="7"/>
      <c r="K15" s="10"/>
    </row>
  </sheetData>
  <mergeCells count="9">
    <mergeCell ref="A3:A8"/>
    <mergeCell ref="A10:A15"/>
    <mergeCell ref="K3:K8"/>
    <mergeCell ref="K10:K15"/>
    <mergeCell ref="B3:B8"/>
    <mergeCell ref="I3:I8"/>
    <mergeCell ref="J3:J8"/>
    <mergeCell ref="B10:B15"/>
    <mergeCell ref="I10:I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EBED-0CEF-FC48-A0B3-6AC023E7484D}">
  <dimension ref="A1:G12"/>
  <sheetViews>
    <sheetView tabSelected="1" workbookViewId="0">
      <selection activeCell="D20" sqref="D20"/>
    </sheetView>
  </sheetViews>
  <sheetFormatPr baseColWidth="10" defaultRowHeight="16" x14ac:dyDescent="0.2"/>
  <cols>
    <col min="2" max="2" width="15" bestFit="1" customWidth="1"/>
    <col min="3" max="3" width="27" bestFit="1" customWidth="1"/>
    <col min="4" max="4" width="18.33203125" bestFit="1" customWidth="1"/>
    <col min="5" max="5" width="33.83203125" bestFit="1" customWidth="1"/>
    <col min="6" max="6" width="26.83203125" bestFit="1" customWidth="1"/>
    <col min="7" max="7" width="14.5" bestFit="1" customWidth="1"/>
  </cols>
  <sheetData>
    <row r="1" spans="1:7" x14ac:dyDescent="0.2">
      <c r="A1" s="3" t="s">
        <v>51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62</v>
      </c>
      <c r="G1" s="3" t="s">
        <v>63</v>
      </c>
    </row>
    <row r="2" spans="1:7" x14ac:dyDescent="0.2">
      <c r="A2" t="s">
        <v>52</v>
      </c>
      <c r="B2" s="12">
        <f>1.90287280082702+5.26696062088012</f>
        <v>7.16983342170714</v>
      </c>
      <c r="C2" s="12">
        <v>14548.182986736199</v>
      </c>
      <c r="D2" s="12">
        <v>194.45071220397901</v>
      </c>
      <c r="E2" s="12">
        <v>12874.4389959573</v>
      </c>
      <c r="F2" s="12">
        <f>(0.0492518510742885+0.0694238417364465)/2</f>
        <v>5.9337846405367503E-2</v>
      </c>
      <c r="G2" s="12">
        <f>SUM(B2:F2)</f>
        <v>27624.301866165588</v>
      </c>
    </row>
    <row r="3" spans="1:7" x14ac:dyDescent="0.2">
      <c r="A3" t="s">
        <v>53</v>
      </c>
      <c r="B3" s="12">
        <f>1.93603992462158+1.42025876045227</f>
        <v>3.3562986850738499</v>
      </c>
      <c r="C3" s="12">
        <v>5390.3550209999003</v>
      </c>
      <c r="D3" s="12">
        <v>261.33614730834898</v>
      </c>
      <c r="E3" s="12">
        <v>25772.546979665702</v>
      </c>
      <c r="F3" s="12">
        <f>(0.0558837963766595+0.0648584602185454)/2</f>
        <v>6.0371128297602453E-2</v>
      </c>
      <c r="G3" s="12">
        <f t="shared" ref="G3:G6" si="0">SUM(B3:F3)</f>
        <v>31427.654817787319</v>
      </c>
    </row>
    <row r="4" spans="1:7" x14ac:dyDescent="0.2">
      <c r="A4" t="s">
        <v>54</v>
      </c>
      <c r="B4" s="12">
        <f>3.61102843284606+4.88808369636535</f>
        <v>8.4991121292114098</v>
      </c>
      <c r="C4" s="12">
        <v>24119.2870918802</v>
      </c>
      <c r="D4" s="12">
        <v>1286.2566804885801</v>
      </c>
      <c r="E4" s="12">
        <v>11494.557356953601</v>
      </c>
      <c r="F4" s="12">
        <f>(0.06578396210925+0.0784751268545021)/2</f>
        <v>7.2129544481876057E-2</v>
      </c>
      <c r="G4" s="12">
        <f t="shared" si="0"/>
        <v>36908.672370996072</v>
      </c>
    </row>
    <row r="5" spans="1:7" x14ac:dyDescent="0.2">
      <c r="A5" t="s">
        <v>55</v>
      </c>
      <c r="B5" s="12">
        <f>2.31647539138793+7.68053865432739</f>
        <v>9.9970140457153196</v>
      </c>
      <c r="C5" s="12">
        <v>23340.2372409296</v>
      </c>
      <c r="D5" s="12">
        <v>429.469917297363</v>
      </c>
      <c r="E5" s="12">
        <v>12316.5500522932</v>
      </c>
      <c r="F5" s="12">
        <f>(0.0505508941214415+0.038844702083911)/2</f>
        <v>4.4697798102676253E-2</v>
      </c>
      <c r="G5" s="12">
        <f t="shared" si="0"/>
        <v>36096.298922363982</v>
      </c>
    </row>
    <row r="6" spans="1:7" x14ac:dyDescent="0.2">
      <c r="A6" t="s">
        <v>56</v>
      </c>
      <c r="B6" s="12">
        <f>2.15141057968139+4.345960855484</f>
        <v>6.4973714351653893</v>
      </c>
      <c r="C6" s="12">
        <v>15712.037625675201</v>
      </c>
      <c r="D6" s="12">
        <v>269.76839447021399</v>
      </c>
      <c r="E6" s="12">
        <v>14927.893893480301</v>
      </c>
      <c r="F6" s="12">
        <f>(0.0452411405412508+0.0350504280713148)/2</f>
        <v>4.0145784306282802E-2</v>
      </c>
      <c r="G6" s="12">
        <f t="shared" si="0"/>
        <v>30916.237430845187</v>
      </c>
    </row>
    <row r="7" spans="1:7" x14ac:dyDescent="0.2">
      <c r="G7" t="s">
        <v>61</v>
      </c>
    </row>
    <row r="8" spans="1:7" x14ac:dyDescent="0.2">
      <c r="B8" t="s">
        <v>66</v>
      </c>
    </row>
    <row r="9" spans="1:7" x14ac:dyDescent="0.2">
      <c r="B9" s="11" t="s">
        <v>68</v>
      </c>
    </row>
    <row r="10" spans="1:7" x14ac:dyDescent="0.2">
      <c r="B10" t="s">
        <v>65</v>
      </c>
    </row>
    <row r="11" spans="1:7" x14ac:dyDescent="0.2">
      <c r="B11" s="11" t="s">
        <v>67</v>
      </c>
    </row>
    <row r="12" spans="1:7" x14ac:dyDescent="0.2">
      <c r="B12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E0B7-A670-444C-99A8-5800E1FD00B0}">
  <dimension ref="A1:K15"/>
  <sheetViews>
    <sheetView workbookViewId="0">
      <selection activeCell="B2" sqref="B2"/>
    </sheetView>
  </sheetViews>
  <sheetFormatPr baseColWidth="10" defaultRowHeight="16" x14ac:dyDescent="0.2"/>
  <cols>
    <col min="1" max="1" width="22.1640625" customWidth="1"/>
    <col min="2" max="2" width="15.33203125" bestFit="1" customWidth="1"/>
    <col min="3" max="3" width="17" bestFit="1" customWidth="1"/>
    <col min="5" max="5" width="19.83203125" bestFit="1" customWidth="1"/>
    <col min="8" max="8" width="19.1640625" bestFit="1" customWidth="1"/>
    <col min="9" max="9" width="23.5" bestFit="1" customWidth="1"/>
    <col min="10" max="10" width="13.5" bestFit="1" customWidth="1"/>
    <col min="11" max="11" width="11" bestFit="1" customWidth="1"/>
  </cols>
  <sheetData>
    <row r="1" spans="1:11" x14ac:dyDescent="0.2">
      <c r="A1" s="3" t="s">
        <v>0</v>
      </c>
      <c r="B1" s="3" t="s">
        <v>44</v>
      </c>
      <c r="C1" s="3" t="s">
        <v>7</v>
      </c>
      <c r="D1" s="3" t="s">
        <v>46</v>
      </c>
      <c r="E1" s="3" t="s">
        <v>43</v>
      </c>
      <c r="F1" s="3" t="s">
        <v>9</v>
      </c>
      <c r="G1" s="3" t="s">
        <v>8</v>
      </c>
      <c r="H1" s="3" t="s">
        <v>40</v>
      </c>
      <c r="I1" s="3" t="s">
        <v>15</v>
      </c>
      <c r="J1" s="3" t="s">
        <v>18</v>
      </c>
      <c r="K1" s="3" t="s">
        <v>45</v>
      </c>
    </row>
    <row r="2" spans="1:11" x14ac:dyDescent="0.2">
      <c r="A2" s="1" t="s">
        <v>1</v>
      </c>
      <c r="B2" t="s">
        <v>47</v>
      </c>
    </row>
    <row r="3" spans="1:11" x14ac:dyDescent="0.2">
      <c r="A3" s="7" t="s">
        <v>2</v>
      </c>
      <c r="B3" s="8" t="s">
        <v>3</v>
      </c>
      <c r="C3" t="s">
        <v>4</v>
      </c>
      <c r="D3">
        <v>148</v>
      </c>
      <c r="I3" s="7" t="s">
        <v>16</v>
      </c>
      <c r="J3" s="7" t="s">
        <v>17</v>
      </c>
      <c r="K3" s="9">
        <v>47515</v>
      </c>
    </row>
    <row r="4" spans="1:11" x14ac:dyDescent="0.2">
      <c r="A4" s="7"/>
      <c r="B4" s="8"/>
      <c r="C4" t="s">
        <v>5</v>
      </c>
      <c r="D4">
        <v>32</v>
      </c>
      <c r="E4">
        <v>475</v>
      </c>
      <c r="I4" s="7"/>
      <c r="J4" s="7"/>
      <c r="K4" s="9"/>
    </row>
    <row r="5" spans="1:11" x14ac:dyDescent="0.2">
      <c r="A5" s="7"/>
      <c r="B5" s="8"/>
      <c r="C5" t="s">
        <v>6</v>
      </c>
      <c r="D5">
        <v>32</v>
      </c>
      <c r="F5" t="s">
        <v>10</v>
      </c>
      <c r="G5">
        <v>0.2</v>
      </c>
      <c r="I5" s="7"/>
      <c r="J5" s="7"/>
      <c r="K5" s="9"/>
    </row>
    <row r="6" spans="1:11" x14ac:dyDescent="0.2">
      <c r="A6" s="7"/>
      <c r="B6" s="8"/>
      <c r="C6" t="s">
        <v>11</v>
      </c>
      <c r="D6">
        <v>148</v>
      </c>
      <c r="I6" s="7"/>
      <c r="J6" s="7"/>
      <c r="K6" s="9"/>
    </row>
    <row r="7" spans="1:11" x14ac:dyDescent="0.2">
      <c r="A7" s="7"/>
      <c r="B7" s="8"/>
      <c r="C7" t="s">
        <v>12</v>
      </c>
      <c r="D7">
        <v>32</v>
      </c>
      <c r="F7" t="s">
        <v>10</v>
      </c>
      <c r="G7">
        <v>0.2</v>
      </c>
      <c r="I7" s="7"/>
      <c r="J7" s="7"/>
      <c r="K7" s="9"/>
    </row>
    <row r="8" spans="1:11" x14ac:dyDescent="0.2">
      <c r="A8" s="7"/>
      <c r="B8" s="8"/>
      <c r="C8" t="s">
        <v>13</v>
      </c>
      <c r="D8">
        <v>475</v>
      </c>
      <c r="F8" t="s">
        <v>14</v>
      </c>
      <c r="I8" s="7"/>
      <c r="J8" s="7"/>
      <c r="K8" s="9"/>
    </row>
    <row r="9" spans="1:11" x14ac:dyDescent="0.2">
      <c r="A9" s="1" t="s">
        <v>21</v>
      </c>
      <c r="B9" s="5" t="s">
        <v>22</v>
      </c>
    </row>
    <row r="10" spans="1:11" x14ac:dyDescent="0.2">
      <c r="A10" s="7" t="s">
        <v>27</v>
      </c>
      <c r="B10" s="8" t="s">
        <v>19</v>
      </c>
      <c r="C10" t="s">
        <v>20</v>
      </c>
      <c r="D10">
        <v>273</v>
      </c>
      <c r="I10" s="7" t="s">
        <v>29</v>
      </c>
      <c r="K10" s="9">
        <v>315956</v>
      </c>
    </row>
    <row r="11" spans="1:11" x14ac:dyDescent="0.2">
      <c r="A11" s="7"/>
      <c r="B11" s="8"/>
      <c r="C11" t="s">
        <v>23</v>
      </c>
      <c r="I11" s="7"/>
      <c r="K11" s="9"/>
    </row>
    <row r="12" spans="1:11" x14ac:dyDescent="0.2">
      <c r="A12" s="7"/>
      <c r="B12" s="8"/>
      <c r="C12" t="s">
        <v>13</v>
      </c>
      <c r="D12">
        <v>1024</v>
      </c>
      <c r="F12" t="s">
        <v>10</v>
      </c>
      <c r="G12">
        <v>0.5</v>
      </c>
      <c r="I12" s="7"/>
      <c r="K12" s="9"/>
    </row>
    <row r="13" spans="1:11" x14ac:dyDescent="0.2">
      <c r="A13" s="7"/>
      <c r="B13" s="8"/>
      <c r="C13" t="s">
        <v>13</v>
      </c>
      <c r="D13">
        <v>16</v>
      </c>
      <c r="F13" t="s">
        <v>10</v>
      </c>
      <c r="G13">
        <v>0.5</v>
      </c>
      <c r="I13" s="7"/>
      <c r="K13" s="9"/>
    </row>
    <row r="14" spans="1:11" x14ac:dyDescent="0.2">
      <c r="A14" s="7"/>
      <c r="B14" s="8"/>
      <c r="C14" t="s">
        <v>13</v>
      </c>
      <c r="D14">
        <v>1024</v>
      </c>
      <c r="F14" t="s">
        <v>10</v>
      </c>
      <c r="G14" s="6" t="s">
        <v>28</v>
      </c>
      <c r="I14" s="7"/>
      <c r="K14" s="9"/>
    </row>
    <row r="15" spans="1:11" x14ac:dyDescent="0.2">
      <c r="A15" s="7"/>
      <c r="B15" s="8"/>
      <c r="C15" t="s">
        <v>13</v>
      </c>
      <c r="D15">
        <v>1</v>
      </c>
      <c r="F15" t="s">
        <v>25</v>
      </c>
      <c r="I15" s="7"/>
      <c r="K15" s="9"/>
    </row>
  </sheetData>
  <mergeCells count="9">
    <mergeCell ref="K3:K8"/>
    <mergeCell ref="K10:K15"/>
    <mergeCell ref="I3:I8"/>
    <mergeCell ref="J3:J8"/>
    <mergeCell ref="B3:B8"/>
    <mergeCell ref="I10:I15"/>
    <mergeCell ref="A3:A8"/>
    <mergeCell ref="B10:B15"/>
    <mergeCell ref="A10:A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0409-29D9-A14C-B1C9-00E81206CC00}">
  <dimension ref="A1:K15"/>
  <sheetViews>
    <sheetView workbookViewId="0">
      <selection activeCell="B2" sqref="B2"/>
    </sheetView>
  </sheetViews>
  <sheetFormatPr baseColWidth="10" defaultRowHeight="16" x14ac:dyDescent="0.2"/>
  <cols>
    <col min="1" max="1" width="22.1640625" customWidth="1"/>
    <col min="2" max="2" width="17.5" bestFit="1" customWidth="1"/>
    <col min="3" max="3" width="17" bestFit="1" customWidth="1"/>
    <col min="5" max="5" width="19.83203125" bestFit="1" customWidth="1"/>
    <col min="8" max="8" width="19.1640625" bestFit="1" customWidth="1"/>
    <col min="9" max="9" width="25.5" bestFit="1" customWidth="1"/>
    <col min="10" max="10" width="13.5" bestFit="1" customWidth="1"/>
    <col min="11" max="11" width="11" bestFit="1" customWidth="1"/>
  </cols>
  <sheetData>
    <row r="1" spans="1:11" x14ac:dyDescent="0.2">
      <c r="A1" s="3" t="s">
        <v>0</v>
      </c>
      <c r="B1" s="3" t="s">
        <v>44</v>
      </c>
      <c r="C1" s="3" t="s">
        <v>7</v>
      </c>
      <c r="D1" s="3" t="s">
        <v>46</v>
      </c>
      <c r="E1" s="3" t="s">
        <v>43</v>
      </c>
      <c r="F1" s="3" t="s">
        <v>9</v>
      </c>
      <c r="G1" s="3" t="s">
        <v>8</v>
      </c>
      <c r="H1" s="3" t="s">
        <v>40</v>
      </c>
      <c r="I1" s="3" t="s">
        <v>15</v>
      </c>
      <c r="J1" s="3" t="s">
        <v>18</v>
      </c>
      <c r="K1" s="3" t="s">
        <v>45</v>
      </c>
    </row>
    <row r="2" spans="1:11" x14ac:dyDescent="0.2">
      <c r="A2" s="1" t="s">
        <v>1</v>
      </c>
      <c r="B2" s="4" t="s">
        <v>48</v>
      </c>
    </row>
    <row r="3" spans="1:11" x14ac:dyDescent="0.2">
      <c r="A3" s="7" t="s">
        <v>2</v>
      </c>
      <c r="B3" s="8" t="s">
        <v>3</v>
      </c>
      <c r="C3" t="s">
        <v>4</v>
      </c>
      <c r="D3">
        <v>35</v>
      </c>
      <c r="I3" s="7" t="s">
        <v>30</v>
      </c>
      <c r="J3" s="7" t="s">
        <v>17</v>
      </c>
      <c r="K3" s="9">
        <v>24700</v>
      </c>
    </row>
    <row r="4" spans="1:11" x14ac:dyDescent="0.2">
      <c r="A4" s="7"/>
      <c r="B4" s="8"/>
      <c r="C4" t="s">
        <v>5</v>
      </c>
      <c r="D4">
        <v>32</v>
      </c>
      <c r="E4">
        <v>124</v>
      </c>
      <c r="I4" s="7"/>
      <c r="J4" s="7"/>
      <c r="K4" s="9"/>
    </row>
    <row r="5" spans="1:11" x14ac:dyDescent="0.2">
      <c r="A5" s="7"/>
      <c r="B5" s="8"/>
      <c r="C5" t="s">
        <v>6</v>
      </c>
      <c r="D5">
        <v>32</v>
      </c>
      <c r="F5" t="s">
        <v>10</v>
      </c>
      <c r="G5">
        <v>0.2</v>
      </c>
      <c r="I5" s="7"/>
      <c r="J5" s="7"/>
      <c r="K5" s="9"/>
    </row>
    <row r="6" spans="1:11" x14ac:dyDescent="0.2">
      <c r="A6" s="7"/>
      <c r="B6" s="8"/>
      <c r="C6" t="s">
        <v>11</v>
      </c>
      <c r="D6">
        <v>35</v>
      </c>
      <c r="I6" s="7"/>
      <c r="J6" s="7"/>
      <c r="K6" s="9"/>
    </row>
    <row r="7" spans="1:11" x14ac:dyDescent="0.2">
      <c r="A7" s="7"/>
      <c r="B7" s="8"/>
      <c r="C7" t="s">
        <v>12</v>
      </c>
      <c r="D7">
        <v>32</v>
      </c>
      <c r="F7" t="s">
        <v>10</v>
      </c>
      <c r="G7">
        <v>0.2</v>
      </c>
      <c r="I7" s="7"/>
      <c r="J7" s="7"/>
      <c r="K7" s="9"/>
    </row>
    <row r="8" spans="1:11" x14ac:dyDescent="0.2">
      <c r="A8" s="7"/>
      <c r="B8" s="8"/>
      <c r="C8" t="s">
        <v>13</v>
      </c>
      <c r="D8">
        <v>124</v>
      </c>
      <c r="F8" t="s">
        <v>14</v>
      </c>
      <c r="I8" s="7"/>
      <c r="J8" s="7"/>
      <c r="K8" s="9"/>
    </row>
    <row r="9" spans="1:11" x14ac:dyDescent="0.2">
      <c r="A9" s="1" t="s">
        <v>21</v>
      </c>
      <c r="B9" s="4" t="s">
        <v>22</v>
      </c>
    </row>
    <row r="10" spans="1:11" x14ac:dyDescent="0.2">
      <c r="A10" s="7" t="s">
        <v>27</v>
      </c>
      <c r="B10" s="8" t="s">
        <v>19</v>
      </c>
      <c r="C10" t="s">
        <v>20</v>
      </c>
      <c r="D10">
        <v>1083</v>
      </c>
      <c r="I10" s="7" t="s">
        <v>32</v>
      </c>
      <c r="K10" s="10">
        <v>363704</v>
      </c>
    </row>
    <row r="11" spans="1:11" x14ac:dyDescent="0.2">
      <c r="A11" s="7"/>
      <c r="B11" s="8"/>
      <c r="C11" t="s">
        <v>23</v>
      </c>
      <c r="I11" s="7"/>
      <c r="K11" s="10"/>
    </row>
    <row r="12" spans="1:11" x14ac:dyDescent="0.2">
      <c r="A12" s="7"/>
      <c r="B12" s="8"/>
      <c r="C12" t="s">
        <v>13</v>
      </c>
      <c r="D12">
        <v>256</v>
      </c>
      <c r="F12" t="s">
        <v>10</v>
      </c>
      <c r="G12">
        <v>0.25</v>
      </c>
      <c r="I12" s="7"/>
      <c r="K12" s="10"/>
    </row>
    <row r="13" spans="1:11" x14ac:dyDescent="0.2">
      <c r="A13" s="7"/>
      <c r="B13" s="8"/>
      <c r="C13" t="s">
        <v>13</v>
      </c>
      <c r="D13">
        <v>64</v>
      </c>
      <c r="F13" t="s">
        <v>10</v>
      </c>
      <c r="G13">
        <v>0.25</v>
      </c>
      <c r="I13" s="7"/>
      <c r="K13" s="10"/>
    </row>
    <row r="14" spans="1:11" x14ac:dyDescent="0.2">
      <c r="A14" s="7"/>
      <c r="B14" s="8"/>
      <c r="C14" t="s">
        <v>13</v>
      </c>
      <c r="D14">
        <v>1024</v>
      </c>
      <c r="F14" t="s">
        <v>10</v>
      </c>
      <c r="G14" s="6" t="s">
        <v>31</v>
      </c>
      <c r="I14" s="7"/>
      <c r="K14" s="10"/>
    </row>
    <row r="15" spans="1:11" x14ac:dyDescent="0.2">
      <c r="A15" s="7"/>
      <c r="B15" s="8"/>
      <c r="C15" t="s">
        <v>13</v>
      </c>
      <c r="D15">
        <v>1</v>
      </c>
      <c r="F15" t="s">
        <v>25</v>
      </c>
      <c r="I15" s="7"/>
      <c r="K15" s="10"/>
    </row>
  </sheetData>
  <mergeCells count="9">
    <mergeCell ref="K3:K8"/>
    <mergeCell ref="K10:K15"/>
    <mergeCell ref="A3:A8"/>
    <mergeCell ref="A10:A15"/>
    <mergeCell ref="B3:B8"/>
    <mergeCell ref="I3:I8"/>
    <mergeCell ref="J3:J8"/>
    <mergeCell ref="I10:I15"/>
    <mergeCell ref="B10:B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5F7C-46F4-E440-A522-90957F2E9F91}">
  <dimension ref="A1:K15"/>
  <sheetViews>
    <sheetView workbookViewId="0">
      <selection activeCell="B2" sqref="B2"/>
    </sheetView>
  </sheetViews>
  <sheetFormatPr baseColWidth="10" defaultRowHeight="16" x14ac:dyDescent="0.2"/>
  <cols>
    <col min="1" max="1" width="22.1640625" customWidth="1"/>
    <col min="2" max="2" width="21.5" bestFit="1" customWidth="1"/>
    <col min="3" max="3" width="17" bestFit="1" customWidth="1"/>
    <col min="5" max="5" width="19.83203125" bestFit="1" customWidth="1"/>
    <col min="8" max="8" width="19.1640625" bestFit="1" customWidth="1"/>
    <col min="9" max="9" width="21.5" bestFit="1" customWidth="1"/>
    <col min="10" max="10" width="13.5" bestFit="1" customWidth="1"/>
    <col min="11" max="11" width="11" bestFit="1" customWidth="1"/>
  </cols>
  <sheetData>
    <row r="1" spans="1:11" x14ac:dyDescent="0.2">
      <c r="A1" s="3" t="s">
        <v>0</v>
      </c>
      <c r="B1" s="3" t="s">
        <v>44</v>
      </c>
      <c r="C1" s="3" t="s">
        <v>7</v>
      </c>
      <c r="D1" s="3" t="s">
        <v>46</v>
      </c>
      <c r="E1" s="3" t="s">
        <v>43</v>
      </c>
      <c r="F1" s="3" t="s">
        <v>9</v>
      </c>
      <c r="G1" s="3" t="s">
        <v>8</v>
      </c>
      <c r="H1" s="3" t="s">
        <v>40</v>
      </c>
      <c r="I1" s="3" t="s">
        <v>15</v>
      </c>
      <c r="J1" s="3" t="s">
        <v>18</v>
      </c>
      <c r="K1" s="3" t="s">
        <v>45</v>
      </c>
    </row>
    <row r="2" spans="1:11" x14ac:dyDescent="0.2">
      <c r="A2" s="1" t="s">
        <v>1</v>
      </c>
      <c r="B2" s="4" t="s">
        <v>49</v>
      </c>
    </row>
    <row r="3" spans="1:11" x14ac:dyDescent="0.2">
      <c r="A3" s="7" t="s">
        <v>2</v>
      </c>
      <c r="B3" s="8" t="s">
        <v>3</v>
      </c>
      <c r="C3" t="s">
        <v>4</v>
      </c>
      <c r="D3">
        <v>35</v>
      </c>
      <c r="I3" s="7" t="s">
        <v>30</v>
      </c>
      <c r="J3" s="7" t="s">
        <v>17</v>
      </c>
      <c r="K3" s="9">
        <v>24700</v>
      </c>
    </row>
    <row r="4" spans="1:11" x14ac:dyDescent="0.2">
      <c r="A4" s="7"/>
      <c r="B4" s="8"/>
      <c r="C4" t="s">
        <v>5</v>
      </c>
      <c r="D4">
        <v>32</v>
      </c>
      <c r="E4">
        <v>124</v>
      </c>
      <c r="I4" s="7"/>
      <c r="J4" s="7"/>
      <c r="K4" s="9"/>
    </row>
    <row r="5" spans="1:11" x14ac:dyDescent="0.2">
      <c r="A5" s="7"/>
      <c r="B5" s="8"/>
      <c r="C5" t="s">
        <v>6</v>
      </c>
      <c r="D5">
        <v>32</v>
      </c>
      <c r="F5" t="s">
        <v>10</v>
      </c>
      <c r="G5">
        <v>0.2</v>
      </c>
      <c r="I5" s="7"/>
      <c r="J5" s="7"/>
      <c r="K5" s="9"/>
    </row>
    <row r="6" spans="1:11" x14ac:dyDescent="0.2">
      <c r="A6" s="7"/>
      <c r="B6" s="8"/>
      <c r="C6" t="s">
        <v>11</v>
      </c>
      <c r="D6">
        <v>35</v>
      </c>
      <c r="I6" s="7"/>
      <c r="J6" s="7"/>
      <c r="K6" s="9"/>
    </row>
    <row r="7" spans="1:11" x14ac:dyDescent="0.2">
      <c r="A7" s="7"/>
      <c r="B7" s="8"/>
      <c r="C7" t="s">
        <v>12</v>
      </c>
      <c r="D7">
        <v>32</v>
      </c>
      <c r="F7" t="s">
        <v>10</v>
      </c>
      <c r="G7">
        <v>0.2</v>
      </c>
      <c r="I7" s="7"/>
      <c r="J7" s="7"/>
      <c r="K7" s="9"/>
    </row>
    <row r="8" spans="1:11" x14ac:dyDescent="0.2">
      <c r="A8" s="7"/>
      <c r="B8" s="8"/>
      <c r="C8" t="s">
        <v>13</v>
      </c>
      <c r="D8">
        <v>124</v>
      </c>
      <c r="F8" t="s">
        <v>14</v>
      </c>
      <c r="I8" s="7"/>
      <c r="J8" s="7"/>
      <c r="K8" s="9"/>
    </row>
    <row r="9" spans="1:11" x14ac:dyDescent="0.2">
      <c r="A9" s="1" t="s">
        <v>21</v>
      </c>
      <c r="B9" s="4" t="s">
        <v>33</v>
      </c>
    </row>
    <row r="10" spans="1:11" x14ac:dyDescent="0.2">
      <c r="A10" s="7" t="s">
        <v>27</v>
      </c>
      <c r="B10" s="8" t="s">
        <v>19</v>
      </c>
      <c r="C10" t="s">
        <v>20</v>
      </c>
      <c r="D10">
        <v>827</v>
      </c>
      <c r="I10" s="7" t="s">
        <v>34</v>
      </c>
      <c r="K10" s="10">
        <v>257272</v>
      </c>
    </row>
    <row r="11" spans="1:11" x14ac:dyDescent="0.2">
      <c r="A11" s="7"/>
      <c r="B11" s="8"/>
      <c r="C11" t="s">
        <v>23</v>
      </c>
      <c r="I11" s="7"/>
      <c r="K11" s="10"/>
    </row>
    <row r="12" spans="1:11" x14ac:dyDescent="0.2">
      <c r="A12" s="7"/>
      <c r="B12" s="8"/>
      <c r="C12" t="s">
        <v>13</v>
      </c>
      <c r="D12">
        <v>128</v>
      </c>
      <c r="F12" t="s">
        <v>10</v>
      </c>
      <c r="I12" s="7"/>
      <c r="K12" s="10"/>
    </row>
    <row r="13" spans="1:11" x14ac:dyDescent="0.2">
      <c r="A13" s="7"/>
      <c r="B13" s="8"/>
      <c r="C13" t="s">
        <v>13</v>
      </c>
      <c r="D13">
        <v>128</v>
      </c>
      <c r="F13" t="s">
        <v>10</v>
      </c>
      <c r="I13" s="7"/>
      <c r="K13" s="10"/>
    </row>
    <row r="14" spans="1:11" x14ac:dyDescent="0.2">
      <c r="A14" s="7"/>
      <c r="B14" s="8"/>
      <c r="C14" t="s">
        <v>13</v>
      </c>
      <c r="D14">
        <v>1024</v>
      </c>
      <c r="F14" t="s">
        <v>10</v>
      </c>
      <c r="I14" s="7"/>
      <c r="K14" s="10"/>
    </row>
    <row r="15" spans="1:11" x14ac:dyDescent="0.2">
      <c r="A15" s="7"/>
      <c r="B15" s="8"/>
      <c r="C15" t="s">
        <v>13</v>
      </c>
      <c r="D15">
        <v>1</v>
      </c>
      <c r="F15" t="s">
        <v>25</v>
      </c>
      <c r="I15" s="7"/>
      <c r="K15" s="10"/>
    </row>
  </sheetData>
  <mergeCells count="9">
    <mergeCell ref="K3:K8"/>
    <mergeCell ref="K10:K15"/>
    <mergeCell ref="A3:A8"/>
    <mergeCell ref="A10:A15"/>
    <mergeCell ref="B3:B8"/>
    <mergeCell ref="I3:I8"/>
    <mergeCell ref="J3:J8"/>
    <mergeCell ref="B10:B15"/>
    <mergeCell ref="I10:I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9D0F-43D0-6745-A694-B3B1F4375FFD}">
  <dimension ref="A1:K15"/>
  <sheetViews>
    <sheetView workbookViewId="0">
      <selection activeCell="B2" sqref="B2"/>
    </sheetView>
  </sheetViews>
  <sheetFormatPr baseColWidth="10" defaultRowHeight="16" x14ac:dyDescent="0.2"/>
  <cols>
    <col min="1" max="1" width="22.1640625" customWidth="1"/>
    <col min="2" max="2" width="15.33203125" bestFit="1" customWidth="1"/>
    <col min="3" max="3" width="17" bestFit="1" customWidth="1"/>
    <col min="5" max="5" width="19.83203125" bestFit="1" customWidth="1"/>
    <col min="8" max="8" width="19.1640625" bestFit="1" customWidth="1"/>
    <col min="9" max="9" width="25.5" bestFit="1" customWidth="1"/>
    <col min="10" max="10" width="13.5" bestFit="1" customWidth="1"/>
    <col min="11" max="11" width="11" bestFit="1" customWidth="1"/>
  </cols>
  <sheetData>
    <row r="1" spans="1:11" x14ac:dyDescent="0.2">
      <c r="A1" s="3" t="s">
        <v>0</v>
      </c>
      <c r="B1" s="3" t="s">
        <v>44</v>
      </c>
      <c r="C1" s="3" t="s">
        <v>7</v>
      </c>
      <c r="D1" s="3" t="s">
        <v>46</v>
      </c>
      <c r="E1" s="3" t="s">
        <v>43</v>
      </c>
      <c r="F1" s="3" t="s">
        <v>9</v>
      </c>
      <c r="G1" s="3" t="s">
        <v>8</v>
      </c>
      <c r="H1" s="3" t="s">
        <v>40</v>
      </c>
      <c r="I1" s="3" t="s">
        <v>15</v>
      </c>
      <c r="J1" s="3" t="s">
        <v>18</v>
      </c>
      <c r="K1" s="3" t="s">
        <v>45</v>
      </c>
    </row>
    <row r="2" spans="1:11" x14ac:dyDescent="0.2">
      <c r="A2" s="1" t="s">
        <v>1</v>
      </c>
      <c r="B2" t="s">
        <v>47</v>
      </c>
    </row>
    <row r="3" spans="1:11" x14ac:dyDescent="0.2">
      <c r="A3" s="7" t="s">
        <v>2</v>
      </c>
      <c r="B3" s="8" t="s">
        <v>3</v>
      </c>
      <c r="C3" t="s">
        <v>4</v>
      </c>
      <c r="D3">
        <v>87</v>
      </c>
      <c r="I3" s="7" t="s">
        <v>16</v>
      </c>
      <c r="J3" s="7" t="s">
        <v>17</v>
      </c>
      <c r="K3" s="9">
        <v>9438</v>
      </c>
    </row>
    <row r="4" spans="1:11" x14ac:dyDescent="0.2">
      <c r="A4" s="7"/>
      <c r="B4" s="8"/>
      <c r="C4" t="s">
        <v>5</v>
      </c>
      <c r="D4">
        <v>16</v>
      </c>
      <c r="E4">
        <v>158</v>
      </c>
      <c r="I4" s="7"/>
      <c r="J4" s="7"/>
      <c r="K4" s="9"/>
    </row>
    <row r="5" spans="1:11" x14ac:dyDescent="0.2">
      <c r="A5" s="7"/>
      <c r="B5" s="8"/>
      <c r="C5" t="s">
        <v>6</v>
      </c>
      <c r="D5">
        <v>16</v>
      </c>
      <c r="F5" t="s">
        <v>10</v>
      </c>
      <c r="I5" s="7"/>
      <c r="J5" s="7"/>
      <c r="K5" s="9"/>
    </row>
    <row r="6" spans="1:11" x14ac:dyDescent="0.2">
      <c r="A6" s="7"/>
      <c r="B6" s="8"/>
      <c r="C6" t="s">
        <v>11</v>
      </c>
      <c r="D6">
        <v>87</v>
      </c>
      <c r="I6" s="7"/>
      <c r="J6" s="7"/>
      <c r="K6" s="9"/>
    </row>
    <row r="7" spans="1:11" x14ac:dyDescent="0.2">
      <c r="A7" s="7"/>
      <c r="B7" s="8"/>
      <c r="C7" t="s">
        <v>12</v>
      </c>
      <c r="D7">
        <v>16</v>
      </c>
      <c r="F7" t="s">
        <v>10</v>
      </c>
      <c r="G7">
        <v>0.2</v>
      </c>
      <c r="I7" s="7"/>
      <c r="J7" s="7"/>
      <c r="K7" s="9"/>
    </row>
    <row r="8" spans="1:11" x14ac:dyDescent="0.2">
      <c r="A8" s="7"/>
      <c r="B8" s="8"/>
      <c r="C8" t="s">
        <v>13</v>
      </c>
      <c r="D8">
        <v>158</v>
      </c>
      <c r="F8" t="s">
        <v>14</v>
      </c>
      <c r="I8" s="7"/>
      <c r="J8" s="7"/>
      <c r="K8" s="9"/>
    </row>
    <row r="9" spans="1:11" x14ac:dyDescent="0.2">
      <c r="A9" s="1" t="s">
        <v>21</v>
      </c>
      <c r="B9" s="4" t="s">
        <v>22</v>
      </c>
    </row>
    <row r="10" spans="1:11" x14ac:dyDescent="0.2">
      <c r="A10" s="7" t="s">
        <v>27</v>
      </c>
      <c r="B10" s="8" t="s">
        <v>19</v>
      </c>
      <c r="C10" t="s">
        <v>20</v>
      </c>
      <c r="D10">
        <v>249</v>
      </c>
      <c r="I10" s="7" t="s">
        <v>29</v>
      </c>
      <c r="K10" s="10">
        <v>291332</v>
      </c>
    </row>
    <row r="11" spans="1:11" x14ac:dyDescent="0.2">
      <c r="A11" s="7"/>
      <c r="B11" s="8"/>
      <c r="C11" t="s">
        <v>23</v>
      </c>
      <c r="I11" s="7"/>
      <c r="K11" s="10"/>
    </row>
    <row r="12" spans="1:11" x14ac:dyDescent="0.2">
      <c r="A12" s="7"/>
      <c r="B12" s="8"/>
      <c r="C12" t="s">
        <v>13</v>
      </c>
      <c r="D12">
        <v>1024</v>
      </c>
      <c r="F12" t="s">
        <v>10</v>
      </c>
      <c r="G12">
        <v>0.5</v>
      </c>
      <c r="I12" s="7"/>
      <c r="K12" s="10"/>
    </row>
    <row r="13" spans="1:11" x14ac:dyDescent="0.2">
      <c r="A13" s="7"/>
      <c r="B13" s="8"/>
      <c r="C13" t="s">
        <v>13</v>
      </c>
      <c r="D13">
        <v>16</v>
      </c>
      <c r="F13" t="s">
        <v>10</v>
      </c>
      <c r="G13">
        <v>0.5</v>
      </c>
      <c r="I13" s="7"/>
      <c r="K13" s="10"/>
    </row>
    <row r="14" spans="1:11" x14ac:dyDescent="0.2">
      <c r="A14" s="7"/>
      <c r="B14" s="8"/>
      <c r="C14" t="s">
        <v>13</v>
      </c>
      <c r="D14">
        <v>1024</v>
      </c>
      <c r="F14" t="s">
        <v>10</v>
      </c>
      <c r="G14" s="6" t="s">
        <v>28</v>
      </c>
      <c r="I14" s="7"/>
      <c r="K14" s="10"/>
    </row>
    <row r="15" spans="1:11" x14ac:dyDescent="0.2">
      <c r="A15" s="7"/>
      <c r="B15" s="8"/>
      <c r="C15" t="s">
        <v>13</v>
      </c>
      <c r="D15">
        <v>1</v>
      </c>
      <c r="F15" t="s">
        <v>25</v>
      </c>
      <c r="I15" s="7"/>
      <c r="K15" s="10"/>
    </row>
  </sheetData>
  <mergeCells count="9">
    <mergeCell ref="A3:A8"/>
    <mergeCell ref="A10:A15"/>
    <mergeCell ref="K3:K8"/>
    <mergeCell ref="K10:K15"/>
    <mergeCell ref="B3:B8"/>
    <mergeCell ref="I3:I8"/>
    <mergeCell ref="J3:J8"/>
    <mergeCell ref="B10:B15"/>
    <mergeCell ref="I10:I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A8BE-7514-D54E-95AE-F8585A3F454D}">
  <dimension ref="A1:K15"/>
  <sheetViews>
    <sheetView workbookViewId="0">
      <selection activeCell="B2" sqref="B2"/>
    </sheetView>
  </sheetViews>
  <sheetFormatPr baseColWidth="10" defaultRowHeight="16" x14ac:dyDescent="0.2"/>
  <cols>
    <col min="1" max="1" width="22.1640625" customWidth="1"/>
    <col min="2" max="2" width="15.33203125" bestFit="1" customWidth="1"/>
    <col min="3" max="3" width="17" bestFit="1" customWidth="1"/>
    <col min="5" max="5" width="19.83203125" bestFit="1" customWidth="1"/>
    <col min="8" max="8" width="19.1640625" bestFit="1" customWidth="1"/>
    <col min="9" max="9" width="25.5" bestFit="1" customWidth="1"/>
    <col min="10" max="10" width="13.5" bestFit="1" customWidth="1"/>
    <col min="11" max="11" width="11" bestFit="1" customWidth="1"/>
  </cols>
  <sheetData>
    <row r="1" spans="1:11" x14ac:dyDescent="0.2">
      <c r="A1" s="3" t="s">
        <v>0</v>
      </c>
      <c r="B1" s="3" t="s">
        <v>44</v>
      </c>
      <c r="C1" s="3" t="s">
        <v>7</v>
      </c>
      <c r="D1" s="3" t="s">
        <v>46</v>
      </c>
      <c r="E1" s="3" t="s">
        <v>43</v>
      </c>
      <c r="F1" s="3" t="s">
        <v>9</v>
      </c>
      <c r="G1" s="3" t="s">
        <v>8</v>
      </c>
      <c r="H1" s="3" t="s">
        <v>40</v>
      </c>
      <c r="I1" s="3" t="s">
        <v>15</v>
      </c>
      <c r="J1" s="3" t="s">
        <v>18</v>
      </c>
      <c r="K1" s="3" t="s">
        <v>45</v>
      </c>
    </row>
    <row r="2" spans="1:11" x14ac:dyDescent="0.2">
      <c r="A2" s="1" t="s">
        <v>1</v>
      </c>
      <c r="B2" t="s">
        <v>47</v>
      </c>
    </row>
    <row r="3" spans="1:11" x14ac:dyDescent="0.2">
      <c r="A3" s="7" t="s">
        <v>2</v>
      </c>
      <c r="B3" s="8" t="s">
        <v>3</v>
      </c>
      <c r="C3" t="s">
        <v>4</v>
      </c>
      <c r="D3">
        <v>87</v>
      </c>
      <c r="I3" s="7" t="s">
        <v>16</v>
      </c>
      <c r="J3" s="7" t="s">
        <v>35</v>
      </c>
      <c r="K3" s="9">
        <v>9438</v>
      </c>
    </row>
    <row r="4" spans="1:11" x14ac:dyDescent="0.2">
      <c r="A4" s="7"/>
      <c r="B4" s="8"/>
      <c r="C4" t="s">
        <v>5</v>
      </c>
      <c r="D4">
        <v>16</v>
      </c>
      <c r="E4">
        <v>158</v>
      </c>
      <c r="I4" s="7"/>
      <c r="J4" s="7"/>
      <c r="K4" s="9"/>
    </row>
    <row r="5" spans="1:11" x14ac:dyDescent="0.2">
      <c r="A5" s="7"/>
      <c r="B5" s="8"/>
      <c r="C5" t="s">
        <v>6</v>
      </c>
      <c r="D5">
        <v>16</v>
      </c>
      <c r="F5" t="s">
        <v>10</v>
      </c>
      <c r="I5" s="7"/>
      <c r="J5" s="7"/>
      <c r="K5" s="9"/>
    </row>
    <row r="6" spans="1:11" x14ac:dyDescent="0.2">
      <c r="A6" s="7"/>
      <c r="B6" s="8"/>
      <c r="C6" t="s">
        <v>11</v>
      </c>
      <c r="D6">
        <v>87</v>
      </c>
      <c r="I6" s="7"/>
      <c r="J6" s="7"/>
      <c r="K6" s="9"/>
    </row>
    <row r="7" spans="1:11" x14ac:dyDescent="0.2">
      <c r="A7" s="7"/>
      <c r="B7" s="8"/>
      <c r="C7" t="s">
        <v>12</v>
      </c>
      <c r="D7">
        <v>16</v>
      </c>
      <c r="F7" t="s">
        <v>10</v>
      </c>
      <c r="G7">
        <v>0.2</v>
      </c>
      <c r="I7" s="7"/>
      <c r="J7" s="7"/>
      <c r="K7" s="9"/>
    </row>
    <row r="8" spans="1:11" x14ac:dyDescent="0.2">
      <c r="A8" s="7"/>
      <c r="B8" s="8"/>
      <c r="C8" t="s">
        <v>13</v>
      </c>
      <c r="D8">
        <v>158</v>
      </c>
      <c r="F8" t="s">
        <v>14</v>
      </c>
      <c r="I8" s="7"/>
      <c r="J8" s="7"/>
      <c r="K8" s="9"/>
    </row>
    <row r="9" spans="1:11" x14ac:dyDescent="0.2">
      <c r="A9" s="1" t="s">
        <v>21</v>
      </c>
      <c r="B9" s="4" t="s">
        <v>22</v>
      </c>
    </row>
    <row r="10" spans="1:11" x14ac:dyDescent="0.2">
      <c r="A10" s="7" t="s">
        <v>27</v>
      </c>
      <c r="B10" s="8" t="s">
        <v>19</v>
      </c>
      <c r="C10" t="s">
        <v>20</v>
      </c>
      <c r="D10">
        <v>249</v>
      </c>
      <c r="I10" s="7" t="s">
        <v>29</v>
      </c>
      <c r="K10" s="10">
        <v>291332</v>
      </c>
    </row>
    <row r="11" spans="1:11" x14ac:dyDescent="0.2">
      <c r="A11" s="7"/>
      <c r="B11" s="8"/>
      <c r="C11" t="s">
        <v>23</v>
      </c>
      <c r="I11" s="7"/>
      <c r="K11" s="10"/>
    </row>
    <row r="12" spans="1:11" x14ac:dyDescent="0.2">
      <c r="A12" s="7"/>
      <c r="B12" s="8"/>
      <c r="C12" t="s">
        <v>13</v>
      </c>
      <c r="D12">
        <v>1024</v>
      </c>
      <c r="F12" t="s">
        <v>10</v>
      </c>
      <c r="G12">
        <v>0.5</v>
      </c>
      <c r="I12" s="7"/>
      <c r="K12" s="10"/>
    </row>
    <row r="13" spans="1:11" x14ac:dyDescent="0.2">
      <c r="A13" s="7"/>
      <c r="B13" s="8"/>
      <c r="C13" t="s">
        <v>13</v>
      </c>
      <c r="D13">
        <v>16</v>
      </c>
      <c r="F13" t="s">
        <v>10</v>
      </c>
      <c r="G13">
        <v>0.5</v>
      </c>
      <c r="I13" s="7"/>
      <c r="K13" s="10"/>
    </row>
    <row r="14" spans="1:11" x14ac:dyDescent="0.2">
      <c r="A14" s="7"/>
      <c r="B14" s="8"/>
      <c r="C14" t="s">
        <v>13</v>
      </c>
      <c r="D14">
        <v>1024</v>
      </c>
      <c r="F14" t="s">
        <v>10</v>
      </c>
      <c r="G14" s="6" t="s">
        <v>28</v>
      </c>
      <c r="I14" s="7"/>
      <c r="K14" s="10"/>
    </row>
    <row r="15" spans="1:11" x14ac:dyDescent="0.2">
      <c r="A15" s="7"/>
      <c r="B15" s="8"/>
      <c r="C15" t="s">
        <v>13</v>
      </c>
      <c r="D15">
        <v>1</v>
      </c>
      <c r="F15" t="s">
        <v>25</v>
      </c>
      <c r="I15" s="7"/>
      <c r="K15" s="10"/>
    </row>
  </sheetData>
  <mergeCells count="9">
    <mergeCell ref="A3:A8"/>
    <mergeCell ref="A10:A15"/>
    <mergeCell ref="K3:K8"/>
    <mergeCell ref="K10:K15"/>
    <mergeCell ref="B3:B8"/>
    <mergeCell ref="I3:I8"/>
    <mergeCell ref="J3:J8"/>
    <mergeCell ref="B10:B15"/>
    <mergeCell ref="I10:I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3FF9A-CB82-8842-BA08-37130CE9B0DE}">
  <dimension ref="A1:K16"/>
  <sheetViews>
    <sheetView workbookViewId="0">
      <selection activeCell="C13" sqref="C13"/>
    </sheetView>
  </sheetViews>
  <sheetFormatPr baseColWidth="10" defaultRowHeight="16" x14ac:dyDescent="0.2"/>
  <cols>
    <col min="1" max="1" width="22.1640625" customWidth="1"/>
    <col min="2" max="2" width="22.33203125" bestFit="1" customWidth="1"/>
    <col min="3" max="3" width="18" bestFit="1" customWidth="1"/>
    <col min="5" max="5" width="19.83203125" bestFit="1" customWidth="1"/>
    <col min="8" max="8" width="19.1640625" bestFit="1" customWidth="1"/>
    <col min="9" max="9" width="25.5" bestFit="1" customWidth="1"/>
    <col min="10" max="10" width="13.5" bestFit="1" customWidth="1"/>
    <col min="11" max="11" width="11" bestFit="1" customWidth="1"/>
  </cols>
  <sheetData>
    <row r="1" spans="1:11" x14ac:dyDescent="0.2">
      <c r="A1" s="3" t="s">
        <v>0</v>
      </c>
      <c r="B1" s="3" t="s">
        <v>44</v>
      </c>
      <c r="C1" s="3" t="s">
        <v>7</v>
      </c>
      <c r="D1" s="3" t="s">
        <v>46</v>
      </c>
      <c r="E1" s="3" t="s">
        <v>43</v>
      </c>
      <c r="F1" s="3" t="s">
        <v>9</v>
      </c>
      <c r="G1" s="3" t="s">
        <v>8</v>
      </c>
      <c r="H1" s="3" t="s">
        <v>40</v>
      </c>
      <c r="I1" s="3" t="s">
        <v>15</v>
      </c>
      <c r="J1" s="3" t="s">
        <v>18</v>
      </c>
      <c r="K1" s="3" t="s">
        <v>45</v>
      </c>
    </row>
    <row r="2" spans="1:11" x14ac:dyDescent="0.2">
      <c r="A2" s="1" t="s">
        <v>1</v>
      </c>
      <c r="B2" s="4" t="s">
        <v>50</v>
      </c>
    </row>
    <row r="3" spans="1:11" x14ac:dyDescent="0.2">
      <c r="A3" s="7" t="s">
        <v>2</v>
      </c>
      <c r="B3" s="8" t="s">
        <v>3</v>
      </c>
      <c r="C3" t="s">
        <v>4</v>
      </c>
      <c r="D3">
        <v>197</v>
      </c>
      <c r="I3" s="7" t="s">
        <v>16</v>
      </c>
      <c r="J3" s="7" t="s">
        <v>35</v>
      </c>
      <c r="K3" s="9">
        <v>46516</v>
      </c>
    </row>
    <row r="4" spans="1:11" x14ac:dyDescent="0.2">
      <c r="A4" s="7"/>
      <c r="B4" s="8"/>
      <c r="C4" t="s">
        <v>36</v>
      </c>
      <c r="D4">
        <v>32</v>
      </c>
      <c r="E4">
        <v>308</v>
      </c>
      <c r="I4" s="7"/>
      <c r="J4" s="7"/>
      <c r="K4" s="9"/>
    </row>
    <row r="5" spans="1:11" x14ac:dyDescent="0.2">
      <c r="A5" s="7"/>
      <c r="B5" s="8"/>
      <c r="C5" t="s">
        <v>6</v>
      </c>
      <c r="D5">
        <v>32</v>
      </c>
      <c r="F5" t="s">
        <v>10</v>
      </c>
      <c r="I5" s="7"/>
      <c r="J5" s="7"/>
      <c r="K5" s="9"/>
    </row>
    <row r="6" spans="1:11" x14ac:dyDescent="0.2">
      <c r="A6" s="7"/>
      <c r="B6" s="8"/>
      <c r="C6" t="s">
        <v>11</v>
      </c>
      <c r="D6">
        <v>197</v>
      </c>
      <c r="I6" s="7"/>
      <c r="J6" s="7"/>
      <c r="K6" s="9"/>
    </row>
    <row r="7" spans="1:11" x14ac:dyDescent="0.2">
      <c r="A7" s="7"/>
      <c r="B7" s="8"/>
      <c r="C7" t="s">
        <v>37</v>
      </c>
      <c r="D7">
        <v>32</v>
      </c>
      <c r="E7">
        <v>308</v>
      </c>
      <c r="I7" s="7"/>
      <c r="J7" s="7"/>
      <c r="K7" s="9"/>
    </row>
    <row r="8" spans="1:11" x14ac:dyDescent="0.2">
      <c r="A8" s="7"/>
      <c r="B8" s="8"/>
      <c r="C8" t="s">
        <v>12</v>
      </c>
      <c r="D8">
        <v>32</v>
      </c>
      <c r="F8" t="s">
        <v>10</v>
      </c>
      <c r="G8">
        <v>0.2</v>
      </c>
      <c r="I8" s="7"/>
      <c r="J8" s="7"/>
      <c r="K8" s="9"/>
    </row>
    <row r="9" spans="1:11" x14ac:dyDescent="0.2">
      <c r="A9" s="7"/>
      <c r="B9" s="8"/>
      <c r="C9" t="s">
        <v>13</v>
      </c>
      <c r="D9">
        <v>308</v>
      </c>
      <c r="F9" t="s">
        <v>14</v>
      </c>
      <c r="I9" s="7"/>
      <c r="J9" s="7"/>
      <c r="K9" s="9"/>
    </row>
    <row r="10" spans="1:11" x14ac:dyDescent="0.2">
      <c r="A10" s="1" t="s">
        <v>21</v>
      </c>
      <c r="B10" s="4" t="s">
        <v>33</v>
      </c>
    </row>
    <row r="11" spans="1:11" x14ac:dyDescent="0.2">
      <c r="A11" s="7" t="s">
        <v>27</v>
      </c>
      <c r="B11" s="8" t="s">
        <v>19</v>
      </c>
      <c r="C11" t="s">
        <v>20</v>
      </c>
      <c r="D11">
        <v>831</v>
      </c>
      <c r="I11" s="7" t="s">
        <v>34</v>
      </c>
      <c r="K11" s="10">
        <v>257792</v>
      </c>
    </row>
    <row r="12" spans="1:11" x14ac:dyDescent="0.2">
      <c r="A12" s="7"/>
      <c r="B12" s="8"/>
      <c r="C12" t="s">
        <v>23</v>
      </c>
      <c r="I12" s="7"/>
      <c r="K12" s="10"/>
    </row>
    <row r="13" spans="1:11" x14ac:dyDescent="0.2">
      <c r="A13" s="7"/>
      <c r="B13" s="8"/>
      <c r="C13" t="s">
        <v>13</v>
      </c>
      <c r="D13">
        <v>128</v>
      </c>
      <c r="F13" t="s">
        <v>10</v>
      </c>
      <c r="I13" s="7"/>
      <c r="K13" s="10"/>
    </row>
    <row r="14" spans="1:11" x14ac:dyDescent="0.2">
      <c r="A14" s="7"/>
      <c r="B14" s="8"/>
      <c r="C14" t="s">
        <v>13</v>
      </c>
      <c r="D14">
        <v>128</v>
      </c>
      <c r="F14" t="s">
        <v>10</v>
      </c>
      <c r="I14" s="7"/>
      <c r="K14" s="10"/>
    </row>
    <row r="15" spans="1:11" x14ac:dyDescent="0.2">
      <c r="A15" s="7"/>
      <c r="B15" s="8"/>
      <c r="C15" t="s">
        <v>13</v>
      </c>
      <c r="D15">
        <v>1024</v>
      </c>
      <c r="F15" t="s">
        <v>10</v>
      </c>
      <c r="I15" s="7"/>
      <c r="K15" s="10"/>
    </row>
    <row r="16" spans="1:11" x14ac:dyDescent="0.2">
      <c r="A16" s="7"/>
      <c r="B16" s="8"/>
      <c r="C16" t="s">
        <v>13</v>
      </c>
      <c r="D16">
        <v>1</v>
      </c>
      <c r="F16" t="s">
        <v>25</v>
      </c>
      <c r="I16" s="7"/>
      <c r="K16" s="10"/>
    </row>
  </sheetData>
  <mergeCells count="9">
    <mergeCell ref="A3:A9"/>
    <mergeCell ref="A11:A16"/>
    <mergeCell ref="K11:K16"/>
    <mergeCell ref="K3:K9"/>
    <mergeCell ref="B3:B9"/>
    <mergeCell ref="I3:I9"/>
    <mergeCell ref="J3:J9"/>
    <mergeCell ref="B11:B16"/>
    <mergeCell ref="I11:I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D8B5-C0A6-7F44-BC7F-32C4B05CBC3A}">
  <dimension ref="A1:K16"/>
  <sheetViews>
    <sheetView workbookViewId="0">
      <selection activeCell="K11" sqref="K11:K16"/>
    </sheetView>
  </sheetViews>
  <sheetFormatPr baseColWidth="10" defaultRowHeight="16" x14ac:dyDescent="0.2"/>
  <cols>
    <col min="1" max="1" width="22.1640625" customWidth="1"/>
    <col min="2" max="2" width="36.6640625" bestFit="1" customWidth="1"/>
    <col min="3" max="3" width="18" bestFit="1" customWidth="1"/>
    <col min="5" max="5" width="19.83203125" bestFit="1" customWidth="1"/>
    <col min="8" max="8" width="19.1640625" bestFit="1" customWidth="1"/>
    <col min="9" max="9" width="25.5" bestFit="1" customWidth="1"/>
    <col min="10" max="10" width="13.5" bestFit="1" customWidth="1"/>
    <col min="11" max="11" width="11" bestFit="1" customWidth="1"/>
  </cols>
  <sheetData>
    <row r="1" spans="1:11" x14ac:dyDescent="0.2">
      <c r="A1" s="3" t="s">
        <v>0</v>
      </c>
      <c r="B1" s="3" t="s">
        <v>44</v>
      </c>
      <c r="C1" s="3" t="s">
        <v>7</v>
      </c>
      <c r="D1" s="3" t="s">
        <v>46</v>
      </c>
      <c r="E1" s="3" t="s">
        <v>43</v>
      </c>
      <c r="F1" s="3" t="s">
        <v>9</v>
      </c>
      <c r="G1" s="3" t="s">
        <v>8</v>
      </c>
      <c r="H1" s="3" t="s">
        <v>40</v>
      </c>
      <c r="I1" s="3" t="s">
        <v>15</v>
      </c>
      <c r="J1" s="3" t="s">
        <v>18</v>
      </c>
      <c r="K1" s="3" t="s">
        <v>45</v>
      </c>
    </row>
    <row r="2" spans="1:11" x14ac:dyDescent="0.2">
      <c r="A2" s="1" t="s">
        <v>1</v>
      </c>
      <c r="B2" t="s">
        <v>42</v>
      </c>
    </row>
    <row r="3" spans="1:11" x14ac:dyDescent="0.2">
      <c r="A3" s="7" t="s">
        <v>2</v>
      </c>
      <c r="B3" s="8" t="s">
        <v>3</v>
      </c>
      <c r="C3" t="s">
        <v>4</v>
      </c>
      <c r="D3">
        <v>197</v>
      </c>
      <c r="I3" s="7" t="s">
        <v>16</v>
      </c>
      <c r="J3" s="7" t="s">
        <v>35</v>
      </c>
      <c r="K3" s="9">
        <v>46516</v>
      </c>
    </row>
    <row r="4" spans="1:11" x14ac:dyDescent="0.2">
      <c r="A4" s="7"/>
      <c r="B4" s="8"/>
      <c r="C4" t="s">
        <v>36</v>
      </c>
      <c r="D4">
        <v>32</v>
      </c>
      <c r="E4">
        <v>308</v>
      </c>
      <c r="I4" s="7"/>
      <c r="J4" s="7"/>
      <c r="K4" s="9"/>
    </row>
    <row r="5" spans="1:11" x14ac:dyDescent="0.2">
      <c r="A5" s="7"/>
      <c r="B5" s="8"/>
      <c r="C5" t="s">
        <v>6</v>
      </c>
      <c r="D5">
        <v>32</v>
      </c>
      <c r="F5" t="s">
        <v>10</v>
      </c>
      <c r="I5" s="7"/>
      <c r="J5" s="7"/>
      <c r="K5" s="9"/>
    </row>
    <row r="6" spans="1:11" x14ac:dyDescent="0.2">
      <c r="A6" s="7"/>
      <c r="B6" s="8"/>
      <c r="C6" t="s">
        <v>11</v>
      </c>
      <c r="D6">
        <v>197</v>
      </c>
      <c r="I6" s="7"/>
      <c r="J6" s="7"/>
      <c r="K6" s="9"/>
    </row>
    <row r="7" spans="1:11" x14ac:dyDescent="0.2">
      <c r="A7" s="7"/>
      <c r="B7" s="8"/>
      <c r="C7" t="s">
        <v>37</v>
      </c>
      <c r="D7">
        <v>32</v>
      </c>
      <c r="E7">
        <v>308</v>
      </c>
      <c r="I7" s="7"/>
      <c r="J7" s="7"/>
      <c r="K7" s="9"/>
    </row>
    <row r="8" spans="1:11" x14ac:dyDescent="0.2">
      <c r="A8" s="7"/>
      <c r="B8" s="8"/>
      <c r="C8" t="s">
        <v>12</v>
      </c>
      <c r="D8">
        <v>32</v>
      </c>
      <c r="F8" t="s">
        <v>10</v>
      </c>
      <c r="G8">
        <v>0.2</v>
      </c>
      <c r="I8" s="7"/>
      <c r="J8" s="7"/>
      <c r="K8" s="9"/>
    </row>
    <row r="9" spans="1:11" x14ac:dyDescent="0.2">
      <c r="A9" s="7"/>
      <c r="B9" s="8"/>
      <c r="C9" t="s">
        <v>13</v>
      </c>
      <c r="D9">
        <v>308</v>
      </c>
      <c r="F9" t="s">
        <v>14</v>
      </c>
      <c r="I9" s="7"/>
      <c r="J9" s="7"/>
      <c r="K9" s="9"/>
    </row>
    <row r="10" spans="1:11" x14ac:dyDescent="0.2">
      <c r="A10" s="1" t="s">
        <v>21</v>
      </c>
      <c r="B10" t="s">
        <v>22</v>
      </c>
    </row>
    <row r="11" spans="1:11" x14ac:dyDescent="0.2">
      <c r="A11" s="7" t="s">
        <v>27</v>
      </c>
      <c r="B11" s="8" t="s">
        <v>19</v>
      </c>
      <c r="C11" t="s">
        <v>20</v>
      </c>
      <c r="D11">
        <v>1283</v>
      </c>
      <c r="I11" s="7" t="s">
        <v>34</v>
      </c>
      <c r="K11" s="10">
        <v>242760</v>
      </c>
    </row>
    <row r="12" spans="1:11" x14ac:dyDescent="0.2">
      <c r="A12" s="7"/>
      <c r="B12" s="8"/>
      <c r="C12" t="s">
        <v>23</v>
      </c>
      <c r="I12" s="7"/>
      <c r="K12" s="10"/>
    </row>
    <row r="13" spans="1:11" x14ac:dyDescent="0.2">
      <c r="A13" s="7"/>
      <c r="B13" s="8"/>
      <c r="C13" t="s">
        <v>13</v>
      </c>
      <c r="D13">
        <v>128</v>
      </c>
      <c r="F13" t="s">
        <v>10</v>
      </c>
      <c r="G13">
        <v>0.25</v>
      </c>
      <c r="I13" s="7"/>
      <c r="K13" s="10"/>
    </row>
    <row r="14" spans="1:11" x14ac:dyDescent="0.2">
      <c r="A14" s="7"/>
      <c r="B14" s="8"/>
      <c r="C14" t="s">
        <v>13</v>
      </c>
      <c r="D14">
        <v>64</v>
      </c>
      <c r="F14" t="s">
        <v>10</v>
      </c>
      <c r="G14">
        <v>0.25</v>
      </c>
      <c r="I14" s="7"/>
      <c r="K14" s="10"/>
    </row>
    <row r="15" spans="1:11" x14ac:dyDescent="0.2">
      <c r="A15" s="7"/>
      <c r="B15" s="8"/>
      <c r="C15" t="s">
        <v>13</v>
      </c>
      <c r="D15">
        <v>1024</v>
      </c>
      <c r="F15" t="s">
        <v>10</v>
      </c>
      <c r="G15" s="6" t="s">
        <v>31</v>
      </c>
      <c r="I15" s="7"/>
      <c r="K15" s="10"/>
    </row>
    <row r="16" spans="1:11" x14ac:dyDescent="0.2">
      <c r="A16" s="7"/>
      <c r="B16" s="8"/>
      <c r="C16" t="s">
        <v>13</v>
      </c>
      <c r="D16">
        <v>1</v>
      </c>
      <c r="F16" t="s">
        <v>25</v>
      </c>
      <c r="I16" s="7"/>
      <c r="K16" s="10"/>
    </row>
  </sheetData>
  <mergeCells count="9">
    <mergeCell ref="A3:A9"/>
    <mergeCell ref="A11:A16"/>
    <mergeCell ref="K3:K9"/>
    <mergeCell ref="K11:K16"/>
    <mergeCell ref="B3:B9"/>
    <mergeCell ref="I3:I9"/>
    <mergeCell ref="J3:J9"/>
    <mergeCell ref="B11:B16"/>
    <mergeCell ref="I11:I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FDACA-B963-0344-AE10-8936DB916D66}">
  <dimension ref="A1:K15"/>
  <sheetViews>
    <sheetView workbookViewId="0">
      <selection activeCell="G22" sqref="G22"/>
    </sheetView>
  </sheetViews>
  <sheetFormatPr baseColWidth="10" defaultRowHeight="16" x14ac:dyDescent="0.2"/>
  <cols>
    <col min="1" max="1" width="22.1640625" customWidth="1"/>
    <col min="2" max="2" width="22.33203125" bestFit="1" customWidth="1"/>
    <col min="3" max="3" width="18" bestFit="1" customWidth="1"/>
    <col min="5" max="5" width="19.83203125" bestFit="1" customWidth="1"/>
    <col min="8" max="8" width="19.1640625" bestFit="1" customWidth="1"/>
    <col min="9" max="9" width="25.5" bestFit="1" customWidth="1"/>
    <col min="10" max="10" width="13.5" bestFit="1" customWidth="1"/>
    <col min="11" max="11" width="11" bestFit="1" customWidth="1"/>
  </cols>
  <sheetData>
    <row r="1" spans="1:11" x14ac:dyDescent="0.2">
      <c r="A1" s="3" t="s">
        <v>0</v>
      </c>
      <c r="B1" s="3" t="s">
        <v>44</v>
      </c>
      <c r="C1" s="3" t="s">
        <v>7</v>
      </c>
      <c r="D1" s="3" t="s">
        <v>46</v>
      </c>
      <c r="E1" s="3" t="s">
        <v>43</v>
      </c>
      <c r="F1" s="3" t="s">
        <v>9</v>
      </c>
      <c r="G1" s="3" t="s">
        <v>8</v>
      </c>
      <c r="H1" s="3" t="s">
        <v>40</v>
      </c>
      <c r="I1" s="3" t="s">
        <v>15</v>
      </c>
      <c r="J1" s="3" t="s">
        <v>18</v>
      </c>
      <c r="K1" s="3" t="s">
        <v>45</v>
      </c>
    </row>
    <row r="2" spans="1:11" x14ac:dyDescent="0.2">
      <c r="A2" s="1" t="s">
        <v>1</v>
      </c>
      <c r="B2" s="4" t="s">
        <v>50</v>
      </c>
    </row>
    <row r="3" spans="1:11" x14ac:dyDescent="0.2">
      <c r="A3" s="7" t="s">
        <v>2</v>
      </c>
      <c r="B3" s="8" t="s">
        <v>3</v>
      </c>
      <c r="C3" t="s">
        <v>4</v>
      </c>
      <c r="D3">
        <v>105</v>
      </c>
      <c r="I3" s="7" t="s">
        <v>16</v>
      </c>
      <c r="J3" s="7" t="s">
        <v>35</v>
      </c>
      <c r="K3" s="9">
        <v>34190</v>
      </c>
    </row>
    <row r="4" spans="1:11" x14ac:dyDescent="0.2">
      <c r="A4" s="7"/>
      <c r="B4" s="8"/>
      <c r="C4" t="s">
        <v>36</v>
      </c>
      <c r="D4">
        <v>32</v>
      </c>
      <c r="E4">
        <v>270</v>
      </c>
      <c r="I4" s="7"/>
      <c r="J4" s="7"/>
      <c r="K4" s="9"/>
    </row>
    <row r="5" spans="1:11" x14ac:dyDescent="0.2">
      <c r="A5" s="7"/>
      <c r="B5" s="8"/>
      <c r="C5" t="s">
        <v>6</v>
      </c>
      <c r="D5">
        <v>32</v>
      </c>
      <c r="F5" t="s">
        <v>10</v>
      </c>
      <c r="G5">
        <v>0.2</v>
      </c>
      <c r="I5" s="7"/>
      <c r="J5" s="7"/>
      <c r="K5" s="9"/>
    </row>
    <row r="6" spans="1:11" x14ac:dyDescent="0.2">
      <c r="A6" s="7"/>
      <c r="B6" s="8"/>
      <c r="C6" t="s">
        <v>11</v>
      </c>
      <c r="D6">
        <v>105</v>
      </c>
      <c r="I6" s="7"/>
      <c r="J6" s="7"/>
      <c r="K6" s="9"/>
    </row>
    <row r="7" spans="1:11" x14ac:dyDescent="0.2">
      <c r="A7" s="7"/>
      <c r="B7" s="8"/>
      <c r="C7" t="s">
        <v>12</v>
      </c>
      <c r="D7">
        <v>32</v>
      </c>
      <c r="F7" t="s">
        <v>10</v>
      </c>
      <c r="G7">
        <v>0.2</v>
      </c>
      <c r="I7" s="7"/>
      <c r="J7" s="7"/>
      <c r="K7" s="9"/>
    </row>
    <row r="8" spans="1:11" x14ac:dyDescent="0.2">
      <c r="A8" s="7"/>
      <c r="B8" s="8"/>
      <c r="C8" t="s">
        <v>13</v>
      </c>
      <c r="D8">
        <v>270</v>
      </c>
      <c r="F8" t="s">
        <v>14</v>
      </c>
      <c r="I8" s="7"/>
      <c r="J8" s="7"/>
      <c r="K8" s="9"/>
    </row>
    <row r="9" spans="1:11" x14ac:dyDescent="0.2">
      <c r="A9" s="1" t="s">
        <v>21</v>
      </c>
      <c r="B9" s="4" t="s">
        <v>38</v>
      </c>
    </row>
    <row r="10" spans="1:11" x14ac:dyDescent="0.2">
      <c r="A10" s="7" t="s">
        <v>27</v>
      </c>
      <c r="B10" s="8" t="s">
        <v>19</v>
      </c>
      <c r="C10" t="s">
        <v>20</v>
      </c>
      <c r="D10">
        <v>827</v>
      </c>
      <c r="I10" s="7" t="s">
        <v>34</v>
      </c>
      <c r="K10" s="10">
        <v>257272</v>
      </c>
    </row>
    <row r="11" spans="1:11" x14ac:dyDescent="0.2">
      <c r="A11" s="7"/>
      <c r="B11" s="8"/>
      <c r="C11" t="s">
        <v>23</v>
      </c>
      <c r="I11" s="7"/>
      <c r="K11" s="10"/>
    </row>
    <row r="12" spans="1:11" x14ac:dyDescent="0.2">
      <c r="A12" s="7"/>
      <c r="B12" s="8"/>
      <c r="C12" t="s">
        <v>13</v>
      </c>
      <c r="D12">
        <v>128</v>
      </c>
      <c r="F12" t="s">
        <v>10</v>
      </c>
      <c r="I12" s="7"/>
      <c r="K12" s="10"/>
    </row>
    <row r="13" spans="1:11" x14ac:dyDescent="0.2">
      <c r="A13" s="7"/>
      <c r="B13" s="8"/>
      <c r="C13" t="s">
        <v>13</v>
      </c>
      <c r="D13">
        <v>128</v>
      </c>
      <c r="F13" t="s">
        <v>10</v>
      </c>
      <c r="I13" s="7"/>
      <c r="K13" s="10"/>
    </row>
    <row r="14" spans="1:11" x14ac:dyDescent="0.2">
      <c r="A14" s="7"/>
      <c r="B14" s="8"/>
      <c r="C14" t="s">
        <v>13</v>
      </c>
      <c r="D14">
        <v>1024</v>
      </c>
      <c r="F14" t="s">
        <v>10</v>
      </c>
      <c r="I14" s="7"/>
      <c r="K14" s="10"/>
    </row>
    <row r="15" spans="1:11" x14ac:dyDescent="0.2">
      <c r="A15" s="7"/>
      <c r="B15" s="8"/>
      <c r="C15" t="s">
        <v>13</v>
      </c>
      <c r="D15">
        <v>1</v>
      </c>
      <c r="F15" t="s">
        <v>25</v>
      </c>
      <c r="I15" s="7"/>
      <c r="K15" s="10"/>
    </row>
  </sheetData>
  <mergeCells count="9">
    <mergeCell ref="A3:A8"/>
    <mergeCell ref="A10:A15"/>
    <mergeCell ref="K3:K8"/>
    <mergeCell ref="K10:K15"/>
    <mergeCell ref="B3:B8"/>
    <mergeCell ref="I3:I8"/>
    <mergeCell ref="J3:J8"/>
    <mergeCell ref="B10:B15"/>
    <mergeCell ref="I10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Apache_Productivity</vt:lpstr>
      <vt:lpstr>Apache_Quality</vt:lpstr>
      <vt:lpstr>Atlassian_Productivity</vt:lpstr>
      <vt:lpstr>Atlassian_Quality</vt:lpstr>
      <vt:lpstr>Jenkins_Productivity</vt:lpstr>
      <vt:lpstr>Jenkins_Quality</vt:lpstr>
      <vt:lpstr>Spring_Productivity</vt:lpstr>
      <vt:lpstr>Spring_Quality</vt:lpstr>
      <vt:lpstr>Talendforge_Productivity</vt:lpstr>
      <vt:lpstr>Talendforge_Quality</vt:lpstr>
      <vt:lpstr>Time 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Peerachai Banyongrakkul</cp:lastModifiedBy>
  <dcterms:created xsi:type="dcterms:W3CDTF">2024-02-15T11:46:12Z</dcterms:created>
  <dcterms:modified xsi:type="dcterms:W3CDTF">2024-08-19T15:50:43Z</dcterms:modified>
</cp:coreProperties>
</file>