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s003-Face-cognition-Sign-In-System\doc\"/>
    </mc:Choice>
  </mc:AlternateContent>
  <xr:revisionPtr revIDLastSave="0" documentId="13_ncr:1_{84D223E2-80F0-4E02-B7E1-0E5B0459DC8D}" xr6:coauthVersionLast="47" xr6:coauthVersionMax="47" xr10:uidLastSave="{00000000-0000-0000-0000-000000000000}"/>
  <bookViews>
    <workbookView xWindow="-120" yWindow="-120" windowWidth="22845" windowHeight="13740" xr2:uid="{00000000-000D-0000-FFFF-FFFF00000000}"/>
  </bookViews>
  <sheets>
    <sheet name="PERT" sheetId="1" r:id="rId1"/>
    <sheet name="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D17" i="1"/>
  <c r="D16" i="1"/>
  <c r="D15" i="1"/>
  <c r="E15" i="1"/>
  <c r="E14" i="1"/>
  <c r="D14" i="1"/>
  <c r="G3" i="1"/>
  <c r="G4" i="1"/>
  <c r="G5" i="1"/>
  <c r="G6" i="1"/>
  <c r="G7" i="1"/>
  <c r="G8" i="1"/>
  <c r="G9" i="1"/>
  <c r="G10" i="1"/>
  <c r="G11" i="1"/>
  <c r="G2" i="1"/>
  <c r="J1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12" i="1"/>
  <c r="D12" i="2"/>
  <c r="E12" i="1"/>
  <c r="A3" i="1"/>
  <c r="A4" i="1"/>
  <c r="A5" i="1"/>
  <c r="A6" i="1"/>
  <c r="A7" i="1"/>
  <c r="A8" i="1"/>
  <c r="A9" i="1"/>
  <c r="A10" i="1"/>
  <c r="A11" i="1"/>
  <c r="A2" i="1"/>
  <c r="J2" i="1"/>
  <c r="I2" i="1"/>
  <c r="F12" i="1"/>
  <c r="D12" i="1"/>
  <c r="A2" i="2"/>
  <c r="A3" i="2"/>
  <c r="A4" i="2"/>
  <c r="A5" i="2"/>
  <c r="A6" i="2"/>
  <c r="A7" i="2"/>
  <c r="A8" i="2"/>
  <c r="A9" i="2"/>
  <c r="A10" i="2"/>
  <c r="A11" i="2"/>
  <c r="I12" i="1" l="1"/>
  <c r="G12" i="1"/>
</calcChain>
</file>

<file path=xl/sharedStrings.xml><?xml version="1.0" encoding="utf-8"?>
<sst xmlns="http://schemas.openxmlformats.org/spreadsheetml/2006/main" count="55" uniqueCount="42">
  <si>
    <t xml:space="preserve"> </t>
    <phoneticPr fontId="1" type="noConversion"/>
  </si>
  <si>
    <t xml:space="preserve">Activity_ID </t>
    <phoneticPr fontId="1" type="noConversion"/>
  </si>
  <si>
    <t>Activity_name</t>
    <phoneticPr fontId="1" type="noConversion"/>
  </si>
  <si>
    <t>Dependence</t>
    <phoneticPr fontId="1" type="noConversion"/>
  </si>
  <si>
    <t>duration_time</t>
    <phoneticPr fontId="1" type="noConversion"/>
  </si>
  <si>
    <t>Requirement(fundamental analysis)</t>
    <phoneticPr fontId="1" type="noConversion"/>
  </si>
  <si>
    <t>Requirement(specification)</t>
    <phoneticPr fontId="1" type="noConversion"/>
  </si>
  <si>
    <t>Design</t>
    <phoneticPr fontId="1" type="noConversion"/>
  </si>
  <si>
    <t>Development(sprint1)</t>
    <phoneticPr fontId="1" type="noConversion"/>
  </si>
  <si>
    <t>Development(sprint2)</t>
    <phoneticPr fontId="1" type="noConversion"/>
  </si>
  <si>
    <t>Testing(black-box testing)</t>
    <phoneticPr fontId="1" type="noConversion"/>
  </si>
  <si>
    <t>Testing(white-box testing)</t>
    <phoneticPr fontId="1" type="noConversion"/>
  </si>
  <si>
    <t>Testing(unit testing)</t>
    <phoneticPr fontId="1" type="noConversion"/>
  </si>
  <si>
    <t>Testing(automatic testing)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</si>
  <si>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</si>
  <si>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</si>
  <si>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</si>
  <si>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Optimistic time  (O)</t>
    <phoneticPr fontId="1" type="noConversion"/>
  </si>
  <si>
    <t>Pessimistic time (P)</t>
    <phoneticPr fontId="1" type="noConversion"/>
  </si>
  <si>
    <t>Most Likely time (M)</t>
    <phoneticPr fontId="1" type="noConversion"/>
  </si>
  <si>
    <t>Duration time (D)</t>
    <phoneticPr fontId="1" type="noConversion"/>
  </si>
  <si>
    <t>Development(Meeting)</t>
    <phoneticPr fontId="1" type="noConversion"/>
  </si>
  <si>
    <t>E,F</t>
    <phoneticPr fontId="1" type="noConversion"/>
  </si>
  <si>
    <t>D,I,J</t>
    <phoneticPr fontId="1" type="noConversion"/>
  </si>
  <si>
    <t>start_date(original)</t>
    <phoneticPr fontId="1" type="noConversion"/>
  </si>
  <si>
    <t>Sep, 6</t>
    <phoneticPr fontId="1" type="noConversion"/>
  </si>
  <si>
    <t>Sep, 8</t>
    <phoneticPr fontId="1" type="noConversion"/>
  </si>
  <si>
    <t>Nov, 1</t>
    <phoneticPr fontId="1" type="noConversion"/>
  </si>
  <si>
    <t>Oct, 12</t>
    <phoneticPr fontId="1" type="noConversion"/>
  </si>
  <si>
    <t>Oct, 17</t>
    <phoneticPr fontId="1" type="noConversion"/>
  </si>
  <si>
    <t>Oct, 20</t>
    <phoneticPr fontId="1" type="noConversion"/>
  </si>
  <si>
    <t>Sep, 15</t>
    <phoneticPr fontId="1" type="noConversion"/>
  </si>
  <si>
    <t xml:space="preserve"> Development(meeting)</t>
    <phoneticPr fontId="1" type="noConversion"/>
  </si>
  <si>
    <t>Sep, 26</t>
    <phoneticPr fontId="1" type="noConversion"/>
  </si>
  <si>
    <t>Nov, 18</t>
    <phoneticPr fontId="1" type="noConversion"/>
  </si>
  <si>
    <t>A,C</t>
    <phoneticPr fontId="1" type="noConversion"/>
  </si>
  <si>
    <t>B,D</t>
    <phoneticPr fontId="1" type="noConversion"/>
  </si>
  <si>
    <t>C,E,F</t>
    <phoneticPr fontId="1" type="noConversion"/>
  </si>
  <si>
    <t>D,G,H,I</t>
    <phoneticPr fontId="1" type="noConversion"/>
  </si>
  <si>
    <t>MIN</t>
    <phoneticPr fontId="1" type="noConversion"/>
  </si>
  <si>
    <t>MAX</t>
    <phoneticPr fontId="1" type="noConversion"/>
  </si>
  <si>
    <t>Expected time (E)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</si>
</sst>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PhagsP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10" fontId="2" fillId="0" borderId="0" xfId="0" applyNumberFormat="1" applyFont="1"/>
    <xf numFmtId="176" fontId="2" fillId="0" borderId="0" xfId="0" applyNumberFormat="1" applyFont="1"/>
    <xf numFmtId="0" fontId="2" fillId="0" borderId="0" xfId="0" applyNumberFormat="1" applyFont="1"/>
    <xf numFmtId="177" fontId="2" fillId="0" borderId="0" xfId="0" applyNumberFormat="1" applyFont="1"/>
    <xf numFmtId="177" fontId="2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Management</a:t>
            </a:r>
            <a:r>
              <a:rPr lang="en-US" altLang="zh-CN" sz="1800" b="1" baseline="0"/>
              <a:t> Gantt Chart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GANTT!$C$1</c:f>
              <c:strCache>
                <c:ptCount val="1"/>
                <c:pt idx="0">
                  <c:v>start_date(original)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GANTT!$C$2:$C$12</c:f>
              <c:numCache>
                <c:formatCode>[$-F800]dddd\,\ mmmm\ dd\,\ yyyy</c:formatCode>
                <c:ptCount val="11"/>
                <c:pt idx="0">
                  <c:v>44445</c:v>
                </c:pt>
                <c:pt idx="1">
                  <c:v>44447</c:v>
                </c:pt>
                <c:pt idx="2">
                  <c:v>44454</c:v>
                </c:pt>
                <c:pt idx="3">
                  <c:v>44465</c:v>
                </c:pt>
                <c:pt idx="4">
                  <c:v>44465</c:v>
                </c:pt>
                <c:pt idx="5">
                  <c:v>44501</c:v>
                </c:pt>
                <c:pt idx="6">
                  <c:v>44481</c:v>
                </c:pt>
                <c:pt idx="7">
                  <c:v>44486</c:v>
                </c:pt>
                <c:pt idx="8">
                  <c:v>44489</c:v>
                </c:pt>
                <c:pt idx="9">
                  <c:v>44518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A-4CF9-9355-3E6F34D936AC}"/>
            </c:ext>
          </c:extLst>
        </c:ser>
        <c:ser>
          <c:idx val="0"/>
          <c:order val="1"/>
          <c:tx>
            <c:strRef>
              <c:f>GANTT!$D$1</c:f>
              <c:strCache>
                <c:ptCount val="1"/>
                <c:pt idx="0">
                  <c:v>duration_time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GANTT!$A$2:$B$11</c:f>
              <c:multiLvlStrCache>
                <c:ptCount val="10"/>
                <c:lvl>
                  <c:pt idx="0">
                    <c:v>Requirement(fundamental analysis)</c:v>
                  </c:pt>
                  <c:pt idx="1">
                    <c:v>Requirement(specification)</c:v>
                  </c:pt>
                  <c:pt idx="2">
                    <c:v>Design</c:v>
                  </c:pt>
                  <c:pt idx="3">
                    <c:v> Development(meeting)</c:v>
                  </c:pt>
                  <c:pt idx="4">
                    <c:v>Development(sprint1)</c:v>
                  </c:pt>
                  <c:pt idx="5">
                    <c:v>Development(sprint2)</c:v>
                  </c:pt>
                  <c:pt idx="6">
                    <c:v>Testing(black-box testing)</c:v>
                  </c:pt>
                  <c:pt idx="7">
                    <c:v>Testing(white-box testing)</c:v>
                  </c:pt>
                  <c:pt idx="8">
                    <c:v>Testing(unit testing)</c:v>
                  </c:pt>
                  <c:pt idx="9">
                    <c:v>Testing(automatic testing)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GANTT!$D$2:$D$11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A-4CF9-9355-3E6F34D93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6021743"/>
        <c:axId val="776012591"/>
      </c:barChart>
      <c:catAx>
        <c:axId val="77602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12591"/>
        <c:crossesAt val="44400"/>
        <c:auto val="1"/>
        <c:lblAlgn val="ctr"/>
        <c:lblOffset val="100"/>
        <c:noMultiLvlLbl val="0"/>
      </c:catAx>
      <c:valAx>
        <c:axId val="776012591"/>
        <c:scaling>
          <c:orientation val="minMax"/>
          <c:min val="44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F800]dddd\,\ mmmm\ dd\,\ yyyy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61912</xdr:colOff>
      <xdr:row>0</xdr:row>
      <xdr:rowOff>0</xdr:rowOff>
    </xdr:from>
    <xdr:ext cx="1880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BD2A9F-A059-4B1F-8E99-0650548A2613}"/>
                </a:ext>
              </a:extLst>
            </xdr:cNvPr>
            <xdr:cNvSpPr txBox="1"/>
          </xdr:nvSpPr>
          <xdr:spPr>
            <a:xfrm>
              <a:off x="11510962" y="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BD2A9F-A059-4B1F-8E99-0650548A2613}"/>
                </a:ext>
              </a:extLst>
            </xdr:cNvPr>
            <xdr:cNvSpPr txBox="1"/>
          </xdr:nvSpPr>
          <xdr:spPr>
            <a:xfrm>
              <a:off x="11510962" y="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𝜎^2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61912</xdr:colOff>
      <xdr:row>0</xdr:row>
      <xdr:rowOff>0</xdr:rowOff>
    </xdr:from>
    <xdr:ext cx="1893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3DF9C10-A71D-440F-B847-9EB6ED0AA122}"/>
                </a:ext>
              </a:extLst>
            </xdr:cNvPr>
            <xdr:cNvSpPr txBox="1"/>
          </xdr:nvSpPr>
          <xdr:spPr>
            <a:xfrm>
              <a:off x="2319337" y="0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3DF9C10-A71D-440F-B847-9EB6ED0AA122}"/>
                </a:ext>
              </a:extLst>
            </xdr:cNvPr>
            <xdr:cNvSpPr txBox="1"/>
          </xdr:nvSpPr>
          <xdr:spPr>
            <a:xfrm>
              <a:off x="2319337" y="0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14287</xdr:colOff>
      <xdr:row>0</xdr:row>
      <xdr:rowOff>9525</xdr:rowOff>
    </xdr:from>
    <xdr:ext cx="154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D60AD59-D7FC-4C6B-87AA-2B03ADF762CB}"/>
                </a:ext>
              </a:extLst>
            </xdr:cNvPr>
            <xdr:cNvSpPr txBox="1"/>
          </xdr:nvSpPr>
          <xdr:spPr>
            <a:xfrm>
              <a:off x="700087" y="9525"/>
              <a:ext cx="154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D60AD59-D7FC-4C6B-87AA-2B03ADF762CB}"/>
                </a:ext>
              </a:extLst>
            </xdr:cNvPr>
            <xdr:cNvSpPr txBox="1"/>
          </xdr:nvSpPr>
          <xdr:spPr>
            <a:xfrm>
              <a:off x="700087" y="9525"/>
              <a:ext cx="154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𝑡_𝑜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52387</xdr:colOff>
      <xdr:row>0</xdr:row>
      <xdr:rowOff>0</xdr:rowOff>
    </xdr:from>
    <xdr:ext cx="15741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6B2DF19-8B3B-4611-AA29-1DB0ACCF5120}"/>
                </a:ext>
              </a:extLst>
            </xdr:cNvPr>
            <xdr:cNvSpPr txBox="1"/>
          </xdr:nvSpPr>
          <xdr:spPr>
            <a:xfrm>
              <a:off x="4033837" y="0"/>
              <a:ext cx="15741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6B2DF19-8B3B-4611-AA29-1DB0ACCF5120}"/>
                </a:ext>
              </a:extLst>
            </xdr:cNvPr>
            <xdr:cNvSpPr txBox="1"/>
          </xdr:nvSpPr>
          <xdr:spPr>
            <a:xfrm>
              <a:off x="4033837" y="0"/>
              <a:ext cx="15741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𝑡_𝑝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52387</xdr:colOff>
      <xdr:row>0</xdr:row>
      <xdr:rowOff>9525</xdr:rowOff>
    </xdr:from>
    <xdr:ext cx="1502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D193524-3AF1-46DF-8F60-7C53A42AA79A}"/>
                </a:ext>
              </a:extLst>
            </xdr:cNvPr>
            <xdr:cNvSpPr txBox="1"/>
          </xdr:nvSpPr>
          <xdr:spPr>
            <a:xfrm>
              <a:off x="5529262" y="9525"/>
              <a:ext cx="150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D193524-3AF1-46DF-8F60-7C53A42AA79A}"/>
                </a:ext>
              </a:extLst>
            </xdr:cNvPr>
            <xdr:cNvSpPr txBox="1"/>
          </xdr:nvSpPr>
          <xdr:spPr>
            <a:xfrm>
              <a:off x="5529262" y="9525"/>
              <a:ext cx="150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83226D6-F9E8-4C4F-83A4-E6FEF69007E4}"/>
            </a:ext>
          </a:extLst>
        </xdr:cNvPr>
        <xdr:cNvSpPr txBox="1"/>
      </xdr:nvSpPr>
      <xdr:spPr>
        <a:xfrm>
          <a:off x="157543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1095375</xdr:colOff>
      <xdr:row>0</xdr:row>
      <xdr:rowOff>23813</xdr:rowOff>
    </xdr:from>
    <xdr:ext cx="302775" cy="166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7DAB85E-AD3D-4496-A8A1-9E78FC09C64D}"/>
                </a:ext>
              </a:extLst>
            </xdr:cNvPr>
            <xdr:cNvSpPr txBox="1"/>
          </xdr:nvSpPr>
          <xdr:spPr>
            <a:xfrm>
              <a:off x="14506575" y="23813"/>
              <a:ext cx="302775" cy="16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en-US" altLang="zh-CN" sz="1100" b="0"/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7DAB85E-AD3D-4496-A8A1-9E78FC09C64D}"/>
                </a:ext>
              </a:extLst>
            </xdr:cNvPr>
            <xdr:cNvSpPr txBox="1"/>
          </xdr:nvSpPr>
          <xdr:spPr>
            <a:xfrm>
              <a:off x="14506575" y="23813"/>
              <a:ext cx="302775" cy="16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σ</a:t>
              </a:r>
              <a:endParaRPr lang="en-US" altLang="zh-CN" sz="1100" b="0"/>
            </a:p>
            <a:p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0</xdr:row>
      <xdr:rowOff>0</xdr:rowOff>
    </xdr:from>
    <xdr:ext cx="21198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A720BCA3-E922-4318-998D-B1777BB72474}"/>
                </a:ext>
              </a:extLst>
            </xdr:cNvPr>
            <xdr:cNvSpPr txBox="1"/>
          </xdr:nvSpPr>
          <xdr:spPr>
            <a:xfrm>
              <a:off x="15925800" y="0"/>
              <a:ext cx="2119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A720BCA3-E922-4318-998D-B1777BB72474}"/>
                </a:ext>
              </a:extLst>
            </xdr:cNvPr>
            <xdr:cNvSpPr txBox="1"/>
          </xdr:nvSpPr>
          <xdr:spPr>
            <a:xfrm>
              <a:off x="15925800" y="0"/>
              <a:ext cx="2119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𝑡_𝑑</a:t>
              </a:r>
              <a:endParaRPr lang="en-US" altLang="zh-CN" sz="1100" b="0"/>
            </a:p>
            <a:p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13</xdr:row>
      <xdr:rowOff>33337</xdr:rowOff>
    </xdr:from>
    <xdr:ext cx="40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7AA6A0F9-C94F-404F-9DDE-67C8C7FDF595}"/>
                </a:ext>
              </a:extLst>
            </xdr:cNvPr>
            <xdr:cNvSpPr txBox="1"/>
          </xdr:nvSpPr>
          <xdr:spPr>
            <a:xfrm>
              <a:off x="1666875" y="2757487"/>
              <a:ext cx="40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7AA6A0F9-C94F-404F-9DDE-67C8C7FDF595}"/>
                </a:ext>
              </a:extLst>
            </xdr:cNvPr>
            <xdr:cNvSpPr txBox="1"/>
          </xdr:nvSpPr>
          <xdr:spPr>
            <a:xfrm>
              <a:off x="1666875" y="2757487"/>
              <a:ext cx="40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23812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D7207D7-5739-42C3-A10D-1A64B932A46B}"/>
                </a:ext>
              </a:extLst>
            </xdr:cNvPr>
            <xdr:cNvSpPr txBox="1"/>
          </xdr:nvSpPr>
          <xdr:spPr>
            <a:xfrm>
              <a:off x="1647825" y="29575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±2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D7207D7-5739-42C3-A10D-1A64B932A46B}"/>
                </a:ext>
              </a:extLst>
            </xdr:cNvPr>
            <xdr:cNvSpPr txBox="1"/>
          </xdr:nvSpPr>
          <xdr:spPr>
            <a:xfrm>
              <a:off x="1647825" y="29575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±2𝜎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200025</xdr:colOff>
      <xdr:row>15</xdr:row>
      <xdr:rowOff>52387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C38D5A0-76F0-48C9-AA6F-1B4C91110337}"/>
                </a:ext>
              </a:extLst>
            </xdr:cNvPr>
            <xdr:cNvSpPr txBox="1"/>
          </xdr:nvSpPr>
          <xdr:spPr>
            <a:xfrm>
              <a:off x="1628775" y="3195637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±3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C38D5A0-76F0-48C9-AA6F-1B4C91110337}"/>
                </a:ext>
              </a:extLst>
            </xdr:cNvPr>
            <xdr:cNvSpPr txBox="1"/>
          </xdr:nvSpPr>
          <xdr:spPr>
            <a:xfrm>
              <a:off x="1628775" y="3195637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±3𝜎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190500</xdr:colOff>
      <xdr:row>16</xdr:row>
      <xdr:rowOff>61912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1C2F232-E05D-4D1D-8F61-7716866925EE}"/>
                </a:ext>
              </a:extLst>
            </xdr:cNvPr>
            <xdr:cNvSpPr txBox="1"/>
          </xdr:nvSpPr>
          <xdr:spPr>
            <a:xfrm>
              <a:off x="1619250" y="34147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±6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1C2F232-E05D-4D1D-8F61-7716866925EE}"/>
                </a:ext>
              </a:extLst>
            </xdr:cNvPr>
            <xdr:cNvSpPr txBox="1"/>
          </xdr:nvSpPr>
          <xdr:spPr>
            <a:xfrm>
              <a:off x="1619250" y="34147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±6𝜎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4760</xdr:colOff>
      <xdr:row>12</xdr:row>
      <xdr:rowOff>114300</xdr:rowOff>
    </xdr:from>
    <xdr:to>
      <xdr:col>13</xdr:col>
      <xdr:colOff>133351</xdr:colOff>
      <xdr:row>34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7E5061-34D3-4982-A13A-02D02EB95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C1" workbookViewId="0">
      <selection activeCell="I15" sqref="I15"/>
    </sheetView>
  </sheetViews>
  <sheetFormatPr defaultRowHeight="16.5" x14ac:dyDescent="0.3"/>
  <cols>
    <col min="1" max="1" width="18.75" style="1" customWidth="1"/>
    <col min="2" max="2" width="37.25" style="1" customWidth="1"/>
    <col min="3" max="3" width="23.25" style="1" customWidth="1"/>
    <col min="4" max="4" width="20.625" style="1" customWidth="1"/>
    <col min="5" max="5" width="22.625" style="1" customWidth="1"/>
    <col min="6" max="6" width="19.625" style="1" customWidth="1"/>
    <col min="7" max="7" width="17.875" style="6" customWidth="1"/>
    <col min="8" max="8" width="16" style="1" customWidth="1"/>
    <col min="9" max="10" width="15.375" style="6" customWidth="1"/>
    <col min="11" max="16384" width="9" style="1"/>
  </cols>
  <sheetData>
    <row r="1" spans="1:10" x14ac:dyDescent="0.3">
      <c r="A1" s="1" t="s">
        <v>1</v>
      </c>
      <c r="B1" s="1" t="s">
        <v>2</v>
      </c>
      <c r="C1" s="1" t="s">
        <v>3</v>
      </c>
      <c r="I1" s="6" t="s">
        <v>0</v>
      </c>
    </row>
    <row r="2" spans="1:10" x14ac:dyDescent="0.3">
      <c r="A2" s="1" t="str">
        <f>CHAR(ROW(A65))</f>
        <v>A</v>
      </c>
      <c r="B2" s="1" t="s">
        <v>5</v>
      </c>
      <c r="C2" s="1" t="s">
        <v>14</v>
      </c>
      <c r="D2" s="1">
        <v>3</v>
      </c>
      <c r="E2" s="1">
        <v>4</v>
      </c>
      <c r="F2" s="1">
        <v>5</v>
      </c>
      <c r="G2" s="6">
        <f>(D2+4*E2+F2)/6</f>
        <v>4</v>
      </c>
      <c r="H2" s="1">
        <v>4</v>
      </c>
      <c r="I2" s="6">
        <f>POWER((F2-D2)/6,2)</f>
        <v>0.1111111111111111</v>
      </c>
      <c r="J2" s="6">
        <f>ABS((F2-D2)/6)</f>
        <v>0.33333333333333331</v>
      </c>
    </row>
    <row r="3" spans="1:10" x14ac:dyDescent="0.3">
      <c r="A3" s="1" t="str">
        <f t="shared" ref="A3:A11" si="0">CHAR(ROW(A66))</f>
        <v>B</v>
      </c>
      <c r="B3" s="1" t="s">
        <v>6</v>
      </c>
      <c r="C3" s="1" t="s">
        <v>35</v>
      </c>
      <c r="D3" s="1">
        <v>3</v>
      </c>
      <c r="E3" s="1">
        <v>2</v>
      </c>
      <c r="F3" s="1">
        <v>5</v>
      </c>
      <c r="G3" s="6">
        <f t="shared" ref="G3:G11" si="1">(D3+4*E3+F3)/6</f>
        <v>2.6666666666666665</v>
      </c>
      <c r="H3" s="1">
        <v>2</v>
      </c>
      <c r="I3" s="6">
        <f t="shared" ref="I3:I11" si="2">POWER((F3-D3)/6,2)</f>
        <v>0.1111111111111111</v>
      </c>
      <c r="J3" s="6">
        <f t="shared" ref="J3:J11" si="3">ABS((F3-D3)/6)</f>
        <v>0.33333333333333331</v>
      </c>
    </row>
    <row r="4" spans="1:10" x14ac:dyDescent="0.3">
      <c r="A4" s="1" t="str">
        <f t="shared" si="0"/>
        <v>C</v>
      </c>
      <c r="B4" s="1" t="s">
        <v>7</v>
      </c>
      <c r="C4" s="2" t="s">
        <v>36</v>
      </c>
      <c r="D4" s="1">
        <v>4</v>
      </c>
      <c r="E4" s="1">
        <v>3</v>
      </c>
      <c r="F4" s="1">
        <v>7</v>
      </c>
      <c r="G4" s="6">
        <f t="shared" si="1"/>
        <v>3.8333333333333335</v>
      </c>
      <c r="H4" s="1">
        <v>6</v>
      </c>
      <c r="I4" s="6">
        <f t="shared" si="2"/>
        <v>0.25</v>
      </c>
      <c r="J4" s="6">
        <f t="shared" si="3"/>
        <v>0.5</v>
      </c>
    </row>
    <row r="5" spans="1:10" x14ac:dyDescent="0.3">
      <c r="A5" s="1" t="str">
        <f t="shared" si="0"/>
        <v>D</v>
      </c>
      <c r="B5" s="1" t="s">
        <v>21</v>
      </c>
      <c r="C5" s="1" t="s">
        <v>37</v>
      </c>
      <c r="D5" s="1">
        <v>4</v>
      </c>
      <c r="E5" s="1">
        <v>6</v>
      </c>
      <c r="F5" s="1">
        <v>7</v>
      </c>
      <c r="G5" s="6">
        <f t="shared" si="1"/>
        <v>5.833333333333333</v>
      </c>
      <c r="H5" s="1">
        <v>6</v>
      </c>
      <c r="I5" s="6">
        <f t="shared" si="2"/>
        <v>0.25</v>
      </c>
      <c r="J5" s="6">
        <f t="shared" si="3"/>
        <v>0.5</v>
      </c>
    </row>
    <row r="6" spans="1:10" x14ac:dyDescent="0.3">
      <c r="A6" s="1" t="str">
        <f t="shared" si="0"/>
        <v>E</v>
      </c>
      <c r="B6" s="1" t="s">
        <v>8</v>
      </c>
      <c r="C6" s="1" t="s">
        <v>38</v>
      </c>
      <c r="D6" s="1">
        <v>14</v>
      </c>
      <c r="E6" s="1">
        <v>18</v>
      </c>
      <c r="F6" s="1">
        <v>21</v>
      </c>
      <c r="G6" s="6">
        <f t="shared" si="1"/>
        <v>17.833333333333332</v>
      </c>
      <c r="H6" s="1">
        <v>16</v>
      </c>
      <c r="I6" s="6">
        <f t="shared" si="2"/>
        <v>1.3611111111111114</v>
      </c>
      <c r="J6" s="6">
        <f t="shared" si="3"/>
        <v>1.1666666666666667</v>
      </c>
    </row>
    <row r="7" spans="1:10" x14ac:dyDescent="0.3">
      <c r="A7" s="1" t="str">
        <f t="shared" si="0"/>
        <v>F</v>
      </c>
      <c r="B7" s="1" t="s">
        <v>9</v>
      </c>
      <c r="C7" s="1" t="s">
        <v>23</v>
      </c>
      <c r="D7" s="1">
        <v>15</v>
      </c>
      <c r="E7" s="1">
        <v>19</v>
      </c>
      <c r="F7" s="1">
        <v>21</v>
      </c>
      <c r="G7" s="6">
        <f t="shared" si="1"/>
        <v>18.666666666666668</v>
      </c>
      <c r="H7" s="1">
        <v>10</v>
      </c>
      <c r="I7" s="6">
        <f t="shared" si="2"/>
        <v>1</v>
      </c>
      <c r="J7" s="6">
        <f t="shared" si="3"/>
        <v>1</v>
      </c>
    </row>
    <row r="8" spans="1:10" x14ac:dyDescent="0.3">
      <c r="A8" s="1" t="str">
        <f t="shared" si="0"/>
        <v>G</v>
      </c>
      <c r="B8" s="1" t="s">
        <v>10</v>
      </c>
      <c r="C8" s="1" t="s">
        <v>15</v>
      </c>
      <c r="D8" s="1">
        <v>3</v>
      </c>
      <c r="E8" s="1">
        <v>5</v>
      </c>
      <c r="F8" s="1">
        <v>7</v>
      </c>
      <c r="G8" s="6">
        <f t="shared" si="1"/>
        <v>5</v>
      </c>
      <c r="H8" s="1">
        <v>5</v>
      </c>
      <c r="I8" s="6">
        <f t="shared" si="2"/>
        <v>0.44444444444444442</v>
      </c>
      <c r="J8" s="6">
        <f t="shared" si="3"/>
        <v>0.66666666666666663</v>
      </c>
    </row>
    <row r="9" spans="1:10" x14ac:dyDescent="0.3">
      <c r="A9" s="1" t="str">
        <f t="shared" si="0"/>
        <v>H</v>
      </c>
      <c r="B9" s="1" t="s">
        <v>11</v>
      </c>
      <c r="C9" s="1" t="s">
        <v>15</v>
      </c>
      <c r="D9" s="1">
        <v>4</v>
      </c>
      <c r="E9" s="1">
        <v>5</v>
      </c>
      <c r="F9" s="1">
        <v>7</v>
      </c>
      <c r="G9" s="6">
        <f t="shared" si="1"/>
        <v>5.166666666666667</v>
      </c>
      <c r="H9" s="1">
        <v>5</v>
      </c>
      <c r="I9" s="6">
        <f t="shared" si="2"/>
        <v>0.25</v>
      </c>
      <c r="J9" s="6">
        <f t="shared" si="3"/>
        <v>0.5</v>
      </c>
    </row>
    <row r="10" spans="1:10" x14ac:dyDescent="0.3">
      <c r="A10" s="1" t="str">
        <f t="shared" si="0"/>
        <v>I</v>
      </c>
      <c r="B10" s="1" t="s">
        <v>12</v>
      </c>
      <c r="C10" s="1" t="s">
        <v>22</v>
      </c>
      <c r="D10" s="1">
        <v>4</v>
      </c>
      <c r="E10" s="1">
        <v>8</v>
      </c>
      <c r="F10" s="1">
        <v>10</v>
      </c>
      <c r="G10" s="6">
        <f t="shared" si="1"/>
        <v>7.666666666666667</v>
      </c>
      <c r="H10" s="1">
        <v>5</v>
      </c>
      <c r="I10" s="6">
        <f t="shared" si="2"/>
        <v>1</v>
      </c>
      <c r="J10" s="6">
        <f t="shared" si="3"/>
        <v>1</v>
      </c>
    </row>
    <row r="11" spans="1:10" x14ac:dyDescent="0.3">
      <c r="A11" s="1" t="str">
        <f t="shared" si="0"/>
        <v>J</v>
      </c>
      <c r="B11" s="1" t="s">
        <v>13</v>
      </c>
      <c r="C11" s="1" t="s">
        <v>16</v>
      </c>
      <c r="D11" s="1">
        <v>5</v>
      </c>
      <c r="E11" s="1">
        <v>7</v>
      </c>
      <c r="F11" s="1">
        <v>10</v>
      </c>
      <c r="G11" s="6">
        <f t="shared" si="1"/>
        <v>7.166666666666667</v>
      </c>
      <c r="H11" s="1">
        <v>12</v>
      </c>
      <c r="I11" s="6">
        <f t="shared" si="2"/>
        <v>0.69444444444444453</v>
      </c>
      <c r="J11" s="6">
        <f t="shared" si="3"/>
        <v>0.83333333333333337</v>
      </c>
    </row>
    <row r="12" spans="1:10" x14ac:dyDescent="0.3">
      <c r="D12" s="1">
        <f>SUM(D2:D11)</f>
        <v>59</v>
      </c>
      <c r="E12" s="1">
        <f>SUM(E2:E11)</f>
        <v>77</v>
      </c>
      <c r="F12" s="1">
        <f>SUM(F2:F11)</f>
        <v>100</v>
      </c>
      <c r="G12" s="6">
        <f>SUM(G2:G11)</f>
        <v>77.833333333333329</v>
      </c>
      <c r="H12" s="1">
        <f>SUM(H2:H11)</f>
        <v>71</v>
      </c>
      <c r="I12" s="7">
        <f>SQRT(SUM(I2:I11))</f>
        <v>2.3392781412697001</v>
      </c>
      <c r="J12" s="7">
        <f>SQRT(I12)</f>
        <v>1.529469888971241</v>
      </c>
    </row>
    <row r="13" spans="1:10" x14ac:dyDescent="0.3">
      <c r="A13" s="1" t="s">
        <v>17</v>
      </c>
      <c r="D13" s="1" t="s">
        <v>39</v>
      </c>
      <c r="E13" s="1" t="s">
        <v>40</v>
      </c>
    </row>
    <row r="14" spans="1:10" x14ac:dyDescent="0.3">
      <c r="A14" s="1" t="s">
        <v>18</v>
      </c>
      <c r="C14" s="3">
        <v>0.68259999999999998</v>
      </c>
      <c r="D14" s="5">
        <f>ROUNDUP(G12-J12,0)</f>
        <v>77</v>
      </c>
      <c r="E14" s="5">
        <f>ROUNDUP(G12+J12,0)</f>
        <v>80</v>
      </c>
    </row>
    <row r="15" spans="1:10" x14ac:dyDescent="0.3">
      <c r="A15" s="1" t="s">
        <v>19</v>
      </c>
      <c r="C15" s="3">
        <v>0.9546</v>
      </c>
      <c r="D15" s="1">
        <f>ROUNDUP(G12-2*J12,0)</f>
        <v>75</v>
      </c>
      <c r="E15" s="1">
        <f>ROUNDUP(G12+2*J12,0)</f>
        <v>81</v>
      </c>
    </row>
    <row r="16" spans="1:10" x14ac:dyDescent="0.3">
      <c r="A16" s="1" t="s">
        <v>41</v>
      </c>
      <c r="C16" s="3">
        <v>0.99729999999999996</v>
      </c>
      <c r="D16" s="1">
        <f>ROUNDUP(G12-3*J12,0)</f>
        <v>74</v>
      </c>
      <c r="E16" s="1">
        <f>ROUNDUP(G12+3*J12,0)</f>
        <v>83</v>
      </c>
    </row>
    <row r="17" spans="1:5" x14ac:dyDescent="0.3">
      <c r="A17" s="1" t="s">
        <v>20</v>
      </c>
      <c r="C17" s="3">
        <v>0.99990000000000001</v>
      </c>
      <c r="D17" s="1">
        <f>ROUNDUP(G12-6*J12,0)</f>
        <v>69</v>
      </c>
      <c r="E17" s="1">
        <f>ROUNDUP(G12+6*J12,0)</f>
        <v>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1006-280E-44A7-8D21-D4A9410363AC}">
  <dimension ref="A1:D23"/>
  <sheetViews>
    <sheetView topLeftCell="A10" workbookViewId="0">
      <selection activeCell="J3" sqref="J3"/>
    </sheetView>
  </sheetViews>
  <sheetFormatPr defaultRowHeight="16.5" x14ac:dyDescent="0.3"/>
  <cols>
    <col min="1" max="1" width="13.25" style="1" customWidth="1"/>
    <col min="2" max="2" width="32.875" style="1" customWidth="1"/>
    <col min="3" max="3" width="21.625" style="4" customWidth="1"/>
    <col min="4" max="4" width="19.875" style="1" customWidth="1"/>
    <col min="5" max="16384" width="9" style="1"/>
  </cols>
  <sheetData>
    <row r="1" spans="1:4" x14ac:dyDescent="0.3">
      <c r="A1" s="1" t="s">
        <v>1</v>
      </c>
      <c r="B1" s="1" t="s">
        <v>2</v>
      </c>
      <c r="C1" s="4" t="s">
        <v>24</v>
      </c>
      <c r="D1" s="1" t="s">
        <v>4</v>
      </c>
    </row>
    <row r="2" spans="1:4" x14ac:dyDescent="0.3">
      <c r="A2" s="1" t="str">
        <f>CHAR(ROW(A65))</f>
        <v>A</v>
      </c>
      <c r="B2" s="1" t="s">
        <v>5</v>
      </c>
      <c r="C2" s="4">
        <v>44445</v>
      </c>
      <c r="D2" s="1">
        <v>4</v>
      </c>
    </row>
    <row r="3" spans="1:4" x14ac:dyDescent="0.3">
      <c r="A3" s="1" t="str">
        <f t="shared" ref="A3:A11" si="0">CHAR(ROW(A66))</f>
        <v>B</v>
      </c>
      <c r="B3" s="1" t="s">
        <v>6</v>
      </c>
      <c r="C3" s="4">
        <v>44447</v>
      </c>
      <c r="D3" s="1">
        <v>2</v>
      </c>
    </row>
    <row r="4" spans="1:4" x14ac:dyDescent="0.3">
      <c r="A4" s="1" t="str">
        <f t="shared" si="0"/>
        <v>C</v>
      </c>
      <c r="B4" s="1" t="s">
        <v>7</v>
      </c>
      <c r="C4" s="4">
        <v>44454</v>
      </c>
      <c r="D4" s="1">
        <v>6</v>
      </c>
    </row>
    <row r="5" spans="1:4" x14ac:dyDescent="0.3">
      <c r="A5" s="1" t="str">
        <f t="shared" si="0"/>
        <v>D</v>
      </c>
      <c r="B5" s="1" t="s">
        <v>32</v>
      </c>
      <c r="C5" s="4">
        <v>44465</v>
      </c>
      <c r="D5" s="1">
        <v>6</v>
      </c>
    </row>
    <row r="6" spans="1:4" x14ac:dyDescent="0.3">
      <c r="A6" s="1" t="str">
        <f t="shared" si="0"/>
        <v>E</v>
      </c>
      <c r="B6" s="1" t="s">
        <v>8</v>
      </c>
      <c r="C6" s="4">
        <v>44465</v>
      </c>
      <c r="D6" s="1">
        <v>16</v>
      </c>
    </row>
    <row r="7" spans="1:4" x14ac:dyDescent="0.3">
      <c r="A7" s="1" t="str">
        <f t="shared" si="0"/>
        <v>F</v>
      </c>
      <c r="B7" s="1" t="s">
        <v>9</v>
      </c>
      <c r="C7" s="4">
        <v>44501</v>
      </c>
      <c r="D7" s="1">
        <v>10</v>
      </c>
    </row>
    <row r="8" spans="1:4" x14ac:dyDescent="0.3">
      <c r="A8" s="1" t="str">
        <f t="shared" si="0"/>
        <v>G</v>
      </c>
      <c r="B8" s="1" t="s">
        <v>10</v>
      </c>
      <c r="C8" s="4">
        <v>44481</v>
      </c>
      <c r="D8" s="1">
        <v>5</v>
      </c>
    </row>
    <row r="9" spans="1:4" x14ac:dyDescent="0.3">
      <c r="A9" s="1" t="str">
        <f t="shared" si="0"/>
        <v>H</v>
      </c>
      <c r="B9" s="1" t="s">
        <v>11</v>
      </c>
      <c r="C9" s="4">
        <v>44486</v>
      </c>
      <c r="D9" s="1">
        <v>5</v>
      </c>
    </row>
    <row r="10" spans="1:4" x14ac:dyDescent="0.3">
      <c r="A10" s="1" t="str">
        <f t="shared" si="0"/>
        <v>I</v>
      </c>
      <c r="B10" s="1" t="s">
        <v>12</v>
      </c>
      <c r="C10" s="4">
        <v>44489</v>
      </c>
      <c r="D10" s="1">
        <v>5</v>
      </c>
    </row>
    <row r="11" spans="1:4" x14ac:dyDescent="0.3">
      <c r="A11" s="1" t="str">
        <f t="shared" si="0"/>
        <v>J</v>
      </c>
      <c r="B11" s="1" t="s">
        <v>13</v>
      </c>
      <c r="C11" s="4">
        <v>44518</v>
      </c>
      <c r="D11" s="1">
        <v>12</v>
      </c>
    </row>
    <row r="12" spans="1:4" x14ac:dyDescent="0.3">
      <c r="D12" s="1">
        <f>SUM(D2:D11)</f>
        <v>71</v>
      </c>
    </row>
    <row r="14" spans="1:4" x14ac:dyDescent="0.3">
      <c r="B14" s="4" t="s">
        <v>25</v>
      </c>
    </row>
    <row r="15" spans="1:4" x14ac:dyDescent="0.3">
      <c r="B15" s="4" t="s">
        <v>26</v>
      </c>
    </row>
    <row r="16" spans="1:4" x14ac:dyDescent="0.3">
      <c r="B16" s="4" t="s">
        <v>31</v>
      </c>
    </row>
    <row r="17" spans="2:2" x14ac:dyDescent="0.3">
      <c r="B17" s="4" t="s">
        <v>33</v>
      </c>
    </row>
    <row r="18" spans="2:2" x14ac:dyDescent="0.3">
      <c r="B18" s="4" t="s">
        <v>33</v>
      </c>
    </row>
    <row r="19" spans="2:2" x14ac:dyDescent="0.3">
      <c r="B19" s="4" t="s">
        <v>27</v>
      </c>
    </row>
    <row r="20" spans="2:2" x14ac:dyDescent="0.3">
      <c r="B20" s="4" t="s">
        <v>28</v>
      </c>
    </row>
    <row r="21" spans="2:2" x14ac:dyDescent="0.3">
      <c r="B21" s="4" t="s">
        <v>29</v>
      </c>
    </row>
    <row r="22" spans="2:2" x14ac:dyDescent="0.3">
      <c r="B22" s="4" t="s">
        <v>30</v>
      </c>
    </row>
    <row r="23" spans="2:2" x14ac:dyDescent="0.3">
      <c r="B23" s="4" t="s">
        <v>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2015-06-05T18:19:34Z</dcterms:created>
  <dcterms:modified xsi:type="dcterms:W3CDTF">2021-12-06T07:12:03Z</dcterms:modified>
</cp:coreProperties>
</file>