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xampp\htdocs\HouseMate\Peritaje fwdocumentos\"/>
    </mc:Choice>
  </mc:AlternateContent>
  <bookViews>
    <workbookView xWindow="45" yWindow="45" windowWidth="10950" windowHeight="1305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N9" i="1" l="1"/>
  <c r="G9" i="1"/>
  <c r="C6" i="1" l="1"/>
  <c r="G15" i="1" l="1"/>
  <c r="K15" i="1" s="1"/>
  <c r="K17" i="1" s="1"/>
  <c r="D9" i="1"/>
  <c r="E9" i="1"/>
  <c r="M9" i="1"/>
  <c r="A19" i="1"/>
  <c r="C23" i="1"/>
  <c r="G19" i="1" l="1"/>
  <c r="K19" i="1" s="1"/>
  <c r="K23" i="1" s="1"/>
  <c r="M2" i="1"/>
  <c r="K24" i="1" l="1"/>
  <c r="L28" i="1" s="1"/>
  <c r="D28" i="1" l="1"/>
</calcChain>
</file>

<file path=xl/sharedStrings.xml><?xml version="1.0" encoding="utf-8"?>
<sst xmlns="http://schemas.openxmlformats.org/spreadsheetml/2006/main" count="54" uniqueCount="49">
  <si>
    <t>VALOR UNITARIO</t>
  </si>
  <si>
    <t>COMPONENTE</t>
  </si>
  <si>
    <t>VRN</t>
  </si>
  <si>
    <t>VUT</t>
  </si>
  <si>
    <t>EDAD</t>
  </si>
  <si>
    <t>FE</t>
  </si>
  <si>
    <t>FD</t>
  </si>
  <si>
    <t>FFU</t>
  </si>
  <si>
    <t>VNR.</t>
  </si>
  <si>
    <t>VUR</t>
  </si>
  <si>
    <t>CALCULO DE VALORES TOTALES</t>
  </si>
  <si>
    <t>VALOR UNITARIO (V²)</t>
  </si>
  <si>
    <t>VALOR TOTAL</t>
  </si>
  <si>
    <t>VALOR UNITARIO (M²)</t>
  </si>
  <si>
    <t>M²</t>
  </si>
  <si>
    <t>/M²</t>
  </si>
  <si>
    <t>TOTAL:</t>
  </si>
  <si>
    <t>FFu= FACTOR FUNCIONALIDAD</t>
  </si>
  <si>
    <t>AÑOS</t>
  </si>
  <si>
    <t>CALCULO  DE  VALORES  UNITARIOS</t>
  </si>
  <si>
    <t>VALOR  BASE  ZONAL  V2</t>
  </si>
  <si>
    <t>VALOR DE TERRENO</t>
  </si>
  <si>
    <t>/V2</t>
  </si>
  <si>
    <t>/V²</t>
  </si>
  <si>
    <t>PORCENTAJE DE TERRENO</t>
  </si>
  <si>
    <t>PORCENTAJE DE CONSTRUCCIÓN</t>
  </si>
  <si>
    <t>ÁREA (V²)</t>
  </si>
  <si>
    <t>ÁREA (M²)</t>
  </si>
  <si>
    <t>VALOR DE CONSTRUCCIÓN</t>
  </si>
  <si>
    <t>VRN= VALOR DE REPOSICIÓN NUEVO</t>
  </si>
  <si>
    <t>FE= FACTOR ESTADO CONSERVACIÓN Q</t>
  </si>
  <si>
    <t>ED. REM.= EDAD DE REMODELACIÓN</t>
  </si>
  <si>
    <t>FRe.= FACTOR DEPRECIACIÓN REMOD.</t>
  </si>
  <si>
    <t>VUT= VIDA ÚTIL TOTAL</t>
  </si>
  <si>
    <t>FD= FACTOR DEPRECIACIÓN</t>
  </si>
  <si>
    <t>% REM.= PORCENTAJE DE REMODELACIÓN</t>
  </si>
  <si>
    <t>VNR= VALOR NETO DE REPOSICIÓN</t>
  </si>
  <si>
    <t>EDAD= EDAD DE LA CONSTRUCCIÓN</t>
  </si>
  <si>
    <t>ED.EFECT.= EDAD EFECTIVA POR REMODELACIÓN</t>
  </si>
  <si>
    <t>VUR= VIDA ÚTIL REMANENTE.</t>
  </si>
  <si>
    <t xml:space="preserve">EDAD DE CONSTRUCCIÓN </t>
  </si>
  <si>
    <t>VIDA ÚTIL TOTAL</t>
  </si>
  <si>
    <t>VIDA ÚTIL REMANENTE</t>
  </si>
  <si>
    <t>FACTORES  DE  CORRECCIÓN - TERRENO</t>
  </si>
  <si>
    <t>CALCULO  DE   VALORES   UNITARIOS - CONSTRUCCIÓN</t>
  </si>
  <si>
    <t>TERRENO</t>
  </si>
  <si>
    <t>RESULTADO</t>
  </si>
  <si>
    <r>
      <t xml:space="preserve">MÉTODO DEL COSTO:                                                                                                                                             </t>
    </r>
    <r>
      <rPr>
        <b/>
        <sz val="20"/>
        <color indexed="8"/>
        <rFont val="Arial Narrow"/>
        <family val="2"/>
      </rPr>
      <t xml:space="preserve">        </t>
    </r>
    <r>
      <rPr>
        <sz val="20"/>
        <color indexed="8"/>
        <rFont val="Arial Narrow"/>
        <family val="2"/>
      </rPr>
      <t xml:space="preserve">Valor depreciado: </t>
    </r>
    <r>
      <rPr>
        <b/>
        <sz val="20"/>
        <color indexed="8"/>
        <rFont val="Arial Narrow"/>
        <family val="2"/>
      </rPr>
      <t xml:space="preserve">Técnica de Ross Heidecke. SEGÚN NORMATIVA SSF NPB4-42 </t>
    </r>
  </si>
  <si>
    <t>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</si>
</sst>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0.0000"/>
    <numFmt numFmtId="166" formatCode="_([$$-440A]* #,##0.00_);_([$$-440A]* \(#,##0.00\);_([$$-440A]* &quot;-&quot;??_);_(@_)"/>
    <numFmt numFmtId="167" formatCode="0\ &quot;AÑOS&quot;"/>
    <numFmt numFmtId="168" formatCode="0\ \ \ \ &quot;%&quot;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20"/>
      <color indexed="8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sz val="20"/>
      <color indexed="8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0"/>
      <color theme="1"/>
      <name val="Arial Narrow"/>
      <family val="2"/>
    </font>
    <font>
      <b/>
      <sz val="24"/>
      <color theme="1"/>
      <name val="Arial Narrow"/>
      <family val="2"/>
    </font>
    <font>
      <b/>
      <sz val="18"/>
      <color theme="1"/>
      <name val="Arial Narrow"/>
      <family val="2"/>
    </font>
    <font>
      <b/>
      <sz val="16"/>
      <color theme="1"/>
      <name val="Arial Narrow"/>
      <family val="2"/>
    </font>
    <font>
      <b/>
      <sz val="2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6">
    <xf numFmtId="0" fontId="0" fillId="0" borderId="0" xfId="0"/>
    <xf numFmtId="0" fontId="4" fillId="0" borderId="0" xfId="0" applyFont="1"/>
    <xf numFmtId="0" fontId="6" fillId="0" borderId="0" xfId="0" applyFont="1"/>
    <xf numFmtId="2" fontId="10" fillId="0" borderId="4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2" fontId="11" fillId="0" borderId="6" xfId="0" applyNumberFormat="1" applyFont="1" applyBorder="1" applyAlignment="1">
      <alignment vertical="center"/>
    </xf>
    <xf numFmtId="2" fontId="11" fillId="0" borderId="5" xfId="0" applyNumberFormat="1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2" fontId="11" fillId="0" borderId="0" xfId="0" applyNumberFormat="1" applyFont="1" applyBorder="1" applyAlignment="1">
      <alignment horizontal="center" vertical="center"/>
    </xf>
    <xf numFmtId="9" fontId="11" fillId="0" borderId="0" xfId="0" applyNumberFormat="1" applyFont="1" applyBorder="1" applyAlignment="1">
      <alignment horizontal="center" vertical="center"/>
    </xf>
    <xf numFmtId="166" fontId="10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167" fontId="10" fillId="0" borderId="0" xfId="0" applyNumberFormat="1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167" fontId="10" fillId="0" borderId="1" xfId="0" applyNumberFormat="1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166" fontId="11" fillId="0" borderId="14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horizontal="left" vertical="center"/>
    </xf>
    <xf numFmtId="2" fontId="11" fillId="0" borderId="31" xfId="0" applyNumberFormat="1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1" fillId="0" borderId="36" xfId="0" applyFont="1" applyBorder="1" applyAlignment="1">
      <alignment horizontal="right" vertical="center"/>
    </xf>
    <xf numFmtId="0" fontId="11" fillId="0" borderId="37" xfId="0" applyFont="1" applyBorder="1" applyAlignment="1">
      <alignment horizontal="left" vertical="center"/>
    </xf>
    <xf numFmtId="2" fontId="11" fillId="0" borderId="37" xfId="0" applyNumberFormat="1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2" fontId="11" fillId="0" borderId="41" xfId="0" applyNumberFormat="1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0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vertical="center" wrapText="1"/>
      <protection locked="0"/>
    </xf>
    <xf numFmtId="0" fontId="12" fillId="0" borderId="2" xfId="0" applyFont="1" applyBorder="1" applyAlignment="1">
      <alignment horizontal="left" vertical="center" wrapText="1"/>
    </xf>
    <xf numFmtId="164" fontId="11" fillId="0" borderId="9" xfId="1" applyFont="1" applyBorder="1" applyAlignment="1">
      <alignment horizontal="center" vertical="center"/>
    </xf>
    <xf numFmtId="164" fontId="11" fillId="0" borderId="5" xfId="1" applyFont="1" applyFill="1" applyBorder="1" applyAlignment="1">
      <alignment horizontal="center" vertical="center"/>
    </xf>
    <xf numFmtId="164" fontId="11" fillId="0" borderId="2" xfId="1" applyFont="1" applyFill="1" applyBorder="1" applyAlignment="1">
      <alignment horizontal="center" vertical="center"/>
    </xf>
    <xf numFmtId="164" fontId="11" fillId="0" borderId="3" xfId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164" fontId="13" fillId="0" borderId="10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2" fontId="11" fillId="0" borderId="14" xfId="0" applyNumberFormat="1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2" fontId="11" fillId="0" borderId="36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164" fontId="11" fillId="0" borderId="12" xfId="1" applyFont="1" applyBorder="1" applyAlignment="1">
      <alignment horizontal="center" vertical="center"/>
    </xf>
    <xf numFmtId="164" fontId="11" fillId="0" borderId="40" xfId="1" applyFont="1" applyBorder="1" applyAlignment="1">
      <alignment horizontal="center" vertical="center"/>
    </xf>
    <xf numFmtId="2" fontId="10" fillId="0" borderId="7" xfId="0" applyNumberFormat="1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2" fontId="11" fillId="0" borderId="39" xfId="0" applyNumberFormat="1" applyFont="1" applyBorder="1" applyAlignment="1">
      <alignment horizontal="center" vertical="center"/>
    </xf>
    <xf numFmtId="2" fontId="11" fillId="0" borderId="40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168" fontId="14" fillId="0" borderId="17" xfId="0" applyNumberFormat="1" applyFont="1" applyBorder="1" applyAlignment="1">
      <alignment horizontal="center" vertical="center" wrapText="1"/>
    </xf>
    <xf numFmtId="168" fontId="14" fillId="0" borderId="18" xfId="0" applyNumberFormat="1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10" fillId="0" borderId="20" xfId="0" applyNumberFormat="1" applyFont="1" applyBorder="1" applyAlignment="1">
      <alignment horizontal="center" vertical="center"/>
    </xf>
    <xf numFmtId="166" fontId="10" fillId="0" borderId="14" xfId="0" applyNumberFormat="1" applyFont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/>
    </xf>
    <xf numFmtId="167" fontId="11" fillId="0" borderId="30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164" fontId="10" fillId="0" borderId="2" xfId="1" applyFont="1" applyFill="1" applyBorder="1" applyAlignment="1">
      <alignment horizontal="center" vertical="center"/>
    </xf>
    <xf numFmtId="164" fontId="10" fillId="0" borderId="3" xfId="1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166" fontId="10" fillId="0" borderId="1" xfId="0" applyNumberFormat="1" applyFont="1" applyFill="1" applyBorder="1" applyAlignment="1">
      <alignment horizontal="center" vertical="center"/>
    </xf>
    <xf numFmtId="2" fontId="11" fillId="0" borderId="8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164" fontId="11" fillId="0" borderId="41" xfId="1" applyFont="1" applyFill="1" applyBorder="1" applyAlignment="1">
      <alignment horizontal="center" vertical="center"/>
    </xf>
    <xf numFmtId="164" fontId="11" fillId="0" borderId="10" xfId="1" applyFont="1" applyFill="1" applyBorder="1" applyAlignment="1">
      <alignment horizontal="center" vertical="center"/>
    </xf>
    <xf numFmtId="164" fontId="11" fillId="0" borderId="11" xfId="1" applyFont="1" applyFill="1" applyBorder="1" applyAlignment="1">
      <alignment horizontal="center" vertical="center"/>
    </xf>
    <xf numFmtId="164" fontId="11" fillId="0" borderId="4" xfId="1" applyFont="1" applyFill="1" applyBorder="1" applyAlignment="1">
      <alignment horizontal="center" vertical="center"/>
    </xf>
    <xf numFmtId="164" fontId="11" fillId="0" borderId="16" xfId="1" applyFont="1" applyFill="1" applyBorder="1" applyAlignment="1">
      <alignment horizontal="center" vertical="center"/>
    </xf>
    <xf numFmtId="164" fontId="11" fillId="0" borderId="25" xfId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11" fillId="0" borderId="13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13" fillId="0" borderId="27" xfId="0" applyFont="1" applyBorder="1" applyAlignment="1">
      <alignment horizontal="right" vertical="center"/>
    </xf>
    <xf numFmtId="0" fontId="13" fillId="0" borderId="10" xfId="0" applyFont="1" applyBorder="1" applyAlignment="1">
      <alignment horizontal="right" vertical="center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/>
      <protection locked="0"/>
    </xf>
    <xf numFmtId="165" fontId="7" fillId="0" borderId="0" xfId="0" applyNumberFormat="1" applyFont="1" applyBorder="1" applyAlignment="1" applyProtection="1">
      <alignment horizontal="center" vertical="center" wrapText="1"/>
      <protection locked="0"/>
    </xf>
    <xf numFmtId="0" fontId="9" fillId="0" borderId="26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28</xdr:row>
      <xdr:rowOff>76200</xdr:rowOff>
    </xdr:from>
    <xdr:to>
      <xdr:col>1</xdr:col>
      <xdr:colOff>466725</xdr:colOff>
      <xdr:row>29</xdr:row>
      <xdr:rowOff>85724</xdr:rowOff>
    </xdr:to>
    <xdr:sp macro="" textlink="">
      <xdr:nvSpPr>
        <xdr:cNvPr id="2897" name="Text Box 32"/>
        <xdr:cNvSpPr txBox="1">
          <a:spLocks noChangeArrowheads="1"/>
        </xdr:cNvSpPr>
      </xdr:nvSpPr>
      <xdr:spPr bwMode="auto">
        <a:xfrm>
          <a:off x="1400175" y="13154025"/>
          <a:ext cx="19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311554</xdr:colOff>
      <xdr:row>34</xdr:row>
      <xdr:rowOff>63212</xdr:rowOff>
    </xdr:from>
    <xdr:ext cx="220253" cy="264560"/>
    <xdr:sp macro="" textlink="">
      <xdr:nvSpPr>
        <xdr:cNvPr id="8" name="7 CuadroTexto"/>
        <xdr:cNvSpPr txBox="1"/>
      </xdr:nvSpPr>
      <xdr:spPr>
        <a:xfrm>
          <a:off x="1966718" y="14100876"/>
          <a:ext cx="2202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100"/>
            <a:t>.</a:t>
          </a:r>
        </a:p>
      </xdr:txBody>
    </xdr:sp>
    <xdr:clientData/>
  </xdr:oneCellAnchor>
  <xdr:oneCellAnchor>
    <xdr:from>
      <xdr:col>0</xdr:col>
      <xdr:colOff>111702</xdr:colOff>
      <xdr:row>3</xdr:row>
      <xdr:rowOff>142356</xdr:rowOff>
    </xdr:from>
    <xdr:ext cx="184731" cy="264560"/>
    <xdr:sp macro="" textlink="">
      <xdr:nvSpPr>
        <xdr:cNvPr id="11" name="10 CuadroTexto"/>
        <xdr:cNvSpPr txBox="1"/>
      </xdr:nvSpPr>
      <xdr:spPr>
        <a:xfrm>
          <a:off x="1760260" y="18641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SV"/>
        </a:p>
      </xdr:txBody>
    </xdr:sp>
    <xdr:clientData/>
  </xdr:oneCellAnchor>
  <xdr:oneCellAnchor>
    <xdr:from>
      <xdr:col>2</xdr:col>
      <xdr:colOff>160193</xdr:colOff>
      <xdr:row>23</xdr:row>
      <xdr:rowOff>0</xdr:rowOff>
    </xdr:from>
    <xdr:ext cx="184731" cy="264560"/>
    <xdr:sp macro="" textlink="">
      <xdr:nvSpPr>
        <xdr:cNvPr id="15" name="14 CuadroTexto"/>
        <xdr:cNvSpPr txBox="1"/>
      </xdr:nvSpPr>
      <xdr:spPr>
        <a:xfrm>
          <a:off x="1808751" y="80046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SV"/>
        </a:p>
      </xdr:txBody>
    </xdr:sp>
    <xdr:clientData/>
  </xdr:oneCellAnchor>
  <xdr:oneCellAnchor>
    <xdr:from>
      <xdr:col>1</xdr:col>
      <xdr:colOff>272588</xdr:colOff>
      <xdr:row>22</xdr:row>
      <xdr:rowOff>0</xdr:rowOff>
    </xdr:from>
    <xdr:ext cx="184731" cy="264560"/>
    <xdr:sp macro="" textlink="">
      <xdr:nvSpPr>
        <xdr:cNvPr id="16" name="15 CuadroTexto"/>
        <xdr:cNvSpPr txBox="1"/>
      </xdr:nvSpPr>
      <xdr:spPr>
        <a:xfrm>
          <a:off x="1225088" y="70578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SV"/>
        </a:p>
      </xdr:txBody>
    </xdr:sp>
    <xdr:clientData/>
  </xdr:oneCellAnchor>
  <xdr:oneCellAnchor>
    <xdr:from>
      <xdr:col>6</xdr:col>
      <xdr:colOff>163310</xdr:colOff>
      <xdr:row>0</xdr:row>
      <xdr:rowOff>0</xdr:rowOff>
    </xdr:from>
    <xdr:ext cx="184731" cy="264560"/>
    <xdr:sp macro="" textlink="">
      <xdr:nvSpPr>
        <xdr:cNvPr id="17" name="16 CuadroTexto"/>
        <xdr:cNvSpPr txBox="1"/>
      </xdr:nvSpPr>
      <xdr:spPr>
        <a:xfrm>
          <a:off x="4596098" y="14045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SV"/>
        </a:p>
      </xdr:txBody>
    </xdr:sp>
    <xdr:clientData/>
  </xdr:oneCellAnchor>
  <xdr:oneCellAnchor>
    <xdr:from>
      <xdr:col>1</xdr:col>
      <xdr:colOff>272588</xdr:colOff>
      <xdr:row>22</xdr:row>
      <xdr:rowOff>0</xdr:rowOff>
    </xdr:from>
    <xdr:ext cx="184731" cy="264560"/>
    <xdr:sp macro="" textlink="">
      <xdr:nvSpPr>
        <xdr:cNvPr id="9" name="8 CuadroTexto"/>
        <xdr:cNvSpPr txBox="1"/>
      </xdr:nvSpPr>
      <xdr:spPr>
        <a:xfrm>
          <a:off x="1225088" y="73875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SV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showGridLines="0" tabSelected="1" topLeftCell="A6" zoomScale="61" workbookViewId="0">
      <selection activeCell="N9" sqref="N9"/>
    </sheetView>
  </sheetViews>
  <sheetFormatPr baseColWidth="10" defaultRowHeight="12.75" x14ac:dyDescent="0.2"/>
  <cols>
    <col min="1" max="1" width="14.28515625" style="1" customWidth="1"/>
    <col min="2" max="2" width="10.42578125" style="1" customWidth="1"/>
    <col min="3" max="3" width="13" style="1" customWidth="1"/>
    <col min="4" max="4" width="10.42578125" style="1" customWidth="1"/>
    <col min="5" max="5" width="8.85546875" style="1" customWidth="1"/>
    <col min="6" max="6" width="9.7109375" style="1" customWidth="1"/>
    <col min="7" max="7" width="10.140625" style="1" customWidth="1"/>
    <col min="8" max="8" width="10.42578125" style="1" customWidth="1"/>
    <col min="9" max="9" width="13.28515625" style="1" customWidth="1"/>
    <col min="10" max="10" width="13.7109375" style="1" customWidth="1"/>
    <col min="11" max="11" width="11.140625" style="1" customWidth="1"/>
    <col min="12" max="12" width="11.28515625" style="1" customWidth="1"/>
    <col min="13" max="14" width="11.7109375" style="1" bestFit="1" customWidth="1"/>
    <col min="15" max="16384" width="11.42578125" style="1"/>
  </cols>
  <sheetData>
    <row r="1" spans="1:14" ht="55.5" customHeight="1" x14ac:dyDescent="0.2">
      <c r="A1" s="72" t="s">
        <v>47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14" ht="36.75" customHeight="1" x14ac:dyDescent="0.2">
      <c r="A2" s="82" t="s">
        <v>40</v>
      </c>
      <c r="B2" s="83"/>
      <c r="C2" s="84"/>
      <c r="D2" s="25">
        <v>15</v>
      </c>
      <c r="E2" s="26" t="s">
        <v>18</v>
      </c>
      <c r="F2" s="64" t="s">
        <v>41</v>
      </c>
      <c r="G2" s="65"/>
      <c r="H2" s="25">
        <v>60</v>
      </c>
      <c r="I2" s="26" t="s">
        <v>18</v>
      </c>
      <c r="J2" s="64" t="s">
        <v>42</v>
      </c>
      <c r="K2" s="89"/>
      <c r="L2" s="89"/>
      <c r="M2" s="87">
        <f>N9</f>
        <v>45.080879693955005</v>
      </c>
      <c r="N2" s="88"/>
    </row>
    <row r="3" spans="1:14" ht="36.75" customHeight="1" x14ac:dyDescent="0.2">
      <c r="A3" s="75" t="s">
        <v>19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</row>
    <row r="4" spans="1:14" ht="36.75" customHeight="1" x14ac:dyDescent="0.2">
      <c r="A4" s="66" t="s">
        <v>43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4" ht="36.75" customHeight="1" x14ac:dyDescent="0.2">
      <c r="A5" s="80" t="s">
        <v>20</v>
      </c>
      <c r="B5" s="81"/>
      <c r="C5" s="94" t="s">
        <v>0</v>
      </c>
      <c r="D5" s="95"/>
      <c r="E5" s="20"/>
      <c r="F5" s="7"/>
      <c r="G5" s="7"/>
      <c r="H5" s="7"/>
      <c r="I5" s="7"/>
      <c r="J5" s="7"/>
      <c r="K5" s="7"/>
      <c r="L5" s="7"/>
    </row>
    <row r="6" spans="1:14" ht="36.75" customHeight="1" x14ac:dyDescent="0.2">
      <c r="A6" s="21">
        <v>35</v>
      </c>
      <c r="B6" s="22" t="s">
        <v>22</v>
      </c>
      <c r="C6" s="70">
        <f>A6</f>
        <v>35</v>
      </c>
      <c r="D6" s="71"/>
      <c r="E6" s="23"/>
      <c r="F6" s="9"/>
      <c r="G6" s="9"/>
      <c r="H6" s="9"/>
      <c r="I6" s="9"/>
      <c r="J6" s="9"/>
      <c r="K6" s="9"/>
      <c r="L6" s="9"/>
    </row>
    <row r="7" spans="1:14" ht="36.75" customHeight="1" x14ac:dyDescent="0.2">
      <c r="A7" s="66" t="s">
        <v>44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1:14" ht="36.75" customHeight="1" x14ac:dyDescent="0.2">
      <c r="A8" s="86" t="s">
        <v>1</v>
      </c>
      <c r="B8" s="86"/>
      <c r="C8" s="24" t="s">
        <v>2</v>
      </c>
      <c r="D8" s="24" t="s">
        <v>3</v>
      </c>
      <c r="E8" s="24" t="s">
        <v>4</v>
      </c>
      <c r="F8" s="24" t="s">
        <v>5</v>
      </c>
      <c r="G8" s="24" t="s">
        <v>6</v>
      </c>
      <c r="H8" s="24" t="s">
        <v>7</v>
      </c>
      <c r="I8" s="7"/>
      <c r="J8" s="7"/>
      <c r="K8" s="8"/>
      <c r="L8" s="7"/>
      <c r="M8" s="24" t="s">
        <v>8</v>
      </c>
      <c r="N8" s="24" t="s">
        <v>9</v>
      </c>
    </row>
    <row r="9" spans="1:14" ht="36.75" customHeight="1" x14ac:dyDescent="0.2">
      <c r="A9" s="85" t="s">
        <v>48</v>
      </c>
      <c r="B9" s="85"/>
      <c r="C9" s="15">
        <v>260</v>
      </c>
      <c r="D9" s="16">
        <f>H2</f>
        <v>60</v>
      </c>
      <c r="E9" s="16">
        <f>D2</f>
        <v>15</v>
      </c>
      <c r="F9" s="17">
        <v>0.9748</v>
      </c>
      <c r="G9" s="17">
        <f>(1-(E9/D9)^1.4)*F9</f>
        <v>0.83483110544361117</v>
      </c>
      <c r="H9" s="18">
        <v>0.9</v>
      </c>
      <c r="I9" s="9"/>
      <c r="J9" s="10"/>
      <c r="K9" s="9"/>
      <c r="L9" s="9"/>
      <c r="M9" s="15">
        <f>C9*G9*H9</f>
        <v>195.35047867380501</v>
      </c>
      <c r="N9" s="19">
        <f>D9*(M9/C9)</f>
        <v>45.080879693955005</v>
      </c>
    </row>
    <row r="10" spans="1:14" ht="36.75" hidden="1" customHeight="1" x14ac:dyDescent="0.2">
      <c r="A10" s="46"/>
      <c r="B10" s="46"/>
      <c r="C10" s="11"/>
      <c r="D10" s="12"/>
      <c r="E10" s="12"/>
      <c r="F10" s="13"/>
      <c r="G10" s="13"/>
      <c r="H10" s="9"/>
      <c r="I10" s="9"/>
      <c r="J10" s="10"/>
      <c r="K10" s="9"/>
      <c r="L10" s="9"/>
      <c r="M10" s="11"/>
      <c r="N10" s="14"/>
    </row>
    <row r="11" spans="1:14" ht="36.75" hidden="1" customHeight="1" x14ac:dyDescent="0.2">
      <c r="A11" s="46"/>
      <c r="B11" s="46"/>
      <c r="C11" s="11"/>
      <c r="D11" s="12"/>
      <c r="E11" s="12"/>
      <c r="F11" s="13"/>
      <c r="G11" s="13"/>
      <c r="H11" s="9"/>
      <c r="I11" s="9"/>
      <c r="J11" s="10"/>
      <c r="K11" s="9"/>
      <c r="L11" s="9"/>
      <c r="M11" s="11"/>
      <c r="N11" s="14"/>
    </row>
    <row r="12" spans="1:14" ht="36.75" hidden="1" customHeight="1" x14ac:dyDescent="0.2">
      <c r="A12" s="46"/>
      <c r="B12" s="46"/>
      <c r="C12" s="11"/>
      <c r="D12" s="12"/>
      <c r="E12" s="12"/>
      <c r="F12" s="13"/>
      <c r="G12" s="13"/>
      <c r="H12" s="9"/>
      <c r="I12" s="9"/>
      <c r="J12" s="10"/>
      <c r="K12" s="9"/>
      <c r="L12" s="9"/>
      <c r="M12" s="11"/>
      <c r="N12" s="14"/>
    </row>
    <row r="13" spans="1:14" ht="36.75" customHeight="1" x14ac:dyDescent="0.2">
      <c r="A13" s="90" t="s">
        <v>10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2"/>
    </row>
    <row r="14" spans="1:14" ht="36.75" customHeight="1" x14ac:dyDescent="0.2">
      <c r="A14" s="93" t="s">
        <v>1</v>
      </c>
      <c r="B14" s="78"/>
      <c r="C14" s="78" t="s">
        <v>26</v>
      </c>
      <c r="D14" s="78"/>
      <c r="E14" s="78"/>
      <c r="F14" s="78"/>
      <c r="G14" s="78" t="s">
        <v>11</v>
      </c>
      <c r="H14" s="78"/>
      <c r="I14" s="78"/>
      <c r="J14" s="78"/>
      <c r="K14" s="78" t="s">
        <v>12</v>
      </c>
      <c r="L14" s="78"/>
      <c r="M14" s="78"/>
      <c r="N14" s="79"/>
    </row>
    <row r="15" spans="1:14" ht="36.75" customHeight="1" x14ac:dyDescent="0.2">
      <c r="A15" s="52" t="s">
        <v>45</v>
      </c>
      <c r="B15" s="52"/>
      <c r="C15" s="100">
        <v>75.12</v>
      </c>
      <c r="D15" s="100"/>
      <c r="E15" s="100"/>
      <c r="F15" s="100"/>
      <c r="G15" s="69">
        <f>ROUND(C6,2)</f>
        <v>35</v>
      </c>
      <c r="H15" s="69"/>
      <c r="I15" s="69"/>
      <c r="J15" s="31" t="s">
        <v>23</v>
      </c>
      <c r="K15" s="69">
        <f>C15*G15</f>
        <v>2629.2000000000003</v>
      </c>
      <c r="L15" s="69"/>
      <c r="M15" s="69"/>
      <c r="N15" s="69"/>
    </row>
    <row r="16" spans="1:14" ht="18" hidden="1" x14ac:dyDescent="0.2">
      <c r="A16" s="52"/>
      <c r="B16" s="52"/>
      <c r="C16" s="100"/>
      <c r="D16" s="100"/>
      <c r="E16" s="100"/>
      <c r="F16" s="100"/>
      <c r="G16" s="69"/>
      <c r="H16" s="69"/>
      <c r="I16" s="69"/>
      <c r="J16" s="31"/>
      <c r="K16" s="69"/>
      <c r="L16" s="69"/>
      <c r="M16" s="69"/>
      <c r="N16" s="69"/>
    </row>
    <row r="17" spans="1:14" ht="36.75" customHeight="1" x14ac:dyDescent="0.2">
      <c r="A17" s="51" t="s">
        <v>21</v>
      </c>
      <c r="B17" s="51"/>
      <c r="C17" s="51"/>
      <c r="D17" s="51"/>
      <c r="E17" s="51"/>
      <c r="F17" s="51"/>
      <c r="G17" s="51"/>
      <c r="H17" s="51"/>
      <c r="I17" s="51"/>
      <c r="J17" s="51"/>
      <c r="K17" s="101">
        <f>SUM(K15:N16)</f>
        <v>2629.2000000000003</v>
      </c>
      <c r="L17" s="101"/>
      <c r="M17" s="101"/>
      <c r="N17" s="101"/>
    </row>
    <row r="18" spans="1:14" ht="36.75" customHeight="1" x14ac:dyDescent="0.2">
      <c r="A18" s="124" t="s">
        <v>1</v>
      </c>
      <c r="B18" s="125"/>
      <c r="C18" s="104" t="s">
        <v>27</v>
      </c>
      <c r="D18" s="104"/>
      <c r="E18" s="104"/>
      <c r="F18" s="104"/>
      <c r="G18" s="104" t="s">
        <v>13</v>
      </c>
      <c r="H18" s="104"/>
      <c r="I18" s="104"/>
      <c r="J18" s="104"/>
      <c r="K18" s="111" t="s">
        <v>12</v>
      </c>
      <c r="L18" s="111"/>
      <c r="M18" s="111"/>
      <c r="N18" s="112"/>
    </row>
    <row r="19" spans="1:14" ht="36.75" customHeight="1" x14ac:dyDescent="0.2">
      <c r="A19" s="57" t="str">
        <f>A9</f>
        <v>Principal.</v>
      </c>
      <c r="B19" s="58"/>
      <c r="C19" s="59">
        <v>29.18</v>
      </c>
      <c r="D19" s="60"/>
      <c r="E19" s="60"/>
      <c r="F19" s="29" t="s">
        <v>14</v>
      </c>
      <c r="G19" s="54">
        <f>ROUND(M9,2)</f>
        <v>195.35</v>
      </c>
      <c r="H19" s="54"/>
      <c r="I19" s="54"/>
      <c r="J19" s="30" t="s">
        <v>15</v>
      </c>
      <c r="K19" s="105">
        <f>C19*G19</f>
        <v>5700.3130000000001</v>
      </c>
      <c r="L19" s="106"/>
      <c r="M19" s="106"/>
      <c r="N19" s="107"/>
    </row>
    <row r="20" spans="1:14" ht="36.75" customHeight="1" x14ac:dyDescent="0.2">
      <c r="A20" s="47"/>
      <c r="B20" s="48"/>
      <c r="C20" s="49"/>
      <c r="D20" s="50"/>
      <c r="E20" s="50"/>
      <c r="F20" s="27"/>
      <c r="G20" s="53"/>
      <c r="H20" s="53"/>
      <c r="I20" s="53"/>
      <c r="J20" s="28"/>
      <c r="K20" s="108"/>
      <c r="L20" s="109"/>
      <c r="M20" s="109"/>
      <c r="N20" s="110"/>
    </row>
    <row r="21" spans="1:14" ht="36.75" customHeight="1" x14ac:dyDescent="0.2">
      <c r="A21" s="114"/>
      <c r="B21" s="115"/>
      <c r="C21" s="44"/>
      <c r="D21" s="45"/>
      <c r="E21" s="45"/>
      <c r="F21" s="5"/>
      <c r="G21" s="35"/>
      <c r="H21" s="35"/>
      <c r="I21" s="35"/>
      <c r="J21" s="4"/>
      <c r="K21" s="36"/>
      <c r="L21" s="37"/>
      <c r="M21" s="37"/>
      <c r="N21" s="38"/>
    </row>
    <row r="22" spans="1:14" ht="36.75" customHeight="1" x14ac:dyDescent="0.2">
      <c r="A22" s="114"/>
      <c r="B22" s="115"/>
      <c r="C22" s="102"/>
      <c r="D22" s="103"/>
      <c r="E22" s="103"/>
      <c r="F22" s="6"/>
      <c r="G22" s="35"/>
      <c r="H22" s="35"/>
      <c r="I22" s="35"/>
      <c r="J22" s="4"/>
      <c r="K22" s="36"/>
      <c r="L22" s="37"/>
      <c r="M22" s="37"/>
      <c r="N22" s="38"/>
    </row>
    <row r="23" spans="1:14" ht="36.75" customHeight="1" x14ac:dyDescent="0.2">
      <c r="A23" s="116" t="s">
        <v>16</v>
      </c>
      <c r="B23" s="117"/>
      <c r="C23" s="55">
        <f>SUM(C19:E22)</f>
        <v>29.18</v>
      </c>
      <c r="D23" s="56"/>
      <c r="E23" s="56"/>
      <c r="F23" s="3" t="s">
        <v>14</v>
      </c>
      <c r="G23" s="96" t="s">
        <v>28</v>
      </c>
      <c r="H23" s="97"/>
      <c r="I23" s="97"/>
      <c r="J23" s="97"/>
      <c r="K23" s="98">
        <f>SUM(K19:N22)</f>
        <v>5700.3130000000001</v>
      </c>
      <c r="L23" s="98"/>
      <c r="M23" s="98"/>
      <c r="N23" s="99"/>
    </row>
    <row r="24" spans="1:14" ht="36.75" customHeight="1" x14ac:dyDescent="0.2">
      <c r="A24" s="118" t="s">
        <v>46</v>
      </c>
      <c r="B24" s="119"/>
      <c r="C24" s="119"/>
      <c r="D24" s="119"/>
      <c r="E24" s="119"/>
      <c r="F24" s="119"/>
      <c r="G24" s="119"/>
      <c r="H24" s="119"/>
      <c r="I24" s="119"/>
      <c r="J24" s="119"/>
      <c r="K24" s="40">
        <f>K17+K23</f>
        <v>8329.5130000000008</v>
      </c>
      <c r="L24" s="41"/>
      <c r="M24" s="41"/>
      <c r="N24" s="42"/>
    </row>
    <row r="25" spans="1:14" ht="32.25" customHeight="1" x14ac:dyDescent="0.2">
      <c r="A25" s="43" t="s">
        <v>29</v>
      </c>
      <c r="B25" s="34"/>
      <c r="C25" s="34"/>
      <c r="D25" s="34" t="s">
        <v>30</v>
      </c>
      <c r="E25" s="34"/>
      <c r="F25" s="34"/>
      <c r="G25" s="34"/>
      <c r="H25" s="34" t="s">
        <v>31</v>
      </c>
      <c r="I25" s="34"/>
      <c r="J25" s="34"/>
      <c r="K25" s="34"/>
      <c r="L25" s="34" t="s">
        <v>32</v>
      </c>
      <c r="M25" s="34"/>
      <c r="N25" s="39"/>
    </row>
    <row r="26" spans="1:14" ht="32.25" customHeight="1" x14ac:dyDescent="0.2">
      <c r="A26" s="43" t="s">
        <v>33</v>
      </c>
      <c r="B26" s="34"/>
      <c r="C26" s="34"/>
      <c r="D26" s="34" t="s">
        <v>34</v>
      </c>
      <c r="E26" s="34"/>
      <c r="F26" s="34"/>
      <c r="G26" s="34"/>
      <c r="H26" s="34" t="s">
        <v>35</v>
      </c>
      <c r="I26" s="34"/>
      <c r="J26" s="34"/>
      <c r="K26" s="34"/>
      <c r="L26" s="34" t="s">
        <v>36</v>
      </c>
      <c r="M26" s="34"/>
      <c r="N26" s="39"/>
    </row>
    <row r="27" spans="1:14" ht="32.25" customHeight="1" x14ac:dyDescent="0.2">
      <c r="A27" s="43" t="s">
        <v>37</v>
      </c>
      <c r="B27" s="34"/>
      <c r="C27" s="34"/>
      <c r="D27" s="34" t="s">
        <v>17</v>
      </c>
      <c r="E27" s="34"/>
      <c r="F27" s="34"/>
      <c r="G27" s="34"/>
      <c r="H27" s="34" t="s">
        <v>38</v>
      </c>
      <c r="I27" s="34"/>
      <c r="J27" s="34"/>
      <c r="K27" s="34"/>
      <c r="L27" s="34" t="s">
        <v>39</v>
      </c>
      <c r="M27" s="34"/>
      <c r="N27" s="39"/>
    </row>
    <row r="28" spans="1:14" ht="32.25" customHeight="1" thickBot="1" x14ac:dyDescent="0.25">
      <c r="A28" s="123" t="s">
        <v>25</v>
      </c>
      <c r="B28" s="61"/>
      <c r="C28" s="61"/>
      <c r="D28" s="62">
        <f>(K23/K24)*100</f>
        <v>68.43512940072246</v>
      </c>
      <c r="E28" s="62"/>
      <c r="F28" s="62"/>
      <c r="G28" s="62"/>
      <c r="H28" s="61" t="s">
        <v>24</v>
      </c>
      <c r="I28" s="61"/>
      <c r="J28" s="61"/>
      <c r="K28" s="61"/>
      <c r="L28" s="62">
        <f>(K17/K24)*100</f>
        <v>31.564870599277533</v>
      </c>
      <c r="M28" s="62"/>
      <c r="N28" s="63"/>
    </row>
    <row r="35" spans="1:7" ht="18" x14ac:dyDescent="0.25">
      <c r="A35" s="2"/>
    </row>
    <row r="37" spans="1:7" x14ac:dyDescent="0.2">
      <c r="E37" s="120"/>
      <c r="F37" s="120"/>
      <c r="G37" s="120"/>
    </row>
    <row r="38" spans="1:7" x14ac:dyDescent="0.2">
      <c r="E38" s="120"/>
      <c r="F38" s="120"/>
      <c r="G38" s="120"/>
    </row>
    <row r="39" spans="1:7" ht="15.75" x14ac:dyDescent="0.25">
      <c r="E39" s="121"/>
      <c r="F39" s="121"/>
      <c r="G39" s="32"/>
    </row>
    <row r="40" spans="1:7" ht="15.75" x14ac:dyDescent="0.2">
      <c r="E40" s="122"/>
      <c r="F40" s="122"/>
      <c r="G40" s="33"/>
    </row>
    <row r="41" spans="1:7" ht="15.75" x14ac:dyDescent="0.2">
      <c r="E41" s="113"/>
      <c r="F41" s="113"/>
      <c r="G41" s="33"/>
    </row>
    <row r="42" spans="1:7" ht="15.75" x14ac:dyDescent="0.2">
      <c r="E42" s="113"/>
      <c r="F42" s="113"/>
      <c r="G42" s="33"/>
    </row>
    <row r="43" spans="1:7" ht="15.75" x14ac:dyDescent="0.2">
      <c r="E43" s="113"/>
      <c r="F43" s="113"/>
      <c r="G43" s="33"/>
    </row>
    <row r="44" spans="1:7" ht="15.75" x14ac:dyDescent="0.2">
      <c r="E44" s="122"/>
      <c r="F44" s="122"/>
      <c r="G44" s="33"/>
    </row>
    <row r="45" spans="1:7" ht="15.75" x14ac:dyDescent="0.2">
      <c r="E45" s="122"/>
      <c r="F45" s="122"/>
      <c r="G45" s="33"/>
    </row>
    <row r="46" spans="1:7" ht="15.75" x14ac:dyDescent="0.2">
      <c r="E46" s="122"/>
      <c r="F46" s="122"/>
      <c r="G46" s="33"/>
    </row>
    <row r="47" spans="1:7" ht="15.75" x14ac:dyDescent="0.2">
      <c r="E47" s="122"/>
      <c r="F47" s="122"/>
      <c r="G47" s="33"/>
    </row>
    <row r="48" spans="1:7" ht="15.75" x14ac:dyDescent="0.2">
      <c r="E48" s="122"/>
      <c r="F48" s="122"/>
      <c r="G48" s="33"/>
    </row>
    <row r="49" spans="5:7" ht="15.75" x14ac:dyDescent="0.2">
      <c r="E49" s="122"/>
      <c r="F49" s="122"/>
      <c r="G49" s="33"/>
    </row>
  </sheetData>
  <protectedRanges>
    <protectedRange password="CE2C" sqref="E37:G49" name="Rango3"/>
  </protectedRanges>
  <mergeCells count="85">
    <mergeCell ref="E49:F49"/>
    <mergeCell ref="E43:F43"/>
    <mergeCell ref="E44:F44"/>
    <mergeCell ref="E45:F45"/>
    <mergeCell ref="E46:F46"/>
    <mergeCell ref="E47:F47"/>
    <mergeCell ref="E48:F48"/>
    <mergeCell ref="E41:F41"/>
    <mergeCell ref="E42:F42"/>
    <mergeCell ref="C18:F18"/>
    <mergeCell ref="D25:G25"/>
    <mergeCell ref="A26:C26"/>
    <mergeCell ref="D26:G26"/>
    <mergeCell ref="A22:B22"/>
    <mergeCell ref="A23:B23"/>
    <mergeCell ref="A24:J24"/>
    <mergeCell ref="A21:B21"/>
    <mergeCell ref="E37:G38"/>
    <mergeCell ref="E39:F39"/>
    <mergeCell ref="E40:F40"/>
    <mergeCell ref="A28:C28"/>
    <mergeCell ref="A18:B18"/>
    <mergeCell ref="D28:G28"/>
    <mergeCell ref="K16:N16"/>
    <mergeCell ref="K17:N17"/>
    <mergeCell ref="C16:F16"/>
    <mergeCell ref="G16:I16"/>
    <mergeCell ref="C22:E22"/>
    <mergeCell ref="G18:J18"/>
    <mergeCell ref="K19:N19"/>
    <mergeCell ref="K21:N21"/>
    <mergeCell ref="K20:N20"/>
    <mergeCell ref="K18:N18"/>
    <mergeCell ref="A1:N1"/>
    <mergeCell ref="A3:N3"/>
    <mergeCell ref="K14:N14"/>
    <mergeCell ref="A5:B5"/>
    <mergeCell ref="A2:C2"/>
    <mergeCell ref="A9:B9"/>
    <mergeCell ref="A8:B8"/>
    <mergeCell ref="M2:N2"/>
    <mergeCell ref="G14:J14"/>
    <mergeCell ref="A10:B10"/>
    <mergeCell ref="J2:L2"/>
    <mergeCell ref="A13:N13"/>
    <mergeCell ref="C14:F14"/>
    <mergeCell ref="A14:B14"/>
    <mergeCell ref="C5:D5"/>
    <mergeCell ref="F2:G2"/>
    <mergeCell ref="A4:N4"/>
    <mergeCell ref="A7:N7"/>
    <mergeCell ref="K15:N15"/>
    <mergeCell ref="C6:D6"/>
    <mergeCell ref="G15:I15"/>
    <mergeCell ref="C15:F15"/>
    <mergeCell ref="H28:K28"/>
    <mergeCell ref="L28:N28"/>
    <mergeCell ref="A27:C27"/>
    <mergeCell ref="D27:G27"/>
    <mergeCell ref="H27:K27"/>
    <mergeCell ref="L27:N27"/>
    <mergeCell ref="A25:C25"/>
    <mergeCell ref="C21:E21"/>
    <mergeCell ref="G21:I21"/>
    <mergeCell ref="A11:B11"/>
    <mergeCell ref="A20:B20"/>
    <mergeCell ref="C20:E20"/>
    <mergeCell ref="A17:J17"/>
    <mergeCell ref="A15:B15"/>
    <mergeCell ref="G20:I20"/>
    <mergeCell ref="G19:I19"/>
    <mergeCell ref="C23:E23"/>
    <mergeCell ref="A19:B19"/>
    <mergeCell ref="C19:E19"/>
    <mergeCell ref="A16:B16"/>
    <mergeCell ref="A12:B12"/>
    <mergeCell ref="G23:J23"/>
    <mergeCell ref="H26:K26"/>
    <mergeCell ref="G22:I22"/>
    <mergeCell ref="K22:N22"/>
    <mergeCell ref="H25:K25"/>
    <mergeCell ref="L25:N25"/>
    <mergeCell ref="K24:N24"/>
    <mergeCell ref="L26:N26"/>
    <mergeCell ref="K23:N23"/>
  </mergeCells>
  <phoneticPr fontId="2" type="noConversion"/>
  <pageMargins left="0.75" right="0.75" top="1" bottom="1" header="0" footer="0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Minero</dc:creator>
  <cp:lastModifiedBy>C-01</cp:lastModifiedBy>
  <dcterms:created xsi:type="dcterms:W3CDTF">2004-02-09T15:14:57Z</dcterms:created>
  <dcterms:modified xsi:type="dcterms:W3CDTF">2015-07-15T20:57:11Z</dcterms:modified>
</cp:coreProperties>
</file>