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D_Shot\Lib\"/>
    </mc:Choice>
  </mc:AlternateContent>
  <xr:revisionPtr revIDLastSave="0" documentId="13_ncr:1_{2DC0E87E-B045-41A7-BCCC-8D916833F77B}" xr6:coauthVersionLast="36" xr6:coauthVersionMax="47" xr10:uidLastSave="{00000000-0000-0000-0000-000000000000}"/>
  <bookViews>
    <workbookView xWindow="0" yWindow="0" windowWidth="28800" windowHeight="12225" tabRatio="705" xr2:uid="{00000000-000D-0000-FFFF-FFFF00000000}"/>
  </bookViews>
  <sheets>
    <sheet name="Data" sheetId="135" r:id="rId1"/>
    <sheet name="月グラフ " sheetId="136" r:id="rId2"/>
  </sheets>
  <calcPr calcId="191029"/>
</workbook>
</file>

<file path=xl/calcChain.xml><?xml version="1.0" encoding="utf-8"?>
<calcChain xmlns="http://schemas.openxmlformats.org/spreadsheetml/2006/main">
  <c r="D12" i="135" l="1"/>
  <c r="D17" i="135"/>
  <c r="D22" i="135"/>
  <c r="D27" i="135"/>
  <c r="D7" i="135"/>
  <c r="AK32" i="135" l="1"/>
  <c r="AK34" i="135"/>
  <c r="C7" i="135" l="1"/>
  <c r="E7" i="135" s="1"/>
  <c r="AG28" i="136" l="1"/>
  <c r="AG30" i="136"/>
  <c r="P25" i="136" l="1"/>
  <c r="Q25" i="136" s="1"/>
  <c r="R25" i="136" s="1"/>
  <c r="S25" i="136" s="1"/>
  <c r="T25" i="136" s="1"/>
  <c r="U25" i="136" s="1"/>
  <c r="P24" i="136"/>
  <c r="Q24" i="136" s="1"/>
  <c r="R24" i="136" s="1"/>
  <c r="S24" i="136" s="1"/>
  <c r="T24" i="136" s="1"/>
  <c r="U24" i="136" s="1"/>
  <c r="P19" i="136"/>
  <c r="Q19" i="136" s="1"/>
  <c r="R19" i="136" s="1"/>
  <c r="S19" i="136" s="1"/>
  <c r="T19" i="136" s="1"/>
  <c r="U19" i="136" s="1"/>
  <c r="P18" i="136"/>
  <c r="Q18" i="136" s="1"/>
  <c r="R18" i="136" s="1"/>
  <c r="S18" i="136" s="1"/>
  <c r="T18" i="136" s="1"/>
  <c r="U18" i="136" s="1"/>
  <c r="P13" i="136"/>
  <c r="Q13" i="136" s="1"/>
  <c r="R13" i="136" s="1"/>
  <c r="S13" i="136" s="1"/>
  <c r="T13" i="136" s="1"/>
  <c r="U13" i="136" s="1"/>
  <c r="C13" i="136"/>
  <c r="D13" i="136" s="1"/>
  <c r="E13" i="136" s="1"/>
  <c r="F13" i="136" s="1"/>
  <c r="G13" i="136" s="1"/>
  <c r="H13" i="136" s="1"/>
  <c r="I13" i="136" s="1"/>
  <c r="J13" i="136" s="1"/>
  <c r="K13" i="136" s="1"/>
  <c r="L13" i="136" s="1"/>
  <c r="M13" i="136" s="1"/>
  <c r="P12" i="136"/>
  <c r="Q12" i="136" s="1"/>
  <c r="R12" i="136" s="1"/>
  <c r="S12" i="136" s="1"/>
  <c r="T12" i="136" s="1"/>
  <c r="U12" i="136" s="1"/>
  <c r="C12" i="136"/>
  <c r="D12" i="136" s="1"/>
  <c r="E12" i="136" s="1"/>
  <c r="F12" i="136" s="1"/>
  <c r="G12" i="136" s="1"/>
  <c r="H12" i="136" s="1"/>
  <c r="I12" i="136" s="1"/>
  <c r="J12" i="136" s="1"/>
  <c r="K12" i="136" s="1"/>
  <c r="L12" i="136" s="1"/>
  <c r="M12" i="136" s="1"/>
  <c r="P7" i="136"/>
  <c r="Q7" i="136" s="1"/>
  <c r="R7" i="136" s="1"/>
  <c r="S7" i="136" s="1"/>
  <c r="T7" i="136" s="1"/>
  <c r="U7" i="136" s="1"/>
  <c r="C7" i="136"/>
  <c r="D7" i="136" s="1"/>
  <c r="E7" i="136" s="1"/>
  <c r="F7" i="136" s="1"/>
  <c r="G7" i="136" s="1"/>
  <c r="H7" i="136" s="1"/>
  <c r="I7" i="136" s="1"/>
  <c r="J7" i="136" s="1"/>
  <c r="K7" i="136" s="1"/>
  <c r="L7" i="136" s="1"/>
  <c r="M7" i="136" s="1"/>
  <c r="P6" i="136"/>
  <c r="Q6" i="136" s="1"/>
  <c r="R6" i="136" s="1"/>
  <c r="S6" i="136" s="1"/>
  <c r="T6" i="136" s="1"/>
  <c r="U6" i="136" s="1"/>
  <c r="C6" i="136"/>
  <c r="D6" i="136" s="1"/>
  <c r="E6" i="136" s="1"/>
  <c r="F6" i="136" s="1"/>
  <c r="G6" i="136" s="1"/>
  <c r="H6" i="136" s="1"/>
  <c r="I6" i="136" s="1"/>
  <c r="J6" i="136" s="1"/>
  <c r="K6" i="136" s="1"/>
  <c r="L6" i="136" s="1"/>
  <c r="M6" i="136" s="1"/>
  <c r="AJ34" i="135"/>
  <c r="AF30" i="136" s="1"/>
  <c r="AI34" i="135"/>
  <c r="AE30" i="136" s="1"/>
  <c r="AH34" i="135"/>
  <c r="AD30" i="136" s="1"/>
  <c r="AG34" i="135"/>
  <c r="AC30" i="136" s="1"/>
  <c r="AF34" i="135"/>
  <c r="AB30" i="136" s="1"/>
  <c r="AE34" i="135"/>
  <c r="AA30" i="136" s="1"/>
  <c r="AD34" i="135"/>
  <c r="Z30" i="136" s="1"/>
  <c r="AC34" i="135"/>
  <c r="Y30" i="136" s="1"/>
  <c r="AB34" i="135"/>
  <c r="X30" i="136" s="1"/>
  <c r="AA34" i="135"/>
  <c r="W30" i="136" s="1"/>
  <c r="Z34" i="135"/>
  <c r="V30" i="136" s="1"/>
  <c r="Y34" i="135"/>
  <c r="U30" i="136" s="1"/>
  <c r="X34" i="135"/>
  <c r="T30" i="136" s="1"/>
  <c r="W34" i="135"/>
  <c r="S30" i="136" s="1"/>
  <c r="V34" i="135"/>
  <c r="R30" i="136" s="1"/>
  <c r="U34" i="135"/>
  <c r="Q30" i="136" s="1"/>
  <c r="T34" i="135"/>
  <c r="P30" i="136" s="1"/>
  <c r="S34" i="135"/>
  <c r="O30" i="136" s="1"/>
  <c r="R34" i="135"/>
  <c r="N30" i="136" s="1"/>
  <c r="Q34" i="135"/>
  <c r="M30" i="136" s="1"/>
  <c r="P34" i="135"/>
  <c r="L30" i="136" s="1"/>
  <c r="O34" i="135"/>
  <c r="K30" i="136" s="1"/>
  <c r="N34" i="135"/>
  <c r="J30" i="136" s="1"/>
  <c r="M34" i="135"/>
  <c r="I30" i="136" s="1"/>
  <c r="L34" i="135"/>
  <c r="H30" i="136" s="1"/>
  <c r="K34" i="135"/>
  <c r="G30" i="136" s="1"/>
  <c r="J34" i="135"/>
  <c r="F30" i="136" s="1"/>
  <c r="I34" i="135"/>
  <c r="E30" i="136" s="1"/>
  <c r="H34" i="135"/>
  <c r="D30" i="136" s="1"/>
  <c r="G34" i="135"/>
  <c r="AJ32" i="135"/>
  <c r="AF28" i="136" s="1"/>
  <c r="AI32" i="135"/>
  <c r="AE28" i="136" s="1"/>
  <c r="AH32" i="135"/>
  <c r="AD28" i="136" s="1"/>
  <c r="AG32" i="135"/>
  <c r="AC28" i="136" s="1"/>
  <c r="AF32" i="135"/>
  <c r="AB28" i="136" s="1"/>
  <c r="AE32" i="135"/>
  <c r="AA28" i="136" s="1"/>
  <c r="AD32" i="135"/>
  <c r="Z28" i="136" s="1"/>
  <c r="AC32" i="135"/>
  <c r="Y28" i="136" s="1"/>
  <c r="AB32" i="135"/>
  <c r="X28" i="136" s="1"/>
  <c r="AA32" i="135"/>
  <c r="W28" i="136" s="1"/>
  <c r="Z32" i="135"/>
  <c r="V28" i="136" s="1"/>
  <c r="Y32" i="135"/>
  <c r="U28" i="136" s="1"/>
  <c r="X32" i="135"/>
  <c r="T28" i="136" s="1"/>
  <c r="W32" i="135"/>
  <c r="S28" i="136" s="1"/>
  <c r="V32" i="135"/>
  <c r="R28" i="136" s="1"/>
  <c r="U32" i="135"/>
  <c r="Q28" i="136" s="1"/>
  <c r="T32" i="135"/>
  <c r="P28" i="136" s="1"/>
  <c r="S32" i="135"/>
  <c r="O28" i="136" s="1"/>
  <c r="R32" i="135"/>
  <c r="N28" i="136" s="1"/>
  <c r="Q32" i="135"/>
  <c r="M28" i="136" s="1"/>
  <c r="P32" i="135"/>
  <c r="L28" i="136" s="1"/>
  <c r="O32" i="135"/>
  <c r="K28" i="136" s="1"/>
  <c r="N32" i="135"/>
  <c r="J28" i="136" s="1"/>
  <c r="M32" i="135"/>
  <c r="I28" i="136" s="1"/>
  <c r="L32" i="135"/>
  <c r="H28" i="136" s="1"/>
  <c r="K32" i="135"/>
  <c r="G28" i="136" s="1"/>
  <c r="J32" i="135"/>
  <c r="F28" i="136" s="1"/>
  <c r="I32" i="135"/>
  <c r="E28" i="136" s="1"/>
  <c r="H32" i="135"/>
  <c r="D28" i="136" s="1"/>
  <c r="G32" i="135"/>
  <c r="C28" i="136" s="1"/>
  <c r="G30" i="135"/>
  <c r="H30" i="135" s="1"/>
  <c r="I30" i="135" s="1"/>
  <c r="G28" i="135"/>
  <c r="H28" i="135" s="1"/>
  <c r="I28" i="135" s="1"/>
  <c r="J28" i="135" s="1"/>
  <c r="K28" i="135" s="1"/>
  <c r="L28" i="135" s="1"/>
  <c r="M28" i="135" s="1"/>
  <c r="N28" i="135" s="1"/>
  <c r="O28" i="135" s="1"/>
  <c r="P28" i="135" s="1"/>
  <c r="Q28" i="135" s="1"/>
  <c r="R28" i="135" s="1"/>
  <c r="S28" i="135" s="1"/>
  <c r="T28" i="135" s="1"/>
  <c r="U28" i="135" s="1"/>
  <c r="V28" i="135" s="1"/>
  <c r="W28" i="135" s="1"/>
  <c r="X28" i="135" s="1"/>
  <c r="Y28" i="135" s="1"/>
  <c r="Z28" i="135" s="1"/>
  <c r="AA28" i="135" s="1"/>
  <c r="AB28" i="135" s="1"/>
  <c r="AC28" i="135" s="1"/>
  <c r="AD28" i="135" s="1"/>
  <c r="AE28" i="135" s="1"/>
  <c r="AF28" i="135" s="1"/>
  <c r="AG28" i="135" s="1"/>
  <c r="AH28" i="135" s="1"/>
  <c r="AI28" i="135" s="1"/>
  <c r="AJ28" i="135" s="1"/>
  <c r="AK28" i="135" s="1"/>
  <c r="C27" i="135"/>
  <c r="E27" i="135" s="1"/>
  <c r="G25" i="135"/>
  <c r="H25" i="135" s="1"/>
  <c r="G23" i="135"/>
  <c r="H23" i="135" s="1"/>
  <c r="I23" i="135" s="1"/>
  <c r="J23" i="135" s="1"/>
  <c r="K23" i="135" s="1"/>
  <c r="L23" i="135" s="1"/>
  <c r="M23" i="135" s="1"/>
  <c r="N23" i="135" s="1"/>
  <c r="O23" i="135" s="1"/>
  <c r="P23" i="135" s="1"/>
  <c r="Q23" i="135" s="1"/>
  <c r="R23" i="135" s="1"/>
  <c r="S23" i="135" s="1"/>
  <c r="T23" i="135" s="1"/>
  <c r="U23" i="135" s="1"/>
  <c r="V23" i="135" s="1"/>
  <c r="W23" i="135" s="1"/>
  <c r="X23" i="135" s="1"/>
  <c r="Y23" i="135" s="1"/>
  <c r="Z23" i="135" s="1"/>
  <c r="AA23" i="135" s="1"/>
  <c r="AB23" i="135" s="1"/>
  <c r="AC23" i="135" s="1"/>
  <c r="AD23" i="135" s="1"/>
  <c r="AE23" i="135" s="1"/>
  <c r="AF23" i="135" s="1"/>
  <c r="AG23" i="135" s="1"/>
  <c r="AH23" i="135" s="1"/>
  <c r="AI23" i="135" s="1"/>
  <c r="AJ23" i="135" s="1"/>
  <c r="AK23" i="135" s="1"/>
  <c r="C22" i="135"/>
  <c r="E22" i="135" s="1"/>
  <c r="G20" i="135"/>
  <c r="G18" i="135"/>
  <c r="H18" i="135" s="1"/>
  <c r="I18" i="135" s="1"/>
  <c r="J18" i="135" s="1"/>
  <c r="K18" i="135" s="1"/>
  <c r="L18" i="135" s="1"/>
  <c r="M18" i="135" s="1"/>
  <c r="N18" i="135" s="1"/>
  <c r="O18" i="135" s="1"/>
  <c r="P18" i="135" s="1"/>
  <c r="Q18" i="135" s="1"/>
  <c r="R18" i="135" s="1"/>
  <c r="S18" i="135" s="1"/>
  <c r="T18" i="135" s="1"/>
  <c r="U18" i="135" s="1"/>
  <c r="V18" i="135" s="1"/>
  <c r="W18" i="135" s="1"/>
  <c r="X18" i="135" s="1"/>
  <c r="Y18" i="135" s="1"/>
  <c r="Z18" i="135" s="1"/>
  <c r="AA18" i="135" s="1"/>
  <c r="AB18" i="135" s="1"/>
  <c r="AC18" i="135" s="1"/>
  <c r="AD18" i="135" s="1"/>
  <c r="AE18" i="135" s="1"/>
  <c r="AF18" i="135" s="1"/>
  <c r="AG18" i="135" s="1"/>
  <c r="AH18" i="135" s="1"/>
  <c r="AI18" i="135" s="1"/>
  <c r="AJ18" i="135" s="1"/>
  <c r="AK18" i="135" s="1"/>
  <c r="C17" i="135"/>
  <c r="E17" i="135" s="1"/>
  <c r="G15" i="135"/>
  <c r="G13" i="135"/>
  <c r="H13" i="135" s="1"/>
  <c r="I13" i="135" s="1"/>
  <c r="J13" i="135" s="1"/>
  <c r="K13" i="135" s="1"/>
  <c r="L13" i="135" s="1"/>
  <c r="M13" i="135" s="1"/>
  <c r="N13" i="135" s="1"/>
  <c r="O13" i="135" s="1"/>
  <c r="P13" i="135" s="1"/>
  <c r="Q13" i="135" s="1"/>
  <c r="R13" i="135" s="1"/>
  <c r="S13" i="135" s="1"/>
  <c r="T13" i="135" s="1"/>
  <c r="U13" i="135" s="1"/>
  <c r="V13" i="135" s="1"/>
  <c r="W13" i="135" s="1"/>
  <c r="X13" i="135" s="1"/>
  <c r="Y13" i="135" s="1"/>
  <c r="Z13" i="135" s="1"/>
  <c r="AA13" i="135" s="1"/>
  <c r="AB13" i="135" s="1"/>
  <c r="AC13" i="135" s="1"/>
  <c r="AD13" i="135" s="1"/>
  <c r="AE13" i="135" s="1"/>
  <c r="AF13" i="135" s="1"/>
  <c r="AG13" i="135" s="1"/>
  <c r="AH13" i="135" s="1"/>
  <c r="AI13" i="135" s="1"/>
  <c r="AJ13" i="135" s="1"/>
  <c r="AK13" i="135" s="1"/>
  <c r="C12" i="135"/>
  <c r="E12" i="135" s="1"/>
  <c r="G10" i="135"/>
  <c r="G8" i="135"/>
  <c r="C30" i="136" l="1"/>
  <c r="D32" i="135"/>
  <c r="G21" i="135"/>
  <c r="H20" i="135"/>
  <c r="I20" i="135" s="1"/>
  <c r="I21" i="135" s="1"/>
  <c r="G16" i="135"/>
  <c r="G31" i="135"/>
  <c r="C32" i="135"/>
  <c r="H15" i="135"/>
  <c r="I31" i="135"/>
  <c r="J30" i="135"/>
  <c r="G35" i="135"/>
  <c r="C31" i="136" s="1"/>
  <c r="H10" i="135"/>
  <c r="G11" i="135"/>
  <c r="G33" i="135"/>
  <c r="C29" i="136" s="1"/>
  <c r="H8" i="135"/>
  <c r="I25" i="135"/>
  <c r="H26" i="135"/>
  <c r="G26" i="135"/>
  <c r="H31" i="135"/>
  <c r="E32" i="135" l="1"/>
  <c r="G36" i="135"/>
  <c r="J20" i="135"/>
  <c r="K20" i="135" s="1"/>
  <c r="H21" i="135"/>
  <c r="H16" i="135"/>
  <c r="I15" i="135"/>
  <c r="H35" i="135"/>
  <c r="I10" i="135"/>
  <c r="H11" i="135"/>
  <c r="J31" i="135"/>
  <c r="K30" i="135"/>
  <c r="J25" i="135"/>
  <c r="I26" i="135"/>
  <c r="H33" i="135"/>
  <c r="D29" i="136" s="1"/>
  <c r="I8" i="135"/>
  <c r="H36" i="135" l="1"/>
  <c r="D31" i="136"/>
  <c r="J21" i="135"/>
  <c r="J15" i="135"/>
  <c r="I16" i="135"/>
  <c r="I33" i="135"/>
  <c r="E29" i="136" s="1"/>
  <c r="J8" i="135"/>
  <c r="L30" i="135"/>
  <c r="K31" i="135"/>
  <c r="J26" i="135"/>
  <c r="K25" i="135"/>
  <c r="K21" i="135"/>
  <c r="L20" i="135"/>
  <c r="I11" i="135"/>
  <c r="I35" i="135"/>
  <c r="J10" i="135"/>
  <c r="I36" i="135" l="1"/>
  <c r="E31" i="136"/>
  <c r="K15" i="135"/>
  <c r="J16" i="135"/>
  <c r="M20" i="135"/>
  <c r="L21" i="135"/>
  <c r="J33" i="135"/>
  <c r="F29" i="136" s="1"/>
  <c r="K8" i="135"/>
  <c r="L25" i="135"/>
  <c r="K26" i="135"/>
  <c r="J35" i="135"/>
  <c r="J11" i="135"/>
  <c r="K10" i="135"/>
  <c r="L31" i="135"/>
  <c r="M30" i="135"/>
  <c r="J36" i="135" l="1"/>
  <c r="F31" i="136"/>
  <c r="L15" i="135"/>
  <c r="K16" i="135"/>
  <c r="M31" i="135"/>
  <c r="N30" i="135"/>
  <c r="M25" i="135"/>
  <c r="L26" i="135"/>
  <c r="K33" i="135"/>
  <c r="G29" i="136" s="1"/>
  <c r="L8" i="135"/>
  <c r="K35" i="135"/>
  <c r="L10" i="135"/>
  <c r="K11" i="135"/>
  <c r="N20" i="135"/>
  <c r="M21" i="135"/>
  <c r="K36" i="135" l="1"/>
  <c r="G31" i="136"/>
  <c r="L16" i="135"/>
  <c r="M15" i="135"/>
  <c r="O20" i="135"/>
  <c r="N21" i="135"/>
  <c r="L33" i="135"/>
  <c r="H29" i="136" s="1"/>
  <c r="M8" i="135"/>
  <c r="O30" i="135"/>
  <c r="N31" i="135"/>
  <c r="L35" i="135"/>
  <c r="M10" i="135"/>
  <c r="L11" i="135"/>
  <c r="N25" i="135"/>
  <c r="M26" i="135"/>
  <c r="L36" i="135" l="1"/>
  <c r="H31" i="136"/>
  <c r="N15" i="135"/>
  <c r="M16" i="135"/>
  <c r="M33" i="135"/>
  <c r="I29" i="136" s="1"/>
  <c r="N8" i="135"/>
  <c r="N26" i="135"/>
  <c r="O25" i="135"/>
  <c r="M35" i="135"/>
  <c r="M11" i="135"/>
  <c r="N10" i="135"/>
  <c r="P30" i="135"/>
  <c r="O31" i="135"/>
  <c r="O21" i="135"/>
  <c r="P20" i="135"/>
  <c r="M36" i="135" l="1"/>
  <c r="I31" i="136"/>
  <c r="O15" i="135"/>
  <c r="N16" i="135"/>
  <c r="N35" i="135"/>
  <c r="O10" i="135"/>
  <c r="N11" i="135"/>
  <c r="P25" i="135"/>
  <c r="O26" i="135"/>
  <c r="P31" i="135"/>
  <c r="Q30" i="135"/>
  <c r="N33" i="135"/>
  <c r="J29" i="136" s="1"/>
  <c r="O8" i="135"/>
  <c r="Q20" i="135"/>
  <c r="P21" i="135"/>
  <c r="N36" i="135" l="1"/>
  <c r="J31" i="136"/>
  <c r="O16" i="135"/>
  <c r="P15" i="135"/>
  <c r="Q31" i="135"/>
  <c r="R30" i="135"/>
  <c r="Q25" i="135"/>
  <c r="P26" i="135"/>
  <c r="R20" i="135"/>
  <c r="Q21" i="135"/>
  <c r="O35" i="135"/>
  <c r="P10" i="135"/>
  <c r="O11" i="135"/>
  <c r="O33" i="135"/>
  <c r="K29" i="136" s="1"/>
  <c r="P8" i="135"/>
  <c r="O36" i="135" l="1"/>
  <c r="K31" i="136"/>
  <c r="Q15" i="135"/>
  <c r="P16" i="135"/>
  <c r="P33" i="135"/>
  <c r="L29" i="136" s="1"/>
  <c r="Q8" i="135"/>
  <c r="P35" i="135"/>
  <c r="Q10" i="135"/>
  <c r="P11" i="135"/>
  <c r="R31" i="135"/>
  <c r="S30" i="135"/>
  <c r="S20" i="135"/>
  <c r="R21" i="135"/>
  <c r="R25" i="135"/>
  <c r="Q26" i="135"/>
  <c r="P36" i="135" l="1"/>
  <c r="L31" i="136"/>
  <c r="R15" i="135"/>
  <c r="Q16" i="135"/>
  <c r="Q33" i="135"/>
  <c r="M29" i="136" s="1"/>
  <c r="R8" i="135"/>
  <c r="S21" i="135"/>
  <c r="T20" i="135"/>
  <c r="Q11" i="135"/>
  <c r="Q35" i="135"/>
  <c r="R10" i="135"/>
  <c r="R26" i="135"/>
  <c r="S25" i="135"/>
  <c r="T30" i="135"/>
  <c r="S31" i="135"/>
  <c r="Q36" i="135" l="1"/>
  <c r="M31" i="136"/>
  <c r="S15" i="135"/>
  <c r="R16" i="135"/>
  <c r="R35" i="135"/>
  <c r="R11" i="135"/>
  <c r="S10" i="135"/>
  <c r="T31" i="135"/>
  <c r="U30" i="135"/>
  <c r="R33" i="135"/>
  <c r="N29" i="136" s="1"/>
  <c r="S8" i="135"/>
  <c r="T25" i="135"/>
  <c r="S26" i="135"/>
  <c r="U20" i="135"/>
  <c r="T21" i="135"/>
  <c r="R36" i="135" l="1"/>
  <c r="N31" i="136"/>
  <c r="T15" i="135"/>
  <c r="S16" i="135"/>
  <c r="S35" i="135"/>
  <c r="T10" i="135"/>
  <c r="S11" i="135"/>
  <c r="V20" i="135"/>
  <c r="U21" i="135"/>
  <c r="U25" i="135"/>
  <c r="T26" i="135"/>
  <c r="U31" i="135"/>
  <c r="V30" i="135"/>
  <c r="S33" i="135"/>
  <c r="O29" i="136" s="1"/>
  <c r="T8" i="135"/>
  <c r="S36" i="135" l="1"/>
  <c r="O31" i="136"/>
  <c r="T16" i="135"/>
  <c r="U15" i="135"/>
  <c r="W30" i="135"/>
  <c r="V31" i="135"/>
  <c r="V25" i="135"/>
  <c r="U26" i="135"/>
  <c r="W20" i="135"/>
  <c r="V21" i="135"/>
  <c r="T35" i="135"/>
  <c r="U10" i="135"/>
  <c r="T11" i="135"/>
  <c r="T33" i="135"/>
  <c r="P29" i="136" s="1"/>
  <c r="U8" i="135"/>
  <c r="T36" i="135" l="1"/>
  <c r="P31" i="136"/>
  <c r="U16" i="135"/>
  <c r="V15" i="135"/>
  <c r="V26" i="135"/>
  <c r="W25" i="135"/>
  <c r="U11" i="135"/>
  <c r="U35" i="135"/>
  <c r="V10" i="135"/>
  <c r="V8" i="135"/>
  <c r="U33" i="135"/>
  <c r="Q29" i="136" s="1"/>
  <c r="W21" i="135"/>
  <c r="X20" i="135"/>
  <c r="X30" i="135"/>
  <c r="W31" i="135"/>
  <c r="U36" i="135" l="1"/>
  <c r="Q31" i="136"/>
  <c r="W15" i="135"/>
  <c r="V16" i="135"/>
  <c r="Y20" i="135"/>
  <c r="X21" i="135"/>
  <c r="V35" i="135"/>
  <c r="W10" i="135"/>
  <c r="V11" i="135"/>
  <c r="X31" i="135"/>
  <c r="Y30" i="135"/>
  <c r="X25" i="135"/>
  <c r="W26" i="135"/>
  <c r="V33" i="135"/>
  <c r="R29" i="136" s="1"/>
  <c r="W8" i="135"/>
  <c r="V36" i="135" l="1"/>
  <c r="R31" i="136"/>
  <c r="W16" i="135"/>
  <c r="X15" i="135"/>
  <c r="Y25" i="135"/>
  <c r="X26" i="135"/>
  <c r="W33" i="135"/>
  <c r="S29" i="136" s="1"/>
  <c r="X8" i="135"/>
  <c r="Y31" i="135"/>
  <c r="Z30" i="135"/>
  <c r="Z20" i="135"/>
  <c r="Y21" i="135"/>
  <c r="W35" i="135"/>
  <c r="X10" i="135"/>
  <c r="W11" i="135"/>
  <c r="W36" i="135" l="1"/>
  <c r="S31" i="136"/>
  <c r="X16" i="135"/>
  <c r="Y15" i="135"/>
  <c r="AA20" i="135"/>
  <c r="Z21" i="135"/>
  <c r="Z31" i="135"/>
  <c r="AA30" i="135"/>
  <c r="X33" i="135"/>
  <c r="T29" i="136" s="1"/>
  <c r="Y8" i="135"/>
  <c r="X35" i="135"/>
  <c r="Y10" i="135"/>
  <c r="X11" i="135"/>
  <c r="Z25" i="135"/>
  <c r="Y26" i="135"/>
  <c r="X36" i="135" l="1"/>
  <c r="T31" i="136"/>
  <c r="Z15" i="135"/>
  <c r="Y16" i="135"/>
  <c r="Z26" i="135"/>
  <c r="AA25" i="135"/>
  <c r="Y33" i="135"/>
  <c r="U29" i="136" s="1"/>
  <c r="Z8" i="135"/>
  <c r="Y11" i="135"/>
  <c r="Y35" i="135"/>
  <c r="Z10" i="135"/>
  <c r="AA21" i="135"/>
  <c r="AB20" i="135"/>
  <c r="AB30" i="135"/>
  <c r="AA31" i="135"/>
  <c r="Y36" i="135" l="1"/>
  <c r="U31" i="136"/>
  <c r="AA15" i="135"/>
  <c r="Z16" i="135"/>
  <c r="AB31" i="135"/>
  <c r="AC30" i="135"/>
  <c r="AB25" i="135"/>
  <c r="AA26" i="135"/>
  <c r="AC20" i="135"/>
  <c r="AB21" i="135"/>
  <c r="Z35" i="135"/>
  <c r="Z11" i="135"/>
  <c r="AA10" i="135"/>
  <c r="Z33" i="135"/>
  <c r="V29" i="136" s="1"/>
  <c r="AA8" i="135"/>
  <c r="Z36" i="135" l="1"/>
  <c r="V31" i="136"/>
  <c r="AA16" i="135"/>
  <c r="AB15" i="135"/>
  <c r="AC25" i="135"/>
  <c r="AB26" i="135"/>
  <c r="AA33" i="135"/>
  <c r="W29" i="136" s="1"/>
  <c r="AB8" i="135"/>
  <c r="AC31" i="135"/>
  <c r="AD30" i="135"/>
  <c r="AA35" i="135"/>
  <c r="AB10" i="135"/>
  <c r="AA11" i="135"/>
  <c r="AD20" i="135"/>
  <c r="AC21" i="135"/>
  <c r="AA36" i="135" l="1"/>
  <c r="W31" i="136"/>
  <c r="AC15" i="135"/>
  <c r="AB16" i="135"/>
  <c r="AB35" i="135"/>
  <c r="AC10" i="135"/>
  <c r="AB11" i="135"/>
  <c r="AE30" i="135"/>
  <c r="AD31" i="135"/>
  <c r="AB33" i="135"/>
  <c r="X29" i="136" s="1"/>
  <c r="AC8" i="135"/>
  <c r="AD25" i="135"/>
  <c r="AC26" i="135"/>
  <c r="AE20" i="135"/>
  <c r="AD21" i="135"/>
  <c r="AB36" i="135" l="1"/>
  <c r="X31" i="136"/>
  <c r="AD15" i="135"/>
  <c r="AC16" i="135"/>
  <c r="AF30" i="135"/>
  <c r="AE31" i="135"/>
  <c r="AE21" i="135"/>
  <c r="AF20" i="135"/>
  <c r="AD26" i="135"/>
  <c r="AE25" i="135"/>
  <c r="AC35" i="135"/>
  <c r="AC11" i="135"/>
  <c r="AD10" i="135"/>
  <c r="AC33" i="135"/>
  <c r="Y29" i="136" s="1"/>
  <c r="AD8" i="135"/>
  <c r="AC36" i="135" l="1"/>
  <c r="Y31" i="136"/>
  <c r="AE15" i="135"/>
  <c r="AD16" i="135"/>
  <c r="AG20" i="135"/>
  <c r="AF21" i="135"/>
  <c r="AG30" i="135"/>
  <c r="AF31" i="135"/>
  <c r="AF25" i="135"/>
  <c r="AE26" i="135"/>
  <c r="AD33" i="135"/>
  <c r="Z29" i="136" s="1"/>
  <c r="AE8" i="135"/>
  <c r="AD35" i="135"/>
  <c r="AE10" i="135"/>
  <c r="AD11" i="135"/>
  <c r="AD36" i="135" l="1"/>
  <c r="Z31" i="136"/>
  <c r="AE16" i="135"/>
  <c r="AF15" i="135"/>
  <c r="AG25" i="135"/>
  <c r="AF26" i="135"/>
  <c r="AG31" i="135"/>
  <c r="AH30" i="135"/>
  <c r="AE35" i="135"/>
  <c r="AF10" i="135"/>
  <c r="AE11" i="135"/>
  <c r="AE33" i="135"/>
  <c r="AA29" i="136" s="1"/>
  <c r="AF8" i="135"/>
  <c r="AH20" i="135"/>
  <c r="AG21" i="135"/>
  <c r="AE36" i="135" l="1"/>
  <c r="AA31" i="136"/>
  <c r="AG15" i="135"/>
  <c r="AF16" i="135"/>
  <c r="AI20" i="135"/>
  <c r="AH21" i="135"/>
  <c r="AI30" i="135"/>
  <c r="AH31" i="135"/>
  <c r="AF35" i="135"/>
  <c r="AG10" i="135"/>
  <c r="AF11" i="135"/>
  <c r="AF33" i="135"/>
  <c r="AB29" i="136" s="1"/>
  <c r="AG8" i="135"/>
  <c r="AH25" i="135"/>
  <c r="AG26" i="135"/>
  <c r="AF36" i="135" l="1"/>
  <c r="AB31" i="136"/>
  <c r="AG16" i="135"/>
  <c r="AH15" i="135"/>
  <c r="AH26" i="135"/>
  <c r="AI25" i="135"/>
  <c r="AG33" i="135"/>
  <c r="AC29" i="136" s="1"/>
  <c r="AH8" i="135"/>
  <c r="AG11" i="135"/>
  <c r="AH10" i="135"/>
  <c r="AG35" i="135"/>
  <c r="AJ30" i="135"/>
  <c r="AK30" i="135" s="1"/>
  <c r="AK31" i="135" s="1"/>
  <c r="AI31" i="135"/>
  <c r="AI21" i="135"/>
  <c r="AJ20" i="135"/>
  <c r="AK20" i="135" s="1"/>
  <c r="AK21" i="135" s="1"/>
  <c r="AG36" i="135" l="1"/>
  <c r="AC31" i="136"/>
  <c r="AI15" i="135"/>
  <c r="AH16" i="135"/>
  <c r="AH35" i="135"/>
  <c r="AH11" i="135"/>
  <c r="AI10" i="135"/>
  <c r="AJ25" i="135"/>
  <c r="AK25" i="135" s="1"/>
  <c r="AK26" i="135" s="1"/>
  <c r="AI26" i="135"/>
  <c r="AJ21" i="135"/>
  <c r="AJ31" i="135"/>
  <c r="AH33" i="135"/>
  <c r="AD29" i="136" s="1"/>
  <c r="AI8" i="135"/>
  <c r="AH36" i="135" l="1"/>
  <c r="AD31" i="136"/>
  <c r="AI16" i="135"/>
  <c r="AJ15" i="135"/>
  <c r="AK15" i="135" s="1"/>
  <c r="AK16" i="135" s="1"/>
  <c r="AJ26" i="135"/>
  <c r="AI33" i="135"/>
  <c r="AE29" i="136" s="1"/>
  <c r="AJ8" i="135"/>
  <c r="AI35" i="135"/>
  <c r="AJ10" i="135"/>
  <c r="AK10" i="135" s="1"/>
  <c r="AI11" i="135"/>
  <c r="AK11" i="135" l="1"/>
  <c r="AK35" i="135"/>
  <c r="AK36" i="135" s="1"/>
  <c r="AK8" i="135"/>
  <c r="AK33" i="135" s="1"/>
  <c r="AG29" i="136" s="1"/>
  <c r="AI36" i="135"/>
  <c r="AE31" i="136"/>
  <c r="AJ16" i="135"/>
  <c r="AJ35" i="135"/>
  <c r="AJ11" i="135"/>
  <c r="AJ33" i="135"/>
  <c r="AF29" i="136" s="1"/>
  <c r="AG31" i="136" l="1"/>
  <c r="AJ36" i="135"/>
  <c r="AF31" i="136"/>
</calcChain>
</file>

<file path=xl/sharedStrings.xml><?xml version="1.0" encoding="utf-8"?>
<sst xmlns="http://schemas.openxmlformats.org/spreadsheetml/2006/main" count="79" uniqueCount="29">
  <si>
    <t>計画</t>
  </si>
  <si>
    <t>累計計画</t>
  </si>
  <si>
    <t>実績</t>
  </si>
  <si>
    <t>累計実績</t>
  </si>
  <si>
    <t>完成率</t>
  </si>
  <si>
    <t>クロメート</t>
  </si>
  <si>
    <t>工程</t>
  </si>
  <si>
    <t>計画／実績</t>
  </si>
  <si>
    <t>SY5000直管</t>
  </si>
  <si>
    <t>SY7000直管</t>
  </si>
  <si>
    <t>SY3000直管</t>
  </si>
  <si>
    <t>SYボディ生産進捗</t>
  </si>
  <si>
    <t>タイプ</t>
  </si>
  <si>
    <t>生産計画/日</t>
  </si>
  <si>
    <t>生産実績/日</t>
  </si>
  <si>
    <t>計画累積/月</t>
  </si>
  <si>
    <t>実績累積/月</t>
  </si>
  <si>
    <t>SY5000ベース</t>
  </si>
  <si>
    <t>計画数量</t>
  </si>
  <si>
    <t>合計</t>
  </si>
  <si>
    <t>現在生産実績</t>
  </si>
  <si>
    <t>完了</t>
  </si>
  <si>
    <t>SY３000ベース</t>
  </si>
  <si>
    <t>現在実績</t>
  </si>
  <si>
    <t xml:space="preserve">             ⊛コメント:　グラフによりますと09日までに生産進捗は計画通り進めております</t>
  </si>
  <si>
    <t>実績数量</t>
  </si>
  <si>
    <t>稼働率</t>
  </si>
  <si>
    <t>不良</t>
  </si>
  <si>
    <t>不良品率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</si>
</sst>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dd"/>
    <numFmt numFmtId="166" formatCode="_(* #,##0_);_(* \(#,##0\);_(* &quot;-&quot;??_);_(@_)"/>
    <numFmt numFmtId="167" formatCode="#,##0.0000"/>
    <numFmt numFmtId="168" formatCode="_-* #,##0_-;\-* #,##0_-;_-* &quot;-&quot;??_-;_-@_-"/>
    <numFmt numFmtId="169" formatCode="0;\-0;\-;@"/>
  </numFmts>
  <fonts count="29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¾©"/>
      <family val="1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  <charset val="16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rgb="FF000000"/>
      <name val="Calibr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20" fillId="0" borderId="0"/>
    <xf numFmtId="0" fontId="21" fillId="0" borderId="0"/>
    <xf numFmtId="0" fontId="8" fillId="0" borderId="0">
      <alignment vertical="center"/>
    </xf>
    <xf numFmtId="40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/>
    <xf numFmtId="0" fontId="6" fillId="0" borderId="0"/>
    <xf numFmtId="0" fontId="5" fillId="0" borderId="0"/>
    <xf numFmtId="9" fontId="2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8" fillId="0" borderId="0" xfId="16">
      <alignment vertical="center"/>
    </xf>
    <xf numFmtId="0" fontId="8" fillId="0" borderId="1" xfId="16" applyBorder="1" applyAlignment="1">
      <alignment horizontal="center" vertical="center"/>
    </xf>
    <xf numFmtId="0" fontId="8" fillId="0" borderId="1" xfId="16" applyBorder="1" applyAlignment="1"/>
    <xf numFmtId="165" fontId="24" fillId="0" borderId="1" xfId="16" applyNumberFormat="1" applyFont="1" applyBorder="1" applyAlignment="1">
      <alignment horizontal="center" vertical="center"/>
    </xf>
    <xf numFmtId="165" fontId="24" fillId="3" borderId="1" xfId="16" applyNumberFormat="1" applyFont="1" applyFill="1" applyBorder="1" applyAlignment="1">
      <alignment horizontal="center" vertical="center"/>
    </xf>
    <xf numFmtId="166" fontId="24" fillId="0" borderId="1" xfId="39" applyNumberFormat="1" applyFont="1" applyBorder="1"/>
    <xf numFmtId="3" fontId="8" fillId="0" borderId="1" xfId="16" applyNumberFormat="1" applyBorder="1" applyAlignment="1">
      <alignment horizontal="center" vertical="center"/>
    </xf>
    <xf numFmtId="0" fontId="25" fillId="3" borderId="1" xfId="16" applyFont="1" applyFill="1" applyBorder="1">
      <alignment vertical="center"/>
    </xf>
    <xf numFmtId="3" fontId="8" fillId="0" borderId="1" xfId="16" applyNumberFormat="1" applyBorder="1" applyAlignment="1"/>
    <xf numFmtId="0" fontId="25" fillId="0" borderId="1" xfId="16" applyFont="1" applyBorder="1">
      <alignment vertical="center"/>
    </xf>
    <xf numFmtId="0" fontId="25" fillId="0" borderId="0" xfId="16" applyFont="1">
      <alignment vertical="center"/>
    </xf>
    <xf numFmtId="0" fontId="8" fillId="0" borderId="0" xfId="16" applyAlignment="1">
      <alignment horizontal="center" vertical="center"/>
    </xf>
    <xf numFmtId="3" fontId="8" fillId="0" borderId="0" xfId="16" applyNumberFormat="1" applyAlignment="1">
      <alignment horizontal="center"/>
    </xf>
    <xf numFmtId="0" fontId="19" fillId="2" borderId="0" xfId="16" applyFont="1" applyFill="1" applyAlignment="1">
      <alignment horizontal="left" vertical="center"/>
    </xf>
    <xf numFmtId="0" fontId="22" fillId="0" borderId="0" xfId="16" applyFont="1">
      <alignment vertical="center"/>
    </xf>
    <xf numFmtId="0" fontId="26" fillId="0" borderId="0" xfId="16" applyFont="1">
      <alignment vertical="center"/>
    </xf>
    <xf numFmtId="0" fontId="27" fillId="0" borderId="0" xfId="16" applyFont="1">
      <alignment vertical="center"/>
    </xf>
    <xf numFmtId="9" fontId="8" fillId="0" borderId="0" xfId="22" applyFont="1" applyAlignment="1">
      <alignment horizontal="center"/>
    </xf>
    <xf numFmtId="167" fontId="8" fillId="0" borderId="0" xfId="16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3" fontId="8" fillId="4" borderId="0" xfId="16" applyNumberFormat="1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8" xfId="22" applyFont="1" applyFill="1" applyBorder="1" applyAlignment="1">
      <alignment horizontal="center" vertical="center"/>
    </xf>
    <xf numFmtId="9" fontId="0" fillId="0" borderId="9" xfId="2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0" fillId="0" borderId="0" xfId="0" applyAlignment="1">
      <alignment horizontal="left" vertical="center"/>
    </xf>
    <xf numFmtId="166" fontId="24" fillId="0" borderId="1" xfId="39" applyNumberFormat="1" applyFont="1" applyFill="1" applyBorder="1"/>
    <xf numFmtId="0" fontId="28" fillId="3" borderId="5" xfId="0" applyFont="1" applyFill="1" applyBorder="1" applyAlignment="1">
      <alignment horizontal="center"/>
    </xf>
    <xf numFmtId="0" fontId="8" fillId="0" borderId="4" xfId="16" applyBorder="1" applyAlignment="1">
      <alignment horizontal="center" vertical="center"/>
    </xf>
    <xf numFmtId="0" fontId="8" fillId="0" borderId="3" xfId="16" applyBorder="1" applyAlignment="1">
      <alignment horizontal="center" vertical="center"/>
    </xf>
    <xf numFmtId="0" fontId="8" fillId="0" borderId="2" xfId="16" applyBorder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8" fillId="5" borderId="5" xfId="0" applyFont="1" applyFill="1" applyBorder="1" applyAlignment="1">
      <alignment horizontal="center"/>
    </xf>
    <xf numFmtId="169" fontId="0" fillId="5" borderId="6" xfId="0" applyNumberFormat="1" applyFill="1" applyBorder="1" applyAlignment="1">
      <alignment horizontal="center" vertical="center"/>
    </xf>
    <xf numFmtId="169" fontId="0" fillId="5" borderId="7" xfId="0" applyNumberFormat="1" applyFill="1" applyBorder="1" applyAlignment="1">
      <alignment horizontal="center" vertical="center"/>
    </xf>
    <xf numFmtId="9" fontId="0" fillId="5" borderId="8" xfId="22" applyFont="1" applyFill="1" applyBorder="1" applyAlignment="1">
      <alignment horizontal="center" vertical="center"/>
    </xf>
    <xf numFmtId="9" fontId="0" fillId="5" borderId="9" xfId="22" applyFont="1" applyFill="1" applyBorder="1" applyAlignment="1">
      <alignment horizontal="center" vertical="center"/>
    </xf>
    <xf numFmtId="3" fontId="8" fillId="5" borderId="1" xfId="16" applyNumberForma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8" fontId="0" fillId="0" borderId="4" xfId="41" applyNumberFormat="1" applyFont="1" applyBorder="1" applyAlignment="1">
      <alignment horizontal="center" vertical="center"/>
    </xf>
    <xf numFmtId="168" fontId="0" fillId="0" borderId="3" xfId="41" applyNumberFormat="1" applyFont="1" applyBorder="1" applyAlignment="1">
      <alignment horizontal="center" vertical="center"/>
    </xf>
    <xf numFmtId="168" fontId="0" fillId="0" borderId="2" xfId="41" applyNumberFormat="1" applyFont="1" applyBorder="1" applyAlignment="1">
      <alignment horizontal="center" vertical="center"/>
    </xf>
    <xf numFmtId="9" fontId="0" fillId="0" borderId="4" xfId="22" applyFont="1" applyBorder="1" applyAlignment="1">
      <alignment horizontal="center" vertical="center"/>
    </xf>
    <xf numFmtId="9" fontId="0" fillId="0" borderId="3" xfId="22" applyFont="1" applyBorder="1" applyAlignment="1">
      <alignment horizontal="center" vertical="center"/>
    </xf>
    <xf numFmtId="9" fontId="0" fillId="0" borderId="2" xfId="22" applyFont="1" applyBorder="1" applyAlignment="1">
      <alignment horizontal="center" vertical="center"/>
    </xf>
    <xf numFmtId="168" fontId="0" fillId="0" borderId="6" xfId="41" applyNumberFormat="1" applyFont="1" applyBorder="1" applyAlignment="1">
      <alignment horizontal="center" vertical="center"/>
    </xf>
    <xf numFmtId="168" fontId="0" fillId="0" borderId="7" xfId="41" applyNumberFormat="1" applyFont="1" applyBorder="1" applyAlignment="1">
      <alignment horizontal="center" vertical="center"/>
    </xf>
    <xf numFmtId="168" fontId="0" fillId="0" borderId="8" xfId="4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0" borderId="0" xfId="16" applyFont="1" applyAlignment="1">
      <alignment horizontal="left" vertical="center"/>
    </xf>
    <xf numFmtId="0" fontId="8" fillId="0" borderId="4" xfId="16" applyBorder="1" applyAlignment="1">
      <alignment horizontal="center" vertical="center"/>
    </xf>
    <xf numFmtId="0" fontId="8" fillId="0" borderId="3" xfId="16" applyBorder="1" applyAlignment="1">
      <alignment horizontal="center" vertical="center"/>
    </xf>
    <xf numFmtId="0" fontId="8" fillId="0" borderId="2" xfId="16" applyBorder="1" applyAlignment="1">
      <alignment horizontal="center" vertical="center"/>
    </xf>
  </cellXfs>
  <cellStyles count="46">
    <cellStyle name="Comma" xfId="41" builtinId="3"/>
    <cellStyle name="Comma 2" xfId="17" xr:uid="{00000000-0005-0000-0000-000001000000}"/>
    <cellStyle name="Comma 3" xfId="39" xr:uid="{00000000-0005-0000-0000-000002000000}"/>
    <cellStyle name="Normal" xfId="0" builtinId="0"/>
    <cellStyle name="Normal 10" xfId="9" xr:uid="{00000000-0005-0000-0000-000004000000}"/>
    <cellStyle name="Normal 10 2" xfId="31" xr:uid="{00000000-0005-0000-0000-000005000000}"/>
    <cellStyle name="Normal 11" xfId="10" xr:uid="{00000000-0005-0000-0000-000006000000}"/>
    <cellStyle name="Normal 11 2" xfId="32" xr:uid="{00000000-0005-0000-0000-000007000000}"/>
    <cellStyle name="Normal 12" xfId="11" xr:uid="{00000000-0005-0000-0000-000008000000}"/>
    <cellStyle name="Normal 12 2" xfId="33" xr:uid="{00000000-0005-0000-0000-000009000000}"/>
    <cellStyle name="Normal 13" xfId="13" xr:uid="{00000000-0005-0000-0000-00000A000000}"/>
    <cellStyle name="Normal 13 2" xfId="35" xr:uid="{00000000-0005-0000-0000-00000B000000}"/>
    <cellStyle name="Normal 14" xfId="15" xr:uid="{00000000-0005-0000-0000-00000C000000}"/>
    <cellStyle name="Normal 15" xfId="19" xr:uid="{00000000-0005-0000-0000-00000D000000}"/>
    <cellStyle name="Normal 15 2" xfId="36" xr:uid="{00000000-0005-0000-0000-00000E000000}"/>
    <cellStyle name="Normal 16" xfId="20" xr:uid="{00000000-0005-0000-0000-00000F000000}"/>
    <cellStyle name="Normal 16 2" xfId="37" xr:uid="{00000000-0005-0000-0000-000010000000}"/>
    <cellStyle name="Normal 17" xfId="21" xr:uid="{00000000-0005-0000-0000-000011000000}"/>
    <cellStyle name="Normal 17 2" xfId="38" xr:uid="{00000000-0005-0000-0000-000012000000}"/>
    <cellStyle name="Normal 18" xfId="42" xr:uid="{B35937F3-5E13-47E7-8377-842316764D40}"/>
    <cellStyle name="Normal 18 2" xfId="44" xr:uid="{CD8D15F3-8A19-47A3-951A-6AB5E1193B09}"/>
    <cellStyle name="Normal 18 3" xfId="45" xr:uid="{BC6652B6-C120-4D59-AF70-B1F2027D15EC}"/>
    <cellStyle name="Normal 2" xfId="1" xr:uid="{00000000-0005-0000-0000-000013000000}"/>
    <cellStyle name="Normal 2 2" xfId="14" xr:uid="{00000000-0005-0000-0000-000014000000}"/>
    <cellStyle name="Normal 2 3" xfId="16" xr:uid="{00000000-0005-0000-0000-000015000000}"/>
    <cellStyle name="Normal 2 4" xfId="23" xr:uid="{00000000-0005-0000-0000-000016000000}"/>
    <cellStyle name="Normal 3" xfId="2" xr:uid="{00000000-0005-0000-0000-000017000000}"/>
    <cellStyle name="Normal 3 2" xfId="24" xr:uid="{00000000-0005-0000-0000-000018000000}"/>
    <cellStyle name="Normal 4" xfId="3" xr:uid="{00000000-0005-0000-0000-000019000000}"/>
    <cellStyle name="Normal 4 2" xfId="25" xr:uid="{00000000-0005-0000-0000-00001A000000}"/>
    <cellStyle name="Normal 5" xfId="4" xr:uid="{00000000-0005-0000-0000-00001B000000}"/>
    <cellStyle name="Normal 5 2" xfId="26" xr:uid="{00000000-0005-0000-0000-00001C000000}"/>
    <cellStyle name="Normal 6" xfId="5" xr:uid="{00000000-0005-0000-0000-00001D000000}"/>
    <cellStyle name="Normal 6 2" xfId="27" xr:uid="{00000000-0005-0000-0000-00001E000000}"/>
    <cellStyle name="Normal 7" xfId="6" xr:uid="{00000000-0005-0000-0000-00001F000000}"/>
    <cellStyle name="Normal 7 2" xfId="28" xr:uid="{00000000-0005-0000-0000-000020000000}"/>
    <cellStyle name="Normal 8" xfId="7" xr:uid="{00000000-0005-0000-0000-000021000000}"/>
    <cellStyle name="Normal 8 2" xfId="29" xr:uid="{00000000-0005-0000-0000-000022000000}"/>
    <cellStyle name="Normal 9" xfId="8" xr:uid="{00000000-0005-0000-0000-000023000000}"/>
    <cellStyle name="Normal 9 2" xfId="30" xr:uid="{00000000-0005-0000-0000-000024000000}"/>
    <cellStyle name="Percent" xfId="22" builtinId="5"/>
    <cellStyle name="Percent 2" xfId="12" xr:uid="{00000000-0005-0000-0000-000026000000}"/>
    <cellStyle name="Percent 2 2" xfId="34" xr:uid="{00000000-0005-0000-0000-000027000000}"/>
    <cellStyle name="Percent 3" xfId="40" xr:uid="{00000000-0005-0000-0000-000028000000}"/>
    <cellStyle name="Percent 4" xfId="43" xr:uid="{6823C408-F8E7-4A8C-B37C-AEE1392D3D73}"/>
    <cellStyle name="標準 2" xfId="18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クロメート装置生産計画及び実績（</a:t>
            </a:r>
            <a:r>
              <a:rPr lang="en-US" altLang="ja-JP"/>
              <a:t>04</a:t>
            </a:r>
            <a:r>
              <a:rPr lang="ja-JP"/>
              <a:t>月）</a:t>
            </a:r>
            <a:endParaRPr lang="en-GB"/>
          </a:p>
        </c:rich>
      </c:tx>
      <c:layout>
        <c:manualLayout>
          <c:xMode val="edge"/>
          <c:yMode val="edge"/>
          <c:x val="0.1553385098141179"/>
          <c:y val="3.2569969334219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0221849831501"/>
          <c:y val="0.13317011752617539"/>
          <c:w val="0.80445147641759973"/>
          <c:h val="0.71644757351843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'月グラフ '!$A$28:$B$28</c:f>
              <c:strCache>
                <c:ptCount val="2"/>
                <c:pt idx="0">
                  <c:v>クロメート</c:v>
                </c:pt>
                <c:pt idx="1">
                  <c:v>計画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'!$C$28:$AG$28</c:f>
              <c:numCache>
                <c:formatCode>#,##0</c:formatCode>
                <c:ptCount val="31"/>
                <c:pt idx="0">
                  <c:v>87360</c:v>
                </c:pt>
                <c:pt idx="1">
                  <c:v>87360</c:v>
                </c:pt>
                <c:pt idx="2">
                  <c:v>87360</c:v>
                </c:pt>
                <c:pt idx="3">
                  <c:v>0</c:v>
                </c:pt>
                <c:pt idx="4">
                  <c:v>67200</c:v>
                </c:pt>
                <c:pt idx="5">
                  <c:v>60480</c:v>
                </c:pt>
                <c:pt idx="6">
                  <c:v>60480</c:v>
                </c:pt>
                <c:pt idx="7">
                  <c:v>60480</c:v>
                </c:pt>
                <c:pt idx="8">
                  <c:v>60480</c:v>
                </c:pt>
                <c:pt idx="9">
                  <c:v>0</c:v>
                </c:pt>
                <c:pt idx="10">
                  <c:v>28800</c:v>
                </c:pt>
                <c:pt idx="11">
                  <c:v>60480</c:v>
                </c:pt>
                <c:pt idx="12">
                  <c:v>20160</c:v>
                </c:pt>
                <c:pt idx="13">
                  <c:v>48960</c:v>
                </c:pt>
                <c:pt idx="14">
                  <c:v>48960</c:v>
                </c:pt>
                <c:pt idx="15">
                  <c:v>28800</c:v>
                </c:pt>
                <c:pt idx="16">
                  <c:v>13440</c:v>
                </c:pt>
                <c:pt idx="17">
                  <c:v>40320</c:v>
                </c:pt>
                <c:pt idx="18">
                  <c:v>0</c:v>
                </c:pt>
                <c:pt idx="19">
                  <c:v>0</c:v>
                </c:pt>
                <c:pt idx="20">
                  <c:v>40320</c:v>
                </c:pt>
                <c:pt idx="21">
                  <c:v>60480</c:v>
                </c:pt>
                <c:pt idx="22">
                  <c:v>40320</c:v>
                </c:pt>
                <c:pt idx="23">
                  <c:v>40320</c:v>
                </c:pt>
                <c:pt idx="24">
                  <c:v>40320</c:v>
                </c:pt>
                <c:pt idx="25">
                  <c:v>0</c:v>
                </c:pt>
                <c:pt idx="26">
                  <c:v>0</c:v>
                </c:pt>
                <c:pt idx="27">
                  <c:v>28800</c:v>
                </c:pt>
                <c:pt idx="28">
                  <c:v>28800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C-470B-8F05-A516760EA09E}"/>
            </c:ext>
          </c:extLst>
        </c:ser>
        <c:ser>
          <c:idx val="2"/>
          <c:order val="2"/>
          <c:tx>
            <c:strRef>
              <c:f>'月グラフ '!$A$30:$B$30</c:f>
              <c:strCache>
                <c:ptCount val="2"/>
                <c:pt idx="0">
                  <c:v>クロメート</c:v>
                </c:pt>
                <c:pt idx="1">
                  <c:v>実績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'!$C$30:$AG$30</c:f>
              <c:numCache>
                <c:formatCode>#,##0</c:formatCode>
                <c:ptCount val="31"/>
                <c:pt idx="0">
                  <c:v>87360</c:v>
                </c:pt>
                <c:pt idx="1">
                  <c:v>87360</c:v>
                </c:pt>
                <c:pt idx="2">
                  <c:v>87360</c:v>
                </c:pt>
                <c:pt idx="3">
                  <c:v>0</c:v>
                </c:pt>
                <c:pt idx="4">
                  <c:v>67872</c:v>
                </c:pt>
                <c:pt idx="5">
                  <c:v>60480</c:v>
                </c:pt>
                <c:pt idx="6">
                  <c:v>61152</c:v>
                </c:pt>
                <c:pt idx="7">
                  <c:v>61152</c:v>
                </c:pt>
                <c:pt idx="8">
                  <c:v>61152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C-470B-8F05-A516760E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5097568"/>
        <c:axId val="855102144"/>
      </c:barChart>
      <c:lineChart>
        <c:grouping val="standard"/>
        <c:varyColors val="0"/>
        <c:ser>
          <c:idx val="1"/>
          <c:order val="1"/>
          <c:tx>
            <c:strRef>
              <c:f>'月グラフ '!$A$29:$B$29</c:f>
              <c:strCache>
                <c:ptCount val="2"/>
                <c:pt idx="0">
                  <c:v>クロメート</c:v>
                </c:pt>
                <c:pt idx="1">
                  <c:v>累計計画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'!$C$29:$AG$29</c:f>
              <c:numCache>
                <c:formatCode>#,##0</c:formatCode>
                <c:ptCount val="31"/>
                <c:pt idx="0">
                  <c:v>87360</c:v>
                </c:pt>
                <c:pt idx="1">
                  <c:v>174720</c:v>
                </c:pt>
                <c:pt idx="2">
                  <c:v>262080</c:v>
                </c:pt>
                <c:pt idx="3">
                  <c:v>262080</c:v>
                </c:pt>
                <c:pt idx="4">
                  <c:v>329280</c:v>
                </c:pt>
                <c:pt idx="5">
                  <c:v>389760</c:v>
                </c:pt>
                <c:pt idx="6">
                  <c:v>450240</c:v>
                </c:pt>
                <c:pt idx="7">
                  <c:v>510720</c:v>
                </c:pt>
                <c:pt idx="8">
                  <c:v>571200</c:v>
                </c:pt>
                <c:pt idx="9">
                  <c:v>571200</c:v>
                </c:pt>
                <c:pt idx="10">
                  <c:v>600000</c:v>
                </c:pt>
                <c:pt idx="11">
                  <c:v>660480</c:v>
                </c:pt>
                <c:pt idx="12">
                  <c:v>680640</c:v>
                </c:pt>
                <c:pt idx="13">
                  <c:v>729600</c:v>
                </c:pt>
                <c:pt idx="14">
                  <c:v>778560</c:v>
                </c:pt>
                <c:pt idx="15">
                  <c:v>807360</c:v>
                </c:pt>
                <c:pt idx="16">
                  <c:v>820800</c:v>
                </c:pt>
                <c:pt idx="17">
                  <c:v>861120</c:v>
                </c:pt>
                <c:pt idx="18">
                  <c:v>861120</c:v>
                </c:pt>
                <c:pt idx="19">
                  <c:v>861120</c:v>
                </c:pt>
                <c:pt idx="20">
                  <c:v>901440</c:v>
                </c:pt>
                <c:pt idx="21">
                  <c:v>961920</c:v>
                </c:pt>
                <c:pt idx="22">
                  <c:v>1002240</c:v>
                </c:pt>
                <c:pt idx="23">
                  <c:v>1042560</c:v>
                </c:pt>
                <c:pt idx="24">
                  <c:v>1082880</c:v>
                </c:pt>
                <c:pt idx="25">
                  <c:v>1082880</c:v>
                </c:pt>
                <c:pt idx="26">
                  <c:v>1082880</c:v>
                </c:pt>
                <c:pt idx="27">
                  <c:v>1111680</c:v>
                </c:pt>
                <c:pt idx="28">
                  <c:v>1140480</c:v>
                </c:pt>
                <c:pt idx="29">
                  <c:v>1140480</c:v>
                </c:pt>
                <c:pt idx="30">
                  <c:v>1140480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C-470B-8F05-A516760EA09E}"/>
            </c:ext>
          </c:extLst>
        </c:ser>
        <c:ser>
          <c:idx val="3"/>
          <c:order val="3"/>
          <c:tx>
            <c:strRef>
              <c:f>'月グラフ '!$A$31:$B$31</c:f>
              <c:strCache>
                <c:ptCount val="2"/>
                <c:pt idx="0">
                  <c:v>クロメート</c:v>
                </c:pt>
                <c:pt idx="1">
                  <c:v>累計実績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'!$C$31:$AG$31</c:f>
              <c:numCache>
                <c:formatCode>#,##0</c:formatCode>
                <c:ptCount val="31"/>
                <c:pt idx="0">
                  <c:v>87360</c:v>
                </c:pt>
                <c:pt idx="1">
                  <c:v>174720</c:v>
                </c:pt>
                <c:pt idx="2">
                  <c:v>262080</c:v>
                </c:pt>
                <c:pt idx="3">
                  <c:v>262080</c:v>
                </c:pt>
                <c:pt idx="4">
                  <c:v>329952</c:v>
                </c:pt>
                <c:pt idx="5">
                  <c:v>390432</c:v>
                </c:pt>
                <c:pt idx="6">
                  <c:v>451584</c:v>
                </c:pt>
                <c:pt idx="7">
                  <c:v>512736</c:v>
                </c:pt>
                <c:pt idx="8">
                  <c:v>573888</c:v>
                </c:pt>
                <c:pt idx="9">
                  <c:v>573888</c:v>
                </c:pt>
                <c:pt idx="10">
                  <c:v>573888</c:v>
                </c:pt>
                <c:pt idx="11">
                  <c:v>573888</c:v>
                </c:pt>
                <c:pt idx="12">
                  <c:v>573888</c:v>
                </c:pt>
                <c:pt idx="13">
                  <c:v>573888</c:v>
                </c:pt>
                <c:pt idx="14">
                  <c:v>573888</c:v>
                </c:pt>
                <c:pt idx="15">
                  <c:v>573888</c:v>
                </c:pt>
                <c:pt idx="16">
                  <c:v>573888</c:v>
                </c:pt>
                <c:pt idx="17">
                  <c:v>573888</c:v>
                </c:pt>
                <c:pt idx="18">
                  <c:v>573888</c:v>
                </c:pt>
                <c:pt idx="19">
                  <c:v>573888</c:v>
                </c:pt>
                <c:pt idx="20">
                  <c:v>573888</c:v>
                </c:pt>
                <c:pt idx="21">
                  <c:v>573888</c:v>
                </c:pt>
                <c:pt idx="22">
                  <c:v>573888</c:v>
                </c:pt>
                <c:pt idx="23">
                  <c:v>573888</c:v>
                </c:pt>
                <c:pt idx="24">
                  <c:v>573888</c:v>
                </c:pt>
                <c:pt idx="25">
                  <c:v>573888</c:v>
                </c:pt>
                <c:pt idx="26">
                  <c:v>573888</c:v>
                </c:pt>
                <c:pt idx="27">
                  <c:v>573888</c:v>
                </c:pt>
                <c:pt idx="28">
                  <c:v>573888</c:v>
                </c:pt>
                <c:pt idx="29">
                  <c:v>573888</c:v>
                </c:pt>
                <c:pt idx="30">
                  <c:v>573888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C-470B-8F05-A516760E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02656"/>
        <c:axId val="860828448"/>
      </c:lineChart>
      <c:catAx>
        <c:axId val="8550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2144"/>
        <c:crosses val="autoZero"/>
        <c:auto val="1"/>
        <c:lblAlgn val="ctr"/>
        <c:lblOffset val="100"/>
        <c:noMultiLvlLbl val="0"/>
      </c:catAx>
      <c:valAx>
        <c:axId val="855102144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7568"/>
        <c:crosses val="autoZero"/>
        <c:crossBetween val="between"/>
      </c:valAx>
      <c:valAx>
        <c:axId val="860828448"/>
        <c:scaling>
          <c:orientation val="minMax"/>
          <c:max val="2000000"/>
          <c:min val="-150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02656"/>
        <c:crosses val="max"/>
        <c:crossBetween val="between"/>
      </c:valAx>
      <c:catAx>
        <c:axId val="86080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82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32</xdr:row>
      <xdr:rowOff>52386</xdr:rowOff>
    </xdr:from>
    <xdr:to>
      <xdr:col>16</xdr:col>
      <xdr:colOff>200025</xdr:colOff>
      <xdr:row>52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76D5D-BA54-4D80-B56B-6202BF64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32</xdr:row>
      <xdr:rowOff>142875</xdr:rowOff>
    </xdr:from>
    <xdr:to>
      <xdr:col>8</xdr:col>
      <xdr:colOff>400050</xdr:colOff>
      <xdr:row>34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43443C3-699F-41ED-BE82-A43353B4516C}"/>
            </a:ext>
          </a:extLst>
        </xdr:cNvPr>
        <xdr:cNvSpPr txBox="1"/>
      </xdr:nvSpPr>
      <xdr:spPr>
        <a:xfrm>
          <a:off x="6648450" y="357187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日</a:t>
          </a:r>
          <a:endParaRPr lang="en-GB" sz="1100"/>
        </a:p>
      </xdr:txBody>
    </xdr:sp>
    <xdr:clientData/>
  </xdr:twoCellAnchor>
  <xdr:twoCellAnchor>
    <xdr:from>
      <xdr:col>15</xdr:col>
      <xdr:colOff>182218</xdr:colOff>
      <xdr:row>33</xdr:row>
      <xdr:rowOff>9525</xdr:rowOff>
    </xdr:from>
    <xdr:to>
      <xdr:col>16</xdr:col>
      <xdr:colOff>114301</xdr:colOff>
      <xdr:row>34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0487CB-6158-4151-AFED-22D2C3C240D7}"/>
            </a:ext>
          </a:extLst>
        </xdr:cNvPr>
        <xdr:cNvSpPr txBox="1"/>
      </xdr:nvSpPr>
      <xdr:spPr>
        <a:xfrm>
          <a:off x="10253870" y="3499264"/>
          <a:ext cx="561561" cy="239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月</a:t>
          </a:r>
          <a:endParaRPr lang="en-GB" sz="1100"/>
        </a:p>
      </xdr:txBody>
    </xdr:sp>
    <xdr:clientData/>
  </xdr:twoCellAnchor>
  <xdr:twoCellAnchor>
    <xdr:from>
      <xdr:col>24</xdr:col>
      <xdr:colOff>333375</xdr:colOff>
      <xdr:row>32</xdr:row>
      <xdr:rowOff>123825</xdr:rowOff>
    </xdr:from>
    <xdr:to>
      <xdr:col>25</xdr:col>
      <xdr:colOff>237434</xdr:colOff>
      <xdr:row>33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7E227D0-3C31-4B06-9126-C7BF73B980CA}"/>
            </a:ext>
          </a:extLst>
        </xdr:cNvPr>
        <xdr:cNvSpPr txBox="1"/>
      </xdr:nvSpPr>
      <xdr:spPr>
        <a:xfrm>
          <a:off x="16070332" y="3431347"/>
          <a:ext cx="533537" cy="2393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月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E35F-2C56-4526-93DB-EE1DA079A0D3}">
  <dimension ref="B4:AK39"/>
  <sheetViews>
    <sheetView showGridLines="0" tabSelected="1" topLeftCell="B1" zoomScale="85" zoomScaleNormal="85" workbookViewId="0">
      <pane xSplit="5" topLeftCell="G1" activePane="topRight" state="frozen"/>
      <selection activeCell="B4" sqref="B4"/>
      <selection pane="topRight" activeCell="J46" sqref="J46"/>
    </sheetView>
  </sheetViews>
  <sheetFormatPr defaultRowHeight="13.5"/>
  <cols>
    <col min="1" max="1" width="4" customWidth="1"/>
    <col min="2" max="2" width="13" customWidth="1"/>
    <col min="3" max="3" width="10.5" bestFit="1" customWidth="1"/>
    <col min="4" max="4" width="9.125" bestFit="1" customWidth="1"/>
    <col min="5" max="5" width="6.875" bestFit="1" customWidth="1"/>
    <col min="6" max="6" width="11" customWidth="1"/>
    <col min="7" max="26" width="9" style="30" customWidth="1"/>
    <col min="27" max="34" width="9" customWidth="1"/>
  </cols>
  <sheetData>
    <row r="4" spans="2:37">
      <c r="T4" s="31"/>
      <c r="U4" s="30" t="s">
        <v>21</v>
      </c>
      <c r="Y4" s="32"/>
      <c r="Z4" s="34" t="s">
        <v>20</v>
      </c>
    </row>
    <row r="5" spans="2:37" ht="14.25" thickBot="1"/>
    <row r="6" spans="2:37" ht="19.5" customHeight="1" thickTop="1">
      <c r="B6" s="21" t="s">
        <v>12</v>
      </c>
      <c r="C6" s="22" t="s">
        <v>18</v>
      </c>
      <c r="D6" s="22" t="s">
        <v>25</v>
      </c>
      <c r="E6" s="22" t="s">
        <v>4</v>
      </c>
      <c r="F6" s="22" t="s">
        <v>7</v>
      </c>
      <c r="G6" s="33">
        <v>1</v>
      </c>
      <c r="H6" s="33">
        <v>2</v>
      </c>
      <c r="I6" s="33">
        <v>3</v>
      </c>
      <c r="J6" s="36">
        <v>4</v>
      </c>
      <c r="K6" s="33">
        <v>5</v>
      </c>
      <c r="L6" s="33">
        <v>6</v>
      </c>
      <c r="M6" s="33">
        <v>7</v>
      </c>
      <c r="N6" s="33">
        <v>8</v>
      </c>
      <c r="O6" s="44">
        <v>9</v>
      </c>
      <c r="P6" s="36">
        <v>10</v>
      </c>
      <c r="Q6" s="36">
        <v>11</v>
      </c>
      <c r="R6" s="33">
        <v>12</v>
      </c>
      <c r="S6" s="33">
        <v>13</v>
      </c>
      <c r="T6" s="33">
        <v>14</v>
      </c>
      <c r="U6" s="33">
        <v>15</v>
      </c>
      <c r="V6" s="33">
        <v>16</v>
      </c>
      <c r="W6" s="33">
        <v>17</v>
      </c>
      <c r="X6" s="36">
        <v>18</v>
      </c>
      <c r="Y6" s="33">
        <v>19</v>
      </c>
      <c r="Z6" s="33">
        <v>20</v>
      </c>
      <c r="AA6" s="33">
        <v>21</v>
      </c>
      <c r="AB6" s="33">
        <v>22</v>
      </c>
      <c r="AC6" s="33">
        <v>23</v>
      </c>
      <c r="AD6" s="36">
        <v>24</v>
      </c>
      <c r="AE6" s="36">
        <v>25</v>
      </c>
      <c r="AF6" s="33">
        <v>26</v>
      </c>
      <c r="AG6" s="33">
        <v>27</v>
      </c>
      <c r="AH6" s="33">
        <v>28</v>
      </c>
      <c r="AI6" s="33">
        <v>29</v>
      </c>
      <c r="AJ6" s="36">
        <v>30</v>
      </c>
      <c r="AK6" s="36">
        <v>31</v>
      </c>
    </row>
    <row r="7" spans="2:37">
      <c r="B7" s="62" t="s">
        <v>8</v>
      </c>
      <c r="C7" s="59">
        <f>SUM(G7:AK7)</f>
        <v>376320</v>
      </c>
      <c r="D7" s="53">
        <f>SUM(G9:AK9)</f>
        <v>163968</v>
      </c>
      <c r="E7" s="56">
        <f>IF(D7/C7&gt;1,1,D7/C7)</f>
        <v>0.43571428571428572</v>
      </c>
      <c r="F7" s="24" t="s">
        <v>0</v>
      </c>
      <c r="G7" s="40">
        <v>0</v>
      </c>
      <c r="H7" s="40">
        <v>0</v>
      </c>
      <c r="I7" s="40">
        <v>0</v>
      </c>
      <c r="J7" s="40">
        <v>0</v>
      </c>
      <c r="K7" s="40">
        <v>40320</v>
      </c>
      <c r="L7" s="40">
        <v>0</v>
      </c>
      <c r="M7" s="40">
        <v>40320</v>
      </c>
      <c r="N7" s="40">
        <v>40320</v>
      </c>
      <c r="O7" s="45">
        <v>40320</v>
      </c>
      <c r="P7" s="40">
        <v>0</v>
      </c>
      <c r="Q7" s="40">
        <v>0</v>
      </c>
      <c r="R7" s="40"/>
      <c r="S7" s="40"/>
      <c r="T7" s="40"/>
      <c r="U7" s="40"/>
      <c r="V7" s="40"/>
      <c r="W7" s="40">
        <v>13440</v>
      </c>
      <c r="X7" s="40">
        <v>40320</v>
      </c>
      <c r="Y7" s="40"/>
      <c r="Z7" s="40"/>
      <c r="AA7" s="40">
        <v>40320</v>
      </c>
      <c r="AB7" s="40"/>
      <c r="AC7" s="40">
        <v>40320</v>
      </c>
      <c r="AD7" s="40">
        <v>40320</v>
      </c>
      <c r="AE7" s="40">
        <v>40320</v>
      </c>
      <c r="AF7" s="40"/>
      <c r="AG7" s="40"/>
      <c r="AH7" s="40"/>
      <c r="AI7" s="40"/>
      <c r="AJ7" s="40"/>
      <c r="AK7" s="40"/>
    </row>
    <row r="8" spans="2:37">
      <c r="B8" s="63"/>
      <c r="C8" s="60"/>
      <c r="D8" s="54"/>
      <c r="E8" s="57"/>
      <c r="F8" s="25" t="s">
        <v>1</v>
      </c>
      <c r="G8" s="41">
        <f>G7</f>
        <v>0</v>
      </c>
      <c r="H8" s="41">
        <f t="shared" ref="H8:N8" si="0">G8+H7</f>
        <v>0</v>
      </c>
      <c r="I8" s="41">
        <f t="shared" si="0"/>
        <v>0</v>
      </c>
      <c r="J8" s="41">
        <f t="shared" si="0"/>
        <v>0</v>
      </c>
      <c r="K8" s="41">
        <f t="shared" si="0"/>
        <v>40320</v>
      </c>
      <c r="L8" s="41">
        <f t="shared" si="0"/>
        <v>40320</v>
      </c>
      <c r="M8" s="41">
        <f t="shared" si="0"/>
        <v>80640</v>
      </c>
      <c r="N8" s="41">
        <f t="shared" si="0"/>
        <v>120960</v>
      </c>
      <c r="O8" s="46">
        <f>N8+O7</f>
        <v>161280</v>
      </c>
      <c r="P8" s="41">
        <f t="shared" ref="P8:AK8" si="1">O8+P7</f>
        <v>161280</v>
      </c>
      <c r="Q8" s="41">
        <f t="shared" si="1"/>
        <v>161280</v>
      </c>
      <c r="R8" s="41">
        <f t="shared" si="1"/>
        <v>161280</v>
      </c>
      <c r="S8" s="41">
        <f t="shared" si="1"/>
        <v>161280</v>
      </c>
      <c r="T8" s="41">
        <f t="shared" si="1"/>
        <v>161280</v>
      </c>
      <c r="U8" s="41">
        <f t="shared" si="1"/>
        <v>161280</v>
      </c>
      <c r="V8" s="41">
        <f t="shared" si="1"/>
        <v>161280</v>
      </c>
      <c r="W8" s="41">
        <f t="shared" si="1"/>
        <v>174720</v>
      </c>
      <c r="X8" s="41">
        <f t="shared" si="1"/>
        <v>215040</v>
      </c>
      <c r="Y8" s="41">
        <f t="shared" si="1"/>
        <v>215040</v>
      </c>
      <c r="Z8" s="41">
        <f t="shared" si="1"/>
        <v>215040</v>
      </c>
      <c r="AA8" s="41">
        <f t="shared" si="1"/>
        <v>255360</v>
      </c>
      <c r="AB8" s="41">
        <f t="shared" si="1"/>
        <v>255360</v>
      </c>
      <c r="AC8" s="41">
        <f t="shared" si="1"/>
        <v>295680</v>
      </c>
      <c r="AD8" s="41">
        <f t="shared" si="1"/>
        <v>336000</v>
      </c>
      <c r="AE8" s="41">
        <f t="shared" si="1"/>
        <v>376320</v>
      </c>
      <c r="AF8" s="41">
        <f t="shared" si="1"/>
        <v>376320</v>
      </c>
      <c r="AG8" s="41">
        <f t="shared" si="1"/>
        <v>376320</v>
      </c>
      <c r="AH8" s="41">
        <f t="shared" si="1"/>
        <v>376320</v>
      </c>
      <c r="AI8" s="41">
        <f t="shared" si="1"/>
        <v>376320</v>
      </c>
      <c r="AJ8" s="41">
        <f t="shared" si="1"/>
        <v>376320</v>
      </c>
      <c r="AK8" s="41">
        <f t="shared" si="1"/>
        <v>376320</v>
      </c>
    </row>
    <row r="9" spans="2:37">
      <c r="B9" s="63"/>
      <c r="C9" s="60"/>
      <c r="D9" s="54"/>
      <c r="E9" s="57"/>
      <c r="F9" s="25" t="s">
        <v>2</v>
      </c>
      <c r="G9" s="41">
        <v>0</v>
      </c>
      <c r="H9" s="41">
        <v>0</v>
      </c>
      <c r="I9" s="41">
        <v>0</v>
      </c>
      <c r="J9" s="41">
        <v>0</v>
      </c>
      <c r="K9" s="41">
        <v>40992</v>
      </c>
      <c r="L9" s="41">
        <v>0</v>
      </c>
      <c r="M9" s="41">
        <v>40992</v>
      </c>
      <c r="N9" s="41">
        <v>40992</v>
      </c>
      <c r="O9" s="46">
        <v>40992</v>
      </c>
      <c r="P9" s="41">
        <v>0</v>
      </c>
      <c r="Q9" s="41">
        <v>0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</row>
    <row r="10" spans="2:37">
      <c r="B10" s="63"/>
      <c r="C10" s="60"/>
      <c r="D10" s="54"/>
      <c r="E10" s="57"/>
      <c r="F10" s="25" t="s">
        <v>3</v>
      </c>
      <c r="G10" s="41">
        <f>G9</f>
        <v>0</v>
      </c>
      <c r="H10" s="41">
        <f>G10+H9</f>
        <v>0</v>
      </c>
      <c r="I10" s="41">
        <f>H10+I9</f>
        <v>0</v>
      </c>
      <c r="J10" s="41">
        <f t="shared" ref="J10:N10" si="2">I10+J9</f>
        <v>0</v>
      </c>
      <c r="K10" s="41">
        <f t="shared" si="2"/>
        <v>40992</v>
      </c>
      <c r="L10" s="41">
        <f t="shared" si="2"/>
        <v>40992</v>
      </c>
      <c r="M10" s="41">
        <f t="shared" si="2"/>
        <v>81984</v>
      </c>
      <c r="N10" s="41">
        <f t="shared" si="2"/>
        <v>122976</v>
      </c>
      <c r="O10" s="46">
        <f>N10+O9</f>
        <v>163968</v>
      </c>
      <c r="P10" s="41">
        <f t="shared" ref="P10:AK10" si="3">O10+P9</f>
        <v>163968</v>
      </c>
      <c r="Q10" s="41">
        <f t="shared" si="3"/>
        <v>163968</v>
      </c>
      <c r="R10" s="41">
        <f t="shared" si="3"/>
        <v>163968</v>
      </c>
      <c r="S10" s="41">
        <f t="shared" si="3"/>
        <v>163968</v>
      </c>
      <c r="T10" s="41">
        <f t="shared" si="3"/>
        <v>163968</v>
      </c>
      <c r="U10" s="41">
        <f t="shared" si="3"/>
        <v>163968</v>
      </c>
      <c r="V10" s="41">
        <f t="shared" si="3"/>
        <v>163968</v>
      </c>
      <c r="W10" s="41">
        <f t="shared" si="3"/>
        <v>163968</v>
      </c>
      <c r="X10" s="41">
        <f t="shared" si="3"/>
        <v>163968</v>
      </c>
      <c r="Y10" s="41">
        <f t="shared" si="3"/>
        <v>163968</v>
      </c>
      <c r="Z10" s="41">
        <f t="shared" si="3"/>
        <v>163968</v>
      </c>
      <c r="AA10" s="41">
        <f t="shared" si="3"/>
        <v>163968</v>
      </c>
      <c r="AB10" s="41">
        <f t="shared" si="3"/>
        <v>163968</v>
      </c>
      <c r="AC10" s="41">
        <f t="shared" si="3"/>
        <v>163968</v>
      </c>
      <c r="AD10" s="41">
        <f t="shared" si="3"/>
        <v>163968</v>
      </c>
      <c r="AE10" s="41">
        <f t="shared" si="3"/>
        <v>163968</v>
      </c>
      <c r="AF10" s="41">
        <f t="shared" si="3"/>
        <v>163968</v>
      </c>
      <c r="AG10" s="41">
        <f t="shared" si="3"/>
        <v>163968</v>
      </c>
      <c r="AH10" s="41">
        <f t="shared" si="3"/>
        <v>163968</v>
      </c>
      <c r="AI10" s="41">
        <f t="shared" si="3"/>
        <v>163968</v>
      </c>
      <c r="AJ10" s="41">
        <f t="shared" si="3"/>
        <v>163968</v>
      </c>
      <c r="AK10" s="41">
        <f t="shared" si="3"/>
        <v>163968</v>
      </c>
    </row>
    <row r="11" spans="2:37">
      <c r="B11" s="64"/>
      <c r="C11" s="61"/>
      <c r="D11" s="55"/>
      <c r="E11" s="58"/>
      <c r="F11" s="26" t="s">
        <v>4</v>
      </c>
      <c r="G11" s="28">
        <f>IF(G10&gt;$C$7,1,G10/$C$7)</f>
        <v>0</v>
      </c>
      <c r="H11" s="28">
        <f t="shared" ref="H11:AJ11" si="4">IF(H10&gt;$C$7,1,H10/$C$7)</f>
        <v>0</v>
      </c>
      <c r="I11" s="28">
        <f t="shared" si="4"/>
        <v>0</v>
      </c>
      <c r="J11" s="28">
        <f t="shared" si="4"/>
        <v>0</v>
      </c>
      <c r="K11" s="28">
        <f t="shared" si="4"/>
        <v>0.10892857142857143</v>
      </c>
      <c r="L11" s="28">
        <f t="shared" si="4"/>
        <v>0.10892857142857143</v>
      </c>
      <c r="M11" s="28">
        <f t="shared" si="4"/>
        <v>0.21785714285714286</v>
      </c>
      <c r="N11" s="28">
        <f t="shared" si="4"/>
        <v>0.32678571428571429</v>
      </c>
      <c r="O11" s="47">
        <f t="shared" si="4"/>
        <v>0.43571428571428572</v>
      </c>
      <c r="P11" s="28">
        <f t="shared" si="4"/>
        <v>0.43571428571428572</v>
      </c>
      <c r="Q11" s="28">
        <f t="shared" si="4"/>
        <v>0.43571428571428572</v>
      </c>
      <c r="R11" s="28">
        <f t="shared" si="4"/>
        <v>0.43571428571428572</v>
      </c>
      <c r="S11" s="28">
        <f t="shared" si="4"/>
        <v>0.43571428571428572</v>
      </c>
      <c r="T11" s="28">
        <f t="shared" si="4"/>
        <v>0.43571428571428572</v>
      </c>
      <c r="U11" s="28">
        <f t="shared" si="4"/>
        <v>0.43571428571428572</v>
      </c>
      <c r="V11" s="28">
        <f t="shared" si="4"/>
        <v>0.43571428571428572</v>
      </c>
      <c r="W11" s="28">
        <f t="shared" si="4"/>
        <v>0.43571428571428572</v>
      </c>
      <c r="X11" s="28">
        <f t="shared" si="4"/>
        <v>0.43571428571428572</v>
      </c>
      <c r="Y11" s="28">
        <f t="shared" si="4"/>
        <v>0.43571428571428572</v>
      </c>
      <c r="Z11" s="28">
        <f t="shared" si="4"/>
        <v>0.43571428571428572</v>
      </c>
      <c r="AA11" s="28">
        <f t="shared" si="4"/>
        <v>0.43571428571428572</v>
      </c>
      <c r="AB11" s="28">
        <f t="shared" si="4"/>
        <v>0.43571428571428572</v>
      </c>
      <c r="AC11" s="28">
        <f t="shared" si="4"/>
        <v>0.43571428571428572</v>
      </c>
      <c r="AD11" s="28">
        <f t="shared" si="4"/>
        <v>0.43571428571428572</v>
      </c>
      <c r="AE11" s="28">
        <f t="shared" si="4"/>
        <v>0.43571428571428572</v>
      </c>
      <c r="AF11" s="28">
        <f t="shared" si="4"/>
        <v>0.43571428571428572</v>
      </c>
      <c r="AG11" s="28">
        <f t="shared" si="4"/>
        <v>0.43571428571428572</v>
      </c>
      <c r="AH11" s="28">
        <f t="shared" si="4"/>
        <v>0.43571428571428572</v>
      </c>
      <c r="AI11" s="28">
        <f t="shared" si="4"/>
        <v>0.43571428571428572</v>
      </c>
      <c r="AJ11" s="28">
        <f t="shared" si="4"/>
        <v>0.43571428571428572</v>
      </c>
      <c r="AK11" s="28">
        <f t="shared" ref="AK11" si="5">IF(AK10&gt;$C$7,1,AK10/$C$7)</f>
        <v>0.43571428571428572</v>
      </c>
    </row>
    <row r="12" spans="2:37">
      <c r="B12" s="62" t="s">
        <v>9</v>
      </c>
      <c r="C12" s="59">
        <f>SUM(G12:AJ12)</f>
        <v>172800</v>
      </c>
      <c r="D12" s="53">
        <f t="shared" ref="D12" si="6">SUM(G14:AK14)</f>
        <v>0</v>
      </c>
      <c r="E12" s="56">
        <f t="shared" ref="E12" si="7">IF(D12/C12&gt;1,1,D12/C12)</f>
        <v>0</v>
      </c>
      <c r="F12" s="24" t="s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5">
        <v>0</v>
      </c>
      <c r="P12" s="40">
        <v>0</v>
      </c>
      <c r="Q12" s="40">
        <v>28800</v>
      </c>
      <c r="R12" s="40"/>
      <c r="S12" s="40"/>
      <c r="T12" s="40">
        <v>28800</v>
      </c>
      <c r="U12" s="40">
        <v>28800</v>
      </c>
      <c r="V12" s="40">
        <v>28800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>
        <v>28800</v>
      </c>
      <c r="AI12" s="40">
        <v>28800</v>
      </c>
      <c r="AJ12" s="40"/>
      <c r="AK12" s="40"/>
    </row>
    <row r="13" spans="2:37">
      <c r="B13" s="63"/>
      <c r="C13" s="60"/>
      <c r="D13" s="54"/>
      <c r="E13" s="57"/>
      <c r="F13" s="25" t="s">
        <v>1</v>
      </c>
      <c r="G13" s="41">
        <f>G12</f>
        <v>0</v>
      </c>
      <c r="H13" s="41">
        <f>G13+H12</f>
        <v>0</v>
      </c>
      <c r="I13" s="41">
        <f>H13+I12</f>
        <v>0</v>
      </c>
      <c r="J13" s="41">
        <f>I13+J12</f>
        <v>0</v>
      </c>
      <c r="K13" s="41">
        <f>J13+K12</f>
        <v>0</v>
      </c>
      <c r="L13" s="41">
        <f t="shared" ref="L13:AK13" si="8">K13+L12</f>
        <v>0</v>
      </c>
      <c r="M13" s="41">
        <f t="shared" si="8"/>
        <v>0</v>
      </c>
      <c r="N13" s="41">
        <f t="shared" si="8"/>
        <v>0</v>
      </c>
      <c r="O13" s="46">
        <f>N13+O12</f>
        <v>0</v>
      </c>
      <c r="P13" s="41">
        <f t="shared" si="8"/>
        <v>0</v>
      </c>
      <c r="Q13" s="41">
        <f t="shared" si="8"/>
        <v>28800</v>
      </c>
      <c r="R13" s="41">
        <f t="shared" si="8"/>
        <v>28800</v>
      </c>
      <c r="S13" s="41">
        <f t="shared" si="8"/>
        <v>28800</v>
      </c>
      <c r="T13" s="41">
        <f t="shared" si="8"/>
        <v>57600</v>
      </c>
      <c r="U13" s="41">
        <f t="shared" si="8"/>
        <v>86400</v>
      </c>
      <c r="V13" s="41">
        <f t="shared" si="8"/>
        <v>115200</v>
      </c>
      <c r="W13" s="41">
        <f t="shared" si="8"/>
        <v>115200</v>
      </c>
      <c r="X13" s="41">
        <f t="shared" si="8"/>
        <v>115200</v>
      </c>
      <c r="Y13" s="41">
        <f t="shared" si="8"/>
        <v>115200</v>
      </c>
      <c r="Z13" s="41">
        <f t="shared" si="8"/>
        <v>115200</v>
      </c>
      <c r="AA13" s="41">
        <f t="shared" si="8"/>
        <v>115200</v>
      </c>
      <c r="AB13" s="41">
        <f t="shared" si="8"/>
        <v>115200</v>
      </c>
      <c r="AC13" s="41">
        <f t="shared" si="8"/>
        <v>115200</v>
      </c>
      <c r="AD13" s="41">
        <f t="shared" si="8"/>
        <v>115200</v>
      </c>
      <c r="AE13" s="41">
        <f t="shared" si="8"/>
        <v>115200</v>
      </c>
      <c r="AF13" s="41">
        <f t="shared" si="8"/>
        <v>115200</v>
      </c>
      <c r="AG13" s="41">
        <f t="shared" si="8"/>
        <v>115200</v>
      </c>
      <c r="AH13" s="41">
        <f t="shared" si="8"/>
        <v>144000</v>
      </c>
      <c r="AI13" s="41">
        <f t="shared" si="8"/>
        <v>172800</v>
      </c>
      <c r="AJ13" s="41">
        <f t="shared" si="8"/>
        <v>172800</v>
      </c>
      <c r="AK13" s="41">
        <f t="shared" si="8"/>
        <v>172800</v>
      </c>
    </row>
    <row r="14" spans="2:37">
      <c r="B14" s="63"/>
      <c r="C14" s="60"/>
      <c r="D14" s="54"/>
      <c r="E14" s="57"/>
      <c r="F14" s="25" t="s">
        <v>2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6">
        <v>0</v>
      </c>
      <c r="P14" s="41"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</row>
    <row r="15" spans="2:37">
      <c r="B15" s="63"/>
      <c r="C15" s="60"/>
      <c r="D15" s="54"/>
      <c r="E15" s="57"/>
      <c r="F15" s="25" t="s">
        <v>3</v>
      </c>
      <c r="G15" s="41">
        <f>G14</f>
        <v>0</v>
      </c>
      <c r="H15" s="41">
        <f>G15+H14</f>
        <v>0</v>
      </c>
      <c r="I15" s="41">
        <f t="shared" ref="I15:L15" si="9">H15+I14</f>
        <v>0</v>
      </c>
      <c r="J15" s="41">
        <f t="shared" si="9"/>
        <v>0</v>
      </c>
      <c r="K15" s="41">
        <f t="shared" si="9"/>
        <v>0</v>
      </c>
      <c r="L15" s="41">
        <f t="shared" si="9"/>
        <v>0</v>
      </c>
      <c r="M15" s="41">
        <f>L15+M14</f>
        <v>0</v>
      </c>
      <c r="N15" s="41">
        <f t="shared" ref="N15" si="10">M15+N14</f>
        <v>0</v>
      </c>
      <c r="O15" s="46">
        <f>N15+O14</f>
        <v>0</v>
      </c>
      <c r="P15" s="41">
        <f t="shared" ref="P15:AK15" si="11">O15+P14</f>
        <v>0</v>
      </c>
      <c r="Q15" s="41">
        <f t="shared" si="11"/>
        <v>0</v>
      </c>
      <c r="R15" s="41">
        <f t="shared" si="11"/>
        <v>0</v>
      </c>
      <c r="S15" s="41">
        <f t="shared" si="11"/>
        <v>0</v>
      </c>
      <c r="T15" s="41">
        <f t="shared" si="11"/>
        <v>0</v>
      </c>
      <c r="U15" s="41">
        <f t="shared" si="11"/>
        <v>0</v>
      </c>
      <c r="V15" s="41">
        <f t="shared" si="11"/>
        <v>0</v>
      </c>
      <c r="W15" s="41">
        <f t="shared" si="11"/>
        <v>0</v>
      </c>
      <c r="X15" s="41">
        <f t="shared" si="11"/>
        <v>0</v>
      </c>
      <c r="Y15" s="41">
        <f t="shared" si="11"/>
        <v>0</v>
      </c>
      <c r="Z15" s="41">
        <f t="shared" si="11"/>
        <v>0</v>
      </c>
      <c r="AA15" s="41">
        <f t="shared" si="11"/>
        <v>0</v>
      </c>
      <c r="AB15" s="41">
        <f t="shared" si="11"/>
        <v>0</v>
      </c>
      <c r="AC15" s="41">
        <f t="shared" si="11"/>
        <v>0</v>
      </c>
      <c r="AD15" s="41">
        <f t="shared" si="11"/>
        <v>0</v>
      </c>
      <c r="AE15" s="41">
        <f t="shared" si="11"/>
        <v>0</v>
      </c>
      <c r="AF15" s="41">
        <f t="shared" si="11"/>
        <v>0</v>
      </c>
      <c r="AG15" s="41">
        <f t="shared" si="11"/>
        <v>0</v>
      </c>
      <c r="AH15" s="41">
        <f t="shared" si="11"/>
        <v>0</v>
      </c>
      <c r="AI15" s="41">
        <f t="shared" si="11"/>
        <v>0</v>
      </c>
      <c r="AJ15" s="41">
        <f t="shared" si="11"/>
        <v>0</v>
      </c>
      <c r="AK15" s="41">
        <f t="shared" si="11"/>
        <v>0</v>
      </c>
    </row>
    <row r="16" spans="2:37">
      <c r="B16" s="64"/>
      <c r="C16" s="61"/>
      <c r="D16" s="55"/>
      <c r="E16" s="58"/>
      <c r="F16" s="26" t="s">
        <v>4</v>
      </c>
      <c r="G16" s="28">
        <f>IF(G15&gt;$C$12,1,G15/$C$12)</f>
        <v>0</v>
      </c>
      <c r="H16" s="28">
        <f t="shared" ref="H16:AJ16" si="12">IF(H15&gt;$C$12,1,H15/$C$12)</f>
        <v>0</v>
      </c>
      <c r="I16" s="28">
        <f t="shared" si="12"/>
        <v>0</v>
      </c>
      <c r="J16" s="28">
        <f t="shared" si="12"/>
        <v>0</v>
      </c>
      <c r="K16" s="28">
        <f t="shared" si="12"/>
        <v>0</v>
      </c>
      <c r="L16" s="28">
        <f t="shared" si="12"/>
        <v>0</v>
      </c>
      <c r="M16" s="28">
        <f t="shared" si="12"/>
        <v>0</v>
      </c>
      <c r="N16" s="28">
        <f t="shared" si="12"/>
        <v>0</v>
      </c>
      <c r="O16" s="47">
        <f t="shared" si="12"/>
        <v>0</v>
      </c>
      <c r="P16" s="28">
        <f t="shared" si="12"/>
        <v>0</v>
      </c>
      <c r="Q16" s="28">
        <f t="shared" si="12"/>
        <v>0</v>
      </c>
      <c r="R16" s="28">
        <f t="shared" si="12"/>
        <v>0</v>
      </c>
      <c r="S16" s="28">
        <f t="shared" si="12"/>
        <v>0</v>
      </c>
      <c r="T16" s="28">
        <f t="shared" si="12"/>
        <v>0</v>
      </c>
      <c r="U16" s="28">
        <f t="shared" si="12"/>
        <v>0</v>
      </c>
      <c r="V16" s="28">
        <f t="shared" si="12"/>
        <v>0</v>
      </c>
      <c r="W16" s="28">
        <f t="shared" si="12"/>
        <v>0</v>
      </c>
      <c r="X16" s="28">
        <f t="shared" si="12"/>
        <v>0</v>
      </c>
      <c r="Y16" s="28">
        <f t="shared" si="12"/>
        <v>0</v>
      </c>
      <c r="Z16" s="28">
        <f t="shared" si="12"/>
        <v>0</v>
      </c>
      <c r="AA16" s="28">
        <f t="shared" si="12"/>
        <v>0</v>
      </c>
      <c r="AB16" s="28">
        <f t="shared" si="12"/>
        <v>0</v>
      </c>
      <c r="AC16" s="28">
        <f t="shared" si="12"/>
        <v>0</v>
      </c>
      <c r="AD16" s="28">
        <f t="shared" si="12"/>
        <v>0</v>
      </c>
      <c r="AE16" s="28">
        <f t="shared" si="12"/>
        <v>0</v>
      </c>
      <c r="AF16" s="28">
        <f t="shared" si="12"/>
        <v>0</v>
      </c>
      <c r="AG16" s="28">
        <f t="shared" si="12"/>
        <v>0</v>
      </c>
      <c r="AH16" s="28">
        <f t="shared" si="12"/>
        <v>0</v>
      </c>
      <c r="AI16" s="28">
        <f t="shared" si="12"/>
        <v>0</v>
      </c>
      <c r="AJ16" s="28">
        <f t="shared" si="12"/>
        <v>0</v>
      </c>
      <c r="AK16" s="28">
        <f t="shared" ref="AK16" si="13">IF(AK15&gt;$C$12,1,AK15/$C$12)</f>
        <v>0</v>
      </c>
    </row>
    <row r="17" spans="2:37">
      <c r="B17" s="62" t="s">
        <v>10</v>
      </c>
      <c r="C17" s="59">
        <f>SUM(G17:AJ17)</f>
        <v>241920</v>
      </c>
      <c r="D17" s="53">
        <f t="shared" ref="D17" si="14">SUM(G19:AK19)</f>
        <v>241920</v>
      </c>
      <c r="E17" s="56">
        <f t="shared" ref="E17" si="15">IF(D17/C17&gt;1,1,D17/C17)</f>
        <v>1</v>
      </c>
      <c r="F17" s="24" t="s">
        <v>0</v>
      </c>
      <c r="G17" s="40">
        <v>60480</v>
      </c>
      <c r="H17" s="40">
        <v>60480</v>
      </c>
      <c r="I17" s="40">
        <v>60480</v>
      </c>
      <c r="J17" s="40">
        <v>0</v>
      </c>
      <c r="K17" s="40">
        <v>0</v>
      </c>
      <c r="L17" s="40">
        <v>60480</v>
      </c>
      <c r="M17" s="40">
        <v>0</v>
      </c>
      <c r="N17" s="40">
        <v>0</v>
      </c>
      <c r="O17" s="45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</row>
    <row r="18" spans="2:37">
      <c r="B18" s="63"/>
      <c r="C18" s="60"/>
      <c r="D18" s="54"/>
      <c r="E18" s="57"/>
      <c r="F18" s="25" t="s">
        <v>1</v>
      </c>
      <c r="G18" s="41">
        <f>G17</f>
        <v>60480</v>
      </c>
      <c r="H18" s="41">
        <f>G18+H17</f>
        <v>120960</v>
      </c>
      <c r="I18" s="41">
        <f t="shared" ref="I18:N18" si="16">H18+I17</f>
        <v>181440</v>
      </c>
      <c r="J18" s="41">
        <f t="shared" si="16"/>
        <v>181440</v>
      </c>
      <c r="K18" s="41">
        <f t="shared" si="16"/>
        <v>181440</v>
      </c>
      <c r="L18" s="41">
        <f t="shared" si="16"/>
        <v>241920</v>
      </c>
      <c r="M18" s="41">
        <f t="shared" si="16"/>
        <v>241920</v>
      </c>
      <c r="N18" s="41">
        <f t="shared" si="16"/>
        <v>241920</v>
      </c>
      <c r="O18" s="46">
        <f>N18+O17</f>
        <v>241920</v>
      </c>
      <c r="P18" s="41">
        <f t="shared" ref="P18:AK18" si="17">O18+P17</f>
        <v>241920</v>
      </c>
      <c r="Q18" s="41">
        <f t="shared" si="17"/>
        <v>241920</v>
      </c>
      <c r="R18" s="41">
        <f t="shared" si="17"/>
        <v>241920</v>
      </c>
      <c r="S18" s="41">
        <f t="shared" si="17"/>
        <v>241920</v>
      </c>
      <c r="T18" s="41">
        <f t="shared" si="17"/>
        <v>241920</v>
      </c>
      <c r="U18" s="41">
        <f t="shared" si="17"/>
        <v>241920</v>
      </c>
      <c r="V18" s="41">
        <f t="shared" si="17"/>
        <v>241920</v>
      </c>
      <c r="W18" s="41">
        <f t="shared" si="17"/>
        <v>241920</v>
      </c>
      <c r="X18" s="41">
        <f t="shared" si="17"/>
        <v>241920</v>
      </c>
      <c r="Y18" s="41">
        <f t="shared" si="17"/>
        <v>241920</v>
      </c>
      <c r="Z18" s="41">
        <f t="shared" si="17"/>
        <v>241920</v>
      </c>
      <c r="AA18" s="41">
        <f t="shared" si="17"/>
        <v>241920</v>
      </c>
      <c r="AB18" s="41">
        <f t="shared" si="17"/>
        <v>241920</v>
      </c>
      <c r="AC18" s="41">
        <f t="shared" si="17"/>
        <v>241920</v>
      </c>
      <c r="AD18" s="41">
        <f t="shared" si="17"/>
        <v>241920</v>
      </c>
      <c r="AE18" s="41">
        <f t="shared" si="17"/>
        <v>241920</v>
      </c>
      <c r="AF18" s="41">
        <f t="shared" si="17"/>
        <v>241920</v>
      </c>
      <c r="AG18" s="41">
        <f t="shared" si="17"/>
        <v>241920</v>
      </c>
      <c r="AH18" s="41">
        <f t="shared" si="17"/>
        <v>241920</v>
      </c>
      <c r="AI18" s="41">
        <f t="shared" si="17"/>
        <v>241920</v>
      </c>
      <c r="AJ18" s="41">
        <f t="shared" si="17"/>
        <v>241920</v>
      </c>
      <c r="AK18" s="41">
        <f t="shared" si="17"/>
        <v>241920</v>
      </c>
    </row>
    <row r="19" spans="2:37">
      <c r="B19" s="63"/>
      <c r="C19" s="60"/>
      <c r="D19" s="54"/>
      <c r="E19" s="57"/>
      <c r="F19" s="25" t="s">
        <v>2</v>
      </c>
      <c r="G19" s="41">
        <v>60480</v>
      </c>
      <c r="H19" s="41">
        <v>60480</v>
      </c>
      <c r="I19" s="41">
        <v>60480</v>
      </c>
      <c r="J19" s="41">
        <v>0</v>
      </c>
      <c r="K19" s="41">
        <v>0</v>
      </c>
      <c r="L19" s="41">
        <v>60480</v>
      </c>
      <c r="M19" s="41"/>
      <c r="N19" s="41"/>
      <c r="O19" s="46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</row>
    <row r="20" spans="2:37">
      <c r="B20" s="63"/>
      <c r="C20" s="60"/>
      <c r="D20" s="54"/>
      <c r="E20" s="57"/>
      <c r="F20" s="25" t="s">
        <v>3</v>
      </c>
      <c r="G20" s="41">
        <f>G19</f>
        <v>60480</v>
      </c>
      <c r="H20" s="41">
        <f>G20+H19</f>
        <v>120960</v>
      </c>
      <c r="I20" s="41">
        <f t="shared" ref="I20:N20" si="18">H20+I19</f>
        <v>181440</v>
      </c>
      <c r="J20" s="41">
        <f t="shared" si="18"/>
        <v>181440</v>
      </c>
      <c r="K20" s="41">
        <f t="shared" si="18"/>
        <v>181440</v>
      </c>
      <c r="L20" s="41">
        <f t="shared" si="18"/>
        <v>241920</v>
      </c>
      <c r="M20" s="41">
        <f t="shared" si="18"/>
        <v>241920</v>
      </c>
      <c r="N20" s="41">
        <f t="shared" si="18"/>
        <v>241920</v>
      </c>
      <c r="O20" s="46">
        <f>N20+O19</f>
        <v>241920</v>
      </c>
      <c r="P20" s="41">
        <f t="shared" ref="P20:AK20" si="19">O20+P19</f>
        <v>241920</v>
      </c>
      <c r="Q20" s="41">
        <f t="shared" si="19"/>
        <v>241920</v>
      </c>
      <c r="R20" s="41">
        <f t="shared" si="19"/>
        <v>241920</v>
      </c>
      <c r="S20" s="41">
        <f t="shared" si="19"/>
        <v>241920</v>
      </c>
      <c r="T20" s="41">
        <f t="shared" si="19"/>
        <v>241920</v>
      </c>
      <c r="U20" s="41">
        <f t="shared" si="19"/>
        <v>241920</v>
      </c>
      <c r="V20" s="41">
        <f t="shared" si="19"/>
        <v>241920</v>
      </c>
      <c r="W20" s="41">
        <f t="shared" si="19"/>
        <v>241920</v>
      </c>
      <c r="X20" s="41">
        <f t="shared" si="19"/>
        <v>241920</v>
      </c>
      <c r="Y20" s="41">
        <f t="shared" si="19"/>
        <v>241920</v>
      </c>
      <c r="Z20" s="41">
        <f t="shared" si="19"/>
        <v>241920</v>
      </c>
      <c r="AA20" s="41">
        <f t="shared" si="19"/>
        <v>241920</v>
      </c>
      <c r="AB20" s="41">
        <f t="shared" si="19"/>
        <v>241920</v>
      </c>
      <c r="AC20" s="41">
        <f t="shared" si="19"/>
        <v>241920</v>
      </c>
      <c r="AD20" s="41">
        <f t="shared" si="19"/>
        <v>241920</v>
      </c>
      <c r="AE20" s="41">
        <f t="shared" si="19"/>
        <v>241920</v>
      </c>
      <c r="AF20" s="41">
        <f t="shared" si="19"/>
        <v>241920</v>
      </c>
      <c r="AG20" s="41">
        <f t="shared" si="19"/>
        <v>241920</v>
      </c>
      <c r="AH20" s="41">
        <f t="shared" si="19"/>
        <v>241920</v>
      </c>
      <c r="AI20" s="41">
        <f t="shared" si="19"/>
        <v>241920</v>
      </c>
      <c r="AJ20" s="41">
        <f t="shared" si="19"/>
        <v>241920</v>
      </c>
      <c r="AK20" s="41">
        <f t="shared" si="19"/>
        <v>241920</v>
      </c>
    </row>
    <row r="21" spans="2:37">
      <c r="B21" s="64"/>
      <c r="C21" s="61"/>
      <c r="D21" s="55"/>
      <c r="E21" s="58"/>
      <c r="F21" s="26" t="s">
        <v>4</v>
      </c>
      <c r="G21" s="28">
        <f>IF(G20&gt;$C$17,1,G20/$C$17)</f>
        <v>0.25</v>
      </c>
      <c r="H21" s="28">
        <f t="shared" ref="H21:AJ21" si="20">IF(H20&gt;$C$17,1,H20/$C$17)</f>
        <v>0.5</v>
      </c>
      <c r="I21" s="28">
        <f t="shared" si="20"/>
        <v>0.75</v>
      </c>
      <c r="J21" s="28">
        <f t="shared" si="20"/>
        <v>0.75</v>
      </c>
      <c r="K21" s="28">
        <f t="shared" si="20"/>
        <v>0.75</v>
      </c>
      <c r="L21" s="28">
        <f t="shared" si="20"/>
        <v>1</v>
      </c>
      <c r="M21" s="28">
        <f t="shared" si="20"/>
        <v>1</v>
      </c>
      <c r="N21" s="28">
        <f t="shared" si="20"/>
        <v>1</v>
      </c>
      <c r="O21" s="47">
        <f t="shared" si="20"/>
        <v>1</v>
      </c>
      <c r="P21" s="28">
        <f t="shared" si="20"/>
        <v>1</v>
      </c>
      <c r="Q21" s="28">
        <f t="shared" si="20"/>
        <v>1</v>
      </c>
      <c r="R21" s="28">
        <f t="shared" si="20"/>
        <v>1</v>
      </c>
      <c r="S21" s="28">
        <f t="shared" si="20"/>
        <v>1</v>
      </c>
      <c r="T21" s="28">
        <f t="shared" si="20"/>
        <v>1</v>
      </c>
      <c r="U21" s="28">
        <f t="shared" si="20"/>
        <v>1</v>
      </c>
      <c r="V21" s="28">
        <f t="shared" si="20"/>
        <v>1</v>
      </c>
      <c r="W21" s="28">
        <f t="shared" si="20"/>
        <v>1</v>
      </c>
      <c r="X21" s="28">
        <f t="shared" si="20"/>
        <v>1</v>
      </c>
      <c r="Y21" s="28">
        <f t="shared" si="20"/>
        <v>1</v>
      </c>
      <c r="Z21" s="28">
        <f t="shared" si="20"/>
        <v>1</v>
      </c>
      <c r="AA21" s="28">
        <f t="shared" si="20"/>
        <v>1</v>
      </c>
      <c r="AB21" s="28">
        <f t="shared" si="20"/>
        <v>1</v>
      </c>
      <c r="AC21" s="28">
        <f t="shared" si="20"/>
        <v>1</v>
      </c>
      <c r="AD21" s="28">
        <f t="shared" si="20"/>
        <v>1</v>
      </c>
      <c r="AE21" s="28">
        <f t="shared" si="20"/>
        <v>1</v>
      </c>
      <c r="AF21" s="28">
        <f t="shared" si="20"/>
        <v>1</v>
      </c>
      <c r="AG21" s="28">
        <f t="shared" si="20"/>
        <v>1</v>
      </c>
      <c r="AH21" s="28">
        <f t="shared" si="20"/>
        <v>1</v>
      </c>
      <c r="AI21" s="28">
        <f t="shared" si="20"/>
        <v>1</v>
      </c>
      <c r="AJ21" s="28">
        <f t="shared" si="20"/>
        <v>1</v>
      </c>
      <c r="AK21" s="28">
        <f t="shared" ref="AK21" si="21">IF(AK20&gt;$C$17,1,AK20/$C$17)</f>
        <v>1</v>
      </c>
    </row>
    <row r="22" spans="2:37">
      <c r="B22" s="62" t="s">
        <v>22</v>
      </c>
      <c r="C22" s="59">
        <f>SUM(G22:AJ22)</f>
        <v>241920</v>
      </c>
      <c r="D22" s="53">
        <f t="shared" ref="D22" si="22">SUM(G24:AK24)</f>
        <v>60480</v>
      </c>
      <c r="E22" s="56">
        <f t="shared" ref="E22" si="23">IF(D22/C22&gt;1,1,D22/C22)</f>
        <v>0.25</v>
      </c>
      <c r="F22" s="24" t="s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20160</v>
      </c>
      <c r="N22" s="40">
        <v>20160</v>
      </c>
      <c r="O22" s="45">
        <v>20160</v>
      </c>
      <c r="P22" s="40">
        <v>0</v>
      </c>
      <c r="Q22" s="40">
        <v>0</v>
      </c>
      <c r="R22" s="40">
        <v>60480</v>
      </c>
      <c r="S22" s="40">
        <v>20160</v>
      </c>
      <c r="T22" s="40">
        <v>20160</v>
      </c>
      <c r="U22" s="40">
        <v>20160</v>
      </c>
      <c r="V22" s="40"/>
      <c r="W22" s="40"/>
      <c r="X22" s="40"/>
      <c r="Y22" s="40"/>
      <c r="Z22" s="40"/>
      <c r="AA22" s="40"/>
      <c r="AB22" s="40">
        <v>60480</v>
      </c>
      <c r="AC22" s="40"/>
      <c r="AD22" s="40"/>
      <c r="AE22" s="40"/>
      <c r="AF22" s="40"/>
      <c r="AG22" s="40"/>
      <c r="AH22" s="40"/>
      <c r="AI22" s="40"/>
      <c r="AJ22" s="40"/>
      <c r="AK22" s="40"/>
    </row>
    <row r="23" spans="2:37">
      <c r="B23" s="63"/>
      <c r="C23" s="60"/>
      <c r="D23" s="54"/>
      <c r="E23" s="57"/>
      <c r="F23" s="25" t="s">
        <v>1</v>
      </c>
      <c r="G23" s="41">
        <f>G22</f>
        <v>0</v>
      </c>
      <c r="H23" s="41">
        <f>G23+H22</f>
        <v>0</v>
      </c>
      <c r="I23" s="41">
        <f t="shared" ref="I23:AK23" si="24">H23+I22</f>
        <v>0</v>
      </c>
      <c r="J23" s="41">
        <f t="shared" si="24"/>
        <v>0</v>
      </c>
      <c r="K23" s="41">
        <f t="shared" si="24"/>
        <v>0</v>
      </c>
      <c r="L23" s="41">
        <f t="shared" si="24"/>
        <v>0</v>
      </c>
      <c r="M23" s="41">
        <f t="shared" si="24"/>
        <v>20160</v>
      </c>
      <c r="N23" s="41">
        <f t="shared" si="24"/>
        <v>40320</v>
      </c>
      <c r="O23" s="46">
        <f>N23+O22</f>
        <v>60480</v>
      </c>
      <c r="P23" s="41">
        <f t="shared" si="24"/>
        <v>60480</v>
      </c>
      <c r="Q23" s="41">
        <f t="shared" si="24"/>
        <v>60480</v>
      </c>
      <c r="R23" s="41">
        <f t="shared" si="24"/>
        <v>120960</v>
      </c>
      <c r="S23" s="41">
        <f t="shared" si="24"/>
        <v>141120</v>
      </c>
      <c r="T23" s="41">
        <f t="shared" si="24"/>
        <v>161280</v>
      </c>
      <c r="U23" s="41">
        <f t="shared" si="24"/>
        <v>181440</v>
      </c>
      <c r="V23" s="41">
        <f t="shared" si="24"/>
        <v>181440</v>
      </c>
      <c r="W23" s="41">
        <f t="shared" si="24"/>
        <v>181440</v>
      </c>
      <c r="X23" s="41">
        <f t="shared" si="24"/>
        <v>181440</v>
      </c>
      <c r="Y23" s="41">
        <f t="shared" si="24"/>
        <v>181440</v>
      </c>
      <c r="Z23" s="41">
        <f t="shared" si="24"/>
        <v>181440</v>
      </c>
      <c r="AA23" s="41">
        <f t="shared" si="24"/>
        <v>181440</v>
      </c>
      <c r="AB23" s="41">
        <f t="shared" si="24"/>
        <v>241920</v>
      </c>
      <c r="AC23" s="41">
        <f t="shared" si="24"/>
        <v>241920</v>
      </c>
      <c r="AD23" s="41">
        <f t="shared" si="24"/>
        <v>241920</v>
      </c>
      <c r="AE23" s="41">
        <f t="shared" si="24"/>
        <v>241920</v>
      </c>
      <c r="AF23" s="41">
        <f t="shared" si="24"/>
        <v>241920</v>
      </c>
      <c r="AG23" s="41">
        <f t="shared" si="24"/>
        <v>241920</v>
      </c>
      <c r="AH23" s="41">
        <f t="shared" si="24"/>
        <v>241920</v>
      </c>
      <c r="AI23" s="41">
        <f t="shared" si="24"/>
        <v>241920</v>
      </c>
      <c r="AJ23" s="41">
        <f t="shared" si="24"/>
        <v>241920</v>
      </c>
      <c r="AK23" s="41">
        <f t="shared" si="24"/>
        <v>241920</v>
      </c>
    </row>
    <row r="24" spans="2:37">
      <c r="B24" s="63"/>
      <c r="C24" s="60"/>
      <c r="D24" s="54"/>
      <c r="E24" s="57"/>
      <c r="F24" s="25" t="s">
        <v>2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20160</v>
      </c>
      <c r="N24" s="41">
        <v>20160</v>
      </c>
      <c r="O24" s="46">
        <v>20160</v>
      </c>
      <c r="P24" s="41">
        <v>0</v>
      </c>
      <c r="Q24" s="41">
        <v>0</v>
      </c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2:37">
      <c r="B25" s="63"/>
      <c r="C25" s="60"/>
      <c r="D25" s="54"/>
      <c r="E25" s="57"/>
      <c r="F25" s="25" t="s">
        <v>3</v>
      </c>
      <c r="G25" s="41">
        <f>G24</f>
        <v>0</v>
      </c>
      <c r="H25" s="41">
        <f>G25+H24</f>
        <v>0</v>
      </c>
      <c r="I25" s="41">
        <f t="shared" ref="I25:AK25" si="25">H25+I24</f>
        <v>0</v>
      </c>
      <c r="J25" s="41">
        <f t="shared" si="25"/>
        <v>0</v>
      </c>
      <c r="K25" s="41">
        <f t="shared" si="25"/>
        <v>0</v>
      </c>
      <c r="L25" s="41">
        <f t="shared" si="25"/>
        <v>0</v>
      </c>
      <c r="M25" s="41">
        <f t="shared" si="25"/>
        <v>20160</v>
      </c>
      <c r="N25" s="41">
        <f t="shared" si="25"/>
        <v>40320</v>
      </c>
      <c r="O25" s="46">
        <f>N25+O24</f>
        <v>60480</v>
      </c>
      <c r="P25" s="41">
        <f t="shared" si="25"/>
        <v>60480</v>
      </c>
      <c r="Q25" s="41">
        <f t="shared" si="25"/>
        <v>60480</v>
      </c>
      <c r="R25" s="41">
        <f t="shared" si="25"/>
        <v>60480</v>
      </c>
      <c r="S25" s="41">
        <f t="shared" si="25"/>
        <v>60480</v>
      </c>
      <c r="T25" s="41">
        <f t="shared" si="25"/>
        <v>60480</v>
      </c>
      <c r="U25" s="41">
        <f t="shared" si="25"/>
        <v>60480</v>
      </c>
      <c r="V25" s="41">
        <f t="shared" si="25"/>
        <v>60480</v>
      </c>
      <c r="W25" s="41">
        <f t="shared" si="25"/>
        <v>60480</v>
      </c>
      <c r="X25" s="41">
        <f t="shared" si="25"/>
        <v>60480</v>
      </c>
      <c r="Y25" s="41">
        <f t="shared" si="25"/>
        <v>60480</v>
      </c>
      <c r="Z25" s="41">
        <f t="shared" si="25"/>
        <v>60480</v>
      </c>
      <c r="AA25" s="41">
        <f t="shared" si="25"/>
        <v>60480</v>
      </c>
      <c r="AB25" s="41">
        <f t="shared" si="25"/>
        <v>60480</v>
      </c>
      <c r="AC25" s="41">
        <f t="shared" si="25"/>
        <v>60480</v>
      </c>
      <c r="AD25" s="41">
        <f t="shared" si="25"/>
        <v>60480</v>
      </c>
      <c r="AE25" s="41">
        <f t="shared" si="25"/>
        <v>60480</v>
      </c>
      <c r="AF25" s="41">
        <f t="shared" si="25"/>
        <v>60480</v>
      </c>
      <c r="AG25" s="41">
        <f t="shared" si="25"/>
        <v>60480</v>
      </c>
      <c r="AH25" s="41">
        <f t="shared" si="25"/>
        <v>60480</v>
      </c>
      <c r="AI25" s="41">
        <f t="shared" si="25"/>
        <v>60480</v>
      </c>
      <c r="AJ25" s="41">
        <f t="shared" si="25"/>
        <v>60480</v>
      </c>
      <c r="AK25" s="41">
        <f t="shared" si="25"/>
        <v>60480</v>
      </c>
    </row>
    <row r="26" spans="2:37">
      <c r="B26" s="64"/>
      <c r="C26" s="61"/>
      <c r="D26" s="55"/>
      <c r="E26" s="58"/>
      <c r="F26" s="26" t="s">
        <v>4</v>
      </c>
      <c r="G26" s="28">
        <f>IF(G25&gt;$C$22,1,G25/$C$22)</f>
        <v>0</v>
      </c>
      <c r="H26" s="28">
        <f t="shared" ref="H26:AJ26" si="26">IF(H25&gt;$C$22,1,H25/$C$22)</f>
        <v>0</v>
      </c>
      <c r="I26" s="28">
        <f t="shared" si="26"/>
        <v>0</v>
      </c>
      <c r="J26" s="28">
        <f t="shared" si="26"/>
        <v>0</v>
      </c>
      <c r="K26" s="28">
        <f t="shared" si="26"/>
        <v>0</v>
      </c>
      <c r="L26" s="28">
        <f t="shared" si="26"/>
        <v>0</v>
      </c>
      <c r="M26" s="28">
        <f t="shared" si="26"/>
        <v>8.3333333333333329E-2</v>
      </c>
      <c r="N26" s="28">
        <f t="shared" si="26"/>
        <v>0.16666666666666666</v>
      </c>
      <c r="O26" s="47">
        <f t="shared" si="26"/>
        <v>0.25</v>
      </c>
      <c r="P26" s="28">
        <f t="shared" si="26"/>
        <v>0.25</v>
      </c>
      <c r="Q26" s="28">
        <f t="shared" si="26"/>
        <v>0.25</v>
      </c>
      <c r="R26" s="28">
        <f t="shared" si="26"/>
        <v>0.25</v>
      </c>
      <c r="S26" s="28">
        <f t="shared" si="26"/>
        <v>0.25</v>
      </c>
      <c r="T26" s="28">
        <f t="shared" si="26"/>
        <v>0.25</v>
      </c>
      <c r="U26" s="28">
        <f t="shared" si="26"/>
        <v>0.25</v>
      </c>
      <c r="V26" s="28">
        <f t="shared" si="26"/>
        <v>0.25</v>
      </c>
      <c r="W26" s="28">
        <f t="shared" si="26"/>
        <v>0.25</v>
      </c>
      <c r="X26" s="28">
        <f t="shared" si="26"/>
        <v>0.25</v>
      </c>
      <c r="Y26" s="28">
        <f t="shared" si="26"/>
        <v>0.25</v>
      </c>
      <c r="Z26" s="28">
        <f t="shared" si="26"/>
        <v>0.25</v>
      </c>
      <c r="AA26" s="28">
        <f t="shared" si="26"/>
        <v>0.25</v>
      </c>
      <c r="AB26" s="28">
        <f t="shared" si="26"/>
        <v>0.25</v>
      </c>
      <c r="AC26" s="28">
        <f t="shared" si="26"/>
        <v>0.25</v>
      </c>
      <c r="AD26" s="28">
        <f t="shared" si="26"/>
        <v>0.25</v>
      </c>
      <c r="AE26" s="28">
        <f t="shared" si="26"/>
        <v>0.25</v>
      </c>
      <c r="AF26" s="28">
        <f t="shared" si="26"/>
        <v>0.25</v>
      </c>
      <c r="AG26" s="28">
        <f t="shared" si="26"/>
        <v>0.25</v>
      </c>
      <c r="AH26" s="28">
        <f t="shared" si="26"/>
        <v>0.25</v>
      </c>
      <c r="AI26" s="28">
        <f t="shared" si="26"/>
        <v>0.25</v>
      </c>
      <c r="AJ26" s="28">
        <f t="shared" si="26"/>
        <v>0.25</v>
      </c>
      <c r="AK26" s="28">
        <f t="shared" ref="AK26" si="27">IF(AK25&gt;$C$22,1,AK25/$C$22)</f>
        <v>0.25</v>
      </c>
    </row>
    <row r="27" spans="2:37">
      <c r="B27" s="62" t="s">
        <v>17</v>
      </c>
      <c r="C27" s="59">
        <f>SUM(G27:AJ27)</f>
        <v>107520</v>
      </c>
      <c r="D27" s="53">
        <f t="shared" ref="D27" si="28">SUM(G29:AK29)</f>
        <v>107520</v>
      </c>
      <c r="E27" s="56">
        <f t="shared" ref="E27" si="29">IF(D27/C27&gt;1,1,D27/C27)</f>
        <v>1</v>
      </c>
      <c r="F27" s="24" t="s">
        <v>0</v>
      </c>
      <c r="G27" s="40">
        <v>26880</v>
      </c>
      <c r="H27" s="40">
        <v>26880</v>
      </c>
      <c r="I27" s="40">
        <v>26880</v>
      </c>
      <c r="J27" s="40">
        <v>0</v>
      </c>
      <c r="K27" s="40">
        <v>26880</v>
      </c>
      <c r="L27" s="40">
        <v>0</v>
      </c>
      <c r="M27" s="40">
        <v>0</v>
      </c>
      <c r="N27" s="40">
        <v>0</v>
      </c>
      <c r="O27" s="45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</row>
    <row r="28" spans="2:37">
      <c r="B28" s="63"/>
      <c r="C28" s="60"/>
      <c r="D28" s="54"/>
      <c r="E28" s="57"/>
      <c r="F28" s="25" t="s">
        <v>1</v>
      </c>
      <c r="G28" s="41">
        <f>G27</f>
        <v>26880</v>
      </c>
      <c r="H28" s="41">
        <f>G28+H27</f>
        <v>53760</v>
      </c>
      <c r="I28" s="41">
        <f t="shared" ref="I28:N28" si="30">H28+I27</f>
        <v>80640</v>
      </c>
      <c r="J28" s="41">
        <f t="shared" si="30"/>
        <v>80640</v>
      </c>
      <c r="K28" s="41">
        <f t="shared" si="30"/>
        <v>107520</v>
      </c>
      <c r="L28" s="41">
        <f t="shared" si="30"/>
        <v>107520</v>
      </c>
      <c r="M28" s="41">
        <f t="shared" si="30"/>
        <v>107520</v>
      </c>
      <c r="N28" s="41">
        <f t="shared" si="30"/>
        <v>107520</v>
      </c>
      <c r="O28" s="46">
        <f>N28+O27</f>
        <v>107520</v>
      </c>
      <c r="P28" s="41">
        <f t="shared" ref="P28:AK28" si="31">O28+P27</f>
        <v>107520</v>
      </c>
      <c r="Q28" s="41">
        <f t="shared" si="31"/>
        <v>107520</v>
      </c>
      <c r="R28" s="41">
        <f t="shared" si="31"/>
        <v>107520</v>
      </c>
      <c r="S28" s="41">
        <f t="shared" si="31"/>
        <v>107520</v>
      </c>
      <c r="T28" s="41">
        <f t="shared" si="31"/>
        <v>107520</v>
      </c>
      <c r="U28" s="41">
        <f t="shared" si="31"/>
        <v>107520</v>
      </c>
      <c r="V28" s="41">
        <f t="shared" si="31"/>
        <v>107520</v>
      </c>
      <c r="W28" s="41">
        <f t="shared" si="31"/>
        <v>107520</v>
      </c>
      <c r="X28" s="41">
        <f t="shared" si="31"/>
        <v>107520</v>
      </c>
      <c r="Y28" s="41">
        <f t="shared" si="31"/>
        <v>107520</v>
      </c>
      <c r="Z28" s="41">
        <f t="shared" si="31"/>
        <v>107520</v>
      </c>
      <c r="AA28" s="41">
        <f t="shared" si="31"/>
        <v>107520</v>
      </c>
      <c r="AB28" s="41">
        <f t="shared" si="31"/>
        <v>107520</v>
      </c>
      <c r="AC28" s="41">
        <f t="shared" si="31"/>
        <v>107520</v>
      </c>
      <c r="AD28" s="41">
        <f t="shared" si="31"/>
        <v>107520</v>
      </c>
      <c r="AE28" s="41">
        <f t="shared" si="31"/>
        <v>107520</v>
      </c>
      <c r="AF28" s="41">
        <f t="shared" si="31"/>
        <v>107520</v>
      </c>
      <c r="AG28" s="41">
        <f t="shared" si="31"/>
        <v>107520</v>
      </c>
      <c r="AH28" s="41">
        <f t="shared" si="31"/>
        <v>107520</v>
      </c>
      <c r="AI28" s="41">
        <f t="shared" si="31"/>
        <v>107520</v>
      </c>
      <c r="AJ28" s="41">
        <f t="shared" si="31"/>
        <v>107520</v>
      </c>
      <c r="AK28" s="41">
        <f t="shared" si="31"/>
        <v>107520</v>
      </c>
    </row>
    <row r="29" spans="2:37">
      <c r="B29" s="63"/>
      <c r="C29" s="60"/>
      <c r="D29" s="54"/>
      <c r="E29" s="57"/>
      <c r="F29" s="25" t="s">
        <v>2</v>
      </c>
      <c r="G29" s="41">
        <v>26880</v>
      </c>
      <c r="H29" s="41">
        <v>26880</v>
      </c>
      <c r="I29" s="41">
        <v>26880</v>
      </c>
      <c r="J29" s="41">
        <v>0</v>
      </c>
      <c r="K29" s="41">
        <v>26880</v>
      </c>
      <c r="L29" s="41">
        <v>0</v>
      </c>
      <c r="M29" s="41">
        <v>0</v>
      </c>
      <c r="N29" s="41">
        <v>0</v>
      </c>
      <c r="O29" s="46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</row>
    <row r="30" spans="2:37">
      <c r="B30" s="63"/>
      <c r="C30" s="60"/>
      <c r="D30" s="54"/>
      <c r="E30" s="57"/>
      <c r="F30" s="25" t="s">
        <v>3</v>
      </c>
      <c r="G30" s="41">
        <f>G29</f>
        <v>26880</v>
      </c>
      <c r="H30" s="41">
        <f>G30+H29</f>
        <v>53760</v>
      </c>
      <c r="I30" s="41">
        <f t="shared" ref="I30:N30" si="32">H30+I29</f>
        <v>80640</v>
      </c>
      <c r="J30" s="41">
        <f t="shared" si="32"/>
        <v>80640</v>
      </c>
      <c r="K30" s="41">
        <f t="shared" si="32"/>
        <v>107520</v>
      </c>
      <c r="L30" s="41">
        <f t="shared" si="32"/>
        <v>107520</v>
      </c>
      <c r="M30" s="41">
        <f t="shared" si="32"/>
        <v>107520</v>
      </c>
      <c r="N30" s="41">
        <f t="shared" si="32"/>
        <v>107520</v>
      </c>
      <c r="O30" s="46">
        <f>N30+O29</f>
        <v>107520</v>
      </c>
      <c r="P30" s="41">
        <f t="shared" ref="P30:AK30" si="33">O30+P29</f>
        <v>107520</v>
      </c>
      <c r="Q30" s="41">
        <f t="shared" si="33"/>
        <v>107520</v>
      </c>
      <c r="R30" s="41">
        <f t="shared" si="33"/>
        <v>107520</v>
      </c>
      <c r="S30" s="41">
        <f t="shared" si="33"/>
        <v>107520</v>
      </c>
      <c r="T30" s="41">
        <f t="shared" si="33"/>
        <v>107520</v>
      </c>
      <c r="U30" s="41">
        <f t="shared" si="33"/>
        <v>107520</v>
      </c>
      <c r="V30" s="41">
        <f t="shared" si="33"/>
        <v>107520</v>
      </c>
      <c r="W30" s="41">
        <f t="shared" si="33"/>
        <v>107520</v>
      </c>
      <c r="X30" s="41">
        <f t="shared" si="33"/>
        <v>107520</v>
      </c>
      <c r="Y30" s="41">
        <f t="shared" si="33"/>
        <v>107520</v>
      </c>
      <c r="Z30" s="41">
        <f t="shared" si="33"/>
        <v>107520</v>
      </c>
      <c r="AA30" s="41">
        <f t="shared" si="33"/>
        <v>107520</v>
      </c>
      <c r="AB30" s="41">
        <f t="shared" si="33"/>
        <v>107520</v>
      </c>
      <c r="AC30" s="41">
        <f t="shared" si="33"/>
        <v>107520</v>
      </c>
      <c r="AD30" s="41">
        <f t="shared" si="33"/>
        <v>107520</v>
      </c>
      <c r="AE30" s="41">
        <f t="shared" si="33"/>
        <v>107520</v>
      </c>
      <c r="AF30" s="41">
        <f t="shared" si="33"/>
        <v>107520</v>
      </c>
      <c r="AG30" s="41">
        <f t="shared" si="33"/>
        <v>107520</v>
      </c>
      <c r="AH30" s="41">
        <f t="shared" si="33"/>
        <v>107520</v>
      </c>
      <c r="AI30" s="41">
        <f t="shared" si="33"/>
        <v>107520</v>
      </c>
      <c r="AJ30" s="41">
        <f t="shared" si="33"/>
        <v>107520</v>
      </c>
      <c r="AK30" s="41">
        <f t="shared" si="33"/>
        <v>107520</v>
      </c>
    </row>
    <row r="31" spans="2:37">
      <c r="B31" s="64"/>
      <c r="C31" s="61"/>
      <c r="D31" s="55"/>
      <c r="E31" s="58"/>
      <c r="F31" s="26" t="s">
        <v>4</v>
      </c>
      <c r="G31" s="28">
        <f>IF(G30&gt;$C$27,1,G30/$C$27)</f>
        <v>0.25</v>
      </c>
      <c r="H31" s="28">
        <f t="shared" ref="H31:AJ31" si="34">IF(H30&gt;$C$27,1,H30/$C$27)</f>
        <v>0.5</v>
      </c>
      <c r="I31" s="28">
        <f t="shared" si="34"/>
        <v>0.75</v>
      </c>
      <c r="J31" s="28">
        <f t="shared" si="34"/>
        <v>0.75</v>
      </c>
      <c r="K31" s="28">
        <f t="shared" si="34"/>
        <v>1</v>
      </c>
      <c r="L31" s="28">
        <f t="shared" si="34"/>
        <v>1</v>
      </c>
      <c r="M31" s="28">
        <f t="shared" si="34"/>
        <v>1</v>
      </c>
      <c r="N31" s="28">
        <f t="shared" si="34"/>
        <v>1</v>
      </c>
      <c r="O31" s="47">
        <f t="shared" si="34"/>
        <v>1</v>
      </c>
      <c r="P31" s="28">
        <f t="shared" si="34"/>
        <v>1</v>
      </c>
      <c r="Q31" s="28">
        <f t="shared" si="34"/>
        <v>1</v>
      </c>
      <c r="R31" s="28">
        <f t="shared" si="34"/>
        <v>1</v>
      </c>
      <c r="S31" s="28">
        <f t="shared" si="34"/>
        <v>1</v>
      </c>
      <c r="T31" s="28">
        <f t="shared" si="34"/>
        <v>1</v>
      </c>
      <c r="U31" s="28">
        <f t="shared" si="34"/>
        <v>1</v>
      </c>
      <c r="V31" s="28">
        <f t="shared" si="34"/>
        <v>1</v>
      </c>
      <c r="W31" s="28">
        <f t="shared" si="34"/>
        <v>1</v>
      </c>
      <c r="X31" s="28">
        <f t="shared" si="34"/>
        <v>1</v>
      </c>
      <c r="Y31" s="28">
        <f t="shared" si="34"/>
        <v>1</v>
      </c>
      <c r="Z31" s="28">
        <f t="shared" si="34"/>
        <v>1</v>
      </c>
      <c r="AA31" s="28">
        <f t="shared" si="34"/>
        <v>1</v>
      </c>
      <c r="AB31" s="28">
        <f t="shared" si="34"/>
        <v>1</v>
      </c>
      <c r="AC31" s="28">
        <f t="shared" si="34"/>
        <v>1</v>
      </c>
      <c r="AD31" s="28">
        <f t="shared" si="34"/>
        <v>1</v>
      </c>
      <c r="AE31" s="28">
        <f t="shared" si="34"/>
        <v>1</v>
      </c>
      <c r="AF31" s="28">
        <f t="shared" si="34"/>
        <v>1</v>
      </c>
      <c r="AG31" s="28">
        <f t="shared" si="34"/>
        <v>1</v>
      </c>
      <c r="AH31" s="28">
        <f t="shared" si="34"/>
        <v>1</v>
      </c>
      <c r="AI31" s="28">
        <f t="shared" si="34"/>
        <v>1</v>
      </c>
      <c r="AJ31" s="28">
        <f t="shared" si="34"/>
        <v>1</v>
      </c>
      <c r="AK31" s="28">
        <f t="shared" ref="AK31" si="35">IF(AK30&gt;$C$27,1,AK30/$C$27)</f>
        <v>1</v>
      </c>
    </row>
    <row r="32" spans="2:37">
      <c r="B32" s="65" t="s">
        <v>19</v>
      </c>
      <c r="C32" s="53">
        <f>SUM(C7:C31)</f>
        <v>1140480</v>
      </c>
      <c r="D32" s="53">
        <f t="shared" ref="D32" si="36">SUM(G34:AK34)</f>
        <v>573888</v>
      </c>
      <c r="E32" s="56">
        <f t="shared" ref="E32" si="37">IF(D32/C32&gt;1,1,D32/C32)</f>
        <v>0.5031986531986532</v>
      </c>
      <c r="F32" s="24" t="s">
        <v>0</v>
      </c>
      <c r="G32" s="40">
        <f>SUM(G7+G12+G17+G22+G27)</f>
        <v>87360</v>
      </c>
      <c r="H32" s="40">
        <f t="shared" ref="H32:AJ35" si="38">SUM(H7+H12+H17+H22+H27)</f>
        <v>87360</v>
      </c>
      <c r="I32" s="40">
        <f t="shared" si="38"/>
        <v>87360</v>
      </c>
      <c r="J32" s="40">
        <f t="shared" si="38"/>
        <v>0</v>
      </c>
      <c r="K32" s="40">
        <f t="shared" si="38"/>
        <v>67200</v>
      </c>
      <c r="L32" s="40">
        <f t="shared" si="38"/>
        <v>60480</v>
      </c>
      <c r="M32" s="40">
        <f t="shared" si="38"/>
        <v>60480</v>
      </c>
      <c r="N32" s="40">
        <f t="shared" si="38"/>
        <v>60480</v>
      </c>
      <c r="O32" s="45">
        <f t="shared" si="38"/>
        <v>60480</v>
      </c>
      <c r="P32" s="40">
        <f t="shared" si="38"/>
        <v>0</v>
      </c>
      <c r="Q32" s="40">
        <f t="shared" si="38"/>
        <v>28800</v>
      </c>
      <c r="R32" s="40">
        <f t="shared" si="38"/>
        <v>60480</v>
      </c>
      <c r="S32" s="40">
        <f t="shared" si="38"/>
        <v>20160</v>
      </c>
      <c r="T32" s="40">
        <f t="shared" si="38"/>
        <v>48960</v>
      </c>
      <c r="U32" s="40">
        <f t="shared" si="38"/>
        <v>48960</v>
      </c>
      <c r="V32" s="40">
        <f t="shared" si="38"/>
        <v>28800</v>
      </c>
      <c r="W32" s="40">
        <f t="shared" si="38"/>
        <v>13440</v>
      </c>
      <c r="X32" s="40">
        <f t="shared" si="38"/>
        <v>40320</v>
      </c>
      <c r="Y32" s="40">
        <f t="shared" si="38"/>
        <v>0</v>
      </c>
      <c r="Z32" s="40">
        <f t="shared" si="38"/>
        <v>0</v>
      </c>
      <c r="AA32" s="40">
        <f t="shared" si="38"/>
        <v>40320</v>
      </c>
      <c r="AB32" s="40">
        <f t="shared" si="38"/>
        <v>60480</v>
      </c>
      <c r="AC32" s="40">
        <f t="shared" si="38"/>
        <v>40320</v>
      </c>
      <c r="AD32" s="40">
        <f t="shared" si="38"/>
        <v>40320</v>
      </c>
      <c r="AE32" s="40">
        <f t="shared" si="38"/>
        <v>40320</v>
      </c>
      <c r="AF32" s="40">
        <f t="shared" si="38"/>
        <v>0</v>
      </c>
      <c r="AG32" s="40">
        <f t="shared" si="38"/>
        <v>0</v>
      </c>
      <c r="AH32" s="40">
        <f t="shared" si="38"/>
        <v>28800</v>
      </c>
      <c r="AI32" s="40">
        <f t="shared" si="38"/>
        <v>28800</v>
      </c>
      <c r="AJ32" s="40">
        <f t="shared" si="38"/>
        <v>0</v>
      </c>
      <c r="AK32" s="40">
        <f t="shared" ref="AK32" si="39">SUM(AK7+AK12+AK17+AK22+AK27)</f>
        <v>0</v>
      </c>
    </row>
    <row r="33" spans="2:37">
      <c r="B33" s="66"/>
      <c r="C33" s="54"/>
      <c r="D33" s="54"/>
      <c r="E33" s="57"/>
      <c r="F33" s="25" t="s">
        <v>1</v>
      </c>
      <c r="G33" s="41">
        <f t="shared" ref="G33:V35" si="40">SUM(G8+G13+G18+G23+G28)</f>
        <v>87360</v>
      </c>
      <c r="H33" s="41">
        <f t="shared" si="40"/>
        <v>174720</v>
      </c>
      <c r="I33" s="41">
        <f t="shared" si="40"/>
        <v>262080</v>
      </c>
      <c r="J33" s="41">
        <f t="shared" si="40"/>
        <v>262080</v>
      </c>
      <c r="K33" s="41">
        <f t="shared" si="40"/>
        <v>329280</v>
      </c>
      <c r="L33" s="41">
        <f t="shared" si="40"/>
        <v>389760</v>
      </c>
      <c r="M33" s="41">
        <f t="shared" si="40"/>
        <v>450240</v>
      </c>
      <c r="N33" s="41">
        <f t="shared" si="40"/>
        <v>510720</v>
      </c>
      <c r="O33" s="46">
        <f t="shared" si="40"/>
        <v>571200</v>
      </c>
      <c r="P33" s="41">
        <f t="shared" si="40"/>
        <v>571200</v>
      </c>
      <c r="Q33" s="41">
        <f t="shared" si="40"/>
        <v>600000</v>
      </c>
      <c r="R33" s="41">
        <f t="shared" si="40"/>
        <v>660480</v>
      </c>
      <c r="S33" s="41">
        <f t="shared" si="40"/>
        <v>680640</v>
      </c>
      <c r="T33" s="41">
        <f t="shared" si="40"/>
        <v>729600</v>
      </c>
      <c r="U33" s="41">
        <f t="shared" si="40"/>
        <v>778560</v>
      </c>
      <c r="V33" s="41">
        <f t="shared" si="40"/>
        <v>807360</v>
      </c>
      <c r="W33" s="41">
        <f t="shared" si="38"/>
        <v>820800</v>
      </c>
      <c r="X33" s="41">
        <f t="shared" si="38"/>
        <v>861120</v>
      </c>
      <c r="Y33" s="41">
        <f t="shared" si="38"/>
        <v>861120</v>
      </c>
      <c r="Z33" s="41">
        <f t="shared" si="38"/>
        <v>861120</v>
      </c>
      <c r="AA33" s="41">
        <f t="shared" si="38"/>
        <v>901440</v>
      </c>
      <c r="AB33" s="41">
        <f t="shared" si="38"/>
        <v>961920</v>
      </c>
      <c r="AC33" s="41">
        <f t="shared" si="38"/>
        <v>1002240</v>
      </c>
      <c r="AD33" s="41">
        <f t="shared" si="38"/>
        <v>1042560</v>
      </c>
      <c r="AE33" s="41">
        <f t="shared" si="38"/>
        <v>1082880</v>
      </c>
      <c r="AF33" s="41">
        <f t="shared" si="38"/>
        <v>1082880</v>
      </c>
      <c r="AG33" s="41">
        <f t="shared" si="38"/>
        <v>1082880</v>
      </c>
      <c r="AH33" s="41">
        <f t="shared" si="38"/>
        <v>1111680</v>
      </c>
      <c r="AI33" s="41">
        <f t="shared" si="38"/>
        <v>1140480</v>
      </c>
      <c r="AJ33" s="41">
        <f t="shared" si="38"/>
        <v>1140480</v>
      </c>
      <c r="AK33" s="41">
        <f t="shared" ref="AK33" si="41">SUM(AK8+AK13+AK18+AK23+AK28)</f>
        <v>1140480</v>
      </c>
    </row>
    <row r="34" spans="2:37">
      <c r="B34" s="66"/>
      <c r="C34" s="54"/>
      <c r="D34" s="54"/>
      <c r="E34" s="57"/>
      <c r="F34" s="25" t="s">
        <v>2</v>
      </c>
      <c r="G34" s="41">
        <f>G9+G14+G19+G24+G29</f>
        <v>87360</v>
      </c>
      <c r="H34" s="41">
        <f t="shared" ref="H34:AJ34" si="42">H9+H14+H19+H24+H29</f>
        <v>87360</v>
      </c>
      <c r="I34" s="41">
        <f t="shared" si="42"/>
        <v>87360</v>
      </c>
      <c r="J34" s="41">
        <f t="shared" si="42"/>
        <v>0</v>
      </c>
      <c r="K34" s="41">
        <f t="shared" si="42"/>
        <v>67872</v>
      </c>
      <c r="L34" s="41">
        <f t="shared" si="42"/>
        <v>60480</v>
      </c>
      <c r="M34" s="41">
        <f t="shared" si="42"/>
        <v>61152</v>
      </c>
      <c r="N34" s="41">
        <f t="shared" si="42"/>
        <v>61152</v>
      </c>
      <c r="O34" s="46">
        <f t="shared" si="42"/>
        <v>61152</v>
      </c>
      <c r="P34" s="41">
        <f t="shared" si="42"/>
        <v>0</v>
      </c>
      <c r="Q34" s="41">
        <f t="shared" si="42"/>
        <v>0</v>
      </c>
      <c r="R34" s="41">
        <f t="shared" si="42"/>
        <v>0</v>
      </c>
      <c r="S34" s="41">
        <f t="shared" si="42"/>
        <v>0</v>
      </c>
      <c r="T34" s="41">
        <f t="shared" si="42"/>
        <v>0</v>
      </c>
      <c r="U34" s="41">
        <f t="shared" si="42"/>
        <v>0</v>
      </c>
      <c r="V34" s="41">
        <f t="shared" si="42"/>
        <v>0</v>
      </c>
      <c r="W34" s="41">
        <f t="shared" si="42"/>
        <v>0</v>
      </c>
      <c r="X34" s="41">
        <f t="shared" si="42"/>
        <v>0</v>
      </c>
      <c r="Y34" s="41">
        <f t="shared" si="42"/>
        <v>0</v>
      </c>
      <c r="Z34" s="41">
        <f t="shared" si="42"/>
        <v>0</v>
      </c>
      <c r="AA34" s="41">
        <f t="shared" si="42"/>
        <v>0</v>
      </c>
      <c r="AB34" s="41">
        <f t="shared" si="42"/>
        <v>0</v>
      </c>
      <c r="AC34" s="41">
        <f t="shared" si="42"/>
        <v>0</v>
      </c>
      <c r="AD34" s="41">
        <f t="shared" si="42"/>
        <v>0</v>
      </c>
      <c r="AE34" s="41">
        <f t="shared" si="42"/>
        <v>0</v>
      </c>
      <c r="AF34" s="41">
        <f t="shared" si="42"/>
        <v>0</v>
      </c>
      <c r="AG34" s="41">
        <f t="shared" si="42"/>
        <v>0</v>
      </c>
      <c r="AH34" s="41">
        <f t="shared" si="42"/>
        <v>0</v>
      </c>
      <c r="AI34" s="41">
        <f t="shared" si="42"/>
        <v>0</v>
      </c>
      <c r="AJ34" s="41">
        <f t="shared" si="42"/>
        <v>0</v>
      </c>
      <c r="AK34" s="41">
        <f t="shared" ref="AK34" si="43">AK9+AK14+AK19+AK24+AK29</f>
        <v>0</v>
      </c>
    </row>
    <row r="35" spans="2:37">
      <c r="B35" s="66"/>
      <c r="C35" s="54"/>
      <c r="D35" s="54"/>
      <c r="E35" s="57"/>
      <c r="F35" s="25" t="s">
        <v>3</v>
      </c>
      <c r="G35" s="41">
        <f t="shared" si="40"/>
        <v>87360</v>
      </c>
      <c r="H35" s="41">
        <f t="shared" si="38"/>
        <v>174720</v>
      </c>
      <c r="I35" s="41">
        <f t="shared" si="38"/>
        <v>262080</v>
      </c>
      <c r="J35" s="41">
        <f t="shared" si="38"/>
        <v>262080</v>
      </c>
      <c r="K35" s="41">
        <f t="shared" si="38"/>
        <v>329952</v>
      </c>
      <c r="L35" s="41">
        <f t="shared" si="38"/>
        <v>390432</v>
      </c>
      <c r="M35" s="41">
        <f t="shared" si="38"/>
        <v>451584</v>
      </c>
      <c r="N35" s="41">
        <f t="shared" si="38"/>
        <v>512736</v>
      </c>
      <c r="O35" s="46">
        <f t="shared" si="38"/>
        <v>573888</v>
      </c>
      <c r="P35" s="41">
        <f t="shared" si="38"/>
        <v>573888</v>
      </c>
      <c r="Q35" s="41">
        <f t="shared" si="38"/>
        <v>573888</v>
      </c>
      <c r="R35" s="41">
        <f t="shared" si="38"/>
        <v>573888</v>
      </c>
      <c r="S35" s="41">
        <f t="shared" si="38"/>
        <v>573888</v>
      </c>
      <c r="T35" s="41">
        <f t="shared" si="38"/>
        <v>573888</v>
      </c>
      <c r="U35" s="41">
        <f t="shared" si="38"/>
        <v>573888</v>
      </c>
      <c r="V35" s="41">
        <f t="shared" si="38"/>
        <v>573888</v>
      </c>
      <c r="W35" s="41">
        <f t="shared" si="38"/>
        <v>573888</v>
      </c>
      <c r="X35" s="41">
        <f t="shared" si="38"/>
        <v>573888</v>
      </c>
      <c r="Y35" s="41">
        <f t="shared" si="38"/>
        <v>573888</v>
      </c>
      <c r="Z35" s="41">
        <f t="shared" si="38"/>
        <v>573888</v>
      </c>
      <c r="AA35" s="41">
        <f t="shared" si="38"/>
        <v>573888</v>
      </c>
      <c r="AB35" s="41">
        <f t="shared" si="38"/>
        <v>573888</v>
      </c>
      <c r="AC35" s="41">
        <f t="shared" si="38"/>
        <v>573888</v>
      </c>
      <c r="AD35" s="41">
        <f t="shared" si="38"/>
        <v>573888</v>
      </c>
      <c r="AE35" s="41">
        <f t="shared" si="38"/>
        <v>573888</v>
      </c>
      <c r="AF35" s="41">
        <f t="shared" si="38"/>
        <v>573888</v>
      </c>
      <c r="AG35" s="41">
        <f t="shared" si="38"/>
        <v>573888</v>
      </c>
      <c r="AH35" s="41">
        <f t="shared" si="38"/>
        <v>573888</v>
      </c>
      <c r="AI35" s="41">
        <f t="shared" si="38"/>
        <v>573888</v>
      </c>
      <c r="AJ35" s="41">
        <f t="shared" si="38"/>
        <v>573888</v>
      </c>
      <c r="AK35" s="41">
        <f t="shared" ref="AK35" si="44">SUM(AK10+AK15+AK20+AK25+AK30)</f>
        <v>573888</v>
      </c>
    </row>
    <row r="36" spans="2:37" ht="14.25" thickBot="1">
      <c r="B36" s="66"/>
      <c r="C36" s="54"/>
      <c r="D36" s="54"/>
      <c r="E36" s="57"/>
      <c r="F36" s="27" t="s">
        <v>4</v>
      </c>
      <c r="G36" s="29">
        <f>IF(G35&gt;$C$32,1,G35/$C$32)</f>
        <v>7.6599326599326598E-2</v>
      </c>
      <c r="H36" s="29">
        <f t="shared" ref="H36:AJ36" si="45">IF(H35&gt;$C$32,1,H35/$C$32)</f>
        <v>0.1531986531986532</v>
      </c>
      <c r="I36" s="29">
        <f t="shared" si="45"/>
        <v>0.22979797979797981</v>
      </c>
      <c r="J36" s="29">
        <f t="shared" si="45"/>
        <v>0.22979797979797981</v>
      </c>
      <c r="K36" s="29">
        <f t="shared" si="45"/>
        <v>0.28930976430976429</v>
      </c>
      <c r="L36" s="29">
        <f t="shared" si="45"/>
        <v>0.34234006734006733</v>
      </c>
      <c r="M36" s="29">
        <f t="shared" si="45"/>
        <v>0.39595959595959596</v>
      </c>
      <c r="N36" s="29">
        <f t="shared" si="45"/>
        <v>0.44957912457912458</v>
      </c>
      <c r="O36" s="48">
        <f t="shared" si="45"/>
        <v>0.5031986531986532</v>
      </c>
      <c r="P36" s="29">
        <f t="shared" si="45"/>
        <v>0.5031986531986532</v>
      </c>
      <c r="Q36" s="29">
        <f t="shared" si="45"/>
        <v>0.5031986531986532</v>
      </c>
      <c r="R36" s="29">
        <f t="shared" si="45"/>
        <v>0.5031986531986532</v>
      </c>
      <c r="S36" s="29">
        <f t="shared" si="45"/>
        <v>0.5031986531986532</v>
      </c>
      <c r="T36" s="29">
        <f t="shared" si="45"/>
        <v>0.5031986531986532</v>
      </c>
      <c r="U36" s="29">
        <f t="shared" si="45"/>
        <v>0.5031986531986532</v>
      </c>
      <c r="V36" s="29">
        <f t="shared" si="45"/>
        <v>0.5031986531986532</v>
      </c>
      <c r="W36" s="29">
        <f t="shared" si="45"/>
        <v>0.5031986531986532</v>
      </c>
      <c r="X36" s="29">
        <f t="shared" si="45"/>
        <v>0.5031986531986532</v>
      </c>
      <c r="Y36" s="29">
        <f t="shared" si="45"/>
        <v>0.5031986531986532</v>
      </c>
      <c r="Z36" s="29">
        <f t="shared" si="45"/>
        <v>0.5031986531986532</v>
      </c>
      <c r="AA36" s="29">
        <f t="shared" si="45"/>
        <v>0.5031986531986532</v>
      </c>
      <c r="AB36" s="29">
        <f t="shared" si="45"/>
        <v>0.5031986531986532</v>
      </c>
      <c r="AC36" s="29">
        <f t="shared" si="45"/>
        <v>0.5031986531986532</v>
      </c>
      <c r="AD36" s="29">
        <f t="shared" si="45"/>
        <v>0.5031986531986532</v>
      </c>
      <c r="AE36" s="29">
        <f t="shared" si="45"/>
        <v>0.5031986531986532</v>
      </c>
      <c r="AF36" s="29">
        <f t="shared" si="45"/>
        <v>0.5031986531986532</v>
      </c>
      <c r="AG36" s="29">
        <f t="shared" si="45"/>
        <v>0.5031986531986532</v>
      </c>
      <c r="AH36" s="29">
        <f t="shared" si="45"/>
        <v>0.5031986531986532</v>
      </c>
      <c r="AI36" s="29">
        <f t="shared" si="45"/>
        <v>0.5031986531986532</v>
      </c>
      <c r="AJ36" s="29">
        <f t="shared" si="45"/>
        <v>0.5031986531986532</v>
      </c>
      <c r="AK36" s="29">
        <f t="shared" ref="AK36" si="46">IF(AK35&gt;$C$32,1,AK35/$C$32)</f>
        <v>0.5031986531986532</v>
      </c>
    </row>
    <row r="37" spans="2:37" ht="14.25" thickTop="1">
      <c r="B37" s="66"/>
      <c r="C37" s="54"/>
      <c r="D37" s="54"/>
      <c r="E37" s="57"/>
      <c r="F37" s="50" t="s">
        <v>26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 spans="2:37">
      <c r="B38" s="66"/>
      <c r="C38" s="54"/>
      <c r="D38" s="54"/>
      <c r="E38" s="57"/>
      <c r="F38" s="51" t="s">
        <v>27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B39" s="67"/>
      <c r="C39" s="55"/>
      <c r="D39" s="55"/>
      <c r="E39" s="58"/>
      <c r="F39" s="51" t="s">
        <v>28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</sheetData>
  <mergeCells count="24">
    <mergeCell ref="C17:C21"/>
    <mergeCell ref="B22:B26"/>
    <mergeCell ref="C22:C26"/>
    <mergeCell ref="B27:B31"/>
    <mergeCell ref="C27:C31"/>
    <mergeCell ref="C7:C11"/>
    <mergeCell ref="B12:B16"/>
    <mergeCell ref="C12:C16"/>
    <mergeCell ref="B17:B21"/>
    <mergeCell ref="B32:B39"/>
    <mergeCell ref="C32:C39"/>
    <mergeCell ref="B7:B11"/>
    <mergeCell ref="D7:D11"/>
    <mergeCell ref="E7:E11"/>
    <mergeCell ref="D12:D16"/>
    <mergeCell ref="E12:E16"/>
    <mergeCell ref="D17:D21"/>
    <mergeCell ref="E17:E21"/>
    <mergeCell ref="D32:D39"/>
    <mergeCell ref="E32:E39"/>
    <mergeCell ref="D22:D26"/>
    <mergeCell ref="E22:E26"/>
    <mergeCell ref="D27:D31"/>
    <mergeCell ref="E27:E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FDF0-103E-44A0-8144-80599C3E20E0}">
  <dimension ref="A1:AG58"/>
  <sheetViews>
    <sheetView showGridLines="0" zoomScale="115" zoomScaleNormal="115" zoomScaleSheetLayoutView="80" workbookViewId="0">
      <selection activeCell="C45" sqref="C45"/>
    </sheetView>
  </sheetViews>
  <sheetFormatPr defaultColWidth="9" defaultRowHeight="15"/>
  <cols>
    <col min="1" max="1" width="15" style="2" customWidth="1"/>
    <col min="2" max="2" width="12" style="2" bestFit="1" customWidth="1"/>
    <col min="3" max="16384" width="9" style="2"/>
  </cols>
  <sheetData>
    <row r="1" spans="1:21" ht="22.5" customHeight="1">
      <c r="A1" s="68" t="s">
        <v>11</v>
      </c>
      <c r="B1" s="68"/>
      <c r="C1" s="68"/>
      <c r="D1" s="68"/>
      <c r="E1" s="68"/>
      <c r="F1" s="68"/>
      <c r="G1" s="68"/>
      <c r="H1" s="68"/>
    </row>
    <row r="2" spans="1:21" ht="20.25" customHeight="1">
      <c r="A2" s="68"/>
      <c r="B2" s="68"/>
      <c r="C2" s="68"/>
      <c r="D2" s="68"/>
      <c r="E2" s="68"/>
      <c r="F2" s="68"/>
      <c r="G2" s="68"/>
      <c r="H2" s="68"/>
      <c r="I2" s="23"/>
      <c r="J2" s="2" t="s">
        <v>23</v>
      </c>
    </row>
    <row r="3" spans="1:21" hidden="1">
      <c r="A3" s="3" t="s">
        <v>12</v>
      </c>
      <c r="B3" s="4"/>
      <c r="C3" s="6">
        <v>44471</v>
      </c>
      <c r="D3" s="6">
        <v>44472</v>
      </c>
      <c r="E3" s="5">
        <v>44473</v>
      </c>
      <c r="F3" s="5">
        <v>44474</v>
      </c>
      <c r="G3" s="5">
        <v>44475</v>
      </c>
      <c r="H3" s="5">
        <v>44476</v>
      </c>
      <c r="I3" s="5">
        <v>44477</v>
      </c>
      <c r="J3" s="5">
        <v>44478</v>
      </c>
      <c r="K3" s="6">
        <v>44479</v>
      </c>
      <c r="L3" s="5">
        <v>44480</v>
      </c>
      <c r="M3" s="5">
        <v>44481</v>
      </c>
      <c r="N3" s="5"/>
      <c r="O3" s="5"/>
      <c r="P3" s="5">
        <v>44484</v>
      </c>
      <c r="Q3" s="6">
        <v>44485</v>
      </c>
      <c r="R3" s="6">
        <v>44486</v>
      </c>
      <c r="S3" s="5">
        <v>44487</v>
      </c>
      <c r="T3" s="5">
        <v>44488</v>
      </c>
      <c r="U3" s="5">
        <v>44489</v>
      </c>
    </row>
    <row r="4" spans="1:21" hidden="1">
      <c r="A4" s="37" t="s">
        <v>10</v>
      </c>
      <c r="B4" s="4" t="s">
        <v>13</v>
      </c>
      <c r="C4" s="7"/>
      <c r="D4" s="7"/>
      <c r="E4" s="7">
        <v>8448</v>
      </c>
      <c r="F4" s="7">
        <v>8448</v>
      </c>
      <c r="G4" s="7">
        <v>7920</v>
      </c>
      <c r="H4" s="35">
        <v>8448</v>
      </c>
      <c r="I4" s="7">
        <v>8448</v>
      </c>
      <c r="J4" s="7">
        <v>8448</v>
      </c>
      <c r="K4" s="7"/>
      <c r="L4" s="7">
        <v>4224</v>
      </c>
      <c r="M4" s="7">
        <v>4224</v>
      </c>
      <c r="N4" s="7"/>
      <c r="O4" s="7"/>
      <c r="P4" s="7">
        <v>4224</v>
      </c>
      <c r="Q4" s="7"/>
      <c r="R4" s="7"/>
      <c r="S4" s="7">
        <v>4224</v>
      </c>
      <c r="T4" s="7">
        <v>4224</v>
      </c>
      <c r="U4" s="7">
        <v>4224</v>
      </c>
    </row>
    <row r="5" spans="1:21" hidden="1">
      <c r="A5" s="38"/>
      <c r="B5" s="4" t="s">
        <v>14</v>
      </c>
      <c r="C5" s="8"/>
      <c r="D5" s="8"/>
      <c r="E5" s="8">
        <v>8448</v>
      </c>
      <c r="F5" s="8">
        <v>8448</v>
      </c>
      <c r="G5" s="8">
        <v>8448</v>
      </c>
      <c r="H5" s="8">
        <v>7920</v>
      </c>
      <c r="I5" s="8">
        <v>8448</v>
      </c>
      <c r="J5" s="8">
        <v>8448</v>
      </c>
      <c r="K5" s="8"/>
      <c r="L5" s="8">
        <v>5808</v>
      </c>
      <c r="M5" s="8">
        <v>5808</v>
      </c>
      <c r="N5" s="8"/>
      <c r="O5" s="8"/>
      <c r="P5" s="8">
        <v>6336</v>
      </c>
      <c r="Q5" s="8"/>
      <c r="R5" s="8"/>
      <c r="S5" s="8">
        <v>5808</v>
      </c>
      <c r="T5" s="8">
        <v>4752</v>
      </c>
      <c r="U5" s="8">
        <v>4752</v>
      </c>
    </row>
    <row r="6" spans="1:21" hidden="1">
      <c r="A6" s="38"/>
      <c r="B6" s="9" t="s">
        <v>15</v>
      </c>
      <c r="C6" s="10" t="e">
        <f>#REF!+C4</f>
        <v>#REF!</v>
      </c>
      <c r="D6" s="10" t="e">
        <f t="shared" ref="D6:U7" si="0">C6+D4</f>
        <v>#REF!</v>
      </c>
      <c r="E6" s="10" t="e">
        <f t="shared" si="0"/>
        <v>#REF!</v>
      </c>
      <c r="F6" s="10" t="e">
        <f t="shared" si="0"/>
        <v>#REF!</v>
      </c>
      <c r="G6" s="10" t="e">
        <f t="shared" si="0"/>
        <v>#REF!</v>
      </c>
      <c r="H6" s="10" t="e">
        <f t="shared" si="0"/>
        <v>#REF!</v>
      </c>
      <c r="I6" s="10" t="e">
        <f t="shared" si="0"/>
        <v>#REF!</v>
      </c>
      <c r="J6" s="10" t="e">
        <f t="shared" si="0"/>
        <v>#REF!</v>
      </c>
      <c r="K6" s="10" t="e">
        <f t="shared" si="0"/>
        <v>#REF!</v>
      </c>
      <c r="L6" s="10" t="e">
        <f t="shared" si="0"/>
        <v>#REF!</v>
      </c>
      <c r="M6" s="10" t="e">
        <f t="shared" si="0"/>
        <v>#REF!</v>
      </c>
      <c r="N6" s="10"/>
      <c r="O6" s="10"/>
      <c r="P6" s="10">
        <f t="shared" si="0"/>
        <v>4224</v>
      </c>
      <c r="Q6" s="10">
        <f t="shared" si="0"/>
        <v>4224</v>
      </c>
      <c r="R6" s="10">
        <f t="shared" si="0"/>
        <v>4224</v>
      </c>
      <c r="S6" s="10">
        <f t="shared" si="0"/>
        <v>8448</v>
      </c>
      <c r="T6" s="10">
        <f t="shared" si="0"/>
        <v>12672</v>
      </c>
      <c r="U6" s="10">
        <f t="shared" si="0"/>
        <v>16896</v>
      </c>
    </row>
    <row r="7" spans="1:21" hidden="1">
      <c r="A7" s="39"/>
      <c r="B7" s="11" t="s">
        <v>16</v>
      </c>
      <c r="C7" s="10" t="e">
        <f>#REF!+C5</f>
        <v>#REF!</v>
      </c>
      <c r="D7" s="10" t="e">
        <f t="shared" si="0"/>
        <v>#REF!</v>
      </c>
      <c r="E7" s="10" t="e">
        <f t="shared" si="0"/>
        <v>#REF!</v>
      </c>
      <c r="F7" s="10" t="e">
        <f t="shared" si="0"/>
        <v>#REF!</v>
      </c>
      <c r="G7" s="10" t="e">
        <f t="shared" si="0"/>
        <v>#REF!</v>
      </c>
      <c r="H7" s="10" t="e">
        <f t="shared" si="0"/>
        <v>#REF!</v>
      </c>
      <c r="I7" s="10" t="e">
        <f t="shared" si="0"/>
        <v>#REF!</v>
      </c>
      <c r="J7" s="10" t="e">
        <f t="shared" si="0"/>
        <v>#REF!</v>
      </c>
      <c r="K7" s="10" t="e">
        <f t="shared" si="0"/>
        <v>#REF!</v>
      </c>
      <c r="L7" s="10" t="e">
        <f t="shared" si="0"/>
        <v>#REF!</v>
      </c>
      <c r="M7" s="10" t="e">
        <f t="shared" si="0"/>
        <v>#REF!</v>
      </c>
      <c r="N7" s="10"/>
      <c r="O7" s="10"/>
      <c r="P7" s="10">
        <f t="shared" si="0"/>
        <v>6336</v>
      </c>
      <c r="Q7" s="10">
        <f t="shared" si="0"/>
        <v>6336</v>
      </c>
      <c r="R7" s="10">
        <f t="shared" si="0"/>
        <v>6336</v>
      </c>
      <c r="S7" s="10">
        <f t="shared" si="0"/>
        <v>12144</v>
      </c>
      <c r="T7" s="10">
        <f t="shared" si="0"/>
        <v>16896</v>
      </c>
      <c r="U7" s="10">
        <f t="shared" si="0"/>
        <v>21648</v>
      </c>
    </row>
    <row r="8" spans="1:21" hidden="1"/>
    <row r="9" spans="1:21" hidden="1">
      <c r="A9" s="3" t="s">
        <v>12</v>
      </c>
      <c r="B9" s="4"/>
      <c r="C9" s="6">
        <v>44471</v>
      </c>
      <c r="D9" s="6">
        <v>44472</v>
      </c>
      <c r="E9" s="5">
        <v>44473</v>
      </c>
      <c r="F9" s="5">
        <v>44474</v>
      </c>
      <c r="G9" s="5">
        <v>44475</v>
      </c>
      <c r="H9" s="5">
        <v>44476</v>
      </c>
      <c r="I9" s="5">
        <v>44477</v>
      </c>
      <c r="J9" s="5">
        <v>44478</v>
      </c>
      <c r="K9" s="6">
        <v>44479</v>
      </c>
      <c r="L9" s="5">
        <v>44480</v>
      </c>
      <c r="M9" s="5">
        <v>44481</v>
      </c>
      <c r="N9" s="5"/>
      <c r="O9" s="5"/>
      <c r="P9" s="5">
        <v>44484</v>
      </c>
      <c r="Q9" s="6">
        <v>44485</v>
      </c>
      <c r="R9" s="6">
        <v>44486</v>
      </c>
      <c r="S9" s="5">
        <v>44487</v>
      </c>
      <c r="T9" s="5">
        <v>44488</v>
      </c>
      <c r="U9" s="5">
        <v>44489</v>
      </c>
    </row>
    <row r="10" spans="1:21" hidden="1">
      <c r="A10" s="37" t="s">
        <v>8</v>
      </c>
      <c r="B10" s="4" t="s">
        <v>13</v>
      </c>
      <c r="C10" s="8"/>
      <c r="D10" s="8"/>
      <c r="E10" s="8">
        <v>12240</v>
      </c>
      <c r="F10" s="8">
        <v>12240</v>
      </c>
      <c r="G10" s="8">
        <v>12240</v>
      </c>
      <c r="H10" s="8">
        <v>12240</v>
      </c>
      <c r="I10" s="8">
        <v>12240</v>
      </c>
      <c r="J10" s="8">
        <v>12240</v>
      </c>
      <c r="K10" s="8"/>
      <c r="L10" s="8">
        <v>12240</v>
      </c>
      <c r="M10" s="8">
        <v>12240</v>
      </c>
      <c r="N10" s="8"/>
      <c r="O10" s="8"/>
      <c r="P10" s="8">
        <v>12240</v>
      </c>
      <c r="Q10" s="8"/>
      <c r="R10" s="8"/>
      <c r="S10" s="8">
        <v>12240</v>
      </c>
      <c r="T10" s="8">
        <v>12240</v>
      </c>
      <c r="U10" s="8">
        <v>12240</v>
      </c>
    </row>
    <row r="11" spans="1:21" hidden="1">
      <c r="A11" s="38"/>
      <c r="B11" s="4" t="s">
        <v>14</v>
      </c>
      <c r="C11" s="8"/>
      <c r="D11" s="8"/>
      <c r="E11" s="8">
        <v>12500</v>
      </c>
      <c r="F11" s="8">
        <v>13000</v>
      </c>
      <c r="G11" s="8">
        <v>12500</v>
      </c>
      <c r="H11" s="8">
        <v>12500</v>
      </c>
      <c r="I11" s="8">
        <v>12500</v>
      </c>
      <c r="J11" s="8">
        <v>12500</v>
      </c>
      <c r="K11" s="8"/>
      <c r="L11" s="8">
        <v>12500</v>
      </c>
      <c r="M11" s="8">
        <v>12500</v>
      </c>
      <c r="N11" s="8"/>
      <c r="O11" s="8"/>
      <c r="P11" s="8">
        <v>12500</v>
      </c>
      <c r="Q11" s="8"/>
      <c r="R11" s="8"/>
      <c r="S11" s="8">
        <v>11500</v>
      </c>
      <c r="T11" s="8">
        <v>7500</v>
      </c>
      <c r="U11" s="8">
        <v>13000</v>
      </c>
    </row>
    <row r="12" spans="1:21" hidden="1">
      <c r="A12" s="38"/>
      <c r="B12" s="9" t="s">
        <v>15</v>
      </c>
      <c r="C12" s="10" t="e">
        <f>#REF!+C10</f>
        <v>#REF!</v>
      </c>
      <c r="D12" s="10" t="e">
        <f t="shared" ref="D12:U13" si="1">C12+D10</f>
        <v>#REF!</v>
      </c>
      <c r="E12" s="10" t="e">
        <f t="shared" si="1"/>
        <v>#REF!</v>
      </c>
      <c r="F12" s="10" t="e">
        <f t="shared" si="1"/>
        <v>#REF!</v>
      </c>
      <c r="G12" s="10" t="e">
        <f>F12+G10</f>
        <v>#REF!</v>
      </c>
      <c r="H12" s="10" t="e">
        <f t="shared" si="1"/>
        <v>#REF!</v>
      </c>
      <c r="I12" s="10" t="e">
        <f t="shared" si="1"/>
        <v>#REF!</v>
      </c>
      <c r="J12" s="10" t="e">
        <f t="shared" si="1"/>
        <v>#REF!</v>
      </c>
      <c r="K12" s="10" t="e">
        <f t="shared" si="1"/>
        <v>#REF!</v>
      </c>
      <c r="L12" s="10" t="e">
        <f t="shared" si="1"/>
        <v>#REF!</v>
      </c>
      <c r="M12" s="10" t="e">
        <f t="shared" si="1"/>
        <v>#REF!</v>
      </c>
      <c r="N12" s="10"/>
      <c r="O12" s="10"/>
      <c r="P12" s="10">
        <f t="shared" si="1"/>
        <v>12240</v>
      </c>
      <c r="Q12" s="10">
        <f t="shared" si="1"/>
        <v>12240</v>
      </c>
      <c r="R12" s="10">
        <f t="shared" si="1"/>
        <v>12240</v>
      </c>
      <c r="S12" s="10">
        <f t="shared" si="1"/>
        <v>24480</v>
      </c>
      <c r="T12" s="10">
        <f t="shared" si="1"/>
        <v>36720</v>
      </c>
      <c r="U12" s="10">
        <f t="shared" si="1"/>
        <v>48960</v>
      </c>
    </row>
    <row r="13" spans="1:21" hidden="1">
      <c r="A13" s="39"/>
      <c r="B13" s="11" t="s">
        <v>16</v>
      </c>
      <c r="C13" s="10" t="e">
        <f>#REF!+C11</f>
        <v>#REF!</v>
      </c>
      <c r="D13" s="10" t="e">
        <f t="shared" si="1"/>
        <v>#REF!</v>
      </c>
      <c r="E13" s="10" t="e">
        <f t="shared" si="1"/>
        <v>#REF!</v>
      </c>
      <c r="F13" s="10" t="e">
        <f t="shared" si="1"/>
        <v>#REF!</v>
      </c>
      <c r="G13" s="10" t="e">
        <f t="shared" si="1"/>
        <v>#REF!</v>
      </c>
      <c r="H13" s="10" t="e">
        <f t="shared" si="1"/>
        <v>#REF!</v>
      </c>
      <c r="I13" s="10" t="e">
        <f t="shared" si="1"/>
        <v>#REF!</v>
      </c>
      <c r="J13" s="10" t="e">
        <f t="shared" si="1"/>
        <v>#REF!</v>
      </c>
      <c r="K13" s="10" t="e">
        <f t="shared" si="1"/>
        <v>#REF!</v>
      </c>
      <c r="L13" s="10" t="e">
        <f t="shared" si="1"/>
        <v>#REF!</v>
      </c>
      <c r="M13" s="10" t="e">
        <f t="shared" si="1"/>
        <v>#REF!</v>
      </c>
      <c r="N13" s="10"/>
      <c r="O13" s="10"/>
      <c r="P13" s="10">
        <f t="shared" si="1"/>
        <v>12500</v>
      </c>
      <c r="Q13" s="10">
        <f t="shared" si="1"/>
        <v>12500</v>
      </c>
      <c r="R13" s="10">
        <f t="shared" si="1"/>
        <v>12500</v>
      </c>
      <c r="S13" s="10">
        <f t="shared" si="1"/>
        <v>24000</v>
      </c>
      <c r="T13" s="10">
        <f t="shared" si="1"/>
        <v>31500</v>
      </c>
      <c r="U13" s="10">
        <f t="shared" si="1"/>
        <v>44500</v>
      </c>
    </row>
    <row r="14" spans="1:21" hidden="1">
      <c r="B14" s="12"/>
    </row>
    <row r="15" spans="1:21" hidden="1">
      <c r="A15" s="3" t="s">
        <v>12</v>
      </c>
      <c r="B15" s="4"/>
      <c r="C15" s="6">
        <v>44471</v>
      </c>
      <c r="D15" s="6">
        <v>44472</v>
      </c>
      <c r="E15" s="5">
        <v>44473</v>
      </c>
      <c r="F15" s="5">
        <v>44474</v>
      </c>
      <c r="G15" s="5">
        <v>44475</v>
      </c>
      <c r="H15" s="5">
        <v>44476</v>
      </c>
      <c r="I15" s="5">
        <v>44477</v>
      </c>
      <c r="J15" s="5">
        <v>44478</v>
      </c>
      <c r="K15" s="6">
        <v>44479</v>
      </c>
      <c r="L15" s="5">
        <v>44480</v>
      </c>
      <c r="M15" s="5">
        <v>44481</v>
      </c>
      <c r="N15" s="5"/>
      <c r="O15" s="5"/>
      <c r="P15" s="5">
        <v>44484</v>
      </c>
      <c r="Q15" s="6">
        <v>44485</v>
      </c>
      <c r="R15" s="6">
        <v>44486</v>
      </c>
      <c r="S15" s="5">
        <v>44487</v>
      </c>
      <c r="T15" s="5">
        <v>44488</v>
      </c>
      <c r="U15" s="5">
        <v>44489</v>
      </c>
    </row>
    <row r="16" spans="1:21" hidden="1">
      <c r="A16" s="37" t="s">
        <v>9</v>
      </c>
      <c r="B16" s="4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4050</v>
      </c>
      <c r="Q16" s="8"/>
      <c r="R16" s="8"/>
      <c r="S16" s="8">
        <v>3176</v>
      </c>
      <c r="T16" s="8">
        <v>3176</v>
      </c>
      <c r="U16" s="8">
        <v>3176</v>
      </c>
    </row>
    <row r="17" spans="1:33" hidden="1">
      <c r="A17" s="38"/>
      <c r="B17" s="4" t="s">
        <v>14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v>4050</v>
      </c>
      <c r="Q17" s="8"/>
      <c r="R17" s="8"/>
      <c r="S17" s="8">
        <v>5148</v>
      </c>
      <c r="T17" s="8">
        <v>4536</v>
      </c>
      <c r="U17" s="8">
        <v>6480</v>
      </c>
    </row>
    <row r="18" spans="1:33" hidden="1">
      <c r="A18" s="38"/>
      <c r="B18" s="9" t="s">
        <v>15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f t="shared" ref="P18:U19" si="2">O18+P16</f>
        <v>4050</v>
      </c>
      <c r="Q18" s="10">
        <f t="shared" si="2"/>
        <v>4050</v>
      </c>
      <c r="R18" s="10">
        <f t="shared" si="2"/>
        <v>4050</v>
      </c>
      <c r="S18" s="10">
        <f t="shared" si="2"/>
        <v>7226</v>
      </c>
      <c r="T18" s="10">
        <f t="shared" si="2"/>
        <v>10402</v>
      </c>
      <c r="U18" s="10">
        <f t="shared" si="2"/>
        <v>13578</v>
      </c>
    </row>
    <row r="19" spans="1:33" hidden="1">
      <c r="A19" s="39"/>
      <c r="B19" s="11" t="s">
        <v>16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f t="shared" si="2"/>
        <v>4050</v>
      </c>
      <c r="Q19" s="10">
        <f t="shared" si="2"/>
        <v>4050</v>
      </c>
      <c r="R19" s="10">
        <f t="shared" si="2"/>
        <v>4050</v>
      </c>
      <c r="S19" s="10">
        <f t="shared" si="2"/>
        <v>9198</v>
      </c>
      <c r="T19" s="10">
        <f t="shared" si="2"/>
        <v>13734</v>
      </c>
      <c r="U19" s="10">
        <f t="shared" si="2"/>
        <v>20214</v>
      </c>
    </row>
    <row r="20" spans="1:33" hidden="1">
      <c r="A20" s="13"/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33" hidden="1">
      <c r="A21" s="3" t="s">
        <v>12</v>
      </c>
      <c r="B21" s="4"/>
      <c r="C21" s="6">
        <v>44471</v>
      </c>
      <c r="D21" s="6">
        <v>44472</v>
      </c>
      <c r="E21" s="5">
        <v>44473</v>
      </c>
      <c r="F21" s="5">
        <v>44474</v>
      </c>
      <c r="G21" s="5">
        <v>44475</v>
      </c>
      <c r="H21" s="5">
        <v>44476</v>
      </c>
      <c r="I21" s="5">
        <v>44477</v>
      </c>
      <c r="J21" s="5">
        <v>44478</v>
      </c>
      <c r="K21" s="6">
        <v>44479</v>
      </c>
      <c r="L21" s="5">
        <v>44480</v>
      </c>
      <c r="M21" s="5">
        <v>44481</v>
      </c>
      <c r="N21" s="5"/>
      <c r="O21" s="5"/>
      <c r="P21" s="5">
        <v>44484</v>
      </c>
      <c r="Q21" s="6">
        <v>44485</v>
      </c>
      <c r="R21" s="6">
        <v>44486</v>
      </c>
      <c r="S21" s="5">
        <v>44487</v>
      </c>
      <c r="T21" s="5">
        <v>44488</v>
      </c>
      <c r="U21" s="5">
        <v>44489</v>
      </c>
    </row>
    <row r="22" spans="1:33" hidden="1">
      <c r="A22" s="37" t="s">
        <v>17</v>
      </c>
      <c r="B22" s="4" t="s">
        <v>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21500</v>
      </c>
      <c r="Q22" s="8"/>
      <c r="R22" s="8"/>
      <c r="S22" s="8">
        <v>7200</v>
      </c>
      <c r="T22" s="8">
        <v>7200</v>
      </c>
      <c r="U22" s="8">
        <v>7200</v>
      </c>
    </row>
    <row r="23" spans="1:33" hidden="1">
      <c r="A23" s="38"/>
      <c r="B23" s="4" t="s">
        <v>14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21500</v>
      </c>
      <c r="Q23" s="8"/>
      <c r="R23" s="8"/>
      <c r="S23" s="8">
        <v>7500</v>
      </c>
      <c r="T23" s="8">
        <v>7500</v>
      </c>
      <c r="U23" s="8">
        <v>7500</v>
      </c>
    </row>
    <row r="24" spans="1:33" hidden="1">
      <c r="A24" s="38"/>
      <c r="B24" s="9" t="s">
        <v>15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f t="shared" ref="P24:U25" si="3">O24+P22</f>
        <v>21500</v>
      </c>
      <c r="Q24" s="10">
        <f t="shared" si="3"/>
        <v>21500</v>
      </c>
      <c r="R24" s="10">
        <f t="shared" si="3"/>
        <v>21500</v>
      </c>
      <c r="S24" s="10">
        <f t="shared" si="3"/>
        <v>28700</v>
      </c>
      <c r="T24" s="10">
        <f t="shared" si="3"/>
        <v>35900</v>
      </c>
      <c r="U24" s="10">
        <f t="shared" si="3"/>
        <v>43100</v>
      </c>
    </row>
    <row r="25" spans="1:33" hidden="1">
      <c r="A25" s="39"/>
      <c r="B25" s="11" t="s">
        <v>16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f t="shared" si="3"/>
        <v>21500</v>
      </c>
      <c r="Q25" s="10">
        <f t="shared" si="3"/>
        <v>21500</v>
      </c>
      <c r="R25" s="10">
        <f t="shared" si="3"/>
        <v>21500</v>
      </c>
      <c r="S25" s="10">
        <f t="shared" si="3"/>
        <v>29000</v>
      </c>
      <c r="T25" s="10">
        <f t="shared" si="3"/>
        <v>36500</v>
      </c>
      <c r="U25" s="10">
        <f t="shared" si="3"/>
        <v>44000</v>
      </c>
    </row>
    <row r="26" spans="1:33" ht="15.75" thickBot="1">
      <c r="A26" s="13"/>
      <c r="B26" s="12"/>
      <c r="C26" s="14"/>
      <c r="D26" s="14"/>
      <c r="E26" s="14"/>
      <c r="F26" s="14"/>
      <c r="G26" s="14"/>
      <c r="H26" s="14"/>
      <c r="I26" s="19"/>
      <c r="J26" s="14"/>
      <c r="K26" s="14"/>
      <c r="L26" s="14"/>
      <c r="M26" s="14"/>
      <c r="N26" s="14"/>
      <c r="O26" s="20"/>
      <c r="P26" s="14"/>
      <c r="Q26" s="14"/>
      <c r="R26" s="14"/>
      <c r="S26" s="14"/>
      <c r="T26" s="14"/>
      <c r="U26" s="14"/>
    </row>
    <row r="27" spans="1:33" ht="16.5" thickTop="1">
      <c r="A27" s="3" t="s">
        <v>6</v>
      </c>
      <c r="B27" s="4"/>
      <c r="C27" s="33">
        <v>1</v>
      </c>
      <c r="D27" s="33">
        <v>2</v>
      </c>
      <c r="E27" s="33">
        <v>3</v>
      </c>
      <c r="F27" s="36">
        <v>4</v>
      </c>
      <c r="G27" s="33">
        <v>5</v>
      </c>
      <c r="H27" s="33">
        <v>6</v>
      </c>
      <c r="I27" s="33">
        <v>7</v>
      </c>
      <c r="J27" s="33">
        <v>8</v>
      </c>
      <c r="K27" s="44">
        <v>9</v>
      </c>
      <c r="L27" s="36">
        <v>10</v>
      </c>
      <c r="M27" s="36">
        <v>11</v>
      </c>
      <c r="N27" s="33">
        <v>12</v>
      </c>
      <c r="O27" s="33">
        <v>13</v>
      </c>
      <c r="P27" s="33">
        <v>14</v>
      </c>
      <c r="Q27" s="33">
        <v>15</v>
      </c>
      <c r="R27" s="33">
        <v>16</v>
      </c>
      <c r="S27" s="33">
        <v>17</v>
      </c>
      <c r="T27" s="36">
        <v>18</v>
      </c>
      <c r="U27" s="33">
        <v>19</v>
      </c>
      <c r="V27" s="33">
        <v>20</v>
      </c>
      <c r="W27" s="33">
        <v>21</v>
      </c>
      <c r="X27" s="33">
        <v>22</v>
      </c>
      <c r="Y27" s="33">
        <v>23</v>
      </c>
      <c r="Z27" s="36">
        <v>24</v>
      </c>
      <c r="AA27" s="36">
        <v>25</v>
      </c>
      <c r="AB27" s="33">
        <v>26</v>
      </c>
      <c r="AC27" s="33">
        <v>27</v>
      </c>
      <c r="AD27" s="33">
        <v>28</v>
      </c>
      <c r="AE27" s="33">
        <v>29</v>
      </c>
      <c r="AF27" s="36">
        <v>30</v>
      </c>
      <c r="AG27" s="36">
        <v>31</v>
      </c>
    </row>
    <row r="28" spans="1:33">
      <c r="A28" s="69" t="s">
        <v>5</v>
      </c>
      <c r="B28" s="1" t="s">
        <v>0</v>
      </c>
      <c r="C28" s="8">
        <f>Data!G32</f>
        <v>87360</v>
      </c>
      <c r="D28" s="8">
        <f>Data!H32</f>
        <v>87360</v>
      </c>
      <c r="E28" s="8">
        <f>Data!I32</f>
        <v>87360</v>
      </c>
      <c r="F28" s="8">
        <f>Data!J32</f>
        <v>0</v>
      </c>
      <c r="G28" s="8">
        <f>Data!K32</f>
        <v>67200</v>
      </c>
      <c r="H28" s="8">
        <f>Data!L32</f>
        <v>60480</v>
      </c>
      <c r="I28" s="8">
        <f>Data!M32</f>
        <v>60480</v>
      </c>
      <c r="J28" s="8">
        <f>Data!N32</f>
        <v>60480</v>
      </c>
      <c r="K28" s="49">
        <f>Data!O32</f>
        <v>60480</v>
      </c>
      <c r="L28" s="8">
        <f>Data!P32</f>
        <v>0</v>
      </c>
      <c r="M28" s="8">
        <f>Data!Q32</f>
        <v>28800</v>
      </c>
      <c r="N28" s="8">
        <f>Data!R32</f>
        <v>60480</v>
      </c>
      <c r="O28" s="8">
        <f>Data!S32</f>
        <v>20160</v>
      </c>
      <c r="P28" s="8">
        <f>Data!T32</f>
        <v>48960</v>
      </c>
      <c r="Q28" s="8">
        <f>Data!U32</f>
        <v>48960</v>
      </c>
      <c r="R28" s="8">
        <f>Data!V32</f>
        <v>28800</v>
      </c>
      <c r="S28" s="8">
        <f>Data!W32</f>
        <v>13440</v>
      </c>
      <c r="T28" s="8">
        <f>Data!X32</f>
        <v>40320</v>
      </c>
      <c r="U28" s="8">
        <f>Data!Y32</f>
        <v>0</v>
      </c>
      <c r="V28" s="8">
        <f>Data!Z32</f>
        <v>0</v>
      </c>
      <c r="W28" s="8">
        <f>Data!AA32</f>
        <v>40320</v>
      </c>
      <c r="X28" s="8">
        <f>Data!AB32</f>
        <v>60480</v>
      </c>
      <c r="Y28" s="8">
        <f>Data!AC32</f>
        <v>40320</v>
      </c>
      <c r="Z28" s="8">
        <f>Data!AD32</f>
        <v>40320</v>
      </c>
      <c r="AA28" s="8">
        <f>Data!AE32</f>
        <v>40320</v>
      </c>
      <c r="AB28" s="8">
        <f>Data!AF32</f>
        <v>0</v>
      </c>
      <c r="AC28" s="8">
        <f>Data!AG32</f>
        <v>0</v>
      </c>
      <c r="AD28" s="8">
        <f>Data!AH32</f>
        <v>28800</v>
      </c>
      <c r="AE28" s="8">
        <f>Data!AI32</f>
        <v>28800</v>
      </c>
      <c r="AF28" s="8">
        <f>Data!AJ32</f>
        <v>0</v>
      </c>
      <c r="AG28" s="8">
        <f>Data!AK32</f>
        <v>0</v>
      </c>
    </row>
    <row r="29" spans="1:33">
      <c r="A29" s="70"/>
      <c r="B29" s="42" t="s">
        <v>1</v>
      </c>
      <c r="C29" s="8">
        <f>Data!G33</f>
        <v>87360</v>
      </c>
      <c r="D29" s="8">
        <f>Data!H33</f>
        <v>174720</v>
      </c>
      <c r="E29" s="8">
        <f>Data!I33</f>
        <v>262080</v>
      </c>
      <c r="F29" s="8">
        <f>Data!J33</f>
        <v>262080</v>
      </c>
      <c r="G29" s="8">
        <f>Data!K33</f>
        <v>329280</v>
      </c>
      <c r="H29" s="8">
        <f>Data!L33</f>
        <v>389760</v>
      </c>
      <c r="I29" s="8">
        <f>Data!M33</f>
        <v>450240</v>
      </c>
      <c r="J29" s="8">
        <f>Data!N33</f>
        <v>510720</v>
      </c>
      <c r="K29" s="49">
        <f>Data!O33</f>
        <v>571200</v>
      </c>
      <c r="L29" s="8">
        <f>Data!P33</f>
        <v>571200</v>
      </c>
      <c r="M29" s="8">
        <f>Data!Q33</f>
        <v>600000</v>
      </c>
      <c r="N29" s="8">
        <f>Data!R33</f>
        <v>660480</v>
      </c>
      <c r="O29" s="8">
        <f>Data!S33</f>
        <v>680640</v>
      </c>
      <c r="P29" s="8">
        <f>Data!T33</f>
        <v>729600</v>
      </c>
      <c r="Q29" s="8">
        <f>Data!U33</f>
        <v>778560</v>
      </c>
      <c r="R29" s="8">
        <f>Data!V33</f>
        <v>807360</v>
      </c>
      <c r="S29" s="8">
        <f>Data!W33</f>
        <v>820800</v>
      </c>
      <c r="T29" s="8">
        <f>Data!X33</f>
        <v>861120</v>
      </c>
      <c r="U29" s="8">
        <f>Data!Y33</f>
        <v>861120</v>
      </c>
      <c r="V29" s="8">
        <f>Data!Z33</f>
        <v>861120</v>
      </c>
      <c r="W29" s="8">
        <f>Data!AA33</f>
        <v>901440</v>
      </c>
      <c r="X29" s="8">
        <f>Data!AB33</f>
        <v>961920</v>
      </c>
      <c r="Y29" s="8">
        <f>Data!AC33</f>
        <v>1002240</v>
      </c>
      <c r="Z29" s="8">
        <f>Data!AD33</f>
        <v>1042560</v>
      </c>
      <c r="AA29" s="8">
        <f>Data!AE33</f>
        <v>1082880</v>
      </c>
      <c r="AB29" s="8">
        <f>Data!AF33</f>
        <v>1082880</v>
      </c>
      <c r="AC29" s="8">
        <f>Data!AG33</f>
        <v>1082880</v>
      </c>
      <c r="AD29" s="8">
        <f>Data!AH33</f>
        <v>1111680</v>
      </c>
      <c r="AE29" s="8">
        <f>Data!AI33</f>
        <v>1140480</v>
      </c>
      <c r="AF29" s="8">
        <f>Data!AJ33</f>
        <v>1140480</v>
      </c>
      <c r="AG29" s="8">
        <f>Data!AK33</f>
        <v>1140480</v>
      </c>
    </row>
    <row r="30" spans="1:33">
      <c r="A30" s="70"/>
      <c r="B30" s="1" t="s">
        <v>2</v>
      </c>
      <c r="C30" s="8">
        <f>Data!G34</f>
        <v>87360</v>
      </c>
      <c r="D30" s="8">
        <f>Data!H34</f>
        <v>87360</v>
      </c>
      <c r="E30" s="8">
        <f>Data!I34</f>
        <v>87360</v>
      </c>
      <c r="F30" s="8">
        <f>Data!J34</f>
        <v>0</v>
      </c>
      <c r="G30" s="8">
        <f>Data!K34</f>
        <v>67872</v>
      </c>
      <c r="H30" s="8">
        <f>Data!L34</f>
        <v>60480</v>
      </c>
      <c r="I30" s="8">
        <f>Data!M34</f>
        <v>61152</v>
      </c>
      <c r="J30" s="8">
        <f>Data!N34</f>
        <v>61152</v>
      </c>
      <c r="K30" s="49">
        <f>Data!O34</f>
        <v>61152</v>
      </c>
      <c r="L30" s="8">
        <f>Data!P34</f>
        <v>0</v>
      </c>
      <c r="M30" s="8">
        <f>Data!Q34</f>
        <v>0</v>
      </c>
      <c r="N30" s="8">
        <f>Data!R34</f>
        <v>0</v>
      </c>
      <c r="O30" s="8">
        <f>Data!S34</f>
        <v>0</v>
      </c>
      <c r="P30" s="8">
        <f>Data!T34</f>
        <v>0</v>
      </c>
      <c r="Q30" s="8">
        <f>Data!U34</f>
        <v>0</v>
      </c>
      <c r="R30" s="8">
        <f>Data!V34</f>
        <v>0</v>
      </c>
      <c r="S30" s="8">
        <f>Data!W34</f>
        <v>0</v>
      </c>
      <c r="T30" s="8">
        <f>Data!X34</f>
        <v>0</v>
      </c>
      <c r="U30" s="8">
        <f>Data!Y34</f>
        <v>0</v>
      </c>
      <c r="V30" s="8">
        <f>Data!Z34</f>
        <v>0</v>
      </c>
      <c r="W30" s="8">
        <f>Data!AA34</f>
        <v>0</v>
      </c>
      <c r="X30" s="8">
        <f>Data!AB34</f>
        <v>0</v>
      </c>
      <c r="Y30" s="8">
        <f>Data!AC34</f>
        <v>0</v>
      </c>
      <c r="Z30" s="8">
        <f>Data!AD34</f>
        <v>0</v>
      </c>
      <c r="AA30" s="8">
        <f>Data!AE34</f>
        <v>0</v>
      </c>
      <c r="AB30" s="8">
        <f>Data!AF34</f>
        <v>0</v>
      </c>
      <c r="AC30" s="8">
        <f>Data!AG34</f>
        <v>0</v>
      </c>
      <c r="AD30" s="8">
        <f>Data!AH34</f>
        <v>0</v>
      </c>
      <c r="AE30" s="8">
        <f>Data!AI34</f>
        <v>0</v>
      </c>
      <c r="AF30" s="8">
        <f>Data!AJ34</f>
        <v>0</v>
      </c>
      <c r="AG30" s="8">
        <f>Data!AK34</f>
        <v>0</v>
      </c>
    </row>
    <row r="31" spans="1:33">
      <c r="A31" s="71"/>
      <c r="B31" s="43" t="s">
        <v>3</v>
      </c>
      <c r="C31" s="8">
        <f>Data!G35</f>
        <v>87360</v>
      </c>
      <c r="D31" s="8">
        <f>Data!H35</f>
        <v>174720</v>
      </c>
      <c r="E31" s="8">
        <f>Data!I35</f>
        <v>262080</v>
      </c>
      <c r="F31" s="8">
        <f>Data!J35</f>
        <v>262080</v>
      </c>
      <c r="G31" s="8">
        <f>Data!K35</f>
        <v>329952</v>
      </c>
      <c r="H31" s="8">
        <f>Data!L35</f>
        <v>390432</v>
      </c>
      <c r="I31" s="8">
        <f>Data!M35</f>
        <v>451584</v>
      </c>
      <c r="J31" s="8">
        <f>Data!N35</f>
        <v>512736</v>
      </c>
      <c r="K31" s="49">
        <f>Data!O35</f>
        <v>573888</v>
      </c>
      <c r="L31" s="8">
        <f>Data!P35</f>
        <v>573888</v>
      </c>
      <c r="M31" s="8">
        <f>Data!Q35</f>
        <v>573888</v>
      </c>
      <c r="N31" s="8">
        <f>Data!R35</f>
        <v>573888</v>
      </c>
      <c r="O31" s="8">
        <f>Data!S35</f>
        <v>573888</v>
      </c>
      <c r="P31" s="8">
        <f>Data!T35</f>
        <v>573888</v>
      </c>
      <c r="Q31" s="8">
        <f>Data!U35</f>
        <v>573888</v>
      </c>
      <c r="R31" s="8">
        <f>Data!V35</f>
        <v>573888</v>
      </c>
      <c r="S31" s="8">
        <f>Data!W35</f>
        <v>573888</v>
      </c>
      <c r="T31" s="8">
        <f>Data!X35</f>
        <v>573888</v>
      </c>
      <c r="U31" s="8">
        <f>Data!Y35</f>
        <v>573888</v>
      </c>
      <c r="V31" s="8">
        <f>Data!Z35</f>
        <v>573888</v>
      </c>
      <c r="W31" s="8">
        <f>Data!AA35</f>
        <v>573888</v>
      </c>
      <c r="X31" s="8">
        <f>Data!AB35</f>
        <v>573888</v>
      </c>
      <c r="Y31" s="8">
        <f>Data!AC35</f>
        <v>573888</v>
      </c>
      <c r="Z31" s="8">
        <f>Data!AD35</f>
        <v>573888</v>
      </c>
      <c r="AA31" s="8">
        <f>Data!AE35</f>
        <v>573888</v>
      </c>
      <c r="AB31" s="8">
        <f>Data!AF35</f>
        <v>573888</v>
      </c>
      <c r="AC31" s="8">
        <f>Data!AG35</f>
        <v>573888</v>
      </c>
      <c r="AD31" s="8">
        <f>Data!AH35</f>
        <v>573888</v>
      </c>
      <c r="AE31" s="8">
        <f>Data!AI35</f>
        <v>573888</v>
      </c>
      <c r="AF31" s="8">
        <f>Data!AJ35</f>
        <v>573888</v>
      </c>
      <c r="AG31" s="8">
        <f>Data!AK35</f>
        <v>573888</v>
      </c>
    </row>
    <row r="47" spans="1:3" ht="15.75">
      <c r="A47" s="15"/>
      <c r="C47" s="17"/>
    </row>
    <row r="48" spans="1:3" ht="15.75">
      <c r="C48" s="18"/>
    </row>
    <row r="49" spans="1:3" ht="15.75">
      <c r="C49" s="18"/>
    </row>
    <row r="50" spans="1:3" ht="15.75">
      <c r="C50" s="18"/>
    </row>
    <row r="51" spans="1:3" ht="15.75">
      <c r="C51" s="18"/>
    </row>
    <row r="52" spans="1:3" ht="15.75">
      <c r="C52" s="18"/>
    </row>
    <row r="53" spans="1:3" ht="15.75">
      <c r="B53" s="16"/>
      <c r="C53" s="18"/>
    </row>
    <row r="54" spans="1:3" ht="15.75">
      <c r="C54" s="18"/>
    </row>
    <row r="55" spans="1:3" ht="15.75">
      <c r="C55" s="18"/>
    </row>
    <row r="56" spans="1:3">
      <c r="A56" s="2" t="s">
        <v>24</v>
      </c>
    </row>
    <row r="58" spans="1:3" ht="15.75">
      <c r="C58" s="18"/>
    </row>
  </sheetData>
  <mergeCells count="2">
    <mergeCell ref="A1:H2"/>
    <mergeCell ref="A28:A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月グラフ </vt:lpstr>
    </vt:vector>
  </TitlesOfParts>
  <Company>製造企画部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神尾　昂</dc:creator>
  <cp:lastModifiedBy>DESIGN.05 \ SMCMFG</cp:lastModifiedBy>
  <cp:lastPrinted>2018-08-06T00:51:15Z</cp:lastPrinted>
  <dcterms:created xsi:type="dcterms:W3CDTF">2009-09-02T06:06:12Z</dcterms:created>
  <dcterms:modified xsi:type="dcterms:W3CDTF">2023-04-12T08:41:02Z</dcterms:modified>
</cp:coreProperties>
</file>