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nvaldez/Documents/git/Macro-1-EC/Data/"/>
    </mc:Choice>
  </mc:AlternateContent>
  <xr:revisionPtr revIDLastSave="0" documentId="13_ncr:1_{7E0FD680-905A-3B46-9177-73B681DEF977}" xr6:coauthVersionLast="47" xr6:coauthVersionMax="47" xr10:uidLastSave="{00000000-0000-0000-0000-000000000000}"/>
  <bookViews>
    <workbookView xWindow="0" yWindow="500" windowWidth="28800" windowHeight="17500" xr2:uid="{3676DFEE-314F-47A0-B209-E72E863CBD9D}"/>
  </bookViews>
  <sheets>
    <sheet name="data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2" i="1"/>
  <c r="M3" i="1"/>
  <c r="M4" i="1"/>
  <c r="M5" i="1"/>
  <c r="M6" i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M20" i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M28" i="1"/>
  <c r="M29" i="1"/>
  <c r="M30" i="1"/>
  <c r="N30" i="1" s="1"/>
  <c r="M31" i="1"/>
  <c r="N31" i="1" s="1"/>
  <c r="M32" i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M44" i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M52" i="1"/>
  <c r="M53" i="1"/>
  <c r="M54" i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M68" i="1"/>
  <c r="M69" i="1"/>
  <c r="N69" i="1" s="1"/>
  <c r="M2" i="1"/>
  <c r="N2" i="1" s="1"/>
  <c r="N3" i="1"/>
  <c r="N4" i="1"/>
  <c r="N5" i="1"/>
  <c r="N6" i="1"/>
  <c r="N19" i="1"/>
  <c r="N20" i="1"/>
  <c r="N27" i="1"/>
  <c r="N28" i="1"/>
  <c r="N29" i="1"/>
  <c r="N32" i="1"/>
  <c r="N43" i="1"/>
  <c r="N44" i="1"/>
  <c r="N51" i="1"/>
  <c r="N52" i="1"/>
  <c r="N53" i="1"/>
  <c r="N54" i="1"/>
  <c r="N67" i="1"/>
  <c r="N68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2" i="1"/>
</calcChain>
</file>

<file path=xl/sharedStrings.xml><?xml version="1.0" encoding="utf-8"?>
<sst xmlns="http://schemas.openxmlformats.org/spreadsheetml/2006/main" count="26" uniqueCount="23">
  <si>
    <t>Year</t>
  </si>
  <si>
    <t>realGDP</t>
  </si>
  <si>
    <t>workers</t>
  </si>
  <si>
    <t>BEA TABLE T10106 - 
 Real Gross Domestic Product, Chained Dollars,
 [Millions of chained (2017) dollars]</t>
  </si>
  <si>
    <t>Workers</t>
  </si>
  <si>
    <t>Infra-Annual Labor Statistics: 
Employment Total: From 15 to 64 Years for United States, 
Persons, Annual, Not Seasonally Adjusted
FRED</t>
  </si>
  <si>
    <t>ln(realGDP)</t>
  </si>
  <si>
    <t>ln(realgdp/worker)</t>
  </si>
  <si>
    <t>var</t>
  </si>
  <si>
    <t>Notes</t>
  </si>
  <si>
    <t>Capital</t>
  </si>
  <si>
    <t>FAAT1001-A BEA Table
Table 1.1. Current-Cost Net Stock of Fixed Assets and Consumer Durable Goods
[Millions of dollars; yearend estimates]</t>
  </si>
  <si>
    <t>LaborShare</t>
  </si>
  <si>
    <t>Labor share</t>
  </si>
  <si>
    <t>Computed from BEA TABLE T11200-A, Compensation of employees / National Income</t>
  </si>
  <si>
    <t>GDP</t>
  </si>
  <si>
    <t>K/Y</t>
  </si>
  <si>
    <t>GDP BEA TABLE T10105,
MILLIONS OF DOLLARS</t>
  </si>
  <si>
    <t>ln(Capital/worker)</t>
  </si>
  <si>
    <t>R</t>
  </si>
  <si>
    <t>realWages</t>
  </si>
  <si>
    <t>ln(realWages)</t>
  </si>
  <si>
    <t>realgdp/worker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</si>
</sst>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0" fillId="0" borderId="0" xfId="0" applyNumberFormat="1" applyAlignment="1">
      <alignment horizontal="right"/>
    </xf>
    <xf numFmtId="1" fontId="0" fillId="0" borderId="0" xfId="0" applyNumberFormat="1"/>
    <xf numFmtId="1" fontId="0" fillId="0" borderId="0" xfId="0" applyNumberFormat="1" applyAlignment="1">
      <alignment horizontal="right"/>
    </xf>
    <xf numFmtId="0" fontId="0" fillId="0" borderId="0" xfId="0" applyAlignment="1">
      <alignment wrapText="1"/>
    </xf>
    <xf numFmtId="164" fontId="0" fillId="0" borderId="0" xfId="0" applyNumberFormat="1"/>
    <xf numFmtId="0" fontId="1" fillId="0" borderId="0" xfId="0" applyFont="1"/>
    <xf numFmtId="49" fontId="0" fillId="0" borderId="0" xfId="0" applyNumberFormat="1"/>
    <xf numFmtId="164" fontId="0" fillId="0" borderId="0" xfId="0" applyNumberFormat="1" applyAlignment="1">
      <alignment horizontal="right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data!$F$1</c:f>
              <c:strCache>
                <c:ptCount val="1"/>
                <c:pt idx="0">
                  <c:v>ln(realgdp/worker)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data!$A$1:$A$69</c15:sqref>
                  </c15:fullRef>
                </c:ext>
              </c:extLst>
              <c:f>data!$A$2:$A$69</c:f>
              <c:strCach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data!$F$2:$F$69</c15:sqref>
                  </c15:fullRef>
                </c:ext>
              </c:extLst>
              <c:f>data!$F$3:$F$69</c:f>
              <c:numCache>
                <c:formatCode>0.0000</c:formatCode>
                <c:ptCount val="67"/>
                <c:pt idx="0">
                  <c:v>10.860103481339834</c:v>
                </c:pt>
                <c:pt idx="1">
                  <c:v>10.874291967482145</c:v>
                </c:pt>
                <c:pt idx="2">
                  <c:v>10.881715208623325</c:v>
                </c:pt>
                <c:pt idx="3">
                  <c:v>10.922162424125752</c:v>
                </c:pt>
                <c:pt idx="4">
                  <c:v>10.929937957299444</c:v>
                </c:pt>
                <c:pt idx="5">
                  <c:v>10.954389826491077</c:v>
                </c:pt>
                <c:pt idx="6">
                  <c:v>10.999153834773368</c:v>
                </c:pt>
                <c:pt idx="7">
                  <c:v>11.023780345697064</c:v>
                </c:pt>
                <c:pt idx="8">
                  <c:v>11.057185825695678</c:v>
                </c:pt>
                <c:pt idx="9">
                  <c:v>11.094079786638554</c:v>
                </c:pt>
                <c:pt idx="10">
                  <c:v>11.131084508809979</c:v>
                </c:pt>
                <c:pt idx="11">
                  <c:v>11.137979415557622</c:v>
                </c:pt>
                <c:pt idx="12">
                  <c:v>11.165248022841368</c:v>
                </c:pt>
                <c:pt idx="13">
                  <c:v>11.170350474404183</c:v>
                </c:pt>
                <c:pt idx="14">
                  <c:v>11.161366161683006</c:v>
                </c:pt>
                <c:pt idx="15">
                  <c:v>11.183689523433065</c:v>
                </c:pt>
                <c:pt idx="16">
                  <c:v>11.198579780265575</c:v>
                </c:pt>
                <c:pt idx="17">
                  <c:v>11.215934288991503</c:v>
                </c:pt>
                <c:pt idx="18">
                  <c:v>11.189085528518474</c:v>
                </c:pt>
                <c:pt idx="19">
                  <c:v>11.19796813927746</c:v>
                </c:pt>
                <c:pt idx="20">
                  <c:v>11.215435309529886</c:v>
                </c:pt>
                <c:pt idx="21">
                  <c:v>11.223829903376151</c:v>
                </c:pt>
                <c:pt idx="22">
                  <c:v>11.235225255006192</c:v>
                </c:pt>
                <c:pt idx="23">
                  <c:v>11.237550746819915</c:v>
                </c:pt>
                <c:pt idx="24">
                  <c:v>11.229612005017461</c:v>
                </c:pt>
                <c:pt idx="25">
                  <c:v>11.243214262036387</c:v>
                </c:pt>
                <c:pt idx="26">
                  <c:v>11.233767105752385</c:v>
                </c:pt>
                <c:pt idx="27">
                  <c:v>11.265188299717884</c:v>
                </c:pt>
                <c:pt idx="28">
                  <c:v>11.292431695707917</c:v>
                </c:pt>
                <c:pt idx="29">
                  <c:v>11.312297514818967</c:v>
                </c:pt>
                <c:pt idx="30">
                  <c:v>11.324140649491673</c:v>
                </c:pt>
                <c:pt idx="31">
                  <c:v>11.332916047512446</c:v>
                </c:pt>
                <c:pt idx="32">
                  <c:v>11.352387712474034</c:v>
                </c:pt>
                <c:pt idx="33">
                  <c:v>11.368889030773584</c:v>
                </c:pt>
                <c:pt idx="34">
                  <c:v>11.37478012796163</c:v>
                </c:pt>
                <c:pt idx="35">
                  <c:v>11.382649537516452</c:v>
                </c:pt>
                <c:pt idx="36">
                  <c:v>11.410885019715227</c:v>
                </c:pt>
                <c:pt idx="37">
                  <c:v>11.422709404547028</c:v>
                </c:pt>
                <c:pt idx="38">
                  <c:v>11.441432507900901</c:v>
                </c:pt>
                <c:pt idx="39">
                  <c:v>11.452546227884456</c:v>
                </c:pt>
                <c:pt idx="40">
                  <c:v>11.474969050476028</c:v>
                </c:pt>
                <c:pt idx="41">
                  <c:v>11.49613703406202</c:v>
                </c:pt>
                <c:pt idx="42">
                  <c:v>11.524679179039964</c:v>
                </c:pt>
                <c:pt idx="43">
                  <c:v>11.556936122452504</c:v>
                </c:pt>
                <c:pt idx="44">
                  <c:v>11.573224861991697</c:v>
                </c:pt>
                <c:pt idx="45">
                  <c:v>11.582967744133168</c:v>
                </c:pt>
                <c:pt idx="46">
                  <c:v>11.603614655984629</c:v>
                </c:pt>
                <c:pt idx="47">
                  <c:v>11.624039859100224</c:v>
                </c:pt>
                <c:pt idx="48">
                  <c:v>11.652036411635784</c:v>
                </c:pt>
                <c:pt idx="49">
                  <c:v>11.670028781175965</c:v>
                </c:pt>
                <c:pt idx="50">
                  <c:v>11.679601438731046</c:v>
                </c:pt>
                <c:pt idx="51">
                  <c:v>11.689922442892367</c:v>
                </c:pt>
                <c:pt idx="52">
                  <c:v>11.698559778735312</c:v>
                </c:pt>
                <c:pt idx="53">
                  <c:v>11.713608461551404</c:v>
                </c:pt>
                <c:pt idx="54">
                  <c:v>11.747468035164184</c:v>
                </c:pt>
                <c:pt idx="55">
                  <c:v>11.759783689792972</c:v>
                </c:pt>
                <c:pt idx="56">
                  <c:v>11.767502500826287</c:v>
                </c:pt>
                <c:pt idx="57">
                  <c:v>11.780915566545017</c:v>
                </c:pt>
                <c:pt idx="58">
                  <c:v>11.790643352724279</c:v>
                </c:pt>
                <c:pt idx="59">
                  <c:v>11.80507407654059</c:v>
                </c:pt>
                <c:pt idx="60">
                  <c:v>11.807898060727885</c:v>
                </c:pt>
                <c:pt idx="61">
                  <c:v>11.821126979130529</c:v>
                </c:pt>
                <c:pt idx="62">
                  <c:v>11.836904252027695</c:v>
                </c:pt>
                <c:pt idx="63">
                  <c:v>11.853528813332952</c:v>
                </c:pt>
                <c:pt idx="64">
                  <c:v>11.895793017869813</c:v>
                </c:pt>
                <c:pt idx="65">
                  <c:v>11.920246627962849</c:v>
                </c:pt>
                <c:pt idx="66">
                  <c:v>11.903133284616722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C-41B7-966D-7608D4172A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3812088"/>
        <c:axId val="653813400"/>
      </c:lineChart>
      <c:catAx>
        <c:axId val="653812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13400"/>
        <c:crosses val="autoZero"/>
        <c:auto val="1"/>
        <c:lblAlgn val="ctr"/>
        <c:lblOffset val="100"/>
        <c:noMultiLvlLbl val="0"/>
      </c:catAx>
      <c:valAx>
        <c:axId val="653813400"/>
        <c:scaling>
          <c:orientation val="minMax"/>
          <c:min val="1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812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</c:f>
              <c:strCache>
                <c:ptCount val="1"/>
                <c:pt idx="0">
                  <c:v>ln(Capital/worker)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data!$A$2:$A$69</c:f>
              <c:numCache>
                <c:formatCode>@</c:formatCod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numCache>
            </c:numRef>
          </c:cat>
          <c:val>
            <c:numRef>
              <c:f>data!$H$2:$H$69</c:f>
              <c:numCache>
                <c:formatCode>0.0000</c:formatCode>
                <c:ptCount val="68"/>
                <c:pt idx="0">
                  <c:v>10.034754304505647</c:v>
                </c:pt>
                <c:pt idx="1">
                  <c:v>10.091918570030613</c:v>
                </c:pt>
                <c:pt idx="2">
                  <c:v>10.136884999779101</c:v>
                </c:pt>
                <c:pt idx="3">
                  <c:v>10.183554251694469</c:v>
                </c:pt>
                <c:pt idx="4">
                  <c:v>10.196326282460051</c:v>
                </c:pt>
                <c:pt idx="5">
                  <c:v>10.211170177215372</c:v>
                </c:pt>
                <c:pt idx="6">
                  <c:v>10.246333440289169</c:v>
                </c:pt>
                <c:pt idx="7">
                  <c:v>10.275264308467474</c:v>
                </c:pt>
                <c:pt idx="8">
                  <c:v>10.296937145948908</c:v>
                </c:pt>
                <c:pt idx="9">
                  <c:v>10.336186724650322</c:v>
                </c:pt>
                <c:pt idx="10">
                  <c:v>10.37502076599886</c:v>
                </c:pt>
                <c:pt idx="11">
                  <c:v>10.430443986943558</c:v>
                </c:pt>
                <c:pt idx="12">
                  <c:v>10.486603562483653</c:v>
                </c:pt>
                <c:pt idx="13">
                  <c:v>10.561372978574557</c:v>
                </c:pt>
                <c:pt idx="14">
                  <c:v>10.624202937553132</c:v>
                </c:pt>
                <c:pt idx="15">
                  <c:v>10.697957444827846</c:v>
                </c:pt>
                <c:pt idx="16">
                  <c:v>10.781286311054439</c:v>
                </c:pt>
                <c:pt idx="17">
                  <c:v>10.838186494559441</c:v>
                </c:pt>
                <c:pt idx="18">
                  <c:v>10.924905357656405</c:v>
                </c:pt>
                <c:pt idx="19">
                  <c:v>11.074012532176376</c:v>
                </c:pt>
                <c:pt idx="20">
                  <c:v>11.163337879483143</c:v>
                </c:pt>
                <c:pt idx="21">
                  <c:v>11.214666944215052</c:v>
                </c:pt>
                <c:pt idx="22">
                  <c:v>11.287229743684847</c:v>
                </c:pt>
                <c:pt idx="23">
                  <c:v>11.36809216106794</c:v>
                </c:pt>
                <c:pt idx="24">
                  <c:v>11.478148912567764</c:v>
                </c:pt>
                <c:pt idx="25">
                  <c:v>11.599200411850026</c:v>
                </c:pt>
                <c:pt idx="26">
                  <c:v>11.682874986542629</c:v>
                </c:pt>
                <c:pt idx="27">
                  <c:v>11.745152997340824</c:v>
                </c:pt>
                <c:pt idx="28">
                  <c:v>11.768593891221336</c:v>
                </c:pt>
                <c:pt idx="29">
                  <c:v>11.784761141189211</c:v>
                </c:pt>
                <c:pt idx="30">
                  <c:v>11.816543997000212</c:v>
                </c:pt>
                <c:pt idx="31">
                  <c:v>11.858362550246962</c:v>
                </c:pt>
                <c:pt idx="32">
                  <c:v>11.892699118122705</c:v>
                </c:pt>
                <c:pt idx="33">
                  <c:v>11.933859012084625</c:v>
                </c:pt>
                <c:pt idx="34">
                  <c:v>11.970859844327936</c:v>
                </c:pt>
                <c:pt idx="35">
                  <c:v>12.00551919256176</c:v>
                </c:pt>
                <c:pt idx="36">
                  <c:v>12.040346805749978</c:v>
                </c:pt>
                <c:pt idx="37">
                  <c:v>12.074531018738339</c:v>
                </c:pt>
                <c:pt idx="38">
                  <c:v>12.108032618293485</c:v>
                </c:pt>
                <c:pt idx="39">
                  <c:v>12.144452964330965</c:v>
                </c:pt>
                <c:pt idx="40">
                  <c:v>12.175962664679945</c:v>
                </c:pt>
                <c:pt idx="41">
                  <c:v>12.20704077640627</c:v>
                </c:pt>
                <c:pt idx="42">
                  <c:v>12.23452867387954</c:v>
                </c:pt>
                <c:pt idx="43">
                  <c:v>12.272571675652381</c:v>
                </c:pt>
                <c:pt idx="44">
                  <c:v>12.319399705033053</c:v>
                </c:pt>
                <c:pt idx="45">
                  <c:v>12.359987867864165</c:v>
                </c:pt>
                <c:pt idx="46">
                  <c:v>12.414106782741969</c:v>
                </c:pt>
                <c:pt idx="47">
                  <c:v>12.46537650944251</c:v>
                </c:pt>
                <c:pt idx="48">
                  <c:v>12.509734734904447</c:v>
                </c:pt>
                <c:pt idx="49">
                  <c:v>12.59350492978078</c:v>
                </c:pt>
                <c:pt idx="50">
                  <c:v>12.66857440339068</c:v>
                </c:pt>
                <c:pt idx="51">
                  <c:v>12.72626912361588</c:v>
                </c:pt>
                <c:pt idx="52">
                  <c:v>12.760185530237294</c:v>
                </c:pt>
                <c:pt idx="53">
                  <c:v>12.799963193379481</c:v>
                </c:pt>
                <c:pt idx="54">
                  <c:v>12.824214736115684</c:v>
                </c:pt>
                <c:pt idx="55">
                  <c:v>12.848959105725735</c:v>
                </c:pt>
                <c:pt idx="56">
                  <c:v>12.878886777156046</c:v>
                </c:pt>
                <c:pt idx="57">
                  <c:v>12.893812978847865</c:v>
                </c:pt>
                <c:pt idx="58">
                  <c:v>12.930998160868462</c:v>
                </c:pt>
                <c:pt idx="59">
                  <c:v>12.953753489178863</c:v>
                </c:pt>
                <c:pt idx="60">
                  <c:v>12.963839074382548</c:v>
                </c:pt>
                <c:pt idx="61">
                  <c:v>12.989098166181169</c:v>
                </c:pt>
                <c:pt idx="62">
                  <c:v>13.018294248706251</c:v>
                </c:pt>
                <c:pt idx="63">
                  <c:v>13.054727063478484</c:v>
                </c:pt>
                <c:pt idx="64">
                  <c:v>13.086423868369659</c:v>
                </c:pt>
                <c:pt idx="65">
                  <c:v>13.196331290325755</c:v>
                </c:pt>
                <c:pt idx="66">
                  <c:v>13.29252838793172</c:v>
                </c:pt>
                <c:pt idx="67">
                  <c:v>13.359123757533233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03-4FE1-B4D2-8DD36358A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9804344"/>
        <c:axId val="699804672"/>
      </c:lineChart>
      <c:catAx>
        <c:axId val="6998043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4672"/>
        <c:crosses val="autoZero"/>
        <c:auto val="1"/>
        <c:lblAlgn val="ctr"/>
        <c:lblOffset val="100"/>
        <c:noMultiLvlLbl val="0"/>
      </c:catAx>
      <c:valAx>
        <c:axId val="699804672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9804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K/Y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@</c:formatCod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numCache>
            </c:numRef>
          </c:cat>
          <c:val>
            <c:numRef>
              <c:f>data!$J$2:$J$69</c:f>
              <c:numCache>
                <c:formatCode>General</c:formatCode>
                <c:ptCount val="68"/>
                <c:pt idx="0">
                  <c:v>3.1616017749448857</c:v>
                </c:pt>
                <c:pt idx="1">
                  <c:v>3.2503799907867532</c:v>
                </c:pt>
                <c:pt idx="2">
                  <c:v>3.2443216697360344</c:v>
                </c:pt>
                <c:pt idx="3">
                  <c:v>3.2991112339447541</c:v>
                </c:pt>
                <c:pt idx="4">
                  <c:v>3.1655810173026566</c:v>
                </c:pt>
                <c:pt idx="5">
                  <c:v>3.1451375598747746</c:v>
                </c:pt>
                <c:pt idx="6">
                  <c:v>3.1455721982394449</c:v>
                </c:pt>
                <c:pt idx="7">
                  <c:v>3.0589827825447657</c:v>
                </c:pt>
                <c:pt idx="8">
                  <c:v>3.0154474860773393</c:v>
                </c:pt>
                <c:pt idx="9">
                  <c:v>2.9875872950939426</c:v>
                </c:pt>
                <c:pt idx="10">
                  <c:v>2.9395545400780558</c:v>
                </c:pt>
                <c:pt idx="11">
                  <c:v>2.9125955540475084</c:v>
                </c:pt>
                <c:pt idx="12">
                  <c:v>2.9734475713377031</c:v>
                </c:pt>
                <c:pt idx="13">
                  <c:v>2.990710688661363</c:v>
                </c:pt>
                <c:pt idx="14">
                  <c:v>3.0202542218815562</c:v>
                </c:pt>
                <c:pt idx="15">
                  <c:v>3.1162961437730075</c:v>
                </c:pt>
                <c:pt idx="16">
                  <c:v>3.1525003219298622</c:v>
                </c:pt>
                <c:pt idx="17">
                  <c:v>3.1514232552321535</c:v>
                </c:pt>
                <c:pt idx="18">
                  <c:v>3.2022960959073257</c:v>
                </c:pt>
                <c:pt idx="19">
                  <c:v>3.503135105611221</c:v>
                </c:pt>
                <c:pt idx="20">
                  <c:v>3.4747249694938107</c:v>
                </c:pt>
                <c:pt idx="21">
                  <c:v>3.4069019521600161</c:v>
                </c:pt>
                <c:pt idx="22">
                  <c:v>3.4201763259753699</c:v>
                </c:pt>
                <c:pt idx="23">
                  <c:v>3.4252808408236266</c:v>
                </c:pt>
                <c:pt idx="24">
                  <c:v>3.5226375948537929</c:v>
                </c:pt>
                <c:pt idx="25">
                  <c:v>3.6756092362493775</c:v>
                </c:pt>
                <c:pt idx="26">
                  <c:v>3.6016153207894752</c:v>
                </c:pt>
                <c:pt idx="27">
                  <c:v>3.6442736069769954</c:v>
                </c:pt>
                <c:pt idx="28">
                  <c:v>3.4790362676449722</c:v>
                </c:pt>
                <c:pt idx="29">
                  <c:v>3.3209004924444221</c:v>
                </c:pt>
                <c:pt idx="30">
                  <c:v>3.2576873499502992</c:v>
                </c:pt>
                <c:pt idx="31">
                  <c:v>3.2905480812755439</c:v>
                </c:pt>
                <c:pt idx="32">
                  <c:v>3.2941340393782768</c:v>
                </c:pt>
                <c:pt idx="33">
                  <c:v>3.2516561830771225</c:v>
                </c:pt>
                <c:pt idx="34">
                  <c:v>3.1937809975219706</c:v>
                </c:pt>
                <c:pt idx="35">
                  <c:v>3.1683915397649294</c:v>
                </c:pt>
                <c:pt idx="36">
                  <c:v>3.1484913680762454</c:v>
                </c:pt>
                <c:pt idx="37">
                  <c:v>3.0967072663686959</c:v>
                </c:pt>
                <c:pt idx="38">
                  <c:v>3.0912943958052996</c:v>
                </c:pt>
                <c:pt idx="39">
                  <c:v>3.0807094761305933</c:v>
                </c:pt>
                <c:pt idx="40">
                  <c:v>3.0796187152221886</c:v>
                </c:pt>
                <c:pt idx="41">
                  <c:v>3.0505411661064952</c:v>
                </c:pt>
                <c:pt idx="42">
                  <c:v>3.0178402882314206</c:v>
                </c:pt>
                <c:pt idx="43">
                  <c:v>3.0127892905704705</c:v>
                </c:pt>
                <c:pt idx="44">
                  <c:v>3.0143542239719112</c:v>
                </c:pt>
                <c:pt idx="45">
                  <c:v>3.0200875977177533</c:v>
                </c:pt>
                <c:pt idx="46">
                  <c:v>3.0876019863675137</c:v>
                </c:pt>
                <c:pt idx="47">
                  <c:v>3.1348994812751414</c:v>
                </c:pt>
                <c:pt idx="48">
                  <c:v>3.1486675191704236</c:v>
                </c:pt>
                <c:pt idx="49">
                  <c:v>3.2420872187038663</c:v>
                </c:pt>
                <c:pt idx="50">
                  <c:v>3.328165990589758</c:v>
                </c:pt>
                <c:pt idx="51">
                  <c:v>3.3877671322303229</c:v>
                </c:pt>
                <c:pt idx="52">
                  <c:v>3.377157455306079</c:v>
                </c:pt>
                <c:pt idx="53">
                  <c:v>3.4181205619930641</c:v>
                </c:pt>
                <c:pt idx="54">
                  <c:v>3.4285754444982195</c:v>
                </c:pt>
                <c:pt idx="55">
                  <c:v>3.3566720940587897</c:v>
                </c:pt>
                <c:pt idx="56">
                  <c:v>3.3472559656794103</c:v>
                </c:pt>
                <c:pt idx="57">
                  <c:v>3.3098335360530382</c:v>
                </c:pt>
                <c:pt idx="58">
                  <c:v>3.3327387286403045</c:v>
                </c:pt>
                <c:pt idx="59">
                  <c:v>3.3186420960580842</c:v>
                </c:pt>
                <c:pt idx="60">
                  <c:v>3.2738704999431811</c:v>
                </c:pt>
                <c:pt idx="61">
                  <c:v>3.3166315632515824</c:v>
                </c:pt>
                <c:pt idx="62">
                  <c:v>3.3107252348575384</c:v>
                </c:pt>
                <c:pt idx="63">
                  <c:v>3.3041272787724707</c:v>
                </c:pt>
                <c:pt idx="64">
                  <c:v>3.2989322485833283</c:v>
                </c:pt>
                <c:pt idx="65">
                  <c:v>3.4837953941645035</c:v>
                </c:pt>
                <c:pt idx="66">
                  <c:v>3.578838478257488</c:v>
                </c:pt>
                <c:pt idx="67">
                  <c:v>3.6353486397741963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74-46DE-809E-33D16A603F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450544"/>
        <c:axId val="692451856"/>
      </c:lineChart>
      <c:catAx>
        <c:axId val="692450544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51856"/>
        <c:crosses val="autoZero"/>
        <c:auto val="1"/>
        <c:lblAlgn val="ctr"/>
        <c:lblOffset val="100"/>
        <c:noMultiLvlLbl val="0"/>
      </c:catAx>
      <c:valAx>
        <c:axId val="692451856"/>
        <c:scaling>
          <c:orientation val="minMax"/>
          <c:max val="3.8"/>
          <c:min val="2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450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data!$A$2:$A$69</c:f>
              <c:numCache>
                <c:formatCode>@</c:formatCod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numCache>
            </c:numRef>
          </c:cat>
          <c:val>
            <c:numRef>
              <c:f>data!$L$2:$L$69</c:f>
              <c:numCache>
                <c:formatCode>General</c:formatCode>
                <c:ptCount val="68"/>
                <c:pt idx="0">
                  <c:v>0.12280323558930979</c:v>
                </c:pt>
                <c:pt idx="1">
                  <c:v>0.11595607056229849</c:v>
                </c:pt>
                <c:pt idx="2">
                  <c:v>0.1148548956730603</c:v>
                </c:pt>
                <c:pt idx="3">
                  <c:v>0.11244455368808177</c:v>
                </c:pt>
                <c:pt idx="4">
                  <c:v>0.119083790869229</c:v>
                </c:pt>
                <c:pt idx="5">
                  <c:v>0.11792383286617891</c:v>
                </c:pt>
                <c:pt idx="6">
                  <c:v>0.11895995848765389</c:v>
                </c:pt>
                <c:pt idx="7">
                  <c:v>0.12351876876735046</c:v>
                </c:pt>
                <c:pt idx="8">
                  <c:v>0.12609117081562485</c:v>
                </c:pt>
                <c:pt idx="9">
                  <c:v>0.12740821104349379</c:v>
                </c:pt>
                <c:pt idx="10">
                  <c:v>0.13084762012109291</c:v>
                </c:pt>
                <c:pt idx="11">
                  <c:v>0.12854064759659717</c:v>
                </c:pt>
                <c:pt idx="12">
                  <c:v>0.1226722039686628</c:v>
                </c:pt>
                <c:pt idx="13">
                  <c:v>0.12061696087151831</c:v>
                </c:pt>
                <c:pt idx="14">
                  <c:v>0.11542467752412652</c:v>
                </c:pt>
                <c:pt idx="15">
                  <c:v>0.10753516719102352</c:v>
                </c:pt>
                <c:pt idx="16">
                  <c:v>0.10917927007133799</c:v>
                </c:pt>
                <c:pt idx="17">
                  <c:v>0.11002371776139316</c:v>
                </c:pt>
                <c:pt idx="18">
                  <c:v>0.10976378200930348</c:v>
                </c:pt>
                <c:pt idx="19">
                  <c:v>9.7249481271479171E-2</c:v>
                </c:pt>
                <c:pt idx="20">
                  <c:v>9.9274006745158502E-2</c:v>
                </c:pt>
                <c:pt idx="21">
                  <c:v>0.10232155855127649</c:v>
                </c:pt>
                <c:pt idx="22">
                  <c:v>0.10225578823947658</c:v>
                </c:pt>
                <c:pt idx="23">
                  <c:v>0.10188762405159656</c:v>
                </c:pt>
                <c:pt idx="24">
                  <c:v>9.6698405185117534E-2</c:v>
                </c:pt>
                <c:pt idx="25">
                  <c:v>8.9594577704538533E-2</c:v>
                </c:pt>
                <c:pt idx="26">
                  <c:v>9.4341208046591005E-2</c:v>
                </c:pt>
                <c:pt idx="27">
                  <c:v>9.1158807510731257E-2</c:v>
                </c:pt>
                <c:pt idx="28">
                  <c:v>9.7878794044209627E-2</c:v>
                </c:pt>
                <c:pt idx="29">
                  <c:v>0.10682092308439212</c:v>
                </c:pt>
                <c:pt idx="30">
                  <c:v>0.10729290750694118</c:v>
                </c:pt>
                <c:pt idx="31">
                  <c:v>0.10227059116217306</c:v>
                </c:pt>
                <c:pt idx="32">
                  <c:v>0.10193573039744684</c:v>
                </c:pt>
                <c:pt idx="33">
                  <c:v>0.10479490651289339</c:v>
                </c:pt>
                <c:pt idx="34">
                  <c:v>0.10660074925148356</c:v>
                </c:pt>
                <c:pt idx="35">
                  <c:v>0.10534817775089021</c:v>
                </c:pt>
                <c:pt idx="36">
                  <c:v>0.10541330801650785</c:v>
                </c:pt>
                <c:pt idx="37">
                  <c:v>0.10659064333839222</c:v>
                </c:pt>
                <c:pt idx="38">
                  <c:v>0.10801239739947621</c:v>
                </c:pt>
                <c:pt idx="39">
                  <c:v>0.11195330452087068</c:v>
                </c:pt>
                <c:pt idx="40">
                  <c:v>0.11347263880659859</c:v>
                </c:pt>
                <c:pt idx="41">
                  <c:v>0.11710144604384785</c:v>
                </c:pt>
                <c:pt idx="42">
                  <c:v>0.11911012807414456</c:v>
                </c:pt>
                <c:pt idx="43">
                  <c:v>0.11686426546099052</c:v>
                </c:pt>
                <c:pt idx="44">
                  <c:v>0.11560760855597939</c:v>
                </c:pt>
                <c:pt idx="45">
                  <c:v>0.11294049135659513</c:v>
                </c:pt>
                <c:pt idx="46">
                  <c:v>0.11012954536146499</c:v>
                </c:pt>
                <c:pt idx="47">
                  <c:v>0.11076281013307898</c:v>
                </c:pt>
                <c:pt idx="48">
                  <c:v>0.11210968131311433</c:v>
                </c:pt>
                <c:pt idx="49">
                  <c:v>0.11105781509364897</c:v>
                </c:pt>
                <c:pt idx="50">
                  <c:v>0.11090021445420524</c:v>
                </c:pt>
                <c:pt idx="51">
                  <c:v>0.1103864615790493</c:v>
                </c:pt>
                <c:pt idx="52">
                  <c:v>0.10651734176050678</c:v>
                </c:pt>
                <c:pt idx="53">
                  <c:v>0.10193093859357698</c:v>
                </c:pt>
                <c:pt idx="54">
                  <c:v>0.10410015434309178</c:v>
                </c:pt>
                <c:pt idx="55">
                  <c:v>0.11337939602977301</c:v>
                </c:pt>
                <c:pt idx="56">
                  <c:v>0.11518010017365014</c:v>
                </c:pt>
                <c:pt idx="57">
                  <c:v>0.11809140411659007</c:v>
                </c:pt>
                <c:pt idx="58">
                  <c:v>0.11670990855520895</c:v>
                </c:pt>
                <c:pt idx="59">
                  <c:v>0.1175212977651728</c:v>
                </c:pt>
                <c:pt idx="60">
                  <c:v>0.11656529471910464</c:v>
                </c:pt>
                <c:pt idx="61">
                  <c:v>0.1134143544053527</c:v>
                </c:pt>
                <c:pt idx="62">
                  <c:v>0.11337231520367708</c:v>
                </c:pt>
                <c:pt idx="63">
                  <c:v>0.11391355498570224</c:v>
                </c:pt>
                <c:pt idx="64">
                  <c:v>0.11330360208706612</c:v>
                </c:pt>
                <c:pt idx="65">
                  <c:v>0.10063305274209677</c:v>
                </c:pt>
                <c:pt idx="66">
                  <c:v>0.10334667206821814</c:v>
                </c:pt>
                <c:pt idx="67">
                  <c:v>0.10454712898534038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41-4827-9915-742081DEE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4425352"/>
        <c:axId val="1044425680"/>
      </c:lineChart>
      <c:catAx>
        <c:axId val="10444253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25680"/>
        <c:crosses val="autoZero"/>
        <c:auto val="1"/>
        <c:lblAlgn val="ctr"/>
        <c:lblOffset val="100"/>
        <c:noMultiLvlLbl val="0"/>
      </c:catAx>
      <c:valAx>
        <c:axId val="1044425680"/>
        <c:scaling>
          <c:orientation val="minMax"/>
          <c:max val="0.14000000000000001"/>
          <c:min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425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ln(realWages)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data!$A$2:$A$69</c:f>
              <c:numCache>
                <c:formatCode>@</c:formatCod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numCache>
            </c:numRef>
          </c:cat>
          <c:val>
            <c:numRef>
              <c:f>data!$N$2:$N$69</c:f>
              <c:numCache>
                <c:formatCode>General</c:formatCode>
                <c:ptCount val="68"/>
                <c:pt idx="0">
                  <c:v>10.372689501293523</c:v>
                </c:pt>
                <c:pt idx="1">
                  <c:v>10.38705314909887</c:v>
                </c:pt>
                <c:pt idx="2">
                  <c:v>10.408079180852742</c:v>
                </c:pt>
                <c:pt idx="3">
                  <c:v>10.418143505691143</c:v>
                </c:pt>
                <c:pt idx="4">
                  <c:v>10.449002799410785</c:v>
                </c:pt>
                <c:pt idx="5">
                  <c:v>10.466494084208325</c:v>
                </c:pt>
                <c:pt idx="6">
                  <c:v>10.48566995188366</c:v>
                </c:pt>
                <c:pt idx="7">
                  <c:v>10.524592977953702</c:v>
                </c:pt>
                <c:pt idx="8">
                  <c:v>10.545387539014898</c:v>
                </c:pt>
                <c:pt idx="9">
                  <c:v>10.578112143430159</c:v>
                </c:pt>
                <c:pt idx="10">
                  <c:v>10.608542182261955</c:v>
                </c:pt>
                <c:pt idx="11">
                  <c:v>10.662061328839954</c:v>
                </c:pt>
                <c:pt idx="12">
                  <c:v>10.684228013352186</c:v>
                </c:pt>
                <c:pt idx="13">
                  <c:v>10.717818965129901</c:v>
                </c:pt>
                <c:pt idx="14">
                  <c:v>10.741700866419377</c:v>
                </c:pt>
                <c:pt idx="15">
                  <c:v>10.753230350163175</c:v>
                </c:pt>
                <c:pt idx="16">
                  <c:v>10.761808888727888</c:v>
                </c:pt>
                <c:pt idx="17">
                  <c:v>10.772813027118646</c:v>
                </c:pt>
                <c:pt idx="18">
                  <c:v>10.782846980439791</c:v>
                </c:pt>
                <c:pt idx="19">
                  <c:v>10.772542174855873</c:v>
                </c:pt>
                <c:pt idx="20">
                  <c:v>10.774924627262894</c:v>
                </c:pt>
                <c:pt idx="21">
                  <c:v>10.786804663984634</c:v>
                </c:pt>
                <c:pt idx="22">
                  <c:v>10.793457939553385</c:v>
                </c:pt>
                <c:pt idx="23">
                  <c:v>10.805989254774557</c:v>
                </c:pt>
                <c:pt idx="24">
                  <c:v>10.821075088261097</c:v>
                </c:pt>
                <c:pt idx="25">
                  <c:v>10.830156815124578</c:v>
                </c:pt>
                <c:pt idx="26">
                  <c:v>10.828030974597985</c:v>
                </c:pt>
                <c:pt idx="27">
                  <c:v>10.829989119271545</c:v>
                </c:pt>
                <c:pt idx="28">
                  <c:v>10.848878791611385</c:v>
                </c:pt>
                <c:pt idx="29">
                  <c:v>10.854327186547634</c:v>
                </c:pt>
                <c:pt idx="30">
                  <c:v>10.882242414535472</c:v>
                </c:pt>
                <c:pt idx="31">
                  <c:v>10.91387458895284</c:v>
                </c:pt>
                <c:pt idx="32">
                  <c:v>10.923759194294684</c:v>
                </c:pt>
                <c:pt idx="33">
                  <c:v>10.935724631869224</c:v>
                </c:pt>
                <c:pt idx="34">
                  <c:v>10.952677212155432</c:v>
                </c:pt>
                <c:pt idx="35">
                  <c:v>10.968638378309841</c:v>
                </c:pt>
                <c:pt idx="36">
                  <c:v>10.979342762974253</c:v>
                </c:pt>
                <c:pt idx="37">
                  <c:v>11.010288013518441</c:v>
                </c:pt>
                <c:pt idx="38">
                  <c:v>11.016396759242916</c:v>
                </c:pt>
                <c:pt idx="39">
                  <c:v>11.018471831821431</c:v>
                </c:pt>
                <c:pt idx="40">
                  <c:v>11.022605323147925</c:v>
                </c:pt>
                <c:pt idx="41">
                  <c:v>11.033011963274058</c:v>
                </c:pt>
                <c:pt idx="42">
                  <c:v>11.050700595705885</c:v>
                </c:pt>
                <c:pt idx="43">
                  <c:v>11.090679699300697</c:v>
                </c:pt>
                <c:pt idx="44">
                  <c:v>11.128485433565737</c:v>
                </c:pt>
                <c:pt idx="45">
                  <c:v>11.156056268655213</c:v>
                </c:pt>
                <c:pt idx="46">
                  <c:v>11.167397445612758</c:v>
                </c:pt>
                <c:pt idx="47">
                  <c:v>11.177083800853261</c:v>
                </c:pt>
                <c:pt idx="48">
                  <c:v>11.188636883665616</c:v>
                </c:pt>
                <c:pt idx="49">
                  <c:v>11.205656925283407</c:v>
                </c:pt>
                <c:pt idx="50">
                  <c:v>11.209429873220067</c:v>
                </c:pt>
                <c:pt idx="51">
                  <c:v>11.211254633984137</c:v>
                </c:pt>
                <c:pt idx="52">
                  <c:v>11.244063631587434</c:v>
                </c:pt>
                <c:pt idx="53">
                  <c:v>11.270216596209631</c:v>
                </c:pt>
                <c:pt idx="54">
                  <c:v>11.272129728679124</c:v>
                </c:pt>
                <c:pt idx="55">
                  <c:v>11.26850042167937</c:v>
                </c:pt>
                <c:pt idx="56">
                  <c:v>11.27277667494381</c:v>
                </c:pt>
                <c:pt idx="57">
                  <c:v>11.27179060433749</c:v>
                </c:pt>
                <c:pt idx="58">
                  <c:v>11.288316766635777</c:v>
                </c:pt>
                <c:pt idx="59">
                  <c:v>11.296328791485983</c:v>
                </c:pt>
                <c:pt idx="60">
                  <c:v>11.32442247075145</c:v>
                </c:pt>
                <c:pt idx="61">
                  <c:v>11.336046921812137</c:v>
                </c:pt>
                <c:pt idx="62">
                  <c:v>11.350571862036864</c:v>
                </c:pt>
                <c:pt idx="63">
                  <c:v>11.364682349110838</c:v>
                </c:pt>
                <c:pt idx="64">
                  <c:v>11.385473833347318</c:v>
                </c:pt>
                <c:pt idx="65">
                  <c:v>11.46410974943776</c:v>
                </c:pt>
                <c:pt idx="66">
                  <c:v>11.458431705002493</c:v>
                </c:pt>
                <c:pt idx="67">
                  <c:v>11.42499221498937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F7-4469-AF3A-83FA0E556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1309352"/>
        <c:axId val="861319192"/>
      </c:lineChart>
      <c:catAx>
        <c:axId val="861309352"/>
        <c:scaling>
          <c:orientation val="minMax"/>
        </c:scaling>
        <c:delete val="0"/>
        <c:axPos val="b"/>
        <c:numFmt formatCode="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19192"/>
        <c:crosses val="autoZero"/>
        <c:auto val="1"/>
        <c:lblAlgn val="ctr"/>
        <c:lblOffset val="100"/>
        <c:noMultiLvlLbl val="0"/>
      </c:catAx>
      <c:valAx>
        <c:axId val="8613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09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data!$K$1</c:f>
              <c:strCache>
                <c:ptCount val="1"/>
                <c:pt idx="0">
                  <c:v>LaborShare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data!$A$1:$A$69</c15:sqref>
                  </c15:fullRef>
                </c:ext>
              </c:extLst>
              <c:f>data!$A$2:$A$69</c:f>
              <c:strCache>
                <c:ptCount val="68"/>
                <c:pt idx="0">
                  <c:v>1955</c:v>
                </c:pt>
                <c:pt idx="1">
                  <c:v>1956</c:v>
                </c:pt>
                <c:pt idx="2">
                  <c:v>1957</c:v>
                </c:pt>
                <c:pt idx="3">
                  <c:v>1958</c:v>
                </c:pt>
                <c:pt idx="4">
                  <c:v>1959</c:v>
                </c:pt>
                <c:pt idx="5">
                  <c:v>1960</c:v>
                </c:pt>
                <c:pt idx="6">
                  <c:v>1961</c:v>
                </c:pt>
                <c:pt idx="7">
                  <c:v>1962</c:v>
                </c:pt>
                <c:pt idx="8">
                  <c:v>1963</c:v>
                </c:pt>
                <c:pt idx="9">
                  <c:v>1964</c:v>
                </c:pt>
                <c:pt idx="10">
                  <c:v>1965</c:v>
                </c:pt>
                <c:pt idx="11">
                  <c:v>1966</c:v>
                </c:pt>
                <c:pt idx="12">
                  <c:v>1967</c:v>
                </c:pt>
                <c:pt idx="13">
                  <c:v>1968</c:v>
                </c:pt>
                <c:pt idx="14">
                  <c:v>1969</c:v>
                </c:pt>
                <c:pt idx="15">
                  <c:v>1970</c:v>
                </c:pt>
                <c:pt idx="16">
                  <c:v>1971</c:v>
                </c:pt>
                <c:pt idx="17">
                  <c:v>1972</c:v>
                </c:pt>
                <c:pt idx="18">
                  <c:v>1973</c:v>
                </c:pt>
                <c:pt idx="19">
                  <c:v>1974</c:v>
                </c:pt>
                <c:pt idx="20">
                  <c:v>1975</c:v>
                </c:pt>
                <c:pt idx="21">
                  <c:v>1976</c:v>
                </c:pt>
                <c:pt idx="22">
                  <c:v>1977</c:v>
                </c:pt>
                <c:pt idx="23">
                  <c:v>1978</c:v>
                </c:pt>
                <c:pt idx="24">
                  <c:v>1979</c:v>
                </c:pt>
                <c:pt idx="25">
                  <c:v>1980</c:v>
                </c:pt>
                <c:pt idx="26">
                  <c:v>1981</c:v>
                </c:pt>
                <c:pt idx="27">
                  <c:v>1982</c:v>
                </c:pt>
                <c:pt idx="28">
                  <c:v>1983</c:v>
                </c:pt>
                <c:pt idx="29">
                  <c:v>1984</c:v>
                </c:pt>
                <c:pt idx="30">
                  <c:v>1985</c:v>
                </c:pt>
                <c:pt idx="31">
                  <c:v>1986</c:v>
                </c:pt>
                <c:pt idx="32">
                  <c:v>1987</c:v>
                </c:pt>
                <c:pt idx="33">
                  <c:v>1988</c:v>
                </c:pt>
                <c:pt idx="34">
                  <c:v>1989</c:v>
                </c:pt>
                <c:pt idx="35">
                  <c:v>1990</c:v>
                </c:pt>
                <c:pt idx="36">
                  <c:v>1991</c:v>
                </c:pt>
                <c:pt idx="37">
                  <c:v>1992</c:v>
                </c:pt>
                <c:pt idx="38">
                  <c:v>1993</c:v>
                </c:pt>
                <c:pt idx="39">
                  <c:v>1994</c:v>
                </c:pt>
                <c:pt idx="40">
                  <c:v>1995</c:v>
                </c:pt>
                <c:pt idx="41">
                  <c:v>1996</c:v>
                </c:pt>
                <c:pt idx="42">
                  <c:v>1997</c:v>
                </c:pt>
                <c:pt idx="43">
                  <c:v>1998</c:v>
                </c:pt>
                <c:pt idx="44">
                  <c:v>1999</c:v>
                </c:pt>
                <c:pt idx="45">
                  <c:v>2000</c:v>
                </c:pt>
                <c:pt idx="46">
                  <c:v>2001</c:v>
                </c:pt>
                <c:pt idx="47">
                  <c:v>2002</c:v>
                </c:pt>
                <c:pt idx="48">
                  <c:v>2003</c:v>
                </c:pt>
                <c:pt idx="49">
                  <c:v>2004</c:v>
                </c:pt>
                <c:pt idx="50">
                  <c:v>2005</c:v>
                </c:pt>
                <c:pt idx="51">
                  <c:v>2006</c:v>
                </c:pt>
                <c:pt idx="52">
                  <c:v>2007</c:v>
                </c:pt>
                <c:pt idx="53">
                  <c:v>2008</c:v>
                </c:pt>
                <c:pt idx="54">
                  <c:v>2009</c:v>
                </c:pt>
                <c:pt idx="55">
                  <c:v>2010</c:v>
                </c:pt>
                <c:pt idx="56">
                  <c:v>2011</c:v>
                </c:pt>
                <c:pt idx="57">
                  <c:v>2012</c:v>
                </c:pt>
                <c:pt idx="58">
                  <c:v>2013</c:v>
                </c:pt>
                <c:pt idx="59">
                  <c:v>2014</c:v>
                </c:pt>
                <c:pt idx="60">
                  <c:v>2015</c:v>
                </c:pt>
                <c:pt idx="61">
                  <c:v>2016</c:v>
                </c:pt>
                <c:pt idx="62">
                  <c:v>2017</c:v>
                </c:pt>
                <c:pt idx="63">
                  <c:v>2018</c:v>
                </c:pt>
                <c:pt idx="64">
                  <c:v>2019</c:v>
                </c:pt>
                <c:pt idx="65">
                  <c:v>2020</c:v>
                </c:pt>
                <c:pt idx="66">
                  <c:v>2021</c:v>
                </c:pt>
                <c:pt idx="67">
                  <c:v>2022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data!$K$2:$K$69</c15:sqref>
                  </c15:fullRef>
                </c:ext>
              </c:extLst>
              <c:f>data!$K$3:$K$69</c:f>
              <c:numCache>
                <c:formatCode>General</c:formatCode>
                <c:ptCount val="67"/>
                <c:pt idx="0">
                  <c:v>0.62309870843404813</c:v>
                </c:pt>
                <c:pt idx="1">
                  <c:v>0.62737377309261899</c:v>
                </c:pt>
                <c:pt idx="2">
                  <c:v>0.62903290973174542</c:v>
                </c:pt>
                <c:pt idx="3">
                  <c:v>0.62303061215592925</c:v>
                </c:pt>
                <c:pt idx="4">
                  <c:v>0.62911332404818532</c:v>
                </c:pt>
                <c:pt idx="5">
                  <c:v>0.62580286187751744</c:v>
                </c:pt>
                <c:pt idx="6">
                  <c:v>0.62215821301954677</c:v>
                </c:pt>
                <c:pt idx="7">
                  <c:v>0.6197786959474757</c:v>
                </c:pt>
                <c:pt idx="8">
                  <c:v>0.61935684739581021</c:v>
                </c:pt>
                <c:pt idx="9">
                  <c:v>0.61536628421463258</c:v>
                </c:pt>
                <c:pt idx="10">
                  <c:v>0.62561308129576354</c:v>
                </c:pt>
                <c:pt idx="11">
                  <c:v>0.63524063303873624</c:v>
                </c:pt>
                <c:pt idx="12">
                  <c:v>0.63926956588770079</c:v>
                </c:pt>
                <c:pt idx="13">
                  <c:v>0.65138813039843968</c:v>
                </c:pt>
                <c:pt idx="14">
                  <c:v>0.66488857316262784</c:v>
                </c:pt>
                <c:pt idx="15">
                  <c:v>0.65581231595203959</c:v>
                </c:pt>
                <c:pt idx="16">
                  <c:v>0.65326869721964664</c:v>
                </c:pt>
                <c:pt idx="17">
                  <c:v>0.64850386939958471</c:v>
                </c:pt>
                <c:pt idx="18">
                  <c:v>0.65932192815540036</c:v>
                </c:pt>
                <c:pt idx="19">
                  <c:v>0.65505012994090073</c:v>
                </c:pt>
                <c:pt idx="20">
                  <c:v>0.65140048242360071</c:v>
                </c:pt>
                <c:pt idx="21">
                  <c:v>0.65026717386939159</c:v>
                </c:pt>
                <c:pt idx="22">
                  <c:v>0.65100627341902573</c:v>
                </c:pt>
                <c:pt idx="23">
                  <c:v>0.65936656253250003</c:v>
                </c:pt>
                <c:pt idx="24">
                  <c:v>0.67068534267133562</c:v>
                </c:pt>
                <c:pt idx="25">
                  <c:v>0.66021925971761053</c:v>
                </c:pt>
                <c:pt idx="26">
                  <c:v>0.66779236374514583</c:v>
                </c:pt>
                <c:pt idx="27">
                  <c:v>0.659476125686842</c:v>
                </c:pt>
                <c:pt idx="28">
                  <c:v>0.64525834392567449</c:v>
                </c:pt>
                <c:pt idx="29">
                  <c:v>0.65047325247525023</c:v>
                </c:pt>
                <c:pt idx="30">
                  <c:v>0.66347370248039583</c:v>
                </c:pt>
                <c:pt idx="31">
                  <c:v>0.66421004066888345</c:v>
                </c:pt>
                <c:pt idx="32">
                  <c:v>0.65924299428236122</c:v>
                </c:pt>
                <c:pt idx="33">
                  <c:v>0.65954055271900736</c:v>
                </c:pt>
                <c:pt idx="34">
                  <c:v>0.66621572488442748</c:v>
                </c:pt>
                <c:pt idx="35">
                  <c:v>0.66810710962966258</c:v>
                </c:pt>
                <c:pt idx="36">
                  <c:v>0.66991998024708677</c:v>
                </c:pt>
                <c:pt idx="37">
                  <c:v>0.66610188124150427</c:v>
                </c:pt>
                <c:pt idx="38">
                  <c:v>0.65510439387841968</c:v>
                </c:pt>
                <c:pt idx="39">
                  <c:v>0.65054753786555142</c:v>
                </c:pt>
                <c:pt idx="40">
                  <c:v>0.64277721823264355</c:v>
                </c:pt>
                <c:pt idx="41">
                  <c:v>0.64054465676144212</c:v>
                </c:pt>
                <c:pt idx="42">
                  <c:v>0.64791259256874323</c:v>
                </c:pt>
                <c:pt idx="43">
                  <c:v>0.65151771682599224</c:v>
                </c:pt>
                <c:pt idx="44">
                  <c:v>0.65890982277379795</c:v>
                </c:pt>
                <c:pt idx="45">
                  <c:v>0.6599637969841895</c:v>
                </c:pt>
                <c:pt idx="46">
                  <c:v>0.65276972396923372</c:v>
                </c:pt>
                <c:pt idx="47">
                  <c:v>0.64700388786484953</c:v>
                </c:pt>
                <c:pt idx="48">
                  <c:v>0.63994087714770331</c:v>
                </c:pt>
                <c:pt idx="49">
                  <c:v>0.63090567790440344</c:v>
                </c:pt>
                <c:pt idx="50">
                  <c:v>0.62603637361929143</c:v>
                </c:pt>
                <c:pt idx="51">
                  <c:v>0.64027416515411895</c:v>
                </c:pt>
                <c:pt idx="52">
                  <c:v>0.65158776289004217</c:v>
                </c:pt>
                <c:pt idx="53">
                  <c:v>0.64308476705080087</c:v>
                </c:pt>
                <c:pt idx="54">
                  <c:v>0.61942254530562102</c:v>
                </c:pt>
                <c:pt idx="55">
                  <c:v>0.61446272256619749</c:v>
                </c:pt>
                <c:pt idx="56">
                  <c:v>0.60913711033531837</c:v>
                </c:pt>
                <c:pt idx="57">
                  <c:v>0.61103636774198677</c:v>
                </c:pt>
                <c:pt idx="58">
                  <c:v>0.60998887405312074</c:v>
                </c:pt>
                <c:pt idx="59">
                  <c:v>0.61838032030194068</c:v>
                </c:pt>
                <c:pt idx="60">
                  <c:v>0.62384637245340613</c:v>
                </c:pt>
                <c:pt idx="61">
                  <c:v>0.62465541512096334</c:v>
                </c:pt>
                <c:pt idx="62">
                  <c:v>0.62361511554979343</c:v>
                </c:pt>
                <c:pt idx="63">
                  <c:v>0.62621909319432423</c:v>
                </c:pt>
                <c:pt idx="64">
                  <c:v>0.64941503435636971</c:v>
                </c:pt>
                <c:pt idx="65">
                  <c:v>0.63013895340240256</c:v>
                </c:pt>
                <c:pt idx="66">
                  <c:v>0.61993473685084544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E-4493-8C87-BABE6AB3F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7861296"/>
        <c:axId val="537861624"/>
      </c:lineChart>
      <c:catAx>
        <c:axId val="53786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61624"/>
        <c:crosses val="autoZero"/>
        <c:auto val="1"/>
        <c:lblAlgn val="ctr"/>
        <c:lblOffset val="100"/>
        <c:noMultiLvlLbl val="0"/>
      </c:catAx>
      <c:valAx>
        <c:axId val="537861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8612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2266</xdr:colOff>
      <xdr:row>0</xdr:row>
      <xdr:rowOff>0</xdr:rowOff>
    </xdr:from>
    <xdr:to>
      <xdr:col>23</xdr:col>
      <xdr:colOff>565602</xdr:colOff>
      <xdr:row>26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485C2C1-2445-4D33-8C3F-CE59D525B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257628</xdr:colOff>
      <xdr:row>0</xdr:row>
      <xdr:rowOff>83231</xdr:rowOff>
    </xdr:from>
    <xdr:to>
      <xdr:col>34</xdr:col>
      <xdr:colOff>300263</xdr:colOff>
      <xdr:row>26</xdr:row>
      <xdr:rowOff>145597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463CB8-F95D-40AF-8149-A2D78D412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66675</xdr:colOff>
      <xdr:row>39</xdr:row>
      <xdr:rowOff>170316</xdr:rowOff>
    </xdr:from>
    <xdr:to>
      <xdr:col>27</xdr:col>
      <xdr:colOff>514350</xdr:colOff>
      <xdr:row>66</xdr:row>
      <xdr:rowOff>51253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93C83E2-B71A-4429-BF0A-749A84DFFD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164193</xdr:colOff>
      <xdr:row>36</xdr:row>
      <xdr:rowOff>35149</xdr:rowOff>
    </xdr:from>
    <xdr:to>
      <xdr:col>33</xdr:col>
      <xdr:colOff>40822</xdr:colOff>
      <xdr:row>62</xdr:row>
      <xdr:rowOff>109763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AD0E4A9-9170-414A-B597-CC33176205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317500</xdr:colOff>
      <xdr:row>28</xdr:row>
      <xdr:rowOff>0</xdr:rowOff>
    </xdr:from>
    <xdr:to>
      <xdr:col>34</xdr:col>
      <xdr:colOff>462189</xdr:colOff>
      <xdr:row>63</xdr:row>
      <xdr:rowOff>159656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C2967355-68CA-4B7A-B0FC-3EDD6CF96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297997</xdr:colOff>
      <xdr:row>50</xdr:row>
      <xdr:rowOff>156936</xdr:rowOff>
    </xdr:from>
    <xdr:to>
      <xdr:col>17</xdr:col>
      <xdr:colOff>588736</xdr:colOff>
      <xdr:row>71</xdr:row>
      <xdr:rowOff>23132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70EDB9-B4C0-4851-9B35-DD21DA0E55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D75DE-7802-47BA-94F8-B38737487CF7}">
  <dimension ref="A1:N105"/>
  <sheetViews>
    <sheetView tabSelected="1" topLeftCell="B1" zoomScale="56" workbookViewId="0">
      <selection activeCell="G34" sqref="G34"/>
    </sheetView>
  </sheetViews>
  <sheetFormatPr baseColWidth="10" defaultColWidth="8.83203125" defaultRowHeight="15" x14ac:dyDescent="0.2"/>
  <cols>
    <col min="2" max="2" width="10.5" bestFit="1" customWidth="1"/>
    <col min="3" max="3" width="11.33203125" bestFit="1" customWidth="1"/>
    <col min="4" max="4" width="18.83203125" bestFit="1" customWidth="1"/>
    <col min="5" max="5" width="18.83203125" customWidth="1"/>
    <col min="6" max="6" width="18.33203125" bestFit="1" customWidth="1"/>
    <col min="7" max="7" width="11.5" bestFit="1" customWidth="1"/>
    <col min="8" max="8" width="14.5" bestFit="1" customWidth="1"/>
    <col min="9" max="9" width="10.1640625" bestFit="1" customWidth="1"/>
    <col min="11" max="11" width="12" bestFit="1" customWidth="1"/>
    <col min="13" max="13" width="12" bestFit="1" customWidth="1"/>
    <col min="14" max="14" width="13.5" bestFit="1" customWidth="1"/>
  </cols>
  <sheetData>
    <row r="1" spans="1:14" x14ac:dyDescent="0.2">
      <c r="A1" s="7" t="s">
        <v>0</v>
      </c>
      <c r="B1" t="s">
        <v>1</v>
      </c>
      <c r="C1" t="s">
        <v>6</v>
      </c>
      <c r="D1" t="s">
        <v>2</v>
      </c>
      <c r="E1" t="s">
        <v>22</v>
      </c>
      <c r="F1" t="s">
        <v>7</v>
      </c>
      <c r="G1" t="s">
        <v>10</v>
      </c>
      <c r="H1" t="s">
        <v>18</v>
      </c>
      <c r="I1" t="s">
        <v>15</v>
      </c>
      <c r="J1" t="s">
        <v>16</v>
      </c>
      <c r="K1" t="s">
        <v>12</v>
      </c>
      <c r="L1" t="s">
        <v>19</v>
      </c>
      <c r="M1" t="s">
        <v>20</v>
      </c>
      <c r="N1" t="s">
        <v>21</v>
      </c>
    </row>
    <row r="2" spans="1:14" x14ac:dyDescent="0.2">
      <c r="A2" s="7">
        <v>1955</v>
      </c>
      <c r="B2" s="3">
        <v>3083026</v>
      </c>
      <c r="C2">
        <f>LN(B2)</f>
        <v>14.941422140176872</v>
      </c>
      <c r="D2" s="2">
        <v>58985580</v>
      </c>
      <c r="E2" s="9">
        <f>B2*1000/D2</f>
        <v>52.267452485844842</v>
      </c>
      <c r="F2" s="5">
        <f>LN(B2*1000000/D2)</f>
        <v>10.864129132923019</v>
      </c>
      <c r="G2" s="3">
        <v>1345192</v>
      </c>
      <c r="H2" s="8">
        <f>LN(G2*1000000/D2)</f>
        <v>10.034754304505647</v>
      </c>
      <c r="I2" s="1">
        <v>425478</v>
      </c>
      <c r="J2">
        <f>G2/I2</f>
        <v>3.1616017749448857</v>
      </c>
      <c r="K2">
        <v>0.61174507239186326</v>
      </c>
      <c r="L2">
        <f>(1-K2)*(I2/G2)</f>
        <v>0.12280323558930979</v>
      </c>
      <c r="M2">
        <f>K2*B2*1000000/D2</f>
        <v>31974.356504691426</v>
      </c>
      <c r="N2">
        <f>LN(M2)</f>
        <v>10.372689501293523</v>
      </c>
    </row>
    <row r="3" spans="1:14" x14ac:dyDescent="0.2">
      <c r="A3" s="7">
        <v>1956</v>
      </c>
      <c r="B3" s="3">
        <v>3148765</v>
      </c>
      <c r="C3">
        <f t="shared" ref="C3:C66" si="0">LN(B3)</f>
        <v>14.962520870432767</v>
      </c>
      <c r="D3" s="2">
        <v>60486330</v>
      </c>
      <c r="E3" s="9">
        <f t="shared" ref="E3:E66" si="1">B3*1000/D3</f>
        <v>52.057464885040964</v>
      </c>
      <c r="F3" s="5">
        <f t="shared" ref="F3:F66" si="2">LN(B3*1000000/D3)</f>
        <v>10.860103481339834</v>
      </c>
      <c r="G3" s="3">
        <v>1460568</v>
      </c>
      <c r="H3" s="8">
        <f t="shared" ref="H3:H66" si="3">LN(G3*1000000/D3)</f>
        <v>10.091918570030613</v>
      </c>
      <c r="I3" s="1">
        <v>449353</v>
      </c>
      <c r="J3">
        <f t="shared" ref="J3:J66" si="4">G3/I3</f>
        <v>3.2503799907867532</v>
      </c>
      <c r="K3">
        <v>0.62309870843404813</v>
      </c>
      <c r="L3">
        <f t="shared" ref="L3:L66" si="5">(1-K3)*(I3/G3)</f>
        <v>0.11595607056229849</v>
      </c>
      <c r="M3">
        <f t="shared" ref="M3:M66" si="6">K3*B3*1000000/D3</f>
        <v>32436.93913421984</v>
      </c>
      <c r="N3">
        <f t="shared" ref="N3:N66" si="7">LN(M3)</f>
        <v>10.38705314909887</v>
      </c>
    </row>
    <row r="4" spans="1:14" x14ac:dyDescent="0.2">
      <c r="A4" s="7">
        <v>1957</v>
      </c>
      <c r="B4" s="3">
        <v>3215065</v>
      </c>
      <c r="C4">
        <f t="shared" si="0"/>
        <v>14.983358133178875</v>
      </c>
      <c r="D4" s="2">
        <v>60889830</v>
      </c>
      <c r="E4" s="9">
        <f t="shared" si="1"/>
        <v>52.801346300359192</v>
      </c>
      <c r="F4" s="5">
        <f t="shared" si="2"/>
        <v>10.874291967482145</v>
      </c>
      <c r="G4" s="3">
        <v>1537935</v>
      </c>
      <c r="H4" s="8">
        <f t="shared" si="3"/>
        <v>10.136884999779101</v>
      </c>
      <c r="I4" s="1">
        <v>474039</v>
      </c>
      <c r="J4">
        <f t="shared" si="4"/>
        <v>3.2443216697360344</v>
      </c>
      <c r="K4">
        <v>0.62737377309261899</v>
      </c>
      <c r="L4">
        <f t="shared" si="5"/>
        <v>0.1148548956730603</v>
      </c>
      <c r="M4">
        <f t="shared" si="6"/>
        <v>33126.179852826346</v>
      </c>
      <c r="N4">
        <f t="shared" si="7"/>
        <v>10.408079180852742</v>
      </c>
    </row>
    <row r="5" spans="1:14" x14ac:dyDescent="0.2">
      <c r="A5" s="7">
        <v>1958</v>
      </c>
      <c r="B5" s="3">
        <v>3191216</v>
      </c>
      <c r="C5">
        <f t="shared" si="0"/>
        <v>14.975912593348681</v>
      </c>
      <c r="D5" s="2">
        <v>59991170</v>
      </c>
      <c r="E5" s="9">
        <f t="shared" si="1"/>
        <v>53.194761829115855</v>
      </c>
      <c r="F5" s="5">
        <f t="shared" si="2"/>
        <v>10.881715208623325</v>
      </c>
      <c r="G5" s="3">
        <v>1587628</v>
      </c>
      <c r="H5" s="8">
        <f t="shared" si="3"/>
        <v>10.183554251694469</v>
      </c>
      <c r="I5" s="1">
        <v>481229</v>
      </c>
      <c r="J5">
        <f t="shared" si="4"/>
        <v>3.2991112339447541</v>
      </c>
      <c r="K5">
        <v>0.62903290973174542</v>
      </c>
      <c r="L5">
        <f t="shared" si="5"/>
        <v>0.11244455368808177</v>
      </c>
      <c r="M5">
        <f t="shared" si="6"/>
        <v>33461.255815855926</v>
      </c>
      <c r="N5">
        <f t="shared" si="7"/>
        <v>10.418143505691143</v>
      </c>
    </row>
    <row r="6" spans="1:14" x14ac:dyDescent="0.2">
      <c r="A6" s="7">
        <v>1959</v>
      </c>
      <c r="B6" s="3">
        <v>3412421</v>
      </c>
      <c r="C6">
        <f t="shared" si="0"/>
        <v>15.042932568024233</v>
      </c>
      <c r="D6" s="2">
        <v>61606670</v>
      </c>
      <c r="E6" s="9">
        <f t="shared" si="1"/>
        <v>55.390447170736543</v>
      </c>
      <c r="F6" s="5">
        <f t="shared" si="2"/>
        <v>10.922162424125752</v>
      </c>
      <c r="G6" s="3">
        <v>1651338</v>
      </c>
      <c r="H6" s="8">
        <f t="shared" si="3"/>
        <v>10.196326282460051</v>
      </c>
      <c r="I6" s="1">
        <v>521654</v>
      </c>
      <c r="J6">
        <f t="shared" si="4"/>
        <v>3.1655810173026566</v>
      </c>
      <c r="K6">
        <v>0.62303061215592925</v>
      </c>
      <c r="L6">
        <f t="shared" si="5"/>
        <v>0.119083790869229</v>
      </c>
      <c r="M6">
        <f t="shared" si="6"/>
        <v>34509.944208374647</v>
      </c>
      <c r="N6">
        <f t="shared" si="7"/>
        <v>10.449002799410785</v>
      </c>
    </row>
    <row r="7" spans="1:14" x14ac:dyDescent="0.2">
      <c r="A7" s="7">
        <v>1960</v>
      </c>
      <c r="B7" s="3">
        <v>3500272</v>
      </c>
      <c r="C7">
        <f t="shared" si="0"/>
        <v>15.068351237725757</v>
      </c>
      <c r="D7" s="2">
        <v>62703250</v>
      </c>
      <c r="E7" s="9">
        <f t="shared" si="1"/>
        <v>55.82281620171203</v>
      </c>
      <c r="F7" s="5">
        <f t="shared" si="2"/>
        <v>10.929937957299444</v>
      </c>
      <c r="G7" s="3">
        <v>1705866</v>
      </c>
      <c r="H7" s="8">
        <f t="shared" si="3"/>
        <v>10.211170177215372</v>
      </c>
      <c r="I7" s="1">
        <v>542382</v>
      </c>
      <c r="J7">
        <f t="shared" si="4"/>
        <v>3.1451375598747746</v>
      </c>
      <c r="K7">
        <v>0.62911332404818532</v>
      </c>
      <c r="L7">
        <f t="shared" si="5"/>
        <v>0.11792383286617891</v>
      </c>
      <c r="M7">
        <f t="shared" si="6"/>
        <v>35118.87745838995</v>
      </c>
      <c r="N7">
        <f t="shared" si="7"/>
        <v>10.466494084208325</v>
      </c>
    </row>
    <row r="8" spans="1:14" x14ac:dyDescent="0.2">
      <c r="A8" s="7">
        <v>1961</v>
      </c>
      <c r="B8" s="3">
        <v>3590066</v>
      </c>
      <c r="C8">
        <f t="shared" si="0"/>
        <v>15.093681144696586</v>
      </c>
      <c r="D8" s="2">
        <v>62758330</v>
      </c>
      <c r="E8" s="9">
        <f t="shared" si="1"/>
        <v>57.204613315873765</v>
      </c>
      <c r="F8" s="5">
        <f t="shared" si="2"/>
        <v>10.954389826491077</v>
      </c>
      <c r="G8" s="3">
        <v>1768469</v>
      </c>
      <c r="H8" s="8">
        <f t="shared" si="3"/>
        <v>10.246333440289169</v>
      </c>
      <c r="I8" s="1">
        <v>562209</v>
      </c>
      <c r="J8">
        <f t="shared" si="4"/>
        <v>3.1455721982394449</v>
      </c>
      <c r="K8">
        <v>0.62580286187751744</v>
      </c>
      <c r="L8">
        <f t="shared" si="5"/>
        <v>0.11895995848765389</v>
      </c>
      <c r="M8">
        <f t="shared" si="6"/>
        <v>35798.810725670548</v>
      </c>
      <c r="N8">
        <f t="shared" si="7"/>
        <v>10.48566995188366</v>
      </c>
    </row>
    <row r="9" spans="1:14" x14ac:dyDescent="0.2">
      <c r="A9" s="7">
        <v>1962</v>
      </c>
      <c r="B9" s="3">
        <v>3810124</v>
      </c>
      <c r="C9">
        <f t="shared" si="0"/>
        <v>15.153172292505035</v>
      </c>
      <c r="D9" s="2">
        <v>63689420</v>
      </c>
      <c r="E9" s="9">
        <f t="shared" si="1"/>
        <v>59.823499727270246</v>
      </c>
      <c r="F9" s="5">
        <f t="shared" si="2"/>
        <v>10.999153834773368</v>
      </c>
      <c r="G9" s="3">
        <v>1847387</v>
      </c>
      <c r="H9" s="8">
        <f t="shared" si="3"/>
        <v>10.275264308467474</v>
      </c>
      <c r="I9" s="1">
        <v>603922</v>
      </c>
      <c r="J9">
        <f t="shared" si="4"/>
        <v>3.0589827825447657</v>
      </c>
      <c r="K9">
        <v>0.62215821301954677</v>
      </c>
      <c r="L9">
        <f t="shared" si="5"/>
        <v>0.12351876876735046</v>
      </c>
      <c r="M9">
        <f t="shared" si="6"/>
        <v>37219.681686893797</v>
      </c>
      <c r="N9">
        <f t="shared" si="7"/>
        <v>10.524592977953702</v>
      </c>
    </row>
    <row r="10" spans="1:14" x14ac:dyDescent="0.2">
      <c r="A10" s="7">
        <v>1963</v>
      </c>
      <c r="B10" s="3">
        <v>3976142</v>
      </c>
      <c r="C10">
        <f t="shared" si="0"/>
        <v>15.195822560406576</v>
      </c>
      <c r="D10" s="2">
        <v>64847750</v>
      </c>
      <c r="E10" s="9">
        <f t="shared" si="1"/>
        <v>61.315034060549515</v>
      </c>
      <c r="F10" s="5">
        <f t="shared" si="2"/>
        <v>11.023780345697064</v>
      </c>
      <c r="G10" s="3">
        <v>1922197</v>
      </c>
      <c r="H10" s="8">
        <f t="shared" si="3"/>
        <v>10.296937145948908</v>
      </c>
      <c r="I10" s="1">
        <v>637450</v>
      </c>
      <c r="J10">
        <f t="shared" si="4"/>
        <v>3.0154474860773393</v>
      </c>
      <c r="K10">
        <v>0.6197786959474757</v>
      </c>
      <c r="L10">
        <f t="shared" si="5"/>
        <v>0.12609117081562485</v>
      </c>
      <c r="M10">
        <f t="shared" si="6"/>
        <v>38001.751852022433</v>
      </c>
      <c r="N10">
        <f t="shared" si="7"/>
        <v>10.545387539014898</v>
      </c>
    </row>
    <row r="11" spans="1:14" x14ac:dyDescent="0.2">
      <c r="A11" s="7">
        <v>1964</v>
      </c>
      <c r="B11" s="3">
        <v>4205277</v>
      </c>
      <c r="C11">
        <f t="shared" si="0"/>
        <v>15.251850723179164</v>
      </c>
      <c r="D11" s="2">
        <v>66331500</v>
      </c>
      <c r="E11" s="9">
        <f t="shared" si="1"/>
        <v>63.397887881323356</v>
      </c>
      <c r="F11" s="5">
        <f t="shared" si="2"/>
        <v>11.057185825695678</v>
      </c>
      <c r="G11" s="3">
        <v>2044884</v>
      </c>
      <c r="H11" s="8">
        <f t="shared" si="3"/>
        <v>10.336186724650322</v>
      </c>
      <c r="I11" s="1">
        <v>684460</v>
      </c>
      <c r="J11">
        <f t="shared" si="4"/>
        <v>2.9875872950939426</v>
      </c>
      <c r="K11">
        <v>0.61935684739581021</v>
      </c>
      <c r="L11">
        <f t="shared" si="5"/>
        <v>0.12740821104349379</v>
      </c>
      <c r="M11">
        <f t="shared" si="6"/>
        <v>39265.915969729467</v>
      </c>
      <c r="N11">
        <f t="shared" si="7"/>
        <v>10.578112143430159</v>
      </c>
    </row>
    <row r="12" spans="1:14" x14ac:dyDescent="0.2">
      <c r="A12" s="7">
        <v>1965</v>
      </c>
      <c r="B12" s="3">
        <v>4478555</v>
      </c>
      <c r="C12">
        <f t="shared" si="0"/>
        <v>15.3148110077196</v>
      </c>
      <c r="D12" s="2">
        <v>68083250</v>
      </c>
      <c r="E12" s="9">
        <f t="shared" si="1"/>
        <v>65.780570110856928</v>
      </c>
      <c r="F12" s="5">
        <f t="shared" si="2"/>
        <v>11.094079786638554</v>
      </c>
      <c r="G12" s="3">
        <v>2181999</v>
      </c>
      <c r="H12" s="8">
        <f t="shared" si="3"/>
        <v>10.37502076599886</v>
      </c>
      <c r="I12" s="1">
        <v>742289</v>
      </c>
      <c r="J12">
        <f t="shared" si="4"/>
        <v>2.9395545400780558</v>
      </c>
      <c r="K12">
        <v>0.61536628421463258</v>
      </c>
      <c r="L12">
        <f t="shared" si="5"/>
        <v>0.13084762012109291</v>
      </c>
      <c r="M12">
        <f t="shared" si="6"/>
        <v>40479.14500263815</v>
      </c>
      <c r="N12">
        <f t="shared" si="7"/>
        <v>10.608542182261955</v>
      </c>
    </row>
    <row r="13" spans="1:14" x14ac:dyDescent="0.2">
      <c r="A13" s="7">
        <v>1966</v>
      </c>
      <c r="B13" s="3">
        <v>4773931</v>
      </c>
      <c r="C13">
        <f t="shared" si="0"/>
        <v>15.378680632487816</v>
      </c>
      <c r="D13" s="2">
        <v>69937090</v>
      </c>
      <c r="E13" s="9">
        <f t="shared" si="1"/>
        <v>68.260360847155638</v>
      </c>
      <c r="F13" s="5">
        <f t="shared" si="2"/>
        <v>11.131084508809979</v>
      </c>
      <c r="G13" s="3">
        <v>2369146</v>
      </c>
      <c r="H13" s="8">
        <f t="shared" si="3"/>
        <v>10.430443986943558</v>
      </c>
      <c r="I13" s="1">
        <v>813414</v>
      </c>
      <c r="J13">
        <f t="shared" si="4"/>
        <v>2.9125955540475084</v>
      </c>
      <c r="K13">
        <v>0.62561308129576354</v>
      </c>
      <c r="L13">
        <f t="shared" si="5"/>
        <v>0.12854064759659717</v>
      </c>
      <c r="M13">
        <f t="shared" si="6"/>
        <v>42704.574679949736</v>
      </c>
      <c r="N13">
        <f t="shared" si="7"/>
        <v>10.662061328839954</v>
      </c>
    </row>
    <row r="14" spans="1:14" x14ac:dyDescent="0.2">
      <c r="A14" s="7">
        <v>1967</v>
      </c>
      <c r="B14" s="3">
        <v>4904864</v>
      </c>
      <c r="C14">
        <f t="shared" si="0"/>
        <v>15.405737923787827</v>
      </c>
      <c r="D14" s="2">
        <v>71361500</v>
      </c>
      <c r="E14" s="9">
        <f t="shared" si="1"/>
        <v>68.732635945152495</v>
      </c>
      <c r="F14" s="5">
        <f t="shared" si="2"/>
        <v>11.137979415557622</v>
      </c>
      <c r="G14" s="3">
        <v>2557043</v>
      </c>
      <c r="H14" s="8">
        <f t="shared" si="3"/>
        <v>10.486603562483653</v>
      </c>
      <c r="I14" s="1">
        <v>859959</v>
      </c>
      <c r="J14">
        <f t="shared" si="4"/>
        <v>2.9734475713377031</v>
      </c>
      <c r="K14">
        <v>0.63524063303873624</v>
      </c>
      <c r="L14">
        <f t="shared" si="5"/>
        <v>0.1226722039686628</v>
      </c>
      <c r="M14">
        <f t="shared" si="6"/>
        <v>43661.763168219666</v>
      </c>
      <c r="N14">
        <f t="shared" si="7"/>
        <v>10.684228013352186</v>
      </c>
    </row>
    <row r="15" spans="1:14" x14ac:dyDescent="0.2">
      <c r="A15" s="7">
        <v>1968</v>
      </c>
      <c r="B15" s="3">
        <v>5145914</v>
      </c>
      <c r="C15">
        <f t="shared" si="0"/>
        <v>15.453713559674851</v>
      </c>
      <c r="D15" s="2">
        <v>72854590</v>
      </c>
      <c r="E15" s="9">
        <f t="shared" si="1"/>
        <v>70.632667070118714</v>
      </c>
      <c r="F15" s="5">
        <f t="shared" si="2"/>
        <v>11.165248022841368</v>
      </c>
      <c r="G15" s="3">
        <v>2813215</v>
      </c>
      <c r="H15" s="8">
        <f t="shared" si="3"/>
        <v>10.561372978574557</v>
      </c>
      <c r="I15" s="1">
        <v>940651</v>
      </c>
      <c r="J15">
        <f t="shared" si="4"/>
        <v>2.990710688661363</v>
      </c>
      <c r="K15">
        <v>0.63926956588770079</v>
      </c>
      <c r="L15">
        <f t="shared" si="5"/>
        <v>0.12061696087151831</v>
      </c>
      <c r="M15">
        <f t="shared" si="6"/>
        <v>45153.314415405286</v>
      </c>
      <c r="N15">
        <f t="shared" si="7"/>
        <v>10.717818965129901</v>
      </c>
    </row>
    <row r="16" spans="1:14" x14ac:dyDescent="0.2">
      <c r="A16" s="7">
        <v>1969</v>
      </c>
      <c r="B16" s="3">
        <v>5306594</v>
      </c>
      <c r="C16">
        <f t="shared" si="0"/>
        <v>15.484460756151309</v>
      </c>
      <c r="D16" s="2">
        <v>74747090</v>
      </c>
      <c r="E16" s="9">
        <f t="shared" si="1"/>
        <v>70.99398785959427</v>
      </c>
      <c r="F16" s="5">
        <f t="shared" si="2"/>
        <v>11.170350474404183</v>
      </c>
      <c r="G16" s="3">
        <v>3073456</v>
      </c>
      <c r="H16" s="8">
        <f t="shared" si="3"/>
        <v>10.624202937553132</v>
      </c>
      <c r="I16" s="1">
        <v>1017615</v>
      </c>
      <c r="J16">
        <f t="shared" si="4"/>
        <v>3.0202542218815562</v>
      </c>
      <c r="K16">
        <v>0.65138813039843968</v>
      </c>
      <c r="L16">
        <f t="shared" si="5"/>
        <v>0.11542467752412652</v>
      </c>
      <c r="M16">
        <f t="shared" si="6"/>
        <v>46244.641021390635</v>
      </c>
      <c r="N16">
        <f t="shared" si="7"/>
        <v>10.741700866419377</v>
      </c>
    </row>
    <row r="17" spans="1:14" x14ac:dyDescent="0.2">
      <c r="A17" s="7">
        <v>1970</v>
      </c>
      <c r="B17" s="3">
        <v>5316391</v>
      </c>
      <c r="C17">
        <f t="shared" si="0"/>
        <v>15.486305247653004</v>
      </c>
      <c r="D17" s="2">
        <v>75560910</v>
      </c>
      <c r="E17" s="9">
        <f t="shared" si="1"/>
        <v>70.359012351757016</v>
      </c>
      <c r="F17" s="5">
        <f t="shared" si="2"/>
        <v>11.161366161683006</v>
      </c>
      <c r="G17" s="3">
        <v>3344730</v>
      </c>
      <c r="H17" s="8">
        <f t="shared" si="3"/>
        <v>10.697957444827846</v>
      </c>
      <c r="I17" s="1">
        <v>1073303</v>
      </c>
      <c r="J17">
        <f t="shared" si="4"/>
        <v>3.1162961437730075</v>
      </c>
      <c r="K17">
        <v>0.66488857316262784</v>
      </c>
      <c r="L17">
        <f t="shared" si="5"/>
        <v>0.10753516719102352</v>
      </c>
      <c r="M17">
        <f t="shared" si="6"/>
        <v>46780.903331691428</v>
      </c>
      <c r="N17">
        <f t="shared" si="7"/>
        <v>10.753230350163175</v>
      </c>
    </row>
    <row r="18" spans="1:14" x14ac:dyDescent="0.2">
      <c r="A18" s="7">
        <v>1971</v>
      </c>
      <c r="B18" s="3">
        <v>5491445</v>
      </c>
      <c r="C18">
        <f t="shared" si="0"/>
        <v>15.518701984681917</v>
      </c>
      <c r="D18" s="2">
        <v>76325910</v>
      </c>
      <c r="E18" s="9">
        <f t="shared" si="1"/>
        <v>71.947324309661028</v>
      </c>
      <c r="F18" s="5">
        <f t="shared" si="2"/>
        <v>11.183689523433065</v>
      </c>
      <c r="G18" s="3">
        <v>3672190</v>
      </c>
      <c r="H18" s="8">
        <f t="shared" si="3"/>
        <v>10.781286311054439</v>
      </c>
      <c r="I18" s="1">
        <v>1164850</v>
      </c>
      <c r="J18">
        <f t="shared" si="4"/>
        <v>3.1525003219298622</v>
      </c>
      <c r="K18">
        <v>0.65581231595203959</v>
      </c>
      <c r="L18">
        <f t="shared" si="5"/>
        <v>0.10917927007133799</v>
      </c>
      <c r="M18">
        <f t="shared" si="6"/>
        <v>47183.94138207128</v>
      </c>
      <c r="N18">
        <f t="shared" si="7"/>
        <v>10.761808888727888</v>
      </c>
    </row>
    <row r="19" spans="1:14" x14ac:dyDescent="0.2">
      <c r="A19" s="7">
        <v>1972</v>
      </c>
      <c r="B19" s="3">
        <v>5780048</v>
      </c>
      <c r="C19">
        <f t="shared" si="0"/>
        <v>15.569922545112348</v>
      </c>
      <c r="D19" s="2">
        <v>79149840</v>
      </c>
      <c r="E19" s="9">
        <f t="shared" si="1"/>
        <v>73.02665425476539</v>
      </c>
      <c r="F19" s="5">
        <f t="shared" si="2"/>
        <v>11.198579780265575</v>
      </c>
      <c r="G19" s="3">
        <v>4031017</v>
      </c>
      <c r="H19" s="8">
        <f t="shared" si="3"/>
        <v>10.838186494559441</v>
      </c>
      <c r="I19" s="1">
        <v>1279110</v>
      </c>
      <c r="J19">
        <f t="shared" si="4"/>
        <v>3.1514232552321535</v>
      </c>
      <c r="K19">
        <v>0.65326869721964664</v>
      </c>
      <c r="L19">
        <f t="shared" si="5"/>
        <v>0.11002371776139316</v>
      </c>
      <c r="M19">
        <f t="shared" si="6"/>
        <v>47706.027287320154</v>
      </c>
      <c r="N19">
        <f t="shared" si="7"/>
        <v>10.772813027118646</v>
      </c>
    </row>
    <row r="20" spans="1:14" x14ac:dyDescent="0.2">
      <c r="A20" s="7">
        <v>1973</v>
      </c>
      <c r="B20" s="3">
        <v>6106371</v>
      </c>
      <c r="C20">
        <f t="shared" si="0"/>
        <v>15.624843210339439</v>
      </c>
      <c r="D20" s="2">
        <v>82179750</v>
      </c>
      <c r="E20" s="9">
        <f t="shared" si="1"/>
        <v>74.305056902704138</v>
      </c>
      <c r="F20" s="5">
        <f t="shared" si="2"/>
        <v>11.215934288991503</v>
      </c>
      <c r="G20" s="3">
        <v>4564476</v>
      </c>
      <c r="H20" s="8">
        <f t="shared" si="3"/>
        <v>10.924905357656405</v>
      </c>
      <c r="I20" s="1">
        <v>1425376</v>
      </c>
      <c r="J20">
        <f t="shared" si="4"/>
        <v>3.2022960959073257</v>
      </c>
      <c r="K20">
        <v>0.64850386939958471</v>
      </c>
      <c r="L20">
        <f t="shared" si="5"/>
        <v>0.10976378200930348</v>
      </c>
      <c r="M20">
        <f t="shared" si="6"/>
        <v>48187.116917359948</v>
      </c>
      <c r="N20">
        <f t="shared" si="7"/>
        <v>10.782846980439791</v>
      </c>
    </row>
    <row r="21" spans="1:14" x14ac:dyDescent="0.2">
      <c r="A21" s="7">
        <v>1974</v>
      </c>
      <c r="B21" s="3">
        <v>6073363</v>
      </c>
      <c r="C21">
        <f t="shared" si="0"/>
        <v>15.619423045858088</v>
      </c>
      <c r="D21" s="2">
        <v>83959750</v>
      </c>
      <c r="E21" s="9">
        <f t="shared" si="1"/>
        <v>72.336601764535985</v>
      </c>
      <c r="F21" s="5">
        <f t="shared" si="2"/>
        <v>11.189085528518474</v>
      </c>
      <c r="G21" s="3">
        <v>5413195</v>
      </c>
      <c r="H21" s="8">
        <f t="shared" si="3"/>
        <v>11.074012532176376</v>
      </c>
      <c r="I21" s="1">
        <v>1545243</v>
      </c>
      <c r="J21">
        <f t="shared" si="4"/>
        <v>3.503135105611221</v>
      </c>
      <c r="K21">
        <v>0.65932192815540036</v>
      </c>
      <c r="L21">
        <f t="shared" si="5"/>
        <v>9.7249481271479171E-2</v>
      </c>
      <c r="M21">
        <f t="shared" si="6"/>
        <v>47693.107751603202</v>
      </c>
      <c r="N21">
        <f t="shared" si="7"/>
        <v>10.772542174855873</v>
      </c>
    </row>
    <row r="22" spans="1:14" x14ac:dyDescent="0.2">
      <c r="A22" s="7">
        <v>1975</v>
      </c>
      <c r="B22" s="3">
        <v>6060875</v>
      </c>
      <c r="C22">
        <f t="shared" si="0"/>
        <v>15.617364737061289</v>
      </c>
      <c r="D22" s="2">
        <v>83046160</v>
      </c>
      <c r="E22" s="9">
        <f t="shared" si="1"/>
        <v>72.982001816820912</v>
      </c>
      <c r="F22" s="5">
        <f t="shared" si="2"/>
        <v>11.19796813927746</v>
      </c>
      <c r="G22" s="3">
        <v>5854578</v>
      </c>
      <c r="H22" s="8">
        <f t="shared" si="3"/>
        <v>11.163337879483143</v>
      </c>
      <c r="I22" s="1">
        <v>1684904</v>
      </c>
      <c r="J22">
        <f t="shared" si="4"/>
        <v>3.4747249694938107</v>
      </c>
      <c r="K22">
        <v>0.65505012994090073</v>
      </c>
      <c r="L22">
        <f t="shared" si="5"/>
        <v>9.9274006745158502E-2</v>
      </c>
      <c r="M22">
        <f t="shared" si="6"/>
        <v>47806.86977345559</v>
      </c>
      <c r="N22">
        <f t="shared" si="7"/>
        <v>10.774924627262894</v>
      </c>
    </row>
    <row r="23" spans="1:14" x14ac:dyDescent="0.2">
      <c r="A23" s="7">
        <v>1976</v>
      </c>
      <c r="B23" s="3">
        <v>6387437</v>
      </c>
      <c r="C23">
        <f t="shared" si="0"/>
        <v>15.669843650431758</v>
      </c>
      <c r="D23" s="2">
        <v>86005250</v>
      </c>
      <c r="E23" s="9">
        <f t="shared" si="1"/>
        <v>74.267989454132163</v>
      </c>
      <c r="F23" s="5">
        <f t="shared" si="2"/>
        <v>11.215435309529886</v>
      </c>
      <c r="G23" s="3">
        <v>6382531</v>
      </c>
      <c r="H23" s="8">
        <f t="shared" si="3"/>
        <v>11.214666944215052</v>
      </c>
      <c r="I23" s="1">
        <v>1873412</v>
      </c>
      <c r="J23">
        <f t="shared" si="4"/>
        <v>3.4069019521600161</v>
      </c>
      <c r="K23">
        <v>0.65140048242360071</v>
      </c>
      <c r="L23">
        <f t="shared" si="5"/>
        <v>0.10232155855127649</v>
      </c>
      <c r="M23">
        <f t="shared" si="6"/>
        <v>48378.204159052577</v>
      </c>
      <c r="N23">
        <f t="shared" si="7"/>
        <v>10.786804663984634</v>
      </c>
    </row>
    <row r="24" spans="1:14" x14ac:dyDescent="0.2">
      <c r="A24" s="7">
        <v>1977</v>
      </c>
      <c r="B24" s="3">
        <v>6682804</v>
      </c>
      <c r="C24">
        <f t="shared" si="0"/>
        <v>15.715048217917087</v>
      </c>
      <c r="D24" s="2">
        <v>89230090</v>
      </c>
      <c r="E24" s="9">
        <f t="shared" si="1"/>
        <v>74.894063202222483</v>
      </c>
      <c r="F24" s="5">
        <f t="shared" si="2"/>
        <v>11.223829903376151</v>
      </c>
      <c r="G24" s="3">
        <v>7120212</v>
      </c>
      <c r="H24" s="8">
        <f t="shared" si="3"/>
        <v>11.287229743684847</v>
      </c>
      <c r="I24" s="1">
        <v>2081826</v>
      </c>
      <c r="J24">
        <f t="shared" si="4"/>
        <v>3.4201763259753699</v>
      </c>
      <c r="K24">
        <v>0.65026717386939159</v>
      </c>
      <c r="L24">
        <f t="shared" si="5"/>
        <v>0.10225578823947658</v>
      </c>
      <c r="M24">
        <f t="shared" si="6"/>
        <v>48701.150818104805</v>
      </c>
      <c r="N24">
        <f t="shared" si="7"/>
        <v>10.793457939553385</v>
      </c>
    </row>
    <row r="25" spans="1:14" x14ac:dyDescent="0.2">
      <c r="A25" s="7">
        <v>1978</v>
      </c>
      <c r="B25" s="3">
        <v>7052711</v>
      </c>
      <c r="C25">
        <f t="shared" si="0"/>
        <v>15.768922639879369</v>
      </c>
      <c r="D25" s="2">
        <v>93102160</v>
      </c>
      <c r="E25" s="9">
        <f t="shared" si="1"/>
        <v>75.752388558976506</v>
      </c>
      <c r="F25" s="5">
        <f t="shared" si="2"/>
        <v>11.235225255006192</v>
      </c>
      <c r="G25" s="3">
        <v>8054887</v>
      </c>
      <c r="H25" s="8">
        <f t="shared" si="3"/>
        <v>11.36809216106794</v>
      </c>
      <c r="I25" s="1">
        <v>2351599</v>
      </c>
      <c r="J25">
        <f t="shared" si="4"/>
        <v>3.4252808408236266</v>
      </c>
      <c r="K25">
        <v>0.65100627341902573</v>
      </c>
      <c r="L25">
        <f t="shared" si="5"/>
        <v>0.10188762405159656</v>
      </c>
      <c r="M25">
        <f t="shared" si="6"/>
        <v>49315.280178369336</v>
      </c>
      <c r="N25">
        <f t="shared" si="7"/>
        <v>10.805989254774557</v>
      </c>
    </row>
    <row r="26" spans="1:14" x14ac:dyDescent="0.2">
      <c r="A26" s="7">
        <v>1979</v>
      </c>
      <c r="B26" s="3">
        <v>7275999</v>
      </c>
      <c r="C26">
        <f t="shared" si="0"/>
        <v>15.800091681181987</v>
      </c>
      <c r="D26" s="2">
        <v>95826660</v>
      </c>
      <c r="E26" s="9">
        <f t="shared" si="1"/>
        <v>75.928755108442687</v>
      </c>
      <c r="F26" s="5">
        <f t="shared" si="2"/>
        <v>11.237550746819915</v>
      </c>
      <c r="G26" s="3">
        <v>9255142</v>
      </c>
      <c r="H26" s="8">
        <f t="shared" si="3"/>
        <v>11.478148912567764</v>
      </c>
      <c r="I26" s="1">
        <v>2627333</v>
      </c>
      <c r="J26">
        <f t="shared" si="4"/>
        <v>3.5226375948537929</v>
      </c>
      <c r="K26">
        <v>0.65936656253250003</v>
      </c>
      <c r="L26">
        <f t="shared" si="5"/>
        <v>9.6698405185117534E-2</v>
      </c>
      <c r="M26">
        <f t="shared" si="6"/>
        <v>50064.882253225856</v>
      </c>
      <c r="N26">
        <f t="shared" si="7"/>
        <v>10.821075088261097</v>
      </c>
    </row>
    <row r="27" spans="1:14" x14ac:dyDescent="0.2">
      <c r="A27" s="7">
        <v>1980</v>
      </c>
      <c r="B27" s="3">
        <v>7257316</v>
      </c>
      <c r="C27">
        <f t="shared" si="0"/>
        <v>15.79752062147651</v>
      </c>
      <c r="D27" s="2">
        <v>96342410</v>
      </c>
      <c r="E27" s="9">
        <f t="shared" si="1"/>
        <v>75.328362659808903</v>
      </c>
      <c r="F27" s="5">
        <f t="shared" si="2"/>
        <v>11.229612005017461</v>
      </c>
      <c r="G27" s="3">
        <v>10502344</v>
      </c>
      <c r="H27" s="8">
        <f t="shared" si="3"/>
        <v>11.599200411850026</v>
      </c>
      <c r="I27" s="1">
        <v>2857307</v>
      </c>
      <c r="J27">
        <f t="shared" si="4"/>
        <v>3.6756092362493775</v>
      </c>
      <c r="K27">
        <v>0.67068534267133562</v>
      </c>
      <c r="L27">
        <f t="shared" si="5"/>
        <v>8.9594577704538533E-2</v>
      </c>
      <c r="M27">
        <f t="shared" si="6"/>
        <v>50521.628723364571</v>
      </c>
      <c r="N27">
        <f t="shared" si="7"/>
        <v>10.830156815124578</v>
      </c>
    </row>
    <row r="28" spans="1:14" x14ac:dyDescent="0.2">
      <c r="A28" s="7">
        <v>1981</v>
      </c>
      <c r="B28" s="3">
        <v>7441485</v>
      </c>
      <c r="C28">
        <f t="shared" si="0"/>
        <v>15.822580983666683</v>
      </c>
      <c r="D28" s="2">
        <v>97452660</v>
      </c>
      <c r="E28" s="9">
        <f t="shared" si="1"/>
        <v>76.359998793260232</v>
      </c>
      <c r="F28" s="5">
        <f t="shared" si="2"/>
        <v>11.243214262036387</v>
      </c>
      <c r="G28" s="3">
        <v>11550528</v>
      </c>
      <c r="H28" s="8">
        <f t="shared" si="3"/>
        <v>11.682874986542629</v>
      </c>
      <c r="I28" s="1">
        <v>3207041</v>
      </c>
      <c r="J28">
        <f t="shared" si="4"/>
        <v>3.6016153207894752</v>
      </c>
      <c r="K28">
        <v>0.66021925971761053</v>
      </c>
      <c r="L28">
        <f t="shared" si="5"/>
        <v>9.4341208046591005E-2</v>
      </c>
      <c r="M28">
        <f t="shared" si="6"/>
        <v>50414.341875323909</v>
      </c>
      <c r="N28">
        <f t="shared" si="7"/>
        <v>10.828030974597985</v>
      </c>
    </row>
    <row r="29" spans="1:14" x14ac:dyDescent="0.2">
      <c r="A29" s="7">
        <v>1982</v>
      </c>
      <c r="B29" s="3">
        <v>7307314</v>
      </c>
      <c r="C29">
        <f t="shared" si="0"/>
        <v>15.804386322342195</v>
      </c>
      <c r="D29" s="2">
        <v>96603910</v>
      </c>
      <c r="E29" s="9">
        <f t="shared" si="1"/>
        <v>75.642010763332451</v>
      </c>
      <c r="F29" s="5">
        <f t="shared" si="2"/>
        <v>11.233767105752385</v>
      </c>
      <c r="G29" s="3">
        <v>12185682</v>
      </c>
      <c r="H29" s="8">
        <f t="shared" si="3"/>
        <v>11.745152997340824</v>
      </c>
      <c r="I29" s="1">
        <v>3343789</v>
      </c>
      <c r="J29">
        <f t="shared" si="4"/>
        <v>3.6442736069769954</v>
      </c>
      <c r="K29">
        <v>0.66779236374514583</v>
      </c>
      <c r="L29">
        <f t="shared" si="5"/>
        <v>9.1158807510731257E-2</v>
      </c>
      <c r="M29">
        <f t="shared" si="6"/>
        <v>50513.157166081546</v>
      </c>
      <c r="N29">
        <f t="shared" si="7"/>
        <v>10.829989119271545</v>
      </c>
    </row>
    <row r="30" spans="1:14" x14ac:dyDescent="0.2">
      <c r="A30" s="7">
        <v>1983</v>
      </c>
      <c r="B30" s="3">
        <v>7642266</v>
      </c>
      <c r="C30">
        <f t="shared" si="0"/>
        <v>15.849204714025189</v>
      </c>
      <c r="D30" s="2">
        <v>97906840</v>
      </c>
      <c r="E30" s="9">
        <f t="shared" si="1"/>
        <v>78.056507594362145</v>
      </c>
      <c r="F30" s="5">
        <f t="shared" si="2"/>
        <v>11.265188299717884</v>
      </c>
      <c r="G30" s="3">
        <v>12642950</v>
      </c>
      <c r="H30" s="8">
        <f t="shared" si="3"/>
        <v>11.768593891221336</v>
      </c>
      <c r="I30" s="1">
        <v>3634038</v>
      </c>
      <c r="J30">
        <f t="shared" si="4"/>
        <v>3.4790362676449722</v>
      </c>
      <c r="K30">
        <v>0.659476125686842</v>
      </c>
      <c r="L30">
        <f t="shared" si="5"/>
        <v>9.7878794044209627E-2</v>
      </c>
      <c r="M30">
        <f t="shared" si="6"/>
        <v>51476.403212975514</v>
      </c>
      <c r="N30">
        <f t="shared" si="7"/>
        <v>10.848878791611385</v>
      </c>
    </row>
    <row r="31" spans="1:14" x14ac:dyDescent="0.2">
      <c r="A31" s="7">
        <v>1984</v>
      </c>
      <c r="B31" s="3">
        <v>8195295</v>
      </c>
      <c r="C31">
        <f t="shared" si="0"/>
        <v>15.919070767071657</v>
      </c>
      <c r="D31" s="2">
        <v>102170100</v>
      </c>
      <c r="E31" s="9">
        <f t="shared" si="1"/>
        <v>80.21226366618022</v>
      </c>
      <c r="F31" s="5">
        <f t="shared" si="2"/>
        <v>11.292431695707917</v>
      </c>
      <c r="G31" s="3">
        <v>13408511</v>
      </c>
      <c r="H31" s="8">
        <f t="shared" si="3"/>
        <v>11.784761141189211</v>
      </c>
      <c r="I31" s="1">
        <v>4037613</v>
      </c>
      <c r="J31">
        <f t="shared" si="4"/>
        <v>3.3209004924444221</v>
      </c>
      <c r="K31">
        <v>0.64525834392567449</v>
      </c>
      <c r="L31">
        <f t="shared" si="5"/>
        <v>0.10682092308439212</v>
      </c>
      <c r="M31">
        <f t="shared" si="6"/>
        <v>51757.632415769003</v>
      </c>
      <c r="N31">
        <f t="shared" si="7"/>
        <v>10.854327186547634</v>
      </c>
    </row>
    <row r="32" spans="1:14" x14ac:dyDescent="0.2">
      <c r="A32" s="7">
        <v>1985</v>
      </c>
      <c r="B32" s="3">
        <v>8537004</v>
      </c>
      <c r="C32">
        <f t="shared" si="0"/>
        <v>15.959920684541004</v>
      </c>
      <c r="D32" s="2">
        <v>104336700</v>
      </c>
      <c r="E32" s="9">
        <f t="shared" si="1"/>
        <v>81.82167923654859</v>
      </c>
      <c r="F32" s="5">
        <f t="shared" si="2"/>
        <v>11.312297514818967</v>
      </c>
      <c r="G32" s="3">
        <v>14135037</v>
      </c>
      <c r="H32" s="8">
        <f t="shared" si="3"/>
        <v>11.816543997000212</v>
      </c>
      <c r="I32" s="1">
        <v>4338979</v>
      </c>
      <c r="J32">
        <f t="shared" si="4"/>
        <v>3.2576873499502992</v>
      </c>
      <c r="K32">
        <v>0.65047325247525023</v>
      </c>
      <c r="L32">
        <f t="shared" si="5"/>
        <v>0.10729290750694118</v>
      </c>
      <c r="M32">
        <f t="shared" si="6"/>
        <v>53222.813815984409</v>
      </c>
      <c r="N32">
        <f t="shared" si="7"/>
        <v>10.882242414535472</v>
      </c>
    </row>
    <row r="33" spans="1:14" x14ac:dyDescent="0.2">
      <c r="A33" s="7">
        <v>1986</v>
      </c>
      <c r="B33" s="3">
        <v>8832611</v>
      </c>
      <c r="C33">
        <f t="shared" si="0"/>
        <v>15.993961225359794</v>
      </c>
      <c r="D33" s="2">
        <v>106678600</v>
      </c>
      <c r="E33" s="9">
        <f t="shared" si="1"/>
        <v>82.796465270447868</v>
      </c>
      <c r="F33" s="5">
        <f t="shared" si="2"/>
        <v>11.324140649491673</v>
      </c>
      <c r="G33" s="3">
        <v>15069496</v>
      </c>
      <c r="H33" s="8">
        <f t="shared" si="3"/>
        <v>11.858362550246962</v>
      </c>
      <c r="I33" s="1">
        <v>4579631</v>
      </c>
      <c r="J33">
        <f t="shared" si="4"/>
        <v>3.2905480812755439</v>
      </c>
      <c r="K33">
        <v>0.66347370248039583</v>
      </c>
      <c r="L33">
        <f t="shared" si="5"/>
        <v>0.10227059116217306</v>
      </c>
      <c r="M33">
        <f t="shared" si="6"/>
        <v>54933.277365273563</v>
      </c>
      <c r="N33">
        <f t="shared" si="7"/>
        <v>10.91387458895284</v>
      </c>
    </row>
    <row r="34" spans="1:14" x14ac:dyDescent="0.2">
      <c r="A34" s="7">
        <v>1987</v>
      </c>
      <c r="B34" s="3">
        <v>9137745</v>
      </c>
      <c r="C34">
        <f t="shared" si="0"/>
        <v>16.02792419526622</v>
      </c>
      <c r="D34" s="2">
        <v>109399700</v>
      </c>
      <c r="E34" s="9">
        <f t="shared" si="1"/>
        <v>83.526234532635826</v>
      </c>
      <c r="F34" s="5">
        <f t="shared" si="2"/>
        <v>11.332916047512446</v>
      </c>
      <c r="G34" s="3">
        <v>15993729</v>
      </c>
      <c r="H34" s="8">
        <f t="shared" si="3"/>
        <v>11.892699118122705</v>
      </c>
      <c r="I34" s="1">
        <v>4855215</v>
      </c>
      <c r="J34">
        <f t="shared" si="4"/>
        <v>3.2941340393782768</v>
      </c>
      <c r="K34">
        <v>0.66421004066888345</v>
      </c>
      <c r="L34">
        <f t="shared" si="5"/>
        <v>0.10193573039744684</v>
      </c>
      <c r="M34">
        <f t="shared" si="6"/>
        <v>55478.963635840737</v>
      </c>
      <c r="N34">
        <f t="shared" si="7"/>
        <v>10.923759194294684</v>
      </c>
    </row>
    <row r="35" spans="1:14" x14ac:dyDescent="0.2">
      <c r="A35" s="7">
        <v>1988</v>
      </c>
      <c r="B35" s="3">
        <v>9519427</v>
      </c>
      <c r="C35">
        <f t="shared" si="0"/>
        <v>16.068845215880483</v>
      </c>
      <c r="D35" s="2">
        <v>111771600</v>
      </c>
      <c r="E35" s="9">
        <f t="shared" si="1"/>
        <v>85.168566970500549</v>
      </c>
      <c r="F35" s="5">
        <f t="shared" si="2"/>
        <v>11.352387712474034</v>
      </c>
      <c r="G35" s="3">
        <v>17027096</v>
      </c>
      <c r="H35" s="8">
        <f t="shared" si="3"/>
        <v>11.933859012084625</v>
      </c>
      <c r="I35" s="1">
        <v>5236438</v>
      </c>
      <c r="J35">
        <f t="shared" si="4"/>
        <v>3.2516561830771225</v>
      </c>
      <c r="K35">
        <v>0.65924299428236122</v>
      </c>
      <c r="L35">
        <f t="shared" si="5"/>
        <v>0.10479490651289339</v>
      </c>
      <c r="M35">
        <f t="shared" si="6"/>
        <v>56146.781108370589</v>
      </c>
      <c r="N35">
        <f t="shared" si="7"/>
        <v>10.935724631869224</v>
      </c>
    </row>
    <row r="36" spans="1:14" x14ac:dyDescent="0.2">
      <c r="A36" s="7">
        <v>1989</v>
      </c>
      <c r="B36" s="3">
        <v>9869003</v>
      </c>
      <c r="C36">
        <f t="shared" si="0"/>
        <v>16.104909393136264</v>
      </c>
      <c r="D36" s="2">
        <v>113979700</v>
      </c>
      <c r="E36" s="9">
        <f t="shared" si="1"/>
        <v>86.585620070942454</v>
      </c>
      <c r="F36" s="5">
        <f t="shared" si="2"/>
        <v>11.368889030773584</v>
      </c>
      <c r="G36" s="3">
        <v>18017971</v>
      </c>
      <c r="H36" s="8">
        <f t="shared" si="3"/>
        <v>11.970859844327936</v>
      </c>
      <c r="I36" s="1">
        <v>5641580</v>
      </c>
      <c r="J36">
        <f t="shared" si="4"/>
        <v>3.1937809975219706</v>
      </c>
      <c r="K36">
        <v>0.65954055271900736</v>
      </c>
      <c r="L36">
        <f t="shared" si="5"/>
        <v>0.10660074925148356</v>
      </c>
      <c r="M36">
        <f t="shared" si="6"/>
        <v>57106.727719107366</v>
      </c>
      <c r="N36">
        <f t="shared" si="7"/>
        <v>10.952677212155432</v>
      </c>
    </row>
    <row r="37" spans="1:14" x14ac:dyDescent="0.2">
      <c r="A37" s="7">
        <v>1990</v>
      </c>
      <c r="B37" s="3">
        <v>10055129</v>
      </c>
      <c r="C37">
        <f t="shared" si="0"/>
        <v>16.123593410544682</v>
      </c>
      <c r="D37" s="2">
        <v>115447200</v>
      </c>
      <c r="E37" s="9">
        <f t="shared" si="1"/>
        <v>87.097209806734156</v>
      </c>
      <c r="F37" s="5">
        <f t="shared" si="2"/>
        <v>11.37478012796163</v>
      </c>
      <c r="G37" s="3">
        <v>18893575</v>
      </c>
      <c r="H37" s="8">
        <f t="shared" si="3"/>
        <v>12.00551919256176</v>
      </c>
      <c r="I37" s="1">
        <v>5963144</v>
      </c>
      <c r="J37">
        <f t="shared" si="4"/>
        <v>3.1683915397649294</v>
      </c>
      <c r="K37">
        <v>0.66621572488442748</v>
      </c>
      <c r="L37">
        <f t="shared" si="5"/>
        <v>0.10534817775089021</v>
      </c>
      <c r="M37">
        <f t="shared" si="6"/>
        <v>58025.53076680447</v>
      </c>
      <c r="N37">
        <f t="shared" si="7"/>
        <v>10.968638378309841</v>
      </c>
    </row>
    <row r="38" spans="1:14" x14ac:dyDescent="0.2">
      <c r="A38" s="7">
        <v>1991</v>
      </c>
      <c r="B38" s="3">
        <v>10044238</v>
      </c>
      <c r="C38">
        <f t="shared" si="0"/>
        <v>16.122509694717621</v>
      </c>
      <c r="D38" s="2">
        <v>114418200</v>
      </c>
      <c r="E38" s="9">
        <f t="shared" si="1"/>
        <v>87.785317370837859</v>
      </c>
      <c r="F38" s="5">
        <f t="shared" si="2"/>
        <v>11.382649537516452</v>
      </c>
      <c r="G38" s="3">
        <v>19388816</v>
      </c>
      <c r="H38" s="8">
        <f t="shared" si="3"/>
        <v>12.040346805749978</v>
      </c>
      <c r="I38" s="1">
        <v>6158129</v>
      </c>
      <c r="J38">
        <f t="shared" si="4"/>
        <v>3.1484913680762454</v>
      </c>
      <c r="K38">
        <v>0.66810710962966258</v>
      </c>
      <c r="L38">
        <f t="shared" si="5"/>
        <v>0.10541330801650785</v>
      </c>
      <c r="M38">
        <f t="shared" si="6"/>
        <v>58649.994656553092</v>
      </c>
      <c r="N38">
        <f t="shared" si="7"/>
        <v>10.979342762974253</v>
      </c>
    </row>
    <row r="39" spans="1:14" x14ac:dyDescent="0.2">
      <c r="A39" s="7">
        <v>1992</v>
      </c>
      <c r="B39" s="3">
        <v>10398046</v>
      </c>
      <c r="C39">
        <f t="shared" si="0"/>
        <v>16.157128461843691</v>
      </c>
      <c r="D39" s="2">
        <v>115150900</v>
      </c>
      <c r="E39" s="9">
        <f t="shared" si="1"/>
        <v>90.299302914697151</v>
      </c>
      <c r="F39" s="5">
        <f t="shared" si="2"/>
        <v>11.410885019715227</v>
      </c>
      <c r="G39" s="3">
        <v>20191544</v>
      </c>
      <c r="H39" s="8">
        <f t="shared" si="3"/>
        <v>12.074531018738339</v>
      </c>
      <c r="I39" s="1">
        <v>6520327</v>
      </c>
      <c r="J39">
        <f t="shared" si="4"/>
        <v>3.0967072663686959</v>
      </c>
      <c r="K39">
        <v>0.66991998024708677</v>
      </c>
      <c r="L39">
        <f t="shared" si="5"/>
        <v>0.10659064333839222</v>
      </c>
      <c r="M39">
        <f t="shared" si="6"/>
        <v>60493.307224939621</v>
      </c>
      <c r="N39">
        <f t="shared" si="7"/>
        <v>11.010288013518441</v>
      </c>
    </row>
    <row r="40" spans="1:14" x14ac:dyDescent="0.2">
      <c r="A40" s="7">
        <v>1993</v>
      </c>
      <c r="B40" s="3">
        <v>10684179</v>
      </c>
      <c r="C40">
        <f t="shared" si="0"/>
        <v>16.184274607096352</v>
      </c>
      <c r="D40" s="2">
        <v>116928800</v>
      </c>
      <c r="E40" s="9">
        <f t="shared" si="1"/>
        <v>91.37337422431429</v>
      </c>
      <c r="F40" s="5">
        <f t="shared" si="2"/>
        <v>11.422709404547028</v>
      </c>
      <c r="G40" s="3">
        <v>21201825</v>
      </c>
      <c r="H40" s="8">
        <f t="shared" si="3"/>
        <v>12.108032618293485</v>
      </c>
      <c r="I40" s="1">
        <v>6858559</v>
      </c>
      <c r="J40">
        <f t="shared" si="4"/>
        <v>3.0912943958052996</v>
      </c>
      <c r="K40">
        <v>0.66610188124150427</v>
      </c>
      <c r="L40">
        <f t="shared" si="5"/>
        <v>0.10801239739947621</v>
      </c>
      <c r="M40">
        <f t="shared" si="6"/>
        <v>60863.976466199725</v>
      </c>
      <c r="N40">
        <f t="shared" si="7"/>
        <v>11.016396759242916</v>
      </c>
    </row>
    <row r="41" spans="1:14" x14ac:dyDescent="0.2">
      <c r="A41" s="7">
        <v>1994</v>
      </c>
      <c r="B41" s="3">
        <v>11114647</v>
      </c>
      <c r="C41">
        <f t="shared" si="0"/>
        <v>16.223774345991721</v>
      </c>
      <c r="D41" s="2">
        <v>119383600</v>
      </c>
      <c r="E41" s="9">
        <f t="shared" si="1"/>
        <v>93.100283456019085</v>
      </c>
      <c r="F41" s="5">
        <f t="shared" si="2"/>
        <v>11.441432507900901</v>
      </c>
      <c r="G41" s="3">
        <v>22449857</v>
      </c>
      <c r="H41" s="8">
        <f t="shared" si="3"/>
        <v>12.144452964330965</v>
      </c>
      <c r="I41" s="1">
        <v>7287236</v>
      </c>
      <c r="J41">
        <f t="shared" si="4"/>
        <v>3.0807094761305933</v>
      </c>
      <c r="K41">
        <v>0.65510439387841968</v>
      </c>
      <c r="L41">
        <f t="shared" si="5"/>
        <v>0.11195330452087068</v>
      </c>
      <c r="M41">
        <f t="shared" si="6"/>
        <v>60990.404763364444</v>
      </c>
      <c r="N41">
        <f t="shared" si="7"/>
        <v>11.018471831821431</v>
      </c>
    </row>
    <row r="42" spans="1:14" x14ac:dyDescent="0.2">
      <c r="A42" s="7">
        <v>1995</v>
      </c>
      <c r="B42" s="3">
        <v>11413012</v>
      </c>
      <c r="C42">
        <f t="shared" si="0"/>
        <v>16.250264665967762</v>
      </c>
      <c r="D42" s="2">
        <v>121233500</v>
      </c>
      <c r="E42" s="9">
        <f t="shared" si="1"/>
        <v>94.140744926113655</v>
      </c>
      <c r="F42" s="5">
        <f t="shared" si="2"/>
        <v>11.452546227884456</v>
      </c>
      <c r="G42" s="3">
        <v>23527514</v>
      </c>
      <c r="H42" s="8">
        <f t="shared" si="3"/>
        <v>12.175962664679945</v>
      </c>
      <c r="I42" s="1">
        <v>7639749</v>
      </c>
      <c r="J42">
        <f t="shared" si="4"/>
        <v>3.0796187152221886</v>
      </c>
      <c r="K42">
        <v>0.65054753786555142</v>
      </c>
      <c r="L42">
        <f t="shared" si="5"/>
        <v>0.11347263880659859</v>
      </c>
      <c r="M42">
        <f t="shared" si="6"/>
        <v>61243.029824512138</v>
      </c>
      <c r="N42">
        <f t="shared" si="7"/>
        <v>11.022605323147925</v>
      </c>
    </row>
    <row r="43" spans="1:14" x14ac:dyDescent="0.2">
      <c r="A43" s="7">
        <v>1996</v>
      </c>
      <c r="B43" s="3">
        <v>11843599</v>
      </c>
      <c r="C43">
        <f t="shared" si="0"/>
        <v>16.287298110825333</v>
      </c>
      <c r="D43" s="2">
        <v>123017800</v>
      </c>
      <c r="E43" s="9">
        <f t="shared" si="1"/>
        <v>96.275490213611363</v>
      </c>
      <c r="F43" s="5">
        <f t="shared" si="2"/>
        <v>11.474969050476028</v>
      </c>
      <c r="G43" s="3">
        <v>24627391</v>
      </c>
      <c r="H43" s="8">
        <f t="shared" si="3"/>
        <v>12.20704077640627</v>
      </c>
      <c r="I43" s="1">
        <v>8073122</v>
      </c>
      <c r="J43">
        <f t="shared" si="4"/>
        <v>3.0505411661064952</v>
      </c>
      <c r="K43">
        <v>0.64277721823264355</v>
      </c>
      <c r="L43">
        <f t="shared" si="5"/>
        <v>0.11710144604384785</v>
      </c>
      <c r="M43">
        <f t="shared" si="6"/>
        <v>61883.691783489208</v>
      </c>
      <c r="N43">
        <f t="shared" si="7"/>
        <v>11.033011963274058</v>
      </c>
    </row>
    <row r="44" spans="1:14" x14ac:dyDescent="0.2">
      <c r="A44" s="7">
        <v>1997</v>
      </c>
      <c r="B44" s="3">
        <v>12370299</v>
      </c>
      <c r="C44">
        <f t="shared" si="0"/>
        <v>16.330808915458924</v>
      </c>
      <c r="D44" s="2">
        <v>125797300</v>
      </c>
      <c r="E44" s="9">
        <f t="shared" si="1"/>
        <v>98.335170945640328</v>
      </c>
      <c r="F44" s="5">
        <f t="shared" si="2"/>
        <v>11.49613703406202</v>
      </c>
      <c r="G44" s="3">
        <v>25885682</v>
      </c>
      <c r="H44" s="8">
        <f t="shared" si="3"/>
        <v>12.23452867387954</v>
      </c>
      <c r="I44" s="1">
        <v>8577552</v>
      </c>
      <c r="J44">
        <f t="shared" si="4"/>
        <v>3.0178402882314206</v>
      </c>
      <c r="K44">
        <v>0.64054465676144212</v>
      </c>
      <c r="L44">
        <f t="shared" si="5"/>
        <v>0.11911012807414456</v>
      </c>
      <c r="M44">
        <f t="shared" si="6"/>
        <v>62988.068320952916</v>
      </c>
      <c r="N44">
        <f t="shared" si="7"/>
        <v>11.050700595705885</v>
      </c>
    </row>
    <row r="45" spans="1:14" x14ac:dyDescent="0.2">
      <c r="A45" s="7">
        <v>1998</v>
      </c>
      <c r="B45" s="3">
        <v>12924876</v>
      </c>
      <c r="C45">
        <f t="shared" si="0"/>
        <v>16.374664384502299</v>
      </c>
      <c r="D45" s="2">
        <v>127738500</v>
      </c>
      <c r="E45" s="9">
        <f t="shared" si="1"/>
        <v>101.18230603929121</v>
      </c>
      <c r="F45" s="5">
        <f t="shared" si="2"/>
        <v>11.524679179039964</v>
      </c>
      <c r="G45" s="3">
        <v>27304358</v>
      </c>
      <c r="H45" s="8">
        <f t="shared" si="3"/>
        <v>12.272571675652381</v>
      </c>
      <c r="I45" s="1">
        <v>9062817</v>
      </c>
      <c r="J45">
        <f t="shared" si="4"/>
        <v>3.0127892905704705</v>
      </c>
      <c r="K45">
        <v>0.64791259256874323</v>
      </c>
      <c r="L45">
        <f t="shared" si="5"/>
        <v>0.11686426546099052</v>
      </c>
      <c r="M45">
        <f t="shared" si="6"/>
        <v>65557.290228001177</v>
      </c>
      <c r="N45">
        <f t="shared" si="7"/>
        <v>11.090679699300697</v>
      </c>
    </row>
    <row r="46" spans="1:14" x14ac:dyDescent="0.2">
      <c r="A46" s="7">
        <v>1999</v>
      </c>
      <c r="B46" s="3">
        <v>13543774</v>
      </c>
      <c r="C46">
        <f t="shared" si="0"/>
        <v>16.421437516300308</v>
      </c>
      <c r="D46" s="2">
        <v>129606300</v>
      </c>
      <c r="E46" s="9">
        <f t="shared" si="1"/>
        <v>104.49934918287151</v>
      </c>
      <c r="F46" s="5">
        <f t="shared" si="2"/>
        <v>11.556936122452504</v>
      </c>
      <c r="G46" s="3">
        <v>29031764</v>
      </c>
      <c r="H46" s="8">
        <f t="shared" si="3"/>
        <v>12.319399705033053</v>
      </c>
      <c r="I46" s="1">
        <v>9631172</v>
      </c>
      <c r="J46">
        <f t="shared" si="4"/>
        <v>3.0143542239719112</v>
      </c>
      <c r="K46">
        <v>0.65151771682599224</v>
      </c>
      <c r="L46">
        <f t="shared" si="5"/>
        <v>0.11560760855597939</v>
      </c>
      <c r="M46">
        <f t="shared" si="6"/>
        <v>68083.177389426564</v>
      </c>
      <c r="N46">
        <f t="shared" si="7"/>
        <v>11.128485433565737</v>
      </c>
    </row>
    <row r="47" spans="1:14" x14ac:dyDescent="0.2">
      <c r="A47" s="7">
        <v>2000</v>
      </c>
      <c r="B47" s="3">
        <v>14096033</v>
      </c>
      <c r="C47">
        <f t="shared" si="0"/>
        <v>16.46140396824503</v>
      </c>
      <c r="D47" s="2">
        <v>132711700.00000001</v>
      </c>
      <c r="E47" s="9">
        <f t="shared" si="1"/>
        <v>106.2154504840191</v>
      </c>
      <c r="F47" s="5">
        <f t="shared" si="2"/>
        <v>11.573224861991697</v>
      </c>
      <c r="G47" s="3">
        <v>30958773</v>
      </c>
      <c r="H47" s="8">
        <f t="shared" si="3"/>
        <v>12.359987867864165</v>
      </c>
      <c r="I47" s="1">
        <v>10250952</v>
      </c>
      <c r="J47">
        <f t="shared" si="4"/>
        <v>3.0200875977177533</v>
      </c>
      <c r="K47">
        <v>0.65890982277379795</v>
      </c>
      <c r="L47">
        <f t="shared" si="5"/>
        <v>0.11294049135659513</v>
      </c>
      <c r="M47">
        <f t="shared" si="6"/>
        <v>69986.403654264141</v>
      </c>
      <c r="N47">
        <f t="shared" si="7"/>
        <v>11.156056268655213</v>
      </c>
    </row>
    <row r="48" spans="1:14" x14ac:dyDescent="0.2">
      <c r="A48" s="7">
        <v>2001</v>
      </c>
      <c r="B48" s="3">
        <v>14230726</v>
      </c>
      <c r="C48">
        <f t="shared" si="0"/>
        <v>16.470913987738609</v>
      </c>
      <c r="D48" s="2">
        <v>132680799.99999999</v>
      </c>
      <c r="E48" s="9">
        <f t="shared" si="1"/>
        <v>107.2553526960947</v>
      </c>
      <c r="F48" s="5">
        <f t="shared" si="2"/>
        <v>11.582967744133168</v>
      </c>
      <c r="G48" s="3">
        <v>32672785</v>
      </c>
      <c r="H48" s="8">
        <f t="shared" si="3"/>
        <v>12.414106782741969</v>
      </c>
      <c r="I48" s="1">
        <v>10581929</v>
      </c>
      <c r="J48">
        <f t="shared" si="4"/>
        <v>3.0876019863675137</v>
      </c>
      <c r="K48">
        <v>0.6599637969841895</v>
      </c>
      <c r="L48">
        <f t="shared" si="5"/>
        <v>0.11012954536146499</v>
      </c>
      <c r="M48">
        <f t="shared" si="6"/>
        <v>70784.649812193078</v>
      </c>
      <c r="N48">
        <f t="shared" si="7"/>
        <v>11.167397445612758</v>
      </c>
    </row>
    <row r="49" spans="1:14" x14ac:dyDescent="0.2">
      <c r="A49" s="7">
        <v>2002</v>
      </c>
      <c r="B49" s="3">
        <v>14472712</v>
      </c>
      <c r="C49">
        <f t="shared" si="0"/>
        <v>16.487775503299247</v>
      </c>
      <c r="D49" s="2">
        <v>132179500</v>
      </c>
      <c r="E49" s="9">
        <f t="shared" si="1"/>
        <v>109.49286387072125</v>
      </c>
      <c r="F49" s="5">
        <f t="shared" si="2"/>
        <v>11.603614655984629</v>
      </c>
      <c r="G49" s="3">
        <v>34261655</v>
      </c>
      <c r="H49" s="8">
        <f t="shared" si="3"/>
        <v>12.46537650944251</v>
      </c>
      <c r="I49" s="1">
        <v>10929108</v>
      </c>
      <c r="J49">
        <f t="shared" si="4"/>
        <v>3.1348994812751414</v>
      </c>
      <c r="K49">
        <v>0.65276972396923372</v>
      </c>
      <c r="L49">
        <f t="shared" si="5"/>
        <v>0.11076281013307898</v>
      </c>
      <c r="M49">
        <f t="shared" si="6"/>
        <v>71473.626525491592</v>
      </c>
      <c r="N49">
        <f t="shared" si="7"/>
        <v>11.177083800853261</v>
      </c>
    </row>
    <row r="50" spans="1:14" x14ac:dyDescent="0.2">
      <c r="A50" s="7">
        <v>2003</v>
      </c>
      <c r="B50" s="3">
        <v>14877312</v>
      </c>
      <c r="C50">
        <f t="shared" si="0"/>
        <v>16.515347925889628</v>
      </c>
      <c r="D50" s="2">
        <v>133127600</v>
      </c>
      <c r="E50" s="9">
        <f t="shared" si="1"/>
        <v>111.75227375840923</v>
      </c>
      <c r="F50" s="5">
        <f t="shared" si="2"/>
        <v>11.624039859100224</v>
      </c>
      <c r="G50" s="3">
        <v>36072552</v>
      </c>
      <c r="H50" s="8">
        <f t="shared" si="3"/>
        <v>12.509734734904447</v>
      </c>
      <c r="I50" s="1">
        <v>11456450</v>
      </c>
      <c r="J50">
        <f t="shared" si="4"/>
        <v>3.1486675191704236</v>
      </c>
      <c r="K50">
        <v>0.64700388786484953</v>
      </c>
      <c r="L50">
        <f t="shared" si="5"/>
        <v>0.11210968131311433</v>
      </c>
      <c r="M50">
        <f t="shared" si="6"/>
        <v>72304.155599427773</v>
      </c>
      <c r="N50">
        <f t="shared" si="7"/>
        <v>11.188636883665616</v>
      </c>
    </row>
    <row r="51" spans="1:14" x14ac:dyDescent="0.2">
      <c r="A51" s="7">
        <v>2004</v>
      </c>
      <c r="B51" s="3">
        <v>15449757</v>
      </c>
      <c r="C51">
        <f t="shared" si="0"/>
        <v>16.553103833028999</v>
      </c>
      <c r="D51" s="2">
        <v>134433200</v>
      </c>
      <c r="E51" s="9">
        <f t="shared" si="1"/>
        <v>114.925159856345</v>
      </c>
      <c r="F51" s="5">
        <f t="shared" si="2"/>
        <v>11.652036411635784</v>
      </c>
      <c r="G51" s="3">
        <v>39609215</v>
      </c>
      <c r="H51" s="8">
        <f t="shared" si="3"/>
        <v>12.59350492978078</v>
      </c>
      <c r="I51" s="1">
        <v>12217196</v>
      </c>
      <c r="J51">
        <f t="shared" si="4"/>
        <v>3.2420872187038663</v>
      </c>
      <c r="K51">
        <v>0.63994087714770331</v>
      </c>
      <c r="L51">
        <f t="shared" si="5"/>
        <v>0.11105781509364897</v>
      </c>
      <c r="M51">
        <f t="shared" si="6"/>
        <v>73545.307604809452</v>
      </c>
      <c r="N51">
        <f t="shared" si="7"/>
        <v>11.205656925283407</v>
      </c>
    </row>
    <row r="52" spans="1:14" x14ac:dyDescent="0.2">
      <c r="A52" s="7">
        <v>2005</v>
      </c>
      <c r="B52" s="3">
        <v>15987957</v>
      </c>
      <c r="C52">
        <f t="shared" si="0"/>
        <v>16.587346309292595</v>
      </c>
      <c r="D52" s="2">
        <v>136635600</v>
      </c>
      <c r="E52" s="9">
        <f t="shared" si="1"/>
        <v>117.01164996530919</v>
      </c>
      <c r="F52" s="5">
        <f t="shared" si="2"/>
        <v>11.670028781175965</v>
      </c>
      <c r="G52" s="3">
        <v>43396612</v>
      </c>
      <c r="H52" s="8">
        <f t="shared" si="3"/>
        <v>12.66857440339068</v>
      </c>
      <c r="I52" s="1">
        <v>13039197</v>
      </c>
      <c r="J52">
        <f t="shared" si="4"/>
        <v>3.328165990589758</v>
      </c>
      <c r="K52">
        <v>0.63090567790440344</v>
      </c>
      <c r="L52">
        <f t="shared" si="5"/>
        <v>0.11090021445420524</v>
      </c>
      <c r="M52">
        <f t="shared" si="6"/>
        <v>73823.314344076163</v>
      </c>
      <c r="N52">
        <f t="shared" si="7"/>
        <v>11.209429873220067</v>
      </c>
    </row>
    <row r="53" spans="1:14" x14ac:dyDescent="0.2">
      <c r="A53" s="7">
        <v>2006</v>
      </c>
      <c r="B53" s="3">
        <v>16433148</v>
      </c>
      <c r="C53">
        <f t="shared" si="0"/>
        <v>16.614811072390747</v>
      </c>
      <c r="D53" s="2">
        <v>139102300</v>
      </c>
      <c r="E53" s="9">
        <f t="shared" si="1"/>
        <v>118.13714079494012</v>
      </c>
      <c r="F53" s="5">
        <f t="shared" si="2"/>
        <v>11.679601438731046</v>
      </c>
      <c r="G53" s="3">
        <v>46803978</v>
      </c>
      <c r="H53" s="8">
        <f t="shared" si="3"/>
        <v>12.72626912361588</v>
      </c>
      <c r="I53" s="1">
        <v>13815583</v>
      </c>
      <c r="J53">
        <f t="shared" si="4"/>
        <v>3.3877671322303229</v>
      </c>
      <c r="K53">
        <v>0.62603637361929143</v>
      </c>
      <c r="L53">
        <f t="shared" si="5"/>
        <v>0.1103864615790493</v>
      </c>
      <c r="M53">
        <f t="shared" si="6"/>
        <v>73958.147213015982</v>
      </c>
      <c r="N53">
        <f t="shared" si="7"/>
        <v>11.211254633984137</v>
      </c>
    </row>
    <row r="54" spans="1:14" x14ac:dyDescent="0.2">
      <c r="A54" s="7">
        <v>2007</v>
      </c>
      <c r="B54" s="3">
        <v>16762445</v>
      </c>
      <c r="C54">
        <f t="shared" si="0"/>
        <v>16.634651525433206</v>
      </c>
      <c r="D54" s="2">
        <v>140432800</v>
      </c>
      <c r="E54" s="9">
        <f t="shared" si="1"/>
        <v>119.3627485886488</v>
      </c>
      <c r="F54" s="5">
        <f t="shared" si="2"/>
        <v>11.689922442892367</v>
      </c>
      <c r="G54" s="3">
        <v>48881747</v>
      </c>
      <c r="H54" s="8">
        <f t="shared" si="3"/>
        <v>12.760185530237294</v>
      </c>
      <c r="I54" s="1">
        <v>14474228</v>
      </c>
      <c r="J54">
        <f t="shared" si="4"/>
        <v>3.377157455306079</v>
      </c>
      <c r="K54">
        <v>0.64027416515411895</v>
      </c>
      <c r="L54">
        <f t="shared" si="5"/>
        <v>0.10651734176050678</v>
      </c>
      <c r="M54">
        <f t="shared" si="6"/>
        <v>76424.884203098103</v>
      </c>
      <c r="N54">
        <f t="shared" si="7"/>
        <v>11.244063631587434</v>
      </c>
    </row>
    <row r="55" spans="1:14" x14ac:dyDescent="0.2">
      <c r="A55" s="7">
        <v>2008</v>
      </c>
      <c r="B55" s="3">
        <v>16781485</v>
      </c>
      <c r="C55">
        <f t="shared" si="0"/>
        <v>16.635786753299755</v>
      </c>
      <c r="D55" s="2">
        <v>139383200</v>
      </c>
      <c r="E55" s="9">
        <f t="shared" si="1"/>
        <v>120.39819002577067</v>
      </c>
      <c r="F55" s="5">
        <f t="shared" si="2"/>
        <v>11.698559778735312</v>
      </c>
      <c r="G55" s="3">
        <v>50485169</v>
      </c>
      <c r="H55" s="8">
        <f t="shared" si="3"/>
        <v>12.799963193379481</v>
      </c>
      <c r="I55" s="1">
        <v>14769862</v>
      </c>
      <c r="J55">
        <f t="shared" si="4"/>
        <v>3.4181205619930641</v>
      </c>
      <c r="K55">
        <v>0.65158776289004217</v>
      </c>
      <c r="L55">
        <f t="shared" si="5"/>
        <v>0.10193093859357698</v>
      </c>
      <c r="M55">
        <f t="shared" si="6"/>
        <v>78449.987294902123</v>
      </c>
      <c r="N55">
        <f t="shared" si="7"/>
        <v>11.270216596209631</v>
      </c>
    </row>
    <row r="56" spans="1:14" x14ac:dyDescent="0.2">
      <c r="A56" s="7">
        <v>2009</v>
      </c>
      <c r="B56" s="3">
        <v>16349110</v>
      </c>
      <c r="C56">
        <f t="shared" si="0"/>
        <v>16.609684019575173</v>
      </c>
      <c r="D56" s="2">
        <v>133763799.99999999</v>
      </c>
      <c r="E56" s="9">
        <f t="shared" si="1"/>
        <v>122.22372570157249</v>
      </c>
      <c r="F56" s="5">
        <f t="shared" si="2"/>
        <v>11.713608461551404</v>
      </c>
      <c r="G56" s="3">
        <v>49639145</v>
      </c>
      <c r="H56" s="8">
        <f t="shared" si="3"/>
        <v>12.824214736115684</v>
      </c>
      <c r="I56" s="1">
        <v>14478067</v>
      </c>
      <c r="J56">
        <f t="shared" si="4"/>
        <v>3.4285754444982195</v>
      </c>
      <c r="K56">
        <v>0.64308476705080087</v>
      </c>
      <c r="L56">
        <f t="shared" si="5"/>
        <v>0.10410015434309178</v>
      </c>
      <c r="M56">
        <f t="shared" si="6"/>
        <v>78600.216170876738</v>
      </c>
      <c r="N56">
        <f t="shared" si="7"/>
        <v>11.272129728679124</v>
      </c>
    </row>
    <row r="57" spans="1:14" x14ac:dyDescent="0.2">
      <c r="A57" s="7">
        <v>2010</v>
      </c>
      <c r="B57" s="3">
        <v>16789750</v>
      </c>
      <c r="C57">
        <f t="shared" si="0"/>
        <v>16.636279139127502</v>
      </c>
      <c r="D57" s="2">
        <v>132795600</v>
      </c>
      <c r="E57" s="9">
        <f t="shared" si="1"/>
        <v>126.43302940760086</v>
      </c>
      <c r="F57" s="5">
        <f t="shared" si="2"/>
        <v>11.747468035164184</v>
      </c>
      <c r="G57" s="3">
        <v>50514461</v>
      </c>
      <c r="H57" s="8">
        <f t="shared" si="3"/>
        <v>12.848959105725735</v>
      </c>
      <c r="I57" s="1">
        <v>15048971</v>
      </c>
      <c r="J57">
        <f t="shared" si="4"/>
        <v>3.3566720940587897</v>
      </c>
      <c r="K57">
        <v>0.61942254530562102</v>
      </c>
      <c r="L57">
        <f t="shared" si="5"/>
        <v>0.11337939602977301</v>
      </c>
      <c r="M57">
        <f t="shared" si="6"/>
        <v>78315.468886356539</v>
      </c>
      <c r="N57">
        <f t="shared" si="7"/>
        <v>11.26850042167937</v>
      </c>
    </row>
    <row r="58" spans="1:14" x14ac:dyDescent="0.2">
      <c r="A58" s="7">
        <v>2011</v>
      </c>
      <c r="B58" s="3">
        <v>17052410</v>
      </c>
      <c r="C58">
        <f t="shared" si="0"/>
        <v>16.651802100678584</v>
      </c>
      <c r="D58" s="2">
        <v>133222200.00000001</v>
      </c>
      <c r="E58" s="9">
        <f t="shared" si="1"/>
        <v>127.99976280229571</v>
      </c>
      <c r="F58" s="5">
        <f t="shared" si="2"/>
        <v>11.759783689792972</v>
      </c>
      <c r="G58" s="3">
        <v>52216296</v>
      </c>
      <c r="H58" s="8">
        <f t="shared" si="3"/>
        <v>12.878886777156046</v>
      </c>
      <c r="I58" s="1">
        <v>15599732</v>
      </c>
      <c r="J58">
        <f t="shared" si="4"/>
        <v>3.3472559656794103</v>
      </c>
      <c r="K58">
        <v>0.61446272256619749</v>
      </c>
      <c r="L58">
        <f t="shared" si="5"/>
        <v>0.11518010017365014</v>
      </c>
      <c r="M58">
        <f t="shared" si="6"/>
        <v>78651.082739326113</v>
      </c>
      <c r="N58">
        <f t="shared" si="7"/>
        <v>11.27277667494381</v>
      </c>
    </row>
    <row r="59" spans="1:14" x14ac:dyDescent="0.2">
      <c r="A59" s="7">
        <v>2012</v>
      </c>
      <c r="B59" s="3">
        <v>17442759</v>
      </c>
      <c r="C59">
        <f t="shared" si="0"/>
        <v>16.674435163474165</v>
      </c>
      <c r="D59" s="2">
        <v>135224000</v>
      </c>
      <c r="E59" s="9">
        <f t="shared" si="1"/>
        <v>128.99159172927884</v>
      </c>
      <c r="F59" s="5">
        <f t="shared" si="2"/>
        <v>11.767502500826287</v>
      </c>
      <c r="G59" s="3">
        <v>53797935</v>
      </c>
      <c r="H59" s="8">
        <f t="shared" si="3"/>
        <v>12.893812978847865</v>
      </c>
      <c r="I59" s="1">
        <v>16253970</v>
      </c>
      <c r="J59">
        <f t="shared" si="4"/>
        <v>3.3098335360530382</v>
      </c>
      <c r="K59">
        <v>0.60913711033531837</v>
      </c>
      <c r="L59">
        <f t="shared" si="5"/>
        <v>0.11809140411659007</v>
      </c>
      <c r="M59">
        <f t="shared" si="6"/>
        <v>78573.565443526051</v>
      </c>
      <c r="N59">
        <f t="shared" si="7"/>
        <v>11.27179060433749</v>
      </c>
    </row>
    <row r="60" spans="1:14" x14ac:dyDescent="0.2">
      <c r="A60" s="7">
        <v>2013</v>
      </c>
      <c r="B60" s="3">
        <v>17812167</v>
      </c>
      <c r="C60">
        <f t="shared" si="0"/>
        <v>16.695392321081552</v>
      </c>
      <c r="D60" s="2">
        <v>136248000</v>
      </c>
      <c r="E60" s="9">
        <f t="shared" si="1"/>
        <v>130.7334199401092</v>
      </c>
      <c r="F60" s="5">
        <f t="shared" si="2"/>
        <v>11.780915566545017</v>
      </c>
      <c r="G60" s="3">
        <v>56258906</v>
      </c>
      <c r="H60" s="8">
        <f t="shared" si="3"/>
        <v>12.930998160868462</v>
      </c>
      <c r="I60" s="1">
        <v>16880683</v>
      </c>
      <c r="J60">
        <f t="shared" si="4"/>
        <v>3.3327387286403045</v>
      </c>
      <c r="K60">
        <v>0.61103636774198677</v>
      </c>
      <c r="L60">
        <f t="shared" si="5"/>
        <v>0.11670990855520895</v>
      </c>
      <c r="M60">
        <f t="shared" si="6"/>
        <v>79882.87406269215</v>
      </c>
      <c r="N60">
        <f t="shared" si="7"/>
        <v>11.288316766635777</v>
      </c>
    </row>
    <row r="61" spans="1:14" x14ac:dyDescent="0.2">
      <c r="A61" s="7">
        <v>2014</v>
      </c>
      <c r="B61" s="3">
        <v>18261714</v>
      </c>
      <c r="C61">
        <f t="shared" si="0"/>
        <v>16.720317295100514</v>
      </c>
      <c r="D61" s="2">
        <v>138334400</v>
      </c>
      <c r="E61" s="9">
        <f t="shared" si="1"/>
        <v>132.01137244242935</v>
      </c>
      <c r="F61" s="5">
        <f t="shared" si="2"/>
        <v>11.790643352724279</v>
      </c>
      <c r="G61" s="3">
        <v>58435108</v>
      </c>
      <c r="H61" s="8">
        <f t="shared" si="3"/>
        <v>12.953753489178863</v>
      </c>
      <c r="I61" s="1">
        <v>17608138</v>
      </c>
      <c r="J61">
        <f t="shared" si="4"/>
        <v>3.3186420960580842</v>
      </c>
      <c r="K61">
        <v>0.60998887405312074</v>
      </c>
      <c r="L61">
        <f t="shared" si="5"/>
        <v>0.1175212977651728</v>
      </c>
      <c r="M61">
        <f t="shared" si="6"/>
        <v>80525.468438364653</v>
      </c>
      <c r="N61">
        <f t="shared" si="7"/>
        <v>11.296328791485983</v>
      </c>
    </row>
    <row r="62" spans="1:14" x14ac:dyDescent="0.2">
      <c r="A62" s="7">
        <v>2015</v>
      </c>
      <c r="B62" s="3">
        <v>18799622</v>
      </c>
      <c r="C62">
        <f t="shared" si="0"/>
        <v>16.749347321215062</v>
      </c>
      <c r="D62" s="2">
        <v>140368800</v>
      </c>
      <c r="E62" s="9">
        <f t="shared" si="1"/>
        <v>133.93020386296669</v>
      </c>
      <c r="F62" s="5">
        <f t="shared" si="2"/>
        <v>11.80507407654059</v>
      </c>
      <c r="G62" s="3">
        <v>59895523</v>
      </c>
      <c r="H62" s="8">
        <f t="shared" si="3"/>
        <v>12.963839074382548</v>
      </c>
      <c r="I62" s="1">
        <v>18295019</v>
      </c>
      <c r="J62">
        <f t="shared" si="4"/>
        <v>3.2738704999431811</v>
      </c>
      <c r="K62">
        <v>0.61838032030194068</v>
      </c>
      <c r="L62">
        <f t="shared" si="5"/>
        <v>0.11656529471910464</v>
      </c>
      <c r="M62">
        <f t="shared" si="6"/>
        <v>82819.802362885559</v>
      </c>
      <c r="N62">
        <f t="shared" si="7"/>
        <v>11.32442247075145</v>
      </c>
    </row>
    <row r="63" spans="1:14" x14ac:dyDescent="0.2">
      <c r="A63" s="7">
        <v>2016</v>
      </c>
      <c r="B63" s="3">
        <v>19141672</v>
      </c>
      <c r="C63">
        <f t="shared" si="0"/>
        <v>16.767378296495579</v>
      </c>
      <c r="D63" s="2">
        <v>142519700</v>
      </c>
      <c r="E63" s="9">
        <f t="shared" si="1"/>
        <v>134.30895518303785</v>
      </c>
      <c r="F63" s="5">
        <f t="shared" si="2"/>
        <v>11.807898060727885</v>
      </c>
      <c r="G63" s="3">
        <v>62368968</v>
      </c>
      <c r="H63" s="8">
        <f t="shared" si="3"/>
        <v>12.989098166181169</v>
      </c>
      <c r="I63" s="1">
        <v>18804913</v>
      </c>
      <c r="J63">
        <f t="shared" si="4"/>
        <v>3.3166315632515824</v>
      </c>
      <c r="K63">
        <v>0.62384637245340613</v>
      </c>
      <c r="L63">
        <f t="shared" si="5"/>
        <v>0.1134143544053527</v>
      </c>
      <c r="M63">
        <f t="shared" si="6"/>
        <v>83788.15447894526</v>
      </c>
      <c r="N63">
        <f t="shared" si="7"/>
        <v>11.336046921812137</v>
      </c>
    </row>
    <row r="64" spans="1:14" x14ac:dyDescent="0.2">
      <c r="A64" s="7">
        <v>2017</v>
      </c>
      <c r="B64" s="3">
        <v>19612102</v>
      </c>
      <c r="C64">
        <f t="shared" si="0"/>
        <v>16.791657382637148</v>
      </c>
      <c r="D64" s="2">
        <v>144103300</v>
      </c>
      <c r="E64" s="9">
        <f t="shared" si="1"/>
        <v>136.09752170838559</v>
      </c>
      <c r="F64" s="5">
        <f t="shared" si="2"/>
        <v>11.821126979130529</v>
      </c>
      <c r="G64" s="3">
        <v>64930281</v>
      </c>
      <c r="H64" s="8">
        <f t="shared" si="3"/>
        <v>13.018294248706251</v>
      </c>
      <c r="I64" s="1">
        <v>19612102</v>
      </c>
      <c r="J64">
        <f t="shared" si="4"/>
        <v>3.3107252348575384</v>
      </c>
      <c r="K64">
        <v>0.62465541512096334</v>
      </c>
      <c r="L64">
        <f t="shared" si="5"/>
        <v>0.11337231520367708</v>
      </c>
      <c r="M64">
        <f t="shared" si="6"/>
        <v>85014.053919685917</v>
      </c>
      <c r="N64">
        <f t="shared" si="7"/>
        <v>11.350571862036864</v>
      </c>
    </row>
    <row r="65" spans="1:14" x14ac:dyDescent="0.2">
      <c r="A65" s="7">
        <v>2018</v>
      </c>
      <c r="B65" s="3">
        <v>20193896</v>
      </c>
      <c r="C65">
        <f t="shared" si="0"/>
        <v>16.820890938488574</v>
      </c>
      <c r="D65" s="2">
        <v>146055500</v>
      </c>
      <c r="E65" s="9">
        <f t="shared" si="1"/>
        <v>138.26179774126959</v>
      </c>
      <c r="F65" s="5">
        <f t="shared" si="2"/>
        <v>11.836904252027695</v>
      </c>
      <c r="G65" s="3">
        <v>68251758</v>
      </c>
      <c r="H65" s="8">
        <f t="shared" si="3"/>
        <v>13.054727063478484</v>
      </c>
      <c r="I65" s="1">
        <v>20656516</v>
      </c>
      <c r="J65">
        <f t="shared" si="4"/>
        <v>3.3041272787724707</v>
      </c>
      <c r="K65">
        <v>0.62361511554979343</v>
      </c>
      <c r="L65">
        <f t="shared" si="5"/>
        <v>0.11391355498570224</v>
      </c>
      <c r="M65">
        <f t="shared" si="6"/>
        <v>86222.146974543997</v>
      </c>
      <c r="N65">
        <f t="shared" si="7"/>
        <v>11.364682349110838</v>
      </c>
    </row>
    <row r="66" spans="1:14" x14ac:dyDescent="0.2">
      <c r="A66" s="7">
        <v>2019</v>
      </c>
      <c r="B66" s="3">
        <v>20692087</v>
      </c>
      <c r="C66">
        <f t="shared" si="0"/>
        <v>16.845261914620192</v>
      </c>
      <c r="D66" s="2">
        <v>147191300</v>
      </c>
      <c r="E66" s="9">
        <f t="shared" si="1"/>
        <v>140.57955191645158</v>
      </c>
      <c r="F66" s="5">
        <f t="shared" si="2"/>
        <v>11.853528813332952</v>
      </c>
      <c r="G66" s="3">
        <v>70997624</v>
      </c>
      <c r="H66" s="8">
        <f t="shared" si="3"/>
        <v>13.086423868369659</v>
      </c>
      <c r="I66" s="1">
        <v>21521395</v>
      </c>
      <c r="J66">
        <f t="shared" si="4"/>
        <v>3.2989322485833283</v>
      </c>
      <c r="K66">
        <v>0.62621909319432423</v>
      </c>
      <c r="L66">
        <f t="shared" si="5"/>
        <v>0.11330360208706612</v>
      </c>
      <c r="M66">
        <f t="shared" si="6"/>
        <v>88033.599522784731</v>
      </c>
      <c r="N66">
        <f t="shared" si="7"/>
        <v>11.385473833347318</v>
      </c>
    </row>
    <row r="67" spans="1:14" x14ac:dyDescent="0.2">
      <c r="A67" s="7">
        <v>2020</v>
      </c>
      <c r="B67" s="3">
        <v>20234074</v>
      </c>
      <c r="C67">
        <f t="shared" ref="C67:C69" si="8">LN(B67)</f>
        <v>16.822878572951922</v>
      </c>
      <c r="D67" s="2">
        <v>137976800</v>
      </c>
      <c r="E67" s="9">
        <f t="shared" ref="E67:E69" si="9">B67*1000/D67</f>
        <v>146.64837856799113</v>
      </c>
      <c r="F67" s="5">
        <f t="shared" ref="F67:F69" si="10">LN(B67*1000000/D67)</f>
        <v>11.895793017869813</v>
      </c>
      <c r="G67" s="3">
        <v>74284795</v>
      </c>
      <c r="H67" s="8">
        <f t="shared" ref="H67:H69" si="11">LN(G67*1000000/D67)</f>
        <v>13.196331290325755</v>
      </c>
      <c r="I67" s="1">
        <v>21322950</v>
      </c>
      <c r="J67">
        <f t="shared" ref="J67:J69" si="12">G67/I67</f>
        <v>3.4837953941645035</v>
      </c>
      <c r="K67">
        <v>0.64941503435636971</v>
      </c>
      <c r="L67">
        <f t="shared" ref="L67:L69" si="13">(1-K67)*(I67/G67)</f>
        <v>0.10063305274209677</v>
      </c>
      <c r="M67">
        <f t="shared" ref="M67:M69" si="14">K67*B67*1000000/D67</f>
        <v>95235.661806037868</v>
      </c>
      <c r="N67">
        <f t="shared" ref="N67:N69" si="15">LN(M67)</f>
        <v>11.46410974943776</v>
      </c>
    </row>
    <row r="68" spans="1:14" x14ac:dyDescent="0.2">
      <c r="A68" s="7">
        <v>2021</v>
      </c>
      <c r="B68" s="3">
        <v>21407692</v>
      </c>
      <c r="C68">
        <f t="shared" si="8"/>
        <v>16.879260854661602</v>
      </c>
      <c r="D68" s="2">
        <v>142453300</v>
      </c>
      <c r="E68" s="9">
        <f t="shared" si="9"/>
        <v>150.27866676307252</v>
      </c>
      <c r="F68" s="5">
        <f t="shared" si="10"/>
        <v>11.920246627962849</v>
      </c>
      <c r="G68" s="3">
        <v>84439226</v>
      </c>
      <c r="H68" s="8">
        <f t="shared" si="11"/>
        <v>13.29252838793172</v>
      </c>
      <c r="I68" s="1">
        <v>23594031</v>
      </c>
      <c r="J68">
        <f t="shared" si="12"/>
        <v>3.578838478257488</v>
      </c>
      <c r="K68">
        <v>0.63013895340240256</v>
      </c>
      <c r="L68">
        <f t="shared" si="13"/>
        <v>0.10334667206821814</v>
      </c>
      <c r="M68">
        <f t="shared" si="14"/>
        <v>94696.441792790938</v>
      </c>
      <c r="N68">
        <f t="shared" si="15"/>
        <v>11.458431705002493</v>
      </c>
    </row>
    <row r="69" spans="1:14" x14ac:dyDescent="0.2">
      <c r="A69" s="7">
        <v>2022</v>
      </c>
      <c r="B69" s="3">
        <v>21822037</v>
      </c>
      <c r="C69">
        <f t="shared" si="8"/>
        <v>16.898430888732356</v>
      </c>
      <c r="D69" s="2">
        <v>147716900</v>
      </c>
      <c r="E69" s="9">
        <f t="shared" si="9"/>
        <v>147.728777140598</v>
      </c>
      <c r="F69" s="5">
        <f t="shared" si="10"/>
        <v>11.903133284616722</v>
      </c>
      <c r="G69" s="3">
        <v>93588808</v>
      </c>
      <c r="H69" s="8">
        <f t="shared" si="11"/>
        <v>13.359123757533233</v>
      </c>
      <c r="I69" s="1">
        <v>25744108</v>
      </c>
      <c r="J69">
        <f t="shared" si="12"/>
        <v>3.6353486397741963</v>
      </c>
      <c r="K69">
        <v>0.61993473685084544</v>
      </c>
      <c r="L69">
        <f t="shared" si="13"/>
        <v>0.10454712898534038</v>
      </c>
      <c r="M69">
        <f t="shared" si="14"/>
        <v>91582.200581953817</v>
      </c>
      <c r="N69">
        <f t="shared" si="15"/>
        <v>11.42499221498937</v>
      </c>
    </row>
    <row r="70" spans="1:14" x14ac:dyDescent="0.2">
      <c r="B70" s="3"/>
      <c r="D70" s="2"/>
      <c r="E70" s="2"/>
      <c r="F70" s="5"/>
      <c r="I70" s="1"/>
      <c r="L70" s="1"/>
    </row>
    <row r="71" spans="1:14" x14ac:dyDescent="0.2">
      <c r="B71" s="3"/>
      <c r="L71" s="1"/>
    </row>
    <row r="72" spans="1:14" x14ac:dyDescent="0.2">
      <c r="B72" s="3"/>
      <c r="L72" s="1"/>
    </row>
    <row r="73" spans="1:14" x14ac:dyDescent="0.2">
      <c r="B73" s="3"/>
      <c r="L73" s="1"/>
    </row>
    <row r="74" spans="1:14" x14ac:dyDescent="0.2">
      <c r="B74" s="3"/>
      <c r="L74" s="1"/>
    </row>
    <row r="75" spans="1:14" x14ac:dyDescent="0.2">
      <c r="B75" s="3"/>
      <c r="L75" s="1"/>
    </row>
    <row r="76" spans="1:14" x14ac:dyDescent="0.2">
      <c r="B76" s="3"/>
      <c r="L76" s="1"/>
    </row>
    <row r="77" spans="1:14" x14ac:dyDescent="0.2">
      <c r="B77" s="3"/>
      <c r="L77" s="1"/>
    </row>
    <row r="78" spans="1:14" x14ac:dyDescent="0.2">
      <c r="B78" s="3"/>
      <c r="L78" s="1"/>
    </row>
    <row r="79" spans="1:14" x14ac:dyDescent="0.2">
      <c r="B79" s="3"/>
      <c r="L79" s="1"/>
    </row>
    <row r="80" spans="1:14" x14ac:dyDescent="0.2">
      <c r="B80" s="3"/>
      <c r="L80" s="1"/>
    </row>
    <row r="81" spans="2:12" x14ac:dyDescent="0.2">
      <c r="B81" s="3"/>
      <c r="L81" s="1"/>
    </row>
    <row r="82" spans="2:12" x14ac:dyDescent="0.2">
      <c r="B82" s="3"/>
      <c r="L82" s="1"/>
    </row>
    <row r="83" spans="2:12" x14ac:dyDescent="0.2">
      <c r="B83" s="3"/>
      <c r="L83" s="1"/>
    </row>
    <row r="84" spans="2:12" x14ac:dyDescent="0.2">
      <c r="B84" s="3"/>
      <c r="L84" s="1"/>
    </row>
    <row r="85" spans="2:12" x14ac:dyDescent="0.2">
      <c r="B85" s="3"/>
      <c r="L85" s="1"/>
    </row>
    <row r="86" spans="2:12" x14ac:dyDescent="0.2">
      <c r="B86" s="3"/>
      <c r="L86" s="1"/>
    </row>
    <row r="87" spans="2:12" x14ac:dyDescent="0.2">
      <c r="B87" s="3"/>
      <c r="L87" s="1"/>
    </row>
    <row r="88" spans="2:12" x14ac:dyDescent="0.2">
      <c r="B88" s="3"/>
      <c r="L88" s="1"/>
    </row>
    <row r="89" spans="2:12" x14ac:dyDescent="0.2">
      <c r="B89" s="3"/>
      <c r="L89" s="1"/>
    </row>
    <row r="90" spans="2:12" x14ac:dyDescent="0.2">
      <c r="B90" s="3"/>
      <c r="L90" s="1"/>
    </row>
    <row r="91" spans="2:12" x14ac:dyDescent="0.2">
      <c r="B91" s="3"/>
      <c r="L91" s="1"/>
    </row>
    <row r="92" spans="2:12" x14ac:dyDescent="0.2">
      <c r="B92" s="3"/>
      <c r="L92" s="1"/>
    </row>
    <row r="93" spans="2:12" x14ac:dyDescent="0.2">
      <c r="B93" s="3"/>
      <c r="L93" s="1"/>
    </row>
    <row r="94" spans="2:12" x14ac:dyDescent="0.2">
      <c r="B94" s="3"/>
      <c r="L94" s="1"/>
    </row>
    <row r="95" spans="2:12" x14ac:dyDescent="0.2">
      <c r="B95" s="3"/>
      <c r="L95" s="1"/>
    </row>
    <row r="96" spans="2:12" x14ac:dyDescent="0.2">
      <c r="B96" s="3"/>
      <c r="L96" s="1"/>
    </row>
    <row r="97" spans="12:12" x14ac:dyDescent="0.2">
      <c r="L97" s="1"/>
    </row>
    <row r="98" spans="12:12" x14ac:dyDescent="0.2">
      <c r="L98" s="1"/>
    </row>
    <row r="99" spans="12:12" x14ac:dyDescent="0.2">
      <c r="L99" s="1"/>
    </row>
    <row r="100" spans="12:12" x14ac:dyDescent="0.2">
      <c r="L100" s="1"/>
    </row>
    <row r="101" spans="12:12" x14ac:dyDescent="0.2">
      <c r="L101" s="1"/>
    </row>
    <row r="102" spans="12:12" x14ac:dyDescent="0.2">
      <c r="L102" s="1"/>
    </row>
    <row r="103" spans="12:12" x14ac:dyDescent="0.2">
      <c r="L103" s="1"/>
    </row>
    <row r="104" spans="12:12" x14ac:dyDescent="0.2">
      <c r="L104" s="1"/>
    </row>
    <row r="105" spans="12:12" x14ac:dyDescent="0.2">
      <c r="L105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22902-CDC2-4988-A6ED-9890640B7A22}">
  <dimension ref="A1:B6"/>
  <sheetViews>
    <sheetView workbookViewId="0">
      <selection activeCell="L3" sqref="L3"/>
    </sheetView>
  </sheetViews>
  <sheetFormatPr baseColWidth="10" defaultColWidth="8.83203125" defaultRowHeight="15" x14ac:dyDescent="0.2"/>
  <cols>
    <col min="1" max="1" width="23.6640625" bestFit="1" customWidth="1"/>
    <col min="2" max="2" width="21.1640625" bestFit="1" customWidth="1"/>
  </cols>
  <sheetData>
    <row r="1" spans="1:2" x14ac:dyDescent="0.2">
      <c r="A1" s="6" t="s">
        <v>8</v>
      </c>
      <c r="B1" s="6" t="s">
        <v>9</v>
      </c>
    </row>
    <row r="2" spans="1:2" ht="80" x14ac:dyDescent="0.2">
      <c r="A2" t="s">
        <v>1</v>
      </c>
      <c r="B2" s="4" t="s">
        <v>3</v>
      </c>
    </row>
    <row r="3" spans="1:2" ht="128" x14ac:dyDescent="0.2">
      <c r="A3" t="s">
        <v>4</v>
      </c>
      <c r="B3" s="4" t="s">
        <v>5</v>
      </c>
    </row>
    <row r="4" spans="1:2" ht="112" x14ac:dyDescent="0.2">
      <c r="A4" t="s">
        <v>10</v>
      </c>
      <c r="B4" s="4" t="s">
        <v>11</v>
      </c>
    </row>
    <row r="5" spans="1:2" ht="80" x14ac:dyDescent="0.2">
      <c r="A5" t="s">
        <v>13</v>
      </c>
      <c r="B5" s="4" t="s">
        <v>14</v>
      </c>
    </row>
    <row r="6" spans="1:2" ht="32" x14ac:dyDescent="0.2">
      <c r="A6" t="s">
        <v>15</v>
      </c>
      <c r="B6" s="4" t="s">
        <v>17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Notes</vt:lpstr>
    </vt:vector>
  </TitlesOfParts>
  <Company>ULille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Valdez quintero</dc:creator>
  <cp:lastModifiedBy>Martin Adolfo Valdez Quintero</cp:lastModifiedBy>
  <dcterms:created xsi:type="dcterms:W3CDTF">2024-04-30T10:43:19Z</dcterms:created>
  <dcterms:modified xsi:type="dcterms:W3CDTF">2024-05-02T15:30:20Z</dcterms:modified>
</cp:coreProperties>
</file>