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CB25B16F-B0AA-A243-901E-23A4E340493D}" xr6:coauthVersionLast="47" xr6:coauthVersionMax="47" xr10:uidLastSave="{00000000-0000-0000-0000-000000000000}"/>
  <bookViews>
    <workbookView xWindow="0" yWindow="0" windowWidth="28800" windowHeight="18000" xr2:uid="{53CC6522-517D-D64D-A57A-075322AB1AA6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7" i="1"/>
  <c r="P10" i="1"/>
  <c r="Q10" i="1"/>
  <c r="R12" i="1"/>
  <c r="P13" i="1"/>
  <c r="Q15" i="1"/>
  <c r="R15" i="1"/>
  <c r="P18" i="1"/>
  <c r="Q18" i="1"/>
  <c r="R20" i="1"/>
  <c r="P21" i="1"/>
  <c r="Q23" i="1"/>
  <c r="R23" i="1"/>
  <c r="P26" i="1"/>
  <c r="Q26" i="1"/>
  <c r="S26" i="1" s="1"/>
  <c r="R26" i="1"/>
  <c r="R28" i="1"/>
  <c r="P29" i="1"/>
  <c r="Q29" i="1"/>
  <c r="Q31" i="1"/>
  <c r="R31" i="1"/>
  <c r="P32" i="1"/>
  <c r="P34" i="1"/>
  <c r="Q34" i="1"/>
  <c r="S34" i="1" s="1"/>
  <c r="R34" i="1"/>
  <c r="R36" i="1"/>
  <c r="P37" i="1"/>
  <c r="Q37" i="1"/>
  <c r="Q39" i="1"/>
  <c r="R39" i="1"/>
  <c r="P40" i="1"/>
  <c r="P42" i="1"/>
  <c r="Q42" i="1"/>
  <c r="S42" i="1" s="1"/>
  <c r="R42" i="1"/>
  <c r="R44" i="1"/>
  <c r="P45" i="1"/>
  <c r="Q45" i="1"/>
  <c r="Q47" i="1"/>
  <c r="R47" i="1"/>
  <c r="Q4" i="1"/>
  <c r="M4" i="1"/>
  <c r="P4" i="1" s="1"/>
  <c r="N4" i="1"/>
  <c r="O4" i="1"/>
  <c r="M5" i="1"/>
  <c r="N5" i="1"/>
  <c r="Q5" i="1" s="1"/>
  <c r="O5" i="1"/>
  <c r="R5" i="1" s="1"/>
  <c r="M6" i="1"/>
  <c r="P6" i="1" s="1"/>
  <c r="S6" i="1" s="1"/>
  <c r="N6" i="1"/>
  <c r="Q6" i="1" s="1"/>
  <c r="O6" i="1"/>
  <c r="R6" i="1" s="1"/>
  <c r="M7" i="1"/>
  <c r="P7" i="1" s="1"/>
  <c r="N7" i="1"/>
  <c r="O7" i="1"/>
  <c r="R7" i="1" s="1"/>
  <c r="M8" i="1"/>
  <c r="P8" i="1" s="1"/>
  <c r="N8" i="1"/>
  <c r="Q8" i="1" s="1"/>
  <c r="O8" i="1"/>
  <c r="R8" i="1" s="1"/>
  <c r="M9" i="1"/>
  <c r="P9" i="1" s="1"/>
  <c r="N9" i="1"/>
  <c r="Q9" i="1" s="1"/>
  <c r="O9" i="1"/>
  <c r="R9" i="1" s="1"/>
  <c r="M10" i="1"/>
  <c r="N10" i="1"/>
  <c r="O10" i="1"/>
  <c r="R10" i="1" s="1"/>
  <c r="M11" i="1"/>
  <c r="P11" i="1" s="1"/>
  <c r="S11" i="1" s="1"/>
  <c r="N11" i="1"/>
  <c r="Q11" i="1" s="1"/>
  <c r="O11" i="1"/>
  <c r="R11" i="1" s="1"/>
  <c r="M12" i="1"/>
  <c r="P12" i="1" s="1"/>
  <c r="N12" i="1"/>
  <c r="Q12" i="1" s="1"/>
  <c r="O12" i="1"/>
  <c r="M13" i="1"/>
  <c r="N13" i="1"/>
  <c r="Q13" i="1" s="1"/>
  <c r="O13" i="1"/>
  <c r="R13" i="1" s="1"/>
  <c r="M14" i="1"/>
  <c r="P14" i="1" s="1"/>
  <c r="S14" i="1" s="1"/>
  <c r="N14" i="1"/>
  <c r="Q14" i="1" s="1"/>
  <c r="O14" i="1"/>
  <c r="R14" i="1" s="1"/>
  <c r="M15" i="1"/>
  <c r="P15" i="1" s="1"/>
  <c r="S15" i="1" s="1"/>
  <c r="N15" i="1"/>
  <c r="O15" i="1"/>
  <c r="M16" i="1"/>
  <c r="P16" i="1" s="1"/>
  <c r="N16" i="1"/>
  <c r="Q16" i="1" s="1"/>
  <c r="O16" i="1"/>
  <c r="R16" i="1" s="1"/>
  <c r="M17" i="1"/>
  <c r="P17" i="1" s="1"/>
  <c r="N17" i="1"/>
  <c r="Q17" i="1" s="1"/>
  <c r="O17" i="1"/>
  <c r="R17" i="1" s="1"/>
  <c r="M18" i="1"/>
  <c r="N18" i="1"/>
  <c r="O18" i="1"/>
  <c r="R18" i="1" s="1"/>
  <c r="M19" i="1"/>
  <c r="P19" i="1" s="1"/>
  <c r="S19" i="1" s="1"/>
  <c r="N19" i="1"/>
  <c r="Q19" i="1" s="1"/>
  <c r="O19" i="1"/>
  <c r="R19" i="1" s="1"/>
  <c r="M20" i="1"/>
  <c r="P20" i="1" s="1"/>
  <c r="N20" i="1"/>
  <c r="Q20" i="1" s="1"/>
  <c r="O20" i="1"/>
  <c r="M21" i="1"/>
  <c r="N21" i="1"/>
  <c r="Q21" i="1" s="1"/>
  <c r="O21" i="1"/>
  <c r="R21" i="1" s="1"/>
  <c r="M22" i="1"/>
  <c r="P22" i="1" s="1"/>
  <c r="S22" i="1" s="1"/>
  <c r="N22" i="1"/>
  <c r="Q22" i="1" s="1"/>
  <c r="O22" i="1"/>
  <c r="R22" i="1" s="1"/>
  <c r="M23" i="1"/>
  <c r="P23" i="1" s="1"/>
  <c r="S23" i="1" s="1"/>
  <c r="N23" i="1"/>
  <c r="O23" i="1"/>
  <c r="M24" i="1"/>
  <c r="P24" i="1" s="1"/>
  <c r="N24" i="1"/>
  <c r="Q24" i="1" s="1"/>
  <c r="O24" i="1"/>
  <c r="R24" i="1" s="1"/>
  <c r="M25" i="1"/>
  <c r="P25" i="1" s="1"/>
  <c r="N25" i="1"/>
  <c r="Q25" i="1" s="1"/>
  <c r="O25" i="1"/>
  <c r="R25" i="1" s="1"/>
  <c r="M26" i="1"/>
  <c r="N26" i="1"/>
  <c r="O26" i="1"/>
  <c r="M27" i="1"/>
  <c r="P27" i="1" s="1"/>
  <c r="S27" i="1" s="1"/>
  <c r="N27" i="1"/>
  <c r="Q27" i="1" s="1"/>
  <c r="O27" i="1"/>
  <c r="R27" i="1" s="1"/>
  <c r="M28" i="1"/>
  <c r="P28" i="1" s="1"/>
  <c r="N28" i="1"/>
  <c r="Q28" i="1" s="1"/>
  <c r="O28" i="1"/>
  <c r="M29" i="1"/>
  <c r="N29" i="1"/>
  <c r="O29" i="1"/>
  <c r="R29" i="1" s="1"/>
  <c r="M30" i="1"/>
  <c r="P30" i="1" s="1"/>
  <c r="S30" i="1" s="1"/>
  <c r="N30" i="1"/>
  <c r="Q30" i="1" s="1"/>
  <c r="O30" i="1"/>
  <c r="R30" i="1" s="1"/>
  <c r="M31" i="1"/>
  <c r="P31" i="1" s="1"/>
  <c r="S31" i="1" s="1"/>
  <c r="N31" i="1"/>
  <c r="O31" i="1"/>
  <c r="M32" i="1"/>
  <c r="N32" i="1"/>
  <c r="Q32" i="1" s="1"/>
  <c r="O32" i="1"/>
  <c r="R32" i="1" s="1"/>
  <c r="M33" i="1"/>
  <c r="P33" i="1" s="1"/>
  <c r="N33" i="1"/>
  <c r="Q33" i="1" s="1"/>
  <c r="O33" i="1"/>
  <c r="R33" i="1" s="1"/>
  <c r="M34" i="1"/>
  <c r="N34" i="1"/>
  <c r="O34" i="1"/>
  <c r="M35" i="1"/>
  <c r="P35" i="1" s="1"/>
  <c r="S35" i="1" s="1"/>
  <c r="N35" i="1"/>
  <c r="Q35" i="1" s="1"/>
  <c r="O35" i="1"/>
  <c r="R35" i="1" s="1"/>
  <c r="M36" i="1"/>
  <c r="P36" i="1" s="1"/>
  <c r="N36" i="1"/>
  <c r="Q36" i="1" s="1"/>
  <c r="O36" i="1"/>
  <c r="M37" i="1"/>
  <c r="N37" i="1"/>
  <c r="O37" i="1"/>
  <c r="R37" i="1" s="1"/>
  <c r="M38" i="1"/>
  <c r="P38" i="1" s="1"/>
  <c r="S38" i="1" s="1"/>
  <c r="N38" i="1"/>
  <c r="Q38" i="1" s="1"/>
  <c r="O38" i="1"/>
  <c r="R38" i="1" s="1"/>
  <c r="M39" i="1"/>
  <c r="P39" i="1" s="1"/>
  <c r="S39" i="1" s="1"/>
  <c r="N39" i="1"/>
  <c r="O39" i="1"/>
  <c r="M40" i="1"/>
  <c r="N40" i="1"/>
  <c r="Q40" i="1" s="1"/>
  <c r="O40" i="1"/>
  <c r="R40" i="1" s="1"/>
  <c r="M41" i="1"/>
  <c r="P41" i="1" s="1"/>
  <c r="N41" i="1"/>
  <c r="Q41" i="1" s="1"/>
  <c r="O41" i="1"/>
  <c r="R41" i="1" s="1"/>
  <c r="M42" i="1"/>
  <c r="N42" i="1"/>
  <c r="O42" i="1"/>
  <c r="M43" i="1"/>
  <c r="P43" i="1" s="1"/>
  <c r="S43" i="1" s="1"/>
  <c r="N43" i="1"/>
  <c r="Q43" i="1" s="1"/>
  <c r="O43" i="1"/>
  <c r="R43" i="1" s="1"/>
  <c r="M44" i="1"/>
  <c r="P44" i="1" s="1"/>
  <c r="N44" i="1"/>
  <c r="Q44" i="1" s="1"/>
  <c r="O44" i="1"/>
  <c r="M45" i="1"/>
  <c r="N45" i="1"/>
  <c r="O45" i="1"/>
  <c r="R45" i="1" s="1"/>
  <c r="M46" i="1"/>
  <c r="P46" i="1" s="1"/>
  <c r="S46" i="1" s="1"/>
  <c r="N46" i="1"/>
  <c r="Q46" i="1" s="1"/>
  <c r="O46" i="1"/>
  <c r="R46" i="1" s="1"/>
  <c r="M47" i="1"/>
  <c r="P47" i="1" s="1"/>
  <c r="S47" i="1" s="1"/>
  <c r="N47" i="1"/>
  <c r="O47" i="1"/>
  <c r="N3" i="1"/>
  <c r="O3" i="1"/>
  <c r="R4" i="1" s="1"/>
  <c r="M3" i="1"/>
  <c r="L10" i="1"/>
  <c r="L11" i="1"/>
  <c r="L12" i="1"/>
  <c r="L18" i="1"/>
  <c r="L19" i="1"/>
  <c r="L20" i="1"/>
  <c r="L26" i="1"/>
  <c r="L27" i="1"/>
  <c r="L28" i="1"/>
  <c r="L34" i="1"/>
  <c r="L35" i="1"/>
  <c r="L36" i="1"/>
  <c r="L42" i="1"/>
  <c r="L43" i="1"/>
  <c r="L44" i="1"/>
  <c r="G4" i="1"/>
  <c r="H4" i="1"/>
  <c r="G5" i="1"/>
  <c r="H5" i="1"/>
  <c r="G6" i="1"/>
  <c r="H6" i="1"/>
  <c r="G7" i="1"/>
  <c r="H7" i="1"/>
  <c r="G8" i="1"/>
  <c r="H8" i="1"/>
  <c r="G9" i="1"/>
  <c r="L9" i="1" s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L17" i="1" s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L25" i="1" s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L33" i="1" s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L41" i="1" s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H3" i="1"/>
  <c r="G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" i="1"/>
  <c r="K4" i="1"/>
  <c r="I6" i="1"/>
  <c r="L6" i="1" s="1"/>
  <c r="I7" i="1"/>
  <c r="L7" i="1" s="1"/>
  <c r="I8" i="1"/>
  <c r="L8" i="1" s="1"/>
  <c r="I9" i="1"/>
  <c r="I10" i="1"/>
  <c r="I11" i="1"/>
  <c r="I12" i="1"/>
  <c r="I13" i="1"/>
  <c r="L13" i="1" s="1"/>
  <c r="I14" i="1"/>
  <c r="L14" i="1" s="1"/>
  <c r="I15" i="1"/>
  <c r="L15" i="1" s="1"/>
  <c r="I16" i="1"/>
  <c r="L16" i="1" s="1"/>
  <c r="I17" i="1"/>
  <c r="I18" i="1"/>
  <c r="I19" i="1"/>
  <c r="I20" i="1"/>
  <c r="I21" i="1"/>
  <c r="L21" i="1" s="1"/>
  <c r="I22" i="1"/>
  <c r="L22" i="1" s="1"/>
  <c r="I23" i="1"/>
  <c r="L23" i="1" s="1"/>
  <c r="I24" i="1"/>
  <c r="L24" i="1" s="1"/>
  <c r="I25" i="1"/>
  <c r="I26" i="1"/>
  <c r="I27" i="1"/>
  <c r="I28" i="1"/>
  <c r="I29" i="1"/>
  <c r="L29" i="1" s="1"/>
  <c r="I30" i="1"/>
  <c r="L30" i="1" s="1"/>
  <c r="I31" i="1"/>
  <c r="L31" i="1" s="1"/>
  <c r="I32" i="1"/>
  <c r="L32" i="1" s="1"/>
  <c r="I33" i="1"/>
  <c r="I34" i="1"/>
  <c r="I35" i="1"/>
  <c r="I36" i="1"/>
  <c r="I37" i="1"/>
  <c r="L37" i="1" s="1"/>
  <c r="I38" i="1"/>
  <c r="L38" i="1" s="1"/>
  <c r="I39" i="1"/>
  <c r="L39" i="1" s="1"/>
  <c r="I40" i="1"/>
  <c r="L40" i="1" s="1"/>
  <c r="I41" i="1"/>
  <c r="I42" i="1"/>
  <c r="I43" i="1"/>
  <c r="I44" i="1"/>
  <c r="I45" i="1"/>
  <c r="L45" i="1" s="1"/>
  <c r="I46" i="1"/>
  <c r="L46" i="1" s="1"/>
  <c r="I47" i="1"/>
  <c r="L47" i="1" s="1"/>
  <c r="I5" i="1"/>
  <c r="L5" i="1" s="1"/>
  <c r="I4" i="1"/>
  <c r="L4" i="1" s="1"/>
  <c r="S40" i="1" l="1"/>
  <c r="S24" i="1"/>
  <c r="S21" i="1"/>
  <c r="S7" i="1"/>
  <c r="S29" i="1"/>
  <c r="S10" i="1"/>
  <c r="S45" i="1"/>
  <c r="S44" i="1"/>
  <c r="S36" i="1"/>
  <c r="S28" i="1"/>
  <c r="S20" i="1"/>
  <c r="S12" i="1"/>
  <c r="S4" i="1"/>
  <c r="S18" i="1"/>
  <c r="S32" i="1"/>
  <c r="S16" i="1"/>
  <c r="S8" i="1"/>
  <c r="S13" i="1"/>
  <c r="S37" i="1"/>
  <c r="S41" i="1"/>
  <c r="S33" i="1"/>
  <c r="S25" i="1"/>
  <c r="S17" i="1"/>
  <c r="S9" i="1"/>
  <c r="S5" i="1"/>
</calcChain>
</file>

<file path=xl/sharedStrings.xml><?xml version="1.0" encoding="utf-8"?>
<sst xmlns="http://schemas.openxmlformats.org/spreadsheetml/2006/main" count="76" uniqueCount="71">
  <si>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</si>
  <si>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</si>
  <si>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</si>
  <si>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</si>
  <si>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</si>
  <si>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</si>
  <si>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</si>
  <si>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</si>
  <si>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</si>
  <si>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</si>
  <si>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</si>
  <si>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</si>
  <si>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</si>
  <si>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</si>
  <si>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</si>
  <si>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</si>
  <si>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</si>
  <si>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</si>
  <si>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</si>
  <si>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</si>
  <si>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</si>
  <si>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</si>
  <si>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</si>
  <si>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</si>
  <si>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</si>
  <si>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</si>
  <si>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</si>
  <si>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</si>
  <si>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</si>
  <si>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</si>
  <si>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</si>
  <si>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</si>
  <si>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</si>
  <si>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</si>
  <si>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</si>
  <si>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</si>
  <si>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</si>
  <si>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</si>
  <si>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</si>
  <si>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</si>
  <si>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</si>
  <si>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</si>
  <si>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</si>
  <si>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</si>
  <si>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</si>
  <si>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B1GQ</t>
  </si>
  <si>
    <t>D1</t>
  </si>
  <si>
    <t>B2A3G</t>
  </si>
  <si>
    <t>Y</t>
  </si>
  <si>
    <t>wL</t>
  </si>
  <si>
    <t>Source : Annual national accounts (2014 Base)</t>
  </si>
  <si>
    <t>rK</t>
  </si>
  <si>
    <t>Year</t>
  </si>
  <si>
    <t>Y, wL, rK</t>
  </si>
  <si>
    <t>Table T_1105 unit is billions of 2014 euros</t>
  </si>
  <si>
    <t>L</t>
  </si>
  <si>
    <t>1.108 – Total domestic employment by institutional sector, unit is Thousands of people, line S1 TOTAL ECONOMY</t>
  </si>
  <si>
    <t>S1</t>
  </si>
  <si>
    <t>K</t>
  </si>
  <si>
    <t xml:space="preserve">K </t>
  </si>
  <si>
    <t>1.111 – Net fixed assets by institutional sector at current prices, unit is Billions of euros</t>
  </si>
  <si>
    <t>gL</t>
  </si>
  <si>
    <t>gK</t>
  </si>
  <si>
    <t xml:space="preserve">gA </t>
  </si>
  <si>
    <t>wL/Y</t>
  </si>
  <si>
    <t>rK/Y</t>
  </si>
  <si>
    <t>lny</t>
  </si>
  <si>
    <t>lnL</t>
  </si>
  <si>
    <t>lnK</t>
  </si>
  <si>
    <t>gA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</si>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</sst>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gA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Sheet1!$A$4:$A$47</c:f>
              <c:strCach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strCache>
            </c:strRef>
          </c:cat>
          <c:val>
            <c:numRef>
              <c:f>Sheet1!$L$4:$L$47</c:f>
              <c:numCache>
                <c:formatCode>0.00%</c:formatCode>
                <c:ptCount val="44"/>
                <c:pt idx="0">
                  <c:v>8.4334312687440141E-2</c:v>
                </c:pt>
                <c:pt idx="1">
                  <c:v>7.8063874158663324E-2</c:v>
                </c:pt>
                <c:pt idx="2">
                  <c:v>8.0059653901803418E-2</c:v>
                </c:pt>
                <c:pt idx="3">
                  <c:v>0.10492834151690317</c:v>
                </c:pt>
                <c:pt idx="4">
                  <c:v>7.9405920292577467E-2</c:v>
                </c:pt>
                <c:pt idx="5">
                  <c:v>6.4742703771950461E-2</c:v>
                </c:pt>
                <c:pt idx="6">
                  <c:v>5.2367552033418759E-2</c:v>
                </c:pt>
                <c:pt idx="7">
                  <c:v>5.2146056479787498E-2</c:v>
                </c:pt>
                <c:pt idx="8">
                  <c:v>2.5322476344738467E-2</c:v>
                </c:pt>
                <c:pt idx="9">
                  <c:v>5.3773876193141293E-2</c:v>
                </c:pt>
                <c:pt idx="10">
                  <c:v>4.6242422340501563E-2</c:v>
                </c:pt>
                <c:pt idx="11">
                  <c:v>2.769594214940849E-2</c:v>
                </c:pt>
                <c:pt idx="12">
                  <c:v>1.5621635898764259E-2</c:v>
                </c:pt>
                <c:pt idx="13">
                  <c:v>2.631129319320331E-2</c:v>
                </c:pt>
                <c:pt idx="14">
                  <c:v>5.8076657933061413E-3</c:v>
                </c:pt>
                <c:pt idx="15">
                  <c:v>2.1379564086245865E-2</c:v>
                </c:pt>
                <c:pt idx="16">
                  <c:v>1.6644362659140752E-2</c:v>
                </c:pt>
                <c:pt idx="17">
                  <c:v>1.3198544941737984E-2</c:v>
                </c:pt>
                <c:pt idx="18">
                  <c:v>1.7955384744342877E-2</c:v>
                </c:pt>
                <c:pt idx="19">
                  <c:v>2.6696523067680188E-2</c:v>
                </c:pt>
                <c:pt idx="20">
                  <c:v>1.162323121728957E-2</c:v>
                </c:pt>
                <c:pt idx="21">
                  <c:v>2.6254124611707175E-2</c:v>
                </c:pt>
                <c:pt idx="22">
                  <c:v>1.5827750786774768E-2</c:v>
                </c:pt>
                <c:pt idx="23">
                  <c:v>1.3605228869878097E-2</c:v>
                </c:pt>
                <c:pt idx="24">
                  <c:v>7.9960920157281616E-3</c:v>
                </c:pt>
                <c:pt idx="25">
                  <c:v>2.3945049797816729E-2</c:v>
                </c:pt>
                <c:pt idx="26">
                  <c:v>1.0749476436710745E-2</c:v>
                </c:pt>
                <c:pt idx="27">
                  <c:v>1.7707285944693056E-2</c:v>
                </c:pt>
                <c:pt idx="28">
                  <c:v>1.798533313693609E-2</c:v>
                </c:pt>
                <c:pt idx="29">
                  <c:v>7.9592501509900271E-3</c:v>
                </c:pt>
                <c:pt idx="30">
                  <c:v>-2.7670708473596095E-2</c:v>
                </c:pt>
                <c:pt idx="31">
                  <c:v>1.6512000922094788E-2</c:v>
                </c:pt>
                <c:pt idx="32">
                  <c:v>1.3018718356996558E-2</c:v>
                </c:pt>
                <c:pt idx="33">
                  <c:v>4.2690456340635959E-3</c:v>
                </c:pt>
                <c:pt idx="34">
                  <c:v>6.7020635281872911E-3</c:v>
                </c:pt>
                <c:pt idx="35">
                  <c:v>8.8907294175922472E-3</c:v>
                </c:pt>
                <c:pt idx="36">
                  <c:v>1.8734242472484106E-2</c:v>
                </c:pt>
                <c:pt idx="37">
                  <c:v>5.1142043725551541E-3</c:v>
                </c:pt>
                <c:pt idx="38">
                  <c:v>1.1212193210040782E-2</c:v>
                </c:pt>
                <c:pt idx="39">
                  <c:v>1.2262724474097937E-2</c:v>
                </c:pt>
                <c:pt idx="40">
                  <c:v>1.466501307071146E-2</c:v>
                </c:pt>
                <c:pt idx="41">
                  <c:v>-6.1509258591009322E-2</c:v>
                </c:pt>
                <c:pt idx="42">
                  <c:v>3.6532089025730088E-2</c:v>
                </c:pt>
                <c:pt idx="43">
                  <c:v>1.4936731276129923E-2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9-9A43-BA4E-86B1F18D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09568"/>
        <c:axId val="1811258240"/>
      </c:lineChart>
      <c:catAx>
        <c:axId val="18117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8240"/>
        <c:crosses val="autoZero"/>
        <c:auto val="1"/>
        <c:lblAlgn val="ctr"/>
        <c:lblOffset val="100"/>
        <c:noMultiLvlLbl val="0"/>
      </c:catAx>
      <c:valAx>
        <c:axId val="1811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Sheet1!$A$4:$A$47</c:f>
              <c:strCach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strCache>
            </c:strRef>
          </c:cat>
          <c:val>
            <c:numRef>
              <c:f>Sheet1!$S$4:$S$47</c:f>
              <c:numCache>
                <c:formatCode>0.00%</c:formatCode>
                <c:ptCount val="44"/>
                <c:pt idx="0">
                  <c:v>7.9211330476353356E-2</c:v>
                </c:pt>
                <c:pt idx="1">
                  <c:v>7.3853941347616428E-2</c:v>
                </c:pt>
                <c:pt idx="2">
                  <c:v>7.5896030621837363E-2</c:v>
                </c:pt>
                <c:pt idx="3">
                  <c:v>9.7466406590044991E-2</c:v>
                </c:pt>
                <c:pt idx="4">
                  <c:v>7.5183577270511837E-2</c:v>
                </c:pt>
                <c:pt idx="5">
                  <c:v>6.2082511133057537E-2</c:v>
                </c:pt>
                <c:pt idx="6">
                  <c:v>5.0517739681994904E-2</c:v>
                </c:pt>
                <c:pt idx="7">
                  <c:v>5.0037567728142343E-2</c:v>
                </c:pt>
                <c:pt idx="8">
                  <c:v>2.4689502139456979E-2</c:v>
                </c:pt>
                <c:pt idx="9">
                  <c:v>5.1344803156463642E-2</c:v>
                </c:pt>
                <c:pt idx="10">
                  <c:v>4.4118823684313822E-2</c:v>
                </c:pt>
                <c:pt idx="11">
                  <c:v>2.6948507016643919E-2</c:v>
                </c:pt>
                <c:pt idx="12">
                  <c:v>1.5486858429360331E-2</c:v>
                </c:pt>
                <c:pt idx="13">
                  <c:v>2.5912446328046582E-2</c:v>
                </c:pt>
                <c:pt idx="14">
                  <c:v>5.9073232884663939E-3</c:v>
                </c:pt>
                <c:pt idx="15">
                  <c:v>2.0965333540799908E-2</c:v>
                </c:pt>
                <c:pt idx="16">
                  <c:v>1.6313075183656961E-2</c:v>
                </c:pt>
                <c:pt idx="17">
                  <c:v>1.3020103966597908E-2</c:v>
                </c:pt>
                <c:pt idx="18">
                  <c:v>1.761116881086993E-2</c:v>
                </c:pt>
                <c:pt idx="19">
                  <c:v>2.5902135569244929E-2</c:v>
                </c:pt>
                <c:pt idx="20">
                  <c:v>1.1339825144863987E-2</c:v>
                </c:pt>
                <c:pt idx="21">
                  <c:v>2.5294011710392566E-2</c:v>
                </c:pt>
                <c:pt idx="22">
                  <c:v>1.5484972891951793E-2</c:v>
                </c:pt>
                <c:pt idx="23">
                  <c:v>1.3457040244357021E-2</c:v>
                </c:pt>
                <c:pt idx="24">
                  <c:v>8.1213406960590241E-3</c:v>
                </c:pt>
                <c:pt idx="25">
                  <c:v>2.3521349137965268E-2</c:v>
                </c:pt>
                <c:pt idx="26">
                  <c:v>1.0777000548280083E-2</c:v>
                </c:pt>
                <c:pt idx="27">
                  <c:v>1.7416500345937273E-2</c:v>
                </c:pt>
                <c:pt idx="28">
                  <c:v>1.7638774151227447E-2</c:v>
                </c:pt>
                <c:pt idx="29">
                  <c:v>7.9577734521877521E-3</c:v>
                </c:pt>
                <c:pt idx="30">
                  <c:v>-2.7994497430218427E-2</c:v>
                </c:pt>
                <c:pt idx="31">
                  <c:v>1.6306326240612422E-2</c:v>
                </c:pt>
                <c:pt idx="32">
                  <c:v>1.2843661399382617E-2</c:v>
                </c:pt>
                <c:pt idx="33">
                  <c:v>4.272755824806072E-3</c:v>
                </c:pt>
                <c:pt idx="34">
                  <c:v>6.6623411036346577E-3</c:v>
                </c:pt>
                <c:pt idx="35">
                  <c:v>8.8008558679693941E-3</c:v>
                </c:pt>
                <c:pt idx="36">
                  <c:v>1.8494171979903627E-2</c:v>
                </c:pt>
                <c:pt idx="37">
                  <c:v>5.0802599583654965E-3</c:v>
                </c:pt>
                <c:pt idx="38">
                  <c:v>1.1029972755541228E-2</c:v>
                </c:pt>
                <c:pt idx="39">
                  <c:v>1.2065414742665372E-2</c:v>
                </c:pt>
                <c:pt idx="40">
                  <c:v>1.4375537493224575E-2</c:v>
                </c:pt>
                <c:pt idx="41">
                  <c:v>-6.2542224502026594E-2</c:v>
                </c:pt>
                <c:pt idx="42">
                  <c:v>3.4820354188837208E-2</c:v>
                </c:pt>
                <c:pt idx="43">
                  <c:v>1.4612333563757306E-2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8-FD44-A5A7-D9894108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09568"/>
        <c:axId val="1811258240"/>
      </c:lineChart>
      <c:catAx>
        <c:axId val="18117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8240"/>
        <c:crosses val="autoZero"/>
        <c:auto val="1"/>
        <c:lblAlgn val="ctr"/>
        <c:lblOffset val="100"/>
        <c:noMultiLvlLbl val="0"/>
      </c:catAx>
      <c:valAx>
        <c:axId val="1811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22</xdr:row>
      <xdr:rowOff>95250</xdr:rowOff>
    </xdr:from>
    <xdr:to>
      <xdr:col>17</xdr:col>
      <xdr:colOff>146050</xdr:colOff>
      <xdr:row>35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AEA9-CC83-8CD1-3E79-8EBCB913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660400</xdr:colOff>
      <xdr:row>22</xdr:row>
      <xdr:rowOff>165100</xdr:rowOff>
    </xdr:from>
    <xdr:to>
      <xdr:col>22</xdr:col>
      <xdr:colOff>381000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EC32E-15A8-864F-8830-DB031D3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metadonnees/source/serie/s1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64EC-9B22-8241-B65C-D4060D71316A}">
  <dimension ref="A1:S47"/>
  <sheetViews>
    <sheetView tabSelected="1" workbookViewId="0">
      <selection activeCell="P2" sqref="P2"/>
    </sheetView>
  </sheetViews>
  <sheetFormatPr baseColWidth="10" defaultRowHeight="16" x14ac:dyDescent="0.2"/>
  <cols>
    <col min="9" max="10" width="17.83203125" bestFit="1" customWidth="1"/>
    <col min="12" max="12" width="7.1640625" bestFit="1" customWidth="1"/>
    <col min="19" max="19" width="20.33203125" bestFit="1" customWidth="1"/>
  </cols>
  <sheetData>
    <row r="1" spans="1:19" x14ac:dyDescent="0.2">
      <c r="B1" s="1" t="s">
        <v>45</v>
      </c>
      <c r="C1" s="1" t="s">
        <v>57</v>
      </c>
      <c r="D1" s="1" t="s">
        <v>57</v>
      </c>
      <c r="E1" s="1" t="s">
        <v>46</v>
      </c>
      <c r="F1" s="1" t="s">
        <v>47</v>
      </c>
      <c r="G1" s="1"/>
      <c r="H1" s="1"/>
    </row>
    <row r="2" spans="1:19" x14ac:dyDescent="0.2">
      <c r="A2" s="5" t="s">
        <v>52</v>
      </c>
      <c r="B2" s="4" t="s">
        <v>48</v>
      </c>
      <c r="C2" s="4" t="s">
        <v>55</v>
      </c>
      <c r="D2" s="4" t="s">
        <v>58</v>
      </c>
      <c r="E2" s="4" t="s">
        <v>49</v>
      </c>
      <c r="F2" s="4" t="s">
        <v>51</v>
      </c>
      <c r="G2" s="4" t="s">
        <v>64</v>
      </c>
      <c r="H2" s="4" t="s">
        <v>65</v>
      </c>
      <c r="I2" s="4" t="s">
        <v>70</v>
      </c>
      <c r="J2" s="4" t="s">
        <v>61</v>
      </c>
      <c r="K2" s="4" t="s">
        <v>62</v>
      </c>
      <c r="L2" s="4" t="s">
        <v>63</v>
      </c>
      <c r="M2" s="4" t="s">
        <v>66</v>
      </c>
      <c r="N2" s="4" t="s">
        <v>67</v>
      </c>
      <c r="O2" s="4" t="s">
        <v>68</v>
      </c>
      <c r="P2" s="4" t="s">
        <v>70</v>
      </c>
      <c r="Q2" s="4" t="s">
        <v>61</v>
      </c>
      <c r="R2" s="4" t="s">
        <v>62</v>
      </c>
      <c r="S2" s="4" t="s">
        <v>69</v>
      </c>
    </row>
    <row r="3" spans="1:19" x14ac:dyDescent="0.2">
      <c r="A3" s="1" t="s">
        <v>0</v>
      </c>
      <c r="B3" s="2">
        <v>348.61500000000001</v>
      </c>
      <c r="C3" s="2">
        <v>22386.6</v>
      </c>
      <c r="D3" s="2">
        <v>949.99900000000002</v>
      </c>
      <c r="E3" s="2">
        <v>191.41399999999999</v>
      </c>
      <c r="F3" s="2">
        <v>113.18600000000001</v>
      </c>
      <c r="G3" s="8">
        <f>E3/B3</f>
        <v>0.5490698908538072</v>
      </c>
      <c r="H3" s="8">
        <f>F3/B3</f>
        <v>0.32467335025744731</v>
      </c>
      <c r="M3">
        <f>LN(B3)</f>
        <v>5.8539681614200854</v>
      </c>
      <c r="N3">
        <f t="shared" ref="N3:O3" si="0">LN(C3)</f>
        <v>10.016217844555859</v>
      </c>
      <c r="O3">
        <f t="shared" si="0"/>
        <v>6.8564609319624532</v>
      </c>
    </row>
    <row r="4" spans="1:19" x14ac:dyDescent="0.2">
      <c r="A4" s="1" t="s">
        <v>1</v>
      </c>
      <c r="B4" s="2">
        <v>398.21</v>
      </c>
      <c r="C4" s="2">
        <v>22537.599999999999</v>
      </c>
      <c r="D4" s="2">
        <v>1110.1690000000001</v>
      </c>
      <c r="E4" s="2">
        <v>217.398</v>
      </c>
      <c r="F4" s="2">
        <v>128.12200000000001</v>
      </c>
      <c r="G4" s="8">
        <f t="shared" ref="G4:G47" si="1">E4/B4</f>
        <v>0.54593807287612062</v>
      </c>
      <c r="H4" s="8">
        <f t="shared" ref="H4:H47" si="2">F4/B4</f>
        <v>0.32174480801587108</v>
      </c>
      <c r="I4" s="6">
        <f>B4/B3 -1</f>
        <v>0.14226295483556339</v>
      </c>
      <c r="J4" s="6">
        <f t="shared" ref="J4:K4" si="3">C4/C3 -1</f>
        <v>6.7451064476069522E-3</v>
      </c>
      <c r="K4" s="6">
        <f t="shared" si="3"/>
        <v>0.16860017747387102</v>
      </c>
      <c r="L4" s="7">
        <f>I4-G4*J4-H4*K4</f>
        <v>8.4334312687440141E-2</v>
      </c>
      <c r="M4">
        <f t="shared" ref="M4:M47" si="4">LN(B4)</f>
        <v>5.9869795043233083</v>
      </c>
      <c r="N4">
        <f t="shared" ref="N4:N47" si="5">LN(C4)</f>
        <v>10.02294030455109</v>
      </c>
      <c r="O4">
        <f t="shared" ref="O4:O47" si="6">LN(D4)</f>
        <v>7.0122675349694346</v>
      </c>
      <c r="P4" s="6">
        <f>M4-M3</f>
        <v>0.13301134290322292</v>
      </c>
      <c r="Q4" s="6">
        <f t="shared" ref="Q4:R4" si="7">N4-N3</f>
        <v>6.7224599952311337E-3</v>
      </c>
      <c r="R4" s="6">
        <f t="shared" si="7"/>
        <v>0.15580660300698135</v>
      </c>
      <c r="S4" s="6">
        <f>P4-Q4*G4-R4*H4</f>
        <v>7.9211330476353356E-2</v>
      </c>
    </row>
    <row r="5" spans="1:19" x14ac:dyDescent="0.2">
      <c r="A5" s="1" t="s">
        <v>2</v>
      </c>
      <c r="B5" s="2">
        <v>451.77</v>
      </c>
      <c r="C5" s="2">
        <v>22640.799999999999</v>
      </c>
      <c r="D5" s="2">
        <v>1297.452</v>
      </c>
      <c r="E5" s="2">
        <v>249.93899999999999</v>
      </c>
      <c r="F5" s="2">
        <v>144.35599999999999</v>
      </c>
      <c r="G5" s="8">
        <f t="shared" si="1"/>
        <v>0.55324390729796136</v>
      </c>
      <c r="H5" s="8">
        <f t="shared" si="2"/>
        <v>0.31953427629103304</v>
      </c>
      <c r="I5" s="6">
        <f>B5/B4 -1</f>
        <v>0.13450189598453077</v>
      </c>
      <c r="J5" s="6">
        <f t="shared" ref="J5:J47" si="8">C5/C4 -1</f>
        <v>4.579014624449762E-3</v>
      </c>
      <c r="K5" s="6">
        <f t="shared" ref="K5:K47" si="9">D5/D4 -1</f>
        <v>0.16869773881273931</v>
      </c>
      <c r="L5" s="7">
        <f t="shared" ref="L5:L47" si="10">I5-G5*J5-H5*K5</f>
        <v>7.8063874158663324E-2</v>
      </c>
      <c r="M5">
        <f t="shared" si="4"/>
        <v>6.1131732007668376</v>
      </c>
      <c r="N5">
        <f t="shared" si="5"/>
        <v>10.027508867381874</v>
      </c>
      <c r="O5">
        <f t="shared" si="6"/>
        <v>7.1681576201360873</v>
      </c>
      <c r="P5" s="6">
        <f t="shared" ref="P5:P47" si="11">M5-M4</f>
        <v>0.12619369644352929</v>
      </c>
      <c r="Q5" s="6">
        <f t="shared" ref="Q5:Q47" si="12">N5-N4</f>
        <v>4.5685628307836623E-3</v>
      </c>
      <c r="R5" s="6">
        <f t="shared" ref="R5:R47" si="13">O5-O4</f>
        <v>0.1558900851666527</v>
      </c>
      <c r="S5" s="6">
        <f t="shared" ref="S5:S47" si="14">P5-Q5*G5-R5*H5</f>
        <v>7.3853941347616428E-2</v>
      </c>
    </row>
    <row r="6" spans="1:19" x14ac:dyDescent="0.2">
      <c r="A6" s="1" t="s">
        <v>3</v>
      </c>
      <c r="B6" s="2">
        <v>509.98500000000001</v>
      </c>
      <c r="C6" s="2">
        <v>22617.7</v>
      </c>
      <c r="D6" s="2">
        <v>1499.5920000000001</v>
      </c>
      <c r="E6" s="2">
        <v>283.79599999999999</v>
      </c>
      <c r="F6" s="2">
        <v>161.6</v>
      </c>
      <c r="G6" s="8">
        <f t="shared" si="1"/>
        <v>0.55647911213074897</v>
      </c>
      <c r="H6" s="8">
        <f t="shared" si="2"/>
        <v>0.31687206486465286</v>
      </c>
      <c r="I6" s="6">
        <f t="shared" ref="I6:I47" si="15">B6/B5 -1</f>
        <v>0.12885981804900726</v>
      </c>
      <c r="J6" s="6">
        <f t="shared" si="8"/>
        <v>-1.0202819688349685E-3</v>
      </c>
      <c r="K6" s="6">
        <f t="shared" si="9"/>
        <v>0.15579767112771803</v>
      </c>
      <c r="L6" s="7">
        <f t="shared" si="10"/>
        <v>8.0059653901803418E-2</v>
      </c>
      <c r="M6">
        <f t="shared" si="4"/>
        <v>6.2343813135211308</v>
      </c>
      <c r="N6">
        <f t="shared" si="5"/>
        <v>10.02648806457109</v>
      </c>
      <c r="O6">
        <f t="shared" si="6"/>
        <v>7.3129483500915926</v>
      </c>
      <c r="P6" s="6">
        <f t="shared" si="11"/>
        <v>0.12120811275429322</v>
      </c>
      <c r="Q6" s="6">
        <f t="shared" si="12"/>
        <v>-1.0208028107836498E-3</v>
      </c>
      <c r="R6" s="6">
        <f t="shared" si="13"/>
        <v>0.14479072995550535</v>
      </c>
      <c r="S6" s="6">
        <f t="shared" si="14"/>
        <v>7.5896030621837363E-2</v>
      </c>
    </row>
    <row r="7" spans="1:19" x14ac:dyDescent="0.2">
      <c r="A7" s="1" t="s">
        <v>4</v>
      </c>
      <c r="B7" s="2">
        <v>585.98900000000003</v>
      </c>
      <c r="C7" s="2">
        <v>22676.6</v>
      </c>
      <c r="D7" s="2">
        <v>1702.4069999999999</v>
      </c>
      <c r="E7" s="2">
        <v>325.57600000000002</v>
      </c>
      <c r="F7" s="2">
        <v>184.82</v>
      </c>
      <c r="G7" s="8">
        <f t="shared" si="1"/>
        <v>0.55560087305393102</v>
      </c>
      <c r="H7" s="8">
        <f t="shared" si="2"/>
        <v>0.31539841191558199</v>
      </c>
      <c r="I7" s="6">
        <f t="shared" si="15"/>
        <v>0.14903183426963551</v>
      </c>
      <c r="J7" s="6">
        <f t="shared" si="8"/>
        <v>2.6041551528226403E-3</v>
      </c>
      <c r="K7" s="6">
        <f t="shared" si="9"/>
        <v>0.13524678712609828</v>
      </c>
      <c r="L7" s="7">
        <f t="shared" si="10"/>
        <v>0.10492834151690317</v>
      </c>
      <c r="M7">
        <f t="shared" si="4"/>
        <v>6.3733010180697711</v>
      </c>
      <c r="N7">
        <f t="shared" si="5"/>
        <v>10.02908883478721</v>
      </c>
      <c r="O7">
        <f t="shared" si="6"/>
        <v>7.4397984109809769</v>
      </c>
      <c r="P7" s="6">
        <f t="shared" si="11"/>
        <v>0.13891970454864033</v>
      </c>
      <c r="Q7" s="6">
        <f t="shared" si="12"/>
        <v>2.6007702161194857E-3</v>
      </c>
      <c r="R7" s="6">
        <f t="shared" si="13"/>
        <v>0.12685006088938433</v>
      </c>
      <c r="S7" s="6">
        <f t="shared" si="14"/>
        <v>9.7466406590044991E-2</v>
      </c>
    </row>
    <row r="8" spans="1:19" x14ac:dyDescent="0.2">
      <c r="A8" s="1" t="s">
        <v>5</v>
      </c>
      <c r="B8" s="2">
        <v>650.51199999999994</v>
      </c>
      <c r="C8" s="2">
        <v>22652.400000000001</v>
      </c>
      <c r="D8" s="2">
        <v>1867.8009999999999</v>
      </c>
      <c r="E8" s="2">
        <v>357.697</v>
      </c>
      <c r="F8" s="2">
        <v>209.51300000000001</v>
      </c>
      <c r="G8" s="8">
        <f t="shared" si="1"/>
        <v>0.54986994859433802</v>
      </c>
      <c r="H8" s="8">
        <f t="shared" si="2"/>
        <v>0.32207399709767082</v>
      </c>
      <c r="I8" s="6">
        <f t="shared" si="15"/>
        <v>0.1101095754357162</v>
      </c>
      <c r="J8" s="6">
        <f t="shared" si="8"/>
        <v>-1.0671793831525944E-3</v>
      </c>
      <c r="K8" s="6">
        <f t="shared" si="9"/>
        <v>9.7153030973204491E-2</v>
      </c>
      <c r="L8" s="7">
        <f t="shared" si="10"/>
        <v>7.9405920292577467E-2</v>
      </c>
      <c r="M8">
        <f t="shared" si="4"/>
        <v>6.4777597451306033</v>
      </c>
      <c r="N8">
        <f t="shared" si="5"/>
        <v>10.028021085562688</v>
      </c>
      <c r="O8">
        <f t="shared" si="6"/>
        <v>7.5325170820647021</v>
      </c>
      <c r="P8" s="6">
        <f t="shared" si="11"/>
        <v>0.10445872706083215</v>
      </c>
      <c r="Q8" s="6">
        <f t="shared" si="12"/>
        <v>-1.0677492245214637E-3</v>
      </c>
      <c r="R8" s="6">
        <f t="shared" si="13"/>
        <v>9.2718671083725113E-2</v>
      </c>
      <c r="S8" s="6">
        <f t="shared" si="14"/>
        <v>7.5183577270511837E-2</v>
      </c>
    </row>
    <row r="9" spans="1:19" x14ac:dyDescent="0.2">
      <c r="A9" s="1" t="s">
        <v>6</v>
      </c>
      <c r="B9" s="2">
        <v>707.03</v>
      </c>
      <c r="C9" s="2">
        <v>22535.599999999999</v>
      </c>
      <c r="D9" s="2">
        <v>2009.625</v>
      </c>
      <c r="E9" s="2">
        <v>384.137</v>
      </c>
      <c r="F9" s="2">
        <v>232.238</v>
      </c>
      <c r="G9" s="8">
        <f t="shared" si="1"/>
        <v>0.54331075060464196</v>
      </c>
      <c r="H9" s="8">
        <f t="shared" si="2"/>
        <v>0.32846979618969491</v>
      </c>
      <c r="I9" s="6">
        <f t="shared" si="15"/>
        <v>8.6882332685638497E-2</v>
      </c>
      <c r="J9" s="6">
        <f t="shared" si="8"/>
        <v>-5.1561865409406327E-3</v>
      </c>
      <c r="K9" s="6">
        <f t="shared" si="9"/>
        <v>7.5931001214797567E-2</v>
      </c>
      <c r="L9" s="7">
        <f t="shared" si="10"/>
        <v>6.4742703771950461E-2</v>
      </c>
      <c r="M9">
        <f t="shared" si="4"/>
        <v>6.5610730978110361</v>
      </c>
      <c r="N9">
        <f t="shared" si="5"/>
        <v>10.022851560019914</v>
      </c>
      <c r="O9">
        <f t="shared" si="6"/>
        <v>7.6057034164831236</v>
      </c>
      <c r="P9" s="6">
        <f t="shared" si="11"/>
        <v>8.3313352680432828E-2</v>
      </c>
      <c r="Q9" s="6">
        <f t="shared" si="12"/>
        <v>-5.1695255427741671E-3</v>
      </c>
      <c r="R9" s="6">
        <f t="shared" si="13"/>
        <v>7.3186334418421595E-2</v>
      </c>
      <c r="S9" s="6">
        <f t="shared" si="14"/>
        <v>6.2082511133057537E-2</v>
      </c>
    </row>
    <row r="10" spans="1:19" x14ac:dyDescent="0.2">
      <c r="A10" s="1" t="s">
        <v>7</v>
      </c>
      <c r="B10" s="2">
        <v>757.68899999999996</v>
      </c>
      <c r="C10" s="2">
        <v>22487.4</v>
      </c>
      <c r="D10" s="2">
        <v>2132.3339999999998</v>
      </c>
      <c r="E10" s="2">
        <v>406.58199999999999</v>
      </c>
      <c r="F10" s="2">
        <v>253.51900000000001</v>
      </c>
      <c r="G10" s="8">
        <f t="shared" si="1"/>
        <v>0.53660802783199968</v>
      </c>
      <c r="H10" s="8">
        <f t="shared" si="2"/>
        <v>0.33459506472972422</v>
      </c>
      <c r="I10" s="6">
        <f t="shared" si="15"/>
        <v>7.1650425017325992E-2</v>
      </c>
      <c r="J10" s="6">
        <f t="shared" si="8"/>
        <v>-2.138838105042562E-3</v>
      </c>
      <c r="K10" s="6">
        <f t="shared" si="9"/>
        <v>6.1060645642843747E-2</v>
      </c>
      <c r="L10" s="7">
        <f t="shared" si="10"/>
        <v>5.2367552033418759E-2</v>
      </c>
      <c r="M10">
        <f t="shared" si="4"/>
        <v>6.6302730112128359</v>
      </c>
      <c r="N10">
        <f t="shared" si="5"/>
        <v>10.020710431333947</v>
      </c>
      <c r="O10">
        <f t="shared" si="6"/>
        <v>7.6649724334285319</v>
      </c>
      <c r="P10" s="6">
        <f t="shared" si="11"/>
        <v>6.9199913401799762E-2</v>
      </c>
      <c r="Q10" s="6">
        <f t="shared" si="12"/>
        <v>-2.14112868596672E-3</v>
      </c>
      <c r="R10" s="6">
        <f t="shared" si="13"/>
        <v>5.9269016945408204E-2</v>
      </c>
      <c r="S10" s="6">
        <f t="shared" si="14"/>
        <v>5.0517739681994904E-2</v>
      </c>
    </row>
    <row r="11" spans="1:19" x14ac:dyDescent="0.2">
      <c r="A11" s="1" t="s">
        <v>8</v>
      </c>
      <c r="B11" s="2">
        <v>814.596</v>
      </c>
      <c r="C11" s="2">
        <v>22596.5</v>
      </c>
      <c r="D11" s="2">
        <v>2256.4380000000001</v>
      </c>
      <c r="E11" s="2">
        <v>426.65</v>
      </c>
      <c r="F11" s="2">
        <v>285.78800000000001</v>
      </c>
      <c r="G11" s="8">
        <f t="shared" si="1"/>
        <v>0.52375656153479755</v>
      </c>
      <c r="H11" s="8">
        <f t="shared" si="2"/>
        <v>0.35083403306669808</v>
      </c>
      <c r="I11" s="6">
        <f t="shared" si="15"/>
        <v>7.5106013153154016E-2</v>
      </c>
      <c r="J11" s="6">
        <f t="shared" si="8"/>
        <v>4.8516057881302643E-3</v>
      </c>
      <c r="K11" s="6">
        <f t="shared" si="9"/>
        <v>5.8201013537279023E-2</v>
      </c>
      <c r="L11" s="7">
        <f t="shared" si="10"/>
        <v>5.2146056479787498E-2</v>
      </c>
      <c r="M11">
        <f t="shared" si="4"/>
        <v>6.7026922848167914</v>
      </c>
      <c r="N11">
        <f t="shared" si="5"/>
        <v>10.025550306010569</v>
      </c>
      <c r="O11">
        <f t="shared" si="6"/>
        <v>7.7215427427096541</v>
      </c>
      <c r="P11" s="6">
        <f t="shared" si="11"/>
        <v>7.2419273603955503E-2</v>
      </c>
      <c r="Q11" s="6">
        <f t="shared" si="12"/>
        <v>4.8398746766213918E-3</v>
      </c>
      <c r="R11" s="6">
        <f t="shared" si="13"/>
        <v>5.6570309281122277E-2</v>
      </c>
      <c r="S11" s="6">
        <f t="shared" si="14"/>
        <v>5.0037567728142343E-2</v>
      </c>
    </row>
    <row r="12" spans="1:19" x14ac:dyDescent="0.2">
      <c r="A12" s="1" t="s">
        <v>9</v>
      </c>
      <c r="B12" s="2">
        <v>855.98299999999995</v>
      </c>
      <c r="C12" s="2">
        <v>22796.6</v>
      </c>
      <c r="D12" s="2">
        <v>2390.17</v>
      </c>
      <c r="E12" s="2">
        <v>445.178</v>
      </c>
      <c r="F12" s="2">
        <v>301.55</v>
      </c>
      <c r="G12" s="8">
        <f t="shared" si="1"/>
        <v>0.52007808566291625</v>
      </c>
      <c r="H12" s="8">
        <f t="shared" si="2"/>
        <v>0.35228503369809916</v>
      </c>
      <c r="I12" s="6">
        <f t="shared" si="15"/>
        <v>5.0806780293544129E-2</v>
      </c>
      <c r="J12" s="6">
        <f t="shared" si="8"/>
        <v>8.8553537052198372E-3</v>
      </c>
      <c r="K12" s="6">
        <f t="shared" si="9"/>
        <v>5.9266862196080794E-2</v>
      </c>
      <c r="L12" s="7">
        <f t="shared" si="10"/>
        <v>2.5322476344738467E-2</v>
      </c>
      <c r="M12">
        <f t="shared" si="4"/>
        <v>6.7522505161314497</v>
      </c>
      <c r="N12">
        <f t="shared" si="5"/>
        <v>10.034366681015603</v>
      </c>
      <c r="O12">
        <f t="shared" si="6"/>
        <v>7.7791197721030718</v>
      </c>
      <c r="P12" s="6">
        <f t="shared" si="11"/>
        <v>4.9558231314658308E-2</v>
      </c>
      <c r="Q12" s="6">
        <f t="shared" si="12"/>
        <v>8.8163750050345158E-3</v>
      </c>
      <c r="R12" s="6">
        <f t="shared" si="13"/>
        <v>5.7577029393417689E-2</v>
      </c>
      <c r="S12" s="6">
        <f t="shared" si="14"/>
        <v>2.4689502139456979E-2</v>
      </c>
    </row>
    <row r="13" spans="1:19" x14ac:dyDescent="0.2">
      <c r="A13" s="1" t="s">
        <v>10</v>
      </c>
      <c r="B13" s="2">
        <v>925.21500000000003</v>
      </c>
      <c r="C13" s="2">
        <v>23019.8</v>
      </c>
      <c r="D13" s="2">
        <v>2536.5479999999998</v>
      </c>
      <c r="E13" s="2">
        <v>470.14800000000002</v>
      </c>
      <c r="F13" s="2">
        <v>334.346</v>
      </c>
      <c r="G13" s="8">
        <f t="shared" si="1"/>
        <v>0.50814999756813284</v>
      </c>
      <c r="H13" s="8">
        <f t="shared" si="2"/>
        <v>0.36137114076187699</v>
      </c>
      <c r="I13" s="6">
        <f t="shared" si="15"/>
        <v>8.0880110936782712E-2</v>
      </c>
      <c r="J13" s="6">
        <f t="shared" si="8"/>
        <v>9.7909337357324766E-3</v>
      </c>
      <c r="K13" s="6">
        <f t="shared" si="9"/>
        <v>6.1241669002623178E-2</v>
      </c>
      <c r="L13" s="7">
        <f t="shared" si="10"/>
        <v>5.3773876193141293E-2</v>
      </c>
      <c r="M13">
        <f t="shared" si="4"/>
        <v>6.8300261429366245</v>
      </c>
      <c r="N13">
        <f t="shared" si="5"/>
        <v>10.044109994140825</v>
      </c>
      <c r="O13">
        <f t="shared" si="6"/>
        <v>7.8385593805414722</v>
      </c>
      <c r="P13" s="6">
        <f t="shared" si="11"/>
        <v>7.7775626805174802E-2</v>
      </c>
      <c r="Q13" s="6">
        <f t="shared" si="12"/>
        <v>9.7433131252220306E-3</v>
      </c>
      <c r="R13" s="6">
        <f t="shared" si="13"/>
        <v>5.9439608438400349E-2</v>
      </c>
      <c r="S13" s="6">
        <f t="shared" si="14"/>
        <v>5.1344803156463642E-2</v>
      </c>
    </row>
    <row r="14" spans="1:19" x14ac:dyDescent="0.2">
      <c r="A14" s="1" t="s">
        <v>11</v>
      </c>
      <c r="B14" s="2">
        <v>997.12099999999998</v>
      </c>
      <c r="C14" s="2">
        <v>23419.8</v>
      </c>
      <c r="D14" s="2">
        <v>2692.884</v>
      </c>
      <c r="E14" s="2">
        <v>500.48700000000002</v>
      </c>
      <c r="F14" s="2">
        <v>368.12</v>
      </c>
      <c r="G14" s="8">
        <f t="shared" si="1"/>
        <v>0.50193206240767174</v>
      </c>
      <c r="H14" s="8">
        <f t="shared" si="2"/>
        <v>0.36918287750433498</v>
      </c>
      <c r="I14" s="6">
        <f t="shared" si="15"/>
        <v>7.7718151997103302E-2</v>
      </c>
      <c r="J14" s="6">
        <f t="shared" si="8"/>
        <v>1.7376345580760955E-2</v>
      </c>
      <c r="K14" s="6">
        <f t="shared" si="9"/>
        <v>6.1633369445403874E-2</v>
      </c>
      <c r="L14" s="7">
        <f t="shared" si="10"/>
        <v>4.6242422340501563E-2</v>
      </c>
      <c r="M14">
        <f t="shared" si="4"/>
        <v>6.9048721266900897</v>
      </c>
      <c r="N14">
        <f t="shared" si="5"/>
        <v>10.061337097405595</v>
      </c>
      <c r="O14">
        <f t="shared" si="6"/>
        <v>7.8983680172459101</v>
      </c>
      <c r="P14" s="6">
        <f t="shared" si="11"/>
        <v>7.4845983753465184E-2</v>
      </c>
      <c r="Q14" s="6">
        <f t="shared" si="12"/>
        <v>1.7227103264769283E-2</v>
      </c>
      <c r="R14" s="6">
        <f t="shared" si="13"/>
        <v>5.9808636704437923E-2</v>
      </c>
      <c r="S14" s="6">
        <f t="shared" si="14"/>
        <v>4.4118823684313822E-2</v>
      </c>
    </row>
    <row r="15" spans="1:19" x14ac:dyDescent="0.2">
      <c r="A15" s="1" t="s">
        <v>12</v>
      </c>
      <c r="B15" s="2">
        <v>1053.546</v>
      </c>
      <c r="C15" s="2">
        <v>23632.1</v>
      </c>
      <c r="D15" s="2">
        <v>2872.28</v>
      </c>
      <c r="E15" s="2">
        <v>534.31799999999998</v>
      </c>
      <c r="F15" s="2">
        <v>384.209</v>
      </c>
      <c r="G15" s="8">
        <f t="shared" si="1"/>
        <v>0.5071615287799488</v>
      </c>
      <c r="H15" s="8">
        <f t="shared" si="2"/>
        <v>0.36468175096293848</v>
      </c>
      <c r="I15" s="6">
        <f t="shared" si="15"/>
        <v>5.6587916611925859E-2</v>
      </c>
      <c r="J15" s="6">
        <f t="shared" si="8"/>
        <v>9.0649792056294309E-3</v>
      </c>
      <c r="K15" s="6">
        <f t="shared" si="9"/>
        <v>6.661853982570376E-2</v>
      </c>
      <c r="L15" s="7">
        <f t="shared" si="10"/>
        <v>2.769594214940849E-2</v>
      </c>
      <c r="M15">
        <f t="shared" si="4"/>
        <v>6.9599168962682185</v>
      </c>
      <c r="N15">
        <f t="shared" si="5"/>
        <v>10.070361236312648</v>
      </c>
      <c r="O15">
        <f t="shared" si="6"/>
        <v>7.9628614184521895</v>
      </c>
      <c r="P15" s="6">
        <f t="shared" si="11"/>
        <v>5.5044769578128872E-2</v>
      </c>
      <c r="Q15" s="6">
        <f t="shared" si="12"/>
        <v>9.0241389070531142E-3</v>
      </c>
      <c r="R15" s="6">
        <f t="shared" si="13"/>
        <v>6.4493401206279444E-2</v>
      </c>
      <c r="S15" s="6">
        <f t="shared" si="14"/>
        <v>2.6948507016643919E-2</v>
      </c>
    </row>
    <row r="16" spans="1:19" x14ac:dyDescent="0.2">
      <c r="A16" s="1" t="s">
        <v>13</v>
      </c>
      <c r="B16" s="2">
        <v>1091.7049999999999</v>
      </c>
      <c r="C16" s="2">
        <v>23685.7</v>
      </c>
      <c r="D16" s="2">
        <v>3026.663</v>
      </c>
      <c r="E16" s="2">
        <v>557.85400000000004</v>
      </c>
      <c r="F16" s="2">
        <v>394.82600000000002</v>
      </c>
      <c r="G16" s="8">
        <f t="shared" si="1"/>
        <v>0.51099335443182914</v>
      </c>
      <c r="H16" s="8">
        <f t="shared" si="2"/>
        <v>0.36165997224524943</v>
      </c>
      <c r="I16" s="6">
        <f t="shared" si="15"/>
        <v>3.6219586045602048E-2</v>
      </c>
      <c r="J16" s="6">
        <f t="shared" si="8"/>
        <v>2.2681014382979203E-3</v>
      </c>
      <c r="K16" s="6">
        <f t="shared" si="9"/>
        <v>5.3749286281281616E-2</v>
      </c>
      <c r="L16" s="7">
        <f t="shared" si="10"/>
        <v>1.5621635898764259E-2</v>
      </c>
      <c r="M16">
        <f t="shared" si="4"/>
        <v>6.99549597328856</v>
      </c>
      <c r="N16">
        <f t="shared" si="5"/>
        <v>10.072626769491528</v>
      </c>
      <c r="O16">
        <f t="shared" si="6"/>
        <v>8.0152159714727507</v>
      </c>
      <c r="P16" s="6">
        <f t="shared" si="11"/>
        <v>3.5579077020341465E-2</v>
      </c>
      <c r="Q16" s="6">
        <f t="shared" si="12"/>
        <v>2.2655331788801192E-3</v>
      </c>
      <c r="R16" s="6">
        <f t="shared" si="13"/>
        <v>5.2354553020561134E-2</v>
      </c>
      <c r="S16" s="6">
        <f t="shared" si="14"/>
        <v>1.5486858429360331E-2</v>
      </c>
    </row>
    <row r="17" spans="1:19" x14ac:dyDescent="0.2">
      <c r="A17" s="1" t="s">
        <v>14</v>
      </c>
      <c r="B17" s="2">
        <v>1130.9829999999999</v>
      </c>
      <c r="C17" s="2">
        <v>23536.9</v>
      </c>
      <c r="D17" s="2">
        <v>3133.9490000000001</v>
      </c>
      <c r="E17" s="2">
        <v>579.32600000000002</v>
      </c>
      <c r="F17" s="2">
        <v>411.12200000000001</v>
      </c>
      <c r="G17" s="8">
        <f t="shared" si="1"/>
        <v>0.5122322793534474</v>
      </c>
      <c r="H17" s="8">
        <f t="shared" si="2"/>
        <v>0.36350855848407981</v>
      </c>
      <c r="I17" s="6">
        <f t="shared" si="15"/>
        <v>3.5978583958120591E-2</v>
      </c>
      <c r="J17" s="6">
        <f t="shared" si="8"/>
        <v>-6.2822715815871177E-3</v>
      </c>
      <c r="K17" s="6">
        <f t="shared" si="9"/>
        <v>3.5446959241911102E-2</v>
      </c>
      <c r="L17" s="7">
        <f t="shared" si="10"/>
        <v>2.631129319320331E-2</v>
      </c>
      <c r="M17">
        <f t="shared" si="4"/>
        <v>7.0308424450570888</v>
      </c>
      <c r="N17">
        <f t="shared" si="5"/>
        <v>10.066324681403113</v>
      </c>
      <c r="O17">
        <f t="shared" si="6"/>
        <v>8.0500491496501816</v>
      </c>
      <c r="P17" s="6">
        <f t="shared" si="11"/>
        <v>3.5346471768528787E-2</v>
      </c>
      <c r="Q17" s="6">
        <f t="shared" si="12"/>
        <v>-6.3020880884145924E-3</v>
      </c>
      <c r="R17" s="6">
        <f t="shared" si="13"/>
        <v>3.4833178177430923E-2</v>
      </c>
      <c r="S17" s="6">
        <f t="shared" si="14"/>
        <v>2.5912446328046582E-2</v>
      </c>
    </row>
    <row r="18" spans="1:19" x14ac:dyDescent="0.2">
      <c r="A18" s="1" t="s">
        <v>15</v>
      </c>
      <c r="B18" s="2">
        <v>1142.1189999999999</v>
      </c>
      <c r="C18" s="2">
        <v>23293.599999999999</v>
      </c>
      <c r="D18" s="2">
        <v>3215.694</v>
      </c>
      <c r="E18" s="2">
        <v>588.76300000000003</v>
      </c>
      <c r="F18" s="2">
        <v>410.16500000000002</v>
      </c>
      <c r="G18" s="8">
        <f t="shared" si="1"/>
        <v>0.51550057393318915</v>
      </c>
      <c r="H18" s="8">
        <f t="shared" si="2"/>
        <v>0.35912632571562164</v>
      </c>
      <c r="I18" s="6">
        <f t="shared" si="15"/>
        <v>9.8463018453858187E-3</v>
      </c>
      <c r="J18" s="6">
        <f t="shared" si="8"/>
        <v>-1.0336960262396611E-2</v>
      </c>
      <c r="K18" s="6">
        <f t="shared" si="9"/>
        <v>2.6083704616763015E-2</v>
      </c>
      <c r="L18" s="7">
        <f t="shared" si="10"/>
        <v>5.8076657933061413E-3</v>
      </c>
      <c r="M18">
        <f t="shared" si="4"/>
        <v>7.0406405879395484</v>
      </c>
      <c r="N18">
        <f t="shared" si="5"/>
        <v>10.055933923711262</v>
      </c>
      <c r="O18">
        <f t="shared" si="6"/>
        <v>8.0757984765181483</v>
      </c>
      <c r="P18" s="6">
        <f t="shared" si="11"/>
        <v>9.7981428824596151E-3</v>
      </c>
      <c r="Q18" s="6">
        <f t="shared" si="12"/>
        <v>-1.0390757691851604E-2</v>
      </c>
      <c r="R18" s="6">
        <f t="shared" si="13"/>
        <v>2.5749326867966715E-2</v>
      </c>
      <c r="S18" s="6">
        <f t="shared" si="14"/>
        <v>5.9073232884663939E-3</v>
      </c>
    </row>
    <row r="19" spans="1:19" x14ac:dyDescent="0.2">
      <c r="A19" s="1" t="s">
        <v>16</v>
      </c>
      <c r="B19" s="2">
        <v>1179.867</v>
      </c>
      <c r="C19" s="2">
        <v>23411.4</v>
      </c>
      <c r="D19" s="2">
        <v>3297.4569999999999</v>
      </c>
      <c r="E19" s="2">
        <v>600.82899999999995</v>
      </c>
      <c r="F19" s="2">
        <v>422.08600000000001</v>
      </c>
      <c r="G19" s="8">
        <f t="shared" si="1"/>
        <v>0.50923451541572051</v>
      </c>
      <c r="H19" s="8">
        <f t="shared" si="2"/>
        <v>0.35774032157861863</v>
      </c>
      <c r="I19" s="6">
        <f t="shared" si="15"/>
        <v>3.3050846715622528E-2</v>
      </c>
      <c r="J19" s="6">
        <f t="shared" si="8"/>
        <v>5.0571830889172276E-3</v>
      </c>
      <c r="K19" s="6">
        <f t="shared" si="9"/>
        <v>2.5426237695502119E-2</v>
      </c>
      <c r="L19" s="7">
        <f t="shared" si="10"/>
        <v>2.1379564086245865E-2</v>
      </c>
      <c r="M19">
        <f t="shared" si="4"/>
        <v>7.073156999242844</v>
      </c>
      <c r="N19">
        <f t="shared" si="5"/>
        <v>10.060978362199576</v>
      </c>
      <c r="O19">
        <f t="shared" si="6"/>
        <v>8.1009068443244896</v>
      </c>
      <c r="P19" s="6">
        <f t="shared" si="11"/>
        <v>3.2516411303295634E-2</v>
      </c>
      <c r="Q19" s="6">
        <f t="shared" si="12"/>
        <v>5.0444384883139293E-3</v>
      </c>
      <c r="R19" s="6">
        <f t="shared" si="13"/>
        <v>2.5108367806341292E-2</v>
      </c>
      <c r="S19" s="6">
        <f t="shared" si="14"/>
        <v>2.0965333540799908E-2</v>
      </c>
    </row>
    <row r="20" spans="1:19" x14ac:dyDescent="0.2">
      <c r="A20" s="1" t="s">
        <v>17</v>
      </c>
      <c r="B20" s="2">
        <v>1218.2729999999999</v>
      </c>
      <c r="C20" s="2">
        <v>23644.9</v>
      </c>
      <c r="D20" s="2">
        <v>3398.3</v>
      </c>
      <c r="E20" s="2">
        <v>622.23400000000004</v>
      </c>
      <c r="F20" s="2">
        <v>430.73500000000001</v>
      </c>
      <c r="G20" s="8">
        <f t="shared" si="1"/>
        <v>0.5107508743935063</v>
      </c>
      <c r="H20" s="8">
        <f t="shared" si="2"/>
        <v>0.35356196845862958</v>
      </c>
      <c r="I20" s="6">
        <f t="shared" si="15"/>
        <v>3.2551126525277807E-2</v>
      </c>
      <c r="J20" s="6">
        <f t="shared" si="8"/>
        <v>9.9737734607925344E-3</v>
      </c>
      <c r="K20" s="6">
        <f t="shared" si="9"/>
        <v>3.0582051562765056E-2</v>
      </c>
      <c r="L20" s="7">
        <f t="shared" si="10"/>
        <v>1.6644362659140752E-2</v>
      </c>
      <c r="M20">
        <f t="shared" si="4"/>
        <v>7.1051895610857239</v>
      </c>
      <c r="N20">
        <f t="shared" si="5"/>
        <v>10.070902725845096</v>
      </c>
      <c r="O20">
        <f t="shared" si="6"/>
        <v>8.13103058556257</v>
      </c>
      <c r="P20" s="6">
        <f t="shared" si="11"/>
        <v>3.2032561842879836E-2</v>
      </c>
      <c r="Q20" s="6">
        <f t="shared" si="12"/>
        <v>9.9243636455206286E-3</v>
      </c>
      <c r="R20" s="6">
        <f t="shared" si="13"/>
        <v>3.012374123808037E-2</v>
      </c>
      <c r="S20" s="6">
        <f t="shared" si="14"/>
        <v>1.6313075183656961E-2</v>
      </c>
    </row>
    <row r="21" spans="1:19" x14ac:dyDescent="0.2">
      <c r="A21" s="1" t="s">
        <v>18</v>
      </c>
      <c r="B21" s="2">
        <v>1252.2660000000001</v>
      </c>
      <c r="C21" s="2">
        <v>23779</v>
      </c>
      <c r="D21" s="2">
        <v>3513.4029999999998</v>
      </c>
      <c r="E21" s="2">
        <v>639.56899999999996</v>
      </c>
      <c r="F21" s="2">
        <v>436.54599999999999</v>
      </c>
      <c r="G21" s="8">
        <f t="shared" si="1"/>
        <v>0.51072934983461971</v>
      </c>
      <c r="H21" s="8">
        <f t="shared" si="2"/>
        <v>0.34860484912949802</v>
      </c>
      <c r="I21" s="6">
        <f t="shared" si="15"/>
        <v>2.7902612961134388E-2</v>
      </c>
      <c r="J21" s="6">
        <f t="shared" si="8"/>
        <v>5.6714132857402788E-3</v>
      </c>
      <c r="K21" s="6">
        <f t="shared" si="9"/>
        <v>3.3870758908866039E-2</v>
      </c>
      <c r="L21" s="7">
        <f t="shared" si="10"/>
        <v>1.3198544941737984E-2</v>
      </c>
      <c r="M21">
        <f t="shared" si="4"/>
        <v>7.1327099891574983</v>
      </c>
      <c r="N21">
        <f t="shared" si="5"/>
        <v>10.076558117215898</v>
      </c>
      <c r="O21">
        <f t="shared" si="6"/>
        <v>8.1643403624526591</v>
      </c>
      <c r="P21" s="6">
        <f t="shared" si="11"/>
        <v>2.7520428071774461E-2</v>
      </c>
      <c r="Q21" s="6">
        <f t="shared" si="12"/>
        <v>5.6553913708015102E-3</v>
      </c>
      <c r="R21" s="6">
        <f t="shared" si="13"/>
        <v>3.3309776890089182E-2</v>
      </c>
      <c r="S21" s="6">
        <f t="shared" si="14"/>
        <v>1.3020103966597908E-2</v>
      </c>
    </row>
    <row r="22" spans="1:19" x14ac:dyDescent="0.2">
      <c r="A22" s="1" t="s">
        <v>19</v>
      </c>
      <c r="B22" s="2">
        <v>1292.777</v>
      </c>
      <c r="C22" s="2">
        <v>23963.3</v>
      </c>
      <c r="D22" s="2">
        <v>3618.1219999999998</v>
      </c>
      <c r="E22" s="2">
        <v>656.17700000000002</v>
      </c>
      <c r="F22" s="2">
        <v>453.72399999999999</v>
      </c>
      <c r="G22" s="8">
        <f t="shared" si="1"/>
        <v>0.50757168483040771</v>
      </c>
      <c r="H22" s="8">
        <f t="shared" si="2"/>
        <v>0.35096849650016976</v>
      </c>
      <c r="I22" s="6">
        <f t="shared" si="15"/>
        <v>3.235015563785959E-2</v>
      </c>
      <c r="J22" s="6">
        <f t="shared" si="8"/>
        <v>7.7505361873921874E-3</v>
      </c>
      <c r="K22" s="6">
        <f t="shared" si="9"/>
        <v>2.980557596153921E-2</v>
      </c>
      <c r="L22" s="7">
        <f t="shared" si="10"/>
        <v>1.7955384744342877E-2</v>
      </c>
      <c r="M22">
        <f t="shared" si="4"/>
        <v>7.1645478967669876</v>
      </c>
      <c r="N22">
        <f t="shared" si="5"/>
        <v>10.084278772294791</v>
      </c>
      <c r="O22">
        <f t="shared" si="6"/>
        <v>8.1937103856741764</v>
      </c>
      <c r="P22" s="6">
        <f t="shared" si="11"/>
        <v>3.1837907609489235E-2</v>
      </c>
      <c r="Q22" s="6">
        <f t="shared" si="12"/>
        <v>7.7206550788933015E-3</v>
      </c>
      <c r="R22" s="6">
        <f t="shared" si="13"/>
        <v>2.9370023221517272E-2</v>
      </c>
      <c r="S22" s="6">
        <f t="shared" si="14"/>
        <v>1.761116881086993E-2</v>
      </c>
    </row>
    <row r="23" spans="1:19" x14ac:dyDescent="0.2">
      <c r="A23" s="1" t="s">
        <v>20</v>
      </c>
      <c r="B23" s="2">
        <v>1351.896</v>
      </c>
      <c r="C23" s="2">
        <v>24381.9</v>
      </c>
      <c r="D23" s="2">
        <v>3722.21</v>
      </c>
      <c r="E23" s="2">
        <v>681.05899999999997</v>
      </c>
      <c r="F23" s="2">
        <v>480.89400000000001</v>
      </c>
      <c r="G23" s="8">
        <f t="shared" si="1"/>
        <v>0.50378061626042236</v>
      </c>
      <c r="H23" s="8">
        <f t="shared" si="2"/>
        <v>0.35571819134016225</v>
      </c>
      <c r="I23" s="6">
        <f t="shared" si="15"/>
        <v>4.5730238084371821E-2</v>
      </c>
      <c r="J23" s="6">
        <f t="shared" si="8"/>
        <v>1.7468378729140088E-2</v>
      </c>
      <c r="K23" s="6">
        <f t="shared" si="9"/>
        <v>2.8768515821191221E-2</v>
      </c>
      <c r="L23" s="7">
        <f t="shared" si="10"/>
        <v>2.6696523067680188E-2</v>
      </c>
      <c r="M23">
        <f t="shared" si="4"/>
        <v>7.2092633305672544</v>
      </c>
      <c r="N23">
        <f t="shared" si="5"/>
        <v>10.101596332730413</v>
      </c>
      <c r="O23">
        <f t="shared" si="6"/>
        <v>8.2220728568894579</v>
      </c>
      <c r="P23" s="6">
        <f t="shared" si="11"/>
        <v>4.4715433800266879E-2</v>
      </c>
      <c r="Q23" s="6">
        <f t="shared" si="12"/>
        <v>1.7317560435621715E-2</v>
      </c>
      <c r="R23" s="6">
        <f t="shared" si="13"/>
        <v>2.836247121528146E-2</v>
      </c>
      <c r="S23" s="6">
        <f t="shared" si="14"/>
        <v>2.5902135569244929E-2</v>
      </c>
    </row>
    <row r="24" spans="1:19" x14ac:dyDescent="0.2">
      <c r="A24" s="1" t="s">
        <v>21</v>
      </c>
      <c r="B24" s="2">
        <v>1400.999</v>
      </c>
      <c r="C24" s="2">
        <v>24968.400000000001</v>
      </c>
      <c r="D24" s="2">
        <v>3854.16</v>
      </c>
      <c r="E24" s="2">
        <v>712.45500000000004</v>
      </c>
      <c r="F24" s="2">
        <v>492.65899999999999</v>
      </c>
      <c r="G24" s="8">
        <f t="shared" si="1"/>
        <v>0.50853355355714036</v>
      </c>
      <c r="H24" s="8">
        <f t="shared" si="2"/>
        <v>0.35164835949204815</v>
      </c>
      <c r="I24" s="6">
        <f t="shared" si="15"/>
        <v>3.6321580950013921E-2</v>
      </c>
      <c r="J24" s="6">
        <f t="shared" si="8"/>
        <v>2.4054729122833018E-2</v>
      </c>
      <c r="K24" s="6">
        <f t="shared" si="9"/>
        <v>3.5449370132260016E-2</v>
      </c>
      <c r="L24" s="7">
        <f t="shared" si="10"/>
        <v>1.162323121728957E-2</v>
      </c>
      <c r="M24">
        <f t="shared" si="4"/>
        <v>7.2449408325608777</v>
      </c>
      <c r="N24">
        <f t="shared" si="5"/>
        <v>10.125366304328537</v>
      </c>
      <c r="O24">
        <f t="shared" si="6"/>
        <v>8.2569083634213456</v>
      </c>
      <c r="P24" s="6">
        <f t="shared" si="11"/>
        <v>3.5677501993623295E-2</v>
      </c>
      <c r="Q24" s="6">
        <f t="shared" si="12"/>
        <v>2.3769971598124329E-2</v>
      </c>
      <c r="R24" s="6">
        <f t="shared" si="13"/>
        <v>3.4835506531887717E-2</v>
      </c>
      <c r="S24" s="6">
        <f t="shared" si="14"/>
        <v>1.1339825144863987E-2</v>
      </c>
    </row>
    <row r="25" spans="1:19" x14ac:dyDescent="0.2">
      <c r="A25" s="1" t="s">
        <v>22</v>
      </c>
      <c r="B25" s="2">
        <v>1478.585</v>
      </c>
      <c r="C25" s="2">
        <v>25602.1</v>
      </c>
      <c r="D25" s="2">
        <v>4029.3580000000002</v>
      </c>
      <c r="E25" s="2">
        <v>751.50599999999997</v>
      </c>
      <c r="F25" s="2">
        <v>527.76199999999994</v>
      </c>
      <c r="G25" s="8">
        <f t="shared" si="1"/>
        <v>0.5082602623454181</v>
      </c>
      <c r="H25" s="8">
        <f t="shared" si="2"/>
        <v>0.35693720685655539</v>
      </c>
      <c r="I25" s="6">
        <f t="shared" si="15"/>
        <v>5.5379054517526338E-2</v>
      </c>
      <c r="J25" s="6">
        <f t="shared" si="8"/>
        <v>2.5380080421652851E-2</v>
      </c>
      <c r="K25" s="6">
        <f t="shared" si="9"/>
        <v>4.545685700645552E-2</v>
      </c>
      <c r="L25" s="7">
        <f t="shared" si="10"/>
        <v>2.6254124611707175E-2</v>
      </c>
      <c r="M25">
        <f t="shared" si="4"/>
        <v>7.2988408283400386</v>
      </c>
      <c r="N25">
        <f t="shared" si="5"/>
        <v>10.150429658353275</v>
      </c>
      <c r="O25">
        <f t="shared" si="6"/>
        <v>8.3013623370393876</v>
      </c>
      <c r="P25" s="6">
        <f t="shared" si="11"/>
        <v>5.3899995779160825E-2</v>
      </c>
      <c r="Q25" s="6">
        <f t="shared" si="12"/>
        <v>2.5063354024737805E-2</v>
      </c>
      <c r="R25" s="6">
        <f t="shared" si="13"/>
        <v>4.4453973618042042E-2</v>
      </c>
      <c r="S25" s="6">
        <f t="shared" si="14"/>
        <v>2.5294011710392566E-2</v>
      </c>
    </row>
    <row r="26" spans="1:19" x14ac:dyDescent="0.2">
      <c r="A26" s="1" t="s">
        <v>23</v>
      </c>
      <c r="B26" s="2">
        <v>1538.2</v>
      </c>
      <c r="C26" s="2">
        <v>25970.2</v>
      </c>
      <c r="D26" s="2">
        <v>4221.6009999999997</v>
      </c>
      <c r="E26" s="2">
        <v>785.43100000000004</v>
      </c>
      <c r="F26" s="2">
        <v>552.91</v>
      </c>
      <c r="G26" s="8">
        <f t="shared" si="1"/>
        <v>0.51061695488233005</v>
      </c>
      <c r="H26" s="8">
        <f t="shared" si="2"/>
        <v>0.35945260694318032</v>
      </c>
      <c r="I26" s="6">
        <f t="shared" si="15"/>
        <v>4.0318953594145723E-2</v>
      </c>
      <c r="J26" s="6">
        <f t="shared" si="8"/>
        <v>1.4377726827096371E-2</v>
      </c>
      <c r="K26" s="6">
        <f t="shared" si="9"/>
        <v>4.7710578211218602E-2</v>
      </c>
      <c r="L26" s="7">
        <f t="shared" si="10"/>
        <v>1.5827750786774768E-2</v>
      </c>
      <c r="M26">
        <f t="shared" si="4"/>
        <v>7.338368180622953</v>
      </c>
      <c r="N26">
        <f t="shared" si="5"/>
        <v>10.164705005820824</v>
      </c>
      <c r="O26">
        <f t="shared" si="6"/>
        <v>8.347969718968443</v>
      </c>
      <c r="P26" s="6">
        <f t="shared" si="11"/>
        <v>3.9527352282914485E-2</v>
      </c>
      <c r="Q26" s="6">
        <f t="shared" si="12"/>
        <v>1.4275347467549437E-2</v>
      </c>
      <c r="R26" s="6">
        <f t="shared" si="13"/>
        <v>4.6607381929055336E-2</v>
      </c>
      <c r="S26" s="6">
        <f t="shared" si="14"/>
        <v>1.5484972891951793E-2</v>
      </c>
    </row>
    <row r="27" spans="1:19" x14ac:dyDescent="0.2">
      <c r="A27" s="1" t="s">
        <v>24</v>
      </c>
      <c r="B27" s="2">
        <v>1587.829</v>
      </c>
      <c r="C27" s="2">
        <v>26097.5</v>
      </c>
      <c r="D27" s="2">
        <v>4413.08</v>
      </c>
      <c r="E27" s="2">
        <v>817.774</v>
      </c>
      <c r="F27" s="2">
        <v>564.82899999999995</v>
      </c>
      <c r="G27" s="8">
        <f t="shared" si="1"/>
        <v>0.51502649214745422</v>
      </c>
      <c r="H27" s="8">
        <f t="shared" si="2"/>
        <v>0.35572407356207753</v>
      </c>
      <c r="I27" s="6">
        <f t="shared" si="15"/>
        <v>3.2264334936939143E-2</v>
      </c>
      <c r="J27" s="6">
        <f t="shared" si="8"/>
        <v>4.9017720310200463E-3</v>
      </c>
      <c r="K27" s="6">
        <f t="shared" si="9"/>
        <v>4.5356962915254151E-2</v>
      </c>
      <c r="L27" s="7">
        <f t="shared" si="10"/>
        <v>1.3605228869878097E-2</v>
      </c>
      <c r="M27">
        <f t="shared" si="4"/>
        <v>7.3701229533892443</v>
      </c>
      <c r="N27">
        <f t="shared" si="5"/>
        <v>10.169594803282454</v>
      </c>
      <c r="O27">
        <f t="shared" si="6"/>
        <v>8.3923281373626537</v>
      </c>
      <c r="P27" s="6">
        <f t="shared" si="11"/>
        <v>3.1754772766291239E-2</v>
      </c>
      <c r="Q27" s="6">
        <f t="shared" si="12"/>
        <v>4.8897974616295414E-3</v>
      </c>
      <c r="R27" s="6">
        <f t="shared" si="13"/>
        <v>4.435841839421073E-2</v>
      </c>
      <c r="S27" s="6">
        <f t="shared" si="14"/>
        <v>1.3457040244357021E-2</v>
      </c>
    </row>
    <row r="28" spans="1:19" x14ac:dyDescent="0.2">
      <c r="A28" s="1" t="s">
        <v>25</v>
      </c>
      <c r="B28" s="2">
        <v>1630.6659999999999</v>
      </c>
      <c r="C28" s="2">
        <v>26105</v>
      </c>
      <c r="D28" s="2">
        <v>4647.2700000000004</v>
      </c>
      <c r="E28" s="2">
        <v>841.72</v>
      </c>
      <c r="F28" s="2">
        <v>578.73400000000004</v>
      </c>
      <c r="G28" s="8">
        <f t="shared" si="1"/>
        <v>0.51618173188132954</v>
      </c>
      <c r="H28" s="8">
        <f t="shared" si="2"/>
        <v>0.35490652285630536</v>
      </c>
      <c r="I28" s="6">
        <f t="shared" si="15"/>
        <v>2.697834590500614E-2</v>
      </c>
      <c r="J28" s="6">
        <f t="shared" si="8"/>
        <v>2.8738384902760039E-4</v>
      </c>
      <c r="K28" s="6">
        <f t="shared" si="9"/>
        <v>5.3067245551859488E-2</v>
      </c>
      <c r="L28" s="7">
        <f t="shared" si="10"/>
        <v>7.9960920157281616E-3</v>
      </c>
      <c r="M28">
        <f t="shared" si="4"/>
        <v>7.3967437993081253</v>
      </c>
      <c r="N28">
        <f t="shared" si="5"/>
        <v>10.169882145844653</v>
      </c>
      <c r="O28">
        <f t="shared" si="6"/>
        <v>8.4440352293984144</v>
      </c>
      <c r="P28" s="6">
        <f t="shared" si="11"/>
        <v>2.6620845918881031E-2</v>
      </c>
      <c r="Q28" s="6">
        <f t="shared" si="12"/>
        <v>2.8734256219919985E-4</v>
      </c>
      <c r="R28" s="6">
        <f t="shared" si="13"/>
        <v>5.1707092035760738E-2</v>
      </c>
      <c r="S28" s="6">
        <f t="shared" si="14"/>
        <v>8.1213406960590241E-3</v>
      </c>
    </row>
    <row r="29" spans="1:19" x14ac:dyDescent="0.2">
      <c r="A29" s="1" t="s">
        <v>26</v>
      </c>
      <c r="B29" s="2">
        <v>1704.019</v>
      </c>
      <c r="C29" s="2">
        <v>26141.5</v>
      </c>
      <c r="D29" s="2">
        <v>4912.2089999999998</v>
      </c>
      <c r="E29" s="2">
        <v>871.16300000000001</v>
      </c>
      <c r="F29" s="2">
        <v>607.47299999999996</v>
      </c>
      <c r="G29" s="8">
        <f t="shared" si="1"/>
        <v>0.51124019157063394</v>
      </c>
      <c r="H29" s="8">
        <f t="shared" si="2"/>
        <v>0.35649426444188709</v>
      </c>
      <c r="I29" s="6">
        <f t="shared" si="15"/>
        <v>4.498346074548687E-2</v>
      </c>
      <c r="J29" s="6">
        <f t="shared" si="8"/>
        <v>1.3981995786247481E-3</v>
      </c>
      <c r="K29" s="6">
        <f t="shared" si="9"/>
        <v>5.7009599184036919E-2</v>
      </c>
      <c r="L29" s="7">
        <f t="shared" si="10"/>
        <v>2.3945049797816729E-2</v>
      </c>
      <c r="M29">
        <f t="shared" si="4"/>
        <v>7.4407448575618398</v>
      </c>
      <c r="N29">
        <f t="shared" si="5"/>
        <v>10.171279368852435</v>
      </c>
      <c r="O29">
        <f t="shared" si="6"/>
        <v>8.4994790177817361</v>
      </c>
      <c r="P29" s="6">
        <f t="shared" si="11"/>
        <v>4.4001058253714476E-2</v>
      </c>
      <c r="Q29" s="6">
        <f t="shared" si="12"/>
        <v>1.3972230077818892E-3</v>
      </c>
      <c r="R29" s="6">
        <f t="shared" si="13"/>
        <v>5.5443788383321646E-2</v>
      </c>
      <c r="S29" s="6">
        <f t="shared" si="14"/>
        <v>2.3521349137965268E-2</v>
      </c>
    </row>
    <row r="30" spans="1:19" x14ac:dyDescent="0.2">
      <c r="A30" s="1" t="s">
        <v>27</v>
      </c>
      <c r="B30" s="2">
        <v>1765.905</v>
      </c>
      <c r="C30" s="2">
        <v>26321.5</v>
      </c>
      <c r="D30" s="2">
        <v>5218.1909999999998</v>
      </c>
      <c r="E30" s="2">
        <v>903.16200000000003</v>
      </c>
      <c r="F30" s="2">
        <v>625.01400000000001</v>
      </c>
      <c r="G30" s="8">
        <f t="shared" si="1"/>
        <v>0.51144427361607792</v>
      </c>
      <c r="H30" s="8">
        <f t="shared" si="2"/>
        <v>0.35393410177784196</v>
      </c>
      <c r="I30" s="6">
        <f t="shared" si="15"/>
        <v>3.6317670166823302E-2</v>
      </c>
      <c r="J30" s="6">
        <f t="shared" si="8"/>
        <v>6.885603350993641E-3</v>
      </c>
      <c r="K30" s="6">
        <f t="shared" si="9"/>
        <v>6.2290102070168496E-2</v>
      </c>
      <c r="L30" s="7">
        <f t="shared" si="10"/>
        <v>1.0749476436710745E-2</v>
      </c>
      <c r="M30">
        <f t="shared" si="4"/>
        <v>7.4764185858324774</v>
      </c>
      <c r="N30">
        <f t="shared" si="5"/>
        <v>10.178141374696795</v>
      </c>
      <c r="O30">
        <f t="shared" si="6"/>
        <v>8.5599060690896209</v>
      </c>
      <c r="P30" s="6">
        <f t="shared" si="11"/>
        <v>3.5673728270637639E-2</v>
      </c>
      <c r="Q30" s="6">
        <f t="shared" si="12"/>
        <v>6.8620058443595866E-3</v>
      </c>
      <c r="R30" s="6">
        <f t="shared" si="13"/>
        <v>6.0427051307884838E-2</v>
      </c>
      <c r="S30" s="6">
        <f t="shared" si="14"/>
        <v>1.0777000548280083E-2</v>
      </c>
    </row>
    <row r="31" spans="1:19" x14ac:dyDescent="0.2">
      <c r="A31" s="1" t="s">
        <v>28</v>
      </c>
      <c r="B31" s="2">
        <v>1848.1510000000001</v>
      </c>
      <c r="C31" s="2">
        <v>26607.3</v>
      </c>
      <c r="D31" s="2">
        <v>5559.5410000000002</v>
      </c>
      <c r="E31" s="2">
        <v>942.01199999999994</v>
      </c>
      <c r="F31" s="2">
        <v>659.20899999999995</v>
      </c>
      <c r="G31" s="8">
        <f t="shared" si="1"/>
        <v>0.50970510526466717</v>
      </c>
      <c r="H31" s="8">
        <f t="shared" si="2"/>
        <v>0.35668568206818596</v>
      </c>
      <c r="I31" s="6">
        <f t="shared" si="15"/>
        <v>4.6574419348719198E-2</v>
      </c>
      <c r="J31" s="6">
        <f t="shared" si="8"/>
        <v>1.0858043804494288E-2</v>
      </c>
      <c r="K31" s="6">
        <f t="shared" si="9"/>
        <v>6.5415390122745665E-2</v>
      </c>
      <c r="L31" s="7">
        <f t="shared" si="10"/>
        <v>1.7707285944693056E-2</v>
      </c>
      <c r="M31">
        <f t="shared" si="4"/>
        <v>7.521940958820263</v>
      </c>
      <c r="N31">
        <f t="shared" si="5"/>
        <v>10.18894089320932</v>
      </c>
      <c r="O31">
        <f t="shared" si="6"/>
        <v>8.6232708298800276</v>
      </c>
      <c r="P31" s="6">
        <f t="shared" si="11"/>
        <v>4.5522372987785609E-2</v>
      </c>
      <c r="Q31" s="6">
        <f t="shared" si="12"/>
        <v>1.0799518512525808E-2</v>
      </c>
      <c r="R31" s="6">
        <f t="shared" si="13"/>
        <v>6.3364760790406649E-2</v>
      </c>
      <c r="S31" s="6">
        <f t="shared" si="14"/>
        <v>1.7416500345937273E-2</v>
      </c>
    </row>
    <row r="32" spans="1:19" x14ac:dyDescent="0.2">
      <c r="A32" s="1" t="s">
        <v>29</v>
      </c>
      <c r="B32" s="2">
        <v>1941.36</v>
      </c>
      <c r="C32" s="2">
        <v>26992.3</v>
      </c>
      <c r="D32" s="2">
        <v>5944.1819999999998</v>
      </c>
      <c r="E32" s="2">
        <v>979.93</v>
      </c>
      <c r="F32" s="2">
        <v>705.55799999999999</v>
      </c>
      <c r="G32" s="8">
        <f t="shared" si="1"/>
        <v>0.50476470103432647</v>
      </c>
      <c r="H32" s="8">
        <f t="shared" si="2"/>
        <v>0.36343491160835706</v>
      </c>
      <c r="I32" s="6">
        <f t="shared" si="15"/>
        <v>5.0433649631442368E-2</v>
      </c>
      <c r="J32" s="6">
        <f t="shared" si="8"/>
        <v>1.4469713199009249E-2</v>
      </c>
      <c r="K32" s="6">
        <f t="shared" si="9"/>
        <v>6.9185747528437869E-2</v>
      </c>
      <c r="L32" s="7">
        <f t="shared" si="10"/>
        <v>1.798533313693609E-2</v>
      </c>
      <c r="M32">
        <f t="shared" si="4"/>
        <v>7.5711440373778069</v>
      </c>
      <c r="N32">
        <f t="shared" si="5"/>
        <v>10.203306919128252</v>
      </c>
      <c r="O32">
        <f t="shared" si="6"/>
        <v>8.6901682050405498</v>
      </c>
      <c r="P32" s="6">
        <f t="shared" si="11"/>
        <v>4.9203078557543911E-2</v>
      </c>
      <c r="Q32" s="6">
        <f t="shared" si="12"/>
        <v>1.4366025918931769E-2</v>
      </c>
      <c r="R32" s="6">
        <f t="shared" si="13"/>
        <v>6.6897375160522188E-2</v>
      </c>
      <c r="S32" s="6">
        <f t="shared" si="14"/>
        <v>1.7638774151227447E-2</v>
      </c>
    </row>
    <row r="33" spans="1:19" x14ac:dyDescent="0.2">
      <c r="A33" s="1" t="s">
        <v>30</v>
      </c>
      <c r="B33" s="2">
        <v>1992.38</v>
      </c>
      <c r="C33" s="2">
        <v>27129</v>
      </c>
      <c r="D33" s="2">
        <v>6201.4979999999996</v>
      </c>
      <c r="E33" s="2">
        <v>1010.192</v>
      </c>
      <c r="F33" s="2">
        <v>725.06100000000004</v>
      </c>
      <c r="G33" s="8">
        <f t="shared" si="1"/>
        <v>0.50702777582589664</v>
      </c>
      <c r="H33" s="8">
        <f t="shared" si="2"/>
        <v>0.36391702386091007</v>
      </c>
      <c r="I33" s="6">
        <f t="shared" si="15"/>
        <v>2.6280545596901295E-2</v>
      </c>
      <c r="J33" s="6">
        <f t="shared" si="8"/>
        <v>5.0644072568843956E-3</v>
      </c>
      <c r="K33" s="6">
        <f t="shared" si="9"/>
        <v>4.3288714914852866E-2</v>
      </c>
      <c r="L33" s="7">
        <f t="shared" si="10"/>
        <v>7.9592501509900271E-3</v>
      </c>
      <c r="M33">
        <f t="shared" si="4"/>
        <v>7.5970851830037951</v>
      </c>
      <c r="N33">
        <f t="shared" si="5"/>
        <v>10.20835854540859</v>
      </c>
      <c r="O33">
        <f t="shared" si="6"/>
        <v>8.7325461547527112</v>
      </c>
      <c r="P33" s="6">
        <f t="shared" si="11"/>
        <v>2.5941145625988149E-2</v>
      </c>
      <c r="Q33" s="6">
        <f t="shared" si="12"/>
        <v>5.0516262803377288E-3</v>
      </c>
      <c r="R33" s="6">
        <f t="shared" si="13"/>
        <v>4.2377949712161467E-2</v>
      </c>
      <c r="S33" s="6">
        <f t="shared" si="14"/>
        <v>7.9577734521877521E-3</v>
      </c>
    </row>
    <row r="34" spans="1:19" x14ac:dyDescent="0.2">
      <c r="A34" s="1" t="s">
        <v>31</v>
      </c>
      <c r="B34" s="2">
        <v>1936.422</v>
      </c>
      <c r="C34" s="2">
        <v>26819.200000000001</v>
      </c>
      <c r="D34" s="2">
        <v>6300.2539999999999</v>
      </c>
      <c r="E34" s="2">
        <v>1013.013</v>
      </c>
      <c r="F34" s="2">
        <v>675.93299999999999</v>
      </c>
      <c r="G34" s="8">
        <f t="shared" si="1"/>
        <v>0.5231364857453592</v>
      </c>
      <c r="H34" s="8">
        <f t="shared" si="2"/>
        <v>0.34906285923213015</v>
      </c>
      <c r="I34" s="6">
        <f t="shared" si="15"/>
        <v>-2.8086007689296255E-2</v>
      </c>
      <c r="J34" s="6">
        <f t="shared" si="8"/>
        <v>-1.1419514173025114E-2</v>
      </c>
      <c r="K34" s="6">
        <f t="shared" si="9"/>
        <v>1.5924539522547576E-2</v>
      </c>
      <c r="L34" s="7">
        <f t="shared" si="10"/>
        <v>-2.7670708473596095E-2</v>
      </c>
      <c r="M34">
        <f t="shared" si="4"/>
        <v>7.5685972192899902</v>
      </c>
      <c r="N34">
        <f t="shared" si="5"/>
        <v>10.196873327904587</v>
      </c>
      <c r="O34">
        <f t="shared" si="6"/>
        <v>8.7483452290272137</v>
      </c>
      <c r="P34" s="6">
        <f t="shared" si="11"/>
        <v>-2.8487963713804909E-2</v>
      </c>
      <c r="Q34" s="6">
        <f t="shared" si="12"/>
        <v>-1.1485217504002776E-2</v>
      </c>
      <c r="R34" s="6">
        <f t="shared" si="13"/>
        <v>1.5799074274502445E-2</v>
      </c>
      <c r="S34" s="6">
        <f t="shared" si="14"/>
        <v>-2.7994497430218427E-2</v>
      </c>
    </row>
    <row r="35" spans="1:19" x14ac:dyDescent="0.2">
      <c r="A35" s="1" t="s">
        <v>32</v>
      </c>
      <c r="B35" s="2">
        <v>1995.289</v>
      </c>
      <c r="C35" s="2">
        <v>26845.5</v>
      </c>
      <c r="D35" s="2">
        <v>6538.7719999999999</v>
      </c>
      <c r="E35" s="2">
        <v>1040.212</v>
      </c>
      <c r="F35" s="2">
        <v>705.00099999999998</v>
      </c>
      <c r="G35" s="8">
        <f t="shared" si="1"/>
        <v>0.52133400224228166</v>
      </c>
      <c r="H35" s="8">
        <f t="shared" si="2"/>
        <v>0.35333277535234242</v>
      </c>
      <c r="I35" s="6">
        <f t="shared" si="15"/>
        <v>3.0399881843936827E-2</v>
      </c>
      <c r="J35" s="6">
        <f t="shared" si="8"/>
        <v>9.8064073499570803E-4</v>
      </c>
      <c r="K35" s="6">
        <f t="shared" si="9"/>
        <v>3.7858473642491175E-2</v>
      </c>
      <c r="L35" s="7">
        <f t="shared" si="10"/>
        <v>1.6512000922094788E-2</v>
      </c>
      <c r="M35">
        <f t="shared" si="4"/>
        <v>7.5985441809878438</v>
      </c>
      <c r="N35">
        <f t="shared" si="5"/>
        <v>10.197853488125572</v>
      </c>
      <c r="O35">
        <f t="shared" si="6"/>
        <v>8.7855046592366062</v>
      </c>
      <c r="P35" s="6">
        <f t="shared" si="11"/>
        <v>2.9946961697853602E-2</v>
      </c>
      <c r="Q35" s="6">
        <f t="shared" si="12"/>
        <v>9.8016022098512678E-4</v>
      </c>
      <c r="R35" s="6">
        <f t="shared" si="13"/>
        <v>3.7159430209392497E-2</v>
      </c>
      <c r="S35" s="6">
        <f t="shared" si="14"/>
        <v>1.6306326240612422E-2</v>
      </c>
    </row>
    <row r="36" spans="1:19" x14ac:dyDescent="0.2">
      <c r="A36" s="1" t="s">
        <v>33</v>
      </c>
      <c r="B36" s="2">
        <v>2058.3690000000001</v>
      </c>
      <c r="C36" s="2">
        <v>27047.7</v>
      </c>
      <c r="D36" s="2">
        <v>6813.1509999999998</v>
      </c>
      <c r="E36" s="2">
        <v>1068.9290000000001</v>
      </c>
      <c r="F36" s="2">
        <v>720.31500000000005</v>
      </c>
      <c r="G36" s="8">
        <f t="shared" si="1"/>
        <v>0.51930873424541468</v>
      </c>
      <c r="H36" s="8">
        <f t="shared" si="2"/>
        <v>0.34994454347106863</v>
      </c>
      <c r="I36" s="6">
        <f t="shared" si="15"/>
        <v>3.1614467879089281E-2</v>
      </c>
      <c r="J36" s="6">
        <f t="shared" si="8"/>
        <v>7.5319886014415527E-3</v>
      </c>
      <c r="K36" s="6">
        <f t="shared" si="9"/>
        <v>4.1961854611232807E-2</v>
      </c>
      <c r="L36" s="7">
        <f t="shared" si="10"/>
        <v>1.3018718356996558E-2</v>
      </c>
      <c r="M36">
        <f t="shared" si="4"/>
        <v>7.6296692006131641</v>
      </c>
      <c r="N36">
        <f t="shared" si="5"/>
        <v>10.205357252933133</v>
      </c>
      <c r="O36">
        <f t="shared" si="6"/>
        <v>8.8266099940389964</v>
      </c>
      <c r="P36" s="6">
        <f t="shared" si="11"/>
        <v>3.1125019625320327E-2</v>
      </c>
      <c r="Q36" s="6">
        <f t="shared" si="12"/>
        <v>7.5037648075610974E-3</v>
      </c>
      <c r="R36" s="6">
        <f t="shared" si="13"/>
        <v>4.1105334802390203E-2</v>
      </c>
      <c r="S36" s="6">
        <f t="shared" si="14"/>
        <v>1.2843661399382617E-2</v>
      </c>
    </row>
    <row r="37" spans="1:19" x14ac:dyDescent="0.2">
      <c r="A37" s="1" t="s">
        <v>34</v>
      </c>
      <c r="B37" s="2">
        <v>2088.8040000000001</v>
      </c>
      <c r="C37" s="2">
        <v>27139.7</v>
      </c>
      <c r="D37" s="2">
        <v>6985.8959999999997</v>
      </c>
      <c r="E37" s="2">
        <v>1092.356</v>
      </c>
      <c r="F37" s="2">
        <v>719.87900000000002</v>
      </c>
      <c r="G37" s="8">
        <f t="shared" si="1"/>
        <v>0.52295763508687265</v>
      </c>
      <c r="H37" s="8">
        <f t="shared" si="2"/>
        <v>0.34463693099017428</v>
      </c>
      <c r="I37" s="6">
        <f t="shared" si="15"/>
        <v>1.4785978607334327E-2</v>
      </c>
      <c r="J37" s="6">
        <f t="shared" si="8"/>
        <v>3.4013982704628187E-3</v>
      </c>
      <c r="K37" s="6">
        <f t="shared" si="9"/>
        <v>2.5354641339961459E-2</v>
      </c>
      <c r="L37" s="7">
        <f t="shared" si="10"/>
        <v>4.2690456340635959E-3</v>
      </c>
      <c r="M37">
        <f t="shared" si="4"/>
        <v>7.6443469323581912</v>
      </c>
      <c r="N37">
        <f t="shared" si="5"/>
        <v>10.20875287953263</v>
      </c>
      <c r="O37">
        <f t="shared" si="6"/>
        <v>8.8516485383392762</v>
      </c>
      <c r="P37" s="6">
        <f t="shared" si="11"/>
        <v>1.4677731745027067E-2</v>
      </c>
      <c r="Q37" s="6">
        <f t="shared" si="12"/>
        <v>3.3956265994969925E-3</v>
      </c>
      <c r="R37" s="6">
        <f t="shared" si="13"/>
        <v>2.5038544300279852E-2</v>
      </c>
      <c r="S37" s="6">
        <f t="shared" si="14"/>
        <v>4.272755824806072E-3</v>
      </c>
    </row>
    <row r="38" spans="1:19" x14ac:dyDescent="0.2">
      <c r="A38" s="1" t="s">
        <v>35</v>
      </c>
      <c r="B38" s="2">
        <v>2117.19</v>
      </c>
      <c r="C38" s="2">
        <v>27189.5</v>
      </c>
      <c r="D38" s="2">
        <v>7107.3090000000002</v>
      </c>
      <c r="E38" s="2">
        <v>1109.4680000000001</v>
      </c>
      <c r="F38" s="2">
        <v>721.89800000000002</v>
      </c>
      <c r="G38" s="8">
        <f t="shared" si="1"/>
        <v>0.52402854727256409</v>
      </c>
      <c r="H38" s="8">
        <f t="shared" si="2"/>
        <v>0.34096987044148142</v>
      </c>
      <c r="I38" s="6">
        <f t="shared" si="15"/>
        <v>1.3589594811193484E-2</v>
      </c>
      <c r="J38" s="6">
        <f t="shared" si="8"/>
        <v>1.8349502757952774E-3</v>
      </c>
      <c r="K38" s="6">
        <f t="shared" si="9"/>
        <v>1.7379731962800626E-2</v>
      </c>
      <c r="L38" s="7">
        <f t="shared" si="10"/>
        <v>6.7020635281872911E-3</v>
      </c>
      <c r="M38">
        <f t="shared" si="4"/>
        <v>7.6578450167533321</v>
      </c>
      <c r="N38">
        <f t="shared" si="5"/>
        <v>10.21058614834379</v>
      </c>
      <c r="O38">
        <f t="shared" si="6"/>
        <v>8.8688789701426121</v>
      </c>
      <c r="P38" s="6">
        <f t="shared" si="11"/>
        <v>1.3498084395140886E-2</v>
      </c>
      <c r="Q38" s="6">
        <f t="shared" si="12"/>
        <v>1.8332688111595274E-3</v>
      </c>
      <c r="R38" s="6">
        <f t="shared" si="13"/>
        <v>1.7230431803335833E-2</v>
      </c>
      <c r="S38" s="6">
        <f t="shared" si="14"/>
        <v>6.6623411036346577E-3</v>
      </c>
    </row>
    <row r="39" spans="1:19" x14ac:dyDescent="0.2">
      <c r="A39" s="1" t="s">
        <v>36</v>
      </c>
      <c r="B39" s="2">
        <v>2149.7649999999999</v>
      </c>
      <c r="C39" s="2">
        <v>27333.5</v>
      </c>
      <c r="D39" s="2">
        <v>7184.16</v>
      </c>
      <c r="E39" s="2">
        <v>1126.701</v>
      </c>
      <c r="F39" s="2">
        <v>739.48599999999999</v>
      </c>
      <c r="G39" s="8">
        <f t="shared" si="1"/>
        <v>0.52410426255893094</v>
      </c>
      <c r="H39" s="8">
        <f t="shared" si="2"/>
        <v>0.34398457505820407</v>
      </c>
      <c r="I39" s="6">
        <f t="shared" si="15"/>
        <v>1.5385959691855522E-2</v>
      </c>
      <c r="J39" s="6">
        <f t="shared" si="8"/>
        <v>5.2961621214071553E-3</v>
      </c>
      <c r="K39" s="6">
        <f t="shared" si="9"/>
        <v>1.0812953256992053E-2</v>
      </c>
      <c r="L39" s="7">
        <f t="shared" si="10"/>
        <v>8.8907294175922472E-3</v>
      </c>
      <c r="M39">
        <f t="shared" si="4"/>
        <v>7.6731138128221925</v>
      </c>
      <c r="N39">
        <f t="shared" si="5"/>
        <v>10.215868335120666</v>
      </c>
      <c r="O39">
        <f t="shared" si="6"/>
        <v>8.8796338814489459</v>
      </c>
      <c r="P39" s="6">
        <f t="shared" si="11"/>
        <v>1.5268796068860446E-2</v>
      </c>
      <c r="Q39" s="6">
        <f t="shared" si="12"/>
        <v>5.2821867768759745E-3</v>
      </c>
      <c r="R39" s="6">
        <f t="shared" si="13"/>
        <v>1.0754911306333881E-2</v>
      </c>
      <c r="S39" s="6">
        <f t="shared" si="14"/>
        <v>8.8008558679693941E-3</v>
      </c>
    </row>
    <row r="40" spans="1:19" x14ac:dyDescent="0.2">
      <c r="A40" s="1" t="s">
        <v>37</v>
      </c>
      <c r="B40" s="2">
        <v>2198.4319999999998</v>
      </c>
      <c r="C40" s="2">
        <v>27390.9</v>
      </c>
      <c r="D40" s="2">
        <v>7241.81</v>
      </c>
      <c r="E40" s="2">
        <v>1141.421</v>
      </c>
      <c r="F40" s="2">
        <v>770.85599999999999</v>
      </c>
      <c r="G40" s="8">
        <f t="shared" si="1"/>
        <v>0.51919777368597264</v>
      </c>
      <c r="H40" s="8">
        <f t="shared" si="2"/>
        <v>0.35063900088790562</v>
      </c>
      <c r="I40" s="6">
        <f t="shared" si="15"/>
        <v>2.2638288371054527E-2</v>
      </c>
      <c r="J40" s="6">
        <f t="shared" si="8"/>
        <v>2.0999871952001037E-3</v>
      </c>
      <c r="K40" s="6">
        <f t="shared" si="9"/>
        <v>8.0245985612792392E-3</v>
      </c>
      <c r="L40" s="7">
        <f t="shared" si="10"/>
        <v>1.8734242472484106E-2</v>
      </c>
      <c r="M40">
        <f t="shared" si="4"/>
        <v>7.6954996579628485</v>
      </c>
      <c r="N40">
        <f t="shared" si="5"/>
        <v>10.217966120424846</v>
      </c>
      <c r="O40">
        <f t="shared" si="6"/>
        <v>8.8876264541349688</v>
      </c>
      <c r="P40" s="6">
        <f t="shared" si="11"/>
        <v>2.2385845140656002E-2</v>
      </c>
      <c r="Q40" s="6">
        <f t="shared" si="12"/>
        <v>2.0977853041799222E-3</v>
      </c>
      <c r="R40" s="6">
        <f t="shared" si="13"/>
        <v>7.9925726860228252E-3</v>
      </c>
      <c r="S40" s="6">
        <f t="shared" si="14"/>
        <v>1.8494171979903627E-2</v>
      </c>
    </row>
    <row r="41" spans="1:19" x14ac:dyDescent="0.2">
      <c r="A41" s="1" t="s">
        <v>38</v>
      </c>
      <c r="B41" s="2">
        <v>2234.1289999999999</v>
      </c>
      <c r="C41" s="2">
        <v>27567.200000000001</v>
      </c>
      <c r="D41" s="2">
        <v>7403.9639999999999</v>
      </c>
      <c r="E41" s="2">
        <v>1163.287</v>
      </c>
      <c r="F41" s="2">
        <v>775.45100000000002</v>
      </c>
      <c r="G41" s="8">
        <f t="shared" si="1"/>
        <v>0.52068927085230987</v>
      </c>
      <c r="H41" s="8">
        <f t="shared" si="2"/>
        <v>0.34709320724094267</v>
      </c>
      <c r="I41" s="6">
        <f t="shared" si="15"/>
        <v>1.6237481987161795E-2</v>
      </c>
      <c r="J41" s="6">
        <f t="shared" si="8"/>
        <v>6.4364442205258054E-3</v>
      </c>
      <c r="K41" s="6">
        <f t="shared" si="9"/>
        <v>2.2391363485095406E-2</v>
      </c>
      <c r="L41" s="7">
        <f t="shared" si="10"/>
        <v>5.1142043725551541E-3</v>
      </c>
      <c r="M41">
        <f t="shared" si="4"/>
        <v>7.7116067219190558</v>
      </c>
      <c r="N41">
        <f t="shared" si="5"/>
        <v>10.224381939194007</v>
      </c>
      <c r="O41">
        <f t="shared" si="6"/>
        <v>8.9097708114449379</v>
      </c>
      <c r="P41" s="6">
        <f t="shared" si="11"/>
        <v>1.6107063956207313E-2</v>
      </c>
      <c r="Q41" s="6">
        <f t="shared" si="12"/>
        <v>6.4158187691614188E-3</v>
      </c>
      <c r="R41" s="6">
        <f t="shared" si="13"/>
        <v>2.2144357309969109E-2</v>
      </c>
      <c r="S41" s="6">
        <f t="shared" si="14"/>
        <v>5.0802599583654965E-3</v>
      </c>
    </row>
    <row r="42" spans="1:19" x14ac:dyDescent="0.2">
      <c r="A42" s="1" t="s">
        <v>39</v>
      </c>
      <c r="B42" s="2">
        <v>2297.2420000000002</v>
      </c>
      <c r="C42" s="2">
        <v>27881.200000000001</v>
      </c>
      <c r="D42" s="2">
        <v>7643.8119999999999</v>
      </c>
      <c r="E42" s="2">
        <v>1199.8409999999999</v>
      </c>
      <c r="F42" s="2">
        <v>786.31100000000004</v>
      </c>
      <c r="G42" s="8">
        <f t="shared" si="1"/>
        <v>0.52229630139097216</v>
      </c>
      <c r="H42" s="8">
        <f t="shared" si="2"/>
        <v>0.34228479193746236</v>
      </c>
      <c r="I42" s="6">
        <f t="shared" si="15"/>
        <v>2.824948783172343E-2</v>
      </c>
      <c r="J42" s="6">
        <f t="shared" si="8"/>
        <v>1.1390347949737478E-2</v>
      </c>
      <c r="K42" s="6">
        <f t="shared" si="9"/>
        <v>3.2394538925364813E-2</v>
      </c>
      <c r="L42" s="7">
        <f t="shared" si="10"/>
        <v>1.1212193210040782E-2</v>
      </c>
      <c r="M42">
        <f t="shared" si="4"/>
        <v>7.7394645519502925</v>
      </c>
      <c r="N42">
        <f t="shared" si="5"/>
        <v>10.235707905555083</v>
      </c>
      <c r="O42">
        <f t="shared" si="6"/>
        <v>8.9416517106045497</v>
      </c>
      <c r="P42" s="6">
        <f t="shared" si="11"/>
        <v>2.7857830031236652E-2</v>
      </c>
      <c r="Q42" s="6">
        <f t="shared" si="12"/>
        <v>1.1325966361075857E-2</v>
      </c>
      <c r="R42" s="6">
        <f t="shared" si="13"/>
        <v>3.1880899159611786E-2</v>
      </c>
      <c r="S42" s="6">
        <f t="shared" si="14"/>
        <v>1.1029972755541228E-2</v>
      </c>
    </row>
    <row r="43" spans="1:19" x14ac:dyDescent="0.2">
      <c r="A43" s="1" t="s">
        <v>40</v>
      </c>
      <c r="B43" s="2">
        <v>2363.306</v>
      </c>
      <c r="C43" s="2">
        <v>28158</v>
      </c>
      <c r="D43" s="2">
        <v>7896.24</v>
      </c>
      <c r="E43" s="2">
        <v>1231.5329999999999</v>
      </c>
      <c r="F43" s="2">
        <v>810.22799999999995</v>
      </c>
      <c r="G43" s="8">
        <f t="shared" si="1"/>
        <v>0.52110602689622076</v>
      </c>
      <c r="H43" s="8">
        <f t="shared" si="2"/>
        <v>0.34283668725082572</v>
      </c>
      <c r="I43" s="6">
        <f t="shared" si="15"/>
        <v>2.8757962809316417E-2</v>
      </c>
      <c r="J43" s="6">
        <f t="shared" si="8"/>
        <v>9.9278366784787409E-3</v>
      </c>
      <c r="K43" s="6">
        <f t="shared" si="9"/>
        <v>3.3023836797660522E-2</v>
      </c>
      <c r="L43" s="7">
        <f t="shared" si="10"/>
        <v>1.2262724474097937E-2</v>
      </c>
      <c r="M43">
        <f t="shared" si="4"/>
        <v>7.7678167652058505</v>
      </c>
      <c r="N43">
        <f t="shared" si="5"/>
        <v>10.245586785022473</v>
      </c>
      <c r="O43">
        <f t="shared" si="6"/>
        <v>8.9741419757881733</v>
      </c>
      <c r="P43" s="6">
        <f t="shared" si="11"/>
        <v>2.8352213255558034E-2</v>
      </c>
      <c r="Q43" s="6">
        <f t="shared" si="12"/>
        <v>9.8788794673900782E-3</v>
      </c>
      <c r="R43" s="6">
        <f t="shared" si="13"/>
        <v>3.2490265183623634E-2</v>
      </c>
      <c r="S43" s="6">
        <f t="shared" si="14"/>
        <v>1.2065414742665372E-2</v>
      </c>
    </row>
    <row r="44" spans="1:19" x14ac:dyDescent="0.2">
      <c r="A44" s="1" t="s">
        <v>41</v>
      </c>
      <c r="B44" s="2">
        <v>2437.6350000000002</v>
      </c>
      <c r="C44" s="2">
        <v>28495.5</v>
      </c>
      <c r="D44" s="2">
        <v>8135.6769999999997</v>
      </c>
      <c r="E44" s="2">
        <v>1242.8710000000001</v>
      </c>
      <c r="F44" s="2">
        <v>858.15700000000004</v>
      </c>
      <c r="G44" s="8">
        <f t="shared" si="1"/>
        <v>0.5098675560533058</v>
      </c>
      <c r="H44" s="8">
        <f t="shared" si="2"/>
        <v>0.35204491238433971</v>
      </c>
      <c r="I44" s="6">
        <f t="shared" si="15"/>
        <v>3.1451280536672011E-2</v>
      </c>
      <c r="J44" s="6">
        <f t="shared" si="8"/>
        <v>1.1985936501171857E-2</v>
      </c>
      <c r="K44" s="6">
        <f t="shared" si="9"/>
        <v>3.0322913183996381E-2</v>
      </c>
      <c r="L44" s="7">
        <f t="shared" si="10"/>
        <v>1.466501307071146E-2</v>
      </c>
      <c r="M44">
        <f t="shared" si="4"/>
        <v>7.798783585953716</v>
      </c>
      <c r="N44">
        <f t="shared" si="5"/>
        <v>10.257501459053213</v>
      </c>
      <c r="O44">
        <f t="shared" si="6"/>
        <v>9.0040142368419982</v>
      </c>
      <c r="P44" s="6">
        <f t="shared" si="11"/>
        <v>3.0966820747865498E-2</v>
      </c>
      <c r="Q44" s="6">
        <f t="shared" si="12"/>
        <v>1.1914674030739647E-2</v>
      </c>
      <c r="R44" s="6">
        <f t="shared" si="13"/>
        <v>2.98722610538249E-2</v>
      </c>
      <c r="S44" s="6">
        <f t="shared" si="14"/>
        <v>1.4375537493224575E-2</v>
      </c>
    </row>
    <row r="45" spans="1:19" x14ac:dyDescent="0.2">
      <c r="A45" s="1" t="s">
        <v>42</v>
      </c>
      <c r="B45" s="2">
        <v>2317.8319999999999</v>
      </c>
      <c r="C45" s="2">
        <v>28490.7</v>
      </c>
      <c r="D45" s="2">
        <v>8424.4490000000005</v>
      </c>
      <c r="E45" s="2">
        <v>1195.0899999999999</v>
      </c>
      <c r="F45" s="2">
        <v>812.92600000000004</v>
      </c>
      <c r="G45" s="8">
        <f t="shared" si="1"/>
        <v>0.51560682568883331</v>
      </c>
      <c r="H45" s="8">
        <f t="shared" si="2"/>
        <v>0.35072688615913494</v>
      </c>
      <c r="I45" s="6">
        <f t="shared" si="15"/>
        <v>-4.9147226717699888E-2</v>
      </c>
      <c r="J45" s="6">
        <f t="shared" si="8"/>
        <v>-1.6844764962886671E-4</v>
      </c>
      <c r="K45" s="6">
        <f t="shared" si="9"/>
        <v>3.5494526146994332E-2</v>
      </c>
      <c r="L45" s="7">
        <f t="shared" si="10"/>
        <v>-6.1509258591009322E-2</v>
      </c>
      <c r="M45">
        <f t="shared" si="4"/>
        <v>7.748387545000516</v>
      </c>
      <c r="N45">
        <f t="shared" si="5"/>
        <v>10.257332997214686</v>
      </c>
      <c r="O45">
        <f t="shared" si="6"/>
        <v>9.0388933524883779</v>
      </c>
      <c r="P45" s="6">
        <f t="shared" si="11"/>
        <v>-5.039604095320005E-2</v>
      </c>
      <c r="Q45" s="6">
        <f t="shared" si="12"/>
        <v>-1.684618385269232E-4</v>
      </c>
      <c r="R45" s="6">
        <f t="shared" si="13"/>
        <v>3.4879115646379688E-2</v>
      </c>
      <c r="S45" s="6">
        <f t="shared" si="14"/>
        <v>-6.2542224502026594E-2</v>
      </c>
    </row>
    <row r="46" spans="1:19" x14ac:dyDescent="0.2">
      <c r="A46" s="1" t="s">
        <v>43</v>
      </c>
      <c r="B46" s="2">
        <v>2502.1179999999999</v>
      </c>
      <c r="C46" s="2">
        <v>29292.5</v>
      </c>
      <c r="D46" s="2">
        <v>9103.59</v>
      </c>
      <c r="E46" s="2">
        <v>1285.617</v>
      </c>
      <c r="F46" s="2">
        <v>885.06700000000001</v>
      </c>
      <c r="G46" s="8">
        <f t="shared" si="1"/>
        <v>0.51381149889813349</v>
      </c>
      <c r="H46" s="8">
        <f t="shared" si="2"/>
        <v>0.35372712238191806</v>
      </c>
      <c r="I46" s="6">
        <f t="shared" si="15"/>
        <v>7.9507919469573363E-2</v>
      </c>
      <c r="J46" s="6">
        <f t="shared" si="8"/>
        <v>2.8142516680881746E-2</v>
      </c>
      <c r="K46" s="6">
        <f t="shared" si="9"/>
        <v>8.0615480015369556E-2</v>
      </c>
      <c r="L46" s="7">
        <f t="shared" si="10"/>
        <v>3.6532089025730088E-2</v>
      </c>
      <c r="M46">
        <f t="shared" si="4"/>
        <v>7.8248928521849352</v>
      </c>
      <c r="N46">
        <f t="shared" si="5"/>
        <v>10.28508678954231</v>
      </c>
      <c r="O46">
        <f t="shared" si="6"/>
        <v>9.1164241202026144</v>
      </c>
      <c r="P46" s="6">
        <f t="shared" si="11"/>
        <v>7.650530718441928E-2</v>
      </c>
      <c r="Q46" s="6">
        <f t="shared" si="12"/>
        <v>2.7753792327624538E-2</v>
      </c>
      <c r="R46" s="6">
        <f t="shared" si="13"/>
        <v>7.7530767714236504E-2</v>
      </c>
      <c r="S46" s="6">
        <f t="shared" si="14"/>
        <v>3.4820354188837208E-2</v>
      </c>
    </row>
    <row r="47" spans="1:19" x14ac:dyDescent="0.2">
      <c r="A47" s="1" t="s">
        <v>44</v>
      </c>
      <c r="B47" s="2">
        <v>2639.0920000000001</v>
      </c>
      <c r="C47" s="2">
        <v>30067.5</v>
      </c>
      <c r="D47" s="2">
        <v>9797.3070000000007</v>
      </c>
      <c r="E47" s="2">
        <v>1381.57</v>
      </c>
      <c r="F47" s="2">
        <v>898.92499999999995</v>
      </c>
      <c r="G47" s="8">
        <f t="shared" si="1"/>
        <v>0.52350202266537127</v>
      </c>
      <c r="H47" s="8">
        <f t="shared" si="2"/>
        <v>0.34061904624772454</v>
      </c>
      <c r="I47" s="6">
        <f t="shared" si="15"/>
        <v>5.4743221542709053E-2</v>
      </c>
      <c r="J47" s="6">
        <f t="shared" si="8"/>
        <v>2.6457284287787042E-2</v>
      </c>
      <c r="K47" s="6">
        <f t="shared" si="9"/>
        <v>7.6202575028093467E-2</v>
      </c>
      <c r="L47" s="7">
        <f t="shared" si="10"/>
        <v>1.4936731276129923E-2</v>
      </c>
      <c r="M47">
        <f t="shared" si="4"/>
        <v>7.8781901975857034</v>
      </c>
      <c r="N47">
        <f t="shared" si="5"/>
        <v>10.311200133184771</v>
      </c>
      <c r="O47">
        <f t="shared" si="6"/>
        <v>9.1898628309769794</v>
      </c>
      <c r="P47" s="6">
        <f t="shared" si="11"/>
        <v>5.3297345400768137E-2</v>
      </c>
      <c r="Q47" s="6">
        <f t="shared" si="12"/>
        <v>2.6113343642460762E-2</v>
      </c>
      <c r="R47" s="6">
        <f t="shared" si="13"/>
        <v>7.3438710774365035E-2</v>
      </c>
      <c r="S47" s="6">
        <f t="shared" si="14"/>
        <v>1.4612333563757306E-2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CCBB-CAED-CB48-85C4-87AA30EBC153}">
  <dimension ref="A1:B4"/>
  <sheetViews>
    <sheetView workbookViewId="0">
      <selection activeCell="B5" sqref="B5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s="3" t="s">
        <v>50</v>
      </c>
    </row>
    <row r="2" spans="1:2" x14ac:dyDescent="0.2">
      <c r="A2" t="s">
        <v>53</v>
      </c>
      <c r="B2" t="s">
        <v>54</v>
      </c>
    </row>
    <row r="3" spans="1:2" x14ac:dyDescent="0.2">
      <c r="A3" t="s">
        <v>55</v>
      </c>
      <c r="B3" t="s">
        <v>56</v>
      </c>
    </row>
    <row r="4" spans="1:2" x14ac:dyDescent="0.2">
      <c r="A4" t="s">
        <v>59</v>
      </c>
      <c r="B4" t="s">
        <v>60</v>
      </c>
    </row>
  </sheetData>
  <hyperlinks>
    <hyperlink ref="A1" r:id="rId1" xr:uid="{6809EB7D-4F9A-E24B-AD0D-8AAF4DA4CB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2024-05-07T09:08:14Z</dcterms:created>
  <dcterms:modified xsi:type="dcterms:W3CDTF">2024-05-22T13:44:40Z</dcterms:modified>
</cp:coreProperties>
</file>