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95" windowWidth="13395" windowHeight="7680"/>
  </bookViews>
  <sheets>
    <sheet name="Sheet1" sheetId="1" r:id="rId1"/>
    <sheet name="Sheet2" sheetId="2" r:id="rId2"/>
    <sheet name="Sheet3" sheetId="3" r:id="rId3"/>
  </sheets>
  <calcPr calcId="145621" calcMode="manual" calcCompleted="0" calcOnSave="0"/>
</workbook>
</file>

<file path=xl/calcChain.xml><?xml version="1.0" encoding="utf-8"?>
<calcChain xmlns="http://schemas.openxmlformats.org/spreadsheetml/2006/main">
  <c r="BA22" i="1" l="1"/>
  <c r="BA21" i="1"/>
  <c r="BA20" i="1"/>
  <c r="BA19" i="1"/>
  <c r="BA18" i="1"/>
  <c r="BA17" i="1"/>
  <c r="BA16" i="1"/>
  <c r="BA15" i="1"/>
  <c r="AY22" i="1"/>
  <c r="AY21" i="1"/>
  <c r="AY20" i="1"/>
  <c r="AY19" i="1"/>
  <c r="AY18" i="1"/>
  <c r="AY17" i="1"/>
  <c r="AY16" i="1"/>
  <c r="AY15" i="1"/>
  <c r="AW22" i="1"/>
  <c r="AW21" i="1"/>
  <c r="AW20" i="1"/>
  <c r="AW19" i="1"/>
  <c r="AW18" i="1"/>
  <c r="AW17" i="1"/>
  <c r="AW16" i="1"/>
  <c r="AW15" i="1"/>
  <c r="AU22" i="1"/>
  <c r="AU21" i="1"/>
  <c r="AU20" i="1"/>
  <c r="AU19" i="1"/>
  <c r="AU18" i="1"/>
  <c r="AU17" i="1"/>
  <c r="AU16" i="1"/>
  <c r="AU15" i="1"/>
  <c r="AS22" i="1"/>
  <c r="AS21" i="1"/>
  <c r="AS20" i="1"/>
  <c r="AS19" i="1"/>
  <c r="AS18" i="1"/>
  <c r="AS17" i="1"/>
  <c r="AS16" i="1"/>
  <c r="AS15" i="1"/>
  <c r="AQ22" i="1"/>
  <c r="AQ21" i="1"/>
  <c r="AQ20" i="1"/>
  <c r="AQ19" i="1"/>
  <c r="AQ18" i="1"/>
  <c r="AQ17" i="1"/>
  <c r="AQ16" i="1"/>
  <c r="AQ15" i="1"/>
  <c r="AO22" i="1"/>
  <c r="AO21" i="1"/>
  <c r="AO20" i="1"/>
  <c r="AO19" i="1"/>
  <c r="AO18" i="1"/>
  <c r="AO17" i="1"/>
  <c r="AO16" i="1"/>
  <c r="AO15" i="1"/>
  <c r="AM22" i="1"/>
  <c r="AM21" i="1"/>
  <c r="AM20" i="1"/>
  <c r="AM19" i="1"/>
  <c r="AM18" i="1"/>
  <c r="AM17" i="1"/>
  <c r="AM16" i="1"/>
  <c r="AM15" i="1"/>
  <c r="AK22" i="1"/>
  <c r="AK21" i="1"/>
  <c r="AK20" i="1"/>
  <c r="AK19" i="1"/>
  <c r="AK18" i="1"/>
  <c r="AK17" i="1"/>
  <c r="AK16" i="1"/>
  <c r="AK15" i="1"/>
  <c r="AI22" i="1"/>
  <c r="AI21" i="1"/>
  <c r="AI20" i="1"/>
  <c r="AI19" i="1"/>
  <c r="AI18" i="1"/>
  <c r="AI17" i="1"/>
  <c r="AI16" i="1"/>
  <c r="AI15" i="1"/>
  <c r="AG22" i="1"/>
  <c r="AG21" i="1"/>
  <c r="AG20" i="1"/>
  <c r="AG19" i="1"/>
  <c r="AG18" i="1"/>
  <c r="AG17" i="1"/>
  <c r="AG16" i="1"/>
  <c r="AG15" i="1"/>
  <c r="AE22" i="1"/>
  <c r="AE21" i="1"/>
  <c r="AE20" i="1"/>
  <c r="AE19" i="1"/>
  <c r="AE18" i="1"/>
  <c r="AE17" i="1"/>
  <c r="AE16" i="1"/>
  <c r="BC17" i="1"/>
  <c r="BC15" i="1"/>
  <c r="BC16" i="1"/>
  <c r="BC7" i="1" l="1"/>
  <c r="BC6" i="1"/>
  <c r="AE15" i="1" l="1"/>
  <c r="BC8" i="1"/>
  <c r="AG9" i="1" l="1"/>
  <c r="AG33" i="1" s="1"/>
  <c r="AO11" i="1"/>
  <c r="AM10" i="1"/>
  <c r="AM34" i="1" s="1"/>
  <c r="AY10" i="1"/>
  <c r="BA12" i="1"/>
  <c r="AG7" i="1"/>
  <c r="AG31" i="1" s="1"/>
  <c r="AO13" i="1"/>
  <c r="AO37" i="1" s="1"/>
  <c r="AU10" i="1"/>
  <c r="AU34" i="1" s="1"/>
  <c r="BA13" i="1"/>
  <c r="BA37" i="1" s="1"/>
  <c r="AU8" i="1"/>
  <c r="AU32" i="1" s="1"/>
  <c r="AW6" i="1"/>
  <c r="AW30" i="1" s="1"/>
  <c r="AY9" i="1"/>
  <c r="AY33" i="1" s="1"/>
  <c r="AW13" i="1"/>
  <c r="AW37" i="1" s="1"/>
  <c r="AQ8" i="1"/>
  <c r="AQ32" i="1" s="1"/>
  <c r="AO9" i="1"/>
  <c r="AO33" i="1" s="1"/>
  <c r="AU9" i="1"/>
  <c r="AU33" i="1" s="1"/>
  <c r="BA8" i="1"/>
  <c r="BA32" i="1" s="1"/>
  <c r="AK12" i="1"/>
  <c r="AK36" i="1" s="1"/>
  <c r="AQ6" i="1"/>
  <c r="AQ30" i="1" s="1"/>
  <c r="AG12" i="1"/>
  <c r="AG36" i="1" s="1"/>
  <c r="AE10" i="1"/>
  <c r="AE34" i="1" s="1"/>
  <c r="AK13" i="1"/>
  <c r="AK37" i="1" s="1"/>
  <c r="AE8" i="1"/>
  <c r="AE32" i="1" s="1"/>
  <c r="AQ10" i="1"/>
  <c r="AQ34" i="1" s="1"/>
  <c r="AI11" i="1"/>
  <c r="AI35" i="1" s="1"/>
  <c r="AO12" i="1"/>
  <c r="AO36" i="1" s="1"/>
  <c r="AK7" i="1"/>
  <c r="AK31" i="1" s="1"/>
  <c r="AU13" i="1"/>
  <c r="AU37" i="1" s="1"/>
  <c r="AO8" i="1"/>
  <c r="AO32" i="1" s="1"/>
  <c r="AW12" i="1"/>
  <c r="AW36" i="1" s="1"/>
  <c r="BA10" i="1"/>
  <c r="AY12" i="1"/>
  <c r="AY36" i="1" s="1"/>
  <c r="AY8" i="1"/>
  <c r="AY32" i="1" s="1"/>
  <c r="AW8" i="1"/>
  <c r="AW32" i="1" s="1"/>
  <c r="BA11" i="1"/>
  <c r="AY6" i="1"/>
  <c r="AY30" i="1" s="1"/>
  <c r="AY11" i="1"/>
  <c r="AY35" i="1" s="1"/>
  <c r="AW11" i="1"/>
  <c r="AW35" i="1" s="1"/>
  <c r="AU6" i="1"/>
  <c r="AU30" i="1" s="1"/>
  <c r="AE13" i="1"/>
  <c r="AE37" i="1" s="1"/>
  <c r="AY7" i="1"/>
  <c r="AY31" i="1" s="1"/>
  <c r="AW10" i="1"/>
  <c r="AW34" i="1" s="1"/>
  <c r="AK10" i="1"/>
  <c r="AK34" i="1" s="1"/>
  <c r="AQ11" i="1"/>
  <c r="AQ35" i="1" s="1"/>
  <c r="AM13" i="1"/>
  <c r="AG8" i="1"/>
  <c r="AG32" i="1" s="1"/>
  <c r="AK11" i="1"/>
  <c r="AK35" i="1" s="1"/>
  <c r="AI6" i="1"/>
  <c r="AI30" i="1" s="1"/>
  <c r="AI13" i="1"/>
  <c r="AI37" i="1" s="1"/>
  <c r="AM7" i="1"/>
  <c r="AM31" i="1" s="1"/>
  <c r="AG11" i="1"/>
  <c r="AE6" i="1"/>
  <c r="AE30" i="1" s="1"/>
  <c r="AM12" i="1"/>
  <c r="AM36" i="1" s="1"/>
  <c r="AI7" i="1"/>
  <c r="AI31" i="1" s="1"/>
  <c r="AI8" i="1"/>
  <c r="AI32" i="1" s="1"/>
  <c r="AS9" i="1"/>
  <c r="AS33" i="1" s="1"/>
  <c r="AI10" i="1"/>
  <c r="AI34" i="1" s="1"/>
  <c r="AU12" i="1"/>
  <c r="AQ7" i="1"/>
  <c r="AQ31" i="1" s="1"/>
  <c r="AS10" i="1"/>
  <c r="AS34" i="1" s="1"/>
  <c r="AQ12" i="1"/>
  <c r="AQ36" i="1" s="1"/>
  <c r="AS8" i="1"/>
  <c r="AS32" i="1" s="1"/>
  <c r="AO10" i="1"/>
  <c r="AO34" i="1" s="1"/>
  <c r="AQ9" i="1"/>
  <c r="AQ33" i="1" s="1"/>
  <c r="AU11" i="1"/>
  <c r="AU35" i="1" s="1"/>
  <c r="AS6" i="1"/>
  <c r="AS30" i="1" s="1"/>
  <c r="AM6" i="1"/>
  <c r="AM30" i="1" s="1"/>
  <c r="AM8" i="1"/>
  <c r="AM32" i="1" s="1"/>
  <c r="AK8" i="1"/>
  <c r="AK32" i="1" s="1"/>
  <c r="AE12" i="1"/>
  <c r="AE36" i="1" s="1"/>
  <c r="BA6" i="1"/>
  <c r="BA30" i="1" s="1"/>
  <c r="BA9" i="1"/>
  <c r="BA33" i="1" s="1"/>
  <c r="AI12" i="1"/>
  <c r="AI36" i="1" s="1"/>
  <c r="AU7" i="1"/>
  <c r="AU31" i="1" s="1"/>
  <c r="AO7" i="1"/>
  <c r="AO31" i="1" s="1"/>
  <c r="AS7" i="1"/>
  <c r="AS31" i="1" s="1"/>
  <c r="AK9" i="1"/>
  <c r="AK33" i="1" s="1"/>
  <c r="AW7" i="1"/>
  <c r="AW31" i="1" s="1"/>
  <c r="AO6" i="1"/>
  <c r="AO30" i="1" s="1"/>
  <c r="AG10" i="1"/>
  <c r="AG34" i="1" s="1"/>
  <c r="AE11" i="1"/>
  <c r="AE35" i="1" s="1"/>
  <c r="AY13" i="1"/>
  <c r="AY37" i="1" s="1"/>
  <c r="AQ13" i="1"/>
  <c r="AQ37" i="1" s="1"/>
  <c r="AK30" i="1"/>
  <c r="BD16" i="1"/>
  <c r="AS12" i="1"/>
  <c r="AS36" i="1" s="1"/>
  <c r="AS11" i="1"/>
  <c r="AS35" i="1" s="1"/>
  <c r="AG6" i="1"/>
  <c r="AG30" i="1" s="1"/>
  <c r="BA34" i="1"/>
  <c r="AK6" i="1"/>
  <c r="AS13" i="1"/>
  <c r="AW9" i="1"/>
  <c r="AM11" i="1"/>
  <c r="AM35" i="1" s="1"/>
  <c r="AO35" i="1"/>
  <c r="AE9" i="1"/>
  <c r="AE33" i="1" s="1"/>
  <c r="AI9" i="1"/>
  <c r="AI33" i="1" s="1"/>
  <c r="AS37" i="1"/>
  <c r="BA35" i="1"/>
  <c r="BA7" i="1"/>
  <c r="BA31" i="1" s="1"/>
  <c r="AM37" i="1"/>
  <c r="AM9" i="1"/>
  <c r="AM33" i="1" s="1"/>
  <c r="AE7" i="1"/>
  <c r="AE31" i="1" s="1"/>
  <c r="AG13" i="1"/>
  <c r="BA36" i="1"/>
  <c r="AG35" i="1"/>
  <c r="AY34" i="1"/>
  <c r="AU36" i="1"/>
  <c r="AW33" i="1"/>
  <c r="BD15" i="1"/>
  <c r="AG37" i="1"/>
  <c r="BD17" i="1" l="1"/>
</calcChain>
</file>

<file path=xl/sharedStrings.xml><?xml version="1.0" encoding="utf-8"?>
<sst xmlns="http://schemas.openxmlformats.org/spreadsheetml/2006/main" count="106" uniqueCount="95">
  <si>
    <t>OD values21. OCT 2016 04:40:2X</t>
  </si>
  <si>
    <t>Concentrations by Titri 5.04, Lin-Log mode.</t>
  </si>
  <si>
    <t>LIRA BOX 4 INFLUENZA A  5/02/2016</t>
  </si>
  <si>
    <t>STATUS_E_R</t>
  </si>
  <si>
    <t>A</t>
  </si>
  <si>
    <t>PC</t>
  </si>
  <si>
    <t>B</t>
  </si>
  <si>
    <t>NC</t>
  </si>
  <si>
    <t>C</t>
  </si>
  <si>
    <t>PC-NC</t>
  </si>
  <si>
    <t>D</t>
  </si>
  <si>
    <t>E</t>
  </si>
  <si>
    <t>F</t>
  </si>
  <si>
    <t>G</t>
  </si>
  <si>
    <t>H</t>
  </si>
  <si>
    <t>Green would indicate a value that would be interpretated as positive.</t>
  </si>
  <si>
    <t>This table is the difference between the OD readings and the spectral readings as a percent of positive control - negative control</t>
  </si>
  <si>
    <t>Untitled-1</t>
  </si>
  <si>
    <t>Untitled-2</t>
  </si>
  <si>
    <t>Untitled-3</t>
  </si>
  <si>
    <t>Untitled-4</t>
  </si>
  <si>
    <t>Untitled-5</t>
  </si>
  <si>
    <t>Untitled-6</t>
  </si>
  <si>
    <t>Untitled-7</t>
  </si>
  <si>
    <t>Untitled-8</t>
  </si>
  <si>
    <t>Untitled-9</t>
  </si>
  <si>
    <t>Untitled-10</t>
  </si>
  <si>
    <t>Untitled-11</t>
  </si>
  <si>
    <t>Untitled-12</t>
  </si>
  <si>
    <t>Untitled-13</t>
  </si>
  <si>
    <t>Untitled-14</t>
  </si>
  <si>
    <t>Untitled-15</t>
  </si>
  <si>
    <t>Untitled-16</t>
  </si>
  <si>
    <t>Untitled-17</t>
  </si>
  <si>
    <t>Untitled-18</t>
  </si>
  <si>
    <t>Untitled-19</t>
  </si>
  <si>
    <t>Untitled-20</t>
  </si>
  <si>
    <t>Untitled-21</t>
  </si>
  <si>
    <t>Untitled-22</t>
  </si>
  <si>
    <t>Untitled-23</t>
  </si>
  <si>
    <t>Untitled-24</t>
  </si>
  <si>
    <t>Untitled-25</t>
  </si>
  <si>
    <t>Untitled-26</t>
  </si>
  <si>
    <t>Untitled-27</t>
  </si>
  <si>
    <t>Untitled-28</t>
  </si>
  <si>
    <t>Untitled-29</t>
  </si>
  <si>
    <t>Untitled-30</t>
  </si>
  <si>
    <t>Untitled-31</t>
  </si>
  <si>
    <t>Untitled-32</t>
  </si>
  <si>
    <t>Untitled-33</t>
  </si>
  <si>
    <t>Untitled-34</t>
  </si>
  <si>
    <t>Untitled-35</t>
  </si>
  <si>
    <t>Untitled-36</t>
  </si>
  <si>
    <t>Untitled-37</t>
  </si>
  <si>
    <t>Untitled-38</t>
  </si>
  <si>
    <t>Untitled-39</t>
  </si>
  <si>
    <t>Untitled-40</t>
  </si>
  <si>
    <t>Untitled-41</t>
  </si>
  <si>
    <t>Untitled-42</t>
  </si>
  <si>
    <t>Untitled-43</t>
  </si>
  <si>
    <t>Untitled-44</t>
  </si>
  <si>
    <t>Untitled-45</t>
  </si>
  <si>
    <t>Untitled-46</t>
  </si>
  <si>
    <t>Untitled-47</t>
  </si>
  <si>
    <t>Untitled-48</t>
  </si>
  <si>
    <t>Untitled-49</t>
  </si>
  <si>
    <t>Untitled-50</t>
  </si>
  <si>
    <t>Untitled-51</t>
  </si>
  <si>
    <t>Untitled-52</t>
  </si>
  <si>
    <t>Untitled-53</t>
  </si>
  <si>
    <t>Untitled-54</t>
  </si>
  <si>
    <t>Untitled-55</t>
  </si>
  <si>
    <t>Untitled-56</t>
  </si>
  <si>
    <t>Untitled-57</t>
  </si>
  <si>
    <t>Untitled-58</t>
  </si>
  <si>
    <t>Untitled-59</t>
  </si>
  <si>
    <t>Untitled-60</t>
  </si>
  <si>
    <t>Untitled-61</t>
  </si>
  <si>
    <t>Untitled-62</t>
  </si>
  <si>
    <t>Untitled-63</t>
  </si>
  <si>
    <t>Untitled-64</t>
  </si>
  <si>
    <t>Untitled-65</t>
  </si>
  <si>
    <t>Untitled-66</t>
  </si>
  <si>
    <t>Untitled-67</t>
  </si>
  <si>
    <t>Untitled-68</t>
  </si>
  <si>
    <t>Untitled-69</t>
  </si>
  <si>
    <t>Untitled-70</t>
  </si>
  <si>
    <t>Untitled-71</t>
  </si>
  <si>
    <t>Untitled-72</t>
  </si>
  <si>
    <t xml:space="preserve">100% would have a number equal to or greater than the postive  control-negative control.  </t>
  </si>
  <si>
    <t xml:space="preserve">Michel this is the first run using i1 Pro spectrophotometer reading an equivalence of an optic density that is created using reflective spectrophotometry. </t>
  </si>
  <si>
    <t xml:space="preserve">Spectoscopy for the ELISA reader estimates changes in wavelength created by light absorbed by material in your solution.  This reads the spectral differences in color created by those same changes in end product from the substrate conversion to end product which is proportional to the amount of antibody or antigen present in the sera.  </t>
  </si>
  <si>
    <t>Purple would indicate a value that we would interpret as negatve by spectroscopy, though ELISA results suggest they should be postive.</t>
  </si>
  <si>
    <t>Blue indicates spectral positive ELISA negative</t>
  </si>
  <si>
    <t>Black, both negative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</si>
</sst>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B050"/>
      <name val="Calibri"/>
      <family val="2"/>
      <scheme val="minor"/>
    </font>
    <font>
      <sz val="11"/>
      <color rgb="FF7030A0"/>
      <name val="Calibri"/>
      <family val="2"/>
      <scheme val="minor"/>
    </font>
    <font>
      <sz val="11"/>
      <color rgb="FF00B0F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1" fontId="0" fillId="0" borderId="0" xfId="0" applyNumberFormat="1"/>
    <xf numFmtId="0" fontId="1" fillId="0" borderId="0" xfId="0" applyFont="1"/>
    <xf numFmtId="0" fontId="0"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48"/>
  <sheetViews>
    <sheetView tabSelected="1" topLeftCell="AC1" workbookViewId="0">
      <selection activeCell="AU6" sqref="AU6"/>
    </sheetView>
  </sheetViews>
  <sheetFormatPr defaultRowHeight="14.25" x14ac:dyDescent="0.45"/>
  <sheetData>
    <row r="1" spans="1:56" x14ac:dyDescent="0.45">
      <c r="A1" t="s">
        <v>2</v>
      </c>
      <c r="M1" s="4" t="s">
        <v>17</v>
      </c>
      <c r="N1">
        <v>1</v>
      </c>
      <c r="P1" s="4">
        <v>0.99299999999999999</v>
      </c>
      <c r="Q1">
        <v>0.65300000000000002</v>
      </c>
      <c r="R1">
        <v>0.83299999999999996</v>
      </c>
      <c r="T1" s="4" t="s">
        <v>65</v>
      </c>
      <c r="U1">
        <v>7</v>
      </c>
      <c r="W1" s="4">
        <v>1.486</v>
      </c>
      <c r="X1">
        <v>0.82</v>
      </c>
      <c r="Y1">
        <v>0.88500000000000001</v>
      </c>
    </row>
    <row r="2" spans="1:56" x14ac:dyDescent="0.45">
      <c r="M2" t="s">
        <v>18</v>
      </c>
      <c r="P2" s="4">
        <v>1.018</v>
      </c>
      <c r="Q2">
        <v>0.70099999999999996</v>
      </c>
      <c r="R2">
        <v>0.83599999999999997</v>
      </c>
      <c r="T2" t="s">
        <v>66</v>
      </c>
      <c r="W2" s="4">
        <v>1.4810000000000001</v>
      </c>
      <c r="X2">
        <v>0.83699999999999997</v>
      </c>
      <c r="Y2">
        <v>0.89400000000000002</v>
      </c>
    </row>
    <row r="3" spans="1:56" x14ac:dyDescent="0.45">
      <c r="A3" t="s">
        <v>0</v>
      </c>
      <c r="M3" t="s">
        <v>19</v>
      </c>
      <c r="P3" s="4">
        <v>1.516</v>
      </c>
      <c r="Q3">
        <v>0.82499999999999996</v>
      </c>
      <c r="R3">
        <v>0.84599999999999997</v>
      </c>
      <c r="T3" t="s">
        <v>67</v>
      </c>
      <c r="W3" s="4">
        <v>1.4930000000000001</v>
      </c>
      <c r="X3">
        <v>0.72599999999999998</v>
      </c>
      <c r="Y3">
        <v>0.79400000000000004</v>
      </c>
    </row>
    <row r="4" spans="1:56" x14ac:dyDescent="0.45">
      <c r="A4">
        <v>0.28999999999999998</v>
      </c>
      <c r="B4">
        <v>1.405</v>
      </c>
      <c r="C4">
        <v>1.07</v>
      </c>
      <c r="D4">
        <v>0.85099999999999998</v>
      </c>
      <c r="E4">
        <v>1.109</v>
      </c>
      <c r="F4">
        <v>1.2330000000000001</v>
      </c>
      <c r="G4">
        <v>1.151</v>
      </c>
      <c r="H4">
        <v>1.119</v>
      </c>
      <c r="I4">
        <v>4.9000000000000002E-2</v>
      </c>
      <c r="J4">
        <v>0.04</v>
      </c>
      <c r="K4">
        <v>0.09</v>
      </c>
      <c r="L4">
        <v>7.0999999999999994E-2</v>
      </c>
      <c r="M4" t="s">
        <v>20</v>
      </c>
      <c r="P4" s="4">
        <v>1.5169999999999999</v>
      </c>
      <c r="Q4">
        <v>0.83399999999999996</v>
      </c>
      <c r="R4">
        <v>0.78800000000000003</v>
      </c>
      <c r="T4" t="s">
        <v>68</v>
      </c>
      <c r="W4" s="4">
        <v>1.4590000000000001</v>
      </c>
      <c r="X4">
        <v>0.70799999999999996</v>
      </c>
      <c r="Y4">
        <v>0.71699999999999997</v>
      </c>
      <c r="AD4" t="s">
        <v>3</v>
      </c>
    </row>
    <row r="5" spans="1:56" x14ac:dyDescent="0.45">
      <c r="A5">
        <v>0.29299999999999998</v>
      </c>
      <c r="B5" s="3">
        <v>1.071</v>
      </c>
      <c r="C5">
        <v>0.99299999999999999</v>
      </c>
      <c r="D5">
        <v>1.155</v>
      </c>
      <c r="E5">
        <v>1.044</v>
      </c>
      <c r="F5">
        <v>0.99</v>
      </c>
      <c r="G5">
        <v>1.0740000000000001</v>
      </c>
      <c r="H5">
        <v>1.026</v>
      </c>
      <c r="I5">
        <v>4.7E-2</v>
      </c>
      <c r="J5">
        <v>4.1000000000000002E-2</v>
      </c>
      <c r="K5">
        <v>3.7999999999999999E-2</v>
      </c>
      <c r="L5">
        <v>3.5999999999999997E-2</v>
      </c>
      <c r="M5" t="s">
        <v>21</v>
      </c>
      <c r="P5" s="4">
        <v>1.484</v>
      </c>
      <c r="Q5">
        <v>0.79400000000000004</v>
      </c>
      <c r="R5">
        <v>0.78600000000000003</v>
      </c>
      <c r="T5" t="s">
        <v>69</v>
      </c>
      <c r="W5" s="4">
        <v>1.4219999999999999</v>
      </c>
      <c r="X5">
        <v>0.59899999999999998</v>
      </c>
      <c r="Y5">
        <v>0.58399999999999996</v>
      </c>
      <c r="AD5">
        <v>1</v>
      </c>
      <c r="AF5">
        <v>2</v>
      </c>
      <c r="AH5">
        <v>3</v>
      </c>
      <c r="AJ5">
        <v>4</v>
      </c>
      <c r="AL5">
        <v>5</v>
      </c>
      <c r="AN5">
        <v>6</v>
      </c>
      <c r="AP5">
        <v>7</v>
      </c>
      <c r="AR5">
        <v>8</v>
      </c>
      <c r="AT5">
        <v>9</v>
      </c>
      <c r="AV5">
        <v>10</v>
      </c>
      <c r="AX5">
        <v>11</v>
      </c>
      <c r="AZ5">
        <v>12</v>
      </c>
    </row>
    <row r="6" spans="1:56" x14ac:dyDescent="0.45">
      <c r="A6">
        <v>0.82899999999999996</v>
      </c>
      <c r="B6" s="2">
        <v>0.45700000000000002</v>
      </c>
      <c r="C6">
        <v>1.0089999999999999</v>
      </c>
      <c r="D6">
        <v>1.048</v>
      </c>
      <c r="E6">
        <v>0.92800000000000005</v>
      </c>
      <c r="F6">
        <v>1.0820000000000001</v>
      </c>
      <c r="G6">
        <v>1.1419999999999999</v>
      </c>
      <c r="H6">
        <v>1.014</v>
      </c>
      <c r="I6">
        <v>5.1999999999999998E-2</v>
      </c>
      <c r="J6">
        <v>3.5000000000000003E-2</v>
      </c>
      <c r="K6">
        <v>5.1999999999999998E-2</v>
      </c>
      <c r="L6">
        <v>3.7999999999999999E-2</v>
      </c>
      <c r="M6" t="s">
        <v>22</v>
      </c>
      <c r="P6" s="4">
        <v>1.5509999999999999</v>
      </c>
      <c r="Q6">
        <v>0.875</v>
      </c>
      <c r="R6">
        <v>0.81399999999999995</v>
      </c>
      <c r="T6" t="s">
        <v>70</v>
      </c>
      <c r="W6" s="4">
        <v>1.411</v>
      </c>
      <c r="X6">
        <v>0.63100000000000001</v>
      </c>
      <c r="Y6">
        <v>0.59799999999999998</v>
      </c>
      <c r="AC6" t="s">
        <v>4</v>
      </c>
      <c r="AD6" s="4">
        <v>0.99299999999999999</v>
      </c>
      <c r="AE6" s="5">
        <f>100*((AD6-$BC$7)/($BC$8))</f>
        <v>-2.4461839530332816</v>
      </c>
      <c r="AF6">
        <v>1.5740000000000001</v>
      </c>
      <c r="AG6" s="6">
        <f>100*((AF6-$BC$7)/($BC$8))</f>
        <v>111.25244618395304</v>
      </c>
      <c r="AH6" s="4">
        <v>1.538</v>
      </c>
      <c r="AI6" s="6">
        <f>100*((AH6-$BC$7)/($BC$8))</f>
        <v>104.20743639921723</v>
      </c>
      <c r="AJ6">
        <v>1.5529999999999999</v>
      </c>
      <c r="AK6" s="6">
        <f>100*((AJ6-$BC$7)/($BC$8))</f>
        <v>107.14285714285714</v>
      </c>
      <c r="AL6" s="4">
        <v>1.6140000000000001</v>
      </c>
      <c r="AM6" s="6">
        <f>100*((AL6-$BC$7)/($BC$8))</f>
        <v>119.08023483365953</v>
      </c>
      <c r="AN6">
        <v>1.5609999999999999</v>
      </c>
      <c r="AO6" s="6">
        <f>100*((AN6-$BC$7)/($BC$8))</f>
        <v>108.70841487279843</v>
      </c>
      <c r="AP6" s="4">
        <v>1.486</v>
      </c>
      <c r="AQ6" s="6">
        <f>100*((AP6-$BC$7)/($BC$8))</f>
        <v>94.031311154598825</v>
      </c>
      <c r="AR6">
        <v>1.37</v>
      </c>
      <c r="AS6" s="6">
        <f>100*((AR6-$BC$7)/($BC$8))</f>
        <v>71.330724070450131</v>
      </c>
      <c r="AT6" s="4">
        <v>0.59</v>
      </c>
      <c r="AU6" s="5">
        <f>100*((AT6-$BC$7)/($BC$8))</f>
        <v>-81.311154598825865</v>
      </c>
      <c r="AV6">
        <v>0</v>
      </c>
      <c r="AW6" s="3">
        <f>100*((AV6-$BC$7)/($BC$8))</f>
        <v>-196.77103718199612</v>
      </c>
      <c r="AX6" s="4">
        <v>0</v>
      </c>
      <c r="AY6" s="3">
        <f>100*((AX6-$BC$7)/($BC$8))</f>
        <v>-196.77103718199612</v>
      </c>
      <c r="AZ6">
        <v>0</v>
      </c>
      <c r="BA6" s="3">
        <f>100*((AZ6-$BC$7)/($BC$8))</f>
        <v>-196.77103718199612</v>
      </c>
      <c r="BB6" t="s">
        <v>5</v>
      </c>
      <c r="BC6">
        <f>AVERAGE(AD8:AD9)</f>
        <v>1.5165</v>
      </c>
    </row>
    <row r="7" spans="1:56" x14ac:dyDescent="0.45">
      <c r="A7">
        <v>1.1279999999999999</v>
      </c>
      <c r="B7">
        <v>1.103</v>
      </c>
      <c r="C7">
        <v>1.01</v>
      </c>
      <c r="D7">
        <v>0.91200000000000003</v>
      </c>
      <c r="E7">
        <v>0.88900000000000001</v>
      </c>
      <c r="F7">
        <v>1.222</v>
      </c>
      <c r="G7">
        <v>1.0189999999999999</v>
      </c>
      <c r="H7">
        <v>1.006</v>
      </c>
      <c r="I7">
        <v>5.1999999999999998E-2</v>
      </c>
      <c r="J7">
        <v>3.7999999999999999E-2</v>
      </c>
      <c r="K7">
        <v>3.3000000000000002E-2</v>
      </c>
      <c r="L7">
        <v>3.4000000000000002E-2</v>
      </c>
      <c r="M7" t="s">
        <v>23</v>
      </c>
      <c r="P7" s="4">
        <v>1.528</v>
      </c>
      <c r="Q7">
        <v>0.89100000000000001</v>
      </c>
      <c r="R7">
        <v>0.82</v>
      </c>
      <c r="T7" t="s">
        <v>71</v>
      </c>
      <c r="W7" s="4">
        <v>1.381</v>
      </c>
      <c r="X7">
        <v>0.60699999999999998</v>
      </c>
      <c r="Y7">
        <v>0.54300000000000004</v>
      </c>
      <c r="AC7" t="s">
        <v>6</v>
      </c>
      <c r="AD7" s="4">
        <v>1.018</v>
      </c>
      <c r="AE7" s="5">
        <f t="shared" ref="AE7:AE13" si="0">100*((AD7-$BC$7)/($BC$8))</f>
        <v>2.4461839530332599</v>
      </c>
      <c r="AF7">
        <v>1.1399999999999999</v>
      </c>
      <c r="AG7" s="6">
        <f t="shared" ref="AG7:AI13" si="1">100*((AF7-$BC$7)/($BC$8))</f>
        <v>26.320939334637938</v>
      </c>
      <c r="AH7" s="4">
        <v>1.48</v>
      </c>
      <c r="AI7" s="6">
        <f t="shared" si="1"/>
        <v>92.857142857142861</v>
      </c>
      <c r="AJ7">
        <v>1.58</v>
      </c>
      <c r="AK7" s="6">
        <f t="shared" ref="AK7:AK13" si="2">100*((AJ7-$BC$7)/($BC$8))</f>
        <v>112.42661448140903</v>
      </c>
      <c r="AL7" s="4">
        <v>1.5569999999999999</v>
      </c>
      <c r="AM7" s="6">
        <f t="shared" ref="AM7:AM13" si="3">100*((AL7-$BC$7)/($BC$8))</f>
        <v>107.92563600782779</v>
      </c>
      <c r="AN7">
        <v>1.5629999999999999</v>
      </c>
      <c r="AO7" s="6">
        <f t="shared" ref="AO7:AO13" si="4">100*((AN7-$BC$7)/($BC$8))</f>
        <v>109.09980430528377</v>
      </c>
      <c r="AP7" s="4">
        <v>1.4810000000000001</v>
      </c>
      <c r="AQ7" s="6">
        <f t="shared" ref="AQ7:AQ13" si="5">100*((AP7-$BC$7)/($BC$8))</f>
        <v>93.052837573385546</v>
      </c>
      <c r="AR7">
        <v>1.417</v>
      </c>
      <c r="AS7" s="6">
        <f t="shared" ref="AS7:AS13" si="6">100*((AR7-$BC$7)/($BC$8))</f>
        <v>80.528375733855199</v>
      </c>
      <c r="AT7" s="4">
        <v>0.41699999999999998</v>
      </c>
      <c r="AU7" s="5">
        <f t="shared" ref="AU7:AU13" si="7">100*((AT7-$BC$7)/($BC$8))</f>
        <v>-115.1663405088063</v>
      </c>
      <c r="AV7">
        <v>0</v>
      </c>
      <c r="AW7" s="3">
        <f t="shared" ref="AW7:AW13" si="8">100*((AV7-$BC$7)/($BC$8))</f>
        <v>-196.77103718199612</v>
      </c>
      <c r="AX7" s="4">
        <v>0</v>
      </c>
      <c r="AY7" s="3">
        <f t="shared" ref="AY7:AY13" si="9">100*((AX7-$BC$7)/($BC$8))</f>
        <v>-196.77103718199612</v>
      </c>
      <c r="AZ7">
        <v>0</v>
      </c>
      <c r="BA7" s="3">
        <f t="shared" ref="BA7:BA13" si="10">100*((AZ7-$BC$7)/($BC$8))</f>
        <v>-196.77103718199612</v>
      </c>
      <c r="BB7" t="s">
        <v>7</v>
      </c>
      <c r="BC7">
        <f>AVERAGE(AD6:AD7)</f>
        <v>1.0055000000000001</v>
      </c>
    </row>
    <row r="8" spans="1:56" x14ac:dyDescent="0.45">
      <c r="A8">
        <v>0.95499999999999996</v>
      </c>
      <c r="B8">
        <v>1.3280000000000001</v>
      </c>
      <c r="C8">
        <v>1.0760000000000001</v>
      </c>
      <c r="D8">
        <v>1.2030000000000001</v>
      </c>
      <c r="E8">
        <v>1.2070000000000001</v>
      </c>
      <c r="F8">
        <v>1.091</v>
      </c>
      <c r="G8">
        <v>1.3320000000000001</v>
      </c>
      <c r="H8">
        <v>1.17</v>
      </c>
      <c r="I8">
        <v>5.7000000000000002E-2</v>
      </c>
      <c r="J8">
        <v>3.4000000000000002E-2</v>
      </c>
      <c r="K8">
        <v>3.6999999999999998E-2</v>
      </c>
      <c r="L8">
        <v>6.7000000000000004E-2</v>
      </c>
      <c r="M8" t="s">
        <v>24</v>
      </c>
      <c r="P8" s="4">
        <v>1.5209999999999999</v>
      </c>
      <c r="Q8">
        <v>0.89600000000000002</v>
      </c>
      <c r="R8">
        <v>0.80500000000000005</v>
      </c>
      <c r="T8" t="s">
        <v>72</v>
      </c>
      <c r="W8" s="4">
        <v>1.401</v>
      </c>
      <c r="X8">
        <v>0.69699999999999995</v>
      </c>
      <c r="Y8">
        <v>0.63200000000000001</v>
      </c>
      <c r="AC8" t="s">
        <v>8</v>
      </c>
      <c r="AD8" s="4">
        <v>1.516</v>
      </c>
      <c r="AE8" s="6">
        <f t="shared" si="0"/>
        <v>99.902152641878686</v>
      </c>
      <c r="AF8">
        <v>1.5249999999999999</v>
      </c>
      <c r="AG8" s="6">
        <f t="shared" si="1"/>
        <v>101.66340508806262</v>
      </c>
      <c r="AH8" s="4">
        <v>1.448</v>
      </c>
      <c r="AI8" s="6">
        <f t="shared" si="1"/>
        <v>86.594911937377688</v>
      </c>
      <c r="AJ8">
        <v>1.4970000000000001</v>
      </c>
      <c r="AK8" s="6">
        <f t="shared" si="2"/>
        <v>96.183953033268139</v>
      </c>
      <c r="AL8" s="4">
        <v>1.2949999999999999</v>
      </c>
      <c r="AM8" s="7">
        <f t="shared" si="3"/>
        <v>56.653620352250478</v>
      </c>
      <c r="AN8">
        <v>1.522</v>
      </c>
      <c r="AO8" s="6">
        <f t="shared" si="4"/>
        <v>101.07632093933465</v>
      </c>
      <c r="AP8" s="4">
        <v>1.4930000000000001</v>
      </c>
      <c r="AQ8" s="6">
        <f t="shared" si="5"/>
        <v>95.401174168297487</v>
      </c>
      <c r="AR8">
        <v>1.448</v>
      </c>
      <c r="AS8" s="6">
        <f t="shared" si="6"/>
        <v>86.594911937377688</v>
      </c>
      <c r="AT8" s="4">
        <v>0.42199999999999999</v>
      </c>
      <c r="AU8" s="5">
        <f t="shared" si="7"/>
        <v>-114.18786692759299</v>
      </c>
      <c r="AV8">
        <v>0</v>
      </c>
      <c r="AW8" s="3">
        <f t="shared" si="8"/>
        <v>-196.77103718199612</v>
      </c>
      <c r="AX8" s="4">
        <v>0</v>
      </c>
      <c r="AY8" s="3">
        <f t="shared" si="9"/>
        <v>-196.77103718199612</v>
      </c>
      <c r="AZ8">
        <v>0</v>
      </c>
      <c r="BA8" s="3">
        <f t="shared" si="10"/>
        <v>-196.77103718199612</v>
      </c>
      <c r="BB8" t="s">
        <v>9</v>
      </c>
      <c r="BC8">
        <f>BC6-BC7</f>
        <v>0.5109999999999999</v>
      </c>
    </row>
    <row r="9" spans="1:56" x14ac:dyDescent="0.45">
      <c r="A9">
        <v>1.3129999999999999</v>
      </c>
      <c r="B9">
        <v>1.335</v>
      </c>
      <c r="C9">
        <v>1.3129999999999999</v>
      </c>
      <c r="D9">
        <v>1.478</v>
      </c>
      <c r="E9">
        <v>1.4139999999999999</v>
      </c>
      <c r="F9">
        <v>1.2430000000000001</v>
      </c>
      <c r="G9">
        <v>1.3260000000000001</v>
      </c>
      <c r="H9">
        <v>1.2430000000000001</v>
      </c>
      <c r="I9">
        <v>5.2999999999999999E-2</v>
      </c>
      <c r="J9">
        <v>3.5000000000000003E-2</v>
      </c>
      <c r="K9">
        <v>3.9E-2</v>
      </c>
      <c r="L9">
        <v>3.6999999999999998E-2</v>
      </c>
      <c r="M9" s="4" t="s">
        <v>25</v>
      </c>
      <c r="N9">
        <v>2</v>
      </c>
      <c r="P9">
        <v>1.5740000000000001</v>
      </c>
      <c r="Q9">
        <v>1.0529999999999999</v>
      </c>
      <c r="R9">
        <v>0.99399999999999999</v>
      </c>
      <c r="T9" s="4" t="s">
        <v>73</v>
      </c>
      <c r="U9">
        <v>8</v>
      </c>
      <c r="W9">
        <v>1.37</v>
      </c>
      <c r="X9">
        <v>0.84199999999999997</v>
      </c>
      <c r="Y9">
        <v>0.93300000000000005</v>
      </c>
      <c r="AC9" t="s">
        <v>10</v>
      </c>
      <c r="AD9" s="4">
        <v>1.5169999999999999</v>
      </c>
      <c r="AE9" s="6">
        <f t="shared" si="0"/>
        <v>100.09784735812133</v>
      </c>
      <c r="AF9">
        <v>1.5249999999999999</v>
      </c>
      <c r="AG9" s="6">
        <f t="shared" si="1"/>
        <v>101.66340508806262</v>
      </c>
      <c r="AH9" s="4">
        <v>1.3819999999999999</v>
      </c>
      <c r="AI9" s="6">
        <f t="shared" si="1"/>
        <v>73.679060665362016</v>
      </c>
      <c r="AJ9">
        <v>1.4470000000000001</v>
      </c>
      <c r="AK9" s="6">
        <f t="shared" si="2"/>
        <v>86.399217221135046</v>
      </c>
      <c r="AL9" s="4">
        <v>1.379</v>
      </c>
      <c r="AM9" s="6">
        <f t="shared" si="3"/>
        <v>73.091976516634048</v>
      </c>
      <c r="AN9">
        <v>1.5169999999999999</v>
      </c>
      <c r="AO9" s="6">
        <f t="shared" si="4"/>
        <v>100.09784735812133</v>
      </c>
      <c r="AP9" s="4">
        <v>1.4590000000000001</v>
      </c>
      <c r="AQ9" s="6">
        <f t="shared" si="5"/>
        <v>88.747553816046988</v>
      </c>
      <c r="AR9">
        <v>1.4219999999999999</v>
      </c>
      <c r="AS9" s="6">
        <f t="shared" si="6"/>
        <v>81.506849315068479</v>
      </c>
      <c r="AT9" s="4">
        <v>0.42199999999999999</v>
      </c>
      <c r="AU9" s="5">
        <f t="shared" si="7"/>
        <v>-114.18786692759299</v>
      </c>
      <c r="AV9">
        <v>0</v>
      </c>
      <c r="AW9" s="3">
        <f t="shared" si="8"/>
        <v>-196.77103718199612</v>
      </c>
      <c r="AX9" s="4">
        <v>0</v>
      </c>
      <c r="AY9" s="3">
        <f t="shared" si="9"/>
        <v>-196.77103718199612</v>
      </c>
      <c r="AZ9">
        <v>0</v>
      </c>
      <c r="BA9" s="3">
        <f t="shared" si="10"/>
        <v>-196.77103718199612</v>
      </c>
    </row>
    <row r="10" spans="1:56" x14ac:dyDescent="0.45">
      <c r="A10">
        <v>1.5049999999999999</v>
      </c>
      <c r="B10">
        <v>1.5660000000000001</v>
      </c>
      <c r="C10">
        <v>1.5840000000000001</v>
      </c>
      <c r="D10">
        <v>1.542</v>
      </c>
      <c r="E10">
        <v>1.5069999999999999</v>
      </c>
      <c r="F10">
        <v>1.4770000000000001</v>
      </c>
      <c r="G10">
        <v>1.591</v>
      </c>
      <c r="H10">
        <v>1.343</v>
      </c>
      <c r="I10">
        <v>5.2999999999999999E-2</v>
      </c>
      <c r="J10">
        <v>3.7999999999999999E-2</v>
      </c>
      <c r="K10">
        <v>3.4000000000000002E-2</v>
      </c>
      <c r="L10">
        <v>3.5000000000000003E-2</v>
      </c>
      <c r="M10" t="s">
        <v>26</v>
      </c>
      <c r="P10">
        <v>1.1399999999999999</v>
      </c>
      <c r="Q10">
        <v>0.72599999999999998</v>
      </c>
      <c r="R10">
        <v>0.85199999999999998</v>
      </c>
      <c r="T10" t="s">
        <v>74</v>
      </c>
      <c r="W10">
        <v>1.417</v>
      </c>
      <c r="X10">
        <v>0.76100000000000001</v>
      </c>
      <c r="Y10">
        <v>0.875</v>
      </c>
      <c r="AC10" t="s">
        <v>11</v>
      </c>
      <c r="AD10" s="4">
        <v>1.484</v>
      </c>
      <c r="AE10" s="6">
        <f t="shared" si="0"/>
        <v>93.639921722113513</v>
      </c>
      <c r="AF10">
        <v>1.571</v>
      </c>
      <c r="AG10" s="6">
        <f t="shared" si="1"/>
        <v>110.66536203522506</v>
      </c>
      <c r="AH10" s="4">
        <v>1.405</v>
      </c>
      <c r="AI10" s="6">
        <f t="shared" si="1"/>
        <v>78.180039138943258</v>
      </c>
      <c r="AJ10">
        <v>1.5069999999999999</v>
      </c>
      <c r="AK10" s="6">
        <f t="shared" si="2"/>
        <v>98.140900195694698</v>
      </c>
      <c r="AL10" s="4">
        <v>1.4239999999999999</v>
      </c>
      <c r="AM10" s="6">
        <f t="shared" si="3"/>
        <v>81.898238747553805</v>
      </c>
      <c r="AN10">
        <v>1.474</v>
      </c>
      <c r="AO10" s="6">
        <f t="shared" si="4"/>
        <v>91.682974559686897</v>
      </c>
      <c r="AP10" s="4">
        <v>1.4219999999999999</v>
      </c>
      <c r="AQ10" s="6">
        <f t="shared" si="5"/>
        <v>81.506849315068479</v>
      </c>
      <c r="AR10">
        <v>1.4259999999999999</v>
      </c>
      <c r="AS10" s="6">
        <f t="shared" si="6"/>
        <v>82.289628180039131</v>
      </c>
      <c r="AT10" s="4">
        <v>0.40400000000000003</v>
      </c>
      <c r="AU10" s="5">
        <f t="shared" si="7"/>
        <v>-117.7103718199609</v>
      </c>
      <c r="AV10">
        <v>0</v>
      </c>
      <c r="AW10" s="3">
        <f t="shared" si="8"/>
        <v>-196.77103718199612</v>
      </c>
      <c r="AX10" s="4">
        <v>0</v>
      </c>
      <c r="AY10" s="3">
        <f t="shared" si="9"/>
        <v>-196.77103718199612</v>
      </c>
      <c r="AZ10">
        <v>0</v>
      </c>
      <c r="BA10" s="3">
        <f t="shared" si="10"/>
        <v>-196.77103718199612</v>
      </c>
    </row>
    <row r="11" spans="1:56" x14ac:dyDescent="0.45">
      <c r="A11">
        <v>1.6120000000000001</v>
      </c>
      <c r="B11">
        <v>1.5840000000000001</v>
      </c>
      <c r="C11">
        <v>1.673</v>
      </c>
      <c r="D11">
        <v>1.4550000000000001</v>
      </c>
      <c r="E11">
        <v>1.6859999999999999</v>
      </c>
      <c r="F11">
        <v>1.629</v>
      </c>
      <c r="G11">
        <v>1.504</v>
      </c>
      <c r="H11">
        <v>1.3759999999999999</v>
      </c>
      <c r="I11">
        <v>5.8000000000000003E-2</v>
      </c>
      <c r="J11">
        <v>3.5999999999999997E-2</v>
      </c>
      <c r="K11">
        <v>3.6999999999999998E-2</v>
      </c>
      <c r="L11">
        <v>3.6999999999999998E-2</v>
      </c>
      <c r="M11" t="s">
        <v>27</v>
      </c>
      <c r="P11">
        <v>1.5249999999999999</v>
      </c>
      <c r="Q11">
        <v>0.871</v>
      </c>
      <c r="R11">
        <v>0.88800000000000001</v>
      </c>
      <c r="T11" t="s">
        <v>75</v>
      </c>
      <c r="W11">
        <v>1.448</v>
      </c>
      <c r="X11">
        <v>0.67600000000000005</v>
      </c>
      <c r="Y11">
        <v>0.77600000000000002</v>
      </c>
      <c r="AC11" t="s">
        <v>12</v>
      </c>
      <c r="AD11" s="4">
        <v>1.5509999999999999</v>
      </c>
      <c r="AE11" s="6">
        <f t="shared" si="0"/>
        <v>106.7514677103718</v>
      </c>
      <c r="AF11">
        <v>1.508</v>
      </c>
      <c r="AG11" s="6">
        <f t="shared" si="1"/>
        <v>98.336594911937397</v>
      </c>
      <c r="AH11" s="4">
        <v>1.4239999999999999</v>
      </c>
      <c r="AI11" s="6">
        <f t="shared" si="1"/>
        <v>81.898238747553805</v>
      </c>
      <c r="AJ11">
        <v>1.421</v>
      </c>
      <c r="AK11" s="6">
        <f t="shared" si="2"/>
        <v>81.311154598825837</v>
      </c>
      <c r="AL11" s="4">
        <v>1.4139999999999999</v>
      </c>
      <c r="AM11" s="6">
        <f t="shared" si="3"/>
        <v>79.941291585127189</v>
      </c>
      <c r="AN11">
        <v>1.468</v>
      </c>
      <c r="AO11" s="6">
        <f t="shared" si="4"/>
        <v>90.50880626223092</v>
      </c>
      <c r="AP11" s="4">
        <v>1.411</v>
      </c>
      <c r="AQ11" s="6">
        <f t="shared" si="5"/>
        <v>79.354207436399221</v>
      </c>
      <c r="AR11">
        <v>1.4359999999999999</v>
      </c>
      <c r="AS11" s="6">
        <f t="shared" si="6"/>
        <v>84.246575342465746</v>
      </c>
      <c r="AT11" s="4">
        <v>0.34300000000000003</v>
      </c>
      <c r="AU11" s="5">
        <f t="shared" si="7"/>
        <v>-129.64774951076325</v>
      </c>
      <c r="AV11">
        <v>0</v>
      </c>
      <c r="AW11" s="3">
        <f t="shared" si="8"/>
        <v>-196.77103718199612</v>
      </c>
      <c r="AX11" s="4">
        <v>0</v>
      </c>
      <c r="AY11" s="3">
        <f t="shared" si="9"/>
        <v>-196.77103718199612</v>
      </c>
      <c r="AZ11">
        <v>0</v>
      </c>
      <c r="BA11" s="3">
        <f t="shared" si="10"/>
        <v>-196.77103718199612</v>
      </c>
    </row>
    <row r="12" spans="1:56" x14ac:dyDescent="0.45">
      <c r="A12" t="s">
        <v>1</v>
      </c>
      <c r="M12" t="s">
        <v>28</v>
      </c>
      <c r="P12">
        <v>1.5249999999999999</v>
      </c>
      <c r="Q12">
        <v>0.78400000000000003</v>
      </c>
      <c r="R12">
        <v>0.79400000000000004</v>
      </c>
      <c r="T12" t="s">
        <v>76</v>
      </c>
      <c r="W12">
        <v>1.4219999999999999</v>
      </c>
      <c r="X12">
        <v>0.68300000000000005</v>
      </c>
      <c r="Y12">
        <v>0.77300000000000002</v>
      </c>
      <c r="AC12" t="s">
        <v>13</v>
      </c>
      <c r="AD12" s="4">
        <v>1.528</v>
      </c>
      <c r="AE12" s="6">
        <f t="shared" si="0"/>
        <v>102.25048923679061</v>
      </c>
      <c r="AF12">
        <v>1.492</v>
      </c>
      <c r="AG12" s="6">
        <f t="shared" si="1"/>
        <v>95.205479452054803</v>
      </c>
      <c r="AH12" s="4">
        <v>1.4810000000000001</v>
      </c>
      <c r="AI12" s="6">
        <f t="shared" si="1"/>
        <v>93.052837573385546</v>
      </c>
      <c r="AJ12">
        <v>1.4570000000000001</v>
      </c>
      <c r="AK12" s="6">
        <f t="shared" si="2"/>
        <v>88.356164383561662</v>
      </c>
      <c r="AL12" s="4">
        <v>1.4450000000000001</v>
      </c>
      <c r="AM12" s="6">
        <f t="shared" si="3"/>
        <v>86.00782778864972</v>
      </c>
      <c r="AN12">
        <v>1.45</v>
      </c>
      <c r="AO12" s="6">
        <f t="shared" si="4"/>
        <v>86.986301369863</v>
      </c>
      <c r="AP12" s="4">
        <v>1.381</v>
      </c>
      <c r="AQ12" s="6">
        <f t="shared" si="5"/>
        <v>73.483365949119374</v>
      </c>
      <c r="AR12">
        <v>1.407</v>
      </c>
      <c r="AS12" s="6">
        <f t="shared" si="6"/>
        <v>78.571428571428584</v>
      </c>
      <c r="AT12" s="4">
        <v>0.35399999999999998</v>
      </c>
      <c r="AU12" s="5">
        <f t="shared" si="7"/>
        <v>-127.49510763209398</v>
      </c>
      <c r="AV12">
        <v>0</v>
      </c>
      <c r="AW12" s="3">
        <f t="shared" si="8"/>
        <v>-196.77103718199612</v>
      </c>
      <c r="AX12" s="4">
        <v>0</v>
      </c>
      <c r="AY12" s="3">
        <f t="shared" si="9"/>
        <v>-196.77103718199612</v>
      </c>
      <c r="AZ12">
        <v>0</v>
      </c>
      <c r="BA12" s="3">
        <f t="shared" si="10"/>
        <v>-196.77103718199612</v>
      </c>
    </row>
    <row r="13" spans="1:56" x14ac:dyDescent="0.45">
      <c r="A13">
        <v>1</v>
      </c>
      <c r="B13">
        <v>0.44836992884718702</v>
      </c>
      <c r="C13">
        <v>2.85978765506565</v>
      </c>
      <c r="D13">
        <v>4.7513895710579801</v>
      </c>
      <c r="E13">
        <v>2.6125764337027002</v>
      </c>
      <c r="F13">
        <v>0.72970830671197995</v>
      </c>
      <c r="G13">
        <v>0.85526420232125699</v>
      </c>
      <c r="H13">
        <v>2.5527078400923</v>
      </c>
      <c r="I13" s="1">
        <v>3.0463021757875999E+25</v>
      </c>
      <c r="J13" s="1">
        <v>2.43704174063007E+26</v>
      </c>
      <c r="K13" s="1">
        <v>2.34259047583947E+21</v>
      </c>
      <c r="L13" s="1">
        <v>1.88894659314775E+23</v>
      </c>
      <c r="M13" t="s">
        <v>29</v>
      </c>
      <c r="P13">
        <v>1.571</v>
      </c>
      <c r="Q13">
        <v>0.80200000000000005</v>
      </c>
      <c r="R13">
        <v>0.78600000000000003</v>
      </c>
      <c r="T13" t="s">
        <v>77</v>
      </c>
      <c r="W13">
        <v>1.4259999999999999</v>
      </c>
      <c r="X13">
        <v>0.64900000000000002</v>
      </c>
      <c r="Y13">
        <v>0.70599999999999996</v>
      </c>
      <c r="AC13" t="s">
        <v>14</v>
      </c>
      <c r="AD13" s="4">
        <v>1.5209999999999999</v>
      </c>
      <c r="AE13" s="6">
        <f t="shared" si="0"/>
        <v>100.88062622309198</v>
      </c>
      <c r="AF13">
        <v>1.47</v>
      </c>
      <c r="AG13" s="6">
        <f t="shared" si="1"/>
        <v>90.900195694716245</v>
      </c>
      <c r="AH13" s="4">
        <v>1.444</v>
      </c>
      <c r="AI13" s="6">
        <f t="shared" si="1"/>
        <v>85.812133072407036</v>
      </c>
      <c r="AJ13">
        <v>1.35</v>
      </c>
      <c r="AK13" s="6">
        <f t="shared" si="2"/>
        <v>67.416829745596885</v>
      </c>
      <c r="AL13" s="4">
        <v>1.496</v>
      </c>
      <c r="AM13" s="6">
        <f t="shared" si="3"/>
        <v>95.988258317025441</v>
      </c>
      <c r="AN13">
        <v>1.546</v>
      </c>
      <c r="AO13" s="6">
        <f t="shared" si="4"/>
        <v>105.77299412915852</v>
      </c>
      <c r="AP13" s="4">
        <v>1.401</v>
      </c>
      <c r="AQ13" s="6">
        <f t="shared" si="5"/>
        <v>77.397260273972606</v>
      </c>
      <c r="AR13">
        <v>1.4610000000000001</v>
      </c>
      <c r="AS13" s="6">
        <f t="shared" si="6"/>
        <v>89.138943248532314</v>
      </c>
      <c r="AT13" s="4">
        <v>0.35199999999999998</v>
      </c>
      <c r="AU13" s="5">
        <f t="shared" si="7"/>
        <v>-127.8864970645793</v>
      </c>
      <c r="AV13">
        <v>0</v>
      </c>
      <c r="AW13" s="3">
        <f t="shared" si="8"/>
        <v>-196.77103718199612</v>
      </c>
      <c r="AX13" s="4">
        <v>0</v>
      </c>
      <c r="AY13" s="3">
        <f t="shared" si="9"/>
        <v>-196.77103718199612</v>
      </c>
      <c r="AZ13">
        <v>0</v>
      </c>
      <c r="BA13" s="3">
        <f t="shared" si="10"/>
        <v>-196.77103718199612</v>
      </c>
    </row>
    <row r="14" spans="1:56" x14ac:dyDescent="0.45">
      <c r="A14">
        <v>0.5</v>
      </c>
      <c r="B14">
        <v>8.0889808506700795</v>
      </c>
      <c r="C14">
        <v>3.4186651272884498</v>
      </c>
      <c r="D14">
        <v>0.84866605399895201</v>
      </c>
      <c r="E14">
        <v>3.0374581885016498</v>
      </c>
      <c r="F14">
        <v>3.4425236279856701</v>
      </c>
      <c r="G14">
        <v>2.8333917821629599</v>
      </c>
      <c r="H14">
        <v>3.1668866228796699</v>
      </c>
      <c r="I14" s="1">
        <v>4.8357032784582504E+25</v>
      </c>
      <c r="J14" s="1">
        <v>1.9342813113832899E+26</v>
      </c>
      <c r="K14" s="1">
        <v>3.86856262276659E+26</v>
      </c>
      <c r="L14" s="1">
        <v>6.1409603769845997E+26</v>
      </c>
      <c r="M14" t="s">
        <v>30</v>
      </c>
      <c r="P14">
        <v>1.508</v>
      </c>
      <c r="Q14">
        <v>0.77900000000000003</v>
      </c>
      <c r="R14">
        <v>0.71099999999999997</v>
      </c>
      <c r="T14" t="s">
        <v>78</v>
      </c>
      <c r="W14">
        <v>1.4359999999999999</v>
      </c>
      <c r="X14">
        <v>0.68600000000000005</v>
      </c>
      <c r="Y14">
        <v>0.68300000000000005</v>
      </c>
    </row>
    <row r="15" spans="1:56" x14ac:dyDescent="0.45">
      <c r="A15">
        <v>0.25</v>
      </c>
      <c r="B15">
        <v>2.8531657223686402</v>
      </c>
      <c r="C15">
        <v>3.29418460602388</v>
      </c>
      <c r="D15">
        <v>3.0094224145346899</v>
      </c>
      <c r="E15">
        <v>3.9746406078961898</v>
      </c>
      <c r="F15">
        <v>2.78132869024122</v>
      </c>
      <c r="G15">
        <v>0.87029820522593104</v>
      </c>
      <c r="H15">
        <v>3.2562218557197502</v>
      </c>
      <c r="I15" s="1">
        <v>1.5231510878938E+25</v>
      </c>
      <c r="J15" s="1">
        <v>7.7371252455332007E+26</v>
      </c>
      <c r="K15" s="1">
        <v>1.5231510878938E+25</v>
      </c>
      <c r="L15" s="1">
        <v>3.86856262276659E+26</v>
      </c>
      <c r="M15" t="s">
        <v>31</v>
      </c>
      <c r="P15">
        <v>1.492</v>
      </c>
      <c r="Q15">
        <v>0.79200000000000004</v>
      </c>
      <c r="R15">
        <v>0.69699999999999995</v>
      </c>
      <c r="T15" t="s">
        <v>79</v>
      </c>
      <c r="W15">
        <v>1.407</v>
      </c>
      <c r="X15">
        <v>0.68700000000000006</v>
      </c>
      <c r="Y15">
        <v>0.64400000000000002</v>
      </c>
      <c r="AC15" t="s">
        <v>4</v>
      </c>
      <c r="AD15">
        <v>0.28999999999999998</v>
      </c>
      <c r="AE15">
        <f>100*((AD15-$BC$16)/($BC$17))</f>
        <v>-0.21834061135371199</v>
      </c>
      <c r="AF15">
        <v>1.405</v>
      </c>
      <c r="AG15">
        <f t="shared" ref="AG15:AG22" si="11">100*((AF15-$BC$16)/($BC$17))</f>
        <v>162.08151382823877</v>
      </c>
      <c r="AH15">
        <v>1.07</v>
      </c>
      <c r="AI15">
        <f t="shared" ref="AI15:AI22" si="12">100*((AH15-$BC$16)/($BC$17))</f>
        <v>113.31877729257644</v>
      </c>
      <c r="AJ15">
        <v>0.85099999999999998</v>
      </c>
      <c r="AK15">
        <f t="shared" ref="AK15:AM22" si="13">100*((AJ15-$BC$16)/($BC$17))</f>
        <v>81.441048034934511</v>
      </c>
      <c r="AL15">
        <v>1.109</v>
      </c>
      <c r="AM15">
        <f t="shared" si="13"/>
        <v>118.99563318777294</v>
      </c>
      <c r="AN15">
        <v>1.2330000000000001</v>
      </c>
      <c r="AO15">
        <f t="shared" ref="AO15" si="14">100*((AN15-$BC$16)/($BC$17))</f>
        <v>137.04512372634645</v>
      </c>
      <c r="AP15">
        <v>1.151</v>
      </c>
      <c r="AQ15">
        <f t="shared" ref="AQ15" si="15">100*((AP15-$BC$16)/($BC$17))</f>
        <v>125.10917030567687</v>
      </c>
      <c r="AR15">
        <v>1.119</v>
      </c>
      <c r="AS15">
        <f t="shared" ref="AS15" si="16">100*((AR15-$BC$16)/($BC$17))</f>
        <v>120.45123726346434</v>
      </c>
      <c r="AT15">
        <v>4.9000000000000002E-2</v>
      </c>
      <c r="AU15">
        <f t="shared" ref="AU15" si="17">100*((AT15-$BC$16)/($BC$17))</f>
        <v>-35.298398835516743</v>
      </c>
      <c r="AV15">
        <v>0.04</v>
      </c>
      <c r="AW15">
        <f t="shared" ref="AW15" si="18">100*((AV15-$BC$16)/($BC$17))</f>
        <v>-36.608442503639019</v>
      </c>
      <c r="AX15">
        <v>0.09</v>
      </c>
      <c r="AY15">
        <f t="shared" ref="AY15" si="19">100*((AX15-$BC$16)/($BC$17))</f>
        <v>-29.330422125181947</v>
      </c>
      <c r="AZ15">
        <v>7.0999999999999994E-2</v>
      </c>
      <c r="BA15">
        <f t="shared" ref="BA15" si="20">100*((AZ15-$BC$16)/($BC$17))</f>
        <v>-32.096069868995627</v>
      </c>
      <c r="BB15" t="s">
        <v>5</v>
      </c>
      <c r="BC15">
        <f>AVERAGE(AD17:AD18)</f>
        <v>0.97849999999999993</v>
      </c>
      <c r="BD15">
        <f>AVERAGE(AE17:AE18)</f>
        <v>100</v>
      </c>
    </row>
    <row r="16" spans="1:56" x14ac:dyDescent="0.45">
      <c r="A16">
        <v>0.125</v>
      </c>
      <c r="B16">
        <v>2.6491694658280802</v>
      </c>
      <c r="C16">
        <v>3.2865568128504998</v>
      </c>
      <c r="D16">
        <v>4.1248341744029098</v>
      </c>
      <c r="E16">
        <v>4.3507351582723697</v>
      </c>
      <c r="F16">
        <v>0.74541617967479301</v>
      </c>
      <c r="G16">
        <v>3.21869659468322</v>
      </c>
      <c r="H16">
        <v>3.3171743703889902</v>
      </c>
      <c r="I16" s="1">
        <v>1.5231510878938E+25</v>
      </c>
      <c r="J16" s="1">
        <v>3.86856262276659E+26</v>
      </c>
      <c r="K16" s="1">
        <v>1.2281920753969101E+27</v>
      </c>
      <c r="L16" s="1">
        <v>9.7481669625202594E+26</v>
      </c>
      <c r="M16" t="s">
        <v>32</v>
      </c>
      <c r="P16">
        <v>1.47</v>
      </c>
      <c r="Q16">
        <v>0.80400000000000005</v>
      </c>
      <c r="R16">
        <v>0.73099999999999998</v>
      </c>
      <c r="T16" t="s">
        <v>80</v>
      </c>
      <c r="W16">
        <v>1.4610000000000001</v>
      </c>
      <c r="X16">
        <v>0.74</v>
      </c>
      <c r="Y16">
        <v>0.69199999999999995</v>
      </c>
      <c r="AC16" t="s">
        <v>6</v>
      </c>
      <c r="AD16">
        <v>0.29299999999999998</v>
      </c>
      <c r="AE16">
        <f t="shared" ref="AE16:AE22" si="21">100*((AD16-$BC$16)/($BC$17))</f>
        <v>0.21834061135371199</v>
      </c>
      <c r="AF16" s="3">
        <v>1.071</v>
      </c>
      <c r="AG16">
        <f t="shared" si="11"/>
        <v>113.46433770014556</v>
      </c>
      <c r="AH16">
        <v>0.99299999999999999</v>
      </c>
      <c r="AI16">
        <f t="shared" si="12"/>
        <v>102.11062590975256</v>
      </c>
      <c r="AJ16">
        <v>1.155</v>
      </c>
      <c r="AK16">
        <f t="shared" si="13"/>
        <v>125.69141193595344</v>
      </c>
      <c r="AL16">
        <v>1.044</v>
      </c>
      <c r="AM16">
        <f t="shared" si="13"/>
        <v>109.53420669577876</v>
      </c>
      <c r="AN16">
        <v>0.99</v>
      </c>
      <c r="AO16">
        <f t="shared" ref="AO16" si="22">100*((AN16-$BC$16)/($BC$17))</f>
        <v>101.67394468704514</v>
      </c>
      <c r="AP16">
        <v>1.0740000000000001</v>
      </c>
      <c r="AQ16">
        <f t="shared" ref="AQ16" si="23">100*((AP16-$BC$16)/($BC$17))</f>
        <v>113.901018922853</v>
      </c>
      <c r="AR16">
        <v>1.026</v>
      </c>
      <c r="AS16">
        <f t="shared" ref="AS16" si="24">100*((AR16-$BC$16)/($BC$17))</f>
        <v>106.91411935953423</v>
      </c>
      <c r="AT16">
        <v>4.7E-2</v>
      </c>
      <c r="AU16">
        <f t="shared" ref="AU16" si="25">100*((AT16-$BC$16)/($BC$17))</f>
        <v>-35.589519650655021</v>
      </c>
      <c r="AV16">
        <v>4.1000000000000002E-2</v>
      </c>
      <c r="AW16">
        <f t="shared" ref="AW16" si="26">100*((AV16-$BC$16)/($BC$17))</f>
        <v>-36.462882096069869</v>
      </c>
      <c r="AX16">
        <v>3.7999999999999999E-2</v>
      </c>
      <c r="AY16">
        <f t="shared" ref="AY16" si="27">100*((AX16-$BC$16)/($BC$17))</f>
        <v>-36.899563318777297</v>
      </c>
      <c r="AZ16">
        <v>3.5999999999999997E-2</v>
      </c>
      <c r="BA16">
        <f t="shared" ref="BA16" si="28">100*((AZ16-$BC$16)/($BC$17))</f>
        <v>-37.190684133915582</v>
      </c>
      <c r="BB16" t="s">
        <v>7</v>
      </c>
      <c r="BC16">
        <f>AVERAGE(AD15:AD16)</f>
        <v>0.29149999999999998</v>
      </c>
      <c r="BD16">
        <f>AVERAGE(AE15:AE16)</f>
        <v>0</v>
      </c>
    </row>
    <row r="17" spans="1:56" x14ac:dyDescent="0.45">
      <c r="A17">
        <v>0.18667431183271599</v>
      </c>
      <c r="B17">
        <v>0.592054994245926</v>
      </c>
      <c r="C17">
        <v>2.8202853495757698</v>
      </c>
      <c r="D17">
        <v>0.77334853544908699</v>
      </c>
      <c r="E17">
        <v>0.76738234590452103</v>
      </c>
      <c r="F17">
        <v>2.7239003290527899</v>
      </c>
      <c r="G17">
        <v>0.58356681939933797</v>
      </c>
      <c r="H17">
        <v>0.82437315787596999</v>
      </c>
      <c r="I17" s="1">
        <v>4.7976252945191901E+24</v>
      </c>
      <c r="J17" s="1">
        <v>9.7481669625202594E+26</v>
      </c>
      <c r="K17" s="1">
        <v>4.8740834812601201E+26</v>
      </c>
      <c r="L17" s="1">
        <v>4.7598471496681303E+23</v>
      </c>
      <c r="M17" s="4" t="s">
        <v>33</v>
      </c>
      <c r="N17">
        <v>3</v>
      </c>
      <c r="P17" s="4">
        <v>1.538</v>
      </c>
      <c r="Q17">
        <v>1.01</v>
      </c>
      <c r="R17">
        <v>1.03</v>
      </c>
      <c r="T17" s="4" t="s">
        <v>81</v>
      </c>
      <c r="U17">
        <v>9</v>
      </c>
      <c r="W17" s="4">
        <v>0.59</v>
      </c>
      <c r="X17">
        <v>0.55700000000000005</v>
      </c>
      <c r="Y17">
        <v>0.67</v>
      </c>
      <c r="AC17" t="s">
        <v>8</v>
      </c>
      <c r="AD17">
        <v>0.82899999999999996</v>
      </c>
      <c r="AE17">
        <f t="shared" si="21"/>
        <v>78.238719068413403</v>
      </c>
      <c r="AF17" s="2">
        <v>0.45700000000000002</v>
      </c>
      <c r="AG17">
        <f t="shared" si="11"/>
        <v>24.090247452692875</v>
      </c>
      <c r="AH17">
        <v>1.0089999999999999</v>
      </c>
      <c r="AI17">
        <f t="shared" si="12"/>
        <v>104.43959243085881</v>
      </c>
      <c r="AJ17">
        <v>1.048</v>
      </c>
      <c r="AK17">
        <f t="shared" si="13"/>
        <v>110.11644832605533</v>
      </c>
      <c r="AL17">
        <v>0.92800000000000005</v>
      </c>
      <c r="AM17">
        <f t="shared" si="13"/>
        <v>92.649199417758382</v>
      </c>
      <c r="AN17">
        <v>1.0820000000000001</v>
      </c>
      <c r="AO17">
        <f t="shared" ref="AO17" si="29">100*((AN17-$BC$16)/($BC$17))</f>
        <v>115.06550218340614</v>
      </c>
      <c r="AP17">
        <v>1.1419999999999999</v>
      </c>
      <c r="AQ17">
        <f t="shared" ref="AQ17" si="30">100*((AP17-$BC$16)/($BC$17))</f>
        <v>123.79912663755459</v>
      </c>
      <c r="AR17">
        <v>1.014</v>
      </c>
      <c r="AS17">
        <f t="shared" ref="AS17" si="31">100*((AR17-$BC$16)/($BC$17))</f>
        <v>105.16739446870453</v>
      </c>
      <c r="AT17">
        <v>5.1999999999999998E-2</v>
      </c>
      <c r="AU17">
        <f t="shared" ref="AU17" si="32">100*((AT17-$BC$16)/($BC$17))</f>
        <v>-34.861717612809315</v>
      </c>
      <c r="AV17">
        <v>3.5000000000000003E-2</v>
      </c>
      <c r="AW17">
        <f t="shared" ref="AW17" si="33">100*((AV17-$BC$16)/($BC$17))</f>
        <v>-37.336244541484717</v>
      </c>
      <c r="AX17">
        <v>5.1999999999999998E-2</v>
      </c>
      <c r="AY17">
        <f t="shared" ref="AY17" si="34">100*((AX17-$BC$16)/($BC$17))</f>
        <v>-34.861717612809315</v>
      </c>
      <c r="AZ17">
        <v>3.7999999999999999E-2</v>
      </c>
      <c r="BA17">
        <f t="shared" ref="BA17" si="35">100*((AZ17-$BC$16)/($BC$17))</f>
        <v>-36.899563318777297</v>
      </c>
      <c r="BB17" t="s">
        <v>9</v>
      </c>
      <c r="BC17">
        <f>BC15-BC16</f>
        <v>0.68699999999999994</v>
      </c>
      <c r="BD17">
        <f>BD15-BD16</f>
        <v>100</v>
      </c>
    </row>
    <row r="18" spans="1:56" x14ac:dyDescent="0.45">
      <c r="A18">
        <v>3.125E-2</v>
      </c>
      <c r="B18">
        <v>0.57728064532033496</v>
      </c>
      <c r="C18">
        <v>0.625</v>
      </c>
      <c r="D18">
        <v>0.34449455728369999</v>
      </c>
      <c r="E18">
        <v>0.43403594429594899</v>
      </c>
      <c r="F18">
        <v>0.71571584334693195</v>
      </c>
      <c r="G18">
        <v>0.59634526879333505</v>
      </c>
      <c r="H18">
        <v>0.71571584334693195</v>
      </c>
      <c r="I18" s="1">
        <v>1.20892581961456E+25</v>
      </c>
      <c r="J18" s="1">
        <v>7.7371252455332007E+26</v>
      </c>
      <c r="K18" s="1">
        <v>3.0704801884922899E+26</v>
      </c>
      <c r="L18" s="1">
        <v>4.8740834812601201E+26</v>
      </c>
      <c r="M18" t="s">
        <v>34</v>
      </c>
      <c r="P18" s="4">
        <v>1.48</v>
      </c>
      <c r="Q18">
        <v>0.79700000000000004</v>
      </c>
      <c r="R18">
        <v>0.84499999999999997</v>
      </c>
      <c r="T18" t="s">
        <v>82</v>
      </c>
      <c r="W18" s="4">
        <v>0.41699999999999998</v>
      </c>
      <c r="X18">
        <v>0.441</v>
      </c>
      <c r="Y18">
        <v>0.54</v>
      </c>
      <c r="AC18" t="s">
        <v>10</v>
      </c>
      <c r="AD18">
        <v>1.1279999999999999</v>
      </c>
      <c r="AE18">
        <f t="shared" si="21"/>
        <v>121.7612809315866</v>
      </c>
      <c r="AF18">
        <v>1.103</v>
      </c>
      <c r="AG18">
        <f t="shared" si="11"/>
        <v>118.12227074235808</v>
      </c>
      <c r="AH18">
        <v>1.01</v>
      </c>
      <c r="AI18">
        <f t="shared" si="12"/>
        <v>104.58515283842796</v>
      </c>
      <c r="AJ18">
        <v>0.91200000000000003</v>
      </c>
      <c r="AK18">
        <f t="shared" si="13"/>
        <v>90.320232896652129</v>
      </c>
      <c r="AL18">
        <v>0.88900000000000001</v>
      </c>
      <c r="AM18">
        <f t="shared" si="13"/>
        <v>86.972343522561886</v>
      </c>
      <c r="AN18">
        <v>1.222</v>
      </c>
      <c r="AO18">
        <f t="shared" ref="AO18" si="36">100*((AN18-$BC$16)/($BC$17))</f>
        <v>135.44395924308589</v>
      </c>
      <c r="AP18">
        <v>1.0189999999999999</v>
      </c>
      <c r="AQ18">
        <f t="shared" ref="AQ18" si="37">100*((AP18-$BC$16)/($BC$17))</f>
        <v>105.89519650655022</v>
      </c>
      <c r="AR18">
        <v>1.006</v>
      </c>
      <c r="AS18">
        <f t="shared" ref="AS18" si="38">100*((AR18-$BC$16)/($BC$17))</f>
        <v>104.00291120815139</v>
      </c>
      <c r="AT18">
        <v>5.1999999999999998E-2</v>
      </c>
      <c r="AU18">
        <f t="shared" ref="AU18" si="39">100*((AT18-$BC$16)/($BC$17))</f>
        <v>-34.861717612809315</v>
      </c>
      <c r="AV18">
        <v>3.7999999999999999E-2</v>
      </c>
      <c r="AW18">
        <f t="shared" ref="AW18" si="40">100*((AV18-$BC$16)/($BC$17))</f>
        <v>-36.899563318777297</v>
      </c>
      <c r="AX18">
        <v>3.3000000000000002E-2</v>
      </c>
      <c r="AY18">
        <f t="shared" ref="AY18" si="41">100*((AX18-$BC$16)/($BC$17))</f>
        <v>-37.627365356622995</v>
      </c>
      <c r="AZ18">
        <v>3.4000000000000002E-2</v>
      </c>
      <c r="BA18">
        <f t="shared" ref="BA18" si="42">100*((AZ18-$BC$16)/($BC$17))</f>
        <v>-37.481804949053853</v>
      </c>
    </row>
    <row r="19" spans="1:56" x14ac:dyDescent="0.45">
      <c r="A19">
        <v>0.3125</v>
      </c>
      <c r="B19">
        <v>0.25073229939091402</v>
      </c>
      <c r="C19">
        <v>0.23495718017225201</v>
      </c>
      <c r="D19">
        <v>0.27342551131473197</v>
      </c>
      <c r="E19">
        <v>0.31025178765352202</v>
      </c>
      <c r="F19">
        <v>0.34574047902776001</v>
      </c>
      <c r="G19">
        <v>0.22909397591559499</v>
      </c>
      <c r="H19">
        <v>0.56084658593847103</v>
      </c>
      <c r="I19" s="1">
        <v>1.20892581961456E+25</v>
      </c>
      <c r="J19" s="1">
        <v>3.86856262276659E+26</v>
      </c>
      <c r="K19" s="1">
        <v>9.7481669625202594E+26</v>
      </c>
      <c r="L19" s="1">
        <v>7.7371252455332007E+26</v>
      </c>
      <c r="M19" t="s">
        <v>35</v>
      </c>
      <c r="P19" s="4">
        <v>1.448</v>
      </c>
      <c r="Q19">
        <v>0.70599999999999996</v>
      </c>
      <c r="R19">
        <v>0.73199999999999998</v>
      </c>
      <c r="T19" t="s">
        <v>83</v>
      </c>
      <c r="W19" s="4">
        <v>0.42199999999999999</v>
      </c>
      <c r="X19">
        <v>0.41299999999999998</v>
      </c>
      <c r="Y19">
        <v>0.48599999999999999</v>
      </c>
      <c r="AC19" t="s">
        <v>11</v>
      </c>
      <c r="AD19">
        <v>0.95499999999999996</v>
      </c>
      <c r="AE19">
        <f t="shared" si="21"/>
        <v>96.579330422125182</v>
      </c>
      <c r="AF19">
        <v>1.3280000000000001</v>
      </c>
      <c r="AG19">
        <f t="shared" si="11"/>
        <v>150.8733624454149</v>
      </c>
      <c r="AH19">
        <v>1.0760000000000001</v>
      </c>
      <c r="AI19">
        <f t="shared" si="12"/>
        <v>114.1921397379913</v>
      </c>
      <c r="AJ19">
        <v>1.2030000000000001</v>
      </c>
      <c r="AK19">
        <f t="shared" si="13"/>
        <v>132.67831149927224</v>
      </c>
      <c r="AL19">
        <v>1.2070000000000001</v>
      </c>
      <c r="AM19">
        <f t="shared" si="13"/>
        <v>133.26055312954878</v>
      </c>
      <c r="AN19">
        <v>1.091</v>
      </c>
      <c r="AO19">
        <f t="shared" ref="AO19" si="43">100*((AN19-$BC$16)/($BC$17))</f>
        <v>116.37554585152839</v>
      </c>
      <c r="AP19">
        <v>1.3320000000000001</v>
      </c>
      <c r="AQ19">
        <f t="shared" ref="AQ19" si="44">100*((AP19-$BC$16)/($BC$17))</f>
        <v>151.45560407569144</v>
      </c>
      <c r="AR19">
        <v>1.17</v>
      </c>
      <c r="AS19">
        <f t="shared" ref="AS19" si="45">100*((AR19-$BC$16)/($BC$17))</f>
        <v>127.87481804949054</v>
      </c>
      <c r="AT19">
        <v>5.7000000000000002E-2</v>
      </c>
      <c r="AU19">
        <f t="shared" ref="AU19" si="46">100*((AT19-$BC$16)/($BC$17))</f>
        <v>-34.133915574963609</v>
      </c>
      <c r="AV19">
        <v>3.4000000000000002E-2</v>
      </c>
      <c r="AW19">
        <f t="shared" ref="AW19" si="47">100*((AV19-$BC$16)/($BC$17))</f>
        <v>-37.481804949053853</v>
      </c>
      <c r="AX19">
        <v>3.6999999999999998E-2</v>
      </c>
      <c r="AY19">
        <f t="shared" ref="AY19" si="48">100*((AX19-$BC$16)/($BC$17))</f>
        <v>-37.045123726346432</v>
      </c>
      <c r="AZ19">
        <v>6.7000000000000004E-2</v>
      </c>
      <c r="BA19">
        <f t="shared" ref="BA19" si="49">100*((AZ19-$BC$16)/($BC$17))</f>
        <v>-32.678311499272198</v>
      </c>
    </row>
    <row r="20" spans="1:56" x14ac:dyDescent="0.45">
      <c r="A20">
        <v>0.21236772451493399</v>
      </c>
      <c r="B20">
        <v>0.23495718017225201</v>
      </c>
      <c r="C20">
        <v>0.17039183322894599</v>
      </c>
      <c r="D20">
        <v>0.374320187492935</v>
      </c>
      <c r="E20">
        <v>0.16257978173936799</v>
      </c>
      <c r="F20">
        <v>0.199726097431317</v>
      </c>
      <c r="G20">
        <v>0.313630208117332</v>
      </c>
      <c r="H20">
        <v>0.49785692229445799</v>
      </c>
      <c r="I20" s="1">
        <v>3.8078777197344999E+24</v>
      </c>
      <c r="J20" s="1">
        <v>6.1409603769845997E+26</v>
      </c>
      <c r="K20" s="1">
        <v>4.8740834812601201E+26</v>
      </c>
      <c r="L20" s="1">
        <v>4.8740834812601201E+26</v>
      </c>
      <c r="M20" t="s">
        <v>36</v>
      </c>
      <c r="P20" s="4">
        <v>1.3819999999999999</v>
      </c>
      <c r="Q20">
        <v>0.63200000000000001</v>
      </c>
      <c r="R20">
        <v>0.64100000000000001</v>
      </c>
      <c r="T20" t="s">
        <v>84</v>
      </c>
      <c r="W20" s="4">
        <v>0.42199999999999999</v>
      </c>
      <c r="X20">
        <v>0.40200000000000002</v>
      </c>
      <c r="Y20">
        <v>0.46700000000000003</v>
      </c>
      <c r="AC20" t="s">
        <v>12</v>
      </c>
      <c r="AD20">
        <v>1.3129999999999999</v>
      </c>
      <c r="AE20">
        <f t="shared" si="21"/>
        <v>148.68995633187777</v>
      </c>
      <c r="AF20">
        <v>1.335</v>
      </c>
      <c r="AG20">
        <f t="shared" si="11"/>
        <v>151.89228529839883</v>
      </c>
      <c r="AH20">
        <v>1.3129999999999999</v>
      </c>
      <c r="AI20">
        <f t="shared" si="12"/>
        <v>148.68995633187777</v>
      </c>
      <c r="AJ20">
        <v>1.478</v>
      </c>
      <c r="AK20">
        <f t="shared" si="13"/>
        <v>172.70742358078607</v>
      </c>
      <c r="AL20">
        <v>1.4139999999999999</v>
      </c>
      <c r="AM20">
        <f t="shared" si="13"/>
        <v>163.391557496361</v>
      </c>
      <c r="AN20">
        <v>1.2430000000000001</v>
      </c>
      <c r="AO20">
        <f t="shared" ref="AO20" si="50">100*((AN20-$BC$16)/($BC$17))</f>
        <v>138.50072780203789</v>
      </c>
      <c r="AP20">
        <v>1.3260000000000001</v>
      </c>
      <c r="AQ20">
        <f t="shared" ref="AQ20" si="51">100*((AP20-$BC$16)/($BC$17))</f>
        <v>150.58224163027657</v>
      </c>
      <c r="AR20">
        <v>1.2430000000000001</v>
      </c>
      <c r="AS20">
        <f t="shared" ref="AS20" si="52">100*((AR20-$BC$16)/($BC$17))</f>
        <v>138.50072780203789</v>
      </c>
      <c r="AT20">
        <v>5.2999999999999999E-2</v>
      </c>
      <c r="AU20">
        <f t="shared" ref="AU20" si="53">100*((AT20-$BC$16)/($BC$17))</f>
        <v>-34.716157205240179</v>
      </c>
      <c r="AV20">
        <v>3.5000000000000003E-2</v>
      </c>
      <c r="AW20">
        <f t="shared" ref="AW20" si="54">100*((AV20-$BC$16)/($BC$17))</f>
        <v>-37.336244541484717</v>
      </c>
      <c r="AX20">
        <v>3.9E-2</v>
      </c>
      <c r="AY20">
        <f t="shared" ref="AY20" si="55">100*((AX20-$BC$16)/($BC$17))</f>
        <v>-36.754002911208154</v>
      </c>
      <c r="AZ20">
        <v>3.6999999999999998E-2</v>
      </c>
      <c r="BA20">
        <f t="shared" ref="BA20" si="56">100*((AZ20-$BC$16)/($BC$17))</f>
        <v>-37.045123726346432</v>
      </c>
    </row>
    <row r="21" spans="1:56" x14ac:dyDescent="0.45">
      <c r="M21" t="s">
        <v>37</v>
      </c>
      <c r="P21" s="4">
        <v>1.405</v>
      </c>
      <c r="Q21">
        <v>0.60399999999999998</v>
      </c>
      <c r="R21">
        <v>0.57999999999999996</v>
      </c>
      <c r="T21" t="s">
        <v>85</v>
      </c>
      <c r="W21" s="4">
        <v>0.40400000000000003</v>
      </c>
      <c r="X21">
        <v>0.38400000000000001</v>
      </c>
      <c r="Y21">
        <v>0.436</v>
      </c>
      <c r="AC21" t="s">
        <v>13</v>
      </c>
      <c r="AD21">
        <v>1.5049999999999999</v>
      </c>
      <c r="AE21">
        <f t="shared" si="21"/>
        <v>176.63755458515283</v>
      </c>
      <c r="AF21">
        <v>1.5660000000000001</v>
      </c>
      <c r="AG21">
        <f t="shared" si="11"/>
        <v>185.5167394468705</v>
      </c>
      <c r="AH21">
        <v>1.5840000000000001</v>
      </c>
      <c r="AI21">
        <f t="shared" si="12"/>
        <v>188.136826783115</v>
      </c>
      <c r="AJ21">
        <v>1.542</v>
      </c>
      <c r="AK21">
        <f t="shared" si="13"/>
        <v>182.02328966521111</v>
      </c>
      <c r="AL21">
        <v>1.5069999999999999</v>
      </c>
      <c r="AM21">
        <f t="shared" si="13"/>
        <v>176.92867540029113</v>
      </c>
      <c r="AN21">
        <v>1.4770000000000001</v>
      </c>
      <c r="AO21">
        <f t="shared" ref="AO21" si="57">100*((AN21-$BC$16)/($BC$17))</f>
        <v>172.56186317321692</v>
      </c>
      <c r="AP21">
        <v>1.591</v>
      </c>
      <c r="AQ21">
        <f t="shared" ref="AQ21" si="58">100*((AP21-$BC$16)/($BC$17))</f>
        <v>189.15574963609899</v>
      </c>
      <c r="AR21">
        <v>1.343</v>
      </c>
      <c r="AS21">
        <f t="shared" ref="AS21" si="59">100*((AR21-$BC$16)/($BC$17))</f>
        <v>153.05676855895197</v>
      </c>
      <c r="AT21">
        <v>5.2999999999999999E-2</v>
      </c>
      <c r="AU21">
        <f t="shared" ref="AU21" si="60">100*((AT21-$BC$16)/($BC$17))</f>
        <v>-34.716157205240179</v>
      </c>
      <c r="AV21">
        <v>3.7999999999999999E-2</v>
      </c>
      <c r="AW21">
        <f t="shared" ref="AW21" si="61">100*((AV21-$BC$16)/($BC$17))</f>
        <v>-36.899563318777297</v>
      </c>
      <c r="AX21">
        <v>3.4000000000000002E-2</v>
      </c>
      <c r="AY21">
        <f t="shared" ref="AY21" si="62">100*((AX21-$BC$16)/($BC$17))</f>
        <v>-37.481804949053853</v>
      </c>
      <c r="AZ21">
        <v>3.5000000000000003E-2</v>
      </c>
      <c r="BA21">
        <f t="shared" ref="BA21" si="63">100*((AZ21-$BC$16)/($BC$17))</f>
        <v>-37.336244541484717</v>
      </c>
    </row>
    <row r="22" spans="1:56" x14ac:dyDescent="0.45">
      <c r="M22" t="s">
        <v>38</v>
      </c>
      <c r="P22" s="4">
        <v>1.4239999999999999</v>
      </c>
      <c r="Q22">
        <v>0.61799999999999999</v>
      </c>
      <c r="R22">
        <v>0.56000000000000005</v>
      </c>
      <c r="T22" t="s">
        <v>86</v>
      </c>
      <c r="W22" s="4">
        <v>0.34300000000000003</v>
      </c>
      <c r="X22">
        <v>0.32700000000000001</v>
      </c>
      <c r="Y22">
        <v>0.36799999999999999</v>
      </c>
      <c r="AC22" t="s">
        <v>14</v>
      </c>
      <c r="AD22">
        <v>1.6120000000000001</v>
      </c>
      <c r="AE22">
        <f t="shared" si="21"/>
        <v>192.21251819505096</v>
      </c>
      <c r="AF22">
        <v>1.5840000000000001</v>
      </c>
      <c r="AG22">
        <f t="shared" si="11"/>
        <v>188.136826783115</v>
      </c>
      <c r="AH22">
        <v>1.673</v>
      </c>
      <c r="AI22">
        <f t="shared" si="12"/>
        <v>201.09170305676858</v>
      </c>
      <c r="AJ22">
        <v>1.4550000000000001</v>
      </c>
      <c r="AK22">
        <f t="shared" si="13"/>
        <v>169.35953420669577</v>
      </c>
      <c r="AL22">
        <v>1.6859999999999999</v>
      </c>
      <c r="AM22">
        <f t="shared" si="13"/>
        <v>202.98398835516741</v>
      </c>
      <c r="AN22">
        <v>1.629</v>
      </c>
      <c r="AO22">
        <f t="shared" ref="AO22" si="64">100*((AN22-$BC$16)/($BC$17))</f>
        <v>194.68704512372634</v>
      </c>
      <c r="AP22">
        <v>1.504</v>
      </c>
      <c r="AQ22">
        <f t="shared" ref="AQ22" si="65">100*((AP22-$BC$16)/($BC$17))</f>
        <v>176.49199417758371</v>
      </c>
      <c r="AR22">
        <v>1.3759999999999999</v>
      </c>
      <c r="AS22">
        <f t="shared" ref="AS22" si="66">100*((AR22-$BC$16)/($BC$17))</f>
        <v>157.8602620087336</v>
      </c>
      <c r="AT22">
        <v>5.8000000000000003E-2</v>
      </c>
      <c r="AU22">
        <f t="shared" ref="AU22" si="67">100*((AT22-$BC$16)/($BC$17))</f>
        <v>-33.988355167394467</v>
      </c>
      <c r="AV22">
        <v>3.5999999999999997E-2</v>
      </c>
      <c r="AW22">
        <f t="shared" ref="AW22" si="68">100*((AV22-$BC$16)/($BC$17))</f>
        <v>-37.190684133915582</v>
      </c>
      <c r="AX22">
        <v>3.6999999999999998E-2</v>
      </c>
      <c r="AY22">
        <f t="shared" ref="AY22" si="69">100*((AX22-$BC$16)/($BC$17))</f>
        <v>-37.045123726346432</v>
      </c>
      <c r="AZ22">
        <v>3.6999999999999998E-2</v>
      </c>
      <c r="BA22">
        <f t="shared" ref="BA22" si="70">100*((AZ22-$BC$16)/($BC$17))</f>
        <v>-37.045123726346432</v>
      </c>
    </row>
    <row r="23" spans="1:56" x14ac:dyDescent="0.45">
      <c r="M23" t="s">
        <v>39</v>
      </c>
      <c r="P23" s="4">
        <v>1.4810000000000001</v>
      </c>
      <c r="Q23">
        <v>0.70599999999999996</v>
      </c>
      <c r="R23">
        <v>0.63200000000000001</v>
      </c>
      <c r="T23" t="s">
        <v>87</v>
      </c>
      <c r="W23" s="4">
        <v>0.35399999999999998</v>
      </c>
      <c r="X23">
        <v>0.32</v>
      </c>
      <c r="Y23">
        <v>0.39200000000000002</v>
      </c>
      <c r="AD23" t="s">
        <v>89</v>
      </c>
    </row>
    <row r="24" spans="1:56" x14ac:dyDescent="0.45">
      <c r="M24" t="s">
        <v>40</v>
      </c>
      <c r="P24" s="4">
        <v>1.444</v>
      </c>
      <c r="Q24">
        <v>0.72699999999999998</v>
      </c>
      <c r="R24">
        <v>0.64900000000000002</v>
      </c>
      <c r="T24" t="s">
        <v>88</v>
      </c>
      <c r="W24" s="4">
        <v>0.35199999999999998</v>
      </c>
      <c r="X24">
        <v>0.31</v>
      </c>
      <c r="Y24">
        <v>0.34200000000000003</v>
      </c>
      <c r="AD24" t="s">
        <v>90</v>
      </c>
    </row>
    <row r="25" spans="1:56" x14ac:dyDescent="0.45">
      <c r="M25" s="4" t="s">
        <v>41</v>
      </c>
      <c r="N25">
        <v>4</v>
      </c>
      <c r="P25">
        <v>1.5529999999999999</v>
      </c>
      <c r="Q25">
        <v>1.0429999999999999</v>
      </c>
      <c r="R25">
        <v>1.0369999999999999</v>
      </c>
      <c r="AD25" t="s">
        <v>91</v>
      </c>
    </row>
    <row r="26" spans="1:56" x14ac:dyDescent="0.45">
      <c r="M26" t="s">
        <v>42</v>
      </c>
      <c r="P26">
        <v>1.58</v>
      </c>
      <c r="Q26">
        <v>0.93100000000000005</v>
      </c>
      <c r="R26">
        <v>0.92</v>
      </c>
      <c r="AD26" s="7" t="s">
        <v>92</v>
      </c>
    </row>
    <row r="27" spans="1:56" x14ac:dyDescent="0.45">
      <c r="M27" t="s">
        <v>43</v>
      </c>
      <c r="P27">
        <v>1.4970000000000001</v>
      </c>
      <c r="Q27">
        <v>0.753</v>
      </c>
      <c r="R27">
        <v>0.72399999999999998</v>
      </c>
      <c r="AD27" s="6" t="s">
        <v>15</v>
      </c>
    </row>
    <row r="28" spans="1:56" x14ac:dyDescent="0.45">
      <c r="M28" t="s">
        <v>44</v>
      </c>
      <c r="P28">
        <v>1.4470000000000001</v>
      </c>
      <c r="Q28">
        <v>0.64100000000000001</v>
      </c>
      <c r="R28">
        <v>0.66100000000000003</v>
      </c>
      <c r="AD28" s="8" t="s">
        <v>93</v>
      </c>
      <c r="AJ28" t="s">
        <v>94</v>
      </c>
    </row>
    <row r="29" spans="1:56" x14ac:dyDescent="0.45">
      <c r="M29" t="s">
        <v>45</v>
      </c>
      <c r="P29">
        <v>1.5069999999999999</v>
      </c>
      <c r="Q29">
        <v>0.77300000000000002</v>
      </c>
      <c r="R29">
        <v>0.71</v>
      </c>
      <c r="AD29" t="s">
        <v>16</v>
      </c>
    </row>
    <row r="30" spans="1:56" x14ac:dyDescent="0.45">
      <c r="M30" t="s">
        <v>46</v>
      </c>
      <c r="P30">
        <v>1.421</v>
      </c>
      <c r="Q30">
        <v>0.63300000000000001</v>
      </c>
      <c r="R30">
        <v>0.57699999999999996</v>
      </c>
      <c r="AE30">
        <f>AE15-AE6</f>
        <v>2.2278433416795695</v>
      </c>
      <c r="AG30">
        <f>AG15-AG6</f>
        <v>50.829067644285729</v>
      </c>
      <c r="AI30">
        <f>AI15-AI6</f>
        <v>9.1113408933592126</v>
      </c>
      <c r="AK30">
        <f>AK15-AK6</f>
        <v>-25.701809107922628</v>
      </c>
      <c r="AM30">
        <f>AM15-AM6</f>
        <v>-8.4601645886593246E-2</v>
      </c>
      <c r="AO30">
        <f>AO15-AO6</f>
        <v>28.336708853548018</v>
      </c>
      <c r="AQ30">
        <f>AQ15-AQ6</f>
        <v>31.077859151078044</v>
      </c>
      <c r="AS30">
        <f>AS15-AS6</f>
        <v>49.120513193014204</v>
      </c>
      <c r="AU30">
        <f>AU15-AU6</f>
        <v>46.012755763309123</v>
      </c>
      <c r="AW30">
        <f>AW15-AW6</f>
        <v>160.1625946783571</v>
      </c>
      <c r="AY30">
        <f>AY15-AY6</f>
        <v>167.44061505681418</v>
      </c>
      <c r="BA30">
        <f>BA15-BA6</f>
        <v>164.67496731300048</v>
      </c>
    </row>
    <row r="31" spans="1:56" x14ac:dyDescent="0.45">
      <c r="M31" t="s">
        <v>47</v>
      </c>
      <c r="P31">
        <v>1.4570000000000001</v>
      </c>
      <c r="Q31">
        <v>0.67</v>
      </c>
      <c r="R31">
        <v>0.64600000000000002</v>
      </c>
      <c r="AE31">
        <f t="shared" ref="AE31:AG37" si="71">AE16-AE7</f>
        <v>-2.2278433416795478</v>
      </c>
      <c r="AG31">
        <f t="shared" si="71"/>
        <v>87.143398365507622</v>
      </c>
      <c r="AI31">
        <f t="shared" ref="AI31:AI37" si="72">AI16-AI7</f>
        <v>9.2534830526096954</v>
      </c>
      <c r="AK31">
        <f t="shared" ref="AK31:AK37" si="73">AK16-AK7</f>
        <v>13.264797454544407</v>
      </c>
      <c r="AM31">
        <f t="shared" ref="AM31:AM37" si="74">AM16-AM7</f>
        <v>1.6085706879509729</v>
      </c>
      <c r="AO31">
        <f t="shared" ref="AO31:AO37" si="75">AO16-AO7</f>
        <v>-7.4258596182386327</v>
      </c>
      <c r="AQ31">
        <f t="shared" ref="AQ31:AQ37" si="76">AQ16-AQ7</f>
        <v>20.848181349467453</v>
      </c>
      <c r="AS31">
        <f t="shared" ref="AS31:AS37" si="77">AS16-AS7</f>
        <v>26.385743625679027</v>
      </c>
      <c r="AU31">
        <f t="shared" ref="AU31:AU37" si="78">AU16-AU7</f>
        <v>79.576820858151279</v>
      </c>
      <c r="AW31">
        <f t="shared" ref="AW31:AW37" si="79">AW16-AW7</f>
        <v>160.30815508592624</v>
      </c>
      <c r="AY31">
        <f t="shared" ref="AY31:AY37" si="80">AY16-AY7</f>
        <v>159.87147386321882</v>
      </c>
      <c r="BA31">
        <f t="shared" ref="BA31:BA37" si="81">BA16-BA7</f>
        <v>159.58035304808055</v>
      </c>
    </row>
    <row r="32" spans="1:56" x14ac:dyDescent="0.45">
      <c r="M32" t="s">
        <v>48</v>
      </c>
      <c r="P32">
        <v>1.35</v>
      </c>
      <c r="Q32">
        <v>0.64400000000000002</v>
      </c>
      <c r="R32">
        <v>0.63400000000000001</v>
      </c>
      <c r="AE32">
        <f t="shared" si="71"/>
        <v>-21.663433573465284</v>
      </c>
      <c r="AG32">
        <f t="shared" si="71"/>
        <v>-77.573157635369739</v>
      </c>
      <c r="AI32">
        <f t="shared" si="72"/>
        <v>17.844680493481121</v>
      </c>
      <c r="AK32">
        <f t="shared" si="73"/>
        <v>13.932495292787195</v>
      </c>
      <c r="AM32">
        <f t="shared" si="74"/>
        <v>35.995579065507904</v>
      </c>
      <c r="AO32">
        <f t="shared" si="75"/>
        <v>13.989181244071489</v>
      </c>
      <c r="AQ32">
        <f t="shared" si="76"/>
        <v>28.397952469257106</v>
      </c>
      <c r="AS32">
        <f t="shared" si="77"/>
        <v>18.572482531326841</v>
      </c>
      <c r="AU32">
        <f t="shared" si="78"/>
        <v>79.326149314783677</v>
      </c>
      <c r="AW32">
        <f t="shared" si="79"/>
        <v>159.4347926405114</v>
      </c>
      <c r="AY32">
        <f t="shared" si="80"/>
        <v>161.90931956918681</v>
      </c>
      <c r="BA32">
        <f t="shared" si="81"/>
        <v>159.87147386321882</v>
      </c>
    </row>
    <row r="33" spans="13:53" x14ac:dyDescent="0.45">
      <c r="M33" s="4" t="s">
        <v>49</v>
      </c>
      <c r="N33">
        <v>5</v>
      </c>
      <c r="P33" s="4">
        <v>1.6140000000000001</v>
      </c>
      <c r="Q33">
        <v>1.103</v>
      </c>
      <c r="R33">
        <v>1.087</v>
      </c>
      <c r="AE33">
        <f t="shared" si="71"/>
        <v>21.663433573465269</v>
      </c>
      <c r="AG33">
        <f t="shared" si="71"/>
        <v>16.458865654295465</v>
      </c>
      <c r="AI33">
        <f t="shared" si="72"/>
        <v>30.906092173065943</v>
      </c>
      <c r="AK33">
        <f t="shared" si="73"/>
        <v>3.9210156755170829</v>
      </c>
      <c r="AM33">
        <f t="shared" si="74"/>
        <v>13.880367005927837</v>
      </c>
      <c r="AO33">
        <f t="shared" si="75"/>
        <v>35.346111884964557</v>
      </c>
      <c r="AQ33">
        <f t="shared" si="76"/>
        <v>17.147642690503233</v>
      </c>
      <c r="AS33">
        <f t="shared" si="77"/>
        <v>22.49606189308291</v>
      </c>
      <c r="AU33">
        <f t="shared" si="78"/>
        <v>79.326149314783677</v>
      </c>
      <c r="AW33">
        <f t="shared" si="79"/>
        <v>159.87147386321882</v>
      </c>
      <c r="AY33">
        <f t="shared" si="80"/>
        <v>159.14367182537313</v>
      </c>
      <c r="BA33">
        <f t="shared" si="81"/>
        <v>159.28923223294225</v>
      </c>
    </row>
    <row r="34" spans="13:53" x14ac:dyDescent="0.45">
      <c r="M34" t="s">
        <v>50</v>
      </c>
      <c r="P34" s="4">
        <v>1.5569999999999999</v>
      </c>
      <c r="Q34">
        <v>0.93100000000000005</v>
      </c>
      <c r="R34">
        <v>0.96199999999999997</v>
      </c>
      <c r="AE34">
        <f t="shared" si="71"/>
        <v>2.9394087000116684</v>
      </c>
      <c r="AG34">
        <f t="shared" si="71"/>
        <v>40.20800041018984</v>
      </c>
      <c r="AI34">
        <f t="shared" si="72"/>
        <v>36.01210059904804</v>
      </c>
      <c r="AK34">
        <f t="shared" si="73"/>
        <v>34.537411303577542</v>
      </c>
      <c r="AM34">
        <f t="shared" si="74"/>
        <v>51.362314381994977</v>
      </c>
      <c r="AO34">
        <f t="shared" si="75"/>
        <v>24.692571291841489</v>
      </c>
      <c r="AQ34">
        <f t="shared" si="76"/>
        <v>69.948754760622961</v>
      </c>
      <c r="AS34">
        <f t="shared" si="77"/>
        <v>45.585189869451412</v>
      </c>
      <c r="AU34">
        <f t="shared" si="78"/>
        <v>83.576456244997289</v>
      </c>
      <c r="AW34">
        <f t="shared" si="79"/>
        <v>159.28923223294225</v>
      </c>
      <c r="AY34">
        <f t="shared" si="80"/>
        <v>159.72591345564967</v>
      </c>
      <c r="BA34">
        <f t="shared" si="81"/>
        <v>164.09272568272394</v>
      </c>
    </row>
    <row r="35" spans="13:53" x14ac:dyDescent="0.45">
      <c r="M35" t="s">
        <v>51</v>
      </c>
      <c r="P35" s="4">
        <v>1.2949999999999999</v>
      </c>
      <c r="Q35">
        <v>0.67300000000000004</v>
      </c>
      <c r="R35">
        <v>0.75800000000000001</v>
      </c>
      <c r="AE35">
        <f t="shared" si="71"/>
        <v>41.938488621505968</v>
      </c>
      <c r="AG35">
        <f t="shared" si="71"/>
        <v>53.555690386461436</v>
      </c>
      <c r="AI35">
        <f t="shared" si="72"/>
        <v>66.791717584323962</v>
      </c>
      <c r="AK35">
        <f t="shared" si="73"/>
        <v>91.396268981960233</v>
      </c>
      <c r="AM35">
        <f t="shared" si="74"/>
        <v>83.450265911233814</v>
      </c>
      <c r="AO35">
        <f t="shared" si="75"/>
        <v>47.991921539806967</v>
      </c>
      <c r="AQ35">
        <f t="shared" si="76"/>
        <v>71.228034193877349</v>
      </c>
      <c r="AS35">
        <f t="shared" si="77"/>
        <v>54.25415245957214</v>
      </c>
      <c r="AU35">
        <f t="shared" si="78"/>
        <v>94.931592305523068</v>
      </c>
      <c r="AW35">
        <f t="shared" si="79"/>
        <v>159.4347926405114</v>
      </c>
      <c r="AY35">
        <f t="shared" si="80"/>
        <v>160.01703427078797</v>
      </c>
      <c r="BA35">
        <f t="shared" si="81"/>
        <v>159.72591345564967</v>
      </c>
    </row>
    <row r="36" spans="13:53" x14ac:dyDescent="0.45">
      <c r="M36" t="s">
        <v>52</v>
      </c>
      <c r="P36" s="4">
        <v>1.379</v>
      </c>
      <c r="Q36">
        <v>0.64500000000000002</v>
      </c>
      <c r="R36">
        <v>0.72</v>
      </c>
      <c r="AE36">
        <f t="shared" si="71"/>
        <v>74.387065348362214</v>
      </c>
      <c r="AG36">
        <f t="shared" si="71"/>
        <v>90.3112599948157</v>
      </c>
      <c r="AI36">
        <f t="shared" si="72"/>
        <v>95.083989209729452</v>
      </c>
      <c r="AK36">
        <f t="shared" si="73"/>
        <v>93.667125281649447</v>
      </c>
      <c r="AM36">
        <f t="shared" si="74"/>
        <v>90.920847611641406</v>
      </c>
      <c r="AO36">
        <f t="shared" si="75"/>
        <v>85.575561803353921</v>
      </c>
      <c r="AQ36">
        <f t="shared" si="76"/>
        <v>115.67238368697961</v>
      </c>
      <c r="AS36">
        <f t="shared" si="77"/>
        <v>74.485339987523389</v>
      </c>
      <c r="AU36">
        <f t="shared" si="78"/>
        <v>92.778950426853797</v>
      </c>
      <c r="AW36">
        <f t="shared" si="79"/>
        <v>159.87147386321882</v>
      </c>
      <c r="AY36">
        <f t="shared" si="80"/>
        <v>159.28923223294225</v>
      </c>
      <c r="BA36">
        <f t="shared" si="81"/>
        <v>159.4347926405114</v>
      </c>
    </row>
    <row r="37" spans="13:53" x14ac:dyDescent="0.45">
      <c r="M37" t="s">
        <v>53</v>
      </c>
      <c r="P37" s="4">
        <v>1.4239999999999999</v>
      </c>
      <c r="Q37">
        <v>0.627</v>
      </c>
      <c r="R37">
        <v>0.61699999999999999</v>
      </c>
      <c r="AE37">
        <f t="shared" si="71"/>
        <v>91.331891971958981</v>
      </c>
      <c r="AG37">
        <f t="shared" si="71"/>
        <v>97.236631088398752</v>
      </c>
      <c r="AI37">
        <f t="shared" si="72"/>
        <v>115.27956998436154</v>
      </c>
      <c r="AK37">
        <f t="shared" si="73"/>
        <v>101.94270446109888</v>
      </c>
      <c r="AM37">
        <f t="shared" si="74"/>
        <v>106.99573003814197</v>
      </c>
      <c r="AO37">
        <f t="shared" si="75"/>
        <v>88.914050994567816</v>
      </c>
      <c r="AQ37">
        <f t="shared" si="76"/>
        <v>99.0947339036111</v>
      </c>
      <c r="AS37">
        <f t="shared" si="77"/>
        <v>68.721318760201285</v>
      </c>
      <c r="AU37">
        <f t="shared" si="78"/>
        <v>93.898141897184843</v>
      </c>
      <c r="AW37">
        <f t="shared" si="79"/>
        <v>159.58035304808055</v>
      </c>
      <c r="AY37">
        <f t="shared" si="80"/>
        <v>159.72591345564967</v>
      </c>
      <c r="BA37">
        <f t="shared" si="81"/>
        <v>159.72591345564967</v>
      </c>
    </row>
    <row r="38" spans="13:53" x14ac:dyDescent="0.45">
      <c r="M38" t="s">
        <v>54</v>
      </c>
      <c r="P38" s="4">
        <v>1.4139999999999999</v>
      </c>
      <c r="Q38">
        <v>0.59699999999999998</v>
      </c>
      <c r="R38">
        <v>0.54500000000000004</v>
      </c>
    </row>
    <row r="39" spans="13:53" x14ac:dyDescent="0.45">
      <c r="M39" t="s">
        <v>55</v>
      </c>
      <c r="P39" s="4">
        <v>1.4450000000000001</v>
      </c>
      <c r="Q39">
        <v>0.629</v>
      </c>
      <c r="R39">
        <v>0.58399999999999996</v>
      </c>
    </row>
    <row r="40" spans="13:53" x14ac:dyDescent="0.45">
      <c r="M40" t="s">
        <v>56</v>
      </c>
      <c r="P40" s="4">
        <v>1.496</v>
      </c>
      <c r="Q40">
        <v>0.83799999999999997</v>
      </c>
      <c r="R40">
        <v>0.74199999999999999</v>
      </c>
    </row>
    <row r="41" spans="13:53" x14ac:dyDescent="0.45">
      <c r="M41" s="4" t="s">
        <v>57</v>
      </c>
      <c r="N41">
        <v>6</v>
      </c>
      <c r="P41">
        <v>1.5609999999999999</v>
      </c>
      <c r="Q41">
        <v>1.03</v>
      </c>
      <c r="R41">
        <v>1.0860000000000001</v>
      </c>
    </row>
    <row r="42" spans="13:53" x14ac:dyDescent="0.45">
      <c r="M42" t="s">
        <v>58</v>
      </c>
      <c r="P42">
        <v>1.5629999999999999</v>
      </c>
      <c r="Q42">
        <v>0.90700000000000003</v>
      </c>
      <c r="R42">
        <v>0.98399999999999999</v>
      </c>
    </row>
    <row r="43" spans="13:53" x14ac:dyDescent="0.45">
      <c r="M43" t="s">
        <v>59</v>
      </c>
      <c r="P43">
        <v>1.522</v>
      </c>
      <c r="Q43">
        <v>0.81100000000000005</v>
      </c>
      <c r="R43">
        <v>0.83</v>
      </c>
    </row>
    <row r="44" spans="13:53" x14ac:dyDescent="0.45">
      <c r="M44" t="s">
        <v>60</v>
      </c>
      <c r="P44">
        <v>1.5169999999999999</v>
      </c>
      <c r="Q44">
        <v>0.79300000000000004</v>
      </c>
      <c r="R44">
        <v>0.80200000000000005</v>
      </c>
    </row>
    <row r="45" spans="13:53" x14ac:dyDescent="0.45">
      <c r="M45" t="s">
        <v>61</v>
      </c>
      <c r="P45">
        <v>1.474</v>
      </c>
      <c r="Q45">
        <v>0.75700000000000001</v>
      </c>
      <c r="R45">
        <v>0.77800000000000002</v>
      </c>
    </row>
    <row r="46" spans="13:53" x14ac:dyDescent="0.45">
      <c r="M46" t="s">
        <v>62</v>
      </c>
      <c r="P46">
        <v>1.468</v>
      </c>
      <c r="Q46">
        <v>0.66300000000000003</v>
      </c>
      <c r="R46">
        <v>0.65800000000000003</v>
      </c>
    </row>
    <row r="47" spans="13:53" x14ac:dyDescent="0.45">
      <c r="M47" t="s">
        <v>63</v>
      </c>
      <c r="P47">
        <v>1.45</v>
      </c>
      <c r="Q47">
        <v>0.64600000000000002</v>
      </c>
      <c r="R47">
        <v>0.60199999999999998</v>
      </c>
    </row>
    <row r="48" spans="13:53" x14ac:dyDescent="0.45">
      <c r="M48" t="s">
        <v>64</v>
      </c>
      <c r="P48">
        <v>1.546</v>
      </c>
      <c r="Q48">
        <v>0.89400000000000002</v>
      </c>
      <c r="R48">
        <v>0.78300000000000003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Mol Bio Lab</dc:creator>
  <cp:lastModifiedBy>Tom</cp:lastModifiedBy>
  <dcterms:created xsi:type="dcterms:W3CDTF">2016-02-05T23:15:09Z</dcterms:created>
  <dcterms:modified xsi:type="dcterms:W3CDTF">2017-06-05T20:50:04Z</dcterms:modified>
</cp:coreProperties>
</file>