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artl\OneDrive\Desktop\Portfolio\MiniProjects\"/>
    </mc:Choice>
  </mc:AlternateContent>
  <xr:revisionPtr revIDLastSave="0" documentId="13_ncr:1_{2EA67BB4-D662-44DD-992A-28EB4DE200A4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Maximize Interns Supplied" sheetId="8" r:id="rId1"/>
    <sheet name="Minimize Cost" sheetId="9" r:id="rId2"/>
  </sheets>
  <definedNames>
    <definedName name="solver_adj" localSheetId="0" hidden="1">'Maximize Interns Supplied'!$G$5:$G$12</definedName>
    <definedName name="solver_adj" localSheetId="1" hidden="1">'Minimize Cost'!$G$5:$G$12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'Maximize Interns Supplied'!$E$17:$E$22</definedName>
    <definedName name="solver_lhs1" localSheetId="1" hidden="1">'Minimize Cost'!$E$17:$E$22</definedName>
    <definedName name="solver_lhs2" localSheetId="0" hidden="1">'Maximize Interns Supplied'!$G$5:$G$12</definedName>
    <definedName name="solver_lhs2" localSheetId="1" hidden="1">'Minimize Cost'!$G$5:$G$12</definedName>
    <definedName name="solver_lhs3" localSheetId="0" hidden="1">'Maximize Interns Supplied'!$G$5:$G$12</definedName>
    <definedName name="solver_lhs3" localSheetId="1" hidden="1">'Minimize Cost'!$G$5:$G$12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'Maximize Interns Supplied'!$G$13</definedName>
    <definedName name="solver_opt" localSheetId="1" hidden="1">'Minimize Cost'!$H$14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4</definedName>
    <definedName name="solver_rel2" localSheetId="1" hidden="1">4</definedName>
    <definedName name="solver_rel3" localSheetId="0" hidden="1">3</definedName>
    <definedName name="solver_rel3" localSheetId="1" hidden="1">3</definedName>
    <definedName name="solver_rhs1" localSheetId="0" hidden="1">'Maximize Interns Supplied'!$G$17:$G$22</definedName>
    <definedName name="solver_rhs1" localSheetId="1" hidden="1">'Minimize Cost'!$G$17:$G$22</definedName>
    <definedName name="solver_rhs2" localSheetId="0" hidden="1">integer</definedName>
    <definedName name="solver_rhs2" localSheetId="1" hidden="1">integer</definedName>
    <definedName name="solver_rhs3" localSheetId="0" hidden="1">0</definedName>
    <definedName name="solver_rhs3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9" l="1"/>
  <c r="E21" i="9"/>
  <c r="E20" i="9"/>
  <c r="E19" i="9"/>
  <c r="E18" i="9"/>
  <c r="E17" i="9"/>
  <c r="H14" i="9"/>
  <c r="G13" i="9"/>
  <c r="F12" i="9"/>
  <c r="D12" i="9"/>
  <c r="F11" i="9"/>
  <c r="D11" i="9"/>
  <c r="F10" i="9"/>
  <c r="D10" i="9"/>
  <c r="F9" i="9"/>
  <c r="D9" i="9"/>
  <c r="F8" i="9"/>
  <c r="D8" i="9"/>
  <c r="F7" i="9"/>
  <c r="D7" i="9"/>
  <c r="F6" i="9"/>
  <c r="D6" i="9"/>
  <c r="F5" i="9"/>
  <c r="D5" i="9"/>
  <c r="E18" i="8"/>
  <c r="E19" i="8"/>
  <c r="E20" i="8"/>
  <c r="E21" i="8"/>
  <c r="E22" i="8"/>
  <c r="E17" i="8"/>
  <c r="F6" i="8"/>
  <c r="F7" i="8"/>
  <c r="F8" i="8"/>
  <c r="F9" i="8"/>
  <c r="F10" i="8"/>
  <c r="F11" i="8"/>
  <c r="F12" i="8"/>
  <c r="F5" i="8"/>
  <c r="D6" i="8"/>
  <c r="D7" i="8"/>
  <c r="D8" i="8"/>
  <c r="D9" i="8"/>
  <c r="D10" i="8"/>
  <c r="D11" i="8"/>
  <c r="D12" i="8"/>
  <c r="D5" i="8"/>
  <c r="H14" i="8"/>
  <c r="G13" i="8"/>
</calcChain>
</file>

<file path=xl/sharedStrings.xml><?xml version="1.0" encoding="utf-8"?>
<sst xmlns="http://schemas.openxmlformats.org/spreadsheetml/2006/main" count="76" uniqueCount="34">
  <si>
    <t>TX</t>
  </si>
  <si>
    <t>CA</t>
  </si>
  <si>
    <t>DC</t>
  </si>
  <si>
    <t>NY</t>
  </si>
  <si>
    <t>College</t>
  </si>
  <si>
    <t>Analytics School</t>
  </si>
  <si>
    <t>Formulation</t>
  </si>
  <si>
    <t>&lt;=</t>
  </si>
  <si>
    <t>Total Cost</t>
  </si>
  <si>
    <t>Constraints</t>
  </si>
  <si>
    <t>Objective</t>
  </si>
  <si>
    <t>Index sets:</t>
  </si>
  <si>
    <r>
      <t>X</t>
    </r>
    <r>
      <rPr>
        <sz val="8"/>
        <color theme="1"/>
        <rFont val="Arial"/>
        <family val="2"/>
      </rPr>
      <t>ij</t>
    </r>
    <r>
      <rPr>
        <sz val="10"/>
        <color theme="1"/>
        <rFont val="Arial"/>
        <family val="2"/>
      </rPr>
      <t xml:space="preserve"> = # interns sent from i to j</t>
    </r>
  </si>
  <si>
    <t>To</t>
  </si>
  <si>
    <t>From</t>
  </si>
  <si>
    <t>Cost Per Intern</t>
  </si>
  <si>
    <t>Node</t>
  </si>
  <si>
    <t>Net Flow</t>
  </si>
  <si>
    <t>Supply/Demand</t>
  </si>
  <si>
    <t xml:space="preserve">&lt;= </t>
  </si>
  <si>
    <t>Total Flow</t>
  </si>
  <si>
    <r>
      <t>X</t>
    </r>
    <r>
      <rPr>
        <sz val="8"/>
        <color theme="1"/>
        <rFont val="Arial"/>
        <family val="2"/>
      </rPr>
      <t>13</t>
    </r>
    <r>
      <rPr>
        <sz val="10"/>
        <color theme="1"/>
        <rFont val="Arial"/>
        <family val="2"/>
      </rPr>
      <t xml:space="preserve"> + X</t>
    </r>
    <r>
      <rPr>
        <sz val="8"/>
        <color theme="1"/>
        <rFont val="Arial"/>
        <family val="2"/>
      </rPr>
      <t>23</t>
    </r>
    <r>
      <rPr>
        <sz val="10"/>
        <color theme="1"/>
        <rFont val="Arial"/>
        <family val="2"/>
      </rPr>
      <t xml:space="preserve"> &lt;= 750 Texas demand constraint</t>
    </r>
  </si>
  <si>
    <r>
      <t>X</t>
    </r>
    <r>
      <rPr>
        <sz val="8"/>
        <color theme="1"/>
        <rFont val="Arial"/>
        <family val="2"/>
      </rPr>
      <t>14</t>
    </r>
    <r>
      <rPr>
        <sz val="10"/>
        <color theme="1"/>
        <rFont val="Arial"/>
        <family val="2"/>
      </rPr>
      <t xml:space="preserve"> + X</t>
    </r>
    <r>
      <rPr>
        <sz val="8"/>
        <color theme="1"/>
        <rFont val="Arial"/>
        <family val="2"/>
      </rPr>
      <t>24</t>
    </r>
    <r>
      <rPr>
        <sz val="10"/>
        <color theme="1"/>
        <rFont val="Arial"/>
        <family val="2"/>
      </rPr>
      <t xml:space="preserve"> &lt;= 650 California demand constraint</t>
    </r>
  </si>
  <si>
    <r>
      <t>X</t>
    </r>
    <r>
      <rPr>
        <sz val="8"/>
        <color theme="1"/>
        <rFont val="Arial"/>
        <family val="2"/>
      </rPr>
      <t>15</t>
    </r>
    <r>
      <rPr>
        <sz val="10"/>
        <color theme="1"/>
        <rFont val="Arial"/>
        <family val="2"/>
      </rPr>
      <t xml:space="preserve"> + X</t>
    </r>
    <r>
      <rPr>
        <sz val="8"/>
        <color theme="1"/>
        <rFont val="Arial"/>
        <family val="2"/>
      </rPr>
      <t>25</t>
    </r>
    <r>
      <rPr>
        <sz val="10"/>
        <color theme="1"/>
        <rFont val="Arial"/>
        <family val="2"/>
      </rPr>
      <t xml:space="preserve"> &lt;= 300 DC demand constraint</t>
    </r>
  </si>
  <si>
    <r>
      <t>X</t>
    </r>
    <r>
      <rPr>
        <sz val="8"/>
        <color theme="1"/>
        <rFont val="Arial"/>
        <family val="2"/>
      </rPr>
      <t>16</t>
    </r>
    <r>
      <rPr>
        <sz val="10"/>
        <color theme="1"/>
        <rFont val="Arial"/>
        <family val="2"/>
      </rPr>
      <t xml:space="preserve"> + X</t>
    </r>
    <r>
      <rPr>
        <sz val="8"/>
        <color theme="1"/>
        <rFont val="Arial"/>
        <family val="2"/>
      </rPr>
      <t>26</t>
    </r>
    <r>
      <rPr>
        <sz val="10"/>
        <color theme="1"/>
        <rFont val="Arial"/>
        <family val="2"/>
      </rPr>
      <t xml:space="preserve"> &lt;= 800 New York demand constraint</t>
    </r>
  </si>
  <si>
    <r>
      <t>Maximize interns supplied = Z = X</t>
    </r>
    <r>
      <rPr>
        <sz val="8"/>
        <color theme="1"/>
        <rFont val="Arial"/>
        <family val="2"/>
      </rPr>
      <t>13</t>
    </r>
    <r>
      <rPr>
        <sz val="11"/>
        <color theme="1"/>
        <rFont val="Arial"/>
        <family val="2"/>
      </rPr>
      <t>+X</t>
    </r>
    <r>
      <rPr>
        <sz val="8"/>
        <color theme="1"/>
        <rFont val="Arial"/>
        <family val="2"/>
      </rPr>
      <t>14</t>
    </r>
    <r>
      <rPr>
        <sz val="11"/>
        <color theme="1"/>
        <rFont val="Arial"/>
        <family val="2"/>
      </rPr>
      <t xml:space="preserve"> + X</t>
    </r>
    <r>
      <rPr>
        <sz val="8"/>
        <color theme="1"/>
        <rFont val="Arial"/>
        <family val="2"/>
      </rPr>
      <t>15</t>
    </r>
    <r>
      <rPr>
        <sz val="11"/>
        <color theme="1"/>
        <rFont val="Arial"/>
        <family val="2"/>
      </rPr>
      <t xml:space="preserve"> + X</t>
    </r>
    <r>
      <rPr>
        <sz val="8"/>
        <color theme="1"/>
        <rFont val="Arial"/>
        <family val="2"/>
      </rPr>
      <t>16</t>
    </r>
    <r>
      <rPr>
        <sz val="11"/>
        <color theme="1"/>
        <rFont val="Arial"/>
        <family val="2"/>
      </rPr>
      <t xml:space="preserve"> + X</t>
    </r>
    <r>
      <rPr>
        <sz val="8"/>
        <color theme="1"/>
        <rFont val="Arial"/>
        <family val="2"/>
      </rPr>
      <t>23</t>
    </r>
    <r>
      <rPr>
        <sz val="11"/>
        <color theme="1"/>
        <rFont val="Arial"/>
        <family val="2"/>
      </rPr>
      <t>+X</t>
    </r>
    <r>
      <rPr>
        <sz val="8"/>
        <color theme="1"/>
        <rFont val="Arial"/>
        <family val="2"/>
      </rPr>
      <t>24</t>
    </r>
    <r>
      <rPr>
        <sz val="11"/>
        <color theme="1"/>
        <rFont val="Arial"/>
        <family val="2"/>
      </rPr>
      <t xml:space="preserve"> + X</t>
    </r>
    <r>
      <rPr>
        <sz val="8"/>
        <color theme="1"/>
        <rFont val="Arial"/>
        <family val="2"/>
      </rPr>
      <t>25</t>
    </r>
    <r>
      <rPr>
        <sz val="11"/>
        <color theme="1"/>
        <rFont val="Arial"/>
        <family val="2"/>
      </rPr>
      <t xml:space="preserve"> + X</t>
    </r>
    <r>
      <rPr>
        <sz val="8"/>
        <color theme="1"/>
        <rFont val="Arial"/>
        <family val="2"/>
      </rPr>
      <t>26</t>
    </r>
  </si>
  <si>
    <r>
      <t>Minimize cost ($) = Z = 4500X</t>
    </r>
    <r>
      <rPr>
        <sz val="8"/>
        <color theme="1"/>
        <rFont val="Arial"/>
        <family val="2"/>
      </rPr>
      <t>13</t>
    </r>
    <r>
      <rPr>
        <sz val="11"/>
        <color theme="1"/>
        <rFont val="Arial"/>
        <family val="2"/>
      </rPr>
      <t>+4000X</t>
    </r>
    <r>
      <rPr>
        <sz val="8"/>
        <color theme="1"/>
        <rFont val="Arial"/>
        <family val="2"/>
      </rPr>
      <t>14</t>
    </r>
    <r>
      <rPr>
        <sz val="11"/>
        <color theme="1"/>
        <rFont val="Arial"/>
        <family val="2"/>
      </rPr>
      <t xml:space="preserve"> +1500X</t>
    </r>
    <r>
      <rPr>
        <sz val="8"/>
        <color theme="1"/>
        <rFont val="Arial"/>
        <family val="2"/>
      </rPr>
      <t>15</t>
    </r>
    <r>
      <rPr>
        <sz val="11"/>
        <color theme="1"/>
        <rFont val="Arial"/>
        <family val="2"/>
      </rPr>
      <t xml:space="preserve"> + 2000X</t>
    </r>
    <r>
      <rPr>
        <sz val="8"/>
        <color theme="1"/>
        <rFont val="Arial"/>
        <family val="2"/>
      </rPr>
      <t>16</t>
    </r>
    <r>
      <rPr>
        <sz val="11"/>
        <color theme="1"/>
        <rFont val="Arial"/>
        <family val="2"/>
      </rPr>
      <t xml:space="preserve"> + 3000X</t>
    </r>
    <r>
      <rPr>
        <sz val="8"/>
        <color theme="1"/>
        <rFont val="Arial"/>
        <family val="2"/>
      </rPr>
      <t>23</t>
    </r>
    <r>
      <rPr>
        <sz val="11"/>
        <color theme="1"/>
        <rFont val="Arial"/>
        <family val="2"/>
      </rPr>
      <t>+2500X</t>
    </r>
    <r>
      <rPr>
        <sz val="8"/>
        <color theme="1"/>
        <rFont val="Arial"/>
        <family val="2"/>
      </rPr>
      <t>24</t>
    </r>
    <r>
      <rPr>
        <sz val="11"/>
        <color theme="1"/>
        <rFont val="Arial"/>
        <family val="2"/>
      </rPr>
      <t xml:space="preserve"> + 5000X</t>
    </r>
    <r>
      <rPr>
        <sz val="8"/>
        <color theme="1"/>
        <rFont val="Arial"/>
        <family val="2"/>
      </rPr>
      <t>25</t>
    </r>
    <r>
      <rPr>
        <sz val="11"/>
        <color theme="1"/>
        <rFont val="Arial"/>
        <family val="2"/>
      </rPr>
      <t xml:space="preserve"> + 4000X</t>
    </r>
    <r>
      <rPr>
        <sz val="8"/>
        <color theme="1"/>
        <rFont val="Arial"/>
        <family val="2"/>
      </rPr>
      <t>26</t>
    </r>
  </si>
  <si>
    <t>Send</t>
  </si>
  <si>
    <r>
      <t>- X</t>
    </r>
    <r>
      <rPr>
        <sz val="8"/>
        <color theme="1"/>
        <rFont val="Arial"/>
        <family val="2"/>
      </rPr>
      <t>13</t>
    </r>
    <r>
      <rPr>
        <sz val="10"/>
        <color theme="1"/>
        <rFont val="Arial"/>
        <family val="2"/>
      </rPr>
      <t xml:space="preserve"> - X</t>
    </r>
    <r>
      <rPr>
        <sz val="8"/>
        <color theme="1"/>
        <rFont val="Arial"/>
        <family val="2"/>
      </rPr>
      <t>14</t>
    </r>
    <r>
      <rPr>
        <sz val="10"/>
        <color theme="1"/>
        <rFont val="Arial"/>
        <family val="2"/>
      </rPr>
      <t xml:space="preserve"> - X</t>
    </r>
    <r>
      <rPr>
        <sz val="8"/>
        <color theme="1"/>
        <rFont val="Arial"/>
        <family val="2"/>
      </rPr>
      <t>15</t>
    </r>
    <r>
      <rPr>
        <sz val="10"/>
        <color theme="1"/>
        <rFont val="Arial"/>
        <family val="2"/>
      </rPr>
      <t xml:space="preserve"> - X</t>
    </r>
    <r>
      <rPr>
        <sz val="8"/>
        <color theme="1"/>
        <rFont val="Arial"/>
        <family val="2"/>
      </rPr>
      <t>16</t>
    </r>
    <r>
      <rPr>
        <sz val="10"/>
        <color theme="1"/>
        <rFont val="Arial"/>
        <family val="2"/>
      </rPr>
      <t xml:space="preserve"> &lt;= -1400' College supply constraint (" ' " added for formatting purposes)</t>
    </r>
  </si>
  <si>
    <r>
      <t>- X</t>
    </r>
    <r>
      <rPr>
        <sz val="8"/>
        <color theme="1"/>
        <rFont val="Arial"/>
        <family val="2"/>
      </rPr>
      <t>23</t>
    </r>
    <r>
      <rPr>
        <sz val="10"/>
        <color theme="1"/>
        <rFont val="Arial"/>
        <family val="2"/>
      </rPr>
      <t>- X</t>
    </r>
    <r>
      <rPr>
        <sz val="8"/>
        <color theme="1"/>
        <rFont val="Arial"/>
        <family val="2"/>
      </rPr>
      <t>24</t>
    </r>
    <r>
      <rPr>
        <sz val="10"/>
        <color theme="1"/>
        <rFont val="Arial"/>
        <family val="2"/>
      </rPr>
      <t xml:space="preserve"> - X</t>
    </r>
    <r>
      <rPr>
        <sz val="8"/>
        <color theme="1"/>
        <rFont val="Arial"/>
        <family val="2"/>
      </rPr>
      <t>25</t>
    </r>
    <r>
      <rPr>
        <sz val="10"/>
        <color theme="1"/>
        <rFont val="Arial"/>
        <family val="2"/>
      </rPr>
      <t xml:space="preserve"> - X</t>
    </r>
    <r>
      <rPr>
        <sz val="8"/>
        <color theme="1"/>
        <rFont val="Arial"/>
        <family val="2"/>
      </rPr>
      <t>26</t>
    </r>
    <r>
      <rPr>
        <sz val="10"/>
        <color theme="1"/>
        <rFont val="Arial"/>
        <family val="2"/>
      </rPr>
      <t xml:space="preserve"> &lt;= -1000' Analytical School supply constraint (same as above for formatting)</t>
    </r>
  </si>
  <si>
    <r>
      <rPr>
        <sz val="8"/>
        <color theme="1"/>
        <rFont val="Arial"/>
        <family val="2"/>
      </rPr>
      <t>i,j</t>
    </r>
    <r>
      <rPr>
        <sz val="10"/>
        <color theme="1"/>
        <rFont val="Arial"/>
        <family val="2"/>
      </rPr>
      <t xml:space="preserve"> - 1 - College, 2 - Analytics School, 3 - Texas, 4 - California, 5 - DC, 6 - New York</t>
    </r>
  </si>
  <si>
    <t>Decision Variables</t>
  </si>
  <si>
    <t>Xij &gt;= 0; Ɐ i, Ɐ j</t>
  </si>
  <si>
    <t xml:space="preserve">Xij &gt;= 0; Ɐ i, Ɐ j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</si>
</sst>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2" fontId="0" fillId="0" borderId="1" xfId="0" quotePrefix="1" applyNumberFormat="1" applyFont="1" applyFill="1" applyBorder="1" applyAlignment="1">
      <alignment horizontal="left" vertical="center" wrapText="1"/>
    </xf>
    <xf numFmtId="49" fontId="0" fillId="0" borderId="1" xfId="0" quotePrefix="1" applyNumberForma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0</xdr:row>
      <xdr:rowOff>142875</xdr:rowOff>
    </xdr:from>
    <xdr:to>
      <xdr:col>7</xdr:col>
      <xdr:colOff>1019174</xdr:colOff>
      <xdr:row>1</xdr:row>
      <xdr:rowOff>542925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ED4B634-FBFF-435C-92B1-A4EE35BF5724}"/>
            </a:ext>
          </a:extLst>
        </xdr:cNvPr>
        <xdr:cNvSpPr/>
      </xdr:nvSpPr>
      <xdr:spPr>
        <a:xfrm>
          <a:off x="4552949" y="142875"/>
          <a:ext cx="5486400" cy="561975"/>
        </a:xfrm>
        <a:prstGeom prst="roundRect">
          <a:avLst/>
        </a:prstGeom>
        <a:solidFill>
          <a:srgbClr val="7030A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  <a:latin typeface="Aharoni" panose="020B0604020202020204" pitchFamily="2" charset="-79"/>
              <a:cs typeface="Aharoni" panose="020B0604020202020204" pitchFamily="2" charset="-79"/>
            </a:rPr>
            <a:t>Northwestern Intern</a:t>
          </a:r>
          <a:r>
            <a:rPr lang="en-US" sz="2000" baseline="0">
              <a:solidFill>
                <a:schemeClr val="bg1"/>
              </a:solidFill>
              <a:latin typeface="Aharoni" panose="020B0604020202020204" pitchFamily="2" charset="-79"/>
              <a:cs typeface="Aharoni" panose="020B0604020202020204" pitchFamily="2" charset="-79"/>
            </a:rPr>
            <a:t> Assignments</a:t>
          </a:r>
          <a:endParaRPr lang="en-US" sz="2000">
            <a:solidFill>
              <a:schemeClr val="bg1"/>
            </a:solidFill>
            <a:latin typeface="Aharoni" panose="020B0604020202020204" pitchFamily="2" charset="-79"/>
            <a:cs typeface="Aharoni" panose="020B0604020202020204" pitchFamily="2" charset="-79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0</xdr:row>
      <xdr:rowOff>152400</xdr:rowOff>
    </xdr:from>
    <xdr:to>
      <xdr:col>7</xdr:col>
      <xdr:colOff>1038224</xdr:colOff>
      <xdr:row>2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133E0B2-8EA4-4EF4-91E9-5F2B9098BAC7}"/>
            </a:ext>
          </a:extLst>
        </xdr:cNvPr>
        <xdr:cNvSpPr/>
      </xdr:nvSpPr>
      <xdr:spPr>
        <a:xfrm>
          <a:off x="4571999" y="152400"/>
          <a:ext cx="5486400" cy="571500"/>
        </a:xfrm>
        <a:prstGeom prst="roundRect">
          <a:avLst/>
        </a:prstGeom>
        <a:solidFill>
          <a:srgbClr val="7030A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  <a:latin typeface="Aharoni" panose="020B0604020202020204" pitchFamily="2" charset="-79"/>
              <a:cs typeface="Aharoni" panose="020B0604020202020204" pitchFamily="2" charset="-79"/>
            </a:rPr>
            <a:t>Northwestern Intern</a:t>
          </a:r>
          <a:r>
            <a:rPr lang="en-US" sz="2000" baseline="0">
              <a:solidFill>
                <a:schemeClr val="bg1"/>
              </a:solidFill>
              <a:latin typeface="Aharoni" panose="020B0604020202020204" pitchFamily="2" charset="-79"/>
              <a:cs typeface="Aharoni" panose="020B0604020202020204" pitchFamily="2" charset="-79"/>
            </a:rPr>
            <a:t> Assignments</a:t>
          </a:r>
          <a:endParaRPr lang="en-US" sz="2000">
            <a:solidFill>
              <a:schemeClr val="bg1"/>
            </a:solidFill>
            <a:latin typeface="Aharoni" panose="020B0604020202020204" pitchFamily="2" charset="-79"/>
            <a:cs typeface="Aharoni" panose="020B0604020202020204" pitchFamily="2" charset="-79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A183-DDFD-48A7-8B97-3D7FBFCAE89A}">
  <dimension ref="A1:I22"/>
  <sheetViews>
    <sheetView topLeftCell="A4" workbookViewId="0">
      <selection activeCell="A18" sqref="A18"/>
    </sheetView>
  </sheetViews>
  <sheetFormatPr defaultRowHeight="12.75" x14ac:dyDescent="0.2"/>
  <cols>
    <col min="1" max="1" width="59" style="11" customWidth="1"/>
    <col min="2" max="2" width="9.140625" style="1"/>
    <col min="3" max="3" width="13.85546875" style="1" bestFit="1" customWidth="1"/>
    <col min="4" max="4" width="16.28515625" style="1" customWidth="1"/>
    <col min="5" max="5" width="12.7109375" style="1" bestFit="1" customWidth="1"/>
    <col min="6" max="6" width="10.42578125" style="1" customWidth="1"/>
    <col min="7" max="7" width="13.85546875" style="1" customWidth="1"/>
    <col min="8" max="8" width="15.7109375" style="1" customWidth="1"/>
    <col min="9" max="9" width="16.28515625" style="1" customWidth="1"/>
    <col min="10" max="16384" width="9.140625" style="1"/>
  </cols>
  <sheetData>
    <row r="1" spans="1:9" x14ac:dyDescent="0.2">
      <c r="A1" s="23"/>
      <c r="B1" s="6"/>
      <c r="C1" s="6"/>
      <c r="D1" s="6"/>
      <c r="E1" s="6"/>
      <c r="F1" s="6"/>
      <c r="G1" s="6"/>
      <c r="H1" s="6"/>
      <c r="I1" s="6"/>
    </row>
    <row r="2" spans="1:9" ht="44.25" customHeight="1" x14ac:dyDescent="0.2">
      <c r="A2" s="16"/>
      <c r="B2" s="9"/>
      <c r="C2" s="7"/>
      <c r="D2" s="6"/>
      <c r="E2" s="6"/>
      <c r="F2" s="6"/>
      <c r="G2" s="6"/>
      <c r="H2" s="6"/>
      <c r="I2" s="6"/>
    </row>
    <row r="3" spans="1:9" ht="15" x14ac:dyDescent="0.2">
      <c r="A3" s="15" t="s">
        <v>6</v>
      </c>
      <c r="B3" s="9"/>
      <c r="C3" s="7"/>
      <c r="D3" s="6"/>
      <c r="E3" s="6"/>
      <c r="F3" s="6"/>
      <c r="G3" s="6"/>
    </row>
    <row r="4" spans="1:9" x14ac:dyDescent="0.2">
      <c r="A4" s="12" t="s">
        <v>11</v>
      </c>
      <c r="B4" s="6"/>
      <c r="C4" s="33" t="s">
        <v>14</v>
      </c>
      <c r="D4" s="33"/>
      <c r="E4" s="33" t="s">
        <v>13</v>
      </c>
      <c r="F4" s="33"/>
      <c r="G4" s="24" t="s">
        <v>27</v>
      </c>
      <c r="H4" s="24" t="s">
        <v>15</v>
      </c>
    </row>
    <row r="5" spans="1:9" ht="25.5" x14ac:dyDescent="0.2">
      <c r="A5" s="22" t="s">
        <v>30</v>
      </c>
      <c r="B5" s="6"/>
      <c r="C5" s="18">
        <v>1</v>
      </c>
      <c r="D5" s="19" t="str">
        <f>VLOOKUP($C$5:$C$12,$C$17:$D$22,2)</f>
        <v>College</v>
      </c>
      <c r="E5" s="19">
        <v>3</v>
      </c>
      <c r="F5" s="19" t="str">
        <f>VLOOKUP($E$5:$E$12,$C$17:$D$22,2)</f>
        <v>TX</v>
      </c>
      <c r="G5" s="17">
        <v>0</v>
      </c>
      <c r="H5" s="8">
        <v>4500</v>
      </c>
    </row>
    <row r="6" spans="1:9" x14ac:dyDescent="0.2">
      <c r="A6" s="13"/>
      <c r="B6" s="6"/>
      <c r="C6" s="18">
        <v>1</v>
      </c>
      <c r="D6" s="19" t="str">
        <f t="shared" ref="D6:D12" si="0">VLOOKUP($C$5:$C$12,$C$17:$D$22,2)</f>
        <v>College</v>
      </c>
      <c r="E6" s="18">
        <v>4</v>
      </c>
      <c r="F6" s="19" t="str">
        <f t="shared" ref="F6:F12" si="1">VLOOKUP($E$5:$E$12,$C$17:$D$22,2)</f>
        <v>CA</v>
      </c>
      <c r="G6" s="17">
        <v>400</v>
      </c>
      <c r="H6" s="8">
        <v>4000</v>
      </c>
    </row>
    <row r="7" spans="1:9" x14ac:dyDescent="0.2">
      <c r="A7" s="12" t="s">
        <v>31</v>
      </c>
      <c r="C7" s="18">
        <v>1</v>
      </c>
      <c r="D7" s="19" t="str">
        <f t="shared" si="0"/>
        <v>College</v>
      </c>
      <c r="E7" s="18">
        <v>5</v>
      </c>
      <c r="F7" s="19" t="str">
        <f t="shared" si="1"/>
        <v>DC</v>
      </c>
      <c r="G7" s="17">
        <v>300</v>
      </c>
      <c r="H7" s="8">
        <v>1500</v>
      </c>
    </row>
    <row r="8" spans="1:9" x14ac:dyDescent="0.2">
      <c r="A8" s="13" t="s">
        <v>12</v>
      </c>
      <c r="C8" s="18">
        <v>1</v>
      </c>
      <c r="D8" s="19" t="str">
        <f t="shared" si="0"/>
        <v>College</v>
      </c>
      <c r="E8" s="18">
        <v>6</v>
      </c>
      <c r="F8" s="19" t="str">
        <f t="shared" si="1"/>
        <v>NY</v>
      </c>
      <c r="G8" s="17">
        <v>800</v>
      </c>
      <c r="H8" s="8">
        <v>2000</v>
      </c>
    </row>
    <row r="9" spans="1:9" x14ac:dyDescent="0.2">
      <c r="A9" s="10"/>
      <c r="C9" s="17">
        <v>2</v>
      </c>
      <c r="D9" s="19" t="str">
        <f t="shared" si="0"/>
        <v>Analytics School</v>
      </c>
      <c r="E9" s="17">
        <v>3</v>
      </c>
      <c r="F9" s="19" t="str">
        <f t="shared" si="1"/>
        <v>TX</v>
      </c>
      <c r="G9" s="17">
        <v>750</v>
      </c>
      <c r="H9" s="5">
        <v>3000</v>
      </c>
    </row>
    <row r="10" spans="1:9" x14ac:dyDescent="0.2">
      <c r="A10" s="12" t="s">
        <v>9</v>
      </c>
      <c r="C10" s="17">
        <v>2</v>
      </c>
      <c r="D10" s="19" t="str">
        <f t="shared" si="0"/>
        <v>Analytics School</v>
      </c>
      <c r="E10" s="17">
        <v>4</v>
      </c>
      <c r="F10" s="19" t="str">
        <f t="shared" si="1"/>
        <v>CA</v>
      </c>
      <c r="G10" s="17">
        <v>250</v>
      </c>
      <c r="H10" s="5">
        <v>2500</v>
      </c>
    </row>
    <row r="11" spans="1:9" ht="25.5" x14ac:dyDescent="0.2">
      <c r="A11" s="28" t="s">
        <v>28</v>
      </c>
      <c r="C11" s="17">
        <v>2</v>
      </c>
      <c r="D11" s="19" t="str">
        <f t="shared" si="0"/>
        <v>Analytics School</v>
      </c>
      <c r="E11" s="17">
        <v>5</v>
      </c>
      <c r="F11" s="19" t="str">
        <f t="shared" si="1"/>
        <v>DC</v>
      </c>
      <c r="G11" s="17">
        <v>0</v>
      </c>
      <c r="H11" s="5">
        <v>5000</v>
      </c>
    </row>
    <row r="12" spans="1:9" ht="25.5" x14ac:dyDescent="0.2">
      <c r="A12" s="29" t="s">
        <v>29</v>
      </c>
      <c r="C12" s="17">
        <v>2</v>
      </c>
      <c r="D12" s="19" t="str">
        <f t="shared" si="0"/>
        <v>Analytics School</v>
      </c>
      <c r="E12" s="17">
        <v>6</v>
      </c>
      <c r="F12" s="19" t="str">
        <f t="shared" si="1"/>
        <v>NY</v>
      </c>
      <c r="G12" s="17">
        <v>0</v>
      </c>
      <c r="H12" s="5">
        <v>4000</v>
      </c>
    </row>
    <row r="13" spans="1:9" x14ac:dyDescent="0.2">
      <c r="A13" s="13"/>
      <c r="C13" s="2"/>
      <c r="D13" s="25" t="s">
        <v>10</v>
      </c>
      <c r="E13" s="34" t="s">
        <v>20</v>
      </c>
      <c r="F13" s="34"/>
      <c r="G13" s="25">
        <f>SUM(G5:G12)</f>
        <v>2500</v>
      </c>
      <c r="H13" s="20"/>
    </row>
    <row r="14" spans="1:9" x14ac:dyDescent="0.2">
      <c r="A14" s="13" t="s">
        <v>21</v>
      </c>
      <c r="E14" s="35" t="s">
        <v>8</v>
      </c>
      <c r="F14" s="35"/>
      <c r="G14" s="21"/>
      <c r="H14" s="5">
        <f>SUMPRODUCT(G5:G12,H5:H12)</f>
        <v>6525000</v>
      </c>
    </row>
    <row r="15" spans="1:9" x14ac:dyDescent="0.2">
      <c r="A15" s="13" t="s">
        <v>22</v>
      </c>
    </row>
    <row r="16" spans="1:9" x14ac:dyDescent="0.2">
      <c r="A16" s="13" t="s">
        <v>23</v>
      </c>
      <c r="C16" s="33" t="s">
        <v>16</v>
      </c>
      <c r="D16" s="33"/>
      <c r="E16" s="24" t="s">
        <v>17</v>
      </c>
      <c r="F16" s="3"/>
      <c r="G16" s="24" t="s">
        <v>18</v>
      </c>
      <c r="H16" s="30" t="s">
        <v>9</v>
      </c>
    </row>
    <row r="17" spans="1:8" x14ac:dyDescent="0.2">
      <c r="A17" s="13" t="s">
        <v>24</v>
      </c>
      <c r="C17" s="17">
        <v>1</v>
      </c>
      <c r="D17" s="17" t="s">
        <v>4</v>
      </c>
      <c r="E17" s="17">
        <f>SUMIF($E$5:$E$12,C17,$G$5:$G$12)-SUMIF($C$5:$C$12,C17, $G$5:$G$12)</f>
        <v>-1500</v>
      </c>
      <c r="F17" s="4" t="s">
        <v>7</v>
      </c>
      <c r="G17" s="17">
        <v>-1400</v>
      </c>
      <c r="H17" s="31"/>
    </row>
    <row r="18" spans="1:8" x14ac:dyDescent="0.2">
      <c r="A18" s="13"/>
      <c r="C18" s="17">
        <v>2</v>
      </c>
      <c r="D18" s="17" t="s">
        <v>5</v>
      </c>
      <c r="E18" s="17">
        <f t="shared" ref="E18:E22" si="2">SUMIF($E$5:$E$12,C18,$G$5:$G$12)-SUMIF($C$5:$C$12,C18, $G$5:$G$12)</f>
        <v>-1000</v>
      </c>
      <c r="F18" s="4" t="s">
        <v>19</v>
      </c>
      <c r="G18" s="17">
        <v>-1000</v>
      </c>
      <c r="H18" s="31"/>
    </row>
    <row r="19" spans="1:8" x14ac:dyDescent="0.2">
      <c r="A19" s="13" t="s">
        <v>33</v>
      </c>
      <c r="C19" s="17">
        <v>3</v>
      </c>
      <c r="D19" s="17" t="s">
        <v>0</v>
      </c>
      <c r="E19" s="17">
        <f t="shared" si="2"/>
        <v>750</v>
      </c>
      <c r="F19" s="4" t="s">
        <v>7</v>
      </c>
      <c r="G19" s="17">
        <v>750</v>
      </c>
      <c r="H19" s="31"/>
    </row>
    <row r="20" spans="1:8" x14ac:dyDescent="0.2">
      <c r="A20" s="10"/>
      <c r="C20" s="17">
        <v>4</v>
      </c>
      <c r="D20" s="17" t="s">
        <v>1</v>
      </c>
      <c r="E20" s="17">
        <f t="shared" si="2"/>
        <v>650</v>
      </c>
      <c r="F20" s="4" t="s">
        <v>7</v>
      </c>
      <c r="G20" s="17">
        <v>650</v>
      </c>
      <c r="H20" s="31"/>
    </row>
    <row r="21" spans="1:8" x14ac:dyDescent="0.2">
      <c r="A21" s="12" t="s">
        <v>10</v>
      </c>
      <c r="C21" s="17">
        <v>5</v>
      </c>
      <c r="D21" s="17" t="s">
        <v>2</v>
      </c>
      <c r="E21" s="17">
        <f t="shared" si="2"/>
        <v>300</v>
      </c>
      <c r="F21" s="4" t="s">
        <v>7</v>
      </c>
      <c r="G21" s="17">
        <v>300</v>
      </c>
      <c r="H21" s="31"/>
    </row>
    <row r="22" spans="1:8" ht="28.5" x14ac:dyDescent="0.2">
      <c r="A22" s="14" t="s">
        <v>25</v>
      </c>
      <c r="C22" s="17">
        <v>6</v>
      </c>
      <c r="D22" s="17" t="s">
        <v>3</v>
      </c>
      <c r="E22" s="17">
        <f t="shared" si="2"/>
        <v>800</v>
      </c>
      <c r="F22" s="4" t="s">
        <v>7</v>
      </c>
      <c r="G22" s="17">
        <v>800</v>
      </c>
      <c r="H22" s="32"/>
    </row>
  </sheetData>
  <mergeCells count="6">
    <mergeCell ref="H16:H22"/>
    <mergeCell ref="C4:D4"/>
    <mergeCell ref="E4:F4"/>
    <mergeCell ref="E13:F13"/>
    <mergeCell ref="E14:F14"/>
    <mergeCell ref="C16:D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06F4-98F3-4B1F-9349-6D8C15ECF03C}">
  <dimension ref="A1:I22"/>
  <sheetViews>
    <sheetView tabSelected="1" topLeftCell="A7" workbookViewId="0">
      <selection activeCell="J5" sqref="J5"/>
    </sheetView>
  </sheetViews>
  <sheetFormatPr defaultRowHeight="12.75" x14ac:dyDescent="0.2"/>
  <cols>
    <col min="1" max="1" width="59" style="11" customWidth="1"/>
    <col min="2" max="2" width="9.140625" style="1"/>
    <col min="3" max="3" width="13.85546875" style="1" bestFit="1" customWidth="1"/>
    <col min="4" max="4" width="16.28515625" style="1" customWidth="1"/>
    <col min="5" max="5" width="12.7109375" style="1" bestFit="1" customWidth="1"/>
    <col min="6" max="6" width="10.42578125" style="1" customWidth="1"/>
    <col min="7" max="7" width="13.85546875" style="1" customWidth="1"/>
    <col min="8" max="8" width="15.7109375" style="1" customWidth="1"/>
    <col min="9" max="9" width="16.28515625" style="1" customWidth="1"/>
    <col min="10" max="16384" width="9.140625" style="1"/>
  </cols>
  <sheetData>
    <row r="1" spans="1:9" x14ac:dyDescent="0.2">
      <c r="A1" s="23"/>
      <c r="B1" s="6"/>
      <c r="C1" s="6"/>
      <c r="D1" s="6"/>
      <c r="E1" s="6"/>
      <c r="F1" s="6"/>
      <c r="G1" s="6"/>
      <c r="H1" s="6"/>
      <c r="I1" s="6"/>
    </row>
    <row r="2" spans="1:9" ht="44.25" customHeight="1" x14ac:dyDescent="0.2">
      <c r="A2" s="16"/>
      <c r="B2" s="9"/>
      <c r="C2" s="7"/>
      <c r="D2" s="6"/>
      <c r="E2" s="6"/>
      <c r="F2" s="6"/>
      <c r="G2" s="6"/>
      <c r="H2" s="6"/>
      <c r="I2" s="6"/>
    </row>
    <row r="3" spans="1:9" ht="15" x14ac:dyDescent="0.2">
      <c r="A3" s="15" t="s">
        <v>6</v>
      </c>
      <c r="B3" s="9"/>
      <c r="C3" s="7"/>
      <c r="D3" s="6"/>
      <c r="E3" s="6"/>
      <c r="F3" s="6"/>
      <c r="G3" s="6"/>
    </row>
    <row r="4" spans="1:9" x14ac:dyDescent="0.2">
      <c r="A4" s="12" t="s">
        <v>11</v>
      </c>
      <c r="B4" s="6"/>
      <c r="C4" s="33" t="s">
        <v>14</v>
      </c>
      <c r="D4" s="33"/>
      <c r="E4" s="33" t="s">
        <v>13</v>
      </c>
      <c r="F4" s="33"/>
      <c r="G4" s="24" t="s">
        <v>27</v>
      </c>
      <c r="H4" s="24" t="s">
        <v>15</v>
      </c>
    </row>
    <row r="5" spans="1:9" ht="25.5" x14ac:dyDescent="0.2">
      <c r="A5" s="22" t="s">
        <v>30</v>
      </c>
      <c r="B5" s="6"/>
      <c r="C5" s="18">
        <v>1</v>
      </c>
      <c r="D5" s="19" t="str">
        <f>VLOOKUP($C$5:$C$12,$C$17:$D$22,2)</f>
        <v>College</v>
      </c>
      <c r="E5" s="19">
        <v>3</v>
      </c>
      <c r="F5" s="19" t="str">
        <f>VLOOKUP($E$5:$E$12,$C$17:$D$22,2)</f>
        <v>TX</v>
      </c>
      <c r="G5" s="17">
        <v>0</v>
      </c>
      <c r="H5" s="8">
        <v>4500</v>
      </c>
    </row>
    <row r="6" spans="1:9" x14ac:dyDescent="0.2">
      <c r="A6" s="13"/>
      <c r="B6" s="6"/>
      <c r="C6" s="18">
        <v>1</v>
      </c>
      <c r="D6" s="19" t="str">
        <f t="shared" ref="D6:D12" si="0">VLOOKUP($C$5:$C$12,$C$17:$D$22,2)</f>
        <v>College</v>
      </c>
      <c r="E6" s="18">
        <v>4</v>
      </c>
      <c r="F6" s="19" t="str">
        <f t="shared" ref="F6:F12" si="1">VLOOKUP($E$5:$E$12,$C$17:$D$22,2)</f>
        <v>CA</v>
      </c>
      <c r="G6" s="17">
        <v>300</v>
      </c>
      <c r="H6" s="8">
        <v>4000</v>
      </c>
    </row>
    <row r="7" spans="1:9" x14ac:dyDescent="0.2">
      <c r="A7" s="12" t="s">
        <v>31</v>
      </c>
      <c r="C7" s="18">
        <v>1</v>
      </c>
      <c r="D7" s="19" t="str">
        <f t="shared" si="0"/>
        <v>College</v>
      </c>
      <c r="E7" s="18">
        <v>5</v>
      </c>
      <c r="F7" s="19" t="str">
        <f t="shared" si="1"/>
        <v>DC</v>
      </c>
      <c r="G7" s="17">
        <v>300</v>
      </c>
      <c r="H7" s="8">
        <v>1500</v>
      </c>
    </row>
    <row r="8" spans="1:9" x14ac:dyDescent="0.2">
      <c r="A8" s="13" t="s">
        <v>12</v>
      </c>
      <c r="C8" s="18">
        <v>1</v>
      </c>
      <c r="D8" s="19" t="str">
        <f t="shared" si="0"/>
        <v>College</v>
      </c>
      <c r="E8" s="18">
        <v>6</v>
      </c>
      <c r="F8" s="19" t="str">
        <f t="shared" si="1"/>
        <v>NY</v>
      </c>
      <c r="G8" s="17">
        <v>800</v>
      </c>
      <c r="H8" s="8">
        <v>2000</v>
      </c>
    </row>
    <row r="9" spans="1:9" x14ac:dyDescent="0.2">
      <c r="A9" s="10"/>
      <c r="C9" s="17">
        <v>2</v>
      </c>
      <c r="D9" s="19" t="str">
        <f t="shared" si="0"/>
        <v>Analytics School</v>
      </c>
      <c r="E9" s="17">
        <v>3</v>
      </c>
      <c r="F9" s="19" t="str">
        <f t="shared" si="1"/>
        <v>TX</v>
      </c>
      <c r="G9" s="17">
        <v>650</v>
      </c>
      <c r="H9" s="5">
        <v>3000</v>
      </c>
    </row>
    <row r="10" spans="1:9" x14ac:dyDescent="0.2">
      <c r="A10" s="12" t="s">
        <v>9</v>
      </c>
      <c r="C10" s="17">
        <v>2</v>
      </c>
      <c r="D10" s="19" t="str">
        <f t="shared" si="0"/>
        <v>Analytics School</v>
      </c>
      <c r="E10" s="17">
        <v>4</v>
      </c>
      <c r="F10" s="19" t="str">
        <f t="shared" si="1"/>
        <v>CA</v>
      </c>
      <c r="G10" s="17">
        <v>350</v>
      </c>
      <c r="H10" s="5">
        <v>2500</v>
      </c>
    </row>
    <row r="11" spans="1:9" ht="25.5" x14ac:dyDescent="0.2">
      <c r="A11" s="28" t="s">
        <v>28</v>
      </c>
      <c r="C11" s="17">
        <v>2</v>
      </c>
      <c r="D11" s="19" t="str">
        <f t="shared" si="0"/>
        <v>Analytics School</v>
      </c>
      <c r="E11" s="17">
        <v>5</v>
      </c>
      <c r="F11" s="19" t="str">
        <f t="shared" si="1"/>
        <v>DC</v>
      </c>
      <c r="G11" s="17">
        <v>0</v>
      </c>
      <c r="H11" s="5">
        <v>5000</v>
      </c>
    </row>
    <row r="12" spans="1:9" ht="25.5" x14ac:dyDescent="0.2">
      <c r="A12" s="29" t="s">
        <v>29</v>
      </c>
      <c r="C12" s="17">
        <v>2</v>
      </c>
      <c r="D12" s="19" t="str">
        <f t="shared" si="0"/>
        <v>Analytics School</v>
      </c>
      <c r="E12" s="17">
        <v>6</v>
      </c>
      <c r="F12" s="19" t="str">
        <f t="shared" si="1"/>
        <v>NY</v>
      </c>
      <c r="G12" s="17">
        <v>0</v>
      </c>
      <c r="H12" s="5">
        <v>4000</v>
      </c>
    </row>
    <row r="13" spans="1:9" x14ac:dyDescent="0.2">
      <c r="A13" s="13"/>
      <c r="C13" s="2"/>
      <c r="D13" s="26"/>
      <c r="E13" s="36" t="s">
        <v>20</v>
      </c>
      <c r="F13" s="36"/>
      <c r="G13" s="26">
        <f>SUM(G5:G12)</f>
        <v>2400</v>
      </c>
      <c r="H13" s="20"/>
    </row>
    <row r="14" spans="1:9" x14ac:dyDescent="0.2">
      <c r="A14" s="13" t="s">
        <v>21</v>
      </c>
      <c r="D14" s="25" t="s">
        <v>10</v>
      </c>
      <c r="E14" s="37" t="s">
        <v>8</v>
      </c>
      <c r="F14" s="37"/>
      <c r="G14" s="21"/>
      <c r="H14" s="27">
        <f>SUMPRODUCT(G5:G12,H5:H12)</f>
        <v>6075000</v>
      </c>
    </row>
    <row r="15" spans="1:9" x14ac:dyDescent="0.2">
      <c r="A15" s="13" t="s">
        <v>22</v>
      </c>
    </row>
    <row r="16" spans="1:9" x14ac:dyDescent="0.2">
      <c r="A16" s="13" t="s">
        <v>23</v>
      </c>
      <c r="C16" s="33" t="s">
        <v>16</v>
      </c>
      <c r="D16" s="33"/>
      <c r="E16" s="24" t="s">
        <v>17</v>
      </c>
      <c r="F16" s="3"/>
      <c r="G16" s="24" t="s">
        <v>18</v>
      </c>
      <c r="H16" s="30" t="s">
        <v>9</v>
      </c>
    </row>
    <row r="17" spans="1:8" x14ac:dyDescent="0.2">
      <c r="A17" s="13" t="s">
        <v>24</v>
      </c>
      <c r="C17" s="17">
        <v>1</v>
      </c>
      <c r="D17" s="17" t="s">
        <v>4</v>
      </c>
      <c r="E17" s="17">
        <f>SUMIF($E$5:$E$12,C17,$G$5:$G$12)-SUMIF($C$5:$C$12,C17, $G$5:$G$12)</f>
        <v>-1400</v>
      </c>
      <c r="F17" s="4" t="s">
        <v>7</v>
      </c>
      <c r="G17" s="17">
        <v>-1400</v>
      </c>
      <c r="H17" s="31"/>
    </row>
    <row r="18" spans="1:8" x14ac:dyDescent="0.2">
      <c r="A18" s="13"/>
      <c r="C18" s="17">
        <v>2</v>
      </c>
      <c r="D18" s="17" t="s">
        <v>5</v>
      </c>
      <c r="E18" s="17">
        <f t="shared" ref="E18:E22" si="2">SUMIF($E$5:$E$12,C18,$G$5:$G$12)-SUMIF($C$5:$C$12,C18, $G$5:$G$12)</f>
        <v>-1000</v>
      </c>
      <c r="F18" s="4" t="s">
        <v>19</v>
      </c>
      <c r="G18" s="17">
        <v>-1000</v>
      </c>
      <c r="H18" s="31"/>
    </row>
    <row r="19" spans="1:8" x14ac:dyDescent="0.2">
      <c r="A19" s="13" t="s">
        <v>32</v>
      </c>
      <c r="C19" s="17">
        <v>3</v>
      </c>
      <c r="D19" s="17" t="s">
        <v>0</v>
      </c>
      <c r="E19" s="17">
        <f t="shared" si="2"/>
        <v>650</v>
      </c>
      <c r="F19" s="4" t="s">
        <v>7</v>
      </c>
      <c r="G19" s="17">
        <v>750</v>
      </c>
      <c r="H19" s="31"/>
    </row>
    <row r="20" spans="1:8" x14ac:dyDescent="0.2">
      <c r="A20" s="10"/>
      <c r="C20" s="17">
        <v>4</v>
      </c>
      <c r="D20" s="17" t="s">
        <v>1</v>
      </c>
      <c r="E20" s="17">
        <f t="shared" si="2"/>
        <v>650</v>
      </c>
      <c r="F20" s="4" t="s">
        <v>7</v>
      </c>
      <c r="G20" s="17">
        <v>650</v>
      </c>
      <c r="H20" s="31"/>
    </row>
    <row r="21" spans="1:8" x14ac:dyDescent="0.2">
      <c r="A21" s="12" t="s">
        <v>10</v>
      </c>
      <c r="C21" s="17">
        <v>5</v>
      </c>
      <c r="D21" s="17" t="s">
        <v>2</v>
      </c>
      <c r="E21" s="17">
        <f t="shared" si="2"/>
        <v>300</v>
      </c>
      <c r="F21" s="4" t="s">
        <v>7</v>
      </c>
      <c r="G21" s="17">
        <v>300</v>
      </c>
      <c r="H21" s="31"/>
    </row>
    <row r="22" spans="1:8" ht="28.5" x14ac:dyDescent="0.2">
      <c r="A22" s="14" t="s">
        <v>26</v>
      </c>
      <c r="C22" s="17">
        <v>6</v>
      </c>
      <c r="D22" s="17" t="s">
        <v>3</v>
      </c>
      <c r="E22" s="17">
        <f t="shared" si="2"/>
        <v>800</v>
      </c>
      <c r="F22" s="4" t="s">
        <v>7</v>
      </c>
      <c r="G22" s="17">
        <v>800</v>
      </c>
      <c r="H22" s="32"/>
    </row>
  </sheetData>
  <mergeCells count="6">
    <mergeCell ref="H16:H22"/>
    <mergeCell ref="C4:D4"/>
    <mergeCell ref="E4:F4"/>
    <mergeCell ref="E13:F13"/>
    <mergeCell ref="E14:F14"/>
    <mergeCell ref="C16:D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Maximize Interns Supplied</vt:lpstr>
      <vt:lpstr>Minimize Cost</vt:lpstr>
    </vt:vector>
  </TitlesOfParts>
  <Company>College of William and Mary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Wilck, Joe</dc:creator>
  <cp:lastModifiedBy>michael martley</cp:lastModifiedBy>
  <dcterms:created xsi:type="dcterms:W3CDTF">2016-11-01T19:38:55Z</dcterms:created>
  <dcterms:modified xsi:type="dcterms:W3CDTF">2019-09-29T11:47:00Z</dcterms:modified>
</cp:coreProperties>
</file>