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mc:AlternateContent xmlns:mc="http://schemas.openxmlformats.org/markup-compatibility/2006">
    <mc:Choice Requires="x15">
      <x15ac:absPath xmlns:x15ac="http://schemas.microsoft.com/office/spreadsheetml/2010/11/ac" url="D:\Mechatronics\CourseRA\Excel\Course 2\Week 2\"/>
    </mc:Choice>
  </mc:AlternateContent>
  <xr:revisionPtr revIDLastSave="0" documentId="13_ncr:1_{F4FF2C31-5DAD-4D05-AE28-9FD7DEFBD56B}" xr6:coauthVersionLast="36" xr6:coauthVersionMax="36" xr10:uidLastSave="{00000000-0000-0000-0000-000000000000}"/>
  <workbookProtection lockStructure="1"/>
  <bookViews>
    <workbookView xWindow="0" yWindow="0" windowWidth="20490" windowHeight="7545" activeTab="4" xr2:uid="{00000000-000D-0000-FFFF-FFFF00000000}"/>
  </bookViews>
  <sheets>
    <sheet name="1. Scenario A" sheetId="7" r:id="rId1"/>
    <sheet name="2. Practice A" sheetId="8" r:id="rId2"/>
    <sheet name="3. Scenario B" sheetId="3" r:id="rId3"/>
    <sheet name="4. Practice B" sheetId="4" r:id="rId4"/>
    <sheet name="hints" sheetId="5" r:id="rId5"/>
    <sheet name="messages1" sheetId="9" state="hidden" r:id="rId6"/>
    <sheet name="messages2" sheetId="6" state="hidden" r:id="rId7"/>
  </sheets>
  <calcPr calcId="179021"/>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2" i="4"/>
  <c r="L3" i="4"/>
  <c r="N3" i="4" s="1"/>
  <c r="L4" i="4"/>
  <c r="N4" i="4" s="1"/>
  <c r="L5" i="4"/>
  <c r="N5" i="4" s="1"/>
  <c r="L6" i="4"/>
  <c r="N6" i="4" s="1"/>
  <c r="L7" i="4"/>
  <c r="N7" i="4" s="1"/>
  <c r="L8" i="4"/>
  <c r="N8" i="4" s="1"/>
  <c r="L9" i="4"/>
  <c r="N9" i="4" s="1"/>
  <c r="L10" i="4"/>
  <c r="N10" i="4" s="1"/>
  <c r="L11" i="4"/>
  <c r="N11" i="4" s="1"/>
  <c r="L12" i="4"/>
  <c r="N12" i="4" s="1"/>
  <c r="L13" i="4"/>
  <c r="N13" i="4" s="1"/>
  <c r="L14" i="4"/>
  <c r="N14" i="4" s="1"/>
  <c r="L15" i="4"/>
  <c r="N15" i="4" s="1"/>
  <c r="L16" i="4"/>
  <c r="N16" i="4" s="1"/>
  <c r="L17" i="4"/>
  <c r="N17" i="4" s="1"/>
  <c r="L18" i="4"/>
  <c r="N18" i="4" s="1"/>
  <c r="L19" i="4"/>
  <c r="N19" i="4" s="1"/>
  <c r="L20" i="4"/>
  <c r="N20" i="4" s="1"/>
  <c r="L21" i="4"/>
  <c r="N21" i="4" s="1"/>
  <c r="L22" i="4"/>
  <c r="N22" i="4" s="1"/>
  <c r="L23" i="4"/>
  <c r="N23" i="4" s="1"/>
  <c r="L24" i="4"/>
  <c r="N24" i="4" s="1"/>
  <c r="L25" i="4"/>
  <c r="N25" i="4" s="1"/>
  <c r="L26" i="4"/>
  <c r="N26" i="4" s="1"/>
  <c r="L27" i="4"/>
  <c r="N27" i="4" s="1"/>
  <c r="L28" i="4"/>
  <c r="N28" i="4" s="1"/>
  <c r="L29" i="4"/>
  <c r="N29" i="4" s="1"/>
  <c r="L30" i="4"/>
  <c r="N30" i="4" s="1"/>
  <c r="L31" i="4"/>
  <c r="N31" i="4" s="1"/>
  <c r="L32" i="4"/>
  <c r="N32" i="4" s="1"/>
  <c r="L33" i="4"/>
  <c r="N33" i="4" s="1"/>
  <c r="L34" i="4"/>
  <c r="N34" i="4" s="1"/>
  <c r="L35" i="4"/>
  <c r="N35" i="4" s="1"/>
  <c r="L36" i="4"/>
  <c r="N36" i="4" s="1"/>
  <c r="L37" i="4"/>
  <c r="N37" i="4" s="1"/>
  <c r="L38" i="4"/>
  <c r="N38" i="4" s="1"/>
  <c r="L39" i="4"/>
  <c r="N39" i="4" s="1"/>
  <c r="L40" i="4"/>
  <c r="N40" i="4" s="1"/>
  <c r="L41" i="4"/>
  <c r="N41" i="4" s="1"/>
  <c r="L42" i="4"/>
  <c r="N42" i="4" s="1"/>
  <c r="L43" i="4"/>
  <c r="N43" i="4" s="1"/>
  <c r="L44" i="4"/>
  <c r="N44" i="4" s="1"/>
  <c r="L45" i="4"/>
  <c r="N45" i="4" s="1"/>
  <c r="L46" i="4"/>
  <c r="N46" i="4" s="1"/>
  <c r="L47" i="4"/>
  <c r="N47" i="4" s="1"/>
  <c r="L48" i="4"/>
  <c r="N48" i="4" s="1"/>
  <c r="L49" i="4"/>
  <c r="N49" i="4" s="1"/>
  <c r="L50" i="4"/>
  <c r="N50" i="4" s="1"/>
  <c r="L51" i="4"/>
  <c r="N51" i="4" s="1"/>
  <c r="L52" i="4"/>
  <c r="N52" i="4" s="1"/>
  <c r="L53" i="4"/>
  <c r="N53" i="4" s="1"/>
  <c r="L2" i="4"/>
  <c r="N2" i="4" s="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2" i="4"/>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2"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3" i="8"/>
  <c r="I2" i="8"/>
  <c r="K3" i="6" l="1"/>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2" i="6"/>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2" i="6"/>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2" i="6"/>
  <c r="K1" i="6"/>
  <c r="J3" i="9"/>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2" i="9"/>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2" i="9"/>
  <c r="J1" i="9"/>
  <c r="I1" i="9"/>
  <c r="M2" i="6"/>
  <c r="M1" i="6"/>
  <c r="L1" i="6"/>
</calcChain>
</file>

<file path=xl/sharedStrings.xml><?xml version="1.0" encoding="utf-8"?>
<sst xmlns="http://schemas.openxmlformats.org/spreadsheetml/2006/main" count="767" uniqueCount="478">
  <si>
    <t>Week 2: Learning Objectives</t>
  </si>
  <si>
    <t>Instructions</t>
  </si>
  <si>
    <t>Excel Skills for Business: Intermediate I</t>
  </si>
  <si>
    <t>Week 2: Text &amp; Date Functions</t>
  </si>
  <si>
    <t xml:space="preserve">Explain the use of Date and Text functions in Excel.
Understand how to work with NESTED functions.
Use Date functions to extract additional business intelligence.
Use Text functions to combine or split text strings. </t>
  </si>
  <si>
    <t>Your boss loves this idea, and has decided that if it is a milestone birthday (21, 30, 40 or 50) the customer should receive a 25% discount.</t>
  </si>
  <si>
    <t>- First name</t>
  </si>
  <si>
    <t>- Email address</t>
  </si>
  <si>
    <t>- The month of their birthday</t>
  </si>
  <si>
    <t>The IT department can send a personlised email to promote this discount, but they need a list of customers with the following information:</t>
  </si>
  <si>
    <t>Follow the instructions to reformat this for the IT department.</t>
  </si>
  <si>
    <t>Customer number</t>
  </si>
  <si>
    <t>Email</t>
  </si>
  <si>
    <t>DOB</t>
  </si>
  <si>
    <t>- The age of the customer (so we know the level of discount to offer them)</t>
  </si>
  <si>
    <t>1. You already have two of the details that the IT</t>
  </si>
  <si>
    <t xml:space="preserve"> other customers.</t>
  </si>
  <si>
    <t>If you need a hint, click here.</t>
  </si>
  <si>
    <t>2. Next we want to know the age of each customer.</t>
  </si>
  <si>
    <t>3. Finally we need to provide IT with the birthday month of</t>
  </si>
  <si>
    <t xml:space="preserve"> each customer, so that they know when to send that</t>
  </si>
  <si>
    <t xml:space="preserve"> "Month" and fill the formula down for all customers.</t>
  </si>
  <si>
    <t xml:space="preserve"> customer an email. A handy function to calculate this has</t>
  </si>
  <si>
    <t>Hints</t>
  </si>
  <si>
    <t>While it is best for you to try out the challenges yourself, we've provided some hints in case you get stuck.</t>
  </si>
  <si>
    <t>&lt; Click the + if you're still unsure.</t>
  </si>
  <si>
    <t>To view the hints, click on the 'plus' symbol to the left of the relevant hint below.</t>
  </si>
  <si>
    <t>The two dates we need to know for someone's age are their Date of Birth, and Today's date.</t>
  </si>
  <si>
    <r>
      <t xml:space="preserve">&lt; Click the + to view hint on how to find customer's </t>
    </r>
    <r>
      <rPr>
        <b/>
        <sz val="11"/>
        <rFont val="Century Gothic"/>
        <family val="2"/>
        <scheme val="minor"/>
      </rPr>
      <t>Age</t>
    </r>
    <r>
      <rPr>
        <b/>
        <sz val="11"/>
        <color rgb="FFC00000"/>
        <rFont val="Century Gothic"/>
        <family val="2"/>
        <scheme val="minor"/>
      </rPr>
      <t>.</t>
    </r>
  </si>
  <si>
    <t>Hint - Age</t>
  </si>
  <si>
    <t>Super Challenge</t>
  </si>
  <si>
    <t>Even though you have calculated each customer's age, it</t>
  </si>
  <si>
    <t>department the age each customer will turn on their next</t>
  </si>
  <si>
    <t>birthday. It would be more useful if we could tell the IT</t>
  </si>
  <si>
    <t xml:space="preserve">try to find a Math function that will tell you how old the </t>
  </si>
  <si>
    <t>customer is turning (in whole years) on their next birthday.</t>
  </si>
  <si>
    <t>Hint - Super Challenge</t>
  </si>
  <si>
    <t>is likely we will want to email them before their actual</t>
  </si>
  <si>
    <t>You already know the exact age of each customer in years, so the age they will turn on their next birthday will be the next highest "whole number".</t>
  </si>
  <si>
    <t>In mathematics, we can find the next highest whole number by "rounding up" to a number with no decimal places.</t>
  </si>
  <si>
    <t>Have a look at the Excel function ROUNDUP.</t>
  </si>
  <si>
    <t>&lt; Click the + for more hints.</t>
  </si>
  <si>
    <r>
      <t xml:space="preserve">&lt; Click the + to view hints for the </t>
    </r>
    <r>
      <rPr>
        <b/>
        <sz val="11"/>
        <rFont val="Century Gothic"/>
        <family val="2"/>
        <scheme val="minor"/>
      </rPr>
      <t>Super Challenge</t>
    </r>
    <r>
      <rPr>
        <b/>
        <sz val="11"/>
        <color rgb="FFC00000"/>
        <rFont val="Century Gothic"/>
        <family val="2"/>
        <scheme val="minor"/>
      </rPr>
      <t>.</t>
    </r>
  </si>
  <si>
    <t>ü</t>
  </si>
  <si>
    <t>Great work!</t>
  </si>
  <si>
    <t>Well done!</t>
  </si>
  <si>
    <t>Awesome!</t>
  </si>
  <si>
    <t>You work for a small retail business and your boss has launched an online store.</t>
  </si>
  <si>
    <t>You need to set up accounts for all existing customers, and you've been given a copy of the existing customer database.</t>
  </si>
  <si>
    <t>You will be asking customers to log in with the following credentials:</t>
  </si>
  <si>
    <t>After a customer has logged in for the first time, they will be able to choose their own username and password.</t>
  </si>
  <si>
    <t>Practice Challenge</t>
  </si>
  <si>
    <t>Address</t>
  </si>
  <si>
    <t>Post Code</t>
  </si>
  <si>
    <t>Phone</t>
  </si>
  <si>
    <t>4 Brookcrest Dr #7786, Inverlaw</t>
  </si>
  <si>
    <t>07-9354-2612</t>
  </si>
  <si>
    <t>5 Liberty Ave, Fosterville</t>
  </si>
  <si>
    <t>03-2691-1298</t>
  </si>
  <si>
    <t>13904 S 35th St, Wherrol Flat</t>
  </si>
  <si>
    <t>02-8171-9051</t>
  </si>
  <si>
    <t>405 W Lee St, Stonehaven</t>
  </si>
  <si>
    <t>03-2305-8627</t>
  </si>
  <si>
    <t>570 W Pine St, Tuggerawong</t>
  </si>
  <si>
    <t>02-5171-4345</t>
  </si>
  <si>
    <t>67765 W 11th St, Yelverton</t>
  </si>
  <si>
    <t>08-2666-6390</t>
  </si>
  <si>
    <t>75962 E Drinker St, Sunny Nook</t>
  </si>
  <si>
    <t>07-6476-1399</t>
  </si>
  <si>
    <t>3 S Willow St #82, Bygalorie</t>
  </si>
  <si>
    <t>02-5487-7528</t>
  </si>
  <si>
    <t>5210 E Airy St #2, Brandy Creek</t>
  </si>
  <si>
    <t>07-4306-1623</t>
  </si>
  <si>
    <t>40 E 19th Ave, Empire Bay</t>
  </si>
  <si>
    <t>02-3996-9188</t>
  </si>
  <si>
    <t>65898 E St Nw, Watsonville</t>
  </si>
  <si>
    <t>07-2373-6048</t>
  </si>
  <si>
    <t>8 Middletown Blvd #708, Wardering</t>
  </si>
  <si>
    <t>08-5671-3318</t>
  </si>
  <si>
    <t>5 W Allen St, Mccullys Gap</t>
  </si>
  <si>
    <t>02-3647-9507</t>
  </si>
  <si>
    <t>95431 34th Ave #62, Nedlands</t>
  </si>
  <si>
    <t>08-7097-3947</t>
  </si>
  <si>
    <t>50968 Kurtz St #45, Warra</t>
  </si>
  <si>
    <t>07-3721-9123</t>
  </si>
  <si>
    <t>78 31st St, Bellangry</t>
  </si>
  <si>
    <t>02-6246-5711</t>
  </si>
  <si>
    <t>96 Armitage Ave, Katunga</t>
  </si>
  <si>
    <t>03-8243-2999</t>
  </si>
  <si>
    <t>8 Old County Rd #3, Alvie</t>
  </si>
  <si>
    <t>03-7063-6734</t>
  </si>
  <si>
    <t>6940 Prospect Pl, Caldwell</t>
  </si>
  <si>
    <t>02-4565-6425</t>
  </si>
  <si>
    <t>404 Broxton Ave, Bateau Bay</t>
  </si>
  <si>
    <t>02-3877-9654</t>
  </si>
  <si>
    <t>1255 W Passaic St #1553, Bolivia</t>
  </si>
  <si>
    <t>02-2367-6845</t>
  </si>
  <si>
    <t>5656 N Fiesta Blvd, East Newdegate</t>
  </si>
  <si>
    <t>08-2117-5217</t>
  </si>
  <si>
    <t>7 Hugh Wallis Rd, Koolan Island</t>
  </si>
  <si>
    <t>08-5263-2786</t>
  </si>
  <si>
    <t>1089 Pacific Coast Hwy, Myrniong</t>
  </si>
  <si>
    <t>03-3268-5102</t>
  </si>
  <si>
    <t>7 Hall St, Nambucca Heads</t>
  </si>
  <si>
    <t>02-1718-4983</t>
  </si>
  <si>
    <t>52347 San Fernando Rd, Coppabella</t>
  </si>
  <si>
    <t>07-8085-8351</t>
  </si>
  <si>
    <t>86 Worth St #272, Tibradden</t>
  </si>
  <si>
    <t>08-3071-2258</t>
  </si>
  <si>
    <t>7177 E 14th St, Maleny</t>
  </si>
  <si>
    <t>07-1778-9968</t>
  </si>
  <si>
    <t>56710 Euclid Ave, Camp Mountain</t>
  </si>
  <si>
    <t>07-8661-4016</t>
  </si>
  <si>
    <t>92 South St, Alligator Creek</t>
  </si>
  <si>
    <t>07-5284-3845</t>
  </si>
  <si>
    <t>71585 S Ayon Ave #9, Wanguri</t>
  </si>
  <si>
    <t>08-2748-1250</t>
  </si>
  <si>
    <t>503 Fulford Ave, Somers</t>
  </si>
  <si>
    <t>03-4529-7210</t>
  </si>
  <si>
    <t>2 N Valley Mills Dr, Cape Portland</t>
  </si>
  <si>
    <t>03-6543-6688</t>
  </si>
  <si>
    <t>377 Excalibur Dr, East Melbourne</t>
  </si>
  <si>
    <t>03-3474-2120</t>
  </si>
  <si>
    <t>1886 2nd Ave, Wattle Hill</t>
  </si>
  <si>
    <t>03-8157-4609</t>
  </si>
  <si>
    <t>6926 Orange Ave, Two Rocks</t>
  </si>
  <si>
    <t>08-7635-8350</t>
  </si>
  <si>
    <t>39 Broad St, Seaforth</t>
  </si>
  <si>
    <t>02-7328-3350</t>
  </si>
  <si>
    <t>4 S Main St #285, Glenmoral</t>
  </si>
  <si>
    <t>07-2679-1774</t>
  </si>
  <si>
    <t>20214 W Main St, Macks Creek</t>
  </si>
  <si>
    <t>03-4933-4205</t>
  </si>
  <si>
    <t>68828 S 32nd St #6, Rosegarland</t>
  </si>
  <si>
    <t>03-1174-6817</t>
  </si>
  <si>
    <t>387 Airway Cir #62, Mapleton</t>
  </si>
  <si>
    <t>07-9387-7293</t>
  </si>
  <si>
    <t>31 Schuyler Ave, Sovereign Hill</t>
  </si>
  <si>
    <t>03-6023-2680</t>
  </si>
  <si>
    <t>661 Plummer St #963, Arno Bay</t>
  </si>
  <si>
    <t>08-7687-4883</t>
  </si>
  <si>
    <t>1585 Salem Church Rd #59, Dangar Island</t>
  </si>
  <si>
    <t>02-5046-1307</t>
  </si>
  <si>
    <t>79620 Timber Dr, Arthurville</t>
  </si>
  <si>
    <t>02-3518-7078</t>
  </si>
  <si>
    <t>1351 Simpson St, Maffra</t>
  </si>
  <si>
    <t>03-1974-9948</t>
  </si>
  <si>
    <t>5399 Mcwhorter Rd, Calala</t>
  </si>
  <si>
    <t>02-8007-5034</t>
  </si>
  <si>
    <t>660 N Green St, Burpengary</t>
  </si>
  <si>
    <t>07-6460-4488</t>
  </si>
  <si>
    <t>15 Campville Rd #191, Clermont</t>
  </si>
  <si>
    <t>07-1576-1412</t>
  </si>
  <si>
    <t>8839 Ventura Blvd, Blanchetown</t>
  </si>
  <si>
    <t>08-6890-4661</t>
  </si>
  <si>
    <t>70 S 18th Pl, Purrawunda</t>
  </si>
  <si>
    <t>07-3184-9989</t>
  </si>
  <si>
    <t>57245 W Union Blvd #25, Ivanhoe East</t>
  </si>
  <si>
    <t>03-2822-8156</t>
  </si>
  <si>
    <t>breana@yeeha.com</t>
  </si>
  <si>
    <t>craig_vandersloot@yeeha.com</t>
  </si>
  <si>
    <t>darnell_moothart@yeeha.com</t>
  </si>
  <si>
    <t>donte.resureccion@yeeha.com</t>
  </si>
  <si>
    <t>ehandler@yeeha.com</t>
  </si>
  <si>
    <t>jacquelyne.rosso@yeeha.com</t>
  </si>
  <si>
    <t>janessa@yeeha.com</t>
  </si>
  <si>
    <t>kathryn.bonalumi@yeeha.com</t>
  </si>
  <si>
    <t>kent_ivans@yeeha.com</t>
  </si>
  <si>
    <t>kristian@yeeha.com</t>
  </si>
  <si>
    <t>laura.bourbonnais@yeeha.com</t>
  </si>
  <si>
    <t>lavonne.esco@yeeha.com</t>
  </si>
  <si>
    <t>mbewley@yeeha.com</t>
  </si>
  <si>
    <t>reta.qazi@yeeha.com</t>
  </si>
  <si>
    <t>vince_siena@yeeha.com</t>
  </si>
  <si>
    <t>ben.majorga@coolmail.com</t>
  </si>
  <si>
    <t>dan_platz@coolmail.com</t>
  </si>
  <si>
    <t>elliot.scatton@coolmail.com</t>
  </si>
  <si>
    <t>fstoneking@coolmail.com</t>
  </si>
  <si>
    <t>genevive@coolmail.com</t>
  </si>
  <si>
    <t>gjulye@coolmail.com</t>
  </si>
  <si>
    <t>jepps@coolmail.com</t>
  </si>
  <si>
    <t>kflitcroft@coolmail.com</t>
  </si>
  <si>
    <t>kirby.litherland@coolmail.com</t>
  </si>
  <si>
    <t>kristin@coolmail.com</t>
  </si>
  <si>
    <t>leandro_bolka@coolmail.com</t>
  </si>
  <si>
    <t>lou.kriner@coolmail.com</t>
  </si>
  <si>
    <t>luz_broccoli@coolmail.com</t>
  </si>
  <si>
    <t>marica.tarbor@coolmail.com</t>
  </si>
  <si>
    <t>olobosco@coolmail.com</t>
  </si>
  <si>
    <t>rtabar@coolmail.com</t>
  </si>
  <si>
    <t>tjarding@coolmail.com</t>
  </si>
  <si>
    <t>albert.sonier@jmail.com</t>
  </si>
  <si>
    <t>apoarch@jmail.com</t>
  </si>
  <si>
    <t>camellia_pylant@jmail.com</t>
  </si>
  <si>
    <t>csoros@jmail.com</t>
  </si>
  <si>
    <t>caguele@jmail.com</t>
  </si>
  <si>
    <t>emelda.geffers@jmail.com</t>
  </si>
  <si>
    <t>geraldine@jmail.com</t>
  </si>
  <si>
    <t>jamal_korczynski@jmail.com</t>
  </si>
  <si>
    <t>jarvis@jmail.com</t>
  </si>
  <si>
    <t>jean.cecchinato@jmail.com</t>
  </si>
  <si>
    <t>jeniffer@jmail.com</t>
  </si>
  <si>
    <t>johnson@jmail.com</t>
  </si>
  <si>
    <t>leatha_block@jmail.com</t>
  </si>
  <si>
    <t>lynda.lazzaro@jmail.com</t>
  </si>
  <si>
    <t>millie_pirkl@jmail.com</t>
  </si>
  <si>
    <t>moira.qadir@jmail.com</t>
  </si>
  <si>
    <t>rosamond.amlin@jmail.com</t>
  </si>
  <si>
    <t>rosina_sidhu@jmail.com</t>
  </si>
  <si>
    <t>suzan.landa@jmail.com</t>
  </si>
  <si>
    <t>zdaria@jmail.com</t>
  </si>
  <si>
    <t>Sonier</t>
  </si>
  <si>
    <t>Albert</t>
  </si>
  <si>
    <t>Poarch</t>
  </si>
  <si>
    <t>Aleta</t>
  </si>
  <si>
    <t>Majorga</t>
  </si>
  <si>
    <t>Ben</t>
  </si>
  <si>
    <t>Cassi</t>
  </si>
  <si>
    <t>Breana</t>
  </si>
  <si>
    <t>Pylant</t>
  </si>
  <si>
    <t>Camellia</t>
  </si>
  <si>
    <t>Soros</t>
  </si>
  <si>
    <t>Cassie</t>
  </si>
  <si>
    <t>Aguele</t>
  </si>
  <si>
    <t>Catherin</t>
  </si>
  <si>
    <t>Vandersloot</t>
  </si>
  <si>
    <t>Craig</t>
  </si>
  <si>
    <t>Platz</t>
  </si>
  <si>
    <t>Dan</t>
  </si>
  <si>
    <t>Moothart</t>
  </si>
  <si>
    <t>Darnell</t>
  </si>
  <si>
    <t>Resureccion</t>
  </si>
  <si>
    <t>Donte</t>
  </si>
  <si>
    <t>Handler</t>
  </si>
  <si>
    <t>Elenora</t>
  </si>
  <si>
    <t>Scatton</t>
  </si>
  <si>
    <t>Elliot</t>
  </si>
  <si>
    <t>Geffers</t>
  </si>
  <si>
    <t>Emelda</t>
  </si>
  <si>
    <t>Stoneking</t>
  </si>
  <si>
    <t>Fanny</t>
  </si>
  <si>
    <t>Sanborn</t>
  </si>
  <si>
    <t>Genevive</t>
  </si>
  <si>
    <t>Neisius</t>
  </si>
  <si>
    <t>Geraldine</t>
  </si>
  <si>
    <t>Julye</t>
  </si>
  <si>
    <t>Gwen</t>
  </si>
  <si>
    <t>Rosso</t>
  </si>
  <si>
    <t>Jacquelyne</t>
  </si>
  <si>
    <t>Korczynski</t>
  </si>
  <si>
    <t>Jamal</t>
  </si>
  <si>
    <t>Ruthers</t>
  </si>
  <si>
    <t>Janessa</t>
  </si>
  <si>
    <t>Nicols</t>
  </si>
  <si>
    <t>Jarvis</t>
  </si>
  <si>
    <t>Cecchinato</t>
  </si>
  <si>
    <t>Jean</t>
  </si>
  <si>
    <t>Jezek</t>
  </si>
  <si>
    <t>Jeniffer</t>
  </si>
  <si>
    <t>Mcenery</t>
  </si>
  <si>
    <t>Johnson</t>
  </si>
  <si>
    <t>Epps</t>
  </si>
  <si>
    <t>Jonelle</t>
  </si>
  <si>
    <t>Bonalumi</t>
  </si>
  <si>
    <t>Kathryn</t>
  </si>
  <si>
    <t>Flitcroft</t>
  </si>
  <si>
    <t>Katlyn</t>
  </si>
  <si>
    <t>Ivans</t>
  </si>
  <si>
    <t>Kent</t>
  </si>
  <si>
    <t>Litherland</t>
  </si>
  <si>
    <t>Kirby</t>
  </si>
  <si>
    <t>Ellerbusch</t>
  </si>
  <si>
    <t>Kristian</t>
  </si>
  <si>
    <t>Shiflet</t>
  </si>
  <si>
    <t>Kristin</t>
  </si>
  <si>
    <t>Bourbonnais</t>
  </si>
  <si>
    <t>Laura</t>
  </si>
  <si>
    <t>Esco</t>
  </si>
  <si>
    <t>Lavonne</t>
  </si>
  <si>
    <t>Bolka</t>
  </si>
  <si>
    <t>Leandro</t>
  </si>
  <si>
    <t>Block</t>
  </si>
  <si>
    <t>Leatha</t>
  </si>
  <si>
    <t>Kriner</t>
  </si>
  <si>
    <t>Lou</t>
  </si>
  <si>
    <t>Broccoli</t>
  </si>
  <si>
    <t>Luz</t>
  </si>
  <si>
    <t>Lazzaro</t>
  </si>
  <si>
    <t>Lynda</t>
  </si>
  <si>
    <t>Tarbor</t>
  </si>
  <si>
    <t>Marica</t>
  </si>
  <si>
    <t>Bewley</t>
  </si>
  <si>
    <t>Maybelle</t>
  </si>
  <si>
    <t>Pirkl</t>
  </si>
  <si>
    <t>Millie</t>
  </si>
  <si>
    <t>Qadir</t>
  </si>
  <si>
    <t>Moira</t>
  </si>
  <si>
    <t>Lobosco</t>
  </si>
  <si>
    <t>Oren</t>
  </si>
  <si>
    <t>Tabar</t>
  </si>
  <si>
    <t>Reita</t>
  </si>
  <si>
    <t>Qazi</t>
  </si>
  <si>
    <t>Reta</t>
  </si>
  <si>
    <t>Amlin</t>
  </si>
  <si>
    <t>Rosamond</t>
  </si>
  <si>
    <t>Sidhu</t>
  </si>
  <si>
    <t>Rosina</t>
  </si>
  <si>
    <t>Landa</t>
  </si>
  <si>
    <t>Suzan</t>
  </si>
  <si>
    <t>Jarding</t>
  </si>
  <si>
    <t>Theron</t>
  </si>
  <si>
    <t>Siena</t>
  </si>
  <si>
    <t>Vince</t>
  </si>
  <si>
    <t>Daria</t>
  </si>
  <si>
    <t>Zena</t>
  </si>
  <si>
    <t>Surname</t>
  </si>
  <si>
    <t>First Name</t>
  </si>
  <si>
    <t xml:space="preserve">You need to create the following credentials for each </t>
  </si>
  <si>
    <t>customer:</t>
  </si>
  <si>
    <t>- Username = first 4 letters of the customer's surname</t>
  </si>
  <si>
    <t>- Password = the letter "P" followed by their Post Code</t>
  </si>
  <si>
    <t xml:space="preserve"> the fill handle to find all customer's usernames.</t>
  </si>
  <si>
    <r>
      <t xml:space="preserve">1. Add a label in cell </t>
    </r>
    <r>
      <rPr>
        <b/>
        <sz val="11"/>
        <color rgb="FF000000"/>
        <rFont val="Century Gothic"/>
        <family val="2"/>
        <scheme val="minor"/>
      </rPr>
      <t>I1</t>
    </r>
    <r>
      <rPr>
        <sz val="11"/>
        <color rgb="FF000000"/>
        <rFont val="Century Gothic"/>
        <family val="2"/>
        <scheme val="minor"/>
      </rPr>
      <t xml:space="preserve"> for "Username" and use a text</t>
    </r>
  </si>
  <si>
    <t xml:space="preserve"> Use the fill handle to create a password for every customer.</t>
  </si>
  <si>
    <t>That's right!</t>
  </si>
  <si>
    <t xml:space="preserve"> department have asked for (First Name and Email</t>
  </si>
  <si>
    <t>Username</t>
  </si>
  <si>
    <t>Password</t>
  </si>
  <si>
    <t>ASonier</t>
  </si>
  <si>
    <t>PoarchA</t>
  </si>
  <si>
    <t>Ben.Majorga</t>
  </si>
  <si>
    <t>CassiBee</t>
  </si>
  <si>
    <t>CamelliaP</t>
  </si>
  <si>
    <t>CatAguele</t>
  </si>
  <si>
    <t>CJV1980</t>
  </si>
  <si>
    <t>DamellM</t>
  </si>
  <si>
    <t>Resu</t>
  </si>
  <si>
    <t>P4887</t>
  </si>
  <si>
    <t>ehandler</t>
  </si>
  <si>
    <t>ScattonE</t>
  </si>
  <si>
    <t>EmGeffers</t>
  </si>
  <si>
    <t>FStoneking</t>
  </si>
  <si>
    <t>GinnyS</t>
  </si>
  <si>
    <t>GerryN</t>
  </si>
  <si>
    <t>gjulye</t>
  </si>
  <si>
    <t>platzy</t>
  </si>
  <si>
    <t>csoros25</t>
  </si>
  <si>
    <t>jacki_rosso</t>
  </si>
  <si>
    <t>Jamal2307</t>
  </si>
  <si>
    <t>Ruth</t>
  </si>
  <si>
    <t>P2372</t>
  </si>
  <si>
    <t>jarvisnicols</t>
  </si>
  <si>
    <t>JCecc</t>
  </si>
  <si>
    <t>JenJez</t>
  </si>
  <si>
    <t>JMac82</t>
  </si>
  <si>
    <t>eppsy</t>
  </si>
  <si>
    <t>kathrynb</t>
  </si>
  <si>
    <t>flitcroftk</t>
  </si>
  <si>
    <t>Ivan</t>
  </si>
  <si>
    <t>P4520</t>
  </si>
  <si>
    <t>KirbyLit</t>
  </si>
  <si>
    <t>kristian88</t>
  </si>
  <si>
    <t>KrisShif</t>
  </si>
  <si>
    <t>laura-b</t>
  </si>
  <si>
    <t>lavonne</t>
  </si>
  <si>
    <t>lbolka</t>
  </si>
  <si>
    <t>LeathaBlock</t>
  </si>
  <si>
    <t>lou.kriner</t>
  </si>
  <si>
    <t>luzbrocc</t>
  </si>
  <si>
    <t>LLazzaro</t>
  </si>
  <si>
    <t>Tarb</t>
  </si>
  <si>
    <t>P7140</t>
  </si>
  <si>
    <t>Bewl</t>
  </si>
  <si>
    <t>P4560</t>
  </si>
  <si>
    <t>millie_p</t>
  </si>
  <si>
    <t>qadir76</t>
  </si>
  <si>
    <t>olobosco</t>
  </si>
  <si>
    <t>rtabar</t>
  </si>
  <si>
    <t>QaziReta</t>
  </si>
  <si>
    <t>Amli</t>
  </si>
  <si>
    <t>P2340</t>
  </si>
  <si>
    <t>RoseSidhu</t>
  </si>
  <si>
    <t>SuzanL</t>
  </si>
  <si>
    <t>tkjarding</t>
  </si>
  <si>
    <t>vinnys</t>
  </si>
  <si>
    <t>zena92</t>
  </si>
  <si>
    <t>slkjc8ksn</t>
  </si>
  <si>
    <t>dklsh92h</t>
  </si>
  <si>
    <t>katzrule</t>
  </si>
  <si>
    <t>puiixb76</t>
  </si>
  <si>
    <t>mvemjsun</t>
  </si>
  <si>
    <t>azzo55dm</t>
  </si>
  <si>
    <t>baby5!</t>
  </si>
  <si>
    <t>ppsldk40</t>
  </si>
  <si>
    <t>sk8r4lyf</t>
  </si>
  <si>
    <t>passwrd6</t>
  </si>
  <si>
    <t>zw8j03sx</t>
  </si>
  <si>
    <t>oosur9gy</t>
  </si>
  <si>
    <t>xwvt0l23!</t>
  </si>
  <si>
    <t>88koap#g</t>
  </si>
  <si>
    <t>fluffysox</t>
  </si>
  <si>
    <t>qjs9c2ds</t>
  </si>
  <si>
    <t>cpp04390</t>
  </si>
  <si>
    <t>gocowboys!</t>
  </si>
  <si>
    <t>f0g9h8j7</t>
  </si>
  <si>
    <t>g3ssw40?</t>
  </si>
  <si>
    <t>kscysoz6</t>
  </si>
  <si>
    <t>8qw4wsbs</t>
  </si>
  <si>
    <t>p4ssw0rd</t>
  </si>
  <si>
    <t>ccdpgs7</t>
  </si>
  <si>
    <t>bwglpsy7</t>
  </si>
  <si>
    <t>ecps55hg</t>
  </si>
  <si>
    <t>gagaslays!</t>
  </si>
  <si>
    <t>vi3w71585</t>
  </si>
  <si>
    <t>zpdnses0</t>
  </si>
  <si>
    <t>gosct5da</t>
  </si>
  <si>
    <t>fosscqpa</t>
  </si>
  <si>
    <t>83502rox</t>
  </si>
  <si>
    <t>cgdnwf28</t>
  </si>
  <si>
    <t>82pumpkin</t>
  </si>
  <si>
    <t>jgbsqc55</t>
  </si>
  <si>
    <t>pgnscod2</t>
  </si>
  <si>
    <t>12341235</t>
  </si>
  <si>
    <t>pskjw333</t>
  </si>
  <si>
    <t>iwwtlt88</t>
  </si>
  <si>
    <t>hyhatgljc</t>
  </si>
  <si>
    <t>ig99pbaba1</t>
  </si>
  <si>
    <t>henry65</t>
  </si>
  <si>
    <t>dfoikjx87</t>
  </si>
  <si>
    <t>ascosdn2</t>
  </si>
  <si>
    <t>gsodknf3</t>
  </si>
  <si>
    <r>
      <t xml:space="preserve"> address). Add a label in cell </t>
    </r>
    <r>
      <rPr>
        <b/>
        <sz val="11"/>
        <color rgb="FF000000"/>
        <rFont val="Century Gothic"/>
        <family val="2"/>
        <scheme val="minor"/>
      </rPr>
      <t>K1</t>
    </r>
    <r>
      <rPr>
        <sz val="11"/>
        <color rgb="FF000000"/>
        <rFont val="Century Gothic"/>
        <family val="2"/>
        <scheme val="minor"/>
      </rPr>
      <t xml:space="preserve"> for "Full Name" and use a</t>
    </r>
  </si>
  <si>
    <r>
      <t xml:space="preserve"> text function in cell </t>
    </r>
    <r>
      <rPr>
        <b/>
        <sz val="11"/>
        <color rgb="FF000000"/>
        <rFont val="Century Gothic"/>
        <family val="2"/>
        <scheme val="minor"/>
      </rPr>
      <t>K2</t>
    </r>
    <r>
      <rPr>
        <sz val="11"/>
        <color rgb="FF000000"/>
        <rFont val="Century Gothic"/>
        <family val="2"/>
        <scheme val="minor"/>
      </rPr>
      <t xml:space="preserve"> to get the customer's full name from</t>
    </r>
  </si>
  <si>
    <r>
      <t xml:space="preserve"> function in cell </t>
    </r>
    <r>
      <rPr>
        <b/>
        <sz val="11"/>
        <color rgb="FF000000"/>
        <rFont val="Century Gothic"/>
        <family val="2"/>
        <scheme val="minor"/>
      </rPr>
      <t>I2</t>
    </r>
    <r>
      <rPr>
        <sz val="11"/>
        <color rgb="FF000000"/>
        <rFont val="Century Gothic"/>
        <family val="2"/>
        <scheme val="minor"/>
      </rPr>
      <t xml:space="preserve"> to find the first customer's username. Use</t>
    </r>
  </si>
  <si>
    <r>
      <t xml:space="preserve">2. Add a label in cell </t>
    </r>
    <r>
      <rPr>
        <b/>
        <sz val="11"/>
        <color rgb="FF000000"/>
        <rFont val="Century Gothic"/>
        <family val="2"/>
        <scheme val="minor"/>
      </rPr>
      <t>J1</t>
    </r>
    <r>
      <rPr>
        <sz val="11"/>
        <color rgb="FF000000"/>
        <rFont val="Century Gothic"/>
        <family val="2"/>
        <scheme val="minor"/>
      </rPr>
      <t xml:space="preserve"> for "Password" and use a text</t>
    </r>
  </si>
  <si>
    <r>
      <t xml:space="preserve"> function in cell </t>
    </r>
    <r>
      <rPr>
        <b/>
        <sz val="11"/>
        <color rgb="FF000000"/>
        <rFont val="Century Gothic"/>
        <family val="2"/>
        <scheme val="minor"/>
      </rPr>
      <t>J2</t>
    </r>
    <r>
      <rPr>
        <sz val="11"/>
        <color rgb="FF000000"/>
        <rFont val="Century Gothic"/>
        <family val="2"/>
        <scheme val="minor"/>
      </rPr>
      <t xml:space="preserve"> to create the first customer's password.</t>
    </r>
  </si>
  <si>
    <t>After some time, you notice online sales declining and you think it would help if you offer customers a 10% discount for the month of their birthday.</t>
  </si>
  <si>
    <r>
      <t xml:space="preserve"> cells </t>
    </r>
    <r>
      <rPr>
        <b/>
        <sz val="11"/>
        <color rgb="FF000000"/>
        <rFont val="Century Gothic"/>
        <family val="2"/>
        <scheme val="minor"/>
      </rPr>
      <t>B2</t>
    </r>
    <r>
      <rPr>
        <sz val="11"/>
        <color rgb="FF000000"/>
        <rFont val="Century Gothic"/>
        <family val="2"/>
        <scheme val="minor"/>
      </rPr>
      <t xml:space="preserve"> and </t>
    </r>
    <r>
      <rPr>
        <b/>
        <sz val="11"/>
        <color rgb="FF000000"/>
        <rFont val="Century Gothic"/>
        <family val="2"/>
        <scheme val="minor"/>
      </rPr>
      <t>C2</t>
    </r>
    <r>
      <rPr>
        <sz val="11"/>
        <color rgb="FF000000"/>
        <rFont val="Century Gothic"/>
        <family val="2"/>
        <scheme val="minor"/>
      </rPr>
      <t>. You want the name to be in the format of Use the fill handle to find the first name of</t>
    </r>
  </si>
  <si>
    <t xml:space="preserve"> Use the fill handle to find the first name of all</t>
  </si>
  <si>
    <r>
      <t xml:space="preserve"> </t>
    </r>
    <r>
      <rPr>
        <b/>
        <i/>
        <sz val="11"/>
        <color rgb="FF000000"/>
        <rFont val="Century Gothic"/>
        <family val="2"/>
        <scheme val="minor"/>
      </rPr>
      <t>First Name</t>
    </r>
    <r>
      <rPr>
        <sz val="11"/>
        <color rgb="FF000000"/>
        <rFont val="Century Gothic"/>
        <family val="2"/>
        <scheme val="minor"/>
      </rPr>
      <t xml:space="preserve"> then a </t>
    </r>
    <r>
      <rPr>
        <b/>
        <i/>
        <sz val="11"/>
        <color rgb="FF000000"/>
        <rFont val="Century Gothic"/>
        <family val="2"/>
        <scheme val="minor"/>
      </rPr>
      <t>space</t>
    </r>
    <r>
      <rPr>
        <sz val="11"/>
        <color rgb="FF000000"/>
        <rFont val="Century Gothic"/>
        <family val="2"/>
        <scheme val="minor"/>
      </rPr>
      <t xml:space="preserve"> then </t>
    </r>
    <r>
      <rPr>
        <b/>
        <i/>
        <sz val="11"/>
        <color rgb="FF000000"/>
        <rFont val="Century Gothic"/>
        <family val="2"/>
        <scheme val="minor"/>
      </rPr>
      <t>Surname</t>
    </r>
  </si>
  <si>
    <t xml:space="preserve"> Use the fill handle to find the age of all customers.</t>
  </si>
  <si>
    <t>Hint - Full Name</t>
  </si>
  <si>
    <r>
      <t xml:space="preserve">You were shown two ways to join text this week </t>
    </r>
    <r>
      <rPr>
        <b/>
        <sz val="11"/>
        <color theme="1"/>
        <rFont val="Century Gothic"/>
        <family val="2"/>
        <scheme val="minor"/>
      </rPr>
      <t>&amp;</t>
    </r>
    <r>
      <rPr>
        <sz val="11"/>
        <color theme="1"/>
        <rFont val="Century Gothic"/>
        <family val="2"/>
        <scheme val="minor"/>
      </rPr>
      <t xml:space="preserve"> you can choose to use either of them.</t>
    </r>
  </si>
  <si>
    <r>
      <t xml:space="preserve">&lt; Click the + to view hint on how to find customer's </t>
    </r>
    <r>
      <rPr>
        <b/>
        <sz val="11"/>
        <rFont val="Century Gothic"/>
        <family val="2"/>
        <scheme val="minor"/>
      </rPr>
      <t>Full Name</t>
    </r>
    <r>
      <rPr>
        <b/>
        <sz val="11"/>
        <color rgb="FFC00000"/>
        <rFont val="Century Gothic"/>
        <family val="2"/>
        <scheme val="minor"/>
      </rPr>
      <t>.</t>
    </r>
  </si>
  <si>
    <t>You were shown the YEARFRAC function this week to calculate the number of years between two dates.</t>
  </si>
  <si>
    <r>
      <t xml:space="preserve"> Add a label in cell </t>
    </r>
    <r>
      <rPr>
        <b/>
        <sz val="11"/>
        <color rgb="FF000000"/>
        <rFont val="Century Gothic"/>
        <family val="2"/>
        <scheme val="minor"/>
      </rPr>
      <t>L1</t>
    </r>
    <r>
      <rPr>
        <sz val="11"/>
        <color rgb="FF000000"/>
        <rFont val="Century Gothic"/>
        <family val="2"/>
        <scheme val="minor"/>
      </rPr>
      <t xml:space="preserve"> for "Age" and use the </t>
    </r>
    <r>
      <rPr>
        <b/>
        <sz val="11"/>
        <color rgb="FF000000"/>
        <rFont val="Century Gothic"/>
        <family val="2"/>
        <scheme val="minor"/>
      </rPr>
      <t>YearFrac</t>
    </r>
  </si>
  <si>
    <r>
      <t xml:space="preserve"> function in cell </t>
    </r>
    <r>
      <rPr>
        <b/>
        <sz val="11"/>
        <color rgb="FF000000"/>
        <rFont val="Century Gothic"/>
        <family val="2"/>
        <scheme val="minor"/>
      </rPr>
      <t>L2</t>
    </r>
    <r>
      <rPr>
        <sz val="11"/>
        <color rgb="FF000000"/>
        <rFont val="Century Gothic"/>
        <family val="2"/>
        <scheme val="minor"/>
      </rPr>
      <t xml:space="preserve"> to calculate the customer's age in years.</t>
    </r>
  </si>
  <si>
    <r>
      <t xml:space="preserve"> been given to you in cell </t>
    </r>
    <r>
      <rPr>
        <b/>
        <sz val="11"/>
        <color rgb="FF000000"/>
        <rFont val="Century Gothic"/>
        <family val="2"/>
        <scheme val="minor"/>
      </rPr>
      <t>M2</t>
    </r>
    <r>
      <rPr>
        <sz val="11"/>
        <color rgb="FF000000"/>
        <rFont val="Century Gothic"/>
        <family val="2"/>
        <scheme val="minor"/>
      </rPr>
      <t xml:space="preserve">. Add a label in cell </t>
    </r>
    <r>
      <rPr>
        <b/>
        <sz val="11"/>
        <color rgb="FF000000"/>
        <rFont val="Century Gothic"/>
        <family val="2"/>
        <scheme val="minor"/>
      </rPr>
      <t>M1</t>
    </r>
    <r>
      <rPr>
        <sz val="11"/>
        <color rgb="FF000000"/>
        <rFont val="Century Gothic"/>
        <family val="2"/>
        <scheme val="minor"/>
      </rPr>
      <t xml:space="preserve"> for </t>
    </r>
  </si>
  <si>
    <r>
      <t xml:space="preserve">birthday. Add a label in cell </t>
    </r>
    <r>
      <rPr>
        <b/>
        <sz val="11"/>
        <color rgb="FF000000"/>
        <rFont val="Century Gothic"/>
        <family val="2"/>
        <scheme val="minor"/>
      </rPr>
      <t>N1</t>
    </r>
    <r>
      <rPr>
        <sz val="11"/>
        <color rgb="FF000000"/>
        <rFont val="Century Gothic"/>
        <family val="2"/>
        <scheme val="minor"/>
      </rPr>
      <t xml:space="preserve"> for "Age next birthday" and </t>
    </r>
  </si>
  <si>
    <t>Hint - Username</t>
  </si>
  <si>
    <t>The first 4 letters of the surname are always the LEFT-most characters of the surname.</t>
  </si>
  <si>
    <t>The excel function LEFT requires two arguments: i) the original text, and ii) the number of characters you want from the text.</t>
  </si>
  <si>
    <r>
      <t xml:space="preserve">&lt; Click the + to view hint on how to create customer's </t>
    </r>
    <r>
      <rPr>
        <b/>
        <sz val="11"/>
        <rFont val="Century Gothic"/>
        <family val="2"/>
        <scheme val="minor"/>
      </rPr>
      <t>Username</t>
    </r>
    <r>
      <rPr>
        <b/>
        <sz val="11"/>
        <color rgb="FFC00000"/>
        <rFont val="Century Gothic"/>
        <family val="2"/>
        <scheme val="minor"/>
      </rPr>
      <t>.</t>
    </r>
  </si>
  <si>
    <t>Hint - Password</t>
  </si>
  <si>
    <r>
      <t xml:space="preserve">&lt; Click the + to view hint on how to generate customer's </t>
    </r>
    <r>
      <rPr>
        <b/>
        <sz val="11"/>
        <rFont val="Century Gothic"/>
        <family val="2"/>
        <scheme val="minor"/>
      </rPr>
      <t>Password</t>
    </r>
    <r>
      <rPr>
        <b/>
        <sz val="11"/>
        <color rgb="FFC00000"/>
        <rFont val="Century Gothic"/>
        <family val="2"/>
        <scheme val="minor"/>
      </rPr>
      <t>.</t>
    </r>
  </si>
  <si>
    <t>Practice 1</t>
  </si>
  <si>
    <t>Practice 2</t>
  </si>
  <si>
    <t>Excellent!</t>
  </si>
  <si>
    <t>- Password = a capital "P" followed by their Post Code</t>
  </si>
  <si>
    <t>- Username = the first 4 characters of their Surname</t>
  </si>
  <si>
    <t>Follow the instructions, so that the IT department can create the user accounts.</t>
  </si>
  <si>
    <t>(The instructions are on the right-hand-side of the sheet, you might need to scroll across)</t>
  </si>
  <si>
    <t>Scenario A</t>
  </si>
  <si>
    <t>On the sheet titled "Practice A", you are given a copy of the customer database as provided by your boss.</t>
  </si>
  <si>
    <t>Scenario B</t>
  </si>
  <si>
    <t>On the sheet titled "Practice B", you will find your updated customer database.</t>
  </si>
  <si>
    <t>- Full name (formatted as First name then space then Surname)</t>
  </si>
  <si>
    <t>You can use this nested formula in cell L2: =YEARFRAC(H2,TODAY())</t>
  </si>
  <si>
    <t>You can use this formula in cell N2: =ROUNDUP(L2,0)</t>
  </si>
  <si>
    <t>You can use this formula in cell I2: =LEFT(B2,4)</t>
  </si>
  <si>
    <t>You can use the CONCAT function in cell J2: =CONCAT("P",E2)</t>
  </si>
  <si>
    <t>or you can use the &amp; operator to be more efficient: ="P"&amp;E2</t>
  </si>
  <si>
    <t>You can use the CONCAT function in cell K2: =CONCAT(C2," ",B2)</t>
  </si>
  <si>
    <t>or you can use the &amp; operator to be more efficient: =C2&amp;" "&amp;B2</t>
  </si>
  <si>
    <t>Full name</t>
  </si>
  <si>
    <t>Age</t>
  </si>
  <si>
    <t>Month</t>
  </si>
  <si>
    <t>Age next birthday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</si>
</sst>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32">
    <font>
      <sz val="11"/>
      <color theme="1"/>
      <name val="Century Gothic"/>
      <family val="2"/>
      <scheme val="minor"/>
    </font>
    <font>
      <sz val="12"/>
      <color theme="1"/>
      <name val="Century Gothic"/>
      <family val="2"/>
      <scheme val="minor"/>
    </font>
    <font>
      <b/>
      <sz val="11"/>
      <color theme="1"/>
      <name val="Century Gothic"/>
      <family val="2"/>
      <scheme val="minor"/>
    </font>
    <font>
      <sz val="10"/>
      <name val="Arial"/>
      <family val="2"/>
    </font>
    <font>
      <sz val="10"/>
      <name val="Arial"/>
      <family val="2"/>
    </font>
    <font>
      <sz val="11"/>
      <color theme="1"/>
      <name val="Century Gothic"/>
      <family val="2"/>
      <scheme val="minor"/>
    </font>
    <font>
      <sz val="28"/>
      <color theme="1"/>
      <name val="Arial"/>
      <family val="2"/>
    </font>
    <font>
      <sz val="24"/>
      <color theme="1"/>
      <name val="Arial"/>
      <family val="2"/>
    </font>
    <font>
      <b/>
      <sz val="18"/>
      <color theme="3"/>
      <name val="Century Gothic"/>
      <family val="2"/>
      <scheme val="major"/>
    </font>
    <font>
      <b/>
      <i/>
      <sz val="24"/>
      <color theme="1"/>
      <name val="Calibri Light"/>
      <family val="2"/>
    </font>
    <font>
      <sz val="14"/>
      <color theme="1"/>
      <name val="Arial"/>
      <family val="2"/>
    </font>
    <font>
      <sz val="11"/>
      <color theme="1"/>
      <name val="Arial"/>
      <family val="2"/>
    </font>
    <font>
      <sz val="15"/>
      <color theme="3"/>
      <name val="National Book"/>
      <family val="3"/>
    </font>
    <font>
      <b/>
      <sz val="14"/>
      <color theme="1"/>
      <name val="Arial"/>
      <family val="2"/>
    </font>
    <font>
      <sz val="11"/>
      <color theme="1"/>
      <name val="Newzald Book"/>
      <family val="3"/>
    </font>
    <font>
      <sz val="16"/>
      <color theme="1"/>
      <name val="Newzald Book"/>
      <family val="3"/>
    </font>
    <font>
      <sz val="20"/>
      <color theme="1"/>
      <name val="National Book"/>
      <family val="3"/>
    </font>
    <font>
      <sz val="12"/>
      <color theme="1"/>
      <name val="Arial"/>
      <family val="2"/>
    </font>
    <font>
      <sz val="11"/>
      <color theme="1"/>
      <name val="Arial"/>
      <family val="2"/>
    </font>
    <font>
      <u/>
      <sz val="11"/>
      <color theme="10"/>
      <name val="Century Gothic"/>
      <family val="2"/>
      <scheme val="minor"/>
    </font>
    <font>
      <b/>
      <sz val="11"/>
      <color rgb="FF000000"/>
      <name val="Century Gothic"/>
      <family val="2"/>
      <scheme val="minor"/>
    </font>
    <font>
      <sz val="11"/>
      <color rgb="FF000000"/>
      <name val="Century Gothic"/>
      <family val="2"/>
      <scheme val="minor"/>
    </font>
    <font>
      <i/>
      <sz val="11"/>
      <color rgb="FFC00000"/>
      <name val="Century Gothic"/>
      <family val="2"/>
      <scheme val="minor"/>
    </font>
    <font>
      <sz val="11"/>
      <color rgb="FFC00000"/>
      <name val="Century Gothic"/>
      <family val="2"/>
      <scheme val="minor"/>
    </font>
    <font>
      <b/>
      <sz val="11"/>
      <color rgb="FFC00000"/>
      <name val="Century Gothic"/>
      <family val="2"/>
      <scheme val="minor"/>
    </font>
    <font>
      <b/>
      <sz val="14"/>
      <color theme="1"/>
      <name val="Century Gothic"/>
      <family val="2"/>
      <scheme val="minor"/>
    </font>
    <font>
      <b/>
      <sz val="11"/>
      <name val="Century Gothic"/>
      <family val="2"/>
      <scheme val="minor"/>
    </font>
    <font>
      <b/>
      <i/>
      <sz val="11"/>
      <color rgb="FF00B050"/>
      <name val="Century Gothic"/>
      <family val="2"/>
      <scheme val="minor"/>
    </font>
    <font>
      <b/>
      <sz val="11"/>
      <color rgb="FF00B050"/>
      <name val="Wingdings"/>
      <charset val="2"/>
    </font>
    <font>
      <sz val="11"/>
      <name val="Wingdings"/>
      <charset val="2"/>
    </font>
    <font>
      <b/>
      <i/>
      <sz val="11"/>
      <color rgb="FF000000"/>
      <name val="Century Gothic"/>
      <family val="2"/>
      <scheme val="minor"/>
    </font>
    <font>
      <i/>
      <sz val="12"/>
      <color theme="1"/>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0" tint="-0.14996795556505021"/>
        <bgColor indexed="64"/>
      </patternFill>
    </fill>
  </fills>
  <borders count="15">
    <border>
      <left/>
      <right/>
      <top/>
      <bottom/>
      <diagonal/>
    </border>
    <border>
      <left/>
      <right/>
      <top/>
      <bottom style="thick">
        <color theme="4"/>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ck">
        <color theme="1"/>
      </top>
      <bottom/>
      <diagonal/>
    </border>
    <border>
      <left style="medium">
        <color rgb="FFC00000"/>
      </left>
      <right/>
      <top style="medium">
        <color rgb="FFC00000"/>
      </top>
      <bottom/>
      <diagonal/>
    </border>
    <border>
      <left/>
      <right/>
      <top style="medium">
        <color rgb="FFC00000"/>
      </top>
      <bottom/>
      <diagonal/>
    </border>
    <border>
      <left/>
      <right style="medium">
        <color rgb="FFC00000"/>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top/>
      <bottom style="medium">
        <color rgb="FFC00000"/>
      </bottom>
      <diagonal/>
    </border>
    <border>
      <left/>
      <right style="medium">
        <color rgb="FFC00000"/>
      </right>
      <top/>
      <bottom style="medium">
        <color rgb="FFC00000"/>
      </bottom>
      <diagonal/>
    </border>
  </borders>
  <cellStyleXfs count="12">
    <xf numFmtId="0" fontId="0" fillId="0" borderId="0"/>
    <xf numFmtId="0" fontId="3" fillId="0" borderId="0"/>
    <xf numFmtId="0" fontId="4" fillId="0" borderId="0"/>
    <xf numFmtId="0" fontId="5" fillId="0" borderId="0"/>
    <xf numFmtId="0" fontId="8" fillId="0" borderId="0" applyNumberFormat="0" applyFill="0" applyBorder="0" applyAlignment="0" applyProtection="0"/>
    <xf numFmtId="0" fontId="1" fillId="0" borderId="0"/>
    <xf numFmtId="0" fontId="12" fillId="0" borderId="1" applyNumberFormat="0" applyFill="0" applyAlignment="0" applyProtection="0"/>
    <xf numFmtId="0" fontId="14" fillId="0" borderId="0">
      <alignment vertical="top" wrapText="1"/>
    </xf>
    <xf numFmtId="164" fontId="5"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9" fillId="0" borderId="0" applyNumberFormat="0" applyFill="0" applyBorder="0" applyAlignment="0" applyProtection="0"/>
  </cellStyleXfs>
  <cellXfs count="59">
    <xf numFmtId="0" fontId="0" fillId="0" borderId="0" xfId="0"/>
    <xf numFmtId="0" fontId="5" fillId="0" borderId="0" xfId="3"/>
    <xf numFmtId="0" fontId="5" fillId="0" borderId="2" xfId="3" applyBorder="1"/>
    <xf numFmtId="0" fontId="1" fillId="0" borderId="0" xfId="5"/>
    <xf numFmtId="0" fontId="10" fillId="0" borderId="0" xfId="3" applyFont="1"/>
    <xf numFmtId="0" fontId="11" fillId="0" borderId="0" xfId="3" applyFont="1"/>
    <xf numFmtId="0" fontId="13" fillId="0" borderId="0" xfId="6" applyFont="1" applyBorder="1"/>
    <xf numFmtId="0" fontId="10" fillId="0" borderId="6" xfId="3" applyFont="1" applyBorder="1"/>
    <xf numFmtId="0" fontId="10" fillId="0" borderId="0" xfId="7" applyFont="1">
      <alignment vertical="top" wrapText="1"/>
    </xf>
    <xf numFmtId="0" fontId="17" fillId="0" borderId="0" xfId="3" applyFont="1" applyBorder="1"/>
    <xf numFmtId="0" fontId="17" fillId="0" borderId="0" xfId="3" applyFont="1"/>
    <xf numFmtId="0" fontId="1" fillId="0" borderId="0" xfId="3" applyFont="1"/>
    <xf numFmtId="0" fontId="17" fillId="0" borderId="0" xfId="3" quotePrefix="1" applyFont="1"/>
    <xf numFmtId="0" fontId="18" fillId="0" borderId="0" xfId="0" applyFont="1"/>
    <xf numFmtId="14" fontId="18" fillId="0" borderId="0" xfId="0" applyNumberFormat="1" applyFont="1"/>
    <xf numFmtId="0" fontId="21" fillId="0" borderId="0" xfId="0" applyFont="1" applyAlignment="1">
      <alignment wrapText="1"/>
    </xf>
    <xf numFmtId="0" fontId="2" fillId="0" borderId="0" xfId="0" applyFont="1"/>
    <xf numFmtId="0" fontId="25" fillId="0" borderId="0" xfId="0" applyFont="1"/>
    <xf numFmtId="0" fontId="23" fillId="0" borderId="0" xfId="0" applyFont="1"/>
    <xf numFmtId="0" fontId="24" fillId="0" borderId="0" xfId="0" applyFont="1"/>
    <xf numFmtId="0" fontId="11" fillId="0" borderId="0" xfId="0" applyFont="1"/>
    <xf numFmtId="0" fontId="18" fillId="3" borderId="7" xfId="0" applyFont="1" applyFill="1" applyBorder="1"/>
    <xf numFmtId="0" fontId="21" fillId="3" borderId="8" xfId="0" applyFont="1" applyFill="1" applyBorder="1" applyAlignment="1">
      <alignment wrapText="1"/>
    </xf>
    <xf numFmtId="0" fontId="18" fillId="3" borderId="8" xfId="0" applyFont="1" applyFill="1" applyBorder="1"/>
    <xf numFmtId="0" fontId="18" fillId="3" borderId="9" xfId="0" applyFont="1" applyFill="1" applyBorder="1"/>
    <xf numFmtId="0" fontId="18" fillId="3" borderId="10" xfId="0" applyFont="1" applyFill="1" applyBorder="1"/>
    <xf numFmtId="0" fontId="20" fillId="3" borderId="0" xfId="0" applyFont="1" applyFill="1" applyBorder="1" applyAlignment="1">
      <alignment wrapText="1"/>
    </xf>
    <xf numFmtId="0" fontId="18" fillId="3" borderId="0" xfId="0" applyFont="1" applyFill="1" applyBorder="1"/>
    <xf numFmtId="0" fontId="18" fillId="3" borderId="11" xfId="0" applyFont="1" applyFill="1" applyBorder="1"/>
    <xf numFmtId="0" fontId="21" fillId="3" borderId="0" xfId="0" applyFont="1" applyFill="1" applyBorder="1" applyAlignment="1">
      <alignment wrapText="1"/>
    </xf>
    <xf numFmtId="0" fontId="22" fillId="3" borderId="0" xfId="11" applyFont="1" applyFill="1" applyBorder="1" applyAlignment="1">
      <alignment horizontal="left" wrapText="1" indent="1"/>
    </xf>
    <xf numFmtId="0" fontId="18" fillId="3" borderId="12" xfId="0" applyFont="1" applyFill="1" applyBorder="1"/>
    <xf numFmtId="0" fontId="21" fillId="3" borderId="13" xfId="0" applyFont="1" applyFill="1" applyBorder="1" applyAlignment="1">
      <alignment wrapText="1"/>
    </xf>
    <xf numFmtId="0" fontId="18" fillId="3" borderId="13" xfId="0" applyFont="1" applyFill="1" applyBorder="1"/>
    <xf numFmtId="0" fontId="18" fillId="3" borderId="14" xfId="0" applyFont="1" applyFill="1" applyBorder="1"/>
    <xf numFmtId="0" fontId="27" fillId="3" borderId="0" xfId="11" applyFont="1" applyFill="1" applyBorder="1" applyAlignment="1">
      <alignment wrapText="1"/>
    </xf>
    <xf numFmtId="0" fontId="28" fillId="3" borderId="10" xfId="0" applyFont="1" applyFill="1" applyBorder="1" applyAlignment="1">
      <alignment horizontal="center" vertical="center"/>
    </xf>
    <xf numFmtId="0" fontId="21" fillId="3" borderId="0" xfId="0" applyFont="1" applyFill="1" applyBorder="1" applyAlignment="1">
      <alignment wrapText="1"/>
    </xf>
    <xf numFmtId="0" fontId="20" fillId="3" borderId="0" xfId="0" applyFont="1" applyFill="1" applyBorder="1" applyAlignment="1">
      <alignment wrapText="1"/>
    </xf>
    <xf numFmtId="0" fontId="0" fillId="3" borderId="0" xfId="0" applyFill="1" applyBorder="1" applyAlignment="1"/>
    <xf numFmtId="49" fontId="11" fillId="0" borderId="0" xfId="0" applyNumberFormat="1" applyFont="1"/>
    <xf numFmtId="49" fontId="18" fillId="0" borderId="0" xfId="0" applyNumberFormat="1" applyFont="1"/>
    <xf numFmtId="0" fontId="22" fillId="3" borderId="0" xfId="11" applyFont="1" applyFill="1" applyBorder="1" applyAlignment="1">
      <alignment horizontal="left" indent="1"/>
    </xf>
    <xf numFmtId="0" fontId="29" fillId="3" borderId="12" xfId="0" applyFont="1" applyFill="1" applyBorder="1" applyAlignment="1">
      <alignment horizontal="center" vertical="center"/>
    </xf>
    <xf numFmtId="0" fontId="31" fillId="0" borderId="0" xfId="3" applyFont="1"/>
    <xf numFmtId="0" fontId="6" fillId="0" borderId="2" xfId="3" applyFont="1" applyBorder="1" applyAlignment="1">
      <alignment horizontal="center"/>
    </xf>
    <xf numFmtId="0" fontId="6" fillId="0" borderId="0" xfId="3" applyFont="1" applyAlignment="1">
      <alignment horizontal="center"/>
    </xf>
    <xf numFmtId="0" fontId="7" fillId="0" borderId="2" xfId="3" applyFont="1" applyBorder="1" applyAlignment="1">
      <alignment horizontal="center"/>
    </xf>
    <xf numFmtId="0" fontId="7" fillId="0" borderId="0" xfId="3" applyFont="1" applyAlignment="1">
      <alignment horizontal="center"/>
    </xf>
    <xf numFmtId="0" fontId="9" fillId="2" borderId="3" xfId="4" applyFont="1" applyFill="1" applyBorder="1" applyAlignment="1">
      <alignment horizontal="center"/>
    </xf>
    <xf numFmtId="0" fontId="9" fillId="2" borderId="4" xfId="4" applyFont="1" applyFill="1" applyBorder="1" applyAlignment="1">
      <alignment horizontal="center"/>
    </xf>
    <xf numFmtId="0" fontId="9" fillId="2" borderId="5" xfId="4" applyFont="1" applyFill="1" applyBorder="1" applyAlignment="1">
      <alignment horizontal="center"/>
    </xf>
    <xf numFmtId="0" fontId="17" fillId="0" borderId="0" xfId="7" applyFont="1" applyAlignment="1">
      <alignment horizontal="left" vertical="top" wrapText="1"/>
    </xf>
    <xf numFmtId="0" fontId="21" fillId="3" borderId="0" xfId="0" applyFont="1" applyFill="1" applyBorder="1" applyAlignment="1">
      <alignment wrapText="1"/>
    </xf>
    <xf numFmtId="0" fontId="21" fillId="3" borderId="13" xfId="0" applyFont="1" applyFill="1" applyBorder="1" applyAlignment="1">
      <alignment wrapText="1"/>
    </xf>
    <xf numFmtId="0" fontId="0" fillId="3" borderId="0" xfId="0" applyFill="1" applyBorder="1"/>
    <xf numFmtId="0" fontId="21" fillId="3" borderId="0" xfId="0" quotePrefix="1" applyFont="1" applyFill="1" applyBorder="1" applyAlignment="1">
      <alignment wrapText="1"/>
    </xf>
    <xf numFmtId="0" fontId="21" fillId="3" borderId="0" xfId="0" applyFont="1" applyFill="1" applyBorder="1" applyAlignment="1">
      <alignment horizontal="center" wrapText="1"/>
    </xf>
    <xf numFmtId="0" fontId="20" fillId="3" borderId="0" xfId="0" applyFont="1" applyFill="1" applyBorder="1" applyAlignment="1">
      <alignment wrapText="1"/>
    </xf>
  </cellXfs>
  <cellStyles count="12">
    <cellStyle name="Comma 2" xfId="8" xr:uid="{00000000-0005-0000-0000-000000000000}"/>
    <cellStyle name="Hyperlink" xfId="11" builtinId="8"/>
    <cellStyle name="MQ Body" xfId="7" xr:uid="{00000000-0005-0000-0000-000002000000}"/>
    <cellStyle name="MQ Heading 1" xfId="6" xr:uid="{00000000-0005-0000-0000-000003000000}"/>
    <cellStyle name="MQ Subtitle" xfId="9" xr:uid="{00000000-0005-0000-0000-000004000000}"/>
    <cellStyle name="MQ Title" xfId="10" xr:uid="{00000000-0005-0000-0000-000005000000}"/>
    <cellStyle name="Normal" xfId="0" builtinId="0"/>
    <cellStyle name="Normal 2" xfId="1" xr:uid="{00000000-0005-0000-0000-000007000000}"/>
    <cellStyle name="Normal 2 2" xfId="3" xr:uid="{00000000-0005-0000-0000-000008000000}"/>
    <cellStyle name="Normal 3" xfId="2" xr:uid="{00000000-0005-0000-0000-000009000000}"/>
    <cellStyle name="Normal 4" xfId="5" xr:uid="{00000000-0005-0000-0000-00000A000000}"/>
    <cellStyle name="Title 2" xfId="4" xr:uid="{00000000-0005-0000-0000-00000B000000}"/>
  </cellStyles>
  <dxfs count="24">
    <dxf>
      <font>
        <color rgb="FF00B050"/>
      </font>
    </dxf>
    <dxf>
      <font>
        <color theme="0" tint="-0.14996795556505021"/>
      </font>
    </dxf>
    <dxf>
      <font>
        <color rgb="FF00B050"/>
      </font>
    </dxf>
    <dxf>
      <font>
        <color theme="0" tint="-0.14996795556505021"/>
      </font>
    </dxf>
    <dxf>
      <font>
        <color rgb="FF00B050"/>
      </font>
    </dxf>
    <dxf>
      <font>
        <color theme="0" tint="-0.14996795556505021"/>
      </font>
    </dxf>
    <dxf>
      <font>
        <color rgb="FF00B050"/>
      </font>
    </dxf>
    <dxf>
      <font>
        <color theme="0" tint="-0.14996795556505021"/>
      </font>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ont>
        <color rgb="FF00B050"/>
      </font>
    </dxf>
    <dxf>
      <font>
        <color theme="0" tint="-0.14996795556505021"/>
      </font>
    </dxf>
    <dxf>
      <font>
        <color rgb="FF00B050"/>
      </font>
    </dxf>
    <dxf>
      <font>
        <color theme="0" tint="-0.14996795556505021"/>
      </font>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s>
  <tableStyles count="0" defaultTableStyle="TableStyleMedium2" defaultPivotStyle="PivotStyleLight16"/>
  <colors>
    <mruColors>
      <color rgb="FFCCEC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7</xdr:col>
      <xdr:colOff>108213</xdr:colOff>
      <xdr:row>5</xdr:row>
      <xdr:rowOff>319028</xdr:rowOff>
    </xdr:to>
    <xdr:pic>
      <xdr:nvPicPr>
        <xdr:cNvPr id="2" name="Picture 1" title="Macquarie University Logo">
          <a:extLst>
            <a:ext uri="{FF2B5EF4-FFF2-40B4-BE49-F238E27FC236}">
              <a16:creationId xmlns:a16="http://schemas.microsoft.com/office/drawing/2014/main" id="{C5275DBB-AF53-4C85-BBC3-4830F169C48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819913" cy="16334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7</xdr:col>
      <xdr:colOff>108213</xdr:colOff>
      <xdr:row>5</xdr:row>
      <xdr:rowOff>319028</xdr:rowOff>
    </xdr:to>
    <xdr:pic>
      <xdr:nvPicPr>
        <xdr:cNvPr id="2" name="Picture 1" title="Macquarie University Logo">
          <a:extLst>
            <a:ext uri="{FF2B5EF4-FFF2-40B4-BE49-F238E27FC236}">
              <a16:creationId xmlns:a16="http://schemas.microsoft.com/office/drawing/2014/main" id="{03263811-35E2-4DF5-ADA3-AE926962395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819913" cy="1665228"/>
        </a:xfrm>
        <a:prstGeom prst="rect">
          <a:avLst/>
        </a:prstGeom>
      </xdr:spPr>
    </xdr:pic>
    <xdr:clientData/>
  </xdr:twoCellAnchor>
</xdr:wsDr>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0"/>
  <sheetViews>
    <sheetView topLeftCell="A11" workbookViewId="0">
      <selection activeCell="F20" sqref="F20"/>
    </sheetView>
  </sheetViews>
  <sheetFormatPr defaultColWidth="8.875" defaultRowHeight="16.5"/>
  <cols>
    <col min="1" max="8" width="8.875" style="1"/>
    <col min="9" max="16" width="11" style="1" customWidth="1"/>
    <col min="17" max="16384" width="8.875" style="1"/>
  </cols>
  <sheetData>
    <row r="1" spans="1:16">
      <c r="H1" s="2"/>
    </row>
    <row r="2" spans="1:16" ht="34.5">
      <c r="H2" s="45" t="s">
        <v>2</v>
      </c>
      <c r="I2" s="46"/>
      <c r="J2" s="46"/>
      <c r="K2" s="46"/>
      <c r="L2" s="46"/>
      <c r="M2" s="46"/>
      <c r="N2" s="46"/>
      <c r="O2" s="46"/>
      <c r="P2" s="46"/>
    </row>
    <row r="3" spans="1:16">
      <c r="H3" s="2"/>
    </row>
    <row r="4" spans="1:16" ht="30">
      <c r="H4" s="47" t="s">
        <v>3</v>
      </c>
      <c r="I4" s="48"/>
      <c r="J4" s="48"/>
      <c r="K4" s="48"/>
      <c r="L4" s="48"/>
      <c r="M4" s="48"/>
      <c r="N4" s="48"/>
      <c r="O4" s="48"/>
      <c r="P4" s="48"/>
    </row>
    <row r="5" spans="1:16" ht="17.25" thickBot="1">
      <c r="H5" s="2"/>
    </row>
    <row r="6" spans="1:16" ht="32.25" thickBot="1">
      <c r="H6" s="2"/>
      <c r="I6" s="49" t="s">
        <v>51</v>
      </c>
      <c r="J6" s="50"/>
      <c r="K6" s="50"/>
      <c r="L6" s="50"/>
      <c r="M6" s="50"/>
      <c r="N6" s="50"/>
      <c r="O6" s="51"/>
      <c r="P6" s="3"/>
    </row>
    <row r="8" spans="1:16" ht="18.75">
      <c r="H8" s="4"/>
      <c r="I8" s="5"/>
    </row>
    <row r="9" spans="1:16" ht="18.75">
      <c r="A9" s="4"/>
      <c r="B9" s="4"/>
      <c r="C9" s="4"/>
      <c r="D9" s="4"/>
      <c r="E9" s="4"/>
      <c r="F9" s="4"/>
      <c r="G9" s="4"/>
      <c r="H9" s="6"/>
      <c r="I9" s="5"/>
    </row>
    <row r="10" spans="1:16" ht="19.5" thickBot="1">
      <c r="A10" s="6" t="s">
        <v>0</v>
      </c>
      <c r="B10" s="6"/>
      <c r="C10" s="6"/>
      <c r="D10" s="6"/>
      <c r="E10" s="6"/>
      <c r="F10" s="6"/>
      <c r="G10" s="6"/>
      <c r="H10" s="3"/>
      <c r="I10" s="5"/>
    </row>
    <row r="11" spans="1:16" ht="12.6" customHeight="1" thickTop="1">
      <c r="A11" s="7"/>
      <c r="B11" s="7"/>
      <c r="C11" s="7"/>
      <c r="D11" s="7"/>
      <c r="E11" s="7"/>
      <c r="F11" s="7"/>
      <c r="G11" s="7"/>
      <c r="H11" s="7"/>
      <c r="I11" s="5"/>
    </row>
    <row r="12" spans="1:16" ht="66" customHeight="1">
      <c r="A12" s="52" t="s">
        <v>4</v>
      </c>
      <c r="B12" s="52"/>
      <c r="C12" s="52"/>
      <c r="D12" s="52"/>
      <c r="E12" s="52"/>
      <c r="F12" s="52"/>
      <c r="G12" s="52"/>
      <c r="H12" s="52"/>
      <c r="I12" s="52"/>
      <c r="J12" s="52"/>
      <c r="K12" s="52"/>
      <c r="L12" s="52"/>
      <c r="M12" s="52"/>
      <c r="N12" s="52"/>
      <c r="O12" s="52"/>
    </row>
    <row r="13" spans="1:16" ht="9" customHeight="1">
      <c r="A13" s="8"/>
      <c r="B13" s="8"/>
      <c r="C13" s="8"/>
      <c r="D13" s="8"/>
      <c r="E13" s="8"/>
      <c r="F13" s="8"/>
      <c r="G13" s="8"/>
      <c r="H13" s="8"/>
      <c r="I13" s="5"/>
    </row>
    <row r="14" spans="1:16" ht="5.45" customHeight="1">
      <c r="A14" s="8"/>
      <c r="B14" s="8"/>
      <c r="C14" s="8"/>
      <c r="D14" s="8"/>
      <c r="E14" s="8"/>
      <c r="F14" s="8"/>
      <c r="G14" s="8"/>
      <c r="H14" s="6"/>
      <c r="I14" s="5"/>
    </row>
    <row r="15" spans="1:16" ht="19.5" thickBot="1">
      <c r="A15" s="6" t="s">
        <v>462</v>
      </c>
      <c r="B15" s="6"/>
      <c r="C15" s="6"/>
      <c r="D15" s="6"/>
      <c r="E15" s="6"/>
      <c r="F15" s="6"/>
      <c r="G15" s="6"/>
      <c r="H15" s="3"/>
      <c r="I15" s="5"/>
    </row>
    <row r="16" spans="1:16" ht="10.5" customHeight="1" thickTop="1">
      <c r="A16" s="7"/>
      <c r="B16" s="7"/>
      <c r="C16" s="7"/>
      <c r="D16" s="7"/>
      <c r="E16" s="7"/>
      <c r="F16" s="7"/>
      <c r="G16" s="7"/>
      <c r="H16" s="7"/>
      <c r="I16" s="5"/>
    </row>
    <row r="17" spans="1:9" s="11" customFormat="1" ht="17.25">
      <c r="A17" s="9" t="s">
        <v>47</v>
      </c>
      <c r="B17" s="9"/>
      <c r="C17" s="9"/>
      <c r="D17" s="9"/>
      <c r="E17" s="9"/>
      <c r="F17" s="9"/>
      <c r="G17" s="9"/>
      <c r="H17" s="10"/>
      <c r="I17" s="10"/>
    </row>
    <row r="18" spans="1:9" s="11" customFormat="1" ht="17.25">
      <c r="A18" s="10" t="s">
        <v>48</v>
      </c>
      <c r="B18" s="10"/>
      <c r="C18" s="10"/>
      <c r="D18" s="10"/>
      <c r="E18" s="10"/>
      <c r="F18" s="10"/>
      <c r="G18" s="10"/>
      <c r="I18" s="10"/>
    </row>
    <row r="19" spans="1:9" s="11" customFormat="1" ht="17.25">
      <c r="A19" s="10"/>
      <c r="B19" s="10"/>
      <c r="C19" s="10"/>
      <c r="D19" s="10"/>
      <c r="E19" s="10"/>
      <c r="F19" s="10"/>
      <c r="G19" s="10"/>
      <c r="I19" s="10"/>
    </row>
    <row r="20" spans="1:9" s="11" customFormat="1" ht="17.25">
      <c r="A20" s="10" t="s">
        <v>49</v>
      </c>
      <c r="I20" s="10"/>
    </row>
    <row r="21" spans="1:9" s="11" customFormat="1" ht="17.25">
      <c r="A21" s="12" t="s">
        <v>459</v>
      </c>
      <c r="I21" s="10"/>
    </row>
    <row r="22" spans="1:9" s="11" customFormat="1" ht="17.25">
      <c r="A22" s="12" t="s">
        <v>458</v>
      </c>
      <c r="H22" s="10"/>
      <c r="I22" s="10"/>
    </row>
    <row r="23" spans="1:9" s="11" customFormat="1" ht="17.25">
      <c r="A23" s="12"/>
      <c r="B23" s="10"/>
      <c r="C23" s="10"/>
      <c r="D23" s="10"/>
      <c r="E23" s="10"/>
      <c r="F23" s="10"/>
      <c r="G23" s="10"/>
      <c r="H23" s="10"/>
      <c r="I23" s="10"/>
    </row>
    <row r="24" spans="1:9" s="11" customFormat="1" ht="17.25">
      <c r="A24" s="12" t="s">
        <v>50</v>
      </c>
      <c r="B24" s="10"/>
      <c r="C24" s="10"/>
      <c r="D24" s="10"/>
      <c r="E24" s="10"/>
      <c r="F24" s="10"/>
      <c r="G24" s="10"/>
      <c r="H24" s="10"/>
      <c r="I24" s="10"/>
    </row>
    <row r="25" spans="1:9" s="11" customFormat="1" ht="17.25">
      <c r="A25" s="12"/>
      <c r="B25" s="10"/>
      <c r="C25" s="10"/>
      <c r="D25" s="10"/>
      <c r="E25" s="10"/>
      <c r="F25" s="10"/>
      <c r="G25" s="10"/>
      <c r="H25" s="10"/>
      <c r="I25" s="10"/>
    </row>
    <row r="26" spans="1:9" s="11" customFormat="1" ht="17.25">
      <c r="A26" s="10" t="s">
        <v>463</v>
      </c>
      <c r="B26" s="10"/>
      <c r="C26" s="10"/>
      <c r="D26" s="10"/>
      <c r="E26" s="10"/>
      <c r="F26" s="10"/>
      <c r="G26" s="10"/>
      <c r="H26" s="10"/>
    </row>
    <row r="27" spans="1:9" s="11" customFormat="1" ht="17.25">
      <c r="A27" s="10" t="s">
        <v>460</v>
      </c>
      <c r="B27" s="10"/>
      <c r="C27" s="10"/>
      <c r="D27" s="10"/>
      <c r="E27" s="10"/>
      <c r="F27" s="10"/>
      <c r="G27" s="10"/>
    </row>
    <row r="28" spans="1:9" s="11" customFormat="1" ht="17.25">
      <c r="A28" s="10"/>
    </row>
    <row r="29" spans="1:9" s="11" customFormat="1" ht="17.25">
      <c r="A29" s="10"/>
    </row>
    <row r="30" spans="1:9" s="11" customFormat="1" ht="17.25">
      <c r="A30" s="10"/>
    </row>
  </sheetData>
  <mergeCells count="4">
    <mergeCell ref="H2:P2"/>
    <mergeCell ref="H4:P4"/>
    <mergeCell ref="I6:O6"/>
    <mergeCell ref="A12:O12"/>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3"/>
  <sheetViews>
    <sheetView topLeftCell="E8" workbookViewId="0">
      <selection activeCell="L18" sqref="L18"/>
    </sheetView>
  </sheetViews>
  <sheetFormatPr defaultColWidth="8.625" defaultRowHeight="16.5"/>
  <cols>
    <col min="1" max="1" width="15.5" style="13" customWidth="1"/>
    <col min="2" max="2" width="10.875" style="13" bestFit="1" customWidth="1"/>
    <col min="3" max="3" width="9.625" style="13" bestFit="1" customWidth="1"/>
    <col min="4" max="4" width="35.25" style="13" bestFit="1" customWidth="1"/>
    <col min="5" max="5" width="10" style="13" customWidth="1"/>
    <col min="6" max="6" width="13" style="13" customWidth="1"/>
    <col min="7" max="7" width="26.125" style="13" bestFit="1" customWidth="1"/>
    <col min="8" max="8" width="11" style="13" customWidth="1"/>
    <col min="9" max="11" width="8.625" style="13"/>
    <col min="12" max="12" width="2.375" style="13" customWidth="1"/>
    <col min="13" max="13" width="32.5" style="15" customWidth="1"/>
    <col min="14" max="14" width="22.875" style="13" customWidth="1"/>
    <col min="15" max="15" width="2.375" style="13" customWidth="1"/>
    <col min="16" max="21" width="8.625" style="13"/>
    <col min="22" max="23" width="8.625" style="13" customWidth="1"/>
    <col min="24" max="16384" width="8.625" style="13"/>
  </cols>
  <sheetData>
    <row r="1" spans="1:15">
      <c r="A1" s="13" t="s">
        <v>11</v>
      </c>
      <c r="B1" s="20" t="s">
        <v>315</v>
      </c>
      <c r="C1" s="20" t="s">
        <v>316</v>
      </c>
      <c r="D1" s="20" t="s">
        <v>52</v>
      </c>
      <c r="E1" s="20" t="s">
        <v>53</v>
      </c>
      <c r="F1" s="20" t="s">
        <v>54</v>
      </c>
      <c r="G1" s="13" t="s">
        <v>12</v>
      </c>
      <c r="H1" s="13" t="s">
        <v>13</v>
      </c>
      <c r="I1" s="20" t="s">
        <v>326</v>
      </c>
      <c r="J1" s="20" t="s">
        <v>327</v>
      </c>
    </row>
    <row r="2" spans="1:15">
      <c r="A2" s="13">
        <v>417</v>
      </c>
      <c r="B2" s="13" t="s">
        <v>211</v>
      </c>
      <c r="C2" s="13" t="s">
        <v>212</v>
      </c>
      <c r="D2" s="13" t="s">
        <v>55</v>
      </c>
      <c r="E2" s="13">
        <v>4610</v>
      </c>
      <c r="F2" s="13" t="s">
        <v>56</v>
      </c>
      <c r="G2" s="13" t="s">
        <v>191</v>
      </c>
      <c r="H2" s="14">
        <v>29219</v>
      </c>
      <c r="I2" s="13" t="str">
        <f>LEFT(B2,4)</f>
        <v>Soni</v>
      </c>
      <c r="J2" s="13" t="str">
        <f>_xlfn.CONCAT("P",E2)</f>
        <v>P4610</v>
      </c>
    </row>
    <row r="3" spans="1:15">
      <c r="A3" s="13">
        <v>429</v>
      </c>
      <c r="B3" s="13" t="s">
        <v>213</v>
      </c>
      <c r="C3" s="13" t="s">
        <v>214</v>
      </c>
      <c r="D3" s="13" t="s">
        <v>57</v>
      </c>
      <c r="E3" s="13">
        <v>3557</v>
      </c>
      <c r="F3" s="13" t="s">
        <v>58</v>
      </c>
      <c r="G3" s="13" t="s">
        <v>192</v>
      </c>
      <c r="H3" s="14">
        <v>34103</v>
      </c>
      <c r="I3" s="13" t="str">
        <f t="shared" ref="I3:I53" si="0">LEFT(B3,4)</f>
        <v>Poar</v>
      </c>
      <c r="J3" s="13" t="str">
        <f t="shared" ref="J3:J53" si="1">_xlfn.CONCAT("P",E3)</f>
        <v>P3557</v>
      </c>
    </row>
    <row r="4" spans="1:15" ht="17.25" thickBot="1">
      <c r="A4" s="13">
        <v>423</v>
      </c>
      <c r="B4" s="13" t="s">
        <v>215</v>
      </c>
      <c r="C4" s="13" t="s">
        <v>216</v>
      </c>
      <c r="D4" s="13" t="s">
        <v>59</v>
      </c>
      <c r="E4" s="13">
        <v>2429</v>
      </c>
      <c r="F4" s="13" t="s">
        <v>60</v>
      </c>
      <c r="G4" s="13" t="s">
        <v>174</v>
      </c>
      <c r="H4" s="14">
        <v>24851</v>
      </c>
      <c r="I4" s="13" t="str">
        <f t="shared" si="0"/>
        <v>Majo</v>
      </c>
      <c r="J4" s="13" t="str">
        <f t="shared" si="1"/>
        <v>P2429</v>
      </c>
    </row>
    <row r="5" spans="1:15">
      <c r="A5" s="13">
        <v>454</v>
      </c>
      <c r="B5" s="13" t="s">
        <v>217</v>
      </c>
      <c r="C5" s="13" t="s">
        <v>218</v>
      </c>
      <c r="D5" s="13" t="s">
        <v>61</v>
      </c>
      <c r="E5" s="13">
        <v>3221</v>
      </c>
      <c r="F5" s="13" t="s">
        <v>62</v>
      </c>
      <c r="G5" s="13" t="s">
        <v>159</v>
      </c>
      <c r="H5" s="14">
        <v>28011</v>
      </c>
      <c r="I5" s="13" t="str">
        <f t="shared" si="0"/>
        <v>Cass</v>
      </c>
      <c r="J5" s="13" t="str">
        <f t="shared" si="1"/>
        <v>P3221</v>
      </c>
      <c r="L5" s="21"/>
      <c r="M5" s="22"/>
      <c r="N5" s="23"/>
      <c r="O5" s="24"/>
    </row>
    <row r="6" spans="1:15" ht="14.25">
      <c r="A6" s="13">
        <v>416</v>
      </c>
      <c r="B6" s="13" t="s">
        <v>219</v>
      </c>
      <c r="C6" s="13" t="s">
        <v>220</v>
      </c>
      <c r="D6" s="13" t="s">
        <v>63</v>
      </c>
      <c r="E6" s="13">
        <v>2259</v>
      </c>
      <c r="F6" s="13" t="s">
        <v>64</v>
      </c>
      <c r="G6" s="13" t="s">
        <v>193</v>
      </c>
      <c r="H6" s="14">
        <v>26839</v>
      </c>
      <c r="I6" s="13" t="str">
        <f t="shared" si="0"/>
        <v>Pyla</v>
      </c>
      <c r="J6" s="13" t="str">
        <f t="shared" si="1"/>
        <v>P2259</v>
      </c>
      <c r="L6" s="25"/>
      <c r="M6" s="38" t="s">
        <v>1</v>
      </c>
      <c r="N6" s="27"/>
      <c r="O6" s="28"/>
    </row>
    <row r="7" spans="1:15">
      <c r="A7" s="13">
        <v>436</v>
      </c>
      <c r="B7" s="13" t="s">
        <v>221</v>
      </c>
      <c r="C7" s="13" t="s">
        <v>222</v>
      </c>
      <c r="D7" s="13" t="s">
        <v>65</v>
      </c>
      <c r="E7" s="13">
        <v>6280</v>
      </c>
      <c r="F7" s="13" t="s">
        <v>66</v>
      </c>
      <c r="G7" s="13" t="s">
        <v>194</v>
      </c>
      <c r="H7" s="14">
        <v>26549</v>
      </c>
      <c r="I7" s="13" t="str">
        <f t="shared" si="0"/>
        <v>Soro</v>
      </c>
      <c r="J7" s="13" t="str">
        <f t="shared" si="1"/>
        <v>P6280</v>
      </c>
      <c r="L7" s="25"/>
      <c r="M7" s="37"/>
      <c r="N7" s="27"/>
      <c r="O7" s="28"/>
    </row>
    <row r="8" spans="1:15">
      <c r="A8" s="13">
        <v>426</v>
      </c>
      <c r="B8" s="13" t="s">
        <v>223</v>
      </c>
      <c r="C8" s="13" t="s">
        <v>224</v>
      </c>
      <c r="D8" s="13" t="s">
        <v>67</v>
      </c>
      <c r="E8" s="13">
        <v>4605</v>
      </c>
      <c r="F8" s="13" t="s">
        <v>68</v>
      </c>
      <c r="G8" s="13" t="s">
        <v>195</v>
      </c>
      <c r="H8" s="14">
        <v>28473</v>
      </c>
      <c r="I8" s="13" t="str">
        <f t="shared" si="0"/>
        <v>Ague</v>
      </c>
      <c r="J8" s="13" t="str">
        <f t="shared" si="1"/>
        <v>P4605</v>
      </c>
      <c r="L8" s="25"/>
      <c r="M8" s="53" t="s">
        <v>317</v>
      </c>
      <c r="N8" s="53"/>
      <c r="O8" s="28"/>
    </row>
    <row r="9" spans="1:15">
      <c r="A9" s="13">
        <v>442</v>
      </c>
      <c r="B9" s="13" t="s">
        <v>225</v>
      </c>
      <c r="C9" s="13" t="s">
        <v>226</v>
      </c>
      <c r="D9" s="13" t="s">
        <v>69</v>
      </c>
      <c r="E9" s="13">
        <v>2669</v>
      </c>
      <c r="F9" s="13" t="s">
        <v>70</v>
      </c>
      <c r="G9" s="13" t="s">
        <v>160</v>
      </c>
      <c r="H9" s="14">
        <v>29344</v>
      </c>
      <c r="I9" s="13" t="str">
        <f t="shared" si="0"/>
        <v>Vand</v>
      </c>
      <c r="J9" s="13" t="str">
        <f t="shared" si="1"/>
        <v>P2669</v>
      </c>
      <c r="L9" s="25"/>
      <c r="M9" s="53" t="s">
        <v>318</v>
      </c>
      <c r="N9" s="53"/>
      <c r="O9" s="28"/>
    </row>
    <row r="10" spans="1:15">
      <c r="A10" s="13">
        <v>449</v>
      </c>
      <c r="B10" s="13" t="s">
        <v>227</v>
      </c>
      <c r="C10" s="13" t="s">
        <v>228</v>
      </c>
      <c r="D10" s="13" t="s">
        <v>71</v>
      </c>
      <c r="E10" s="13">
        <v>4800</v>
      </c>
      <c r="F10" s="13" t="s">
        <v>72</v>
      </c>
      <c r="G10" s="13" t="s">
        <v>175</v>
      </c>
      <c r="H10" s="14">
        <v>33466</v>
      </c>
      <c r="I10" s="13" t="str">
        <f t="shared" si="0"/>
        <v>Plat</v>
      </c>
      <c r="J10" s="13" t="str">
        <f t="shared" si="1"/>
        <v>P4800</v>
      </c>
      <c r="L10" s="25"/>
      <c r="M10" s="56" t="s">
        <v>319</v>
      </c>
      <c r="N10" s="53"/>
      <c r="O10" s="28"/>
    </row>
    <row r="11" spans="1:15">
      <c r="A11" s="13">
        <v>437</v>
      </c>
      <c r="B11" s="13" t="s">
        <v>229</v>
      </c>
      <c r="C11" s="13" t="s">
        <v>230</v>
      </c>
      <c r="D11" s="13" t="s">
        <v>73</v>
      </c>
      <c r="E11" s="13">
        <v>2257</v>
      </c>
      <c r="F11" s="13" t="s">
        <v>74</v>
      </c>
      <c r="G11" s="13" t="s">
        <v>161</v>
      </c>
      <c r="H11" s="14">
        <v>26369</v>
      </c>
      <c r="I11" s="13" t="str">
        <f t="shared" si="0"/>
        <v>Moot</v>
      </c>
      <c r="J11" s="13" t="str">
        <f t="shared" si="1"/>
        <v>P2257</v>
      </c>
      <c r="L11" s="25"/>
      <c r="M11" s="56" t="s">
        <v>320</v>
      </c>
      <c r="N11" s="53"/>
      <c r="O11" s="28"/>
    </row>
    <row r="12" spans="1:15">
      <c r="A12" s="13">
        <v>439</v>
      </c>
      <c r="B12" s="13" t="s">
        <v>231</v>
      </c>
      <c r="C12" s="13" t="s">
        <v>232</v>
      </c>
      <c r="D12" s="13" t="s">
        <v>75</v>
      </c>
      <c r="E12" s="13">
        <v>4887</v>
      </c>
      <c r="F12" s="13" t="s">
        <v>76</v>
      </c>
      <c r="G12" s="13" t="s">
        <v>162</v>
      </c>
      <c r="H12" s="14">
        <v>23566</v>
      </c>
      <c r="I12" s="13" t="str">
        <f t="shared" si="0"/>
        <v>Resu</v>
      </c>
      <c r="J12" s="13" t="str">
        <f t="shared" si="1"/>
        <v>P4887</v>
      </c>
      <c r="L12" s="25"/>
      <c r="M12" s="53"/>
      <c r="N12" s="53"/>
      <c r="O12" s="28"/>
    </row>
    <row r="13" spans="1:15">
      <c r="A13" s="13">
        <v>445</v>
      </c>
      <c r="B13" s="13" t="s">
        <v>233</v>
      </c>
      <c r="C13" s="13" t="s">
        <v>234</v>
      </c>
      <c r="D13" s="13" t="s">
        <v>77</v>
      </c>
      <c r="E13" s="13">
        <v>6311</v>
      </c>
      <c r="F13" s="13" t="s">
        <v>78</v>
      </c>
      <c r="G13" s="13" t="s">
        <v>163</v>
      </c>
      <c r="H13" s="14">
        <v>25839</v>
      </c>
      <c r="I13" s="13" t="str">
        <f t="shared" si="0"/>
        <v>Hand</v>
      </c>
      <c r="J13" s="13" t="str">
        <f t="shared" si="1"/>
        <v>P6311</v>
      </c>
      <c r="L13" s="36" t="s">
        <v>43</v>
      </c>
      <c r="M13" s="53" t="s">
        <v>322</v>
      </c>
      <c r="N13" s="53"/>
      <c r="O13" s="28"/>
    </row>
    <row r="14" spans="1:15" ht="14.1" customHeight="1">
      <c r="A14" s="13">
        <v>462</v>
      </c>
      <c r="B14" s="13" t="s">
        <v>235</v>
      </c>
      <c r="C14" s="13" t="s">
        <v>236</v>
      </c>
      <c r="D14" s="13" t="s">
        <v>79</v>
      </c>
      <c r="E14" s="13">
        <v>2333</v>
      </c>
      <c r="F14" s="13" t="s">
        <v>80</v>
      </c>
      <c r="G14" s="13" t="s">
        <v>176</v>
      </c>
      <c r="H14" s="14">
        <v>32503</v>
      </c>
      <c r="I14" s="13" t="str">
        <f t="shared" si="0"/>
        <v>Scat</v>
      </c>
      <c r="J14" s="13" t="str">
        <f t="shared" si="1"/>
        <v>P2333</v>
      </c>
      <c r="L14" s="25"/>
      <c r="M14" s="53" t="s">
        <v>433</v>
      </c>
      <c r="N14" s="53"/>
      <c r="O14" s="28"/>
    </row>
    <row r="15" spans="1:15">
      <c r="A15" s="13">
        <v>424</v>
      </c>
      <c r="B15" s="13" t="s">
        <v>237</v>
      </c>
      <c r="C15" s="13" t="s">
        <v>238</v>
      </c>
      <c r="D15" s="13" t="s">
        <v>81</v>
      </c>
      <c r="E15" s="13">
        <v>6909</v>
      </c>
      <c r="F15" s="13" t="s">
        <v>82</v>
      </c>
      <c r="G15" s="13" t="s">
        <v>196</v>
      </c>
      <c r="H15" s="14">
        <v>34844</v>
      </c>
      <c r="I15" s="13" t="str">
        <f t="shared" si="0"/>
        <v>Geff</v>
      </c>
      <c r="J15" s="13" t="str">
        <f t="shared" si="1"/>
        <v>P6909</v>
      </c>
      <c r="L15" s="25"/>
      <c r="M15" s="55" t="s">
        <v>321</v>
      </c>
      <c r="N15" s="55"/>
      <c r="O15" s="28"/>
    </row>
    <row r="16" spans="1:15">
      <c r="A16" s="13">
        <v>420</v>
      </c>
      <c r="B16" s="13" t="s">
        <v>239</v>
      </c>
      <c r="C16" s="13" t="s">
        <v>240</v>
      </c>
      <c r="D16" s="13" t="s">
        <v>83</v>
      </c>
      <c r="E16" s="13">
        <v>4411</v>
      </c>
      <c r="F16" s="13" t="s">
        <v>84</v>
      </c>
      <c r="G16" s="13" t="s">
        <v>177</v>
      </c>
      <c r="H16" s="14">
        <v>23888</v>
      </c>
      <c r="I16" s="13" t="str">
        <f t="shared" si="0"/>
        <v>Ston</v>
      </c>
      <c r="J16" s="13" t="str">
        <f t="shared" si="1"/>
        <v>P4411</v>
      </c>
      <c r="L16" s="36"/>
      <c r="M16" s="30" t="s">
        <v>17</v>
      </c>
      <c r="N16" s="37" t="s">
        <v>44</v>
      </c>
      <c r="O16" s="28"/>
    </row>
    <row r="17" spans="1:15">
      <c r="A17" s="13">
        <v>441</v>
      </c>
      <c r="B17" s="13" t="s">
        <v>241</v>
      </c>
      <c r="C17" s="13" t="s">
        <v>242</v>
      </c>
      <c r="D17" s="13" t="s">
        <v>85</v>
      </c>
      <c r="E17" s="13">
        <v>2446</v>
      </c>
      <c r="F17" s="13" t="s">
        <v>86</v>
      </c>
      <c r="G17" s="13" t="s">
        <v>178</v>
      </c>
      <c r="H17" s="14">
        <v>29963</v>
      </c>
      <c r="I17" s="13" t="str">
        <f t="shared" si="0"/>
        <v>Sanb</v>
      </c>
      <c r="J17" s="13" t="str">
        <f t="shared" si="1"/>
        <v>P2446</v>
      </c>
      <c r="L17" s="25"/>
      <c r="M17" s="53"/>
      <c r="N17" s="53"/>
      <c r="O17" s="28"/>
    </row>
    <row r="18" spans="1:15">
      <c r="A18" s="13">
        <v>456</v>
      </c>
      <c r="B18" s="13" t="s">
        <v>243</v>
      </c>
      <c r="C18" s="13" t="s">
        <v>244</v>
      </c>
      <c r="D18" s="13" t="s">
        <v>87</v>
      </c>
      <c r="E18" s="13">
        <v>3640</v>
      </c>
      <c r="F18" s="13" t="s">
        <v>88</v>
      </c>
      <c r="G18" s="13" t="s">
        <v>197</v>
      </c>
      <c r="H18" s="14">
        <v>35195</v>
      </c>
      <c r="I18" s="13" t="str">
        <f t="shared" si="0"/>
        <v>Neis</v>
      </c>
      <c r="J18" s="13" t="str">
        <f t="shared" si="1"/>
        <v>P3640</v>
      </c>
      <c r="L18" s="36" t="s">
        <v>43</v>
      </c>
      <c r="M18" s="53" t="s">
        <v>434</v>
      </c>
      <c r="N18" s="53"/>
      <c r="O18" s="28"/>
    </row>
    <row r="19" spans="1:15">
      <c r="A19" s="13">
        <v>422</v>
      </c>
      <c r="B19" s="13" t="s">
        <v>245</v>
      </c>
      <c r="C19" s="13" t="s">
        <v>246</v>
      </c>
      <c r="D19" s="13" t="s">
        <v>89</v>
      </c>
      <c r="E19" s="13">
        <v>3249</v>
      </c>
      <c r="F19" s="13" t="s">
        <v>90</v>
      </c>
      <c r="G19" s="13" t="s">
        <v>179</v>
      </c>
      <c r="H19" s="14">
        <v>32364</v>
      </c>
      <c r="I19" s="13" t="str">
        <f t="shared" si="0"/>
        <v>July</v>
      </c>
      <c r="J19" s="13" t="str">
        <f t="shared" si="1"/>
        <v>P3249</v>
      </c>
      <c r="L19" s="25"/>
      <c r="M19" s="53" t="s">
        <v>435</v>
      </c>
      <c r="N19" s="53"/>
      <c r="O19" s="28"/>
    </row>
    <row r="20" spans="1:15" ht="14.1" customHeight="1">
      <c r="A20" s="13">
        <v>458</v>
      </c>
      <c r="B20" s="13" t="s">
        <v>247</v>
      </c>
      <c r="C20" s="13" t="s">
        <v>248</v>
      </c>
      <c r="D20" s="13" t="s">
        <v>91</v>
      </c>
      <c r="E20" s="13">
        <v>2710</v>
      </c>
      <c r="F20" s="13" t="s">
        <v>92</v>
      </c>
      <c r="G20" s="13" t="s">
        <v>164</v>
      </c>
      <c r="H20" s="14">
        <v>35647</v>
      </c>
      <c r="I20" s="13" t="str">
        <f t="shared" si="0"/>
        <v>Ross</v>
      </c>
      <c r="J20" s="13" t="str">
        <f t="shared" si="1"/>
        <v>P2710</v>
      </c>
      <c r="L20" s="25"/>
      <c r="M20" s="53" t="s">
        <v>323</v>
      </c>
      <c r="N20" s="53"/>
      <c r="O20" s="28"/>
    </row>
    <row r="21" spans="1:15">
      <c r="A21" s="13">
        <v>430</v>
      </c>
      <c r="B21" s="13" t="s">
        <v>249</v>
      </c>
      <c r="C21" s="13" t="s">
        <v>250</v>
      </c>
      <c r="D21" s="13" t="s">
        <v>93</v>
      </c>
      <c r="E21" s="13">
        <v>2261</v>
      </c>
      <c r="F21" s="13" t="s">
        <v>94</v>
      </c>
      <c r="G21" s="13" t="s">
        <v>198</v>
      </c>
      <c r="H21" s="14">
        <v>30886</v>
      </c>
      <c r="I21" s="13" t="str">
        <f t="shared" si="0"/>
        <v>Korc</v>
      </c>
      <c r="J21" s="13" t="str">
        <f t="shared" si="1"/>
        <v>P2261</v>
      </c>
      <c r="L21" s="25"/>
      <c r="M21" s="42" t="s">
        <v>17</v>
      </c>
      <c r="N21" s="39" t="s">
        <v>324</v>
      </c>
      <c r="O21" s="28"/>
    </row>
    <row r="22" spans="1:15" ht="17.25" thickBot="1">
      <c r="A22" s="13">
        <v>432</v>
      </c>
      <c r="B22" s="13" t="s">
        <v>251</v>
      </c>
      <c r="C22" s="13" t="s">
        <v>252</v>
      </c>
      <c r="D22" s="13" t="s">
        <v>95</v>
      </c>
      <c r="E22" s="13">
        <v>2372</v>
      </c>
      <c r="F22" s="13" t="s">
        <v>96</v>
      </c>
      <c r="G22" s="13" t="s">
        <v>165</v>
      </c>
      <c r="H22" s="14">
        <v>23761</v>
      </c>
      <c r="I22" s="13" t="str">
        <f t="shared" si="0"/>
        <v>Ruth</v>
      </c>
      <c r="J22" s="13" t="str">
        <f t="shared" si="1"/>
        <v>P2372</v>
      </c>
      <c r="L22" s="43"/>
      <c r="M22" s="54"/>
      <c r="N22" s="54"/>
      <c r="O22" s="34"/>
    </row>
    <row r="23" spans="1:15">
      <c r="A23" s="13">
        <v>455</v>
      </c>
      <c r="B23" s="13" t="s">
        <v>253</v>
      </c>
      <c r="C23" s="13" t="s">
        <v>254</v>
      </c>
      <c r="D23" s="13" t="s">
        <v>97</v>
      </c>
      <c r="E23" s="13">
        <v>6355</v>
      </c>
      <c r="F23" s="13" t="s">
        <v>98</v>
      </c>
      <c r="G23" s="13" t="s">
        <v>199</v>
      </c>
      <c r="H23" s="14">
        <v>35500</v>
      </c>
      <c r="I23" s="13" t="str">
        <f t="shared" si="0"/>
        <v>Nico</v>
      </c>
      <c r="J23" s="13" t="str">
        <f t="shared" si="1"/>
        <v>P6355</v>
      </c>
      <c r="L23"/>
      <c r="M23"/>
      <c r="N23"/>
      <c r="O23"/>
    </row>
    <row r="24" spans="1:15">
      <c r="A24" s="13">
        <v>434</v>
      </c>
      <c r="B24" s="13" t="s">
        <v>255</v>
      </c>
      <c r="C24" s="13" t="s">
        <v>256</v>
      </c>
      <c r="D24" s="13" t="s">
        <v>99</v>
      </c>
      <c r="E24" s="13">
        <v>6733</v>
      </c>
      <c r="F24" s="13" t="s">
        <v>100</v>
      </c>
      <c r="G24" s="13" t="s">
        <v>200</v>
      </c>
      <c r="H24" s="14">
        <v>26453</v>
      </c>
      <c r="I24" s="13" t="str">
        <f t="shared" si="0"/>
        <v>Cecc</v>
      </c>
      <c r="J24" s="13" t="str">
        <f t="shared" si="1"/>
        <v>P6733</v>
      </c>
      <c r="L24"/>
      <c r="M24"/>
      <c r="N24"/>
      <c r="O24"/>
    </row>
    <row r="25" spans="1:15">
      <c r="A25" s="13">
        <v>444</v>
      </c>
      <c r="B25" s="13" t="s">
        <v>257</v>
      </c>
      <c r="C25" s="13" t="s">
        <v>258</v>
      </c>
      <c r="D25" s="13" t="s">
        <v>101</v>
      </c>
      <c r="E25" s="13">
        <v>3341</v>
      </c>
      <c r="F25" s="13" t="s">
        <v>102</v>
      </c>
      <c r="G25" s="13" t="s">
        <v>201</v>
      </c>
      <c r="H25" s="14">
        <v>27010</v>
      </c>
      <c r="I25" s="13" t="str">
        <f t="shared" si="0"/>
        <v>Jeze</v>
      </c>
      <c r="J25" s="13" t="str">
        <f t="shared" si="1"/>
        <v>P3341</v>
      </c>
      <c r="L25"/>
      <c r="M25"/>
      <c r="N25"/>
      <c r="O25"/>
    </row>
    <row r="26" spans="1:15">
      <c r="A26" s="13">
        <v>461</v>
      </c>
      <c r="B26" s="13" t="s">
        <v>259</v>
      </c>
      <c r="C26" s="13" t="s">
        <v>260</v>
      </c>
      <c r="D26" s="13" t="s">
        <v>103</v>
      </c>
      <c r="E26" s="13">
        <v>2448</v>
      </c>
      <c r="F26" s="13" t="s">
        <v>104</v>
      </c>
      <c r="G26" s="13" t="s">
        <v>202</v>
      </c>
      <c r="H26" s="14">
        <v>30123</v>
      </c>
      <c r="I26" s="13" t="str">
        <f t="shared" si="0"/>
        <v>Mcen</v>
      </c>
      <c r="J26" s="13" t="str">
        <f t="shared" si="1"/>
        <v>P2448</v>
      </c>
      <c r="L26"/>
      <c r="M26"/>
      <c r="N26"/>
      <c r="O26"/>
    </row>
    <row r="27" spans="1:15">
      <c r="A27" s="13">
        <v>459</v>
      </c>
      <c r="B27" s="13" t="s">
        <v>261</v>
      </c>
      <c r="C27" s="13" t="s">
        <v>262</v>
      </c>
      <c r="D27" s="13" t="s">
        <v>105</v>
      </c>
      <c r="E27" s="13">
        <v>4741</v>
      </c>
      <c r="F27" s="13" t="s">
        <v>106</v>
      </c>
      <c r="G27" s="13" t="s">
        <v>180</v>
      </c>
      <c r="H27" s="14">
        <v>26311</v>
      </c>
      <c r="I27" s="13" t="str">
        <f t="shared" si="0"/>
        <v>Epps</v>
      </c>
      <c r="J27" s="13" t="str">
        <f t="shared" si="1"/>
        <v>P4741</v>
      </c>
      <c r="L27"/>
      <c r="M27"/>
      <c r="N27"/>
      <c r="O27"/>
    </row>
    <row r="28" spans="1:15">
      <c r="A28" s="13">
        <v>427</v>
      </c>
      <c r="B28" s="13" t="s">
        <v>263</v>
      </c>
      <c r="C28" s="13" t="s">
        <v>264</v>
      </c>
      <c r="D28" s="13" t="s">
        <v>107</v>
      </c>
      <c r="E28" s="13">
        <v>6532</v>
      </c>
      <c r="F28" s="13" t="s">
        <v>108</v>
      </c>
      <c r="G28" s="13" t="s">
        <v>166</v>
      </c>
      <c r="H28" s="14">
        <v>31659</v>
      </c>
      <c r="I28" s="13" t="str">
        <f t="shared" si="0"/>
        <v>Bona</v>
      </c>
      <c r="J28" s="13" t="str">
        <f t="shared" si="1"/>
        <v>P6532</v>
      </c>
      <c r="L28"/>
      <c r="M28"/>
      <c r="N28"/>
      <c r="O28"/>
    </row>
    <row r="29" spans="1:15">
      <c r="A29" s="13">
        <v>435</v>
      </c>
      <c r="B29" s="13" t="s">
        <v>265</v>
      </c>
      <c r="C29" s="13" t="s">
        <v>266</v>
      </c>
      <c r="D29" s="13" t="s">
        <v>109</v>
      </c>
      <c r="E29" s="13">
        <v>4552</v>
      </c>
      <c r="F29" s="13" t="s">
        <v>110</v>
      </c>
      <c r="G29" s="13" t="s">
        <v>181</v>
      </c>
      <c r="H29" s="14">
        <v>34306</v>
      </c>
      <c r="I29" s="13" t="str">
        <f t="shared" si="0"/>
        <v>Flit</v>
      </c>
      <c r="J29" s="13" t="str">
        <f t="shared" si="1"/>
        <v>P4552</v>
      </c>
      <c r="L29"/>
      <c r="M29"/>
      <c r="N29"/>
      <c r="O29"/>
    </row>
    <row r="30" spans="1:15">
      <c r="A30" s="13">
        <v>448</v>
      </c>
      <c r="B30" s="13" t="s">
        <v>267</v>
      </c>
      <c r="C30" s="13" t="s">
        <v>268</v>
      </c>
      <c r="D30" s="13" t="s">
        <v>111</v>
      </c>
      <c r="E30" s="13">
        <v>4520</v>
      </c>
      <c r="F30" s="13" t="s">
        <v>112</v>
      </c>
      <c r="G30" s="13" t="s">
        <v>167</v>
      </c>
      <c r="H30" s="14">
        <v>28320</v>
      </c>
      <c r="I30" s="13" t="str">
        <f t="shared" si="0"/>
        <v>Ivan</v>
      </c>
      <c r="J30" s="13" t="str">
        <f t="shared" si="1"/>
        <v>P4520</v>
      </c>
      <c r="L30"/>
      <c r="M30"/>
      <c r="N30"/>
      <c r="O30"/>
    </row>
    <row r="31" spans="1:15">
      <c r="A31" s="13">
        <v>447</v>
      </c>
      <c r="B31" s="13" t="s">
        <v>269</v>
      </c>
      <c r="C31" s="13" t="s">
        <v>270</v>
      </c>
      <c r="D31" s="13" t="s">
        <v>113</v>
      </c>
      <c r="E31" s="13">
        <v>4740</v>
      </c>
      <c r="F31" s="13" t="s">
        <v>114</v>
      </c>
      <c r="G31" s="13" t="s">
        <v>182</v>
      </c>
      <c r="H31" s="14">
        <v>23522</v>
      </c>
      <c r="I31" s="13" t="str">
        <f t="shared" si="0"/>
        <v>Lith</v>
      </c>
      <c r="J31" s="13" t="str">
        <f t="shared" si="1"/>
        <v>P4740</v>
      </c>
      <c r="L31"/>
      <c r="M31"/>
      <c r="N31"/>
      <c r="O31"/>
    </row>
    <row r="32" spans="1:15">
      <c r="A32" s="13">
        <v>421</v>
      </c>
      <c r="B32" s="13" t="s">
        <v>271</v>
      </c>
      <c r="C32" s="13" t="s">
        <v>272</v>
      </c>
      <c r="D32" s="13" t="s">
        <v>115</v>
      </c>
      <c r="E32" s="13">
        <v>6810</v>
      </c>
      <c r="F32" s="13" t="s">
        <v>116</v>
      </c>
      <c r="G32" s="13" t="s">
        <v>168</v>
      </c>
      <c r="H32" s="14">
        <v>32340</v>
      </c>
      <c r="I32" s="13" t="str">
        <f t="shared" si="0"/>
        <v>Elle</v>
      </c>
      <c r="J32" s="13" t="str">
        <f t="shared" si="1"/>
        <v>P6810</v>
      </c>
      <c r="L32"/>
      <c r="M32"/>
      <c r="N32"/>
      <c r="O32"/>
    </row>
    <row r="33" spans="1:15">
      <c r="A33" s="13">
        <v>446</v>
      </c>
      <c r="B33" s="13" t="s">
        <v>273</v>
      </c>
      <c r="C33" s="13" t="s">
        <v>274</v>
      </c>
      <c r="D33" s="13" t="s">
        <v>117</v>
      </c>
      <c r="E33" s="13">
        <v>3927</v>
      </c>
      <c r="F33" s="13" t="s">
        <v>118</v>
      </c>
      <c r="G33" s="13" t="s">
        <v>183</v>
      </c>
      <c r="H33" s="14">
        <v>31110</v>
      </c>
      <c r="I33" s="13" t="str">
        <f t="shared" si="0"/>
        <v>Shif</v>
      </c>
      <c r="J33" s="13" t="str">
        <f t="shared" si="1"/>
        <v>P3927</v>
      </c>
      <c r="L33"/>
      <c r="M33"/>
      <c r="N33"/>
      <c r="O33"/>
    </row>
    <row r="34" spans="1:15">
      <c r="A34" s="13">
        <v>419</v>
      </c>
      <c r="B34" s="13" t="s">
        <v>275</v>
      </c>
      <c r="C34" s="13" t="s">
        <v>276</v>
      </c>
      <c r="D34" s="13" t="s">
        <v>119</v>
      </c>
      <c r="E34" s="13">
        <v>7264</v>
      </c>
      <c r="F34" s="13" t="s">
        <v>120</v>
      </c>
      <c r="G34" s="13" t="s">
        <v>169</v>
      </c>
      <c r="H34" s="14">
        <v>30017</v>
      </c>
      <c r="I34" s="13" t="str">
        <f t="shared" si="0"/>
        <v>Bour</v>
      </c>
      <c r="J34" s="13" t="str">
        <f t="shared" si="1"/>
        <v>P7264</v>
      </c>
      <c r="L34"/>
      <c r="M34"/>
      <c r="N34"/>
      <c r="O34"/>
    </row>
    <row r="35" spans="1:15">
      <c r="A35" s="13">
        <v>433</v>
      </c>
      <c r="B35" s="13" t="s">
        <v>277</v>
      </c>
      <c r="C35" s="13" t="s">
        <v>278</v>
      </c>
      <c r="D35" s="13" t="s">
        <v>121</v>
      </c>
      <c r="E35" s="13">
        <v>3002</v>
      </c>
      <c r="F35" s="13" t="s">
        <v>122</v>
      </c>
      <c r="G35" s="13" t="s">
        <v>170</v>
      </c>
      <c r="H35" s="14">
        <v>34101</v>
      </c>
      <c r="I35" s="13" t="str">
        <f t="shared" si="0"/>
        <v>Esco</v>
      </c>
      <c r="J35" s="13" t="str">
        <f t="shared" si="1"/>
        <v>P3002</v>
      </c>
      <c r="L35"/>
      <c r="M35"/>
      <c r="N35"/>
      <c r="O35"/>
    </row>
    <row r="36" spans="1:15">
      <c r="A36" s="13">
        <v>453</v>
      </c>
      <c r="B36" s="13" t="s">
        <v>279</v>
      </c>
      <c r="C36" s="13" t="s">
        <v>280</v>
      </c>
      <c r="D36" s="13" t="s">
        <v>123</v>
      </c>
      <c r="E36" s="13">
        <v>7172</v>
      </c>
      <c r="F36" s="13" t="s">
        <v>124</v>
      </c>
      <c r="G36" s="13" t="s">
        <v>184</v>
      </c>
      <c r="H36" s="14">
        <v>26645</v>
      </c>
      <c r="I36" s="13" t="str">
        <f t="shared" si="0"/>
        <v>Bolk</v>
      </c>
      <c r="J36" s="13" t="str">
        <f t="shared" si="1"/>
        <v>P7172</v>
      </c>
      <c r="L36"/>
      <c r="M36"/>
      <c r="N36"/>
      <c r="O36"/>
    </row>
    <row r="37" spans="1:15">
      <c r="A37" s="13">
        <v>457</v>
      </c>
      <c r="B37" s="13" t="s">
        <v>281</v>
      </c>
      <c r="C37" s="13" t="s">
        <v>282</v>
      </c>
      <c r="D37" s="13" t="s">
        <v>125</v>
      </c>
      <c r="E37" s="13">
        <v>6037</v>
      </c>
      <c r="F37" s="13" t="s">
        <v>126</v>
      </c>
      <c r="G37" s="13" t="s">
        <v>203</v>
      </c>
      <c r="H37" s="14">
        <v>34898</v>
      </c>
      <c r="I37" s="13" t="str">
        <f t="shared" si="0"/>
        <v>Bloc</v>
      </c>
      <c r="J37" s="13" t="str">
        <f t="shared" si="1"/>
        <v>P6037</v>
      </c>
      <c r="L37"/>
      <c r="M37"/>
      <c r="N37"/>
      <c r="O37"/>
    </row>
    <row r="38" spans="1:15">
      <c r="A38" s="13">
        <v>440</v>
      </c>
      <c r="B38" s="13" t="s">
        <v>283</v>
      </c>
      <c r="C38" s="13" t="s">
        <v>284</v>
      </c>
      <c r="D38" s="13" t="s">
        <v>127</v>
      </c>
      <c r="E38" s="13">
        <v>2092</v>
      </c>
      <c r="F38" s="13" t="s">
        <v>128</v>
      </c>
      <c r="G38" s="13" t="s">
        <v>185</v>
      </c>
      <c r="H38" s="14">
        <v>31643</v>
      </c>
      <c r="I38" s="13" t="str">
        <f t="shared" si="0"/>
        <v>Krin</v>
      </c>
      <c r="J38" s="13" t="str">
        <f t="shared" si="1"/>
        <v>P2092</v>
      </c>
    </row>
    <row r="39" spans="1:15">
      <c r="A39" s="13">
        <v>431</v>
      </c>
      <c r="B39" s="13" t="s">
        <v>285</v>
      </c>
      <c r="C39" s="13" t="s">
        <v>286</v>
      </c>
      <c r="D39" s="13" t="s">
        <v>129</v>
      </c>
      <c r="E39" s="13">
        <v>4719</v>
      </c>
      <c r="F39" s="13" t="s">
        <v>130</v>
      </c>
      <c r="G39" s="13" t="s">
        <v>186</v>
      </c>
      <c r="H39" s="14">
        <v>30178</v>
      </c>
      <c r="I39" s="13" t="str">
        <f t="shared" si="0"/>
        <v>Broc</v>
      </c>
      <c r="J39" s="13" t="str">
        <f t="shared" si="1"/>
        <v>P4719</v>
      </c>
    </row>
    <row r="40" spans="1:15">
      <c r="A40" s="13">
        <v>438</v>
      </c>
      <c r="B40" s="13" t="s">
        <v>287</v>
      </c>
      <c r="C40" s="13" t="s">
        <v>288</v>
      </c>
      <c r="D40" s="13" t="s">
        <v>131</v>
      </c>
      <c r="E40" s="13">
        <v>3971</v>
      </c>
      <c r="F40" s="13" t="s">
        <v>132</v>
      </c>
      <c r="G40" s="13" t="s">
        <v>204</v>
      </c>
      <c r="H40" s="14">
        <v>25346</v>
      </c>
      <c r="I40" s="13" t="str">
        <f t="shared" si="0"/>
        <v>Lazz</v>
      </c>
      <c r="J40" s="13" t="str">
        <f t="shared" si="1"/>
        <v>P3971</v>
      </c>
    </row>
    <row r="41" spans="1:15">
      <c r="A41" s="13">
        <v>413</v>
      </c>
      <c r="B41" s="13" t="s">
        <v>289</v>
      </c>
      <c r="C41" s="13" t="s">
        <v>290</v>
      </c>
      <c r="D41" s="13" t="s">
        <v>133</v>
      </c>
      <c r="E41" s="13">
        <v>7140</v>
      </c>
      <c r="F41" s="13" t="s">
        <v>134</v>
      </c>
      <c r="G41" s="13" t="s">
        <v>187</v>
      </c>
      <c r="H41" s="14">
        <v>34201</v>
      </c>
      <c r="I41" s="13" t="str">
        <f t="shared" si="0"/>
        <v>Tarb</v>
      </c>
      <c r="J41" s="13" t="str">
        <f t="shared" si="1"/>
        <v>P7140</v>
      </c>
    </row>
    <row r="42" spans="1:15">
      <c r="A42" s="13">
        <v>415</v>
      </c>
      <c r="B42" s="13" t="s">
        <v>291</v>
      </c>
      <c r="C42" s="13" t="s">
        <v>292</v>
      </c>
      <c r="D42" s="13" t="s">
        <v>135</v>
      </c>
      <c r="E42" s="13">
        <v>4560</v>
      </c>
      <c r="F42" s="13" t="s">
        <v>136</v>
      </c>
      <c r="G42" s="13" t="s">
        <v>171</v>
      </c>
      <c r="H42" s="14">
        <v>23503</v>
      </c>
      <c r="I42" s="13" t="str">
        <f t="shared" si="0"/>
        <v>Bewl</v>
      </c>
      <c r="J42" s="13" t="str">
        <f t="shared" si="1"/>
        <v>P4560</v>
      </c>
    </row>
    <row r="43" spans="1:15">
      <c r="A43" s="13">
        <v>450</v>
      </c>
      <c r="B43" s="13" t="s">
        <v>293</v>
      </c>
      <c r="C43" s="13" t="s">
        <v>294</v>
      </c>
      <c r="D43" s="13" t="s">
        <v>137</v>
      </c>
      <c r="E43" s="13">
        <v>3350</v>
      </c>
      <c r="F43" s="13" t="s">
        <v>138</v>
      </c>
      <c r="G43" s="13" t="s">
        <v>205</v>
      </c>
      <c r="H43" s="14">
        <v>30321</v>
      </c>
      <c r="I43" s="13" t="str">
        <f t="shared" si="0"/>
        <v>Pirk</v>
      </c>
      <c r="J43" s="13" t="str">
        <f t="shared" si="1"/>
        <v>P3350</v>
      </c>
    </row>
    <row r="44" spans="1:15">
      <c r="A44" s="13">
        <v>451</v>
      </c>
      <c r="B44" s="13" t="s">
        <v>295</v>
      </c>
      <c r="C44" s="13" t="s">
        <v>296</v>
      </c>
      <c r="D44" s="13" t="s">
        <v>139</v>
      </c>
      <c r="E44" s="13">
        <v>5603</v>
      </c>
      <c r="F44" s="13" t="s">
        <v>140</v>
      </c>
      <c r="G44" s="13" t="s">
        <v>206</v>
      </c>
      <c r="H44" s="14">
        <v>27897</v>
      </c>
      <c r="I44" s="13" t="str">
        <f t="shared" si="0"/>
        <v>Qadi</v>
      </c>
      <c r="J44" s="13" t="str">
        <f t="shared" si="1"/>
        <v>P5603</v>
      </c>
    </row>
    <row r="45" spans="1:15">
      <c r="A45" s="13">
        <v>425</v>
      </c>
      <c r="B45" s="13" t="s">
        <v>297</v>
      </c>
      <c r="C45" s="13" t="s">
        <v>298</v>
      </c>
      <c r="D45" s="13" t="s">
        <v>141</v>
      </c>
      <c r="E45" s="13">
        <v>2083</v>
      </c>
      <c r="F45" s="13" t="s">
        <v>142</v>
      </c>
      <c r="G45" s="13" t="s">
        <v>188</v>
      </c>
      <c r="H45" s="14">
        <v>27194</v>
      </c>
      <c r="I45" s="13" t="str">
        <f t="shared" si="0"/>
        <v>Lobo</v>
      </c>
      <c r="J45" s="13" t="str">
        <f t="shared" si="1"/>
        <v>P2083</v>
      </c>
    </row>
    <row r="46" spans="1:15">
      <c r="A46" s="13">
        <v>414</v>
      </c>
      <c r="B46" s="13" t="s">
        <v>299</v>
      </c>
      <c r="C46" s="13" t="s">
        <v>300</v>
      </c>
      <c r="D46" s="13" t="s">
        <v>143</v>
      </c>
      <c r="E46" s="13">
        <v>2820</v>
      </c>
      <c r="F46" s="13" t="s">
        <v>144</v>
      </c>
      <c r="G46" s="13" t="s">
        <v>189</v>
      </c>
      <c r="H46" s="14">
        <v>24858</v>
      </c>
      <c r="I46" s="13" t="str">
        <f t="shared" si="0"/>
        <v>Taba</v>
      </c>
      <c r="J46" s="13" t="str">
        <f t="shared" si="1"/>
        <v>P2820</v>
      </c>
    </row>
    <row r="47" spans="1:15">
      <c r="A47" s="13">
        <v>452</v>
      </c>
      <c r="B47" s="13" t="s">
        <v>301</v>
      </c>
      <c r="C47" s="13" t="s">
        <v>302</v>
      </c>
      <c r="D47" s="13" t="s">
        <v>145</v>
      </c>
      <c r="E47" s="13">
        <v>3860</v>
      </c>
      <c r="F47" s="13" t="s">
        <v>146</v>
      </c>
      <c r="G47" s="13" t="s">
        <v>172</v>
      </c>
      <c r="H47" s="14">
        <v>27559</v>
      </c>
      <c r="I47" s="13" t="str">
        <f t="shared" si="0"/>
        <v>Qazi</v>
      </c>
      <c r="J47" s="13" t="str">
        <f t="shared" si="1"/>
        <v>P3860</v>
      </c>
    </row>
    <row r="48" spans="1:15">
      <c r="A48" s="13">
        <v>460</v>
      </c>
      <c r="B48" s="13" t="s">
        <v>303</v>
      </c>
      <c r="C48" s="13" t="s">
        <v>304</v>
      </c>
      <c r="D48" s="13" t="s">
        <v>147</v>
      </c>
      <c r="E48" s="13">
        <v>2340</v>
      </c>
      <c r="F48" s="13" t="s">
        <v>148</v>
      </c>
      <c r="G48" s="13" t="s">
        <v>207</v>
      </c>
      <c r="H48" s="14">
        <v>35929</v>
      </c>
      <c r="I48" s="13" t="str">
        <f t="shared" si="0"/>
        <v>Amli</v>
      </c>
      <c r="J48" s="13" t="str">
        <f t="shared" si="1"/>
        <v>P2340</v>
      </c>
    </row>
    <row r="49" spans="1:10">
      <c r="A49" s="13">
        <v>418</v>
      </c>
      <c r="B49" s="13" t="s">
        <v>305</v>
      </c>
      <c r="C49" s="13" t="s">
        <v>306</v>
      </c>
      <c r="D49" s="13" t="s">
        <v>149</v>
      </c>
      <c r="E49" s="13">
        <v>4505</v>
      </c>
      <c r="F49" s="13" t="s">
        <v>150</v>
      </c>
      <c r="G49" s="13" t="s">
        <v>208</v>
      </c>
      <c r="H49" s="14">
        <v>35675</v>
      </c>
      <c r="I49" s="13" t="str">
        <f t="shared" si="0"/>
        <v>Sidh</v>
      </c>
      <c r="J49" s="13" t="str">
        <f t="shared" si="1"/>
        <v>P4505</v>
      </c>
    </row>
    <row r="50" spans="1:10">
      <c r="A50" s="13">
        <v>428</v>
      </c>
      <c r="B50" s="13" t="s">
        <v>307</v>
      </c>
      <c r="C50" s="13" t="s">
        <v>308</v>
      </c>
      <c r="D50" s="13" t="s">
        <v>151</v>
      </c>
      <c r="E50" s="13">
        <v>4721</v>
      </c>
      <c r="F50" s="13" t="s">
        <v>152</v>
      </c>
      <c r="G50" s="13" t="s">
        <v>209</v>
      </c>
      <c r="H50" s="14">
        <v>24908</v>
      </c>
      <c r="I50" s="13" t="str">
        <f t="shared" si="0"/>
        <v>Land</v>
      </c>
      <c r="J50" s="13" t="str">
        <f t="shared" si="1"/>
        <v>P4721</v>
      </c>
    </row>
    <row r="51" spans="1:10">
      <c r="A51" s="13">
        <v>412</v>
      </c>
      <c r="B51" s="13" t="s">
        <v>309</v>
      </c>
      <c r="C51" s="13" t="s">
        <v>310</v>
      </c>
      <c r="D51" s="13" t="s">
        <v>153</v>
      </c>
      <c r="E51" s="13">
        <v>5357</v>
      </c>
      <c r="F51" s="13" t="s">
        <v>154</v>
      </c>
      <c r="G51" s="13" t="s">
        <v>190</v>
      </c>
      <c r="H51" s="14">
        <v>27966</v>
      </c>
      <c r="I51" s="13" t="str">
        <f t="shared" si="0"/>
        <v>Jard</v>
      </c>
      <c r="J51" s="13" t="str">
        <f t="shared" si="1"/>
        <v>P5357</v>
      </c>
    </row>
    <row r="52" spans="1:10">
      <c r="A52" s="13">
        <v>411</v>
      </c>
      <c r="B52" s="13" t="s">
        <v>311</v>
      </c>
      <c r="C52" s="13" t="s">
        <v>312</v>
      </c>
      <c r="D52" s="13" t="s">
        <v>155</v>
      </c>
      <c r="E52" s="13">
        <v>4356</v>
      </c>
      <c r="F52" s="13" t="s">
        <v>156</v>
      </c>
      <c r="G52" s="13" t="s">
        <v>173</v>
      </c>
      <c r="H52" s="14">
        <v>34844</v>
      </c>
      <c r="I52" s="13" t="str">
        <f t="shared" si="0"/>
        <v>Sien</v>
      </c>
      <c r="J52" s="13" t="str">
        <f t="shared" si="1"/>
        <v>P4356</v>
      </c>
    </row>
    <row r="53" spans="1:10">
      <c r="A53" s="13">
        <v>443</v>
      </c>
      <c r="B53" s="13" t="s">
        <v>313</v>
      </c>
      <c r="C53" s="13" t="s">
        <v>314</v>
      </c>
      <c r="D53" s="13" t="s">
        <v>157</v>
      </c>
      <c r="E53" s="13">
        <v>3079</v>
      </c>
      <c r="F53" s="13" t="s">
        <v>158</v>
      </c>
      <c r="G53" s="13" t="s">
        <v>210</v>
      </c>
      <c r="H53" s="14">
        <v>33780</v>
      </c>
      <c r="I53" s="13" t="str">
        <f t="shared" si="0"/>
        <v>Dari</v>
      </c>
      <c r="J53" s="13" t="str">
        <f t="shared" si="1"/>
        <v>P3079</v>
      </c>
    </row>
  </sheetData>
  <mergeCells count="13">
    <mergeCell ref="M13:N13"/>
    <mergeCell ref="M8:N8"/>
    <mergeCell ref="M9:N9"/>
    <mergeCell ref="M10:N10"/>
    <mergeCell ref="M11:N11"/>
    <mergeCell ref="M12:N12"/>
    <mergeCell ref="M14:N14"/>
    <mergeCell ref="M20:N20"/>
    <mergeCell ref="M22:N22"/>
    <mergeCell ref="M15:N15"/>
    <mergeCell ref="M17:N17"/>
    <mergeCell ref="M18:N18"/>
    <mergeCell ref="M19:N19"/>
  </mergeCells>
  <conditionalFormatting sqref="I1">
    <cfRule type="expression" dxfId="23" priority="17">
      <formula>OR(LOWER($I$1)=LOWER("Username"),LOWER($I$1)=LOWER("Username"))</formula>
    </cfRule>
  </conditionalFormatting>
  <conditionalFormatting sqref="J1">
    <cfRule type="expression" dxfId="22" priority="16">
      <formula>OR(LOWER($J$1)=LOWER("Password"),LOWER($J$1)=LOWER("Pass word"))</formula>
    </cfRule>
  </conditionalFormatting>
  <conditionalFormatting sqref="J2:J53">
    <cfRule type="expression" dxfId="21" priority="15">
      <formula>AND(CONCATENATE("P",$E2)=$J2,_xlfn.ISFORMULA($J2))</formula>
    </cfRule>
  </conditionalFormatting>
  <conditionalFormatting sqref="I2:I53">
    <cfRule type="expression" dxfId="20" priority="18">
      <formula>AND(LEFT($B2,4)=$I2,_xlfn.ISFORMULA($I2))</formula>
    </cfRule>
  </conditionalFormatting>
  <hyperlinks>
    <hyperlink ref="M16" location="hints!A14" display="If you need a hint, click here." xr:uid="{00000000-0004-0000-0100-000000000000}"/>
    <hyperlink ref="M21" location="hints!A22" display="If you need a hint, click here." xr:uid="{00000000-0004-0000-0100-000001000000}"/>
  </hyperlinks>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expression" priority="9" id="{7E954632-3B7B-4D52-BE54-CF7DC92529DC}">
            <xm:f>PRODUCT(messages1!$J$1:$J$53)=0</xm:f>
            <x14:dxf>
              <font>
                <color theme="0" tint="-0.14996795556505021"/>
              </font>
            </x14:dxf>
          </x14:cfRule>
          <x14:cfRule type="expression" priority="10" id="{79D9C4FF-1664-4D45-B8E1-590B977EF380}">
            <xm:f>PRODUCT(messages1!$J$1:$J$53)&lt;&gt;0</xm:f>
            <x14:dxf>
              <font>
                <color rgb="FF00B050"/>
              </font>
            </x14:dxf>
          </x14:cfRule>
          <xm:sqref>L18 N21</xm:sqref>
        </x14:conditionalFormatting>
        <x14:conditionalFormatting xmlns:xm="http://schemas.microsoft.com/office/excel/2006/main">
          <x14:cfRule type="expression" priority="1" id="{0A98DCB0-C250-4C1D-8F00-E131DCF77258}">
            <xm:f>PRODUCT(messages1!$I$1:$I$53)=0</xm:f>
            <x14:dxf>
              <font>
                <color theme="0" tint="-0.14996795556505021"/>
              </font>
            </x14:dxf>
          </x14:cfRule>
          <x14:cfRule type="expression" priority="2" id="{E7A96A0D-68D9-4C76-B4C7-6E70F91B1EC2}">
            <xm:f>PRODUCT(messages1!$I$1:$I$53)&lt;&gt;0</xm:f>
            <x14:dxf>
              <font>
                <color rgb="FF00B050"/>
              </font>
            </x14:dxf>
          </x14:cfRule>
          <xm:sqref>L13 N16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P26"/>
  <sheetViews>
    <sheetView topLeftCell="A7" workbookViewId="0">
      <selection activeCell="A7" sqref="A7"/>
    </sheetView>
  </sheetViews>
  <sheetFormatPr defaultColWidth="8.875" defaultRowHeight="16.5"/>
  <cols>
    <col min="1" max="8" width="8.875" style="1"/>
    <col min="9" max="16" width="11" style="1" customWidth="1"/>
    <col min="17" max="16384" width="8.875" style="1"/>
  </cols>
  <sheetData>
    <row r="1" spans="1:16">
      <c r="H1" s="2"/>
    </row>
    <row r="2" spans="1:16" ht="34.5">
      <c r="H2" s="45" t="s">
        <v>2</v>
      </c>
      <c r="I2" s="46"/>
      <c r="J2" s="46"/>
      <c r="K2" s="46"/>
      <c r="L2" s="46"/>
      <c r="M2" s="46"/>
      <c r="N2" s="46"/>
      <c r="O2" s="46"/>
      <c r="P2" s="46"/>
    </row>
    <row r="3" spans="1:16">
      <c r="H3" s="2"/>
    </row>
    <row r="4" spans="1:16" ht="30">
      <c r="H4" s="47" t="s">
        <v>3</v>
      </c>
      <c r="I4" s="48"/>
      <c r="J4" s="48"/>
      <c r="K4" s="48"/>
      <c r="L4" s="48"/>
      <c r="M4" s="48"/>
      <c r="N4" s="48"/>
      <c r="O4" s="48"/>
      <c r="P4" s="48"/>
    </row>
    <row r="5" spans="1:16" ht="17.25" thickBot="1">
      <c r="H5" s="2"/>
    </row>
    <row r="6" spans="1:16" ht="32.25" thickBot="1">
      <c r="H6" s="2"/>
      <c r="I6" s="49" t="s">
        <v>51</v>
      </c>
      <c r="J6" s="50"/>
      <c r="K6" s="50"/>
      <c r="L6" s="50"/>
      <c r="M6" s="50"/>
      <c r="N6" s="50"/>
      <c r="O6" s="51"/>
      <c r="P6" s="3"/>
    </row>
    <row r="8" spans="1:16" ht="18.75">
      <c r="H8" s="4"/>
      <c r="I8" s="5"/>
    </row>
    <row r="9" spans="1:16" ht="5.45" customHeight="1">
      <c r="A9" s="8"/>
      <c r="B9" s="8"/>
      <c r="C9" s="8"/>
      <c r="D9" s="8"/>
      <c r="E9" s="8"/>
      <c r="F9" s="8"/>
      <c r="G9" s="8"/>
      <c r="H9" s="6"/>
      <c r="I9" s="5"/>
    </row>
    <row r="10" spans="1:16" ht="19.5" thickBot="1">
      <c r="A10" s="6" t="s">
        <v>464</v>
      </c>
      <c r="B10" s="6"/>
      <c r="C10" s="6"/>
      <c r="D10" s="6"/>
      <c r="E10" s="6"/>
      <c r="F10" s="6"/>
      <c r="G10" s="6"/>
      <c r="H10" s="3"/>
      <c r="I10" s="5"/>
    </row>
    <row r="11" spans="1:16" ht="10.5" customHeight="1" thickTop="1">
      <c r="A11" s="7"/>
      <c r="B11" s="7"/>
      <c r="C11" s="7"/>
      <c r="D11" s="7"/>
      <c r="E11" s="7"/>
      <c r="F11" s="7"/>
      <c r="G11" s="7"/>
      <c r="H11" s="7"/>
      <c r="I11" s="5"/>
    </row>
    <row r="12" spans="1:16" s="11" customFormat="1" ht="17.25">
      <c r="A12" s="9" t="s">
        <v>436</v>
      </c>
      <c r="B12" s="9"/>
      <c r="C12" s="9"/>
      <c r="D12" s="9"/>
      <c r="E12" s="9"/>
      <c r="F12" s="9"/>
      <c r="G12" s="9"/>
      <c r="H12" s="10"/>
      <c r="I12" s="10"/>
    </row>
    <row r="13" spans="1:16" s="11" customFormat="1" ht="17.25">
      <c r="A13" s="10" t="s">
        <v>5</v>
      </c>
      <c r="B13" s="10"/>
      <c r="C13" s="10"/>
      <c r="D13" s="10"/>
      <c r="E13" s="10"/>
      <c r="F13" s="10"/>
      <c r="G13" s="10"/>
      <c r="I13" s="10"/>
    </row>
    <row r="14" spans="1:16" s="11" customFormat="1" ht="17.25">
      <c r="A14" s="10"/>
      <c r="B14" s="10"/>
      <c r="C14" s="10"/>
      <c r="D14" s="10"/>
      <c r="E14" s="10"/>
      <c r="F14" s="10"/>
      <c r="G14" s="10"/>
      <c r="I14" s="10"/>
    </row>
    <row r="15" spans="1:16" s="11" customFormat="1" ht="17.25">
      <c r="A15" s="10" t="s">
        <v>9</v>
      </c>
      <c r="I15" s="10"/>
    </row>
    <row r="16" spans="1:16" s="11" customFormat="1" ht="17.25">
      <c r="A16" s="12" t="s">
        <v>466</v>
      </c>
      <c r="I16" s="10"/>
    </row>
    <row r="17" spans="1:9" s="11" customFormat="1" ht="17.25">
      <c r="A17" s="10" t="s">
        <v>6</v>
      </c>
      <c r="H17" s="10"/>
      <c r="I17" s="10"/>
    </row>
    <row r="18" spans="1:9" s="11" customFormat="1" ht="17.25">
      <c r="A18" s="12" t="s">
        <v>7</v>
      </c>
      <c r="B18" s="10"/>
      <c r="C18" s="10"/>
      <c r="D18" s="10"/>
      <c r="E18" s="10"/>
      <c r="F18" s="10"/>
      <c r="G18" s="10"/>
      <c r="H18" s="10"/>
      <c r="I18" s="10"/>
    </row>
    <row r="19" spans="1:9" s="11" customFormat="1" ht="17.25">
      <c r="A19" s="12" t="s">
        <v>14</v>
      </c>
      <c r="B19" s="10"/>
      <c r="C19" s="10"/>
      <c r="D19" s="10"/>
      <c r="E19" s="10"/>
      <c r="F19" s="10"/>
      <c r="G19" s="10"/>
      <c r="H19" s="10"/>
      <c r="I19" s="10"/>
    </row>
    <row r="20" spans="1:9" s="11" customFormat="1" ht="17.25">
      <c r="A20" s="12" t="s">
        <v>8</v>
      </c>
      <c r="B20" s="10"/>
      <c r="C20" s="10"/>
      <c r="D20" s="10"/>
      <c r="E20" s="10"/>
      <c r="F20" s="10"/>
      <c r="G20" s="10"/>
      <c r="H20" s="10"/>
      <c r="I20" s="10"/>
    </row>
    <row r="21" spans="1:9" s="11" customFormat="1" ht="17.25">
      <c r="A21" s="10"/>
      <c r="B21" s="10"/>
      <c r="C21" s="10"/>
      <c r="D21" s="10"/>
      <c r="E21" s="10"/>
      <c r="F21" s="10"/>
      <c r="G21" s="10"/>
      <c r="H21" s="10"/>
      <c r="I21" s="10"/>
    </row>
    <row r="22" spans="1:9" s="11" customFormat="1" ht="17.25">
      <c r="A22" s="10" t="s">
        <v>465</v>
      </c>
      <c r="B22" s="10"/>
      <c r="C22" s="10"/>
      <c r="D22" s="10"/>
      <c r="E22" s="10"/>
      <c r="F22" s="10"/>
      <c r="G22" s="10"/>
      <c r="H22" s="10"/>
    </row>
    <row r="23" spans="1:9" s="11" customFormat="1" ht="17.25">
      <c r="A23" s="10" t="s">
        <v>10</v>
      </c>
      <c r="B23" s="10"/>
      <c r="C23" s="10"/>
      <c r="D23" s="10"/>
      <c r="E23" s="10"/>
      <c r="F23" s="10"/>
      <c r="G23" s="10"/>
    </row>
    <row r="24" spans="1:9" s="11" customFormat="1" ht="17.25">
      <c r="A24" s="44" t="s">
        <v>461</v>
      </c>
    </row>
    <row r="25" spans="1:9" s="11" customFormat="1" ht="17.25">
      <c r="A25" s="10"/>
    </row>
    <row r="26" spans="1:9" s="11" customFormat="1" ht="17.25">
      <c r="A26" s="10"/>
    </row>
  </sheetData>
  <mergeCells count="3">
    <mergeCell ref="H2:P2"/>
    <mergeCell ref="H4:P4"/>
    <mergeCell ref="I6:O6"/>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S53"/>
  <sheetViews>
    <sheetView topLeftCell="F30" zoomScale="90" zoomScaleNormal="90" workbookViewId="0">
      <selection activeCell="Q38" sqref="Q38"/>
    </sheetView>
  </sheetViews>
  <sheetFormatPr defaultColWidth="8.625" defaultRowHeight="16.5"/>
  <cols>
    <col min="1" max="1" width="15.5" style="13" customWidth="1"/>
    <col min="2" max="2" width="10.875" style="13" bestFit="1" customWidth="1"/>
    <col min="3" max="3" width="9.625" style="13" bestFit="1" customWidth="1"/>
    <col min="4" max="4" width="35.25" style="13" bestFit="1" customWidth="1"/>
    <col min="5" max="5" width="10" style="13" customWidth="1"/>
    <col min="6" max="6" width="13" style="13" customWidth="1"/>
    <col min="7" max="7" width="26.125" style="13" bestFit="1" customWidth="1"/>
    <col min="8" max="8" width="11" style="13" customWidth="1"/>
    <col min="9" max="9" width="11" style="13" bestFit="1" customWidth="1"/>
    <col min="10" max="10" width="10.5" style="13" bestFit="1" customWidth="1"/>
    <col min="11" max="11" width="11.375" style="13" bestFit="1" customWidth="1"/>
    <col min="12" max="12" width="8.625" style="13"/>
    <col min="13" max="13" width="9.125" style="13" customWidth="1"/>
    <col min="14" max="15" width="8.625" style="13"/>
    <col min="16" max="16" width="2.375" style="13" customWidth="1"/>
    <col min="17" max="17" width="32.5" style="15" customWidth="1"/>
    <col min="18" max="18" width="22.875" style="13" customWidth="1"/>
    <col min="19" max="19" width="2.375" style="13" customWidth="1"/>
    <col min="20" max="25" width="8.625" style="13"/>
    <col min="26" max="27" width="8.625" style="13" customWidth="1"/>
    <col min="28" max="16384" width="8.625" style="13"/>
  </cols>
  <sheetData>
    <row r="1" spans="1:19">
      <c r="A1" s="13" t="s">
        <v>11</v>
      </c>
      <c r="B1" s="20" t="s">
        <v>315</v>
      </c>
      <c r="C1" s="20" t="s">
        <v>316</v>
      </c>
      <c r="D1" s="20" t="s">
        <v>52</v>
      </c>
      <c r="E1" s="20" t="s">
        <v>53</v>
      </c>
      <c r="F1" s="20" t="s">
        <v>54</v>
      </c>
      <c r="G1" s="13" t="s">
        <v>12</v>
      </c>
      <c r="H1" s="13" t="s">
        <v>13</v>
      </c>
      <c r="I1" s="20" t="s">
        <v>326</v>
      </c>
      <c r="J1" s="20" t="s">
        <v>327</v>
      </c>
      <c r="K1" s="20" t="s">
        <v>474</v>
      </c>
      <c r="L1" s="20" t="s">
        <v>475</v>
      </c>
      <c r="M1" s="20" t="s">
        <v>476</v>
      </c>
      <c r="N1" s="13" t="s">
        <v>477</v>
      </c>
    </row>
    <row r="2" spans="1:19">
      <c r="A2" s="13">
        <v>417</v>
      </c>
      <c r="B2" s="13" t="s">
        <v>211</v>
      </c>
      <c r="C2" s="13" t="s">
        <v>212</v>
      </c>
      <c r="D2" s="13" t="s">
        <v>55</v>
      </c>
      <c r="E2" s="13">
        <v>4610</v>
      </c>
      <c r="F2" s="13" t="s">
        <v>56</v>
      </c>
      <c r="G2" s="13" t="s">
        <v>191</v>
      </c>
      <c r="H2" s="14">
        <v>29219</v>
      </c>
      <c r="I2" s="40" t="s">
        <v>328</v>
      </c>
      <c r="J2" s="40" t="s">
        <v>386</v>
      </c>
      <c r="K2" s="13" t="str">
        <f>PROPER(_xlfn.CONCAT(C2," ",B2))</f>
        <v>Albert Sonier</v>
      </c>
      <c r="L2" s="13">
        <f ca="1">YEARFRAC(H2,TODAY())</f>
        <v>41.472222222222221</v>
      </c>
      <c r="M2" s="13">
        <f>MONTH(H2)</f>
        <v>12</v>
      </c>
      <c r="N2" s="13">
        <f ca="1">_xlfn.CEILING.MATH(L2)</f>
        <v>42</v>
      </c>
    </row>
    <row r="3" spans="1:19">
      <c r="A3" s="13">
        <v>429</v>
      </c>
      <c r="B3" s="13" t="s">
        <v>213</v>
      </c>
      <c r="C3" s="13" t="s">
        <v>214</v>
      </c>
      <c r="D3" s="13" t="s">
        <v>57</v>
      </c>
      <c r="E3" s="13">
        <v>3557</v>
      </c>
      <c r="F3" s="13" t="s">
        <v>58</v>
      </c>
      <c r="G3" s="13" t="s">
        <v>192</v>
      </c>
      <c r="H3" s="14">
        <v>34103</v>
      </c>
      <c r="I3" s="40" t="s">
        <v>329</v>
      </c>
      <c r="J3" s="40" t="s">
        <v>387</v>
      </c>
      <c r="K3" s="13" t="str">
        <f t="shared" ref="K3:K53" si="0">PROPER(_xlfn.CONCAT(C3," ",B3))</f>
        <v>Aleta Poarch</v>
      </c>
      <c r="L3" s="13">
        <f t="shared" ref="L3:L53" ca="1" si="1">YEARFRAC(H3,TODAY())</f>
        <v>28.1</v>
      </c>
      <c r="M3" s="13">
        <f t="shared" ref="M3:M53" si="2">MONTH(H3)</f>
        <v>5</v>
      </c>
      <c r="N3" s="13">
        <f t="shared" ref="N3:N53" ca="1" si="3">_xlfn.CEILING.MATH(L3)</f>
        <v>29</v>
      </c>
    </row>
    <row r="4" spans="1:19" ht="17.25" thickBot="1">
      <c r="A4" s="13">
        <v>423</v>
      </c>
      <c r="B4" s="13" t="s">
        <v>215</v>
      </c>
      <c r="C4" s="13" t="s">
        <v>216</v>
      </c>
      <c r="D4" s="13" t="s">
        <v>59</v>
      </c>
      <c r="E4" s="13">
        <v>2429</v>
      </c>
      <c r="F4" s="13" t="s">
        <v>60</v>
      </c>
      <c r="G4" s="13" t="s">
        <v>174</v>
      </c>
      <c r="H4" s="14">
        <v>24851</v>
      </c>
      <c r="I4" s="40" t="s">
        <v>330</v>
      </c>
      <c r="J4" s="40" t="s">
        <v>388</v>
      </c>
      <c r="K4" s="13" t="str">
        <f t="shared" si="0"/>
        <v>Ben Majorga</v>
      </c>
      <c r="L4" s="13">
        <f t="shared" ca="1" si="1"/>
        <v>53.43333333333333</v>
      </c>
      <c r="M4" s="13">
        <f t="shared" si="2"/>
        <v>1</v>
      </c>
      <c r="N4" s="13">
        <f t="shared" ca="1" si="3"/>
        <v>54</v>
      </c>
    </row>
    <row r="5" spans="1:19">
      <c r="A5" s="13">
        <v>454</v>
      </c>
      <c r="B5" s="13" t="s">
        <v>217</v>
      </c>
      <c r="C5" s="13" t="s">
        <v>218</v>
      </c>
      <c r="D5" s="13" t="s">
        <v>61</v>
      </c>
      <c r="E5" s="13">
        <v>3221</v>
      </c>
      <c r="F5" s="13" t="s">
        <v>62</v>
      </c>
      <c r="G5" s="13" t="s">
        <v>159</v>
      </c>
      <c r="H5" s="14">
        <v>28011</v>
      </c>
      <c r="I5" s="40" t="s">
        <v>331</v>
      </c>
      <c r="J5" s="40" t="s">
        <v>389</v>
      </c>
      <c r="K5" s="13" t="str">
        <f t="shared" si="0"/>
        <v>Breana Cassi</v>
      </c>
      <c r="L5" s="13">
        <f t="shared" ca="1" si="1"/>
        <v>44.783333333333331</v>
      </c>
      <c r="M5" s="13">
        <f t="shared" si="2"/>
        <v>9</v>
      </c>
      <c r="N5" s="13">
        <f t="shared" ca="1" si="3"/>
        <v>45</v>
      </c>
      <c r="P5" s="21"/>
      <c r="Q5" s="22"/>
      <c r="R5" s="23"/>
      <c r="S5" s="24"/>
    </row>
    <row r="6" spans="1:19" ht="14.25">
      <c r="A6" s="13">
        <v>416</v>
      </c>
      <c r="B6" s="13" t="s">
        <v>219</v>
      </c>
      <c r="C6" s="13" t="s">
        <v>220</v>
      </c>
      <c r="D6" s="13" t="s">
        <v>63</v>
      </c>
      <c r="E6" s="13">
        <v>2259</v>
      </c>
      <c r="F6" s="13" t="s">
        <v>64</v>
      </c>
      <c r="G6" s="13" t="s">
        <v>193</v>
      </c>
      <c r="H6" s="14">
        <v>26839</v>
      </c>
      <c r="I6" s="40" t="s">
        <v>332</v>
      </c>
      <c r="J6" s="40" t="s">
        <v>390</v>
      </c>
      <c r="K6" s="13" t="str">
        <f t="shared" si="0"/>
        <v>Camellia Pylant</v>
      </c>
      <c r="L6" s="13">
        <f t="shared" ca="1" si="1"/>
        <v>47.988888888888887</v>
      </c>
      <c r="M6" s="13">
        <f t="shared" si="2"/>
        <v>6</v>
      </c>
      <c r="N6" s="13">
        <f t="shared" ca="1" si="3"/>
        <v>48</v>
      </c>
      <c r="P6" s="25"/>
      <c r="Q6" s="26" t="s">
        <v>1</v>
      </c>
      <c r="R6" s="27"/>
      <c r="S6" s="28"/>
    </row>
    <row r="7" spans="1:19">
      <c r="A7" s="13">
        <v>436</v>
      </c>
      <c r="B7" s="13" t="s">
        <v>221</v>
      </c>
      <c r="C7" s="13" t="s">
        <v>222</v>
      </c>
      <c r="D7" s="13" t="s">
        <v>65</v>
      </c>
      <c r="E7" s="13">
        <v>6280</v>
      </c>
      <c r="F7" s="13" t="s">
        <v>66</v>
      </c>
      <c r="G7" s="13" t="s">
        <v>194</v>
      </c>
      <c r="H7" s="14">
        <v>26549</v>
      </c>
      <c r="I7" s="40" t="s">
        <v>346</v>
      </c>
      <c r="J7" s="40" t="s">
        <v>391</v>
      </c>
      <c r="K7" s="13" t="str">
        <f t="shared" si="0"/>
        <v>Cassie Soros</v>
      </c>
      <c r="L7" s="13">
        <f t="shared" ca="1" si="1"/>
        <v>48.786111111111111</v>
      </c>
      <c r="M7" s="13">
        <f t="shared" si="2"/>
        <v>9</v>
      </c>
      <c r="N7" s="13">
        <f t="shared" ca="1" si="3"/>
        <v>49</v>
      </c>
      <c r="P7" s="25"/>
      <c r="Q7" s="29"/>
      <c r="R7" s="27"/>
      <c r="S7" s="28"/>
    </row>
    <row r="8" spans="1:19">
      <c r="A8" s="13">
        <v>426</v>
      </c>
      <c r="B8" s="13" t="s">
        <v>223</v>
      </c>
      <c r="C8" s="13" t="s">
        <v>224</v>
      </c>
      <c r="D8" s="13" t="s">
        <v>67</v>
      </c>
      <c r="E8" s="13">
        <v>4605</v>
      </c>
      <c r="F8" s="13" t="s">
        <v>68</v>
      </c>
      <c r="G8" s="13" t="s">
        <v>195</v>
      </c>
      <c r="H8" s="14">
        <v>28473</v>
      </c>
      <c r="I8" s="40" t="s">
        <v>333</v>
      </c>
      <c r="J8" s="40" t="s">
        <v>392</v>
      </c>
      <c r="K8" s="13" t="str">
        <f t="shared" si="0"/>
        <v>Catherin Aguele</v>
      </c>
      <c r="L8" s="13">
        <f t="shared" ca="1" si="1"/>
        <v>43.516666666666666</v>
      </c>
      <c r="M8" s="13">
        <f t="shared" si="2"/>
        <v>12</v>
      </c>
      <c r="N8" s="13">
        <f t="shared" ca="1" si="3"/>
        <v>44</v>
      </c>
      <c r="P8" s="36" t="s">
        <v>43</v>
      </c>
      <c r="Q8" s="53" t="s">
        <v>15</v>
      </c>
      <c r="R8" s="53"/>
      <c r="S8" s="28"/>
    </row>
    <row r="9" spans="1:19">
      <c r="A9" s="13">
        <v>442</v>
      </c>
      <c r="B9" s="13" t="s">
        <v>225</v>
      </c>
      <c r="C9" s="13" t="s">
        <v>226</v>
      </c>
      <c r="D9" s="13" t="s">
        <v>69</v>
      </c>
      <c r="E9" s="13">
        <v>2669</v>
      </c>
      <c r="F9" s="13" t="s">
        <v>70</v>
      </c>
      <c r="G9" s="13" t="s">
        <v>160</v>
      </c>
      <c r="H9" s="14">
        <v>29344</v>
      </c>
      <c r="I9" s="40" t="s">
        <v>334</v>
      </c>
      <c r="J9" s="40" t="s">
        <v>393</v>
      </c>
      <c r="K9" s="13" t="str">
        <f t="shared" si="0"/>
        <v>Craig Vandersloot</v>
      </c>
      <c r="L9" s="13">
        <f t="shared" ca="1" si="1"/>
        <v>41.130555555555553</v>
      </c>
      <c r="M9" s="13">
        <f t="shared" si="2"/>
        <v>5</v>
      </c>
      <c r="N9" s="13">
        <f t="shared" ca="1" si="3"/>
        <v>42</v>
      </c>
      <c r="P9" s="25"/>
      <c r="Q9" s="53" t="s">
        <v>325</v>
      </c>
      <c r="R9" s="53"/>
      <c r="S9" s="28"/>
    </row>
    <row r="10" spans="1:19">
      <c r="A10" s="13">
        <v>449</v>
      </c>
      <c r="B10" s="13" t="s">
        <v>227</v>
      </c>
      <c r="C10" s="13" t="s">
        <v>228</v>
      </c>
      <c r="D10" s="13" t="s">
        <v>71</v>
      </c>
      <c r="E10" s="13">
        <v>4800</v>
      </c>
      <c r="F10" s="13" t="s">
        <v>72</v>
      </c>
      <c r="G10" s="13" t="s">
        <v>175</v>
      </c>
      <c r="H10" s="14">
        <v>33466</v>
      </c>
      <c r="I10" s="40" t="s">
        <v>345</v>
      </c>
      <c r="J10" s="40" t="s">
        <v>394</v>
      </c>
      <c r="K10" s="13" t="str">
        <f t="shared" si="0"/>
        <v>Dan Platz</v>
      </c>
      <c r="L10" s="13">
        <f t="shared" ca="1" si="1"/>
        <v>29.844444444444445</v>
      </c>
      <c r="M10" s="13">
        <f t="shared" si="2"/>
        <v>8</v>
      </c>
      <c r="N10" s="13">
        <f t="shared" ca="1" si="3"/>
        <v>30</v>
      </c>
      <c r="P10" s="25"/>
      <c r="Q10" s="53" t="s">
        <v>431</v>
      </c>
      <c r="R10" s="53"/>
      <c r="S10" s="28"/>
    </row>
    <row r="11" spans="1:19">
      <c r="A11" s="13">
        <v>437</v>
      </c>
      <c r="B11" s="13" t="s">
        <v>229</v>
      </c>
      <c r="C11" s="13" t="s">
        <v>230</v>
      </c>
      <c r="D11" s="13" t="s">
        <v>73</v>
      </c>
      <c r="E11" s="13">
        <v>2257</v>
      </c>
      <c r="F11" s="13" t="s">
        <v>74</v>
      </c>
      <c r="G11" s="13" t="s">
        <v>161</v>
      </c>
      <c r="H11" s="14">
        <v>26369</v>
      </c>
      <c r="I11" s="40" t="s">
        <v>335</v>
      </c>
      <c r="J11" s="40" t="s">
        <v>395</v>
      </c>
      <c r="K11" s="13" t="str">
        <f t="shared" si="0"/>
        <v>Darnell Moothart</v>
      </c>
      <c r="L11" s="13">
        <f t="shared" ca="1" si="1"/>
        <v>49.274999999999999</v>
      </c>
      <c r="M11" s="13">
        <f t="shared" si="2"/>
        <v>3</v>
      </c>
      <c r="N11" s="13">
        <f t="shared" ca="1" si="3"/>
        <v>50</v>
      </c>
      <c r="P11" s="25"/>
      <c r="Q11" s="53" t="s">
        <v>432</v>
      </c>
      <c r="R11" s="53"/>
      <c r="S11" s="28"/>
    </row>
    <row r="12" spans="1:19">
      <c r="A12" s="13">
        <v>439</v>
      </c>
      <c r="B12" s="13" t="s">
        <v>231</v>
      </c>
      <c r="C12" s="13" t="s">
        <v>232</v>
      </c>
      <c r="D12" s="13" t="s">
        <v>75</v>
      </c>
      <c r="E12" s="13">
        <v>4887</v>
      </c>
      <c r="F12" s="13" t="s">
        <v>76</v>
      </c>
      <c r="G12" s="13" t="s">
        <v>162</v>
      </c>
      <c r="H12" s="14">
        <v>23566</v>
      </c>
      <c r="I12" s="40" t="s">
        <v>336</v>
      </c>
      <c r="J12" s="40" t="s">
        <v>337</v>
      </c>
      <c r="K12" s="13" t="str">
        <f t="shared" si="0"/>
        <v>Donte Resureccion</v>
      </c>
      <c r="L12" s="13">
        <f t="shared" ca="1" si="1"/>
        <v>56.95</v>
      </c>
      <c r="M12" s="13">
        <f t="shared" si="2"/>
        <v>7</v>
      </c>
      <c r="N12" s="13">
        <f t="shared" ca="1" si="3"/>
        <v>57</v>
      </c>
      <c r="P12" s="25"/>
      <c r="Q12" s="53" t="s">
        <v>437</v>
      </c>
      <c r="R12" s="53"/>
      <c r="S12" s="28"/>
    </row>
    <row r="13" spans="1:19">
      <c r="A13" s="13">
        <v>445</v>
      </c>
      <c r="B13" s="13" t="s">
        <v>233</v>
      </c>
      <c r="C13" s="13" t="s">
        <v>234</v>
      </c>
      <c r="D13" s="13" t="s">
        <v>77</v>
      </c>
      <c r="E13" s="13">
        <v>6311</v>
      </c>
      <c r="F13" s="13" t="s">
        <v>78</v>
      </c>
      <c r="G13" s="13" t="s">
        <v>163</v>
      </c>
      <c r="H13" s="14">
        <v>25839</v>
      </c>
      <c r="I13" s="40" t="s">
        <v>338</v>
      </c>
      <c r="J13" s="40" t="s">
        <v>396</v>
      </c>
      <c r="K13" s="13" t="str">
        <f t="shared" si="0"/>
        <v>Elenora Handler</v>
      </c>
      <c r="L13" s="13">
        <f t="shared" ca="1" si="1"/>
        <v>50.727777777777774</v>
      </c>
      <c r="M13" s="13">
        <f t="shared" si="2"/>
        <v>9</v>
      </c>
      <c r="N13" s="13">
        <f t="shared" ca="1" si="3"/>
        <v>51</v>
      </c>
      <c r="P13" s="25"/>
      <c r="Q13" s="57" t="s">
        <v>439</v>
      </c>
      <c r="R13" s="57"/>
      <c r="S13" s="28"/>
    </row>
    <row r="14" spans="1:19">
      <c r="A14" s="13">
        <v>462</v>
      </c>
      <c r="B14" s="13" t="s">
        <v>235</v>
      </c>
      <c r="C14" s="13" t="s">
        <v>236</v>
      </c>
      <c r="D14" s="13" t="s">
        <v>79</v>
      </c>
      <c r="E14" s="13">
        <v>2333</v>
      </c>
      <c r="F14" s="13" t="s">
        <v>80</v>
      </c>
      <c r="G14" s="13" t="s">
        <v>176</v>
      </c>
      <c r="H14" s="14">
        <v>32503</v>
      </c>
      <c r="I14" s="40" t="s">
        <v>339</v>
      </c>
      <c r="J14" s="40" t="s">
        <v>397</v>
      </c>
      <c r="K14" s="13" t="str">
        <f t="shared" si="0"/>
        <v>Elliot Scatton</v>
      </c>
      <c r="L14" s="13">
        <f t="shared" ca="1" si="1"/>
        <v>32.483333333333334</v>
      </c>
      <c r="M14" s="13">
        <f t="shared" si="2"/>
        <v>12</v>
      </c>
      <c r="N14" s="13">
        <f t="shared" ca="1" si="3"/>
        <v>33</v>
      </c>
      <c r="P14" s="25"/>
      <c r="Q14" s="53" t="s">
        <v>438</v>
      </c>
      <c r="R14" s="53"/>
      <c r="S14" s="28"/>
    </row>
    <row r="15" spans="1:19">
      <c r="A15" s="13">
        <v>424</v>
      </c>
      <c r="B15" s="13" t="s">
        <v>237</v>
      </c>
      <c r="C15" s="13" t="s">
        <v>238</v>
      </c>
      <c r="D15" s="13" t="s">
        <v>81</v>
      </c>
      <c r="E15" s="13">
        <v>6909</v>
      </c>
      <c r="F15" s="13" t="s">
        <v>82</v>
      </c>
      <c r="G15" s="13" t="s">
        <v>196</v>
      </c>
      <c r="H15" s="14">
        <v>34844</v>
      </c>
      <c r="I15" s="40" t="s">
        <v>340</v>
      </c>
      <c r="J15" s="40" t="s">
        <v>398</v>
      </c>
      <c r="K15" s="13" t="str">
        <f t="shared" si="0"/>
        <v>Emelda Geffers</v>
      </c>
      <c r="L15" s="13">
        <f t="shared" ca="1" si="1"/>
        <v>26.069444444444443</v>
      </c>
      <c r="M15" s="13">
        <f t="shared" si="2"/>
        <v>5</v>
      </c>
      <c r="N15" s="13">
        <f t="shared" ca="1" si="3"/>
        <v>27</v>
      </c>
      <c r="P15" s="25"/>
      <c r="Q15" s="53" t="s">
        <v>16</v>
      </c>
      <c r="R15" s="53"/>
      <c r="S15" s="28"/>
    </row>
    <row r="16" spans="1:19" ht="14.25">
      <c r="A16" s="13">
        <v>420</v>
      </c>
      <c r="B16" s="13" t="s">
        <v>239</v>
      </c>
      <c r="C16" s="13" t="s">
        <v>240</v>
      </c>
      <c r="D16" s="13" t="s">
        <v>83</v>
      </c>
      <c r="E16" s="13">
        <v>4411</v>
      </c>
      <c r="F16" s="13" t="s">
        <v>84</v>
      </c>
      <c r="G16" s="13" t="s">
        <v>177</v>
      </c>
      <c r="H16" s="14">
        <v>23888</v>
      </c>
      <c r="I16" s="40" t="s">
        <v>341</v>
      </c>
      <c r="J16" s="40" t="s">
        <v>399</v>
      </c>
      <c r="K16" s="13" t="str">
        <f t="shared" si="0"/>
        <v>Fanny Stoneking</v>
      </c>
      <c r="L16" s="13">
        <f t="shared" ca="1" si="1"/>
        <v>56.06666666666667</v>
      </c>
      <c r="M16" s="13">
        <f t="shared" si="2"/>
        <v>5</v>
      </c>
      <c r="N16" s="13">
        <f t="shared" ca="1" si="3"/>
        <v>57</v>
      </c>
      <c r="P16" s="25"/>
      <c r="Q16" s="30" t="s">
        <v>17</v>
      </c>
      <c r="R16" s="35" t="s">
        <v>457</v>
      </c>
      <c r="S16" s="28"/>
    </row>
    <row r="17" spans="1:19">
      <c r="A17" s="13">
        <v>441</v>
      </c>
      <c r="B17" s="13" t="s">
        <v>241</v>
      </c>
      <c r="C17" s="13" t="s">
        <v>242</v>
      </c>
      <c r="D17" s="13" t="s">
        <v>85</v>
      </c>
      <c r="E17" s="13">
        <v>2446</v>
      </c>
      <c r="F17" s="13" t="s">
        <v>86</v>
      </c>
      <c r="G17" s="13" t="s">
        <v>178</v>
      </c>
      <c r="H17" s="14">
        <v>29963</v>
      </c>
      <c r="I17" s="40" t="s">
        <v>342</v>
      </c>
      <c r="J17" s="40" t="s">
        <v>400</v>
      </c>
      <c r="K17" s="13" t="str">
        <f t="shared" si="0"/>
        <v>Genevive Sanborn</v>
      </c>
      <c r="L17" s="13">
        <f t="shared" ca="1" si="1"/>
        <v>39.43888888888889</v>
      </c>
      <c r="M17" s="13">
        <f t="shared" si="2"/>
        <v>1</v>
      </c>
      <c r="N17" s="13">
        <f t="shared" ca="1" si="3"/>
        <v>40</v>
      </c>
      <c r="P17" s="25"/>
      <c r="Q17" s="55"/>
      <c r="R17" s="55"/>
      <c r="S17" s="28"/>
    </row>
    <row r="18" spans="1:19">
      <c r="A18" s="13">
        <v>456</v>
      </c>
      <c r="B18" s="13" t="s">
        <v>243</v>
      </c>
      <c r="C18" s="13" t="s">
        <v>244</v>
      </c>
      <c r="D18" s="13" t="s">
        <v>87</v>
      </c>
      <c r="E18" s="13">
        <v>3640</v>
      </c>
      <c r="F18" s="13" t="s">
        <v>88</v>
      </c>
      <c r="G18" s="13" t="s">
        <v>197</v>
      </c>
      <c r="H18" s="14">
        <v>35195</v>
      </c>
      <c r="I18" s="40" t="s">
        <v>343</v>
      </c>
      <c r="J18" s="40" t="s">
        <v>401</v>
      </c>
      <c r="K18" s="13" t="str">
        <f t="shared" si="0"/>
        <v>Geraldine Neisius</v>
      </c>
      <c r="L18" s="13">
        <f t="shared" ca="1" si="1"/>
        <v>25.111111111111111</v>
      </c>
      <c r="M18" s="13">
        <f t="shared" si="2"/>
        <v>5</v>
      </c>
      <c r="N18" s="13">
        <f t="shared" ca="1" si="3"/>
        <v>26</v>
      </c>
      <c r="P18" s="36" t="s">
        <v>43</v>
      </c>
      <c r="Q18" s="53" t="s">
        <v>18</v>
      </c>
      <c r="R18" s="53"/>
      <c r="S18" s="28"/>
    </row>
    <row r="19" spans="1:19">
      <c r="A19" s="13">
        <v>422</v>
      </c>
      <c r="B19" s="13" t="s">
        <v>245</v>
      </c>
      <c r="C19" s="13" t="s">
        <v>246</v>
      </c>
      <c r="D19" s="13" t="s">
        <v>89</v>
      </c>
      <c r="E19" s="13">
        <v>3249</v>
      </c>
      <c r="F19" s="13" t="s">
        <v>90</v>
      </c>
      <c r="G19" s="13" t="s">
        <v>179</v>
      </c>
      <c r="H19" s="14">
        <v>32364</v>
      </c>
      <c r="I19" s="40" t="s">
        <v>344</v>
      </c>
      <c r="J19" s="40" t="s">
        <v>402</v>
      </c>
      <c r="K19" s="13" t="str">
        <f t="shared" si="0"/>
        <v>Gwen Julye</v>
      </c>
      <c r="L19" s="13">
        <f t="shared" ca="1" si="1"/>
        <v>32.863888888888887</v>
      </c>
      <c r="M19" s="13">
        <f t="shared" si="2"/>
        <v>8</v>
      </c>
      <c r="N19" s="13">
        <f t="shared" ca="1" si="3"/>
        <v>33</v>
      </c>
      <c r="P19" s="25"/>
      <c r="Q19" s="53" t="s">
        <v>445</v>
      </c>
      <c r="R19" s="53"/>
      <c r="S19" s="28"/>
    </row>
    <row r="20" spans="1:19">
      <c r="A20" s="13">
        <v>458</v>
      </c>
      <c r="B20" s="13" t="s">
        <v>247</v>
      </c>
      <c r="C20" s="13" t="s">
        <v>248</v>
      </c>
      <c r="D20" s="13" t="s">
        <v>91</v>
      </c>
      <c r="E20" s="13">
        <v>2710</v>
      </c>
      <c r="F20" s="13" t="s">
        <v>92</v>
      </c>
      <c r="G20" s="13" t="s">
        <v>164</v>
      </c>
      <c r="H20" s="14">
        <v>35647</v>
      </c>
      <c r="I20" s="40" t="s">
        <v>347</v>
      </c>
      <c r="J20" s="40" t="s">
        <v>403</v>
      </c>
      <c r="K20" s="13" t="str">
        <f t="shared" si="0"/>
        <v>Jacquelyne Rosso</v>
      </c>
      <c r="L20" s="13">
        <f t="shared" ca="1" si="1"/>
        <v>23.875</v>
      </c>
      <c r="M20" s="13">
        <f t="shared" si="2"/>
        <v>8</v>
      </c>
      <c r="N20" s="13">
        <f t="shared" ca="1" si="3"/>
        <v>24</v>
      </c>
      <c r="P20" s="25"/>
      <c r="Q20" s="53" t="s">
        <v>446</v>
      </c>
      <c r="R20" s="53"/>
      <c r="S20" s="28"/>
    </row>
    <row r="21" spans="1:19">
      <c r="A21" s="13">
        <v>430</v>
      </c>
      <c r="B21" s="13" t="s">
        <v>249</v>
      </c>
      <c r="C21" s="13" t="s">
        <v>250</v>
      </c>
      <c r="D21" s="13" t="s">
        <v>93</v>
      </c>
      <c r="E21" s="13">
        <v>2261</v>
      </c>
      <c r="F21" s="13" t="s">
        <v>94</v>
      </c>
      <c r="G21" s="13" t="s">
        <v>198</v>
      </c>
      <c r="H21" s="14">
        <v>30886</v>
      </c>
      <c r="I21" s="40" t="s">
        <v>348</v>
      </c>
      <c r="J21" s="40" t="s">
        <v>404</v>
      </c>
      <c r="K21" s="13" t="str">
        <f t="shared" si="0"/>
        <v>Jamal Korczynski</v>
      </c>
      <c r="L21" s="13">
        <f t="shared" ca="1" si="1"/>
        <v>36.908333333333331</v>
      </c>
      <c r="M21" s="13">
        <f t="shared" si="2"/>
        <v>7</v>
      </c>
      <c r="N21" s="13">
        <f t="shared" ca="1" si="3"/>
        <v>37</v>
      </c>
      <c r="P21" s="25"/>
      <c r="Q21" s="53" t="s">
        <v>440</v>
      </c>
      <c r="R21" s="53"/>
      <c r="S21" s="28"/>
    </row>
    <row r="22" spans="1:19" ht="14.25">
      <c r="A22" s="13">
        <v>432</v>
      </c>
      <c r="B22" s="13" t="s">
        <v>251</v>
      </c>
      <c r="C22" s="13" t="s">
        <v>252</v>
      </c>
      <c r="D22" s="13" t="s">
        <v>95</v>
      </c>
      <c r="E22" s="13">
        <v>2372</v>
      </c>
      <c r="F22" s="13" t="s">
        <v>96</v>
      </c>
      <c r="G22" s="13" t="s">
        <v>165</v>
      </c>
      <c r="H22" s="14">
        <v>23761</v>
      </c>
      <c r="I22" s="40" t="s">
        <v>349</v>
      </c>
      <c r="J22" s="40" t="s">
        <v>350</v>
      </c>
      <c r="K22" s="13" t="str">
        <f t="shared" si="0"/>
        <v>Janessa Ruthers</v>
      </c>
      <c r="L22" s="13">
        <f t="shared" ca="1" si="1"/>
        <v>56.419444444444444</v>
      </c>
      <c r="M22" s="13">
        <f t="shared" si="2"/>
        <v>1</v>
      </c>
      <c r="N22" s="13">
        <f t="shared" ca="1" si="3"/>
        <v>57</v>
      </c>
      <c r="P22" s="25"/>
      <c r="Q22" s="30" t="s">
        <v>17</v>
      </c>
      <c r="R22" s="35" t="s">
        <v>45</v>
      </c>
      <c r="S22" s="28"/>
    </row>
    <row r="23" spans="1:19">
      <c r="A23" s="13">
        <v>455</v>
      </c>
      <c r="B23" s="13" t="s">
        <v>253</v>
      </c>
      <c r="C23" s="13" t="s">
        <v>254</v>
      </c>
      <c r="D23" s="13" t="s">
        <v>97</v>
      </c>
      <c r="E23" s="13">
        <v>6355</v>
      </c>
      <c r="F23" s="13" t="s">
        <v>98</v>
      </c>
      <c r="G23" s="13" t="s">
        <v>199</v>
      </c>
      <c r="H23" s="14">
        <v>35500</v>
      </c>
      <c r="I23" s="40" t="s">
        <v>351</v>
      </c>
      <c r="J23" s="40" t="s">
        <v>405</v>
      </c>
      <c r="K23" s="13" t="str">
        <f t="shared" si="0"/>
        <v>Jarvis Nicols</v>
      </c>
      <c r="L23" s="13">
        <f t="shared" ca="1" si="1"/>
        <v>24.274999999999999</v>
      </c>
      <c r="M23" s="13">
        <f t="shared" si="2"/>
        <v>3</v>
      </c>
      <c r="N23" s="13">
        <f t="shared" ca="1" si="3"/>
        <v>25</v>
      </c>
      <c r="P23" s="25"/>
      <c r="Q23" s="55"/>
      <c r="R23" s="55"/>
      <c r="S23" s="28"/>
    </row>
    <row r="24" spans="1:19">
      <c r="A24" s="13">
        <v>434</v>
      </c>
      <c r="B24" s="13" t="s">
        <v>255</v>
      </c>
      <c r="C24" s="13" t="s">
        <v>256</v>
      </c>
      <c r="D24" s="13" t="s">
        <v>99</v>
      </c>
      <c r="E24" s="13">
        <v>6733</v>
      </c>
      <c r="F24" s="13" t="s">
        <v>100</v>
      </c>
      <c r="G24" s="13" t="s">
        <v>200</v>
      </c>
      <c r="H24" s="14">
        <v>26453</v>
      </c>
      <c r="I24" s="40" t="s">
        <v>352</v>
      </c>
      <c r="J24" s="40" t="s">
        <v>406</v>
      </c>
      <c r="K24" s="13" t="str">
        <f t="shared" si="0"/>
        <v>Jean Cecchinato</v>
      </c>
      <c r="L24" s="13">
        <f t="shared" ca="1" si="1"/>
        <v>49.047222222222224</v>
      </c>
      <c r="M24" s="13">
        <f t="shared" si="2"/>
        <v>6</v>
      </c>
      <c r="N24" s="13">
        <f t="shared" ca="1" si="3"/>
        <v>50</v>
      </c>
      <c r="P24" s="36" t="s">
        <v>43</v>
      </c>
      <c r="Q24" s="53" t="s">
        <v>19</v>
      </c>
      <c r="R24" s="53"/>
      <c r="S24" s="28"/>
    </row>
    <row r="25" spans="1:19">
      <c r="A25" s="13">
        <v>444</v>
      </c>
      <c r="B25" s="13" t="s">
        <v>257</v>
      </c>
      <c r="C25" s="13" t="s">
        <v>258</v>
      </c>
      <c r="D25" s="13" t="s">
        <v>101</v>
      </c>
      <c r="E25" s="13">
        <v>3341</v>
      </c>
      <c r="F25" s="13" t="s">
        <v>102</v>
      </c>
      <c r="G25" s="13" t="s">
        <v>201</v>
      </c>
      <c r="H25" s="14">
        <v>27010</v>
      </c>
      <c r="I25" s="40" t="s">
        <v>353</v>
      </c>
      <c r="J25" s="40" t="s">
        <v>407</v>
      </c>
      <c r="K25" s="13" t="str">
        <f t="shared" si="0"/>
        <v>Jeniffer Jezek</v>
      </c>
      <c r="L25" s="13">
        <f t="shared" ca="1" si="1"/>
        <v>47.522222222222226</v>
      </c>
      <c r="M25" s="13">
        <f t="shared" si="2"/>
        <v>12</v>
      </c>
      <c r="N25" s="13">
        <f t="shared" ca="1" si="3"/>
        <v>48</v>
      </c>
      <c r="P25" s="25"/>
      <c r="Q25" s="53" t="s">
        <v>20</v>
      </c>
      <c r="R25" s="53"/>
      <c r="S25" s="28"/>
    </row>
    <row r="26" spans="1:19">
      <c r="A26" s="13">
        <v>461</v>
      </c>
      <c r="B26" s="13" t="s">
        <v>259</v>
      </c>
      <c r="C26" s="13" t="s">
        <v>260</v>
      </c>
      <c r="D26" s="13" t="s">
        <v>103</v>
      </c>
      <c r="E26" s="13">
        <v>2448</v>
      </c>
      <c r="F26" s="13" t="s">
        <v>104</v>
      </c>
      <c r="G26" s="13" t="s">
        <v>202</v>
      </c>
      <c r="H26" s="14">
        <v>30123</v>
      </c>
      <c r="I26" s="40" t="s">
        <v>354</v>
      </c>
      <c r="J26" s="40" t="s">
        <v>408</v>
      </c>
      <c r="K26" s="13" t="str">
        <f t="shared" si="0"/>
        <v>Johnson Mcenery</v>
      </c>
      <c r="L26" s="13">
        <f t="shared" ca="1" si="1"/>
        <v>38.99722222222222</v>
      </c>
      <c r="M26" s="13">
        <f t="shared" si="2"/>
        <v>6</v>
      </c>
      <c r="N26" s="13">
        <f t="shared" ca="1" si="3"/>
        <v>39</v>
      </c>
      <c r="P26" s="25"/>
      <c r="Q26" s="53" t="s">
        <v>22</v>
      </c>
      <c r="R26" s="53"/>
      <c r="S26" s="28"/>
    </row>
    <row r="27" spans="1:19">
      <c r="A27" s="13">
        <v>459</v>
      </c>
      <c r="B27" s="13" t="s">
        <v>261</v>
      </c>
      <c r="C27" s="13" t="s">
        <v>262</v>
      </c>
      <c r="D27" s="13" t="s">
        <v>105</v>
      </c>
      <c r="E27" s="13">
        <v>4741</v>
      </c>
      <c r="F27" s="13" t="s">
        <v>106</v>
      </c>
      <c r="G27" s="13" t="s">
        <v>180</v>
      </c>
      <c r="H27" s="14">
        <v>26311</v>
      </c>
      <c r="I27" s="40" t="s">
        <v>355</v>
      </c>
      <c r="J27" s="40" t="s">
        <v>409</v>
      </c>
      <c r="K27" s="13" t="str">
        <f t="shared" si="0"/>
        <v>Jonelle Epps</v>
      </c>
      <c r="L27" s="13">
        <f t="shared" ca="1" si="1"/>
        <v>49.43611111111111</v>
      </c>
      <c r="M27" s="13">
        <f t="shared" si="2"/>
        <v>1</v>
      </c>
      <c r="N27" s="13">
        <f t="shared" ca="1" si="3"/>
        <v>50</v>
      </c>
      <c r="P27" s="25"/>
      <c r="Q27" s="53" t="s">
        <v>447</v>
      </c>
      <c r="R27" s="53"/>
      <c r="S27" s="28"/>
    </row>
    <row r="28" spans="1:19">
      <c r="A28" s="13">
        <v>427</v>
      </c>
      <c r="B28" s="13" t="s">
        <v>263</v>
      </c>
      <c r="C28" s="13" t="s">
        <v>264</v>
      </c>
      <c r="D28" s="13" t="s">
        <v>107</v>
      </c>
      <c r="E28" s="13">
        <v>6532</v>
      </c>
      <c r="F28" s="13" t="s">
        <v>108</v>
      </c>
      <c r="G28" s="13" t="s">
        <v>166</v>
      </c>
      <c r="H28" s="14">
        <v>31659</v>
      </c>
      <c r="I28" s="40" t="s">
        <v>356</v>
      </c>
      <c r="J28" s="40" t="s">
        <v>410</v>
      </c>
      <c r="K28" s="13" t="str">
        <f t="shared" si="0"/>
        <v>Kathryn Bonalumi</v>
      </c>
      <c r="L28" s="13">
        <f t="shared" ca="1" si="1"/>
        <v>34.794444444444444</v>
      </c>
      <c r="M28" s="13">
        <f t="shared" si="2"/>
        <v>9</v>
      </c>
      <c r="N28" s="13">
        <f t="shared" ca="1" si="3"/>
        <v>35</v>
      </c>
      <c r="P28" s="25"/>
      <c r="Q28" s="53" t="s">
        <v>21</v>
      </c>
      <c r="R28" s="53"/>
      <c r="S28" s="28"/>
    </row>
    <row r="29" spans="1:19">
      <c r="A29" s="13">
        <v>435</v>
      </c>
      <c r="B29" s="13" t="s">
        <v>265</v>
      </c>
      <c r="C29" s="13" t="s">
        <v>266</v>
      </c>
      <c r="D29" s="13" t="s">
        <v>109</v>
      </c>
      <c r="E29" s="13">
        <v>4552</v>
      </c>
      <c r="F29" s="13" t="s">
        <v>110</v>
      </c>
      <c r="G29" s="13" t="s">
        <v>181</v>
      </c>
      <c r="H29" s="14">
        <v>34306</v>
      </c>
      <c r="I29" s="40" t="s">
        <v>357</v>
      </c>
      <c r="J29" s="40" t="s">
        <v>411</v>
      </c>
      <c r="K29" s="13" t="str">
        <f t="shared" si="0"/>
        <v>Katlyn Flitcroft</v>
      </c>
      <c r="L29" s="13">
        <f t="shared" ca="1" si="1"/>
        <v>27.547222222222221</v>
      </c>
      <c r="M29" s="13">
        <f t="shared" si="2"/>
        <v>12</v>
      </c>
      <c r="N29" s="13">
        <f t="shared" ca="1" si="3"/>
        <v>28</v>
      </c>
      <c r="P29" s="25"/>
      <c r="Q29" s="53"/>
      <c r="R29" s="53"/>
      <c r="S29" s="28"/>
    </row>
    <row r="30" spans="1:19" ht="14.25">
      <c r="A30" s="13">
        <v>448</v>
      </c>
      <c r="B30" s="13" t="s">
        <v>267</v>
      </c>
      <c r="C30" s="13" t="s">
        <v>268</v>
      </c>
      <c r="D30" s="13" t="s">
        <v>111</v>
      </c>
      <c r="E30" s="13">
        <v>4520</v>
      </c>
      <c r="F30" s="13" t="s">
        <v>112</v>
      </c>
      <c r="G30" s="13" t="s">
        <v>167</v>
      </c>
      <c r="H30" s="14">
        <v>28320</v>
      </c>
      <c r="I30" s="40" t="s">
        <v>358</v>
      </c>
      <c r="J30" s="40" t="s">
        <v>359</v>
      </c>
      <c r="K30" s="13" t="str">
        <f t="shared" si="0"/>
        <v>Kent Ivans</v>
      </c>
      <c r="L30" s="13">
        <f t="shared" ca="1" si="1"/>
        <v>43.93333333333333</v>
      </c>
      <c r="M30" s="13">
        <f t="shared" si="2"/>
        <v>7</v>
      </c>
      <c r="N30" s="13">
        <f t="shared" ca="1" si="3"/>
        <v>44</v>
      </c>
      <c r="P30" s="36" t="s">
        <v>43</v>
      </c>
      <c r="Q30" s="58" t="s">
        <v>30</v>
      </c>
      <c r="R30" s="58"/>
      <c r="S30" s="28"/>
    </row>
    <row r="31" spans="1:19">
      <c r="A31" s="13">
        <v>447</v>
      </c>
      <c r="B31" s="13" t="s">
        <v>269</v>
      </c>
      <c r="C31" s="13" t="s">
        <v>270</v>
      </c>
      <c r="D31" s="13" t="s">
        <v>113</v>
      </c>
      <c r="E31" s="13">
        <v>4740</v>
      </c>
      <c r="F31" s="13" t="s">
        <v>114</v>
      </c>
      <c r="G31" s="13" t="s">
        <v>182</v>
      </c>
      <c r="H31" s="14">
        <v>23522</v>
      </c>
      <c r="I31" s="40" t="s">
        <v>360</v>
      </c>
      <c r="J31" s="41">
        <v>87654321</v>
      </c>
      <c r="K31" s="13" t="str">
        <f t="shared" si="0"/>
        <v>Kirby Litherland</v>
      </c>
      <c r="L31" s="13">
        <f t="shared" ca="1" si="1"/>
        <v>57.069444444444443</v>
      </c>
      <c r="M31" s="13">
        <f t="shared" si="2"/>
        <v>5</v>
      </c>
      <c r="N31" s="13">
        <f t="shared" ca="1" si="3"/>
        <v>58</v>
      </c>
      <c r="P31" s="25"/>
      <c r="Q31" s="53" t="s">
        <v>31</v>
      </c>
      <c r="R31" s="53"/>
      <c r="S31" s="28"/>
    </row>
    <row r="32" spans="1:19">
      <c r="A32" s="13">
        <v>421</v>
      </c>
      <c r="B32" s="13" t="s">
        <v>271</v>
      </c>
      <c r="C32" s="13" t="s">
        <v>272</v>
      </c>
      <c r="D32" s="13" t="s">
        <v>115</v>
      </c>
      <c r="E32" s="13">
        <v>6810</v>
      </c>
      <c r="F32" s="13" t="s">
        <v>116</v>
      </c>
      <c r="G32" s="13" t="s">
        <v>168</v>
      </c>
      <c r="H32" s="14">
        <v>32340</v>
      </c>
      <c r="I32" s="40" t="s">
        <v>361</v>
      </c>
      <c r="J32" s="40" t="s">
        <v>413</v>
      </c>
      <c r="K32" s="13" t="str">
        <f t="shared" si="0"/>
        <v>Kristian Ellerbusch</v>
      </c>
      <c r="L32" s="13">
        <f t="shared" ca="1" si="1"/>
        <v>32.927777777777777</v>
      </c>
      <c r="M32" s="13">
        <f t="shared" si="2"/>
        <v>7</v>
      </c>
      <c r="N32" s="13">
        <f t="shared" ca="1" si="3"/>
        <v>33</v>
      </c>
      <c r="P32" s="25"/>
      <c r="Q32" s="53" t="s">
        <v>37</v>
      </c>
      <c r="R32" s="53"/>
      <c r="S32" s="28"/>
    </row>
    <row r="33" spans="1:19">
      <c r="A33" s="13">
        <v>446</v>
      </c>
      <c r="B33" s="13" t="s">
        <v>273</v>
      </c>
      <c r="C33" s="13" t="s">
        <v>274</v>
      </c>
      <c r="D33" s="13" t="s">
        <v>117</v>
      </c>
      <c r="E33" s="13">
        <v>3927</v>
      </c>
      <c r="F33" s="13" t="s">
        <v>118</v>
      </c>
      <c r="G33" s="13" t="s">
        <v>183</v>
      </c>
      <c r="H33" s="14">
        <v>31110</v>
      </c>
      <c r="I33" s="40" t="s">
        <v>362</v>
      </c>
      <c r="J33" s="40" t="s">
        <v>414</v>
      </c>
      <c r="K33" s="13" t="str">
        <f t="shared" si="0"/>
        <v>Kristin Shiflet</v>
      </c>
      <c r="L33" s="13">
        <f t="shared" ca="1" si="1"/>
        <v>36.294444444444444</v>
      </c>
      <c r="M33" s="13">
        <f t="shared" si="2"/>
        <v>3</v>
      </c>
      <c r="N33" s="13">
        <f t="shared" ca="1" si="3"/>
        <v>37</v>
      </c>
      <c r="P33" s="25"/>
      <c r="Q33" s="53" t="s">
        <v>33</v>
      </c>
      <c r="R33" s="53"/>
      <c r="S33" s="28"/>
    </row>
    <row r="34" spans="1:19">
      <c r="A34" s="13">
        <v>419</v>
      </c>
      <c r="B34" s="13" t="s">
        <v>275</v>
      </c>
      <c r="C34" s="13" t="s">
        <v>276</v>
      </c>
      <c r="D34" s="13" t="s">
        <v>119</v>
      </c>
      <c r="E34" s="13">
        <v>7264</v>
      </c>
      <c r="F34" s="13" t="s">
        <v>120</v>
      </c>
      <c r="G34" s="13" t="s">
        <v>169</v>
      </c>
      <c r="H34" s="14">
        <v>30017</v>
      </c>
      <c r="I34" s="40" t="s">
        <v>363</v>
      </c>
      <c r="J34" s="40" t="s">
        <v>415</v>
      </c>
      <c r="K34" s="13" t="str">
        <f t="shared" si="0"/>
        <v>Laura Bourbonnais</v>
      </c>
      <c r="L34" s="13">
        <f t="shared" ca="1" si="1"/>
        <v>39.286111111111111</v>
      </c>
      <c r="M34" s="13">
        <f t="shared" si="2"/>
        <v>3</v>
      </c>
      <c r="N34" s="13">
        <f t="shared" ca="1" si="3"/>
        <v>40</v>
      </c>
      <c r="P34" s="25"/>
      <c r="Q34" s="53" t="s">
        <v>32</v>
      </c>
      <c r="R34" s="53"/>
      <c r="S34" s="28"/>
    </row>
    <row r="35" spans="1:19">
      <c r="A35" s="13">
        <v>433</v>
      </c>
      <c r="B35" s="13" t="s">
        <v>277</v>
      </c>
      <c r="C35" s="13" t="s">
        <v>278</v>
      </c>
      <c r="D35" s="13" t="s">
        <v>121</v>
      </c>
      <c r="E35" s="13">
        <v>3002</v>
      </c>
      <c r="F35" s="13" t="s">
        <v>122</v>
      </c>
      <c r="G35" s="13" t="s">
        <v>170</v>
      </c>
      <c r="H35" s="14">
        <v>34101</v>
      </c>
      <c r="I35" s="40" t="s">
        <v>364</v>
      </c>
      <c r="J35" s="40" t="s">
        <v>412</v>
      </c>
      <c r="K35" s="13" t="str">
        <f t="shared" si="0"/>
        <v>Lavonne Esco</v>
      </c>
      <c r="L35" s="13">
        <f t="shared" ca="1" si="1"/>
        <v>28.105555555555554</v>
      </c>
      <c r="M35" s="13">
        <f t="shared" si="2"/>
        <v>5</v>
      </c>
      <c r="N35" s="13">
        <f t="shared" ca="1" si="3"/>
        <v>29</v>
      </c>
      <c r="P35" s="25"/>
      <c r="Q35" s="53" t="s">
        <v>448</v>
      </c>
      <c r="R35" s="53"/>
      <c r="S35" s="28"/>
    </row>
    <row r="36" spans="1:19">
      <c r="A36" s="13">
        <v>453</v>
      </c>
      <c r="B36" s="13" t="s">
        <v>279</v>
      </c>
      <c r="C36" s="13" t="s">
        <v>280</v>
      </c>
      <c r="D36" s="13" t="s">
        <v>123</v>
      </c>
      <c r="E36" s="13">
        <v>7172</v>
      </c>
      <c r="F36" s="13" t="s">
        <v>124</v>
      </c>
      <c r="G36" s="13" t="s">
        <v>184</v>
      </c>
      <c r="H36" s="14">
        <v>26645</v>
      </c>
      <c r="I36" s="40" t="s">
        <v>365</v>
      </c>
      <c r="J36" s="40" t="s">
        <v>416</v>
      </c>
      <c r="K36" s="13" t="str">
        <f t="shared" si="0"/>
        <v>Leandro Bolka</v>
      </c>
      <c r="L36" s="13">
        <f t="shared" ca="1" si="1"/>
        <v>48.522222222222226</v>
      </c>
      <c r="M36" s="13">
        <f t="shared" si="2"/>
        <v>12</v>
      </c>
      <c r="N36" s="13">
        <f t="shared" ca="1" si="3"/>
        <v>49</v>
      </c>
      <c r="P36" s="25"/>
      <c r="Q36" s="53" t="s">
        <v>34</v>
      </c>
      <c r="R36" s="53"/>
      <c r="S36" s="28"/>
    </row>
    <row r="37" spans="1:19">
      <c r="A37" s="13">
        <v>457</v>
      </c>
      <c r="B37" s="13" t="s">
        <v>281</v>
      </c>
      <c r="C37" s="13" t="s">
        <v>282</v>
      </c>
      <c r="D37" s="13" t="s">
        <v>125</v>
      </c>
      <c r="E37" s="13">
        <v>6037</v>
      </c>
      <c r="F37" s="13" t="s">
        <v>126</v>
      </c>
      <c r="G37" s="13" t="s">
        <v>203</v>
      </c>
      <c r="H37" s="14">
        <v>34898</v>
      </c>
      <c r="I37" s="40" t="s">
        <v>366</v>
      </c>
      <c r="J37" s="40" t="s">
        <v>417</v>
      </c>
      <c r="K37" s="13" t="str">
        <f t="shared" si="0"/>
        <v>Leatha Block</v>
      </c>
      <c r="L37" s="13">
        <f t="shared" ca="1" si="1"/>
        <v>25.922222222222221</v>
      </c>
      <c r="M37" s="13">
        <f t="shared" si="2"/>
        <v>7</v>
      </c>
      <c r="N37" s="13">
        <f t="shared" ca="1" si="3"/>
        <v>26</v>
      </c>
      <c r="P37" s="25"/>
      <c r="Q37" s="53" t="s">
        <v>35</v>
      </c>
      <c r="R37" s="53"/>
      <c r="S37" s="28"/>
    </row>
    <row r="38" spans="1:19" ht="14.25">
      <c r="A38" s="13">
        <v>440</v>
      </c>
      <c r="B38" s="13" t="s">
        <v>283</v>
      </c>
      <c r="C38" s="13" t="s">
        <v>284</v>
      </c>
      <c r="D38" s="13" t="s">
        <v>127</v>
      </c>
      <c r="E38" s="13">
        <v>2092</v>
      </c>
      <c r="F38" s="13" t="s">
        <v>128</v>
      </c>
      <c r="G38" s="13" t="s">
        <v>185</v>
      </c>
      <c r="H38" s="14">
        <v>31643</v>
      </c>
      <c r="I38" s="40" t="s">
        <v>367</v>
      </c>
      <c r="J38" s="40" t="s">
        <v>418</v>
      </c>
      <c r="K38" s="13" t="str">
        <f t="shared" si="0"/>
        <v>Lou Kriner</v>
      </c>
      <c r="L38" s="13">
        <f t="shared" ca="1" si="1"/>
        <v>34.836111111111109</v>
      </c>
      <c r="M38" s="13">
        <f t="shared" si="2"/>
        <v>8</v>
      </c>
      <c r="N38" s="13">
        <f t="shared" ca="1" si="3"/>
        <v>35</v>
      </c>
      <c r="P38" s="25"/>
      <c r="Q38" s="30" t="s">
        <v>17</v>
      </c>
      <c r="R38" s="35" t="s">
        <v>46</v>
      </c>
      <c r="S38" s="28"/>
    </row>
    <row r="39" spans="1:19" ht="17.25" thickBot="1">
      <c r="A39" s="13">
        <v>431</v>
      </c>
      <c r="B39" s="13" t="s">
        <v>285</v>
      </c>
      <c r="C39" s="13" t="s">
        <v>286</v>
      </c>
      <c r="D39" s="13" t="s">
        <v>129</v>
      </c>
      <c r="E39" s="13">
        <v>4719</v>
      </c>
      <c r="F39" s="13" t="s">
        <v>130</v>
      </c>
      <c r="G39" s="13" t="s">
        <v>186</v>
      </c>
      <c r="H39" s="14">
        <v>30178</v>
      </c>
      <c r="I39" s="40" t="s">
        <v>368</v>
      </c>
      <c r="J39" s="40" t="s">
        <v>419</v>
      </c>
      <c r="K39" s="13" t="str">
        <f t="shared" si="0"/>
        <v>Luz Broccoli</v>
      </c>
      <c r="L39" s="13">
        <f t="shared" ca="1" si="1"/>
        <v>38.847222222222221</v>
      </c>
      <c r="M39" s="13">
        <f t="shared" si="2"/>
        <v>8</v>
      </c>
      <c r="N39" s="13">
        <f t="shared" ca="1" si="3"/>
        <v>39</v>
      </c>
      <c r="P39" s="31"/>
      <c r="Q39" s="32"/>
      <c r="R39" s="33"/>
      <c r="S39" s="34"/>
    </row>
    <row r="40" spans="1:19">
      <c r="A40" s="13">
        <v>438</v>
      </c>
      <c r="B40" s="13" t="s">
        <v>287</v>
      </c>
      <c r="C40" s="13" t="s">
        <v>288</v>
      </c>
      <c r="D40" s="13" t="s">
        <v>131</v>
      </c>
      <c r="E40" s="13">
        <v>3971</v>
      </c>
      <c r="F40" s="13" t="s">
        <v>132</v>
      </c>
      <c r="G40" s="13" t="s">
        <v>204</v>
      </c>
      <c r="H40" s="14">
        <v>25346</v>
      </c>
      <c r="I40" s="40" t="s">
        <v>369</v>
      </c>
      <c r="J40" s="40" t="s">
        <v>420</v>
      </c>
      <c r="K40" s="13" t="str">
        <f t="shared" si="0"/>
        <v>Lynda Lazzaro</v>
      </c>
      <c r="L40" s="13">
        <f t="shared" ca="1" si="1"/>
        <v>52.075000000000003</v>
      </c>
      <c r="M40" s="13">
        <f t="shared" si="2"/>
        <v>5</v>
      </c>
      <c r="N40" s="13">
        <f t="shared" ca="1" si="3"/>
        <v>53</v>
      </c>
    </row>
    <row r="41" spans="1:19">
      <c r="A41" s="13">
        <v>413</v>
      </c>
      <c r="B41" s="13" t="s">
        <v>289</v>
      </c>
      <c r="C41" s="13" t="s">
        <v>290</v>
      </c>
      <c r="D41" s="13" t="s">
        <v>133</v>
      </c>
      <c r="E41" s="13">
        <v>7140</v>
      </c>
      <c r="F41" s="13" t="s">
        <v>134</v>
      </c>
      <c r="G41" s="13" t="s">
        <v>187</v>
      </c>
      <c r="H41" s="14">
        <v>34201</v>
      </c>
      <c r="I41" s="40" t="s">
        <v>370</v>
      </c>
      <c r="J41" s="40" t="s">
        <v>371</v>
      </c>
      <c r="K41" s="13" t="str">
        <f t="shared" si="0"/>
        <v>Marica Tarbor</v>
      </c>
      <c r="L41" s="13">
        <f t="shared" ca="1" si="1"/>
        <v>27.833333333333332</v>
      </c>
      <c r="M41" s="13">
        <f t="shared" si="2"/>
        <v>8</v>
      </c>
      <c r="N41" s="13">
        <f t="shared" ca="1" si="3"/>
        <v>28</v>
      </c>
    </row>
    <row r="42" spans="1:19">
      <c r="A42" s="13">
        <v>415</v>
      </c>
      <c r="B42" s="13" t="s">
        <v>291</v>
      </c>
      <c r="C42" s="13" t="s">
        <v>292</v>
      </c>
      <c r="D42" s="13" t="s">
        <v>135</v>
      </c>
      <c r="E42" s="13">
        <v>4560</v>
      </c>
      <c r="F42" s="13" t="s">
        <v>136</v>
      </c>
      <c r="G42" s="13" t="s">
        <v>171</v>
      </c>
      <c r="H42" s="14">
        <v>23503</v>
      </c>
      <c r="I42" s="40" t="s">
        <v>372</v>
      </c>
      <c r="J42" s="40" t="s">
        <v>373</v>
      </c>
      <c r="K42" s="13" t="str">
        <f t="shared" si="0"/>
        <v>Maybelle Bewley</v>
      </c>
      <c r="L42" s="13">
        <f t="shared" ca="1" si="1"/>
        <v>57.12222222222222</v>
      </c>
      <c r="M42" s="13">
        <f t="shared" si="2"/>
        <v>5</v>
      </c>
      <c r="N42" s="13">
        <f t="shared" ca="1" si="3"/>
        <v>58</v>
      </c>
    </row>
    <row r="43" spans="1:19">
      <c r="A43" s="13">
        <v>450</v>
      </c>
      <c r="B43" s="13" t="s">
        <v>293</v>
      </c>
      <c r="C43" s="13" t="s">
        <v>294</v>
      </c>
      <c r="D43" s="13" t="s">
        <v>137</v>
      </c>
      <c r="E43" s="13">
        <v>3350</v>
      </c>
      <c r="F43" s="13" t="s">
        <v>138</v>
      </c>
      <c r="G43" s="13" t="s">
        <v>205</v>
      </c>
      <c r="H43" s="14">
        <v>30321</v>
      </c>
      <c r="I43" s="40" t="s">
        <v>374</v>
      </c>
      <c r="J43" s="40" t="s">
        <v>421</v>
      </c>
      <c r="K43" s="13" t="str">
        <f t="shared" si="0"/>
        <v>Millie Pirkl</v>
      </c>
      <c r="L43" s="13">
        <f t="shared" ca="1" si="1"/>
        <v>38.458333333333336</v>
      </c>
      <c r="M43" s="13">
        <f t="shared" si="2"/>
        <v>1</v>
      </c>
      <c r="N43" s="13">
        <f t="shared" ca="1" si="3"/>
        <v>39</v>
      </c>
    </row>
    <row r="44" spans="1:19">
      <c r="A44" s="13">
        <v>451</v>
      </c>
      <c r="B44" s="13" t="s">
        <v>295</v>
      </c>
      <c r="C44" s="13" t="s">
        <v>296</v>
      </c>
      <c r="D44" s="13" t="s">
        <v>139</v>
      </c>
      <c r="E44" s="13">
        <v>5603</v>
      </c>
      <c r="F44" s="13" t="s">
        <v>140</v>
      </c>
      <c r="G44" s="13" t="s">
        <v>206</v>
      </c>
      <c r="H44" s="14">
        <v>27897</v>
      </c>
      <c r="I44" s="40" t="s">
        <v>375</v>
      </c>
      <c r="J44" s="40" t="s">
        <v>422</v>
      </c>
      <c r="K44" s="13" t="str">
        <f t="shared" si="0"/>
        <v>Moira Qadir</v>
      </c>
      <c r="L44" s="13">
        <f t="shared" ca="1" si="1"/>
        <v>45.091666666666669</v>
      </c>
      <c r="M44" s="13">
        <f t="shared" si="2"/>
        <v>5</v>
      </c>
      <c r="N44" s="13">
        <f t="shared" ca="1" si="3"/>
        <v>46</v>
      </c>
    </row>
    <row r="45" spans="1:19">
      <c r="A45" s="13">
        <v>425</v>
      </c>
      <c r="B45" s="13" t="s">
        <v>297</v>
      </c>
      <c r="C45" s="13" t="s">
        <v>298</v>
      </c>
      <c r="D45" s="13" t="s">
        <v>141</v>
      </c>
      <c r="E45" s="13">
        <v>2083</v>
      </c>
      <c r="F45" s="13" t="s">
        <v>142</v>
      </c>
      <c r="G45" s="13" t="s">
        <v>188</v>
      </c>
      <c r="H45" s="14">
        <v>27194</v>
      </c>
      <c r="I45" s="40" t="s">
        <v>376</v>
      </c>
      <c r="J45" s="40" t="s">
        <v>423</v>
      </c>
      <c r="K45" s="13" t="str">
        <f t="shared" si="0"/>
        <v>Oren Lobosco</v>
      </c>
      <c r="L45" s="13">
        <f t="shared" ca="1" si="1"/>
        <v>47.016666666666666</v>
      </c>
      <c r="M45" s="13">
        <f t="shared" si="2"/>
        <v>6</v>
      </c>
      <c r="N45" s="13">
        <f t="shared" ca="1" si="3"/>
        <v>48</v>
      </c>
    </row>
    <row r="46" spans="1:19">
      <c r="A46" s="13">
        <v>414</v>
      </c>
      <c r="B46" s="13" t="s">
        <v>299</v>
      </c>
      <c r="C46" s="13" t="s">
        <v>300</v>
      </c>
      <c r="D46" s="13" t="s">
        <v>143</v>
      </c>
      <c r="E46" s="13">
        <v>2820</v>
      </c>
      <c r="F46" s="13" t="s">
        <v>144</v>
      </c>
      <c r="G46" s="13" t="s">
        <v>189</v>
      </c>
      <c r="H46" s="14">
        <v>24858</v>
      </c>
      <c r="I46" s="40" t="s">
        <v>377</v>
      </c>
      <c r="J46" s="40" t="s">
        <v>424</v>
      </c>
      <c r="K46" s="13" t="str">
        <f t="shared" si="0"/>
        <v>Reita Tabar</v>
      </c>
      <c r="L46" s="13">
        <f t="shared" ca="1" si="1"/>
        <v>53.413888888888891</v>
      </c>
      <c r="M46" s="13">
        <f t="shared" si="2"/>
        <v>1</v>
      </c>
      <c r="N46" s="13">
        <f t="shared" ca="1" si="3"/>
        <v>54</v>
      </c>
    </row>
    <row r="47" spans="1:19">
      <c r="A47" s="13">
        <v>452</v>
      </c>
      <c r="B47" s="13" t="s">
        <v>301</v>
      </c>
      <c r="C47" s="13" t="s">
        <v>302</v>
      </c>
      <c r="D47" s="13" t="s">
        <v>145</v>
      </c>
      <c r="E47" s="13">
        <v>3860</v>
      </c>
      <c r="F47" s="13" t="s">
        <v>146</v>
      </c>
      <c r="G47" s="13" t="s">
        <v>172</v>
      </c>
      <c r="H47" s="14">
        <v>27559</v>
      </c>
      <c r="I47" s="40" t="s">
        <v>378</v>
      </c>
      <c r="J47" s="40" t="s">
        <v>425</v>
      </c>
      <c r="K47" s="13" t="str">
        <f t="shared" si="0"/>
        <v>Reta Qazi</v>
      </c>
      <c r="L47" s="13">
        <f t="shared" ca="1" si="1"/>
        <v>46.016666666666666</v>
      </c>
      <c r="M47" s="13">
        <f t="shared" si="2"/>
        <v>6</v>
      </c>
      <c r="N47" s="13">
        <f t="shared" ca="1" si="3"/>
        <v>47</v>
      </c>
    </row>
    <row r="48" spans="1:19">
      <c r="A48" s="13">
        <v>460</v>
      </c>
      <c r="B48" s="13" t="s">
        <v>303</v>
      </c>
      <c r="C48" s="13" t="s">
        <v>304</v>
      </c>
      <c r="D48" s="13" t="s">
        <v>147</v>
      </c>
      <c r="E48" s="13">
        <v>2340</v>
      </c>
      <c r="F48" s="13" t="s">
        <v>148</v>
      </c>
      <c r="G48" s="13" t="s">
        <v>207</v>
      </c>
      <c r="H48" s="14">
        <v>35929</v>
      </c>
      <c r="I48" s="40" t="s">
        <v>379</v>
      </c>
      <c r="J48" s="40" t="s">
        <v>380</v>
      </c>
      <c r="K48" s="13" t="str">
        <f t="shared" si="0"/>
        <v>Rosamond Amlin</v>
      </c>
      <c r="L48" s="13">
        <f t="shared" ca="1" si="1"/>
        <v>23.1</v>
      </c>
      <c r="M48" s="13">
        <f t="shared" si="2"/>
        <v>5</v>
      </c>
      <c r="N48" s="13">
        <f t="shared" ca="1" si="3"/>
        <v>24</v>
      </c>
    </row>
    <row r="49" spans="1:14">
      <c r="A49" s="13">
        <v>418</v>
      </c>
      <c r="B49" s="13" t="s">
        <v>305</v>
      </c>
      <c r="C49" s="13" t="s">
        <v>306</v>
      </c>
      <c r="D49" s="13" t="s">
        <v>149</v>
      </c>
      <c r="E49" s="13">
        <v>4505</v>
      </c>
      <c r="F49" s="13" t="s">
        <v>150</v>
      </c>
      <c r="G49" s="13" t="s">
        <v>208</v>
      </c>
      <c r="H49" s="14">
        <v>35675</v>
      </c>
      <c r="I49" s="40" t="s">
        <v>381</v>
      </c>
      <c r="J49" s="40" t="s">
        <v>426</v>
      </c>
      <c r="K49" s="13" t="str">
        <f t="shared" si="0"/>
        <v>Rosina Sidhu</v>
      </c>
      <c r="L49" s="13">
        <f t="shared" ca="1" si="1"/>
        <v>23.8</v>
      </c>
      <c r="M49" s="13">
        <f t="shared" si="2"/>
        <v>9</v>
      </c>
      <c r="N49" s="13">
        <f t="shared" ca="1" si="3"/>
        <v>24</v>
      </c>
    </row>
    <row r="50" spans="1:14">
      <c r="A50" s="13">
        <v>428</v>
      </c>
      <c r="B50" s="13" t="s">
        <v>307</v>
      </c>
      <c r="C50" s="13" t="s">
        <v>308</v>
      </c>
      <c r="D50" s="13" t="s">
        <v>151</v>
      </c>
      <c r="E50" s="13">
        <v>4721</v>
      </c>
      <c r="F50" s="13" t="s">
        <v>152</v>
      </c>
      <c r="G50" s="13" t="s">
        <v>209</v>
      </c>
      <c r="H50" s="14">
        <v>24908</v>
      </c>
      <c r="I50" s="40" t="s">
        <v>382</v>
      </c>
      <c r="J50" s="40" t="s">
        <v>427</v>
      </c>
      <c r="K50" s="13" t="str">
        <f t="shared" si="0"/>
        <v>Suzan Landa</v>
      </c>
      <c r="L50" s="13">
        <f t="shared" ca="1" si="1"/>
        <v>53.274999999999999</v>
      </c>
      <c r="M50" s="13">
        <f t="shared" si="2"/>
        <v>3</v>
      </c>
      <c r="N50" s="13">
        <f t="shared" ca="1" si="3"/>
        <v>54</v>
      </c>
    </row>
    <row r="51" spans="1:14">
      <c r="A51" s="13">
        <v>412</v>
      </c>
      <c r="B51" s="13" t="s">
        <v>309</v>
      </c>
      <c r="C51" s="13" t="s">
        <v>310</v>
      </c>
      <c r="D51" s="13" t="s">
        <v>153</v>
      </c>
      <c r="E51" s="13">
        <v>5357</v>
      </c>
      <c r="F51" s="13" t="s">
        <v>154</v>
      </c>
      <c r="G51" s="13" t="s">
        <v>190</v>
      </c>
      <c r="H51" s="14">
        <v>27966</v>
      </c>
      <c r="I51" s="40" t="s">
        <v>383</v>
      </c>
      <c r="J51" s="40" t="s">
        <v>428</v>
      </c>
      <c r="K51" s="13" t="str">
        <f t="shared" si="0"/>
        <v>Theron Jarding</v>
      </c>
      <c r="L51" s="13">
        <f t="shared" ca="1" si="1"/>
        <v>44.902777777777779</v>
      </c>
      <c r="M51" s="13">
        <f t="shared" si="2"/>
        <v>7</v>
      </c>
      <c r="N51" s="13">
        <f t="shared" ca="1" si="3"/>
        <v>45</v>
      </c>
    </row>
    <row r="52" spans="1:14">
      <c r="A52" s="13">
        <v>411</v>
      </c>
      <c r="B52" s="13" t="s">
        <v>311</v>
      </c>
      <c r="C52" s="13" t="s">
        <v>312</v>
      </c>
      <c r="D52" s="13" t="s">
        <v>155</v>
      </c>
      <c r="E52" s="13">
        <v>4356</v>
      </c>
      <c r="F52" s="13" t="s">
        <v>156</v>
      </c>
      <c r="G52" s="13" t="s">
        <v>173</v>
      </c>
      <c r="H52" s="14">
        <v>34844</v>
      </c>
      <c r="I52" s="40" t="s">
        <v>384</v>
      </c>
      <c r="J52" s="40" t="s">
        <v>429</v>
      </c>
      <c r="K52" s="13" t="str">
        <f t="shared" si="0"/>
        <v>Vince Siena</v>
      </c>
      <c r="L52" s="13">
        <f t="shared" ca="1" si="1"/>
        <v>26.069444444444443</v>
      </c>
      <c r="M52" s="13">
        <f t="shared" si="2"/>
        <v>5</v>
      </c>
      <c r="N52" s="13">
        <f t="shared" ca="1" si="3"/>
        <v>27</v>
      </c>
    </row>
    <row r="53" spans="1:14">
      <c r="A53" s="13">
        <v>443</v>
      </c>
      <c r="B53" s="13" t="s">
        <v>313</v>
      </c>
      <c r="C53" s="13" t="s">
        <v>314</v>
      </c>
      <c r="D53" s="13" t="s">
        <v>157</v>
      </c>
      <c r="E53" s="13">
        <v>3079</v>
      </c>
      <c r="F53" s="13" t="s">
        <v>158</v>
      </c>
      <c r="G53" s="13" t="s">
        <v>210</v>
      </c>
      <c r="H53" s="14">
        <v>33780</v>
      </c>
      <c r="I53" s="40" t="s">
        <v>385</v>
      </c>
      <c r="J53" s="40" t="s">
        <v>430</v>
      </c>
      <c r="K53" s="13" t="str">
        <f t="shared" si="0"/>
        <v>Zena Daria</v>
      </c>
      <c r="L53" s="13">
        <f t="shared" ca="1" si="1"/>
        <v>28.986111111111111</v>
      </c>
      <c r="M53" s="13">
        <f t="shared" si="2"/>
        <v>6</v>
      </c>
      <c r="N53" s="13">
        <f t="shared" ca="1" si="3"/>
        <v>29</v>
      </c>
    </row>
  </sheetData>
  <sortState ref="A2:H55">
    <sortCondition ref="B10"/>
  </sortState>
  <mergeCells count="28">
    <mergeCell ref="Q34:R34"/>
    <mergeCell ref="Q35:R35"/>
    <mergeCell ref="Q36:R36"/>
    <mergeCell ref="Q37:R37"/>
    <mergeCell ref="Q28:R28"/>
    <mergeCell ref="Q29:R29"/>
    <mergeCell ref="Q30:R30"/>
    <mergeCell ref="Q31:R31"/>
    <mergeCell ref="Q32:R32"/>
    <mergeCell ref="Q33:R33"/>
    <mergeCell ref="Q23:R23"/>
    <mergeCell ref="Q24:R24"/>
    <mergeCell ref="Q25:R25"/>
    <mergeCell ref="Q26:R26"/>
    <mergeCell ref="Q27:R27"/>
    <mergeCell ref="Q17:R17"/>
    <mergeCell ref="Q18:R18"/>
    <mergeCell ref="Q19:R19"/>
    <mergeCell ref="Q20:R20"/>
    <mergeCell ref="Q21:R21"/>
    <mergeCell ref="Q15:R15"/>
    <mergeCell ref="Q8:R8"/>
    <mergeCell ref="Q9:R9"/>
    <mergeCell ref="Q10:R10"/>
    <mergeCell ref="Q11:R11"/>
    <mergeCell ref="Q12:R12"/>
    <mergeCell ref="Q13:R13"/>
    <mergeCell ref="Q14:R14"/>
  </mergeCells>
  <conditionalFormatting sqref="K1">
    <cfRule type="expression" dxfId="15" priority="15">
      <formula>OR(LOWER($K$1)=LOWER("Full Name"),LOWER($K$1)=LOWER("FullName"))</formula>
    </cfRule>
  </conditionalFormatting>
  <conditionalFormatting sqref="L1">
    <cfRule type="expression" dxfId="14" priority="14">
      <formula>LOWER($L$1)=LOWER("Age")</formula>
    </cfRule>
  </conditionalFormatting>
  <conditionalFormatting sqref="L2:L53">
    <cfRule type="expression" dxfId="13" priority="13">
      <formula>AND(AND(ROUNDDOWN(YEARFRAC($H2,TODAY()),0)&lt;=$L2,ROUNDUP(YEARFRAC($H2,TODAY()),0)&gt;=$L2),_xlfn.ISFORMULA($L2))</formula>
    </cfRule>
  </conditionalFormatting>
  <conditionalFormatting sqref="M1">
    <cfRule type="expression" dxfId="12" priority="12">
      <formula>LOWER($M$1)=LOWER("Month")</formula>
    </cfRule>
  </conditionalFormatting>
  <conditionalFormatting sqref="M2:M53">
    <cfRule type="expression" dxfId="11" priority="11">
      <formula>AND($M2=MONTH($H2),_xlfn.ISFORMULA($M2))</formula>
    </cfRule>
  </conditionalFormatting>
  <conditionalFormatting sqref="N1">
    <cfRule type="expression" dxfId="10" priority="10">
      <formula>LOWER($N$1)=LOWER("Age next birthday")</formula>
    </cfRule>
  </conditionalFormatting>
  <conditionalFormatting sqref="N2:N53">
    <cfRule type="expression" dxfId="9" priority="9">
      <formula>AND($N2=ROUNDUP(YEARFRAC($H2,TODAY()),0),_xlfn.ISFORMULA($N2))</formula>
    </cfRule>
  </conditionalFormatting>
  <conditionalFormatting sqref="K2:K53">
    <cfRule type="expression" dxfId="8" priority="17">
      <formula>AND(CONCATENATE($C2," ",$B2)=$K2,_xlfn.ISFORMULA($K2))</formula>
    </cfRule>
  </conditionalFormatting>
  <hyperlinks>
    <hyperlink ref="Q16" location="hints!A32" display="If you need a hint, click here." xr:uid="{00000000-0004-0000-0300-000000000000}"/>
    <hyperlink ref="Q22" location="hints!A40" display="If you need a hint, click here." xr:uid="{00000000-0004-0000-0300-000001000000}"/>
    <hyperlink ref="Q38" location="hints!A50" display="If you need a hint, click here." xr:uid="{00000000-0004-0000-0300-000002000000}"/>
  </hyperlinks>
  <pageMargins left="0.7" right="0.7" top="0.75" bottom="0.75" header="0.3" footer="0.3"/>
  <ignoredErrors>
    <ignoredError sqref="J44" numberStoredAsText="1"/>
  </ignoredErrors>
  <extLst>
    <ext xmlns:x14="http://schemas.microsoft.com/office/spreadsheetml/2009/9/main" uri="{78C0D931-6437-407d-A8EE-F0AAD7539E65}">
      <x14:conditionalFormattings>
        <x14:conditionalFormatting xmlns:xm="http://schemas.microsoft.com/office/excel/2006/main">
          <x14:cfRule type="expression" priority="19" id="{400C5300-6A56-4771-B003-6094CFA6B227}">
            <xm:f>PRODUCT(messages2!$K$1:$K$53)=0</xm:f>
            <x14:dxf>
              <font>
                <color theme="0" tint="-0.14996795556505021"/>
              </font>
            </x14:dxf>
          </x14:cfRule>
          <x14:cfRule type="expression" priority="20" id="{79AA2DD6-3553-4590-B49A-466FAEE006AE}">
            <xm:f>PRODUCT(messages2!$K$1:$K$53)&lt;&gt;0</xm:f>
            <x14:dxf>
              <font>
                <color rgb="FF00B050"/>
              </font>
            </x14:dxf>
          </x14:cfRule>
          <xm:sqref>R16 P8</xm:sqref>
        </x14:conditionalFormatting>
        <x14:conditionalFormatting xmlns:xm="http://schemas.microsoft.com/office/excel/2006/main">
          <x14:cfRule type="expression" priority="23" id="{A1885C86-51C9-4D50-ACCE-4E9451343401}">
            <xm:f>PRODUCT(messages2!$L$1:$L$53)=0</xm:f>
            <x14:dxf>
              <font>
                <color theme="0" tint="-0.14996795556505021"/>
              </font>
            </x14:dxf>
          </x14:cfRule>
          <x14:cfRule type="expression" priority="24" id="{99615390-906A-4E90-B9DF-FB836FA38F95}">
            <xm:f>PRODUCT(messages2!$L$1:$L$53)&lt;&gt;0</xm:f>
            <x14:dxf>
              <font>
                <color rgb="FF00B050"/>
              </font>
            </x14:dxf>
          </x14:cfRule>
          <xm:sqref>R22 P18</xm:sqref>
        </x14:conditionalFormatting>
        <x14:conditionalFormatting xmlns:xm="http://schemas.microsoft.com/office/excel/2006/main">
          <x14:cfRule type="expression" priority="27" id="{BCB089B0-9E57-4ED1-9AFF-52A5CC3230A2}">
            <xm:f>PRODUCT(messages2!$M$1:$M$53)=0</xm:f>
            <x14:dxf>
              <font>
                <color theme="0" tint="-0.14996795556505021"/>
              </font>
            </x14:dxf>
          </x14:cfRule>
          <x14:cfRule type="expression" priority="28" id="{36583A4F-0C71-40EA-A00E-0DD05F12C573}">
            <xm:f>PRODUCT(messages2!$M$1:$M$53)&lt;&gt;0</xm:f>
            <x14:dxf>
              <font>
                <color rgb="FF00B050"/>
              </font>
            </x14:dxf>
          </x14:cfRule>
          <xm:sqref>P24</xm:sqref>
        </x14:conditionalFormatting>
        <x14:conditionalFormatting xmlns:xm="http://schemas.microsoft.com/office/excel/2006/main">
          <x14:cfRule type="expression" priority="29" id="{539EE791-763A-4AFD-841A-93EBC0EC4B79}">
            <xm:f>PRODUCT(messages2!$N$2:$N$53)=0</xm:f>
            <x14:dxf>
              <font>
                <color theme="0" tint="-0.14996795556505021"/>
              </font>
            </x14:dxf>
          </x14:cfRule>
          <x14:cfRule type="expression" priority="30" id="{A6D15E9E-69A1-4CF1-8642-BFA6C1232C56}">
            <xm:f>PRODUCT(messages2!$N$2:$N$53)&lt;&gt;0</xm:f>
            <x14:dxf>
              <font>
                <color rgb="FF00B050"/>
              </font>
            </x14:dxf>
          </x14:cfRule>
          <xm:sqref>P30 R38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A50"/>
  <sheetViews>
    <sheetView showGridLines="0" showRowColHeaders="0" tabSelected="1" topLeftCell="A33" workbookViewId="0">
      <selection activeCell="A21" sqref="A21"/>
    </sheetView>
  </sheetViews>
  <sheetFormatPr defaultRowHeight="16.5" outlineLevelRow="3"/>
  <sheetData>
    <row r="1" spans="1:1" ht="18.75">
      <c r="A1" s="17" t="s">
        <v>23</v>
      </c>
    </row>
    <row r="3" spans="1:1">
      <c r="A3" t="s">
        <v>24</v>
      </c>
    </row>
    <row r="4" spans="1:1">
      <c r="A4" t="s">
        <v>26</v>
      </c>
    </row>
    <row r="6" spans="1:1">
      <c r="A6" s="16" t="s">
        <v>455</v>
      </c>
    </row>
    <row r="8" spans="1:1" hidden="1" outlineLevel="1">
      <c r="A8" s="16" t="s">
        <v>449</v>
      </c>
    </row>
    <row r="9" spans="1:1" hidden="1" outlineLevel="1">
      <c r="A9" t="s">
        <v>450</v>
      </c>
    </row>
    <row r="10" spans="1:1" hidden="1" outlineLevel="2">
      <c r="A10" t="s">
        <v>451</v>
      </c>
    </row>
    <row r="11" spans="1:1" hidden="1" outlineLevel="3">
      <c r="A11" t="s">
        <v>469</v>
      </c>
    </row>
    <row r="12" spans="1:1" hidden="1" outlineLevel="2" collapsed="1">
      <c r="A12" s="18" t="s">
        <v>25</v>
      </c>
    </row>
    <row r="13" spans="1:1" hidden="1" outlineLevel="1" collapsed="1">
      <c r="A13" s="18" t="s">
        <v>41</v>
      </c>
    </row>
    <row r="14" spans="1:1" collapsed="1">
      <c r="A14" s="19" t="s">
        <v>452</v>
      </c>
    </row>
    <row r="17" spans="1:1" outlineLevel="1">
      <c r="A17" s="16" t="s">
        <v>453</v>
      </c>
    </row>
    <row r="18" spans="1:1" outlineLevel="1">
      <c r="A18" t="s">
        <v>442</v>
      </c>
    </row>
    <row r="19" spans="1:1" outlineLevel="2">
      <c r="A19" t="s">
        <v>470</v>
      </c>
    </row>
    <row r="20" spans="1:1" outlineLevel="2">
      <c r="A20" t="s">
        <v>471</v>
      </c>
    </row>
    <row r="21" spans="1:1" outlineLevel="1">
      <c r="A21" s="18" t="s">
        <v>25</v>
      </c>
    </row>
    <row r="22" spans="1:1">
      <c r="A22" s="19" t="s">
        <v>454</v>
      </c>
    </row>
    <row r="25" spans="1:1">
      <c r="A25" s="16" t="s">
        <v>456</v>
      </c>
    </row>
    <row r="27" spans="1:1" outlineLevel="1">
      <c r="A27" s="16" t="s">
        <v>441</v>
      </c>
    </row>
    <row r="28" spans="1:1" outlineLevel="1">
      <c r="A28" t="s">
        <v>442</v>
      </c>
    </row>
    <row r="29" spans="1:1" outlineLevel="2">
      <c r="A29" t="s">
        <v>472</v>
      </c>
    </row>
    <row r="30" spans="1:1" outlineLevel="2">
      <c r="A30" t="s">
        <v>473</v>
      </c>
    </row>
    <row r="31" spans="1:1" outlineLevel="1">
      <c r="A31" s="18" t="s">
        <v>25</v>
      </c>
    </row>
    <row r="32" spans="1:1">
      <c r="A32" s="19" t="s">
        <v>443</v>
      </c>
    </row>
    <row r="35" spans="1:1" outlineLevel="1">
      <c r="A35" s="16" t="s">
        <v>29</v>
      </c>
    </row>
    <row r="36" spans="1:1" outlineLevel="1">
      <c r="A36" t="s">
        <v>444</v>
      </c>
    </row>
    <row r="37" spans="1:1" outlineLevel="1">
      <c r="A37" t="s">
        <v>27</v>
      </c>
    </row>
    <row r="38" spans="1:1" hidden="1" outlineLevel="2">
      <c r="A38" t="s">
        <v>467</v>
      </c>
    </row>
    <row r="39" spans="1:1" outlineLevel="1" collapsed="1">
      <c r="A39" s="18" t="s">
        <v>25</v>
      </c>
    </row>
    <row r="40" spans="1:1">
      <c r="A40" s="19" t="s">
        <v>28</v>
      </c>
    </row>
    <row r="43" spans="1:1" outlineLevel="1">
      <c r="A43" s="16" t="s">
        <v>36</v>
      </c>
    </row>
    <row r="44" spans="1:1" outlineLevel="1">
      <c r="A44" t="s">
        <v>38</v>
      </c>
    </row>
    <row r="45" spans="1:1" outlineLevel="2">
      <c r="A45" t="s">
        <v>39</v>
      </c>
    </row>
    <row r="46" spans="1:1" outlineLevel="2">
      <c r="A46" t="s">
        <v>40</v>
      </c>
    </row>
    <row r="47" spans="1:1" hidden="1" outlineLevel="3">
      <c r="A47" t="s">
        <v>468</v>
      </c>
    </row>
    <row r="48" spans="1:1" outlineLevel="2" collapsed="1">
      <c r="A48" s="18" t="s">
        <v>25</v>
      </c>
    </row>
    <row r="49" spans="1:1" outlineLevel="1">
      <c r="A49" s="18" t="s">
        <v>41</v>
      </c>
    </row>
    <row r="50" spans="1:1">
      <c r="A50" s="19"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I1:J53"/>
  <sheetViews>
    <sheetView workbookViewId="0">
      <selection activeCell="J1" sqref="J1"/>
    </sheetView>
  </sheetViews>
  <sheetFormatPr defaultRowHeight="16.5"/>
  <sheetData>
    <row r="1" spans="9:10">
      <c r="I1">
        <f>IF(OR(LOWER('2. Practice A'!$I$1)=LOWER("Username"),LOWER('2. Practice A'!$I$1)=LOWER("User Name")),1,0)</f>
        <v>1</v>
      </c>
      <c r="J1">
        <f>IF(OR(LOWER('2. Practice A'!$J$1)=LOWER("Password"),LOWER('2. Practice A'!$J$1)=LOWER("Pass Word")),1,0)</f>
        <v>1</v>
      </c>
    </row>
    <row r="2" spans="9:10">
      <c r="I2">
        <f>IF(AND(LOWER('2. Practice A'!I2)=LOWER(LEFT('2. Practice A'!B2,4)),_xlfn.ISFORMULA('2. Practice A'!I2)),1,0)</f>
        <v>1</v>
      </c>
      <c r="J2">
        <f>IF(AND('2. Practice A'!J2="P"&amp;'2. Practice A'!E2,_xlfn.ISFORMULA('2. Practice A'!J2)),1,0)</f>
        <v>1</v>
      </c>
    </row>
    <row r="3" spans="9:10">
      <c r="I3">
        <f>IF(AND(LOWER('2. Practice A'!I3)=LOWER(LEFT('2. Practice A'!B3,4)),_xlfn.ISFORMULA('2. Practice A'!I3)),1,0)</f>
        <v>1</v>
      </c>
      <c r="J3">
        <f>IF(AND('2. Practice A'!J3="P"&amp;'2. Practice A'!E3,_xlfn.ISFORMULA('2. Practice A'!J3)),1,0)</f>
        <v>1</v>
      </c>
    </row>
    <row r="4" spans="9:10">
      <c r="I4">
        <f>IF(AND(LOWER('2. Practice A'!I4)=LOWER(LEFT('2. Practice A'!B4,4)),_xlfn.ISFORMULA('2. Practice A'!I4)),1,0)</f>
        <v>1</v>
      </c>
      <c r="J4">
        <f>IF(AND('2. Practice A'!J4="P"&amp;'2. Practice A'!E4,_xlfn.ISFORMULA('2. Practice A'!J4)),1,0)</f>
        <v>1</v>
      </c>
    </row>
    <row r="5" spans="9:10">
      <c r="I5">
        <f>IF(AND(LOWER('2. Practice A'!I5)=LOWER(LEFT('2. Practice A'!B5,4)),_xlfn.ISFORMULA('2. Practice A'!I5)),1,0)</f>
        <v>1</v>
      </c>
      <c r="J5">
        <f>IF(AND('2. Practice A'!J5="P"&amp;'2. Practice A'!E5,_xlfn.ISFORMULA('2. Practice A'!J5)),1,0)</f>
        <v>1</v>
      </c>
    </row>
    <row r="6" spans="9:10">
      <c r="I6">
        <f>IF(AND(LOWER('2. Practice A'!I6)=LOWER(LEFT('2. Practice A'!B6,4)),_xlfn.ISFORMULA('2. Practice A'!I6)),1,0)</f>
        <v>1</v>
      </c>
      <c r="J6">
        <f>IF(AND('2. Practice A'!J6="P"&amp;'2. Practice A'!E6,_xlfn.ISFORMULA('2. Practice A'!J6)),1,0)</f>
        <v>1</v>
      </c>
    </row>
    <row r="7" spans="9:10">
      <c r="I7">
        <f>IF(AND(LOWER('2. Practice A'!I7)=LOWER(LEFT('2. Practice A'!B7,4)),_xlfn.ISFORMULA('2. Practice A'!I7)),1,0)</f>
        <v>1</v>
      </c>
      <c r="J7">
        <f>IF(AND('2. Practice A'!J7="P"&amp;'2. Practice A'!E7,_xlfn.ISFORMULA('2. Practice A'!J7)),1,0)</f>
        <v>1</v>
      </c>
    </row>
    <row r="8" spans="9:10">
      <c r="I8">
        <f>IF(AND(LOWER('2. Practice A'!I8)=LOWER(LEFT('2. Practice A'!B8,4)),_xlfn.ISFORMULA('2. Practice A'!I8)),1,0)</f>
        <v>1</v>
      </c>
      <c r="J8">
        <f>IF(AND('2. Practice A'!J8="P"&amp;'2. Practice A'!E8,_xlfn.ISFORMULA('2. Practice A'!J8)),1,0)</f>
        <v>1</v>
      </c>
    </row>
    <row r="9" spans="9:10">
      <c r="I9">
        <f>IF(AND(LOWER('2. Practice A'!I9)=LOWER(LEFT('2. Practice A'!B9,4)),_xlfn.ISFORMULA('2. Practice A'!I9)),1,0)</f>
        <v>1</v>
      </c>
      <c r="J9">
        <f>IF(AND('2. Practice A'!J9="P"&amp;'2. Practice A'!E9,_xlfn.ISFORMULA('2. Practice A'!J9)),1,0)</f>
        <v>1</v>
      </c>
    </row>
    <row r="10" spans="9:10">
      <c r="I10">
        <f>IF(AND(LOWER('2. Practice A'!I10)=LOWER(LEFT('2. Practice A'!B10,4)),_xlfn.ISFORMULA('2. Practice A'!I10)),1,0)</f>
        <v>1</v>
      </c>
      <c r="J10">
        <f>IF(AND('2. Practice A'!J10="P"&amp;'2. Practice A'!E10,_xlfn.ISFORMULA('2. Practice A'!J10)),1,0)</f>
        <v>1</v>
      </c>
    </row>
    <row r="11" spans="9:10">
      <c r="I11">
        <f>IF(AND(LOWER('2. Practice A'!I11)=LOWER(LEFT('2. Practice A'!B11,4)),_xlfn.ISFORMULA('2. Practice A'!I11)),1,0)</f>
        <v>1</v>
      </c>
      <c r="J11">
        <f>IF(AND('2. Practice A'!J11="P"&amp;'2. Practice A'!E11,_xlfn.ISFORMULA('2. Practice A'!J11)),1,0)</f>
        <v>1</v>
      </c>
    </row>
    <row r="12" spans="9:10">
      <c r="I12">
        <f>IF(AND(LOWER('2. Practice A'!I12)=LOWER(LEFT('2. Practice A'!B12,4)),_xlfn.ISFORMULA('2. Practice A'!I12)),1,0)</f>
        <v>1</v>
      </c>
      <c r="J12">
        <f>IF(AND('2. Practice A'!J12="P"&amp;'2. Practice A'!E12,_xlfn.ISFORMULA('2. Practice A'!J12)),1,0)</f>
        <v>1</v>
      </c>
    </row>
    <row r="13" spans="9:10">
      <c r="I13">
        <f>IF(AND(LOWER('2. Practice A'!I13)=LOWER(LEFT('2. Practice A'!B13,4)),_xlfn.ISFORMULA('2. Practice A'!I13)),1,0)</f>
        <v>1</v>
      </c>
      <c r="J13">
        <f>IF(AND('2. Practice A'!J13="P"&amp;'2. Practice A'!E13,_xlfn.ISFORMULA('2. Practice A'!J13)),1,0)</f>
        <v>1</v>
      </c>
    </row>
    <row r="14" spans="9:10">
      <c r="I14">
        <f>IF(AND(LOWER('2. Practice A'!I14)=LOWER(LEFT('2. Practice A'!B14,4)),_xlfn.ISFORMULA('2. Practice A'!I14)),1,0)</f>
        <v>1</v>
      </c>
      <c r="J14">
        <f>IF(AND('2. Practice A'!J14="P"&amp;'2. Practice A'!E14,_xlfn.ISFORMULA('2. Practice A'!J14)),1,0)</f>
        <v>1</v>
      </c>
    </row>
    <row r="15" spans="9:10">
      <c r="I15">
        <f>IF(AND(LOWER('2. Practice A'!I15)=LOWER(LEFT('2. Practice A'!B15,4)),_xlfn.ISFORMULA('2. Practice A'!I15)),1,0)</f>
        <v>1</v>
      </c>
      <c r="J15">
        <f>IF(AND('2. Practice A'!J15="P"&amp;'2. Practice A'!E15,_xlfn.ISFORMULA('2. Practice A'!J15)),1,0)</f>
        <v>1</v>
      </c>
    </row>
    <row r="16" spans="9:10">
      <c r="I16">
        <f>IF(AND(LOWER('2. Practice A'!I16)=LOWER(LEFT('2. Practice A'!B16,4)),_xlfn.ISFORMULA('2. Practice A'!I16)),1,0)</f>
        <v>1</v>
      </c>
      <c r="J16">
        <f>IF(AND('2. Practice A'!J16="P"&amp;'2. Practice A'!E16,_xlfn.ISFORMULA('2. Practice A'!J16)),1,0)</f>
        <v>1</v>
      </c>
    </row>
    <row r="17" spans="9:10">
      <c r="I17">
        <f>IF(AND(LOWER('2. Practice A'!I17)=LOWER(LEFT('2. Practice A'!B17,4)),_xlfn.ISFORMULA('2. Practice A'!I17)),1,0)</f>
        <v>1</v>
      </c>
      <c r="J17">
        <f>IF(AND('2. Practice A'!J17="P"&amp;'2. Practice A'!E17,_xlfn.ISFORMULA('2. Practice A'!J17)),1,0)</f>
        <v>1</v>
      </c>
    </row>
    <row r="18" spans="9:10">
      <c r="I18">
        <f>IF(AND(LOWER('2. Practice A'!I18)=LOWER(LEFT('2. Practice A'!B18,4)),_xlfn.ISFORMULA('2. Practice A'!I18)),1,0)</f>
        <v>1</v>
      </c>
      <c r="J18">
        <f>IF(AND('2. Practice A'!J18="P"&amp;'2. Practice A'!E18,_xlfn.ISFORMULA('2. Practice A'!J18)),1,0)</f>
        <v>1</v>
      </c>
    </row>
    <row r="19" spans="9:10">
      <c r="I19">
        <f>IF(AND(LOWER('2. Practice A'!I19)=LOWER(LEFT('2. Practice A'!B19,4)),_xlfn.ISFORMULA('2. Practice A'!I19)),1,0)</f>
        <v>1</v>
      </c>
      <c r="J19">
        <f>IF(AND('2. Practice A'!J19="P"&amp;'2. Practice A'!E19,_xlfn.ISFORMULA('2. Practice A'!J19)),1,0)</f>
        <v>1</v>
      </c>
    </row>
    <row r="20" spans="9:10">
      <c r="I20">
        <f>IF(AND(LOWER('2. Practice A'!I20)=LOWER(LEFT('2. Practice A'!B20,4)),_xlfn.ISFORMULA('2. Practice A'!I20)),1,0)</f>
        <v>1</v>
      </c>
      <c r="J20">
        <f>IF(AND('2. Practice A'!J20="P"&amp;'2. Practice A'!E20,_xlfn.ISFORMULA('2. Practice A'!J20)),1,0)</f>
        <v>1</v>
      </c>
    </row>
    <row r="21" spans="9:10">
      <c r="I21">
        <f>IF(AND(LOWER('2. Practice A'!I21)=LOWER(LEFT('2. Practice A'!B21,4)),_xlfn.ISFORMULA('2. Practice A'!I21)),1,0)</f>
        <v>1</v>
      </c>
      <c r="J21">
        <f>IF(AND('2. Practice A'!J21="P"&amp;'2. Practice A'!E21,_xlfn.ISFORMULA('2. Practice A'!J21)),1,0)</f>
        <v>1</v>
      </c>
    </row>
    <row r="22" spans="9:10">
      <c r="I22">
        <f>IF(AND(LOWER('2. Practice A'!I22)=LOWER(LEFT('2. Practice A'!B22,4)),_xlfn.ISFORMULA('2. Practice A'!I22)),1,0)</f>
        <v>1</v>
      </c>
      <c r="J22">
        <f>IF(AND('2. Practice A'!J22="P"&amp;'2. Practice A'!E22,_xlfn.ISFORMULA('2. Practice A'!J22)),1,0)</f>
        <v>1</v>
      </c>
    </row>
    <row r="23" spans="9:10">
      <c r="I23">
        <f>IF(AND(LOWER('2. Practice A'!I23)=LOWER(LEFT('2. Practice A'!B23,4)),_xlfn.ISFORMULA('2. Practice A'!I23)),1,0)</f>
        <v>1</v>
      </c>
      <c r="J23">
        <f>IF(AND('2. Practice A'!J23="P"&amp;'2. Practice A'!E23,_xlfn.ISFORMULA('2. Practice A'!J23)),1,0)</f>
        <v>1</v>
      </c>
    </row>
    <row r="24" spans="9:10">
      <c r="I24">
        <f>IF(AND(LOWER('2. Practice A'!I24)=LOWER(LEFT('2. Practice A'!B24,4)),_xlfn.ISFORMULA('2. Practice A'!I24)),1,0)</f>
        <v>1</v>
      </c>
      <c r="J24">
        <f>IF(AND('2. Practice A'!J24="P"&amp;'2. Practice A'!E24,_xlfn.ISFORMULA('2. Practice A'!J24)),1,0)</f>
        <v>1</v>
      </c>
    </row>
    <row r="25" spans="9:10">
      <c r="I25">
        <f>IF(AND(LOWER('2. Practice A'!I25)=LOWER(LEFT('2. Practice A'!B25,4)),_xlfn.ISFORMULA('2. Practice A'!I25)),1,0)</f>
        <v>1</v>
      </c>
      <c r="J25">
        <f>IF(AND('2. Practice A'!J25="P"&amp;'2. Practice A'!E25,_xlfn.ISFORMULA('2. Practice A'!J25)),1,0)</f>
        <v>1</v>
      </c>
    </row>
    <row r="26" spans="9:10">
      <c r="I26">
        <f>IF(AND(LOWER('2. Practice A'!I26)=LOWER(LEFT('2. Practice A'!B26,4)),_xlfn.ISFORMULA('2. Practice A'!I26)),1,0)</f>
        <v>1</v>
      </c>
      <c r="J26">
        <f>IF(AND('2. Practice A'!J26="P"&amp;'2. Practice A'!E26,_xlfn.ISFORMULA('2. Practice A'!J26)),1,0)</f>
        <v>1</v>
      </c>
    </row>
    <row r="27" spans="9:10">
      <c r="I27">
        <f>IF(AND(LOWER('2. Practice A'!I27)=LOWER(LEFT('2. Practice A'!B27,4)),_xlfn.ISFORMULA('2. Practice A'!I27)),1,0)</f>
        <v>1</v>
      </c>
      <c r="J27">
        <f>IF(AND('2. Practice A'!J27="P"&amp;'2. Practice A'!E27,_xlfn.ISFORMULA('2. Practice A'!J27)),1,0)</f>
        <v>1</v>
      </c>
    </row>
    <row r="28" spans="9:10">
      <c r="I28">
        <f>IF(AND(LOWER('2. Practice A'!I28)=LOWER(LEFT('2. Practice A'!B28,4)),_xlfn.ISFORMULA('2. Practice A'!I28)),1,0)</f>
        <v>1</v>
      </c>
      <c r="J28">
        <f>IF(AND('2. Practice A'!J28="P"&amp;'2. Practice A'!E28,_xlfn.ISFORMULA('2. Practice A'!J28)),1,0)</f>
        <v>1</v>
      </c>
    </row>
    <row r="29" spans="9:10">
      <c r="I29">
        <f>IF(AND(LOWER('2. Practice A'!I29)=LOWER(LEFT('2. Practice A'!B29,4)),_xlfn.ISFORMULA('2. Practice A'!I29)),1,0)</f>
        <v>1</v>
      </c>
      <c r="J29">
        <f>IF(AND('2. Practice A'!J29="P"&amp;'2. Practice A'!E29,_xlfn.ISFORMULA('2. Practice A'!J29)),1,0)</f>
        <v>1</v>
      </c>
    </row>
    <row r="30" spans="9:10">
      <c r="I30">
        <f>IF(AND(LOWER('2. Practice A'!I30)=LOWER(LEFT('2. Practice A'!B30,4)),_xlfn.ISFORMULA('2. Practice A'!I30)),1,0)</f>
        <v>1</v>
      </c>
      <c r="J30">
        <f>IF(AND('2. Practice A'!J30="P"&amp;'2. Practice A'!E30,_xlfn.ISFORMULA('2. Practice A'!J30)),1,0)</f>
        <v>1</v>
      </c>
    </row>
    <row r="31" spans="9:10">
      <c r="I31">
        <f>IF(AND(LOWER('2. Practice A'!I31)=LOWER(LEFT('2. Practice A'!B31,4)),_xlfn.ISFORMULA('2. Practice A'!I31)),1,0)</f>
        <v>1</v>
      </c>
      <c r="J31">
        <f>IF(AND('2. Practice A'!J31="P"&amp;'2. Practice A'!E31,_xlfn.ISFORMULA('2. Practice A'!J31)),1,0)</f>
        <v>1</v>
      </c>
    </row>
    <row r="32" spans="9:10">
      <c r="I32">
        <f>IF(AND(LOWER('2. Practice A'!I32)=LOWER(LEFT('2. Practice A'!B32,4)),_xlfn.ISFORMULA('2. Practice A'!I32)),1,0)</f>
        <v>1</v>
      </c>
      <c r="J32">
        <f>IF(AND('2. Practice A'!J32="P"&amp;'2. Practice A'!E32,_xlfn.ISFORMULA('2. Practice A'!J32)),1,0)</f>
        <v>1</v>
      </c>
    </row>
    <row r="33" spans="9:10">
      <c r="I33">
        <f>IF(AND(LOWER('2. Practice A'!I33)=LOWER(LEFT('2. Practice A'!B33,4)),_xlfn.ISFORMULA('2. Practice A'!I33)),1,0)</f>
        <v>1</v>
      </c>
      <c r="J33">
        <f>IF(AND('2. Practice A'!J33="P"&amp;'2. Practice A'!E33,_xlfn.ISFORMULA('2. Practice A'!J33)),1,0)</f>
        <v>1</v>
      </c>
    </row>
    <row r="34" spans="9:10">
      <c r="I34">
        <f>IF(AND(LOWER('2. Practice A'!I34)=LOWER(LEFT('2. Practice A'!B34,4)),_xlfn.ISFORMULA('2. Practice A'!I34)),1,0)</f>
        <v>1</v>
      </c>
      <c r="J34">
        <f>IF(AND('2. Practice A'!J34="P"&amp;'2. Practice A'!E34,_xlfn.ISFORMULA('2. Practice A'!J34)),1,0)</f>
        <v>1</v>
      </c>
    </row>
    <row r="35" spans="9:10">
      <c r="I35">
        <f>IF(AND(LOWER('2. Practice A'!I35)=LOWER(LEFT('2. Practice A'!B35,4)),_xlfn.ISFORMULA('2. Practice A'!I35)),1,0)</f>
        <v>1</v>
      </c>
      <c r="J35">
        <f>IF(AND('2. Practice A'!J35="P"&amp;'2. Practice A'!E35,_xlfn.ISFORMULA('2. Practice A'!J35)),1,0)</f>
        <v>1</v>
      </c>
    </row>
    <row r="36" spans="9:10">
      <c r="I36">
        <f>IF(AND(LOWER('2. Practice A'!I36)=LOWER(LEFT('2. Practice A'!B36,4)),_xlfn.ISFORMULA('2. Practice A'!I36)),1,0)</f>
        <v>1</v>
      </c>
      <c r="J36">
        <f>IF(AND('2. Practice A'!J36="P"&amp;'2. Practice A'!E36,_xlfn.ISFORMULA('2. Practice A'!J36)),1,0)</f>
        <v>1</v>
      </c>
    </row>
    <row r="37" spans="9:10">
      <c r="I37">
        <f>IF(AND(LOWER('2. Practice A'!I37)=LOWER(LEFT('2. Practice A'!B37,4)),_xlfn.ISFORMULA('2. Practice A'!I37)),1,0)</f>
        <v>1</v>
      </c>
      <c r="J37">
        <f>IF(AND('2. Practice A'!J37="P"&amp;'2. Practice A'!E37,_xlfn.ISFORMULA('2. Practice A'!J37)),1,0)</f>
        <v>1</v>
      </c>
    </row>
    <row r="38" spans="9:10">
      <c r="I38">
        <f>IF(AND(LOWER('2. Practice A'!I38)=LOWER(LEFT('2. Practice A'!B38,4)),_xlfn.ISFORMULA('2. Practice A'!I38)),1,0)</f>
        <v>1</v>
      </c>
      <c r="J38">
        <f>IF(AND('2. Practice A'!J38="P"&amp;'2. Practice A'!E38,_xlfn.ISFORMULA('2. Practice A'!J38)),1,0)</f>
        <v>1</v>
      </c>
    </row>
    <row r="39" spans="9:10">
      <c r="I39">
        <f>IF(AND(LOWER('2. Practice A'!I39)=LOWER(LEFT('2. Practice A'!B39,4)),_xlfn.ISFORMULA('2. Practice A'!I39)),1,0)</f>
        <v>1</v>
      </c>
      <c r="J39">
        <f>IF(AND('2. Practice A'!J39="P"&amp;'2. Practice A'!E39,_xlfn.ISFORMULA('2. Practice A'!J39)),1,0)</f>
        <v>1</v>
      </c>
    </row>
    <row r="40" spans="9:10">
      <c r="I40">
        <f>IF(AND(LOWER('2. Practice A'!I40)=LOWER(LEFT('2. Practice A'!B40,4)),_xlfn.ISFORMULA('2. Practice A'!I40)),1,0)</f>
        <v>1</v>
      </c>
      <c r="J40">
        <f>IF(AND('2. Practice A'!J40="P"&amp;'2. Practice A'!E40,_xlfn.ISFORMULA('2. Practice A'!J40)),1,0)</f>
        <v>1</v>
      </c>
    </row>
    <row r="41" spans="9:10">
      <c r="I41">
        <f>IF(AND(LOWER('2. Practice A'!I41)=LOWER(LEFT('2. Practice A'!B41,4)),_xlfn.ISFORMULA('2. Practice A'!I41)),1,0)</f>
        <v>1</v>
      </c>
      <c r="J41">
        <f>IF(AND('2. Practice A'!J41="P"&amp;'2. Practice A'!E41,_xlfn.ISFORMULA('2. Practice A'!J41)),1,0)</f>
        <v>1</v>
      </c>
    </row>
    <row r="42" spans="9:10">
      <c r="I42">
        <f>IF(AND(LOWER('2. Practice A'!I42)=LOWER(LEFT('2. Practice A'!B42,4)),_xlfn.ISFORMULA('2. Practice A'!I42)),1,0)</f>
        <v>1</v>
      </c>
      <c r="J42">
        <f>IF(AND('2. Practice A'!J42="P"&amp;'2. Practice A'!E42,_xlfn.ISFORMULA('2. Practice A'!J42)),1,0)</f>
        <v>1</v>
      </c>
    </row>
    <row r="43" spans="9:10">
      <c r="I43">
        <f>IF(AND(LOWER('2. Practice A'!I43)=LOWER(LEFT('2. Practice A'!B43,4)),_xlfn.ISFORMULA('2. Practice A'!I43)),1,0)</f>
        <v>1</v>
      </c>
      <c r="J43">
        <f>IF(AND('2. Practice A'!J43="P"&amp;'2. Practice A'!E43,_xlfn.ISFORMULA('2. Practice A'!J43)),1,0)</f>
        <v>1</v>
      </c>
    </row>
    <row r="44" spans="9:10">
      <c r="I44">
        <f>IF(AND(LOWER('2. Practice A'!I44)=LOWER(LEFT('2. Practice A'!B44,4)),_xlfn.ISFORMULA('2. Practice A'!I44)),1,0)</f>
        <v>1</v>
      </c>
      <c r="J44">
        <f>IF(AND('2. Practice A'!J44="P"&amp;'2. Practice A'!E44,_xlfn.ISFORMULA('2. Practice A'!J44)),1,0)</f>
        <v>1</v>
      </c>
    </row>
    <row r="45" spans="9:10">
      <c r="I45">
        <f>IF(AND(LOWER('2. Practice A'!I45)=LOWER(LEFT('2. Practice A'!B45,4)),_xlfn.ISFORMULA('2. Practice A'!I45)),1,0)</f>
        <v>1</v>
      </c>
      <c r="J45">
        <f>IF(AND('2. Practice A'!J45="P"&amp;'2. Practice A'!E45,_xlfn.ISFORMULA('2. Practice A'!J45)),1,0)</f>
        <v>1</v>
      </c>
    </row>
    <row r="46" spans="9:10">
      <c r="I46">
        <f>IF(AND(LOWER('2. Practice A'!I46)=LOWER(LEFT('2. Practice A'!B46,4)),_xlfn.ISFORMULA('2. Practice A'!I46)),1,0)</f>
        <v>1</v>
      </c>
      <c r="J46">
        <f>IF(AND('2. Practice A'!J46="P"&amp;'2. Practice A'!E46,_xlfn.ISFORMULA('2. Practice A'!J46)),1,0)</f>
        <v>1</v>
      </c>
    </row>
    <row r="47" spans="9:10">
      <c r="I47">
        <f>IF(AND(LOWER('2. Practice A'!I47)=LOWER(LEFT('2. Practice A'!B47,4)),_xlfn.ISFORMULA('2. Practice A'!I47)),1,0)</f>
        <v>1</v>
      </c>
      <c r="J47">
        <f>IF(AND('2. Practice A'!J47="P"&amp;'2. Practice A'!E47,_xlfn.ISFORMULA('2. Practice A'!J47)),1,0)</f>
        <v>1</v>
      </c>
    </row>
    <row r="48" spans="9:10">
      <c r="I48">
        <f>IF(AND(LOWER('2. Practice A'!I48)=LOWER(LEFT('2. Practice A'!B48,4)),_xlfn.ISFORMULA('2. Practice A'!I48)),1,0)</f>
        <v>1</v>
      </c>
      <c r="J48">
        <f>IF(AND('2. Practice A'!J48="P"&amp;'2. Practice A'!E48,_xlfn.ISFORMULA('2. Practice A'!J48)),1,0)</f>
        <v>1</v>
      </c>
    </row>
    <row r="49" spans="9:10">
      <c r="I49">
        <f>IF(AND(LOWER('2. Practice A'!I49)=LOWER(LEFT('2. Practice A'!B49,4)),_xlfn.ISFORMULA('2. Practice A'!I49)),1,0)</f>
        <v>1</v>
      </c>
      <c r="J49">
        <f>IF(AND('2. Practice A'!J49="P"&amp;'2. Practice A'!E49,_xlfn.ISFORMULA('2. Practice A'!J49)),1,0)</f>
        <v>1</v>
      </c>
    </row>
    <row r="50" spans="9:10">
      <c r="I50">
        <f>IF(AND(LOWER('2. Practice A'!I50)=LOWER(LEFT('2. Practice A'!B50,4)),_xlfn.ISFORMULA('2. Practice A'!I50)),1,0)</f>
        <v>1</v>
      </c>
      <c r="J50">
        <f>IF(AND('2. Practice A'!J50="P"&amp;'2. Practice A'!E50,_xlfn.ISFORMULA('2. Practice A'!J50)),1,0)</f>
        <v>1</v>
      </c>
    </row>
    <row r="51" spans="9:10">
      <c r="I51">
        <f>IF(AND(LOWER('2. Practice A'!I51)=LOWER(LEFT('2. Practice A'!B51,4)),_xlfn.ISFORMULA('2. Practice A'!I51)),1,0)</f>
        <v>1</v>
      </c>
      <c r="J51">
        <f>IF(AND('2. Practice A'!J51="P"&amp;'2. Practice A'!E51,_xlfn.ISFORMULA('2. Practice A'!J51)),1,0)</f>
        <v>1</v>
      </c>
    </row>
    <row r="52" spans="9:10">
      <c r="I52">
        <f>IF(AND(LOWER('2. Practice A'!I52)=LOWER(LEFT('2. Practice A'!B52,4)),_xlfn.ISFORMULA('2. Practice A'!I52)),1,0)</f>
        <v>1</v>
      </c>
      <c r="J52">
        <f>IF(AND('2. Practice A'!J52="P"&amp;'2. Practice A'!E52,_xlfn.ISFORMULA('2. Practice A'!J52)),1,0)</f>
        <v>1</v>
      </c>
    </row>
    <row r="53" spans="9:10">
      <c r="I53">
        <f>IF(AND(LOWER('2. Practice A'!I53)=LOWER(LEFT('2. Practice A'!B53,4)),_xlfn.ISFORMULA('2. Practice A'!I53)),1,0)</f>
        <v>1</v>
      </c>
      <c r="J53">
        <f>IF(AND('2. Practice A'!J53="P"&amp;'2. Practice A'!E53,_xlfn.ISFORMULA('2. Practice A'!J53)),1,0)</f>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K1:N53"/>
  <sheetViews>
    <sheetView workbookViewId="0"/>
  </sheetViews>
  <sheetFormatPr defaultRowHeight="16.5"/>
  <sheetData>
    <row r="1" spans="11:14">
      <c r="K1">
        <f>IF(OR(LOWER('4. Practice B'!K1)=LOWER("Full Name"),LOWER('4. Practice B'!K1)=LOWER("Fullname")),1,0)</f>
        <v>1</v>
      </c>
      <c r="L1">
        <f>IF(LOWER('4. Practice B'!$L$1)=LOWER("Age"),1,0)</f>
        <v>1</v>
      </c>
      <c r="M1">
        <f>IF(LOWER('4. Practice B'!$M$1)=LOWER("Month"),1,0)</f>
        <v>1</v>
      </c>
    </row>
    <row r="2" spans="11:14">
      <c r="K2">
        <f>IF(AND('4. Practice B'!K2=CONCATENATE('4. Practice B'!C2," ",'4. Practice B'!B2),_xlfn.ISFORMULA('4. Practice B'!K2)),1,0)</f>
        <v>1</v>
      </c>
      <c r="L2">
        <f ca="1">IF(AND(AND(ROUNDDOWN(YEARFRAC('4. Practice B'!$H2,TODAY()),0)&lt;='4. Practice B'!$L2,ROUNDUP(YEARFRAC('4. Practice B'!$H2,TODAY()),0)&gt;='4. Practice B'!$L2),_xlfn.ISFORMULA('4. Practice B'!$L2)),1,0)</f>
        <v>1</v>
      </c>
      <c r="M2">
        <f>IF(AND('4. Practice B'!$M2=MONTH('4. Practice B'!$H2),_xlfn.ISFORMULA('4. Practice B'!$M2)),1,0)</f>
        <v>1</v>
      </c>
      <c r="N2">
        <f ca="1">IF(AND('4. Practice B'!$N2=ROUNDUP(YEARFRAC('4. Practice B'!$H2,TODAY()),0),_xlfn.ISFORMULA('4. Practice B'!$N2)),1,0)</f>
        <v>1</v>
      </c>
    </row>
    <row r="3" spans="11:14">
      <c r="K3">
        <f>IF(AND('4. Practice B'!K3=CONCATENATE('4. Practice B'!C3," ",'4. Practice B'!B3),_xlfn.ISFORMULA('4. Practice B'!K3)),1,0)</f>
        <v>1</v>
      </c>
      <c r="L3">
        <f ca="1">IF(AND(AND(ROUNDDOWN(YEARFRAC('4. Practice B'!$H3,TODAY()),0)&lt;='4. Practice B'!$L3,ROUNDUP(YEARFRAC('4. Practice B'!$H3,TODAY()),0)&gt;='4. Practice B'!$L3),_xlfn.ISFORMULA('4. Practice B'!$L3)),1,0)</f>
        <v>1</v>
      </c>
      <c r="M3">
        <f>IF(AND('4. Practice B'!$M3=MONTH('4. Practice B'!$H3),_xlfn.ISFORMULA('4. Practice B'!$M3)),1,0)</f>
        <v>1</v>
      </c>
      <c r="N3">
        <f ca="1">IF(AND('4. Practice B'!$N3=ROUNDUP(YEARFRAC('4. Practice B'!$H3,TODAY()),0),_xlfn.ISFORMULA('4. Practice B'!$N3)),1,0)</f>
        <v>1</v>
      </c>
    </row>
    <row r="4" spans="11:14">
      <c r="K4">
        <f>IF(AND('4. Practice B'!K4=CONCATENATE('4. Practice B'!C4," ",'4. Practice B'!B4),_xlfn.ISFORMULA('4. Practice B'!K4)),1,0)</f>
        <v>1</v>
      </c>
      <c r="L4">
        <f ca="1">IF(AND(AND(ROUNDDOWN(YEARFRAC('4. Practice B'!$H4,TODAY()),0)&lt;='4. Practice B'!$L4,ROUNDUP(YEARFRAC('4. Practice B'!$H4,TODAY()),0)&gt;='4. Practice B'!$L4),_xlfn.ISFORMULA('4. Practice B'!$L4)),1,0)</f>
        <v>1</v>
      </c>
      <c r="M4">
        <f>IF(AND('4. Practice B'!$M4=MONTH('4. Practice B'!$H4),_xlfn.ISFORMULA('4. Practice B'!$M4)),1,0)</f>
        <v>1</v>
      </c>
      <c r="N4">
        <f ca="1">IF(AND('4. Practice B'!$N4=ROUNDUP(YEARFRAC('4. Practice B'!$H4,TODAY()),0),_xlfn.ISFORMULA('4. Practice B'!$N4)),1,0)</f>
        <v>1</v>
      </c>
    </row>
    <row r="5" spans="11:14">
      <c r="K5">
        <f>IF(AND('4. Practice B'!K5=CONCATENATE('4. Practice B'!C5," ",'4. Practice B'!B5),_xlfn.ISFORMULA('4. Practice B'!K5)),1,0)</f>
        <v>1</v>
      </c>
      <c r="L5">
        <f ca="1">IF(AND(AND(ROUNDDOWN(YEARFRAC('4. Practice B'!$H5,TODAY()),0)&lt;='4. Practice B'!$L5,ROUNDUP(YEARFRAC('4. Practice B'!$H5,TODAY()),0)&gt;='4. Practice B'!$L5),_xlfn.ISFORMULA('4. Practice B'!$L5)),1,0)</f>
        <v>1</v>
      </c>
      <c r="M5">
        <f>IF(AND('4. Practice B'!$M5=MONTH('4. Practice B'!$H5),_xlfn.ISFORMULA('4. Practice B'!$M5)),1,0)</f>
        <v>1</v>
      </c>
      <c r="N5">
        <f ca="1">IF(AND('4. Practice B'!$N5=ROUNDUP(YEARFRAC('4. Practice B'!$H5,TODAY()),0),_xlfn.ISFORMULA('4. Practice B'!$N5)),1,0)</f>
        <v>1</v>
      </c>
    </row>
    <row r="6" spans="11:14">
      <c r="K6">
        <f>IF(AND('4. Practice B'!K6=CONCATENATE('4. Practice B'!C6," ",'4. Practice B'!B6),_xlfn.ISFORMULA('4. Practice B'!K6)),1,0)</f>
        <v>1</v>
      </c>
      <c r="L6">
        <f ca="1">IF(AND(AND(ROUNDDOWN(YEARFRAC('4. Practice B'!$H6,TODAY()),0)&lt;='4. Practice B'!$L6,ROUNDUP(YEARFRAC('4. Practice B'!$H6,TODAY()),0)&gt;='4. Practice B'!$L6),_xlfn.ISFORMULA('4. Practice B'!$L6)),1,0)</f>
        <v>1</v>
      </c>
      <c r="M6">
        <f>IF(AND('4. Practice B'!$M6=MONTH('4. Practice B'!$H6),_xlfn.ISFORMULA('4. Practice B'!$M6)),1,0)</f>
        <v>1</v>
      </c>
      <c r="N6">
        <f ca="1">IF(AND('4. Practice B'!$N6=ROUNDUP(YEARFRAC('4. Practice B'!$H6,TODAY()),0),_xlfn.ISFORMULA('4. Practice B'!$N6)),1,0)</f>
        <v>1</v>
      </c>
    </row>
    <row r="7" spans="11:14">
      <c r="K7">
        <f>IF(AND('4. Practice B'!K7=CONCATENATE('4. Practice B'!C7," ",'4. Practice B'!B7),_xlfn.ISFORMULA('4. Practice B'!K7)),1,0)</f>
        <v>1</v>
      </c>
      <c r="L7">
        <f ca="1">IF(AND(AND(ROUNDDOWN(YEARFRAC('4. Practice B'!$H7,TODAY()),0)&lt;='4. Practice B'!$L7,ROUNDUP(YEARFRAC('4. Practice B'!$H7,TODAY()),0)&gt;='4. Practice B'!$L7),_xlfn.ISFORMULA('4. Practice B'!$L7)),1,0)</f>
        <v>1</v>
      </c>
      <c r="M7">
        <f>IF(AND('4. Practice B'!$M7=MONTH('4. Practice B'!$H7),_xlfn.ISFORMULA('4. Practice B'!$M7)),1,0)</f>
        <v>1</v>
      </c>
      <c r="N7">
        <f ca="1">IF(AND('4. Practice B'!$N7=ROUNDUP(YEARFRAC('4. Practice B'!$H7,TODAY()),0),_xlfn.ISFORMULA('4. Practice B'!$N7)),1,0)</f>
        <v>1</v>
      </c>
    </row>
    <row r="8" spans="11:14">
      <c r="K8">
        <f>IF(AND('4. Practice B'!K8=CONCATENATE('4. Practice B'!C8," ",'4. Practice B'!B8),_xlfn.ISFORMULA('4. Practice B'!K8)),1,0)</f>
        <v>1</v>
      </c>
      <c r="L8">
        <f ca="1">IF(AND(AND(ROUNDDOWN(YEARFRAC('4. Practice B'!$H8,TODAY()),0)&lt;='4. Practice B'!$L8,ROUNDUP(YEARFRAC('4. Practice B'!$H8,TODAY()),0)&gt;='4. Practice B'!$L8),_xlfn.ISFORMULA('4. Practice B'!$L8)),1,0)</f>
        <v>1</v>
      </c>
      <c r="M8">
        <f>IF(AND('4. Practice B'!$M8=MONTH('4. Practice B'!$H8),_xlfn.ISFORMULA('4. Practice B'!$M8)),1,0)</f>
        <v>1</v>
      </c>
      <c r="N8">
        <f ca="1">IF(AND('4. Practice B'!$N8=ROUNDUP(YEARFRAC('4. Practice B'!$H8,TODAY()),0),_xlfn.ISFORMULA('4. Practice B'!$N8)),1,0)</f>
        <v>1</v>
      </c>
    </row>
    <row r="9" spans="11:14">
      <c r="K9">
        <f>IF(AND('4. Practice B'!K9=CONCATENATE('4. Practice B'!C9," ",'4. Practice B'!B9),_xlfn.ISFORMULA('4. Practice B'!K9)),1,0)</f>
        <v>1</v>
      </c>
      <c r="L9">
        <f ca="1">IF(AND(AND(ROUNDDOWN(YEARFRAC('4. Practice B'!$H9,TODAY()),0)&lt;='4. Practice B'!$L9,ROUNDUP(YEARFRAC('4. Practice B'!$H9,TODAY()),0)&gt;='4. Practice B'!$L9),_xlfn.ISFORMULA('4. Practice B'!$L9)),1,0)</f>
        <v>1</v>
      </c>
      <c r="M9">
        <f>IF(AND('4. Practice B'!$M9=MONTH('4. Practice B'!$H9),_xlfn.ISFORMULA('4. Practice B'!$M9)),1,0)</f>
        <v>1</v>
      </c>
      <c r="N9">
        <f ca="1">IF(AND('4. Practice B'!$N9=ROUNDUP(YEARFRAC('4. Practice B'!$H9,TODAY()),0),_xlfn.ISFORMULA('4. Practice B'!$N9)),1,0)</f>
        <v>1</v>
      </c>
    </row>
    <row r="10" spans="11:14">
      <c r="K10">
        <f>IF(AND('4. Practice B'!K10=CONCATENATE('4. Practice B'!C10," ",'4. Practice B'!B10),_xlfn.ISFORMULA('4. Practice B'!K10)),1,0)</f>
        <v>1</v>
      </c>
      <c r="L10">
        <f ca="1">IF(AND(AND(ROUNDDOWN(YEARFRAC('4. Practice B'!$H10,TODAY()),0)&lt;='4. Practice B'!$L10,ROUNDUP(YEARFRAC('4. Practice B'!$H10,TODAY()),0)&gt;='4. Practice B'!$L10),_xlfn.ISFORMULA('4. Practice B'!$L10)),1,0)</f>
        <v>1</v>
      </c>
      <c r="M10">
        <f>IF(AND('4. Practice B'!$M10=MONTH('4. Practice B'!$H10),_xlfn.ISFORMULA('4. Practice B'!$M10)),1,0)</f>
        <v>1</v>
      </c>
      <c r="N10">
        <f ca="1">IF(AND('4. Practice B'!$N10=ROUNDUP(YEARFRAC('4. Practice B'!$H10,TODAY()),0),_xlfn.ISFORMULA('4. Practice B'!$N10)),1,0)</f>
        <v>1</v>
      </c>
    </row>
    <row r="11" spans="11:14">
      <c r="K11">
        <f>IF(AND('4. Practice B'!K11=CONCATENATE('4. Practice B'!C11," ",'4. Practice B'!B11),_xlfn.ISFORMULA('4. Practice B'!K11)),1,0)</f>
        <v>1</v>
      </c>
      <c r="L11">
        <f ca="1">IF(AND(AND(ROUNDDOWN(YEARFRAC('4. Practice B'!$H11,TODAY()),0)&lt;='4. Practice B'!$L11,ROUNDUP(YEARFRAC('4. Practice B'!$H11,TODAY()),0)&gt;='4. Practice B'!$L11),_xlfn.ISFORMULA('4. Practice B'!$L11)),1,0)</f>
        <v>1</v>
      </c>
      <c r="M11">
        <f>IF(AND('4. Practice B'!$M11=MONTH('4. Practice B'!$H11),_xlfn.ISFORMULA('4. Practice B'!$M11)),1,0)</f>
        <v>1</v>
      </c>
      <c r="N11">
        <f ca="1">IF(AND('4. Practice B'!$N11=ROUNDUP(YEARFRAC('4. Practice B'!$H11,TODAY()),0),_xlfn.ISFORMULA('4. Practice B'!$N11)),1,0)</f>
        <v>1</v>
      </c>
    </row>
    <row r="12" spans="11:14">
      <c r="K12">
        <f>IF(AND('4. Practice B'!K12=CONCATENATE('4. Practice B'!C12," ",'4. Practice B'!B12),_xlfn.ISFORMULA('4. Practice B'!K12)),1,0)</f>
        <v>1</v>
      </c>
      <c r="L12">
        <f ca="1">IF(AND(AND(ROUNDDOWN(YEARFRAC('4. Practice B'!$H12,TODAY()),0)&lt;='4. Practice B'!$L12,ROUNDUP(YEARFRAC('4. Practice B'!$H12,TODAY()),0)&gt;='4. Practice B'!$L12),_xlfn.ISFORMULA('4. Practice B'!$L12)),1,0)</f>
        <v>1</v>
      </c>
      <c r="M12">
        <f>IF(AND('4. Practice B'!$M12=MONTH('4. Practice B'!$H12),_xlfn.ISFORMULA('4. Practice B'!$M12)),1,0)</f>
        <v>1</v>
      </c>
      <c r="N12">
        <f ca="1">IF(AND('4. Practice B'!$N12=ROUNDUP(YEARFRAC('4. Practice B'!$H12,TODAY()),0),_xlfn.ISFORMULA('4. Practice B'!$N12)),1,0)</f>
        <v>1</v>
      </c>
    </row>
    <row r="13" spans="11:14">
      <c r="K13">
        <f>IF(AND('4. Practice B'!K13=CONCATENATE('4. Practice B'!C13," ",'4. Practice B'!B13),_xlfn.ISFORMULA('4. Practice B'!K13)),1,0)</f>
        <v>1</v>
      </c>
      <c r="L13">
        <f ca="1">IF(AND(AND(ROUNDDOWN(YEARFRAC('4. Practice B'!$H13,TODAY()),0)&lt;='4. Practice B'!$L13,ROUNDUP(YEARFRAC('4. Practice B'!$H13,TODAY()),0)&gt;='4. Practice B'!$L13),_xlfn.ISFORMULA('4. Practice B'!$L13)),1,0)</f>
        <v>1</v>
      </c>
      <c r="M13">
        <f>IF(AND('4. Practice B'!$M13=MONTH('4. Practice B'!$H13),_xlfn.ISFORMULA('4. Practice B'!$M13)),1,0)</f>
        <v>1</v>
      </c>
      <c r="N13">
        <f ca="1">IF(AND('4. Practice B'!$N13=ROUNDUP(YEARFRAC('4. Practice B'!$H13,TODAY()),0),_xlfn.ISFORMULA('4. Practice B'!$N13)),1,0)</f>
        <v>1</v>
      </c>
    </row>
    <row r="14" spans="11:14">
      <c r="K14">
        <f>IF(AND('4. Practice B'!K14=CONCATENATE('4. Practice B'!C14," ",'4. Practice B'!B14),_xlfn.ISFORMULA('4. Practice B'!K14)),1,0)</f>
        <v>1</v>
      </c>
      <c r="L14">
        <f ca="1">IF(AND(AND(ROUNDDOWN(YEARFRAC('4. Practice B'!$H14,TODAY()),0)&lt;='4. Practice B'!$L14,ROUNDUP(YEARFRAC('4. Practice B'!$H14,TODAY()),0)&gt;='4. Practice B'!$L14),_xlfn.ISFORMULA('4. Practice B'!$L14)),1,0)</f>
        <v>1</v>
      </c>
      <c r="M14">
        <f>IF(AND('4. Practice B'!$M14=MONTH('4. Practice B'!$H14),_xlfn.ISFORMULA('4. Practice B'!$M14)),1,0)</f>
        <v>1</v>
      </c>
      <c r="N14">
        <f ca="1">IF(AND('4. Practice B'!$N14=ROUNDUP(YEARFRAC('4. Practice B'!$H14,TODAY()),0),_xlfn.ISFORMULA('4. Practice B'!$N14)),1,0)</f>
        <v>1</v>
      </c>
    </row>
    <row r="15" spans="11:14">
      <c r="K15">
        <f>IF(AND('4. Practice B'!K15=CONCATENATE('4. Practice B'!C15," ",'4. Practice B'!B15),_xlfn.ISFORMULA('4. Practice B'!K15)),1,0)</f>
        <v>1</v>
      </c>
      <c r="L15">
        <f ca="1">IF(AND(AND(ROUNDDOWN(YEARFRAC('4. Practice B'!$H15,TODAY()),0)&lt;='4. Practice B'!$L15,ROUNDUP(YEARFRAC('4. Practice B'!$H15,TODAY()),0)&gt;='4. Practice B'!$L15),_xlfn.ISFORMULA('4. Practice B'!$L15)),1,0)</f>
        <v>1</v>
      </c>
      <c r="M15">
        <f>IF(AND('4. Practice B'!$M15=MONTH('4. Practice B'!$H15),_xlfn.ISFORMULA('4. Practice B'!$M15)),1,0)</f>
        <v>1</v>
      </c>
      <c r="N15">
        <f ca="1">IF(AND('4. Practice B'!$N15=ROUNDUP(YEARFRAC('4. Practice B'!$H15,TODAY()),0),_xlfn.ISFORMULA('4. Practice B'!$N15)),1,0)</f>
        <v>1</v>
      </c>
    </row>
    <row r="16" spans="11:14">
      <c r="K16">
        <f>IF(AND('4. Practice B'!K16=CONCATENATE('4. Practice B'!C16," ",'4. Practice B'!B16),_xlfn.ISFORMULA('4. Practice B'!K16)),1,0)</f>
        <v>1</v>
      </c>
      <c r="L16">
        <f ca="1">IF(AND(AND(ROUNDDOWN(YEARFRAC('4. Practice B'!$H16,TODAY()),0)&lt;='4. Practice B'!$L16,ROUNDUP(YEARFRAC('4. Practice B'!$H16,TODAY()),0)&gt;='4. Practice B'!$L16),_xlfn.ISFORMULA('4. Practice B'!$L16)),1,0)</f>
        <v>1</v>
      </c>
      <c r="M16">
        <f>IF(AND('4. Practice B'!$M16=MONTH('4. Practice B'!$H16),_xlfn.ISFORMULA('4. Practice B'!$M16)),1,0)</f>
        <v>1</v>
      </c>
      <c r="N16">
        <f ca="1">IF(AND('4. Practice B'!$N16=ROUNDUP(YEARFRAC('4. Practice B'!$H16,TODAY()),0),_xlfn.ISFORMULA('4. Practice B'!$N16)),1,0)</f>
        <v>1</v>
      </c>
    </row>
    <row r="17" spans="11:14">
      <c r="K17">
        <f>IF(AND('4. Practice B'!K17=CONCATENATE('4. Practice B'!C17," ",'4. Practice B'!B17),_xlfn.ISFORMULA('4. Practice B'!K17)),1,0)</f>
        <v>1</v>
      </c>
      <c r="L17">
        <f ca="1">IF(AND(AND(ROUNDDOWN(YEARFRAC('4. Practice B'!$H17,TODAY()),0)&lt;='4. Practice B'!$L17,ROUNDUP(YEARFRAC('4. Practice B'!$H17,TODAY()),0)&gt;='4. Practice B'!$L17),_xlfn.ISFORMULA('4. Practice B'!$L17)),1,0)</f>
        <v>1</v>
      </c>
      <c r="M17">
        <f>IF(AND('4. Practice B'!$M17=MONTH('4. Practice B'!$H17),_xlfn.ISFORMULA('4. Practice B'!$M17)),1,0)</f>
        <v>1</v>
      </c>
      <c r="N17">
        <f ca="1">IF(AND('4. Practice B'!$N17=ROUNDUP(YEARFRAC('4. Practice B'!$H17,TODAY()),0),_xlfn.ISFORMULA('4. Practice B'!$N17)),1,0)</f>
        <v>1</v>
      </c>
    </row>
    <row r="18" spans="11:14">
      <c r="K18">
        <f>IF(AND('4. Practice B'!K18=CONCATENATE('4. Practice B'!C18," ",'4. Practice B'!B18),_xlfn.ISFORMULA('4. Practice B'!K18)),1,0)</f>
        <v>1</v>
      </c>
      <c r="L18">
        <f ca="1">IF(AND(AND(ROUNDDOWN(YEARFRAC('4. Practice B'!$H18,TODAY()),0)&lt;='4. Practice B'!$L18,ROUNDUP(YEARFRAC('4. Practice B'!$H18,TODAY()),0)&gt;='4. Practice B'!$L18),_xlfn.ISFORMULA('4. Practice B'!$L18)),1,0)</f>
        <v>1</v>
      </c>
      <c r="M18">
        <f>IF(AND('4. Practice B'!$M18=MONTH('4. Practice B'!$H18),_xlfn.ISFORMULA('4. Practice B'!$M18)),1,0)</f>
        <v>1</v>
      </c>
      <c r="N18">
        <f ca="1">IF(AND('4. Practice B'!$N18=ROUNDUP(YEARFRAC('4. Practice B'!$H18,TODAY()),0),_xlfn.ISFORMULA('4. Practice B'!$N18)),1,0)</f>
        <v>1</v>
      </c>
    </row>
    <row r="19" spans="11:14">
      <c r="K19">
        <f>IF(AND('4. Practice B'!K19=CONCATENATE('4. Practice B'!C19," ",'4. Practice B'!B19),_xlfn.ISFORMULA('4. Practice B'!K19)),1,0)</f>
        <v>1</v>
      </c>
      <c r="L19">
        <f ca="1">IF(AND(AND(ROUNDDOWN(YEARFRAC('4. Practice B'!$H19,TODAY()),0)&lt;='4. Practice B'!$L19,ROUNDUP(YEARFRAC('4. Practice B'!$H19,TODAY()),0)&gt;='4. Practice B'!$L19),_xlfn.ISFORMULA('4. Practice B'!$L19)),1,0)</f>
        <v>1</v>
      </c>
      <c r="M19">
        <f>IF(AND('4. Practice B'!$M19=MONTH('4. Practice B'!$H19),_xlfn.ISFORMULA('4. Practice B'!$M19)),1,0)</f>
        <v>1</v>
      </c>
      <c r="N19">
        <f ca="1">IF(AND('4. Practice B'!$N19=ROUNDUP(YEARFRAC('4. Practice B'!$H19,TODAY()),0),_xlfn.ISFORMULA('4. Practice B'!$N19)),1,0)</f>
        <v>1</v>
      </c>
    </row>
    <row r="20" spans="11:14">
      <c r="K20">
        <f>IF(AND('4. Practice B'!K20=CONCATENATE('4. Practice B'!C20," ",'4. Practice B'!B20),_xlfn.ISFORMULA('4. Practice B'!K20)),1,0)</f>
        <v>1</v>
      </c>
      <c r="L20">
        <f ca="1">IF(AND(AND(ROUNDDOWN(YEARFRAC('4. Practice B'!$H20,TODAY()),0)&lt;='4. Practice B'!$L20,ROUNDUP(YEARFRAC('4. Practice B'!$H20,TODAY()),0)&gt;='4. Practice B'!$L20),_xlfn.ISFORMULA('4. Practice B'!$L20)),1,0)</f>
        <v>1</v>
      </c>
      <c r="M20">
        <f>IF(AND('4. Practice B'!$M20=MONTH('4. Practice B'!$H20),_xlfn.ISFORMULA('4. Practice B'!$M20)),1,0)</f>
        <v>1</v>
      </c>
      <c r="N20">
        <f ca="1">IF(AND('4. Practice B'!$N20=ROUNDUP(YEARFRAC('4. Practice B'!$H20,TODAY()),0),_xlfn.ISFORMULA('4. Practice B'!$N20)),1,0)</f>
        <v>1</v>
      </c>
    </row>
    <row r="21" spans="11:14">
      <c r="K21">
        <f>IF(AND('4. Practice B'!K21=CONCATENATE('4. Practice B'!C21," ",'4. Practice B'!B21),_xlfn.ISFORMULA('4. Practice B'!K21)),1,0)</f>
        <v>1</v>
      </c>
      <c r="L21">
        <f ca="1">IF(AND(AND(ROUNDDOWN(YEARFRAC('4. Practice B'!$H21,TODAY()),0)&lt;='4. Practice B'!$L21,ROUNDUP(YEARFRAC('4. Practice B'!$H21,TODAY()),0)&gt;='4. Practice B'!$L21),_xlfn.ISFORMULA('4. Practice B'!$L21)),1,0)</f>
        <v>1</v>
      </c>
      <c r="M21">
        <f>IF(AND('4. Practice B'!$M21=MONTH('4. Practice B'!$H21),_xlfn.ISFORMULA('4. Practice B'!$M21)),1,0)</f>
        <v>1</v>
      </c>
      <c r="N21">
        <f ca="1">IF(AND('4. Practice B'!$N21=ROUNDUP(YEARFRAC('4. Practice B'!$H21,TODAY()),0),_xlfn.ISFORMULA('4. Practice B'!$N21)),1,0)</f>
        <v>1</v>
      </c>
    </row>
    <row r="22" spans="11:14">
      <c r="K22">
        <f>IF(AND('4. Practice B'!K22=CONCATENATE('4. Practice B'!C22," ",'4. Practice B'!B22),_xlfn.ISFORMULA('4. Practice B'!K22)),1,0)</f>
        <v>1</v>
      </c>
      <c r="L22">
        <f ca="1">IF(AND(AND(ROUNDDOWN(YEARFRAC('4. Practice B'!$H22,TODAY()),0)&lt;='4. Practice B'!$L22,ROUNDUP(YEARFRAC('4. Practice B'!$H22,TODAY()),0)&gt;='4. Practice B'!$L22),_xlfn.ISFORMULA('4. Practice B'!$L22)),1,0)</f>
        <v>1</v>
      </c>
      <c r="M22">
        <f>IF(AND('4. Practice B'!$M22=MONTH('4. Practice B'!$H22),_xlfn.ISFORMULA('4. Practice B'!$M22)),1,0)</f>
        <v>1</v>
      </c>
      <c r="N22">
        <f ca="1">IF(AND('4. Practice B'!$N22=ROUNDUP(YEARFRAC('4. Practice B'!$H22,TODAY()),0),_xlfn.ISFORMULA('4. Practice B'!$N22)),1,0)</f>
        <v>1</v>
      </c>
    </row>
    <row r="23" spans="11:14">
      <c r="K23">
        <f>IF(AND('4. Practice B'!K23=CONCATENATE('4. Practice B'!C23," ",'4. Practice B'!B23),_xlfn.ISFORMULA('4. Practice B'!K23)),1,0)</f>
        <v>1</v>
      </c>
      <c r="L23">
        <f ca="1">IF(AND(AND(ROUNDDOWN(YEARFRAC('4. Practice B'!$H23,TODAY()),0)&lt;='4. Practice B'!$L23,ROUNDUP(YEARFRAC('4. Practice B'!$H23,TODAY()),0)&gt;='4. Practice B'!$L23),_xlfn.ISFORMULA('4. Practice B'!$L23)),1,0)</f>
        <v>1</v>
      </c>
      <c r="M23">
        <f>IF(AND('4. Practice B'!$M23=MONTH('4. Practice B'!$H23),_xlfn.ISFORMULA('4. Practice B'!$M23)),1,0)</f>
        <v>1</v>
      </c>
      <c r="N23">
        <f ca="1">IF(AND('4. Practice B'!$N23=ROUNDUP(YEARFRAC('4. Practice B'!$H23,TODAY()),0),_xlfn.ISFORMULA('4. Practice B'!$N23)),1,0)</f>
        <v>1</v>
      </c>
    </row>
    <row r="24" spans="11:14">
      <c r="K24">
        <f>IF(AND('4. Practice B'!K24=CONCATENATE('4. Practice B'!C24," ",'4. Practice B'!B24),_xlfn.ISFORMULA('4. Practice B'!K24)),1,0)</f>
        <v>1</v>
      </c>
      <c r="L24">
        <f ca="1">IF(AND(AND(ROUNDDOWN(YEARFRAC('4. Practice B'!$H24,TODAY()),0)&lt;='4. Practice B'!$L24,ROUNDUP(YEARFRAC('4. Practice B'!$H24,TODAY()),0)&gt;='4. Practice B'!$L24),_xlfn.ISFORMULA('4. Practice B'!$L24)),1,0)</f>
        <v>1</v>
      </c>
      <c r="M24">
        <f>IF(AND('4. Practice B'!$M24=MONTH('4. Practice B'!$H24),_xlfn.ISFORMULA('4. Practice B'!$M24)),1,0)</f>
        <v>1</v>
      </c>
      <c r="N24">
        <f ca="1">IF(AND('4. Practice B'!$N24=ROUNDUP(YEARFRAC('4. Practice B'!$H24,TODAY()),0),_xlfn.ISFORMULA('4. Practice B'!$N24)),1,0)</f>
        <v>1</v>
      </c>
    </row>
    <row r="25" spans="11:14">
      <c r="K25">
        <f>IF(AND('4. Practice B'!K25=CONCATENATE('4. Practice B'!C25," ",'4. Practice B'!B25),_xlfn.ISFORMULA('4. Practice B'!K25)),1,0)</f>
        <v>1</v>
      </c>
      <c r="L25">
        <f ca="1">IF(AND(AND(ROUNDDOWN(YEARFRAC('4. Practice B'!$H25,TODAY()),0)&lt;='4. Practice B'!$L25,ROUNDUP(YEARFRAC('4. Practice B'!$H25,TODAY()),0)&gt;='4. Practice B'!$L25),_xlfn.ISFORMULA('4. Practice B'!$L25)),1,0)</f>
        <v>1</v>
      </c>
      <c r="M25">
        <f>IF(AND('4. Practice B'!$M25=MONTH('4. Practice B'!$H25),_xlfn.ISFORMULA('4. Practice B'!$M25)),1,0)</f>
        <v>1</v>
      </c>
      <c r="N25">
        <f ca="1">IF(AND('4. Practice B'!$N25=ROUNDUP(YEARFRAC('4. Practice B'!$H25,TODAY()),0),_xlfn.ISFORMULA('4. Practice B'!$N25)),1,0)</f>
        <v>1</v>
      </c>
    </row>
    <row r="26" spans="11:14">
      <c r="K26">
        <f>IF(AND('4. Practice B'!K26=CONCATENATE('4. Practice B'!C26," ",'4. Practice B'!B26),_xlfn.ISFORMULA('4. Practice B'!K26)),1,0)</f>
        <v>1</v>
      </c>
      <c r="L26">
        <f ca="1">IF(AND(AND(ROUNDDOWN(YEARFRAC('4. Practice B'!$H26,TODAY()),0)&lt;='4. Practice B'!$L26,ROUNDUP(YEARFRAC('4. Practice B'!$H26,TODAY()),0)&gt;='4. Practice B'!$L26),_xlfn.ISFORMULA('4. Practice B'!$L26)),1,0)</f>
        <v>1</v>
      </c>
      <c r="M26">
        <f>IF(AND('4. Practice B'!$M26=MONTH('4. Practice B'!$H26),_xlfn.ISFORMULA('4. Practice B'!$M26)),1,0)</f>
        <v>1</v>
      </c>
      <c r="N26">
        <f ca="1">IF(AND('4. Practice B'!$N26=ROUNDUP(YEARFRAC('4. Practice B'!$H26,TODAY()),0),_xlfn.ISFORMULA('4. Practice B'!$N26)),1,0)</f>
        <v>1</v>
      </c>
    </row>
    <row r="27" spans="11:14">
      <c r="K27">
        <f>IF(AND('4. Practice B'!K27=CONCATENATE('4. Practice B'!C27," ",'4. Practice B'!B27),_xlfn.ISFORMULA('4. Practice B'!K27)),1,0)</f>
        <v>1</v>
      </c>
      <c r="L27">
        <f ca="1">IF(AND(AND(ROUNDDOWN(YEARFRAC('4. Practice B'!$H27,TODAY()),0)&lt;='4. Practice B'!$L27,ROUNDUP(YEARFRAC('4. Practice B'!$H27,TODAY()),0)&gt;='4. Practice B'!$L27),_xlfn.ISFORMULA('4. Practice B'!$L27)),1,0)</f>
        <v>1</v>
      </c>
      <c r="M27">
        <f>IF(AND('4. Practice B'!$M27=MONTH('4. Practice B'!$H27),_xlfn.ISFORMULA('4. Practice B'!$M27)),1,0)</f>
        <v>1</v>
      </c>
      <c r="N27">
        <f ca="1">IF(AND('4. Practice B'!$N27=ROUNDUP(YEARFRAC('4. Practice B'!$H27,TODAY()),0),_xlfn.ISFORMULA('4. Practice B'!$N27)),1,0)</f>
        <v>1</v>
      </c>
    </row>
    <row r="28" spans="11:14">
      <c r="K28">
        <f>IF(AND('4. Practice B'!K28=CONCATENATE('4. Practice B'!C28," ",'4. Practice B'!B28),_xlfn.ISFORMULA('4. Practice B'!K28)),1,0)</f>
        <v>1</v>
      </c>
      <c r="L28">
        <f ca="1">IF(AND(AND(ROUNDDOWN(YEARFRAC('4. Practice B'!$H28,TODAY()),0)&lt;='4. Practice B'!$L28,ROUNDUP(YEARFRAC('4. Practice B'!$H28,TODAY()),0)&gt;='4. Practice B'!$L28),_xlfn.ISFORMULA('4. Practice B'!$L28)),1,0)</f>
        <v>1</v>
      </c>
      <c r="M28">
        <f>IF(AND('4. Practice B'!$M28=MONTH('4. Practice B'!$H28),_xlfn.ISFORMULA('4. Practice B'!$M28)),1,0)</f>
        <v>1</v>
      </c>
      <c r="N28">
        <f ca="1">IF(AND('4. Practice B'!$N28=ROUNDUP(YEARFRAC('4. Practice B'!$H28,TODAY()),0),_xlfn.ISFORMULA('4. Practice B'!$N28)),1,0)</f>
        <v>1</v>
      </c>
    </row>
    <row r="29" spans="11:14">
      <c r="K29">
        <f>IF(AND('4. Practice B'!K29=CONCATENATE('4. Practice B'!C29," ",'4. Practice B'!B29),_xlfn.ISFORMULA('4. Practice B'!K29)),1,0)</f>
        <v>1</v>
      </c>
      <c r="L29">
        <f ca="1">IF(AND(AND(ROUNDDOWN(YEARFRAC('4. Practice B'!$H29,TODAY()),0)&lt;='4. Practice B'!$L29,ROUNDUP(YEARFRAC('4. Practice B'!$H29,TODAY()),0)&gt;='4. Practice B'!$L29),_xlfn.ISFORMULA('4. Practice B'!$L29)),1,0)</f>
        <v>1</v>
      </c>
      <c r="M29">
        <f>IF(AND('4. Practice B'!$M29=MONTH('4. Practice B'!$H29),_xlfn.ISFORMULA('4. Practice B'!$M29)),1,0)</f>
        <v>1</v>
      </c>
      <c r="N29">
        <f ca="1">IF(AND('4. Practice B'!$N29=ROUNDUP(YEARFRAC('4. Practice B'!$H29,TODAY()),0),_xlfn.ISFORMULA('4. Practice B'!$N29)),1,0)</f>
        <v>1</v>
      </c>
    </row>
    <row r="30" spans="11:14">
      <c r="K30">
        <f>IF(AND('4. Practice B'!K30=CONCATENATE('4. Practice B'!C30," ",'4. Practice B'!B30),_xlfn.ISFORMULA('4. Practice B'!K30)),1,0)</f>
        <v>1</v>
      </c>
      <c r="L30">
        <f ca="1">IF(AND(AND(ROUNDDOWN(YEARFRAC('4. Practice B'!$H30,TODAY()),0)&lt;='4. Practice B'!$L30,ROUNDUP(YEARFRAC('4. Practice B'!$H30,TODAY()),0)&gt;='4. Practice B'!$L30),_xlfn.ISFORMULA('4. Practice B'!$L30)),1,0)</f>
        <v>1</v>
      </c>
      <c r="M30">
        <f>IF(AND('4. Practice B'!$M30=MONTH('4. Practice B'!$H30),_xlfn.ISFORMULA('4. Practice B'!$M30)),1,0)</f>
        <v>1</v>
      </c>
      <c r="N30">
        <f ca="1">IF(AND('4. Practice B'!$N30=ROUNDUP(YEARFRAC('4. Practice B'!$H30,TODAY()),0),_xlfn.ISFORMULA('4. Practice B'!$N30)),1,0)</f>
        <v>1</v>
      </c>
    </row>
    <row r="31" spans="11:14">
      <c r="K31">
        <f>IF(AND('4. Practice B'!K31=CONCATENATE('4. Practice B'!C31," ",'4. Practice B'!B31),_xlfn.ISFORMULA('4. Practice B'!K31)),1,0)</f>
        <v>1</v>
      </c>
      <c r="L31">
        <f ca="1">IF(AND(AND(ROUNDDOWN(YEARFRAC('4. Practice B'!$H31,TODAY()),0)&lt;='4. Practice B'!$L31,ROUNDUP(YEARFRAC('4. Practice B'!$H31,TODAY()),0)&gt;='4. Practice B'!$L31),_xlfn.ISFORMULA('4. Practice B'!$L31)),1,0)</f>
        <v>1</v>
      </c>
      <c r="M31">
        <f>IF(AND('4. Practice B'!$M31=MONTH('4. Practice B'!$H31),_xlfn.ISFORMULA('4. Practice B'!$M31)),1,0)</f>
        <v>1</v>
      </c>
      <c r="N31">
        <f ca="1">IF(AND('4. Practice B'!$N31=ROUNDUP(YEARFRAC('4. Practice B'!$H31,TODAY()),0),_xlfn.ISFORMULA('4. Practice B'!$N31)),1,0)</f>
        <v>1</v>
      </c>
    </row>
    <row r="32" spans="11:14">
      <c r="K32">
        <f>IF(AND('4. Practice B'!K32=CONCATENATE('4. Practice B'!C32," ",'4. Practice B'!B32),_xlfn.ISFORMULA('4. Practice B'!K32)),1,0)</f>
        <v>1</v>
      </c>
      <c r="L32">
        <f ca="1">IF(AND(AND(ROUNDDOWN(YEARFRAC('4. Practice B'!$H32,TODAY()),0)&lt;='4. Practice B'!$L32,ROUNDUP(YEARFRAC('4. Practice B'!$H32,TODAY()),0)&gt;='4. Practice B'!$L32),_xlfn.ISFORMULA('4. Practice B'!$L32)),1,0)</f>
        <v>1</v>
      </c>
      <c r="M32">
        <f>IF(AND('4. Practice B'!$M32=MONTH('4. Practice B'!$H32),_xlfn.ISFORMULA('4. Practice B'!$M32)),1,0)</f>
        <v>1</v>
      </c>
      <c r="N32">
        <f ca="1">IF(AND('4. Practice B'!$N32=ROUNDUP(YEARFRAC('4. Practice B'!$H32,TODAY()),0),_xlfn.ISFORMULA('4. Practice B'!$N32)),1,0)</f>
        <v>1</v>
      </c>
    </row>
    <row r="33" spans="11:14">
      <c r="K33">
        <f>IF(AND('4. Practice B'!K33=CONCATENATE('4. Practice B'!C33," ",'4. Practice B'!B33),_xlfn.ISFORMULA('4. Practice B'!K33)),1,0)</f>
        <v>1</v>
      </c>
      <c r="L33">
        <f ca="1">IF(AND(AND(ROUNDDOWN(YEARFRAC('4. Practice B'!$H33,TODAY()),0)&lt;='4. Practice B'!$L33,ROUNDUP(YEARFRAC('4. Practice B'!$H33,TODAY()),0)&gt;='4. Practice B'!$L33),_xlfn.ISFORMULA('4. Practice B'!$L33)),1,0)</f>
        <v>1</v>
      </c>
      <c r="M33">
        <f>IF(AND('4. Practice B'!$M33=MONTH('4. Practice B'!$H33),_xlfn.ISFORMULA('4. Practice B'!$M33)),1,0)</f>
        <v>1</v>
      </c>
      <c r="N33">
        <f ca="1">IF(AND('4. Practice B'!$N33=ROUNDUP(YEARFRAC('4. Practice B'!$H33,TODAY()),0),_xlfn.ISFORMULA('4. Practice B'!$N33)),1,0)</f>
        <v>1</v>
      </c>
    </row>
    <row r="34" spans="11:14">
      <c r="K34">
        <f>IF(AND('4. Practice B'!K34=CONCATENATE('4. Practice B'!C34," ",'4. Practice B'!B34),_xlfn.ISFORMULA('4. Practice B'!K34)),1,0)</f>
        <v>1</v>
      </c>
      <c r="L34">
        <f ca="1">IF(AND(AND(ROUNDDOWN(YEARFRAC('4. Practice B'!$H34,TODAY()),0)&lt;='4. Practice B'!$L34,ROUNDUP(YEARFRAC('4. Practice B'!$H34,TODAY()),0)&gt;='4. Practice B'!$L34),_xlfn.ISFORMULA('4. Practice B'!$L34)),1,0)</f>
        <v>1</v>
      </c>
      <c r="M34">
        <f>IF(AND('4. Practice B'!$M34=MONTH('4. Practice B'!$H34),_xlfn.ISFORMULA('4. Practice B'!$M34)),1,0)</f>
        <v>1</v>
      </c>
      <c r="N34">
        <f ca="1">IF(AND('4. Practice B'!$N34=ROUNDUP(YEARFRAC('4. Practice B'!$H34,TODAY()),0),_xlfn.ISFORMULA('4. Practice B'!$N34)),1,0)</f>
        <v>1</v>
      </c>
    </row>
    <row r="35" spans="11:14">
      <c r="K35">
        <f>IF(AND('4. Practice B'!K35=CONCATENATE('4. Practice B'!C35," ",'4. Practice B'!B35),_xlfn.ISFORMULA('4. Practice B'!K35)),1,0)</f>
        <v>1</v>
      </c>
      <c r="L35">
        <f ca="1">IF(AND(AND(ROUNDDOWN(YEARFRAC('4. Practice B'!$H35,TODAY()),0)&lt;='4. Practice B'!$L35,ROUNDUP(YEARFRAC('4. Practice B'!$H35,TODAY()),0)&gt;='4. Practice B'!$L35),_xlfn.ISFORMULA('4. Practice B'!$L35)),1,0)</f>
        <v>1</v>
      </c>
      <c r="M35">
        <f>IF(AND('4. Practice B'!$M35=MONTH('4. Practice B'!$H35),_xlfn.ISFORMULA('4. Practice B'!$M35)),1,0)</f>
        <v>1</v>
      </c>
      <c r="N35">
        <f ca="1">IF(AND('4. Practice B'!$N35=ROUNDUP(YEARFRAC('4. Practice B'!$H35,TODAY()),0),_xlfn.ISFORMULA('4. Practice B'!$N35)),1,0)</f>
        <v>1</v>
      </c>
    </row>
    <row r="36" spans="11:14">
      <c r="K36">
        <f>IF(AND('4. Practice B'!K36=CONCATENATE('4. Practice B'!C36," ",'4. Practice B'!B36),_xlfn.ISFORMULA('4. Practice B'!K36)),1,0)</f>
        <v>1</v>
      </c>
      <c r="L36">
        <f ca="1">IF(AND(AND(ROUNDDOWN(YEARFRAC('4. Practice B'!$H36,TODAY()),0)&lt;='4. Practice B'!$L36,ROUNDUP(YEARFRAC('4. Practice B'!$H36,TODAY()),0)&gt;='4. Practice B'!$L36),_xlfn.ISFORMULA('4. Practice B'!$L36)),1,0)</f>
        <v>1</v>
      </c>
      <c r="M36">
        <f>IF(AND('4. Practice B'!$M36=MONTH('4. Practice B'!$H36),_xlfn.ISFORMULA('4. Practice B'!$M36)),1,0)</f>
        <v>1</v>
      </c>
      <c r="N36">
        <f ca="1">IF(AND('4. Practice B'!$N36=ROUNDUP(YEARFRAC('4. Practice B'!$H36,TODAY()),0),_xlfn.ISFORMULA('4. Practice B'!$N36)),1,0)</f>
        <v>1</v>
      </c>
    </row>
    <row r="37" spans="11:14">
      <c r="K37">
        <f>IF(AND('4. Practice B'!K37=CONCATENATE('4. Practice B'!C37," ",'4. Practice B'!B37),_xlfn.ISFORMULA('4. Practice B'!K37)),1,0)</f>
        <v>1</v>
      </c>
      <c r="L37">
        <f ca="1">IF(AND(AND(ROUNDDOWN(YEARFRAC('4. Practice B'!$H37,TODAY()),0)&lt;='4. Practice B'!$L37,ROUNDUP(YEARFRAC('4. Practice B'!$H37,TODAY()),0)&gt;='4. Practice B'!$L37),_xlfn.ISFORMULA('4. Practice B'!$L37)),1,0)</f>
        <v>1</v>
      </c>
      <c r="M37">
        <f>IF(AND('4. Practice B'!$M37=MONTH('4. Practice B'!$H37),_xlfn.ISFORMULA('4. Practice B'!$M37)),1,0)</f>
        <v>1</v>
      </c>
      <c r="N37">
        <f ca="1">IF(AND('4. Practice B'!$N37=ROUNDUP(YEARFRAC('4. Practice B'!$H37,TODAY()),0),_xlfn.ISFORMULA('4. Practice B'!$N37)),1,0)</f>
        <v>1</v>
      </c>
    </row>
    <row r="38" spans="11:14">
      <c r="K38">
        <f>IF(AND('4. Practice B'!K38=CONCATENATE('4. Practice B'!C38," ",'4. Practice B'!B38),_xlfn.ISFORMULA('4. Practice B'!K38)),1,0)</f>
        <v>1</v>
      </c>
      <c r="L38">
        <f ca="1">IF(AND(AND(ROUNDDOWN(YEARFRAC('4. Practice B'!$H38,TODAY()),0)&lt;='4. Practice B'!$L38,ROUNDUP(YEARFRAC('4. Practice B'!$H38,TODAY()),0)&gt;='4. Practice B'!$L38),_xlfn.ISFORMULA('4. Practice B'!$L38)),1,0)</f>
        <v>1</v>
      </c>
      <c r="M38">
        <f>IF(AND('4. Practice B'!$M38=MONTH('4. Practice B'!$H38),_xlfn.ISFORMULA('4. Practice B'!$M38)),1,0)</f>
        <v>1</v>
      </c>
      <c r="N38">
        <f ca="1">IF(AND('4. Practice B'!$N38=ROUNDUP(YEARFRAC('4. Practice B'!$H38,TODAY()),0),_xlfn.ISFORMULA('4. Practice B'!$N38)),1,0)</f>
        <v>1</v>
      </c>
    </row>
    <row r="39" spans="11:14">
      <c r="K39">
        <f>IF(AND('4. Practice B'!K39=CONCATENATE('4. Practice B'!C39," ",'4. Practice B'!B39),_xlfn.ISFORMULA('4. Practice B'!K39)),1,0)</f>
        <v>1</v>
      </c>
      <c r="L39">
        <f ca="1">IF(AND(AND(ROUNDDOWN(YEARFRAC('4. Practice B'!$H39,TODAY()),0)&lt;='4. Practice B'!$L39,ROUNDUP(YEARFRAC('4. Practice B'!$H39,TODAY()),0)&gt;='4. Practice B'!$L39),_xlfn.ISFORMULA('4. Practice B'!$L39)),1,0)</f>
        <v>1</v>
      </c>
      <c r="M39">
        <f>IF(AND('4. Practice B'!$M39=MONTH('4. Practice B'!$H39),_xlfn.ISFORMULA('4. Practice B'!$M39)),1,0)</f>
        <v>1</v>
      </c>
      <c r="N39">
        <f ca="1">IF(AND('4. Practice B'!$N39=ROUNDUP(YEARFRAC('4. Practice B'!$H39,TODAY()),0),_xlfn.ISFORMULA('4. Practice B'!$N39)),1,0)</f>
        <v>1</v>
      </c>
    </row>
    <row r="40" spans="11:14">
      <c r="K40">
        <f>IF(AND('4. Practice B'!K40=CONCATENATE('4. Practice B'!C40," ",'4. Practice B'!B40),_xlfn.ISFORMULA('4. Practice B'!K40)),1,0)</f>
        <v>1</v>
      </c>
      <c r="L40">
        <f ca="1">IF(AND(AND(ROUNDDOWN(YEARFRAC('4. Practice B'!$H40,TODAY()),0)&lt;='4. Practice B'!$L40,ROUNDUP(YEARFRAC('4. Practice B'!$H40,TODAY()),0)&gt;='4. Practice B'!$L40),_xlfn.ISFORMULA('4. Practice B'!$L40)),1,0)</f>
        <v>1</v>
      </c>
      <c r="M40">
        <f>IF(AND('4. Practice B'!$M40=MONTH('4. Practice B'!$H40),_xlfn.ISFORMULA('4. Practice B'!$M40)),1,0)</f>
        <v>1</v>
      </c>
      <c r="N40">
        <f ca="1">IF(AND('4. Practice B'!$N40=ROUNDUP(YEARFRAC('4. Practice B'!$H40,TODAY()),0),_xlfn.ISFORMULA('4. Practice B'!$N40)),1,0)</f>
        <v>1</v>
      </c>
    </row>
    <row r="41" spans="11:14">
      <c r="K41">
        <f>IF(AND('4. Practice B'!K41=CONCATENATE('4. Practice B'!C41," ",'4. Practice B'!B41),_xlfn.ISFORMULA('4. Practice B'!K41)),1,0)</f>
        <v>1</v>
      </c>
      <c r="L41">
        <f ca="1">IF(AND(AND(ROUNDDOWN(YEARFRAC('4. Practice B'!$H41,TODAY()),0)&lt;='4. Practice B'!$L41,ROUNDUP(YEARFRAC('4. Practice B'!$H41,TODAY()),0)&gt;='4. Practice B'!$L41),_xlfn.ISFORMULA('4. Practice B'!$L41)),1,0)</f>
        <v>1</v>
      </c>
      <c r="M41">
        <f>IF(AND('4. Practice B'!$M41=MONTH('4. Practice B'!$H41),_xlfn.ISFORMULA('4. Practice B'!$M41)),1,0)</f>
        <v>1</v>
      </c>
      <c r="N41">
        <f ca="1">IF(AND('4. Practice B'!$N41=ROUNDUP(YEARFRAC('4. Practice B'!$H41,TODAY()),0),_xlfn.ISFORMULA('4. Practice B'!$N41)),1,0)</f>
        <v>1</v>
      </c>
    </row>
    <row r="42" spans="11:14">
      <c r="K42">
        <f>IF(AND('4. Practice B'!K42=CONCATENATE('4. Practice B'!C42," ",'4. Practice B'!B42),_xlfn.ISFORMULA('4. Practice B'!K42)),1,0)</f>
        <v>1</v>
      </c>
      <c r="L42">
        <f ca="1">IF(AND(AND(ROUNDDOWN(YEARFRAC('4. Practice B'!$H42,TODAY()),0)&lt;='4. Practice B'!$L42,ROUNDUP(YEARFRAC('4. Practice B'!$H42,TODAY()),0)&gt;='4. Practice B'!$L42),_xlfn.ISFORMULA('4. Practice B'!$L42)),1,0)</f>
        <v>1</v>
      </c>
      <c r="M42">
        <f>IF(AND('4. Practice B'!$M42=MONTH('4. Practice B'!$H42),_xlfn.ISFORMULA('4. Practice B'!$M42)),1,0)</f>
        <v>1</v>
      </c>
      <c r="N42">
        <f ca="1">IF(AND('4. Practice B'!$N42=ROUNDUP(YEARFRAC('4. Practice B'!$H42,TODAY()),0),_xlfn.ISFORMULA('4. Practice B'!$N42)),1,0)</f>
        <v>1</v>
      </c>
    </row>
    <row r="43" spans="11:14">
      <c r="K43">
        <f>IF(AND('4. Practice B'!K43=CONCATENATE('4. Practice B'!C43," ",'4. Practice B'!B43),_xlfn.ISFORMULA('4. Practice B'!K43)),1,0)</f>
        <v>1</v>
      </c>
      <c r="L43">
        <f ca="1">IF(AND(AND(ROUNDDOWN(YEARFRAC('4. Practice B'!$H43,TODAY()),0)&lt;='4. Practice B'!$L43,ROUNDUP(YEARFRAC('4. Practice B'!$H43,TODAY()),0)&gt;='4. Practice B'!$L43),_xlfn.ISFORMULA('4. Practice B'!$L43)),1,0)</f>
        <v>1</v>
      </c>
      <c r="M43">
        <f>IF(AND('4. Practice B'!$M43=MONTH('4. Practice B'!$H43),_xlfn.ISFORMULA('4. Practice B'!$M43)),1,0)</f>
        <v>1</v>
      </c>
      <c r="N43">
        <f ca="1">IF(AND('4. Practice B'!$N43=ROUNDUP(YEARFRAC('4. Practice B'!$H43,TODAY()),0),_xlfn.ISFORMULA('4. Practice B'!$N43)),1,0)</f>
        <v>1</v>
      </c>
    </row>
    <row r="44" spans="11:14">
      <c r="K44">
        <f>IF(AND('4. Practice B'!K44=CONCATENATE('4. Practice B'!C44," ",'4. Practice B'!B44),_xlfn.ISFORMULA('4. Practice B'!K44)),1,0)</f>
        <v>1</v>
      </c>
      <c r="L44">
        <f ca="1">IF(AND(AND(ROUNDDOWN(YEARFRAC('4. Practice B'!$H44,TODAY()),0)&lt;='4. Practice B'!$L44,ROUNDUP(YEARFRAC('4. Practice B'!$H44,TODAY()),0)&gt;='4. Practice B'!$L44),_xlfn.ISFORMULA('4. Practice B'!$L44)),1,0)</f>
        <v>1</v>
      </c>
      <c r="M44">
        <f>IF(AND('4. Practice B'!$M44=MONTH('4. Practice B'!$H44),_xlfn.ISFORMULA('4. Practice B'!$M44)),1,0)</f>
        <v>1</v>
      </c>
      <c r="N44">
        <f ca="1">IF(AND('4. Practice B'!$N44=ROUNDUP(YEARFRAC('4. Practice B'!$H44,TODAY()),0),_xlfn.ISFORMULA('4. Practice B'!$N44)),1,0)</f>
        <v>1</v>
      </c>
    </row>
    <row r="45" spans="11:14">
      <c r="K45">
        <f>IF(AND('4. Practice B'!K45=CONCATENATE('4. Practice B'!C45," ",'4. Practice B'!B45),_xlfn.ISFORMULA('4. Practice B'!K45)),1,0)</f>
        <v>1</v>
      </c>
      <c r="L45">
        <f ca="1">IF(AND(AND(ROUNDDOWN(YEARFRAC('4. Practice B'!$H45,TODAY()),0)&lt;='4. Practice B'!$L45,ROUNDUP(YEARFRAC('4. Practice B'!$H45,TODAY()),0)&gt;='4. Practice B'!$L45),_xlfn.ISFORMULA('4. Practice B'!$L45)),1,0)</f>
        <v>1</v>
      </c>
      <c r="M45">
        <f>IF(AND('4. Practice B'!$M45=MONTH('4. Practice B'!$H45),_xlfn.ISFORMULA('4. Practice B'!$M45)),1,0)</f>
        <v>1</v>
      </c>
      <c r="N45">
        <f ca="1">IF(AND('4. Practice B'!$N45=ROUNDUP(YEARFRAC('4. Practice B'!$H45,TODAY()),0),_xlfn.ISFORMULA('4. Practice B'!$N45)),1,0)</f>
        <v>1</v>
      </c>
    </row>
    <row r="46" spans="11:14">
      <c r="K46">
        <f>IF(AND('4. Practice B'!K46=CONCATENATE('4. Practice B'!C46," ",'4. Practice B'!B46),_xlfn.ISFORMULA('4. Practice B'!K46)),1,0)</f>
        <v>1</v>
      </c>
      <c r="L46">
        <f ca="1">IF(AND(AND(ROUNDDOWN(YEARFRAC('4. Practice B'!$H46,TODAY()),0)&lt;='4. Practice B'!$L46,ROUNDUP(YEARFRAC('4. Practice B'!$H46,TODAY()),0)&gt;='4. Practice B'!$L46),_xlfn.ISFORMULA('4. Practice B'!$L46)),1,0)</f>
        <v>1</v>
      </c>
      <c r="M46">
        <f>IF(AND('4. Practice B'!$M46=MONTH('4. Practice B'!$H46),_xlfn.ISFORMULA('4. Practice B'!$M46)),1,0)</f>
        <v>1</v>
      </c>
      <c r="N46">
        <f ca="1">IF(AND('4. Practice B'!$N46=ROUNDUP(YEARFRAC('4. Practice B'!$H46,TODAY()),0),_xlfn.ISFORMULA('4. Practice B'!$N46)),1,0)</f>
        <v>1</v>
      </c>
    </row>
    <row r="47" spans="11:14">
      <c r="K47">
        <f>IF(AND('4. Practice B'!K47=CONCATENATE('4. Practice B'!C47," ",'4. Practice B'!B47),_xlfn.ISFORMULA('4. Practice B'!K47)),1,0)</f>
        <v>1</v>
      </c>
      <c r="L47">
        <f ca="1">IF(AND(AND(ROUNDDOWN(YEARFRAC('4. Practice B'!$H47,TODAY()),0)&lt;='4. Practice B'!$L47,ROUNDUP(YEARFRAC('4. Practice B'!$H47,TODAY()),0)&gt;='4. Practice B'!$L47),_xlfn.ISFORMULA('4. Practice B'!$L47)),1,0)</f>
        <v>1</v>
      </c>
      <c r="M47">
        <f>IF(AND('4. Practice B'!$M47=MONTH('4. Practice B'!$H47),_xlfn.ISFORMULA('4. Practice B'!$M47)),1,0)</f>
        <v>1</v>
      </c>
      <c r="N47">
        <f ca="1">IF(AND('4. Practice B'!$N47=ROUNDUP(YEARFRAC('4. Practice B'!$H47,TODAY()),0),_xlfn.ISFORMULA('4. Practice B'!$N47)),1,0)</f>
        <v>1</v>
      </c>
    </row>
    <row r="48" spans="11:14">
      <c r="K48">
        <f>IF(AND('4. Practice B'!K48=CONCATENATE('4. Practice B'!C48," ",'4. Practice B'!B48),_xlfn.ISFORMULA('4. Practice B'!K48)),1,0)</f>
        <v>1</v>
      </c>
      <c r="L48">
        <f ca="1">IF(AND(AND(ROUNDDOWN(YEARFRAC('4. Practice B'!$H48,TODAY()),0)&lt;='4. Practice B'!$L48,ROUNDUP(YEARFRAC('4. Practice B'!$H48,TODAY()),0)&gt;='4. Practice B'!$L48),_xlfn.ISFORMULA('4. Practice B'!$L48)),1,0)</f>
        <v>1</v>
      </c>
      <c r="M48">
        <f>IF(AND('4. Practice B'!$M48=MONTH('4. Practice B'!$H48),_xlfn.ISFORMULA('4. Practice B'!$M48)),1,0)</f>
        <v>1</v>
      </c>
      <c r="N48">
        <f ca="1">IF(AND('4. Practice B'!$N48=ROUNDUP(YEARFRAC('4. Practice B'!$H48,TODAY()),0),_xlfn.ISFORMULA('4. Practice B'!$N48)),1,0)</f>
        <v>1</v>
      </c>
    </row>
    <row r="49" spans="11:14">
      <c r="K49">
        <f>IF(AND('4. Practice B'!K49=CONCATENATE('4. Practice B'!C49," ",'4. Practice B'!B49),_xlfn.ISFORMULA('4. Practice B'!K49)),1,0)</f>
        <v>1</v>
      </c>
      <c r="L49">
        <f ca="1">IF(AND(AND(ROUNDDOWN(YEARFRAC('4. Practice B'!$H49,TODAY()),0)&lt;='4. Practice B'!$L49,ROUNDUP(YEARFRAC('4. Practice B'!$H49,TODAY()),0)&gt;='4. Practice B'!$L49),_xlfn.ISFORMULA('4. Practice B'!$L49)),1,0)</f>
        <v>1</v>
      </c>
      <c r="M49">
        <f>IF(AND('4. Practice B'!$M49=MONTH('4. Practice B'!$H49),_xlfn.ISFORMULA('4. Practice B'!$M49)),1,0)</f>
        <v>1</v>
      </c>
      <c r="N49">
        <f ca="1">IF(AND('4. Practice B'!$N49=ROUNDUP(YEARFRAC('4. Practice B'!$H49,TODAY()),0),_xlfn.ISFORMULA('4. Practice B'!$N49)),1,0)</f>
        <v>1</v>
      </c>
    </row>
    <row r="50" spans="11:14">
      <c r="K50">
        <f>IF(AND('4. Practice B'!K50=CONCATENATE('4. Practice B'!C50," ",'4. Practice B'!B50),_xlfn.ISFORMULA('4. Practice B'!K50)),1,0)</f>
        <v>1</v>
      </c>
      <c r="L50">
        <f ca="1">IF(AND(AND(ROUNDDOWN(YEARFRAC('4. Practice B'!$H50,TODAY()),0)&lt;='4. Practice B'!$L50,ROUNDUP(YEARFRAC('4. Practice B'!$H50,TODAY()),0)&gt;='4. Practice B'!$L50),_xlfn.ISFORMULA('4. Practice B'!$L50)),1,0)</f>
        <v>1</v>
      </c>
      <c r="M50">
        <f>IF(AND('4. Practice B'!$M50=MONTH('4. Practice B'!$H50),_xlfn.ISFORMULA('4. Practice B'!$M50)),1,0)</f>
        <v>1</v>
      </c>
      <c r="N50">
        <f ca="1">IF(AND('4. Practice B'!$N50=ROUNDUP(YEARFRAC('4. Practice B'!$H50,TODAY()),0),_xlfn.ISFORMULA('4. Practice B'!$N50)),1,0)</f>
        <v>1</v>
      </c>
    </row>
    <row r="51" spans="11:14">
      <c r="K51">
        <f>IF(AND('4. Practice B'!K51=CONCATENATE('4. Practice B'!C51," ",'4. Practice B'!B51),_xlfn.ISFORMULA('4. Practice B'!K51)),1,0)</f>
        <v>1</v>
      </c>
      <c r="L51">
        <f ca="1">IF(AND(AND(ROUNDDOWN(YEARFRAC('4. Practice B'!$H51,TODAY()),0)&lt;='4. Practice B'!$L51,ROUNDUP(YEARFRAC('4. Practice B'!$H51,TODAY()),0)&gt;='4. Practice B'!$L51),_xlfn.ISFORMULA('4. Practice B'!$L51)),1,0)</f>
        <v>1</v>
      </c>
      <c r="M51">
        <f>IF(AND('4. Practice B'!$M51=MONTH('4. Practice B'!$H51),_xlfn.ISFORMULA('4. Practice B'!$M51)),1,0)</f>
        <v>1</v>
      </c>
      <c r="N51">
        <f ca="1">IF(AND('4. Practice B'!$N51=ROUNDUP(YEARFRAC('4. Practice B'!$H51,TODAY()),0),_xlfn.ISFORMULA('4. Practice B'!$N51)),1,0)</f>
        <v>1</v>
      </c>
    </row>
    <row r="52" spans="11:14">
      <c r="K52">
        <f>IF(AND('4. Practice B'!K52=CONCATENATE('4. Practice B'!C52," ",'4. Practice B'!B52),_xlfn.ISFORMULA('4. Practice B'!K52)),1,0)</f>
        <v>1</v>
      </c>
      <c r="L52">
        <f ca="1">IF(AND(AND(ROUNDDOWN(YEARFRAC('4. Practice B'!$H52,TODAY()),0)&lt;='4. Practice B'!$L52,ROUNDUP(YEARFRAC('4. Practice B'!$H52,TODAY()),0)&gt;='4. Practice B'!$L52),_xlfn.ISFORMULA('4. Practice B'!$L52)),1,0)</f>
        <v>1</v>
      </c>
      <c r="M52">
        <f>IF(AND('4. Practice B'!$M52=MONTH('4. Practice B'!$H52),_xlfn.ISFORMULA('4. Practice B'!$M52)),1,0)</f>
        <v>1</v>
      </c>
      <c r="N52">
        <f ca="1">IF(AND('4. Practice B'!$N52=ROUNDUP(YEARFRAC('4. Practice B'!$H52,TODAY()),0),_xlfn.ISFORMULA('4. Practice B'!$N52)),1,0)</f>
        <v>1</v>
      </c>
    </row>
    <row r="53" spans="11:14">
      <c r="K53">
        <f>IF(AND('4. Practice B'!K53=CONCATENATE('4. Practice B'!C53," ",'4. Practice B'!B53),_xlfn.ISFORMULA('4. Practice B'!K53)),1,0)</f>
        <v>1</v>
      </c>
      <c r="L53">
        <f ca="1">IF(AND(AND(ROUNDDOWN(YEARFRAC('4. Practice B'!$H53,TODAY()),0)&lt;='4. Practice B'!$L53,ROUNDUP(YEARFRAC('4. Practice B'!$H53,TODAY()),0)&gt;='4. Practice B'!$L53),_xlfn.ISFORMULA('4. Practice B'!$L53)),1,0)</f>
        <v>1</v>
      </c>
      <c r="M53">
        <f>IF(AND('4. Practice B'!$M53=MONTH('4. Practice B'!$H53),_xlfn.ISFORMULA('4. Practice B'!$M53)),1,0)</f>
        <v>1</v>
      </c>
      <c r="N53">
        <f ca="1">IF(AND('4. Practice B'!$N53=ROUNDUP(YEARFRAC('4. Practice B'!$H53,TODAY()),0),_xlfn.ISFORMULA('4. Practice B'!$N53)),1,0)</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Scenario A</vt:lpstr>
      <vt:lpstr>2. Practice A</vt:lpstr>
      <vt:lpstr>3. Scenario B</vt:lpstr>
      <vt:lpstr>4. Practice B</vt:lpstr>
      <vt:lpstr>hints</vt:lpstr>
      <vt:lpstr>messages1</vt:lpstr>
      <vt:lpstr>messages2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No0ne</cp:lastModifiedBy>
  <dcterms:created xsi:type="dcterms:W3CDTF">2017-05-26T01:31:29Z</dcterms:created>
  <dcterms:modified xsi:type="dcterms:W3CDTF">2021-06-20T13:37:09Z</dcterms:modified>
</cp:coreProperties>
</file>