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Mechatronics\CourseRA\Excel\Course 2\Week 4\"/>
    </mc:Choice>
  </mc:AlternateContent>
  <xr:revisionPtr revIDLastSave="0" documentId="13_ncr:1_{0A0C1A66-CDC7-40C0-99E4-71AF52F2E5BD}" xr6:coauthVersionLast="36" xr6:coauthVersionMax="36" xr10:uidLastSave="{00000000-0000-0000-0000-000000000000}"/>
  <workbookProtection lockStructure="1"/>
  <bookViews>
    <workbookView xWindow="0" yWindow="0" windowWidth="20490" windowHeight="7545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E35" i="13"/>
  <c r="E34" i="13"/>
  <c r="C34" i="13"/>
  <c r="D34" i="13"/>
  <c r="C35" i="13"/>
  <c r="D35" i="13"/>
  <c r="C36" i="13"/>
  <c r="D36" i="13"/>
  <c r="B36" i="13"/>
  <c r="B35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F19" i="13" l="1"/>
  <c r="E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<sst xmlns="http://schemas.openxmlformats.org/spreadsheetml/2006/main" count="1376" uniqueCount="597">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</sst>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Dashboard!$A$4</c:f>
              <c:strCache>
                <c:ptCount val="1"/>
                <c:pt idx="0">
                  <c:v>Number of students by Campus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Dashboard!$A$4:$A$7</c15:sqref>
                  </c15:fullRef>
                </c:ext>
              </c:extLst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Dashboard!$B$4:$B$7</c15:sqref>
                  </c15:fullRef>
                </c:ext>
              </c:extLst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935-4AA5-BAB4-69DD32CA047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Dashboard!$A$12</c:f>
              <c:strCache>
                <c:ptCount val="1"/>
                <c:pt idx="0">
                  <c:v>Number of students by Course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Dashboard!$A$12:$A$15</c15:sqref>
                  </c15:fullRef>
                </c:ext>
              </c:extLst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Dashboard!$B$12:$B$15</c15:sqref>
                  </c15:fullRef>
                </c:ext>
              </c:extLst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FA7A-425C-9AF8-9152F37347F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B-4C8F-807C-769C071A0EF1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B-4C8F-807C-769C071A0EF1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B-4C8F-807C-769C071A0EF1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CB-4C8F-807C-769C071A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300032"/>
        <c:axId val="528439920"/>
      </c:barChart>
      <c:catAx>
        <c:axId val="5323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9920"/>
        <c:crosses val="autoZero"/>
        <c:auto val="1"/>
        <c:lblAlgn val="ctr"/>
        <c:lblOffset val="100"/>
        <c:noMultiLvlLbl val="0"/>
      </c:catAx>
      <c:valAx>
        <c:axId val="5284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5-4557-8A1F-9AA97B2D34D6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5-4557-8A1F-9AA97B2D34D6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5-4557-8A1F-9AA97B2D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246832"/>
        <c:axId val="532609952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5-4557-8A1F-9AA97B2D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87536"/>
        <c:axId val="572393680"/>
      </c:lineChart>
      <c:catAx>
        <c:axId val="5252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09952"/>
        <c:crosses val="autoZero"/>
        <c:auto val="1"/>
        <c:lblAlgn val="ctr"/>
        <c:lblOffset val="100"/>
        <c:noMultiLvlLbl val="0"/>
      </c:catAx>
      <c:valAx>
        <c:axId val="5326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6832"/>
        <c:crosses val="autoZero"/>
        <c:crossBetween val="between"/>
      </c:valAx>
      <c:valAx>
        <c:axId val="572393680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7536"/>
        <c:crosses val="max"/>
        <c:crossBetween val="between"/>
      </c:valAx>
      <c:catAx>
        <c:axId val="57208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393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140505249343832"/>
                  <c:y val="4.0099154272382619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5-404E-A476-6994A97B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23440"/>
        <c:axId val="570875728"/>
      </c:lineChart>
      <c:catAx>
        <c:axId val="42142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75728"/>
        <c:crosses val="autoZero"/>
        <c:auto val="1"/>
        <c:lblAlgn val="ctr"/>
        <c:lblOffset val="100"/>
        <c:noMultiLvlLbl val="0"/>
      </c:catAx>
      <c:valAx>
        <c:axId val="570875728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76201</xdr:colOff>
      <xdr:row>3</xdr:row>
      <xdr:rowOff>33337</xdr:rowOff>
    </xdr:from>
    <xdr:to>
      <xdr:col>6</xdr:col>
      <xdr:colOff>266701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88523-98D3-4A2A-A514-37F06B9D3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</xdr:row>
      <xdr:rowOff>57149</xdr:rowOff>
    </xdr:from>
    <xdr:to>
      <xdr:col>12</xdr:col>
      <xdr:colOff>28575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607AD-8535-4BE7-B5C5-0C9B8E03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866775</xdr:colOff>
      <xdr:row>24</xdr:row>
      <xdr:rowOff>90487</xdr:rowOff>
    </xdr:from>
    <xdr:to>
      <xdr:col>11</xdr:col>
      <xdr:colOff>419100</xdr:colOff>
      <xdr:row>28</xdr:row>
      <xdr:rowOff>1719262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9901F-DF1E-4C09-9403-C5772D7D0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885825</xdr:colOff>
      <xdr:row>31</xdr:row>
      <xdr:rowOff>80962</xdr:rowOff>
    </xdr:from>
    <xdr:to>
      <xdr:col>11</xdr:col>
      <xdr:colOff>438150</xdr:colOff>
      <xdr:row>43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6520B-9B81-4127-B6F6-03EB60D40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276225</xdr:colOff>
      <xdr:row>41</xdr:row>
      <xdr:rowOff>61912</xdr:rowOff>
    </xdr:from>
    <xdr:to>
      <xdr:col>5</xdr:col>
      <xdr:colOff>695325</xdr:colOff>
      <xdr:row>55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911BBD-6B3E-499F-954E-7CDFDFAA1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22" workbookViewId="0">
      <selection activeCell="A33" sqref="A33"/>
    </sheetView>
  </sheetViews>
  <sheetFormatPr defaultColWidth="9.85546875" defaultRowHeight="15"/>
  <cols>
    <col min="1" max="8" width="9.85546875" style="36"/>
    <col min="9" max="12" width="12.28515625" style="36" customWidth="1"/>
    <col min="13" max="13" width="39.5703125" style="36" customWidth="1"/>
    <col min="14" max="16" width="12.28515625" style="36" customWidth="1"/>
    <col min="17" max="16384" width="9.85546875" style="36"/>
  </cols>
  <sheetData>
    <row r="1" spans="1:16">
      <c r="H1" s="41"/>
    </row>
    <row r="2" spans="1:16" ht="34.5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.75" thickBot="1">
      <c r="H5" s="41"/>
    </row>
    <row r="6" spans="1:16" ht="32.25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.75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5" customHeight="1"/>
    <row r="15" spans="1:16" ht="18.75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E1" workbookViewId="0">
      <selection activeCell="R7" sqref="R7:R255"/>
    </sheetView>
  </sheetViews>
  <sheetFormatPr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13.140625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.75">
      <c r="C4" s="62" t="s">
        <v>271</v>
      </c>
      <c r="D4" s="62"/>
      <c r="E4" s="13">
        <f>COUNTA(Student_name)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38.25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Payment_Semester_1+Payment_Semester_2+Payment_Semester_3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37" workbookViewId="0">
      <selection activeCell="H50" sqref="H50"/>
    </sheetView>
  </sheetViews>
  <sheetFormatPr defaultRowHeight="15"/>
  <cols>
    <col min="1" max="1" width="20" bestFit="1" customWidth="1"/>
    <col min="2" max="2" width="19.140625" customWidth="1"/>
    <col min="3" max="3" width="14.28515625" bestFit="1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COUNTIFS(Campus,A5)</f>
        <v>83</v>
      </c>
    </row>
    <row r="6" spans="1:12" ht="23.25" customHeight="1">
      <c r="A6" s="15" t="s">
        <v>264</v>
      </c>
      <c r="B6" s="31">
        <f>COUNTIFS(Campus,A6)</f>
        <v>124</v>
      </c>
      <c r="E6" s="2"/>
    </row>
    <row r="7" spans="1:12" ht="23.25" customHeight="1">
      <c r="A7" s="15" t="s">
        <v>265</v>
      </c>
      <c r="B7" s="31">
        <f>COUNTIFS(Campus,A7)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8.75">
      <c r="A12" s="80" t="s">
        <v>274</v>
      </c>
      <c r="B12" s="80"/>
    </row>
    <row r="13" spans="1:12" ht="18.75">
      <c r="A13" s="15" t="s">
        <v>268</v>
      </c>
      <c r="B13" s="13">
        <f>COUNTIFS(Course,A13)</f>
        <v>77</v>
      </c>
    </row>
    <row r="14" spans="1:12" ht="18.75">
      <c r="A14" s="15" t="s">
        <v>269</v>
      </c>
      <c r="B14" s="13">
        <f>COUNTIFS(Course,A14)</f>
        <v>114</v>
      </c>
    </row>
    <row r="15" spans="1:12" ht="18.75">
      <c r="A15" s="15" t="s">
        <v>270</v>
      </c>
      <c r="B15" s="13">
        <f>COUNTIFS(Course,A15)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69" t="s">
        <v>553</v>
      </c>
      <c r="I18" s="69"/>
      <c r="J18" s="70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COUNTIFS(Number_of_units__Semester_1,"=1")</f>
        <v>39</v>
      </c>
      <c r="E19" s="20">
        <f>COUNTIFS(Number_of_units__Semester_2,"=1")</f>
        <v>65</v>
      </c>
      <c r="F19" s="20">
        <f>COUNTIFS(Number_of_units__Semester_3,"=1")</f>
        <v>0</v>
      </c>
      <c r="H19" s="69" t="s">
        <v>284</v>
      </c>
      <c r="I19" s="69"/>
      <c r="J19" s="70"/>
      <c r="K19" s="20">
        <f>COUNTIFS(Average_mark_Semester_1,"&lt;50",Course,"Accounting")</f>
        <v>9</v>
      </c>
      <c r="L19" s="20">
        <f>COUNTIFS(Average_mark_Semester_2,"&lt;50",Course,"Accounting")</f>
        <v>7</v>
      </c>
      <c r="M19" s="20">
        <f>COUNTIFS(Average_mark_Semester_3,"&lt;50",Course,"Accounting")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1.5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.75">
      <c r="A26" s="15" t="s">
        <v>263</v>
      </c>
      <c r="B26" s="21">
        <f>SUMIFS(Total_Payment,Campus,A26)</f>
        <v>2008800</v>
      </c>
      <c r="C26" s="21">
        <f>SUMIFS(Total_Payment,Campus,$A26,Course,C$25)</f>
        <v>572400</v>
      </c>
      <c r="D26" s="21">
        <f>SUMIFS(Total_Payment,Campus,$A26,Course,D$25)</f>
        <v>963900</v>
      </c>
      <c r="E26" s="21">
        <f>SUMIFS(Total_Payment,Campus,$A26,Course,E$25)</f>
        <v>472500</v>
      </c>
      <c r="G26" s="7"/>
    </row>
    <row r="27" spans="1:13" ht="18.75">
      <c r="A27" s="15" t="s">
        <v>264</v>
      </c>
      <c r="B27" s="21">
        <f>SUMIFS(Total_Payment,Campus,A27)</f>
        <v>2983500</v>
      </c>
      <c r="C27" s="21">
        <f>SUMIFS(Total_Payment,Campus,$A27,Course,C$25)</f>
        <v>945000</v>
      </c>
      <c r="D27" s="21">
        <f>SUMIFS(Total_Payment,Campus,$A27,Course,D$25)</f>
        <v>1358100</v>
      </c>
      <c r="E27" s="21">
        <f>SUMIFS(Total_Payment,Campus,$A27,Course,E$25)</f>
        <v>680400</v>
      </c>
    </row>
    <row r="28" spans="1:13" ht="18.75">
      <c r="A28" s="15" t="s">
        <v>265</v>
      </c>
      <c r="B28" s="21">
        <f>SUMIFS(Total_Payment,Campus,A28)</f>
        <v>1028700</v>
      </c>
      <c r="C28" s="21">
        <f>SUMIFS(Total_Payment,Campus,$A28,Course,C$25)</f>
        <v>318600</v>
      </c>
      <c r="D28" s="21">
        <f>SUMIFS(Total_Payment,Campus,$A28,Course,D$25)</f>
        <v>442800</v>
      </c>
      <c r="E28" s="21">
        <f>SUMIFS(Total_Payment,Campus,$A28,Course,E$25)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1.5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.75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21">
        <f>SUM(Payment_Semester_1)</f>
        <v>2033100</v>
      </c>
      <c r="F34" s="35"/>
      <c r="G34" s="7"/>
    </row>
    <row r="35" spans="1:7" ht="18.75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21">
        <f>SUM(Payment_Semester_2)</f>
        <v>1703700</v>
      </c>
      <c r="F35" s="35"/>
    </row>
    <row r="36" spans="1:7" ht="18.75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D356307-01EA-476E-BA66-2757EBCF4F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No0ne</cp:lastModifiedBy>
  <dcterms:created xsi:type="dcterms:W3CDTF">2016-08-30T01:18:10Z</dcterms:created>
  <dcterms:modified xsi:type="dcterms:W3CDTF">2021-06-21T18:42:21Z</dcterms:modified>
</cp:coreProperties>
</file>