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bgan\OneDrive\Desktop\WORK\Aj_Woot\CODE\data_test\"/>
    </mc:Choice>
  </mc:AlternateContent>
  <xr:revisionPtr revIDLastSave="0" documentId="13_ncr:1_{EB5BFE5F-2979-42E2-9C76-9657961CDC17}" xr6:coauthVersionLast="47" xr6:coauthVersionMax="47" xr10:uidLastSave="{00000000-0000-0000-0000-000000000000}"/>
  <bookViews>
    <workbookView xWindow="-120" yWindow="-120" windowWidth="29040" windowHeight="15720" xr2:uid="{29004776-18DE-466A-8025-2390A1832D06}"/>
  </bookViews>
  <sheets>
    <sheet name="Test_mono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5" i="1" l="1"/>
  <c r="F299" i="1"/>
  <c r="F297" i="1"/>
  <c r="F293" i="1"/>
  <c r="P198" i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Q199" i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Q237" i="1" s="1"/>
  <c r="Q238" i="1" s="1"/>
  <c r="Q239" i="1" s="1"/>
  <c r="Q240" i="1" s="1"/>
  <c r="Q241" i="1" s="1"/>
  <c r="Q242" i="1" s="1"/>
  <c r="Q243" i="1" s="1"/>
  <c r="Q244" i="1" s="1"/>
  <c r="Q245" i="1" s="1"/>
  <c r="Q246" i="1" s="1"/>
  <c r="Q247" i="1" s="1"/>
  <c r="Q248" i="1" s="1"/>
  <c r="Q249" i="1" s="1"/>
  <c r="Q250" i="1" s="1"/>
  <c r="Q251" i="1" s="1"/>
  <c r="Q252" i="1" s="1"/>
  <c r="Q253" i="1" s="1"/>
  <c r="Q254" i="1" s="1"/>
  <c r="Q255" i="1" s="1"/>
  <c r="Q256" i="1" s="1"/>
  <c r="Q257" i="1" s="1"/>
  <c r="Q258" i="1" s="1"/>
  <c r="Q259" i="1" s="1"/>
  <c r="Q260" i="1" s="1"/>
  <c r="Q261" i="1" s="1"/>
  <c r="Q262" i="1" s="1"/>
  <c r="Q263" i="1" s="1"/>
  <c r="Q264" i="1" s="1"/>
  <c r="Q265" i="1" s="1"/>
  <c r="Q266" i="1" s="1"/>
  <c r="Q267" i="1" s="1"/>
  <c r="Q268" i="1" s="1"/>
  <c r="Q269" i="1" s="1"/>
  <c r="Q270" i="1" s="1"/>
  <c r="Q271" i="1" s="1"/>
  <c r="Q272" i="1" s="1"/>
  <c r="Q273" i="1" s="1"/>
  <c r="Q274" i="1" s="1"/>
  <c r="Q275" i="1" s="1"/>
  <c r="Q276" i="1" s="1"/>
  <c r="Q277" i="1" s="1"/>
  <c r="Q278" i="1" s="1"/>
  <c r="Q279" i="1" s="1"/>
  <c r="Q280" i="1" s="1"/>
  <c r="Q281" i="1" s="1"/>
  <c r="Q282" i="1" s="1"/>
  <c r="Q283" i="1" s="1"/>
  <c r="Q284" i="1" s="1"/>
  <c r="Q285" i="1" s="1"/>
  <c r="J1" i="1"/>
  <c r="P211" i="1" l="1"/>
  <c r="P212" i="1" s="1"/>
  <c r="P213" i="1" s="1"/>
  <c r="R199" i="1"/>
  <c r="R200" i="1"/>
  <c r="P214" i="1" l="1"/>
  <c r="P215" i="1" s="1"/>
  <c r="P216" i="1" s="1"/>
  <c r="R201" i="1"/>
  <c r="R203" i="1"/>
  <c r="P217" i="1" l="1"/>
  <c r="P218" i="1" s="1"/>
  <c r="P219" i="1" s="1"/>
  <c r="R202" i="1"/>
  <c r="R204" i="1"/>
  <c r="P220" i="1" l="1"/>
  <c r="P221" i="1" s="1"/>
  <c r="P222" i="1" s="1"/>
  <c r="P223" i="1" s="1"/>
  <c r="R206" i="1"/>
  <c r="P224" i="1" l="1"/>
  <c r="P225" i="1" s="1"/>
  <c r="R205" i="1"/>
  <c r="R207" i="1"/>
  <c r="R225" i="1" l="1"/>
  <c r="P226" i="1"/>
  <c r="R208" i="1"/>
  <c r="P227" i="1" l="1"/>
  <c r="R226" i="1"/>
  <c r="R209" i="1"/>
  <c r="P228" i="1" l="1"/>
  <c r="R227" i="1"/>
  <c r="R210" i="1"/>
  <c r="P229" i="1" l="1"/>
  <c r="R228" i="1"/>
  <c r="R211" i="1"/>
  <c r="P230" i="1" l="1"/>
  <c r="R229" i="1"/>
  <c r="R212" i="1"/>
  <c r="P231" i="1" l="1"/>
  <c r="R230" i="1"/>
  <c r="R213" i="1"/>
  <c r="P232" i="1" l="1"/>
  <c r="R231" i="1"/>
  <c r="R214" i="1"/>
  <c r="P233" i="1" l="1"/>
  <c r="R232" i="1"/>
  <c r="R215" i="1"/>
  <c r="R233" i="1" l="1"/>
  <c r="P234" i="1"/>
  <c r="R216" i="1"/>
  <c r="P235" i="1" l="1"/>
  <c r="R234" i="1"/>
  <c r="R217" i="1"/>
  <c r="R235" i="1" l="1"/>
  <c r="P236" i="1"/>
  <c r="R218" i="1"/>
  <c r="R236" i="1" l="1"/>
  <c r="P237" i="1"/>
  <c r="R219" i="1"/>
  <c r="P238" i="1" l="1"/>
  <c r="R237" i="1"/>
  <c r="R220" i="1"/>
  <c r="P239" i="1" l="1"/>
  <c r="R238" i="1"/>
  <c r="R221" i="1"/>
  <c r="P240" i="1" l="1"/>
  <c r="R239" i="1"/>
  <c r="R222" i="1"/>
  <c r="P241" i="1" l="1"/>
  <c r="R240" i="1"/>
  <c r="R223" i="1"/>
  <c r="R241" i="1" l="1"/>
  <c r="P242" i="1"/>
  <c r="R224" i="1"/>
  <c r="P243" i="1" l="1"/>
  <c r="R242" i="1"/>
  <c r="P244" i="1" l="1"/>
  <c r="R243" i="1"/>
  <c r="R244" i="1" l="1"/>
  <c r="P245" i="1"/>
  <c r="R245" i="1" l="1"/>
  <c r="P246" i="1"/>
  <c r="P247" i="1" l="1"/>
  <c r="R246" i="1"/>
  <c r="P248" i="1" l="1"/>
  <c r="R247" i="1"/>
  <c r="P249" i="1" l="1"/>
  <c r="R248" i="1"/>
  <c r="P250" i="1" l="1"/>
  <c r="R249" i="1"/>
  <c r="P251" i="1" l="1"/>
  <c r="R250" i="1"/>
  <c r="P252" i="1" l="1"/>
  <c r="R251" i="1"/>
  <c r="P253" i="1" l="1"/>
  <c r="R252" i="1"/>
  <c r="P254" i="1" l="1"/>
  <c r="R253" i="1"/>
  <c r="P255" i="1" l="1"/>
  <c r="R254" i="1"/>
  <c r="P256" i="1" l="1"/>
  <c r="R255" i="1"/>
  <c r="P257" i="1" l="1"/>
  <c r="R256" i="1"/>
  <c r="P258" i="1" l="1"/>
  <c r="R257" i="1"/>
  <c r="P259" i="1" l="1"/>
  <c r="R258" i="1"/>
  <c r="P260" i="1" l="1"/>
  <c r="R259" i="1"/>
  <c r="P261" i="1" l="1"/>
  <c r="R260" i="1"/>
  <c r="P262" i="1" l="1"/>
  <c r="R261" i="1"/>
  <c r="P263" i="1" l="1"/>
  <c r="R262" i="1"/>
  <c r="P264" i="1" l="1"/>
  <c r="R263" i="1"/>
  <c r="P265" i="1" l="1"/>
  <c r="R264" i="1"/>
  <c r="R265" i="1" l="1"/>
  <c r="P266" i="1"/>
  <c r="P267" i="1" l="1"/>
  <c r="R266" i="1"/>
  <c r="P268" i="1" l="1"/>
  <c r="R267" i="1"/>
  <c r="P269" i="1" l="1"/>
  <c r="R268" i="1"/>
  <c r="R269" i="1" l="1"/>
  <c r="P270" i="1"/>
  <c r="P271" i="1" l="1"/>
  <c r="R270" i="1"/>
  <c r="R271" i="1" l="1"/>
  <c r="P272" i="1"/>
  <c r="P273" i="1" l="1"/>
  <c r="R272" i="1"/>
  <c r="P274" i="1" l="1"/>
  <c r="R273" i="1"/>
  <c r="P275" i="1" l="1"/>
  <c r="R274" i="1"/>
  <c r="P276" i="1" l="1"/>
  <c r="R275" i="1"/>
  <c r="P277" i="1" l="1"/>
  <c r="R276" i="1"/>
  <c r="R277" i="1" l="1"/>
  <c r="P278" i="1"/>
  <c r="P279" i="1" l="1"/>
  <c r="R278" i="1"/>
  <c r="P280" i="1" l="1"/>
  <c r="R279" i="1"/>
  <c r="R280" i="1" l="1"/>
  <c r="P281" i="1"/>
  <c r="P282" i="1" s="1"/>
  <c r="P283" i="1" s="1"/>
  <c r="P284" i="1" s="1"/>
  <c r="P285" i="1" s="1"/>
</calcChain>
</file>

<file path=xl/sharedStrings.xml><?xml version="1.0" encoding="utf-8"?>
<sst xmlns="http://schemas.openxmlformats.org/spreadsheetml/2006/main" count="4665" uniqueCount="38">
  <si>
    <t>-----------</t>
  </si>
  <si>
    <t>START</t>
  </si>
  <si>
    <t>REC</t>
  </si>
  <si>
    <t>PM</t>
  </si>
  <si>
    <t>---------</t>
  </si>
  <si>
    <t>Record</t>
  </si>
  <si>
    <t>=</t>
  </si>
  <si>
    <t>500mS</t>
  </si>
  <si>
    <t>/</t>
  </si>
  <si>
    <t>TEST</t>
  </si>
  <si>
    <t>1LOOP</t>
  </si>
  <si>
    <t>Count/</t>
  </si>
  <si>
    <t>DD</t>
  </si>
  <si>
    <t>MM</t>
  </si>
  <si>
    <t>YYY</t>
  </si>
  <si>
    <t>/HH</t>
  </si>
  <si>
    <t>SS</t>
  </si>
  <si>
    <t>/COUNT</t>
  </si>
  <si>
    <t>/SENSOR2</t>
  </si>
  <si>
    <t>/SENSOR4</t>
  </si>
  <si>
    <t>00.00</t>
  </si>
  <si>
    <t>STOP</t>
  </si>
  <si>
    <t>พื้นที่หน้าตัด (Area)</t>
  </si>
  <si>
    <t>m^2</t>
  </si>
  <si>
    <t>(mm)</t>
  </si>
  <si>
    <t xml:space="preserve">แรง </t>
  </si>
  <si>
    <t>(N)</t>
  </si>
  <si>
    <t>ดังนั้น K ที่ถูกต้อง</t>
  </si>
  <si>
    <t>เริ่มเฉือน</t>
  </si>
  <si>
    <t>ลำดับ</t>
  </si>
  <si>
    <t>ค่าที่ควรจะเป็น</t>
  </si>
  <si>
    <t xml:space="preserve"> K = 200</t>
  </si>
  <si>
    <t>ค่าที่ได้จากโปรแกรม</t>
  </si>
  <si>
    <t>D_vertical</t>
  </si>
  <si>
    <t>D_horizon</t>
  </si>
  <si>
    <t>LC_hor</t>
  </si>
  <si>
    <t>LC_ver</t>
  </si>
  <si>
    <r>
      <t>K  = (</t>
    </r>
    <r>
      <rPr>
        <sz val="16"/>
        <color theme="1"/>
        <rFont val="Symbol"/>
        <family val="1"/>
        <charset val="2"/>
      </rPr>
      <t>s</t>
    </r>
    <r>
      <rPr>
        <sz val="16"/>
        <color theme="1"/>
        <rFont val="Aptos Narrow"/>
        <family val="2"/>
        <scheme val="minor"/>
      </rPr>
      <t xml:space="preserve">n_1 - </t>
    </r>
    <r>
      <rPr>
        <sz val="16"/>
        <color theme="1"/>
        <rFont val="Symbol"/>
        <family val="1"/>
        <charset val="2"/>
      </rPr>
      <t>s</t>
    </r>
    <r>
      <rPr>
        <sz val="16"/>
        <color theme="1"/>
        <rFont val="Aptos Narrow"/>
        <family val="2"/>
        <scheme val="minor"/>
      </rPr>
      <t>n_0)/(Dv_1 - Dv_0)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</si>
</sst>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6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6"/>
      <name val="Aptos Narrow"/>
      <family val="2"/>
      <scheme val="minor"/>
    </font>
    <font>
      <sz val="16"/>
      <color theme="1"/>
      <name val="Symbol"/>
      <family val="1"/>
      <charset val="2"/>
    </font>
    <font>
      <b/>
      <sz val="18"/>
      <color theme="1"/>
      <name val="Aptos Narrow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66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18" fillId="35" borderId="0" xfId="0" applyFont="1" applyFill="1" applyAlignment="1">
      <alignment horizontal="center"/>
    </xf>
    <xf numFmtId="0" fontId="19" fillId="37" borderId="0" xfId="0" applyFont="1" applyFill="1" applyAlignment="1">
      <alignment horizontal="center"/>
    </xf>
    <xf numFmtId="0" fontId="19" fillId="38" borderId="0" xfId="0" applyFont="1" applyFill="1" applyAlignment="1">
      <alignment horizontal="center"/>
    </xf>
    <xf numFmtId="0" fontId="20" fillId="34" borderId="0" xfId="0" applyFont="1" applyFill="1"/>
    <xf numFmtId="0" fontId="20" fillId="0" borderId="0" xfId="0" applyFont="1"/>
    <xf numFmtId="14" fontId="20" fillId="0" borderId="0" xfId="0" applyNumberFormat="1" applyFont="1"/>
    <xf numFmtId="21" fontId="20" fillId="0" borderId="0" xfId="0" applyNumberFormat="1" applyFont="1"/>
    <xf numFmtId="0" fontId="19" fillId="33" borderId="0" xfId="0" applyFont="1" applyFill="1"/>
    <xf numFmtId="0" fontId="21" fillId="33" borderId="0" xfId="0" applyFont="1" applyFill="1"/>
    <xf numFmtId="164" fontId="21" fillId="33" borderId="0" xfId="0" applyNumberFormat="1" applyFont="1" applyFill="1"/>
    <xf numFmtId="0" fontId="21" fillId="35" borderId="0" xfId="0" applyFont="1" applyFill="1"/>
    <xf numFmtId="0" fontId="20" fillId="39" borderId="0" xfId="0" applyFont="1" applyFill="1"/>
    <xf numFmtId="0" fontId="20" fillId="35" borderId="0" xfId="0" applyFont="1" applyFill="1"/>
    <xf numFmtId="0" fontId="20" fillId="38" borderId="0" xfId="0" applyFont="1" applyFill="1"/>
    <xf numFmtId="0" fontId="20" fillId="0" borderId="0" xfId="0" quotePrefix="1" applyFont="1"/>
    <xf numFmtId="14" fontId="20" fillId="40" borderId="0" xfId="0" applyNumberFormat="1" applyFont="1" applyFill="1"/>
    <xf numFmtId="21" fontId="20" fillId="40" borderId="0" xfId="0" applyNumberFormat="1" applyFont="1" applyFill="1"/>
    <xf numFmtId="0" fontId="20" fillId="40" borderId="0" xfId="0" applyFont="1" applyFill="1"/>
    <xf numFmtId="0" fontId="18" fillId="41" borderId="0" xfId="0" applyFont="1" applyFill="1" applyAlignment="1">
      <alignment horizontal="center"/>
    </xf>
    <xf numFmtId="0" fontId="20" fillId="41" borderId="0" xfId="0" applyFont="1" applyFill="1"/>
    <xf numFmtId="0" fontId="20" fillId="36" borderId="0" xfId="0" applyFont="1" applyFill="1"/>
    <xf numFmtId="0" fontId="23" fillId="39" borderId="0" xfId="0" applyFont="1" applyFill="1"/>
    <xf numFmtId="0" fontId="20" fillId="38" borderId="0" xfId="0" applyFont="1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600463776979253E-2"/>
                  <c:y val="-0.126505433928766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Test_mono2!$I$198:$I$270</c:f>
              <c:numCache>
                <c:formatCode>General</c:formatCode>
                <c:ptCount val="73"/>
                <c:pt idx="0">
                  <c:v>-0.42099999999999999</c:v>
                </c:pt>
                <c:pt idx="1">
                  <c:v>-0.43099999999999999</c:v>
                </c:pt>
                <c:pt idx="2">
                  <c:v>-0.44</c:v>
                </c:pt>
                <c:pt idx="3">
                  <c:v>-0.49</c:v>
                </c:pt>
                <c:pt idx="4">
                  <c:v>-0.123</c:v>
                </c:pt>
                <c:pt idx="5">
                  <c:v>0.23</c:v>
                </c:pt>
                <c:pt idx="6">
                  <c:v>0.44</c:v>
                </c:pt>
                <c:pt idx="7">
                  <c:v>0.54400000000000004</c:v>
                </c:pt>
                <c:pt idx="8">
                  <c:v>0.60499999999999998</c:v>
                </c:pt>
                <c:pt idx="9">
                  <c:v>0.745</c:v>
                </c:pt>
                <c:pt idx="10">
                  <c:v>0.81</c:v>
                </c:pt>
                <c:pt idx="11">
                  <c:v>0.94599999999999995</c:v>
                </c:pt>
                <c:pt idx="12">
                  <c:v>1.046</c:v>
                </c:pt>
                <c:pt idx="13">
                  <c:v>1.1000000000000001</c:v>
                </c:pt>
                <c:pt idx="14">
                  <c:v>1.1099000000000001</c:v>
                </c:pt>
                <c:pt idx="15">
                  <c:v>1.1299999999999999</c:v>
                </c:pt>
                <c:pt idx="16">
                  <c:v>1.1499999999999999</c:v>
                </c:pt>
                <c:pt idx="17">
                  <c:v>1.1739999999999999</c:v>
                </c:pt>
                <c:pt idx="18">
                  <c:v>1.1970000000000001</c:v>
                </c:pt>
                <c:pt idx="19">
                  <c:v>1.2</c:v>
                </c:pt>
                <c:pt idx="20">
                  <c:v>1.2152000000000001</c:v>
                </c:pt>
                <c:pt idx="21">
                  <c:v>1.252</c:v>
                </c:pt>
                <c:pt idx="22">
                  <c:v>1.2529999999999999</c:v>
                </c:pt>
                <c:pt idx="23">
                  <c:v>1.2531000000000001</c:v>
                </c:pt>
                <c:pt idx="24">
                  <c:v>1.2532000000000001</c:v>
                </c:pt>
                <c:pt idx="25">
                  <c:v>1.2152000000000001</c:v>
                </c:pt>
                <c:pt idx="26">
                  <c:v>1.2150000000000001</c:v>
                </c:pt>
                <c:pt idx="27">
                  <c:v>1.1494</c:v>
                </c:pt>
                <c:pt idx="28">
                  <c:v>1.149</c:v>
                </c:pt>
                <c:pt idx="29">
                  <c:v>1.0530999999999999</c:v>
                </c:pt>
                <c:pt idx="30">
                  <c:v>1.0529999999999999</c:v>
                </c:pt>
                <c:pt idx="31">
                  <c:v>0.98950000000000005</c:v>
                </c:pt>
                <c:pt idx="32">
                  <c:v>0.98899999999999999</c:v>
                </c:pt>
                <c:pt idx="33">
                  <c:v>0.94</c:v>
                </c:pt>
                <c:pt idx="34">
                  <c:v>0.86240000000000006</c:v>
                </c:pt>
                <c:pt idx="35">
                  <c:v>0.86199999999999999</c:v>
                </c:pt>
                <c:pt idx="36">
                  <c:v>0.76539999999999997</c:v>
                </c:pt>
                <c:pt idx="37">
                  <c:v>0.76500000000000001</c:v>
                </c:pt>
                <c:pt idx="38">
                  <c:v>0.63900000000000001</c:v>
                </c:pt>
                <c:pt idx="39">
                  <c:v>0.63800000000000001</c:v>
                </c:pt>
                <c:pt idx="40">
                  <c:v>0.502</c:v>
                </c:pt>
                <c:pt idx="41">
                  <c:v>0.40100000000000002</c:v>
                </c:pt>
                <c:pt idx="42">
                  <c:v>0.40129999999999999</c:v>
                </c:pt>
                <c:pt idx="43">
                  <c:v>0.3553</c:v>
                </c:pt>
                <c:pt idx="44">
                  <c:v>0.35499999999999998</c:v>
                </c:pt>
                <c:pt idx="45">
                  <c:v>0.27639999999999998</c:v>
                </c:pt>
                <c:pt idx="46">
                  <c:v>0.27600000000000002</c:v>
                </c:pt>
                <c:pt idx="47">
                  <c:v>0.25</c:v>
                </c:pt>
                <c:pt idx="48">
                  <c:v>0.251</c:v>
                </c:pt>
                <c:pt idx="49">
                  <c:v>0.25130000000000002</c:v>
                </c:pt>
                <c:pt idx="50">
                  <c:v>0.251</c:v>
                </c:pt>
                <c:pt idx="51">
                  <c:v>0.25130000000000002</c:v>
                </c:pt>
                <c:pt idx="52">
                  <c:v>0.25140000000000001</c:v>
                </c:pt>
                <c:pt idx="53">
                  <c:v>0.251</c:v>
                </c:pt>
                <c:pt idx="54">
                  <c:v>0.25119999999999998</c:v>
                </c:pt>
                <c:pt idx="55">
                  <c:v>0.251</c:v>
                </c:pt>
                <c:pt idx="56">
                  <c:v>0.25119999999999998</c:v>
                </c:pt>
                <c:pt idx="57">
                  <c:v>0.251</c:v>
                </c:pt>
                <c:pt idx="58">
                  <c:v>0.25</c:v>
                </c:pt>
                <c:pt idx="59">
                  <c:v>0.251</c:v>
                </c:pt>
                <c:pt idx="60">
                  <c:v>0.25119999999999998</c:v>
                </c:pt>
                <c:pt idx="61">
                  <c:v>0.25130000000000002</c:v>
                </c:pt>
                <c:pt idx="62">
                  <c:v>0.251</c:v>
                </c:pt>
                <c:pt idx="63">
                  <c:v>0.25119999999999998</c:v>
                </c:pt>
                <c:pt idx="64">
                  <c:v>0.251</c:v>
                </c:pt>
                <c:pt idx="65">
                  <c:v>0.25</c:v>
                </c:pt>
                <c:pt idx="66">
                  <c:v>0.251</c:v>
                </c:pt>
                <c:pt idx="67">
                  <c:v>0.25119999999999998</c:v>
                </c:pt>
                <c:pt idx="68">
                  <c:v>0.25130000000000002</c:v>
                </c:pt>
                <c:pt idx="69">
                  <c:v>0.251</c:v>
                </c:pt>
                <c:pt idx="70">
                  <c:v>0.25119999999999998</c:v>
                </c:pt>
                <c:pt idx="71">
                  <c:v>0.251</c:v>
                </c:pt>
                <c:pt idx="72">
                  <c:v>0.25</c:v>
                </c:pt>
              </c:numCache>
            </c:numRef>
          </c:xVal>
          <c:yVal>
            <c:numRef>
              <c:f>Test_mono2!$P$198:$P$270</c:f>
              <c:numCache>
                <c:formatCode>General</c:formatCode>
                <c:ptCount val="73"/>
                <c:pt idx="0">
                  <c:v>195.845</c:v>
                </c:pt>
                <c:pt idx="1">
                  <c:v>193.94499999999999</c:v>
                </c:pt>
                <c:pt idx="2">
                  <c:v>192.04499999999999</c:v>
                </c:pt>
                <c:pt idx="3">
                  <c:v>182.04499999999999</c:v>
                </c:pt>
                <c:pt idx="4">
                  <c:v>254.04499999999999</c:v>
                </c:pt>
                <c:pt idx="5">
                  <c:v>322.04499999999996</c:v>
                </c:pt>
                <c:pt idx="6">
                  <c:v>364.04499999999996</c:v>
                </c:pt>
                <c:pt idx="7">
                  <c:v>384.04499999999996</c:v>
                </c:pt>
                <c:pt idx="8">
                  <c:v>396.04499999999996</c:v>
                </c:pt>
                <c:pt idx="9">
                  <c:v>425.04499999999996</c:v>
                </c:pt>
                <c:pt idx="10">
                  <c:v>437.04499999999996</c:v>
                </c:pt>
                <c:pt idx="11">
                  <c:v>464.04499999999996</c:v>
                </c:pt>
                <c:pt idx="12">
                  <c:v>485.04499999999996</c:v>
                </c:pt>
                <c:pt idx="13">
                  <c:v>496.04499999999996</c:v>
                </c:pt>
                <c:pt idx="14">
                  <c:v>498.04499999999996</c:v>
                </c:pt>
                <c:pt idx="15">
                  <c:v>502.04499999999996</c:v>
                </c:pt>
                <c:pt idx="16">
                  <c:v>506.14499999999998</c:v>
                </c:pt>
                <c:pt idx="17">
                  <c:v>511.14499999999998</c:v>
                </c:pt>
                <c:pt idx="18">
                  <c:v>515.64499999999998</c:v>
                </c:pt>
                <c:pt idx="19">
                  <c:v>516.29499999999996</c:v>
                </c:pt>
                <c:pt idx="20">
                  <c:v>519.29499999999996</c:v>
                </c:pt>
                <c:pt idx="21">
                  <c:v>526.79499999999996</c:v>
                </c:pt>
                <c:pt idx="22">
                  <c:v>527.005</c:v>
                </c:pt>
                <c:pt idx="23">
                  <c:v>527.02422000000001</c:v>
                </c:pt>
                <c:pt idx="24">
                  <c:v>527.04341999999997</c:v>
                </c:pt>
                <c:pt idx="25">
                  <c:v>519.24342000000001</c:v>
                </c:pt>
                <c:pt idx="26">
                  <c:v>519.20141999999998</c:v>
                </c:pt>
                <c:pt idx="27">
                  <c:v>506.20141999999998</c:v>
                </c:pt>
                <c:pt idx="28">
                  <c:v>506.12142</c:v>
                </c:pt>
                <c:pt idx="29">
                  <c:v>486.12142</c:v>
                </c:pt>
                <c:pt idx="30">
                  <c:v>486.10142000000002</c:v>
                </c:pt>
                <c:pt idx="31">
                  <c:v>473.10142000000002</c:v>
                </c:pt>
                <c:pt idx="32">
                  <c:v>473.00142</c:v>
                </c:pt>
                <c:pt idx="33">
                  <c:v>463.00142</c:v>
                </c:pt>
                <c:pt idx="34">
                  <c:v>448.00142</c:v>
                </c:pt>
                <c:pt idx="35">
                  <c:v>447.92142000000001</c:v>
                </c:pt>
                <c:pt idx="36">
                  <c:v>428.92142000000001</c:v>
                </c:pt>
                <c:pt idx="37">
                  <c:v>428.84142000000003</c:v>
                </c:pt>
                <c:pt idx="38">
                  <c:v>403.84142000000003</c:v>
                </c:pt>
                <c:pt idx="39">
                  <c:v>403.64142000000004</c:v>
                </c:pt>
                <c:pt idx="40">
                  <c:v>377.64142000000004</c:v>
                </c:pt>
                <c:pt idx="41">
                  <c:v>356.64142000000004</c:v>
                </c:pt>
                <c:pt idx="42">
                  <c:v>356.70142000000004</c:v>
                </c:pt>
                <c:pt idx="43">
                  <c:v>347.70142000000004</c:v>
                </c:pt>
                <c:pt idx="44">
                  <c:v>347.64142000000004</c:v>
                </c:pt>
                <c:pt idx="45">
                  <c:v>331.64142000000004</c:v>
                </c:pt>
                <c:pt idx="46">
                  <c:v>331.56142000000006</c:v>
                </c:pt>
                <c:pt idx="47">
                  <c:v>326.56142000000006</c:v>
                </c:pt>
                <c:pt idx="48">
                  <c:v>326.75642000000005</c:v>
                </c:pt>
                <c:pt idx="49">
                  <c:v>326.81502000000006</c:v>
                </c:pt>
                <c:pt idx="50">
                  <c:v>326.75542000000007</c:v>
                </c:pt>
                <c:pt idx="51">
                  <c:v>326.81502000000006</c:v>
                </c:pt>
                <c:pt idx="52">
                  <c:v>326.83602000000008</c:v>
                </c:pt>
                <c:pt idx="53">
                  <c:v>326.75502000000006</c:v>
                </c:pt>
                <c:pt idx="54">
                  <c:v>326.79602000000006</c:v>
                </c:pt>
                <c:pt idx="55">
                  <c:v>326.75502000000006</c:v>
                </c:pt>
                <c:pt idx="56">
                  <c:v>326.79442000000006</c:v>
                </c:pt>
                <c:pt idx="57">
                  <c:v>326.75502000000006</c:v>
                </c:pt>
                <c:pt idx="58">
                  <c:v>326.54502000000008</c:v>
                </c:pt>
                <c:pt idx="59">
                  <c:v>326.75002000000006</c:v>
                </c:pt>
                <c:pt idx="60">
                  <c:v>326.78942000000006</c:v>
                </c:pt>
                <c:pt idx="61">
                  <c:v>326.80862000000008</c:v>
                </c:pt>
                <c:pt idx="62">
                  <c:v>326.74902000000009</c:v>
                </c:pt>
                <c:pt idx="63">
                  <c:v>326.79002000000008</c:v>
                </c:pt>
                <c:pt idx="64">
                  <c:v>326.74902000000009</c:v>
                </c:pt>
                <c:pt idx="65">
                  <c:v>326.55702000000008</c:v>
                </c:pt>
                <c:pt idx="66">
                  <c:v>326.75202000000007</c:v>
                </c:pt>
                <c:pt idx="67">
                  <c:v>326.79402000000005</c:v>
                </c:pt>
                <c:pt idx="68">
                  <c:v>326.81536000000006</c:v>
                </c:pt>
                <c:pt idx="69">
                  <c:v>326.75536000000005</c:v>
                </c:pt>
                <c:pt idx="70">
                  <c:v>326.79636000000005</c:v>
                </c:pt>
                <c:pt idx="71">
                  <c:v>326.75476000000003</c:v>
                </c:pt>
                <c:pt idx="72">
                  <c:v>326.55614400000002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73-4F4C-A333-09C3874CA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500864"/>
        <c:axId val="604501824"/>
      </c:scatterChart>
      <c:valAx>
        <c:axId val="60450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DP1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501824"/>
        <c:crosses val="autoZero"/>
        <c:crossBetween val="midCat"/>
      </c:valAx>
      <c:valAx>
        <c:axId val="6045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LC_O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50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95250</xdr:colOff>
      <xdr:row>197</xdr:row>
      <xdr:rowOff>23812</xdr:rowOff>
    </xdr:from>
    <xdr:to>
      <xdr:col>27</xdr:col>
      <xdr:colOff>123825</xdr:colOff>
      <xdr:row>209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1C6EBC7-C043-5B75-727D-30A4B2BD8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0A25E-BC79-46F4-BB6C-776B7465BF37}">
  <dimension ref="A1:AC299"/>
  <sheetViews>
    <sheetView tabSelected="1" topLeftCell="F281" workbookViewId="0">
      <selection activeCell="F295" sqref="F295"/>
    </sheetView>
  </sheetViews>
  <sheetFormatPr defaultRowHeight="21" x14ac:dyDescent="0.35"/>
  <cols>
    <col min="1" max="1" width="9.28515625" style="5" bestFit="1" customWidth="1"/>
    <col min="2" max="2" width="9.140625" style="5"/>
    <col min="3" max="4" width="14.42578125" style="5" bestFit="1" customWidth="1"/>
    <col min="5" max="5" width="12.140625" style="5" bestFit="1" customWidth="1"/>
    <col min="6" max="6" width="40.140625" style="5" customWidth="1"/>
    <col min="7" max="7" width="9.28515625" style="5" bestFit="1" customWidth="1"/>
    <col min="8" max="8" width="9.140625" style="5"/>
    <col min="9" max="9" width="11.42578125" style="5" customWidth="1"/>
    <col min="10" max="10" width="14.140625" style="5" customWidth="1"/>
    <col min="11" max="11" width="9.28515625" style="13" bestFit="1" customWidth="1"/>
    <col min="12" max="12" width="11.5703125" style="5" customWidth="1"/>
    <col min="13" max="13" width="9.28515625" style="5" bestFit="1" customWidth="1"/>
    <col min="14" max="14" width="9.140625" style="5"/>
    <col min="15" max="15" width="13.42578125" style="14" customWidth="1"/>
    <col min="16" max="16" width="19.28515625" style="5" customWidth="1"/>
    <col min="17" max="17" width="12.28515625" style="5" bestFit="1" customWidth="1"/>
    <col min="18" max="18" width="12.7109375" style="12" customWidth="1"/>
    <col min="19" max="19" width="12.28515625" style="5" bestFit="1" customWidth="1"/>
    <col min="20" max="20" width="9.140625" style="5"/>
    <col min="21" max="21" width="10" style="5" bestFit="1" customWidth="1"/>
    <col min="22" max="22" width="9.140625" style="5"/>
    <col min="23" max="23" width="10.7109375" style="5" bestFit="1" customWidth="1"/>
    <col min="24" max="16384" width="9.140625" style="5"/>
  </cols>
  <sheetData>
    <row r="1" spans="1:29" x14ac:dyDescent="0.35">
      <c r="A1" s="5" t="s">
        <v>0</v>
      </c>
      <c r="B1" s="5" t="s">
        <v>1</v>
      </c>
      <c r="C1" s="5" t="s">
        <v>2</v>
      </c>
      <c r="D1" s="6">
        <v>45564</v>
      </c>
      <c r="E1" s="7">
        <v>0.52642361111111113</v>
      </c>
      <c r="F1" s="5" t="s">
        <v>3</v>
      </c>
      <c r="G1" s="8" t="s">
        <v>22</v>
      </c>
      <c r="H1" s="8"/>
      <c r="I1" s="9"/>
      <c r="J1" s="10">
        <f>0.06*0.06</f>
        <v>3.5999999999999999E-3</v>
      </c>
      <c r="K1" s="11" t="s">
        <v>23</v>
      </c>
      <c r="M1" s="2" t="s">
        <v>25</v>
      </c>
      <c r="O1" s="3" t="s">
        <v>25</v>
      </c>
      <c r="R1" s="12" t="s">
        <v>27</v>
      </c>
    </row>
    <row r="2" spans="1:29" x14ac:dyDescent="0.35">
      <c r="A2" s="5" t="s">
        <v>5</v>
      </c>
      <c r="B2" s="5" t="s">
        <v>6</v>
      </c>
      <c r="C2" s="5" t="s">
        <v>7</v>
      </c>
      <c r="D2" s="5" t="s">
        <v>8</v>
      </c>
      <c r="E2" s="5" t="s">
        <v>9</v>
      </c>
      <c r="F2" s="5" t="s">
        <v>6</v>
      </c>
      <c r="G2" s="5" t="s">
        <v>10</v>
      </c>
      <c r="I2" s="19" t="s">
        <v>33</v>
      </c>
      <c r="K2" s="1" t="s">
        <v>34</v>
      </c>
      <c r="M2" s="2" t="s">
        <v>35</v>
      </c>
      <c r="O2" s="3" t="s">
        <v>36</v>
      </c>
    </row>
    <row r="3" spans="1:29" ht="21.75" x14ac:dyDescent="0.35">
      <c r="A3" s="5" t="s">
        <v>11</v>
      </c>
      <c r="B3" s="5" t="s">
        <v>12</v>
      </c>
      <c r="C3" s="5" t="s">
        <v>13</v>
      </c>
      <c r="D3" s="5" t="s">
        <v>14</v>
      </c>
      <c r="E3" s="5" t="s">
        <v>15</v>
      </c>
      <c r="F3" s="5" t="s">
        <v>13</v>
      </c>
      <c r="G3" s="5" t="s">
        <v>16</v>
      </c>
      <c r="H3" s="5" t="s">
        <v>17</v>
      </c>
      <c r="I3" s="19" t="s">
        <v>24</v>
      </c>
      <c r="J3" s="5" t="s">
        <v>18</v>
      </c>
      <c r="K3" s="1" t="s">
        <v>24</v>
      </c>
      <c r="L3" s="5" t="s">
        <v>19</v>
      </c>
      <c r="M3" s="2" t="s">
        <v>26</v>
      </c>
      <c r="O3" s="3" t="s">
        <v>26</v>
      </c>
      <c r="R3" s="12" t="s">
        <v>37</v>
      </c>
    </row>
    <row r="4" spans="1:29" x14ac:dyDescent="0.35">
      <c r="A4" s="5">
        <v>0</v>
      </c>
      <c r="B4" s="5" t="s">
        <v>8</v>
      </c>
      <c r="C4" s="6">
        <v>45564</v>
      </c>
      <c r="D4" s="7">
        <v>0.52642361111111113</v>
      </c>
      <c r="E4" s="5" t="s">
        <v>3</v>
      </c>
      <c r="F4" s="5" t="s">
        <v>8</v>
      </c>
      <c r="G4" s="5">
        <v>0</v>
      </c>
      <c r="H4" s="5" t="s">
        <v>8</v>
      </c>
      <c r="I4" s="20">
        <v>-0.39</v>
      </c>
      <c r="J4" s="5" t="s">
        <v>8</v>
      </c>
      <c r="K4" s="13">
        <v>-0.21</v>
      </c>
      <c r="L4" s="5" t="s">
        <v>8</v>
      </c>
      <c r="M4" s="5">
        <v>-0.21</v>
      </c>
      <c r="N4" s="5" t="s">
        <v>8</v>
      </c>
      <c r="O4" s="14">
        <v>-0.23200000000000001</v>
      </c>
      <c r="P4" s="5" t="s">
        <v>8</v>
      </c>
      <c r="Q4" s="5">
        <v>4723470</v>
      </c>
      <c r="R4" s="12" t="s">
        <v>8</v>
      </c>
      <c r="S4" s="5">
        <v>16968</v>
      </c>
      <c r="T4" s="5" t="s">
        <v>8</v>
      </c>
      <c r="U4" s="5">
        <v>-18418</v>
      </c>
      <c r="V4" s="5" t="s">
        <v>8</v>
      </c>
      <c r="W4" s="5">
        <v>10057</v>
      </c>
      <c r="X4" s="5" t="s">
        <v>8</v>
      </c>
      <c r="Y4" s="15" t="s">
        <v>20</v>
      </c>
      <c r="Z4" s="5" t="s">
        <v>8</v>
      </c>
      <c r="AA4" s="15" t="s">
        <v>20</v>
      </c>
      <c r="AB4" s="5" t="s">
        <v>8</v>
      </c>
      <c r="AC4" s="15" t="s">
        <v>20</v>
      </c>
    </row>
    <row r="5" spans="1:29" x14ac:dyDescent="0.35">
      <c r="A5" s="5">
        <v>0</v>
      </c>
      <c r="B5" s="5" t="s">
        <v>8</v>
      </c>
      <c r="C5" s="6">
        <v>45564</v>
      </c>
      <c r="D5" s="7">
        <v>0.52643518518518517</v>
      </c>
      <c r="E5" s="5" t="s">
        <v>3</v>
      </c>
      <c r="F5" s="5" t="s">
        <v>8</v>
      </c>
      <c r="G5" s="5">
        <v>0</v>
      </c>
      <c r="H5" s="5" t="s">
        <v>8</v>
      </c>
      <c r="I5" s="20">
        <v>-0.39</v>
      </c>
      <c r="J5" s="5" t="s">
        <v>8</v>
      </c>
      <c r="K5" s="13">
        <v>-0.21</v>
      </c>
      <c r="L5" s="5" t="s">
        <v>8</v>
      </c>
      <c r="M5" s="5">
        <v>-1.0640000000000001</v>
      </c>
      <c r="N5" s="5" t="s">
        <v>8</v>
      </c>
      <c r="O5" s="14">
        <v>-0.126</v>
      </c>
      <c r="P5" s="5" t="s">
        <v>8</v>
      </c>
      <c r="Q5" s="5">
        <v>4723445</v>
      </c>
      <c r="R5" s="12" t="s">
        <v>8</v>
      </c>
      <c r="S5" s="5">
        <v>16952</v>
      </c>
      <c r="T5" s="5" t="s">
        <v>8</v>
      </c>
      <c r="U5" s="5">
        <v>-18675</v>
      </c>
      <c r="V5" s="5" t="s">
        <v>8</v>
      </c>
      <c r="W5" s="5">
        <v>10089</v>
      </c>
      <c r="X5" s="5" t="s">
        <v>8</v>
      </c>
      <c r="Y5" s="15" t="s">
        <v>20</v>
      </c>
      <c r="Z5" s="5" t="s">
        <v>8</v>
      </c>
      <c r="AA5" s="15" t="s">
        <v>20</v>
      </c>
      <c r="AB5" s="5" t="s">
        <v>8</v>
      </c>
      <c r="AC5" s="15" t="s">
        <v>20</v>
      </c>
    </row>
    <row r="6" spans="1:29" x14ac:dyDescent="0.35">
      <c r="A6" s="5">
        <v>0</v>
      </c>
      <c r="B6" s="5" t="s">
        <v>8</v>
      </c>
      <c r="C6" s="6">
        <v>45564</v>
      </c>
      <c r="D6" s="7">
        <v>0.52644675925925921</v>
      </c>
      <c r="E6" s="5" t="s">
        <v>3</v>
      </c>
      <c r="F6" s="5" t="s">
        <v>8</v>
      </c>
      <c r="G6" s="5">
        <v>0</v>
      </c>
      <c r="H6" s="5" t="s">
        <v>8</v>
      </c>
      <c r="I6" s="20">
        <v>-0.39</v>
      </c>
      <c r="J6" s="5" t="s">
        <v>8</v>
      </c>
      <c r="K6" s="13">
        <v>-0.21</v>
      </c>
      <c r="L6" s="5" t="s">
        <v>8</v>
      </c>
      <c r="M6" s="5">
        <v>-1.0640000000000001</v>
      </c>
      <c r="N6" s="5" t="s">
        <v>8</v>
      </c>
      <c r="O6" s="14">
        <v>-0.126</v>
      </c>
      <c r="P6" s="5" t="s">
        <v>8</v>
      </c>
      <c r="Q6" s="5">
        <v>4723445</v>
      </c>
      <c r="R6" s="12" t="s">
        <v>8</v>
      </c>
      <c r="S6" s="5">
        <v>16952</v>
      </c>
      <c r="T6" s="5" t="s">
        <v>8</v>
      </c>
      <c r="U6" s="5">
        <v>-18675</v>
      </c>
      <c r="V6" s="5" t="s">
        <v>8</v>
      </c>
      <c r="W6" s="5">
        <v>10089</v>
      </c>
      <c r="X6" s="5" t="s">
        <v>8</v>
      </c>
      <c r="Y6" s="15" t="s">
        <v>20</v>
      </c>
      <c r="Z6" s="5" t="s">
        <v>8</v>
      </c>
      <c r="AA6" s="15" t="s">
        <v>20</v>
      </c>
      <c r="AB6" s="5" t="s">
        <v>8</v>
      </c>
      <c r="AC6" s="15" t="s">
        <v>20</v>
      </c>
    </row>
    <row r="7" spans="1:29" x14ac:dyDescent="0.35">
      <c r="A7" s="5">
        <v>0</v>
      </c>
      <c r="B7" s="5" t="s">
        <v>8</v>
      </c>
      <c r="C7" s="6">
        <v>45564</v>
      </c>
      <c r="D7" s="7">
        <v>0.52644675925925921</v>
      </c>
      <c r="E7" s="5" t="s">
        <v>3</v>
      </c>
      <c r="F7" s="5" t="s">
        <v>8</v>
      </c>
      <c r="G7" s="5">
        <v>0</v>
      </c>
      <c r="H7" s="5" t="s">
        <v>8</v>
      </c>
      <c r="I7" s="20">
        <v>-0.39</v>
      </c>
      <c r="J7" s="5" t="s">
        <v>8</v>
      </c>
      <c r="K7" s="13">
        <v>-0.21</v>
      </c>
      <c r="L7" s="5" t="s">
        <v>8</v>
      </c>
      <c r="M7" s="5">
        <v>0</v>
      </c>
      <c r="N7" s="5" t="s">
        <v>8</v>
      </c>
      <c r="O7" s="14">
        <v>-9.6000000000000002E-2</v>
      </c>
      <c r="P7" s="5" t="s">
        <v>8</v>
      </c>
      <c r="Q7" s="5">
        <v>4723453</v>
      </c>
      <c r="R7" s="12" t="s">
        <v>8</v>
      </c>
      <c r="S7" s="5">
        <v>17037</v>
      </c>
      <c r="T7" s="5" t="s">
        <v>8</v>
      </c>
      <c r="U7" s="5">
        <v>-18355</v>
      </c>
      <c r="V7" s="5" t="s">
        <v>8</v>
      </c>
      <c r="W7" s="5">
        <v>10098</v>
      </c>
      <c r="X7" s="5" t="s">
        <v>8</v>
      </c>
      <c r="Y7" s="15" t="s">
        <v>20</v>
      </c>
      <c r="Z7" s="5" t="s">
        <v>8</v>
      </c>
      <c r="AA7" s="15" t="s">
        <v>20</v>
      </c>
      <c r="AB7" s="5" t="s">
        <v>8</v>
      </c>
      <c r="AC7" s="15" t="s">
        <v>20</v>
      </c>
    </row>
    <row r="8" spans="1:29" x14ac:dyDescent="0.35">
      <c r="A8" s="5">
        <v>0</v>
      </c>
      <c r="B8" s="5" t="s">
        <v>8</v>
      </c>
      <c r="C8" s="6">
        <v>45564</v>
      </c>
      <c r="D8" s="7">
        <v>0.52645833333333336</v>
      </c>
      <c r="E8" s="5" t="s">
        <v>3</v>
      </c>
      <c r="F8" s="5" t="s">
        <v>8</v>
      </c>
      <c r="G8" s="5">
        <v>0</v>
      </c>
      <c r="H8" s="5" t="s">
        <v>8</v>
      </c>
      <c r="I8" s="20">
        <v>-0.39</v>
      </c>
      <c r="J8" s="5" t="s">
        <v>8</v>
      </c>
      <c r="K8" s="13">
        <v>-0.21</v>
      </c>
      <c r="L8" s="5" t="s">
        <v>8</v>
      </c>
      <c r="M8" s="5">
        <v>0.25900000000000001</v>
      </c>
      <c r="N8" s="5" t="s">
        <v>8</v>
      </c>
      <c r="O8" s="14">
        <v>-0.219</v>
      </c>
      <c r="P8" s="5" t="s">
        <v>8</v>
      </c>
      <c r="Q8" s="5">
        <v>4723425</v>
      </c>
      <c r="R8" s="12" t="s">
        <v>8</v>
      </c>
      <c r="S8" s="5">
        <v>17031</v>
      </c>
      <c r="T8" s="5" t="s">
        <v>8</v>
      </c>
      <c r="U8" s="5">
        <v>-18277</v>
      </c>
      <c r="V8" s="5" t="s">
        <v>8</v>
      </c>
      <c r="W8" s="5">
        <v>10061</v>
      </c>
      <c r="X8" s="5" t="s">
        <v>8</v>
      </c>
      <c r="Y8" s="15" t="s">
        <v>20</v>
      </c>
      <c r="Z8" s="5" t="s">
        <v>8</v>
      </c>
      <c r="AA8" s="15" t="s">
        <v>20</v>
      </c>
      <c r="AB8" s="5" t="s">
        <v>8</v>
      </c>
      <c r="AC8" s="15" t="s">
        <v>20</v>
      </c>
    </row>
    <row r="9" spans="1:29" x14ac:dyDescent="0.35">
      <c r="A9" s="5">
        <v>0</v>
      </c>
      <c r="B9" s="5" t="s">
        <v>8</v>
      </c>
      <c r="C9" s="6">
        <v>45564</v>
      </c>
      <c r="D9" s="7">
        <v>0.52645833333333336</v>
      </c>
      <c r="E9" s="5" t="s">
        <v>3</v>
      </c>
      <c r="F9" s="5" t="s">
        <v>8</v>
      </c>
      <c r="G9" s="5">
        <v>0</v>
      </c>
      <c r="H9" s="5" t="s">
        <v>8</v>
      </c>
      <c r="I9" s="20">
        <v>-0.39</v>
      </c>
      <c r="J9" s="5" t="s">
        <v>8</v>
      </c>
      <c r="K9" s="13">
        <v>-0.21</v>
      </c>
      <c r="L9" s="5" t="s">
        <v>8</v>
      </c>
      <c r="M9" s="5">
        <v>0.25900000000000001</v>
      </c>
      <c r="N9" s="5" t="s">
        <v>8</v>
      </c>
      <c r="O9" s="14">
        <v>-0.219</v>
      </c>
      <c r="P9" s="5" t="s">
        <v>8</v>
      </c>
      <c r="Q9" s="5">
        <v>4723425</v>
      </c>
      <c r="R9" s="12" t="s">
        <v>8</v>
      </c>
      <c r="S9" s="5">
        <v>17031</v>
      </c>
      <c r="T9" s="5" t="s">
        <v>8</v>
      </c>
      <c r="U9" s="5">
        <v>-18277</v>
      </c>
      <c r="V9" s="5" t="s">
        <v>8</v>
      </c>
      <c r="W9" s="5">
        <v>10061</v>
      </c>
      <c r="X9" s="5" t="s">
        <v>8</v>
      </c>
      <c r="Y9" s="15" t="s">
        <v>20</v>
      </c>
      <c r="Z9" s="5" t="s">
        <v>8</v>
      </c>
      <c r="AA9" s="15" t="s">
        <v>20</v>
      </c>
      <c r="AB9" s="5" t="s">
        <v>8</v>
      </c>
      <c r="AC9" s="15" t="s">
        <v>20</v>
      </c>
    </row>
    <row r="10" spans="1:29" x14ac:dyDescent="0.35">
      <c r="A10" s="5">
        <v>0</v>
      </c>
      <c r="B10" s="5" t="s">
        <v>8</v>
      </c>
      <c r="C10" s="6">
        <v>45564</v>
      </c>
      <c r="D10" s="7">
        <v>0.5264699074074074</v>
      </c>
      <c r="E10" s="5" t="s">
        <v>3</v>
      </c>
      <c r="F10" s="5" t="s">
        <v>8</v>
      </c>
      <c r="G10" s="5">
        <v>0</v>
      </c>
      <c r="H10" s="5" t="s">
        <v>8</v>
      </c>
      <c r="I10" s="20">
        <v>-0.39</v>
      </c>
      <c r="J10" s="5" t="s">
        <v>8</v>
      </c>
      <c r="K10" s="13">
        <v>-0.21</v>
      </c>
      <c r="L10" s="5" t="s">
        <v>8</v>
      </c>
      <c r="M10" s="5">
        <v>-9.2999999999999999E-2</v>
      </c>
      <c r="N10" s="5" t="s">
        <v>8</v>
      </c>
      <c r="O10" s="14">
        <v>-0.29199999999999998</v>
      </c>
      <c r="P10" s="5" t="s">
        <v>8</v>
      </c>
      <c r="Q10" s="5">
        <v>4723459</v>
      </c>
      <c r="R10" s="12" t="s">
        <v>8</v>
      </c>
      <c r="S10" s="5">
        <v>16994</v>
      </c>
      <c r="T10" s="5" t="s">
        <v>8</v>
      </c>
      <c r="U10" s="5">
        <v>-18383</v>
      </c>
      <c r="V10" s="5" t="s">
        <v>8</v>
      </c>
      <c r="W10" s="5">
        <v>10039</v>
      </c>
      <c r="X10" s="5" t="s">
        <v>8</v>
      </c>
      <c r="Y10" s="15" t="s">
        <v>20</v>
      </c>
      <c r="Z10" s="5" t="s">
        <v>8</v>
      </c>
      <c r="AA10" s="15" t="s">
        <v>20</v>
      </c>
      <c r="AB10" s="5" t="s">
        <v>8</v>
      </c>
      <c r="AC10" s="15" t="s">
        <v>20</v>
      </c>
    </row>
    <row r="11" spans="1:29" x14ac:dyDescent="0.35">
      <c r="A11" s="5">
        <v>0</v>
      </c>
      <c r="B11" s="5" t="s">
        <v>8</v>
      </c>
      <c r="C11" s="6">
        <v>45564</v>
      </c>
      <c r="D11" s="7">
        <v>0.5264699074074074</v>
      </c>
      <c r="E11" s="5" t="s">
        <v>3</v>
      </c>
      <c r="F11" s="5" t="s">
        <v>8</v>
      </c>
      <c r="G11" s="5">
        <v>0</v>
      </c>
      <c r="H11" s="5" t="s">
        <v>8</v>
      </c>
      <c r="I11" s="20">
        <v>-0.39</v>
      </c>
      <c r="J11" s="5" t="s">
        <v>8</v>
      </c>
      <c r="K11" s="13">
        <v>-0.21</v>
      </c>
      <c r="L11" s="5" t="s">
        <v>8</v>
      </c>
      <c r="M11" s="5">
        <v>-9.2999999999999999E-2</v>
      </c>
      <c r="N11" s="5" t="s">
        <v>8</v>
      </c>
      <c r="O11" s="14">
        <v>-0.29199999999999998</v>
      </c>
      <c r="P11" s="5" t="s">
        <v>8</v>
      </c>
      <c r="Q11" s="5">
        <v>4723459</v>
      </c>
      <c r="R11" s="12" t="s">
        <v>8</v>
      </c>
      <c r="S11" s="5">
        <v>16994</v>
      </c>
      <c r="T11" s="5" t="s">
        <v>8</v>
      </c>
      <c r="U11" s="5">
        <v>-18383</v>
      </c>
      <c r="V11" s="5" t="s">
        <v>8</v>
      </c>
      <c r="W11" s="5">
        <v>10039</v>
      </c>
      <c r="X11" s="5" t="s">
        <v>8</v>
      </c>
      <c r="Y11" s="15" t="s">
        <v>20</v>
      </c>
      <c r="Z11" s="5" t="s">
        <v>8</v>
      </c>
      <c r="AA11" s="15" t="s">
        <v>20</v>
      </c>
      <c r="AB11" s="5" t="s">
        <v>8</v>
      </c>
      <c r="AC11" s="15" t="s">
        <v>20</v>
      </c>
    </row>
    <row r="12" spans="1:29" x14ac:dyDescent="0.35">
      <c r="A12" s="5">
        <v>0</v>
      </c>
      <c r="B12" s="5" t="s">
        <v>8</v>
      </c>
      <c r="C12" s="6">
        <v>45564</v>
      </c>
      <c r="D12" s="7">
        <v>0.52648148148148144</v>
      </c>
      <c r="E12" s="5" t="s">
        <v>3</v>
      </c>
      <c r="F12" s="5" t="s">
        <v>8</v>
      </c>
      <c r="G12" s="5">
        <v>0</v>
      </c>
      <c r="H12" s="5" t="s">
        <v>8</v>
      </c>
      <c r="I12" s="20">
        <v>-0.39</v>
      </c>
      <c r="J12" s="5" t="s">
        <v>8</v>
      </c>
      <c r="K12" s="13">
        <v>-0.21</v>
      </c>
      <c r="L12" s="5" t="s">
        <v>8</v>
      </c>
      <c r="M12" s="5">
        <v>8.5999999999999993E-2</v>
      </c>
      <c r="N12" s="5" t="s">
        <v>8</v>
      </c>
      <c r="O12" s="14">
        <v>-0.14299999999999999</v>
      </c>
      <c r="P12" s="5" t="s">
        <v>8</v>
      </c>
      <c r="Q12" s="5">
        <v>4723440</v>
      </c>
      <c r="R12" s="12" t="s">
        <v>8</v>
      </c>
      <c r="S12" s="5">
        <v>16966</v>
      </c>
      <c r="T12" s="5" t="s">
        <v>8</v>
      </c>
      <c r="U12" s="5">
        <v>-18329</v>
      </c>
      <c r="V12" s="5" t="s">
        <v>8</v>
      </c>
      <c r="W12" s="5">
        <v>10084</v>
      </c>
      <c r="X12" s="5" t="s">
        <v>8</v>
      </c>
      <c r="Y12" s="15" t="s">
        <v>20</v>
      </c>
      <c r="Z12" s="5" t="s">
        <v>8</v>
      </c>
      <c r="AA12" s="15" t="s">
        <v>20</v>
      </c>
      <c r="AB12" s="5" t="s">
        <v>8</v>
      </c>
      <c r="AC12" s="15" t="s">
        <v>20</v>
      </c>
    </row>
    <row r="13" spans="1:29" x14ac:dyDescent="0.35">
      <c r="A13" s="5">
        <v>0</v>
      </c>
      <c r="B13" s="5" t="s">
        <v>8</v>
      </c>
      <c r="C13" s="6">
        <v>45564</v>
      </c>
      <c r="D13" s="7">
        <v>0.52648148148148144</v>
      </c>
      <c r="E13" s="5" t="s">
        <v>3</v>
      </c>
      <c r="F13" s="5" t="s">
        <v>8</v>
      </c>
      <c r="G13" s="5">
        <v>0</v>
      </c>
      <c r="H13" s="5" t="s">
        <v>8</v>
      </c>
      <c r="I13" s="20">
        <v>-0.39</v>
      </c>
      <c r="J13" s="5" t="s">
        <v>8</v>
      </c>
      <c r="K13" s="13">
        <v>-0.21</v>
      </c>
      <c r="L13" s="5" t="s">
        <v>8</v>
      </c>
      <c r="M13" s="5">
        <v>8.5999999999999993E-2</v>
      </c>
      <c r="N13" s="5" t="s">
        <v>8</v>
      </c>
      <c r="O13" s="14">
        <v>-0.14299999999999999</v>
      </c>
      <c r="P13" s="5" t="s">
        <v>8</v>
      </c>
      <c r="Q13" s="5">
        <v>4723440</v>
      </c>
      <c r="R13" s="12" t="s">
        <v>8</v>
      </c>
      <c r="S13" s="5">
        <v>16966</v>
      </c>
      <c r="T13" s="5" t="s">
        <v>8</v>
      </c>
      <c r="U13" s="5">
        <v>-18329</v>
      </c>
      <c r="V13" s="5" t="s">
        <v>8</v>
      </c>
      <c r="W13" s="5">
        <v>10084</v>
      </c>
      <c r="X13" s="5" t="s">
        <v>8</v>
      </c>
      <c r="Y13" s="15" t="s">
        <v>20</v>
      </c>
      <c r="Z13" s="5" t="s">
        <v>8</v>
      </c>
      <c r="AA13" s="15" t="s">
        <v>20</v>
      </c>
      <c r="AB13" s="5" t="s">
        <v>8</v>
      </c>
      <c r="AC13" s="15" t="s">
        <v>20</v>
      </c>
    </row>
    <row r="14" spans="1:29" x14ac:dyDescent="0.35">
      <c r="A14" s="5">
        <v>0</v>
      </c>
      <c r="B14" s="5" t="s">
        <v>8</v>
      </c>
      <c r="C14" s="6">
        <v>45564</v>
      </c>
      <c r="D14" s="7">
        <v>0.52649305555555559</v>
      </c>
      <c r="E14" s="5" t="s">
        <v>3</v>
      </c>
      <c r="F14" s="5" t="s">
        <v>8</v>
      </c>
      <c r="G14" s="5">
        <v>0</v>
      </c>
      <c r="H14" s="5" t="s">
        <v>8</v>
      </c>
      <c r="I14" s="20">
        <v>-0.39</v>
      </c>
      <c r="J14" s="5" t="s">
        <v>8</v>
      </c>
      <c r="K14" s="13">
        <v>-0.21</v>
      </c>
      <c r="L14" s="5" t="s">
        <v>8</v>
      </c>
      <c r="M14" s="5">
        <v>0.10299999999999999</v>
      </c>
      <c r="N14" s="5" t="s">
        <v>8</v>
      </c>
      <c r="O14" s="14">
        <v>-0.129</v>
      </c>
      <c r="P14" s="5" t="s">
        <v>8</v>
      </c>
      <c r="Q14" s="5">
        <v>4723449</v>
      </c>
      <c r="R14" s="12" t="s">
        <v>8</v>
      </c>
      <c r="S14" s="5">
        <v>16941</v>
      </c>
      <c r="T14" s="5" t="s">
        <v>8</v>
      </c>
      <c r="U14" s="5">
        <v>-18324</v>
      </c>
      <c r="V14" s="5" t="s">
        <v>8</v>
      </c>
      <c r="W14" s="5">
        <v>10088</v>
      </c>
      <c r="X14" s="5" t="s">
        <v>8</v>
      </c>
      <c r="Y14" s="15" t="s">
        <v>20</v>
      </c>
      <c r="Z14" s="5" t="s">
        <v>8</v>
      </c>
      <c r="AA14" s="15" t="s">
        <v>20</v>
      </c>
      <c r="AB14" s="5" t="s">
        <v>8</v>
      </c>
      <c r="AC14" s="15" t="s">
        <v>20</v>
      </c>
    </row>
    <row r="15" spans="1:29" x14ac:dyDescent="0.35">
      <c r="A15" s="5">
        <v>0</v>
      </c>
      <c r="B15" s="5" t="s">
        <v>8</v>
      </c>
      <c r="C15" s="6">
        <v>45564</v>
      </c>
      <c r="D15" s="7">
        <v>0.52649305555555559</v>
      </c>
      <c r="E15" s="5" t="s">
        <v>3</v>
      </c>
      <c r="F15" s="5" t="s">
        <v>8</v>
      </c>
      <c r="G15" s="5">
        <v>0</v>
      </c>
      <c r="H15" s="5" t="s">
        <v>8</v>
      </c>
      <c r="I15" s="20">
        <v>-0.39</v>
      </c>
      <c r="J15" s="5" t="s">
        <v>8</v>
      </c>
      <c r="K15" s="13">
        <v>-0.21</v>
      </c>
      <c r="L15" s="5" t="s">
        <v>8</v>
      </c>
      <c r="M15" s="5">
        <v>-0.41199999999999998</v>
      </c>
      <c r="N15" s="5" t="s">
        <v>8</v>
      </c>
      <c r="O15" s="14">
        <v>-0.10299999999999999</v>
      </c>
      <c r="P15" s="5" t="s">
        <v>8</v>
      </c>
      <c r="Q15" s="5">
        <v>4723487</v>
      </c>
      <c r="R15" s="12" t="s">
        <v>8</v>
      </c>
      <c r="S15" s="5">
        <v>17003</v>
      </c>
      <c r="T15" s="5" t="s">
        <v>8</v>
      </c>
      <c r="U15" s="5">
        <v>-18479</v>
      </c>
      <c r="V15" s="5" t="s">
        <v>8</v>
      </c>
      <c r="W15" s="5">
        <v>10096</v>
      </c>
      <c r="X15" s="5" t="s">
        <v>8</v>
      </c>
      <c r="Y15" s="15" t="s">
        <v>20</v>
      </c>
      <c r="Z15" s="5" t="s">
        <v>8</v>
      </c>
      <c r="AA15" s="15" t="s">
        <v>20</v>
      </c>
      <c r="AB15" s="5" t="s">
        <v>8</v>
      </c>
      <c r="AC15" s="15" t="s">
        <v>20</v>
      </c>
    </row>
    <row r="16" spans="1:29" x14ac:dyDescent="0.35">
      <c r="A16" s="5">
        <v>0</v>
      </c>
      <c r="B16" s="5" t="s">
        <v>8</v>
      </c>
      <c r="C16" s="6">
        <v>45564</v>
      </c>
      <c r="D16" s="7">
        <v>0.52650462962962963</v>
      </c>
      <c r="E16" s="5" t="s">
        <v>3</v>
      </c>
      <c r="F16" s="5" t="s">
        <v>8</v>
      </c>
      <c r="G16" s="5">
        <v>0</v>
      </c>
      <c r="H16" s="5" t="s">
        <v>8</v>
      </c>
      <c r="I16" s="20">
        <v>-0.39</v>
      </c>
      <c r="J16" s="5" t="s">
        <v>8</v>
      </c>
      <c r="K16" s="13">
        <v>-0.21</v>
      </c>
      <c r="L16" s="5" t="s">
        <v>8</v>
      </c>
      <c r="M16" s="5">
        <v>-0.41199999999999998</v>
      </c>
      <c r="N16" s="5" t="s">
        <v>8</v>
      </c>
      <c r="O16" s="14">
        <v>-0.10299999999999999</v>
      </c>
      <c r="P16" s="5" t="s">
        <v>8</v>
      </c>
      <c r="Q16" s="5">
        <v>4723487</v>
      </c>
      <c r="R16" s="12" t="s">
        <v>8</v>
      </c>
      <c r="S16" s="5">
        <v>17003</v>
      </c>
      <c r="T16" s="5" t="s">
        <v>8</v>
      </c>
      <c r="U16" s="5">
        <v>-18479</v>
      </c>
      <c r="V16" s="5" t="s">
        <v>8</v>
      </c>
      <c r="W16" s="5">
        <v>10096</v>
      </c>
      <c r="X16" s="5" t="s">
        <v>8</v>
      </c>
      <c r="Y16" s="15" t="s">
        <v>20</v>
      </c>
      <c r="Z16" s="5" t="s">
        <v>8</v>
      </c>
      <c r="AA16" s="15" t="s">
        <v>20</v>
      </c>
      <c r="AB16" s="5" t="s">
        <v>8</v>
      </c>
      <c r="AC16" s="15" t="s">
        <v>20</v>
      </c>
    </row>
    <row r="17" spans="1:29" x14ac:dyDescent="0.35">
      <c r="A17" s="5">
        <v>0</v>
      </c>
      <c r="B17" s="5" t="s">
        <v>8</v>
      </c>
      <c r="C17" s="6">
        <v>45564</v>
      </c>
      <c r="D17" s="7">
        <v>0.52650462962962963</v>
      </c>
      <c r="E17" s="5" t="s">
        <v>3</v>
      </c>
      <c r="F17" s="5" t="s">
        <v>8</v>
      </c>
      <c r="G17" s="5">
        <v>0</v>
      </c>
      <c r="H17" s="5" t="s">
        <v>8</v>
      </c>
      <c r="I17" s="20">
        <v>-0.39</v>
      </c>
      <c r="J17" s="5" t="s">
        <v>8</v>
      </c>
      <c r="K17" s="13">
        <v>-0.21</v>
      </c>
      <c r="L17" s="5" t="s">
        <v>8</v>
      </c>
      <c r="M17" s="5">
        <v>0.32300000000000001</v>
      </c>
      <c r="N17" s="5" t="s">
        <v>8</v>
      </c>
      <c r="O17" s="14">
        <v>-0.249</v>
      </c>
      <c r="P17" s="5" t="s">
        <v>8</v>
      </c>
      <c r="Q17" s="5">
        <v>4723450</v>
      </c>
      <c r="R17" s="12" t="s">
        <v>8</v>
      </c>
      <c r="S17" s="5">
        <v>16955</v>
      </c>
      <c r="T17" s="5" t="s">
        <v>8</v>
      </c>
      <c r="U17" s="5">
        <v>-18258</v>
      </c>
      <c r="V17" s="5" t="s">
        <v>8</v>
      </c>
      <c r="W17" s="5">
        <v>10052</v>
      </c>
      <c r="X17" s="5" t="s">
        <v>8</v>
      </c>
      <c r="Y17" s="15" t="s">
        <v>20</v>
      </c>
      <c r="Z17" s="5" t="s">
        <v>8</v>
      </c>
      <c r="AA17" s="15" t="s">
        <v>20</v>
      </c>
      <c r="AB17" s="5" t="s">
        <v>8</v>
      </c>
      <c r="AC17" s="15" t="s">
        <v>20</v>
      </c>
    </row>
    <row r="18" spans="1:29" x14ac:dyDescent="0.35">
      <c r="A18" s="5">
        <v>0</v>
      </c>
      <c r="B18" s="5" t="s">
        <v>8</v>
      </c>
      <c r="C18" s="6">
        <v>45564</v>
      </c>
      <c r="D18" s="7">
        <v>0.52651620370370367</v>
      </c>
      <c r="E18" s="5" t="s">
        <v>3</v>
      </c>
      <c r="F18" s="5" t="s">
        <v>8</v>
      </c>
      <c r="G18" s="5">
        <v>0</v>
      </c>
      <c r="H18" s="5" t="s">
        <v>8</v>
      </c>
      <c r="I18" s="20">
        <v>-0.39</v>
      </c>
      <c r="J18" s="5" t="s">
        <v>8</v>
      </c>
      <c r="K18" s="13">
        <v>-0.21</v>
      </c>
      <c r="L18" s="5" t="s">
        <v>8</v>
      </c>
      <c r="M18" s="5">
        <v>0.32300000000000001</v>
      </c>
      <c r="N18" s="5" t="s">
        <v>8</v>
      </c>
      <c r="O18" s="14">
        <v>-0.249</v>
      </c>
      <c r="P18" s="5" t="s">
        <v>8</v>
      </c>
      <c r="Q18" s="5">
        <v>4723450</v>
      </c>
      <c r="R18" s="12" t="s">
        <v>8</v>
      </c>
      <c r="S18" s="5">
        <v>16955</v>
      </c>
      <c r="T18" s="5" t="s">
        <v>8</v>
      </c>
      <c r="U18" s="5">
        <v>-18258</v>
      </c>
      <c r="V18" s="5" t="s">
        <v>8</v>
      </c>
      <c r="W18" s="5">
        <v>10052</v>
      </c>
      <c r="X18" s="5" t="s">
        <v>8</v>
      </c>
      <c r="Y18" s="15" t="s">
        <v>20</v>
      </c>
      <c r="Z18" s="5" t="s">
        <v>8</v>
      </c>
      <c r="AA18" s="15" t="s">
        <v>20</v>
      </c>
      <c r="AB18" s="5" t="s">
        <v>8</v>
      </c>
      <c r="AC18" s="15" t="s">
        <v>20</v>
      </c>
    </row>
    <row r="19" spans="1:29" x14ac:dyDescent="0.35">
      <c r="A19" s="5">
        <v>0</v>
      </c>
      <c r="B19" s="5" t="s">
        <v>8</v>
      </c>
      <c r="C19" s="6">
        <v>45564</v>
      </c>
      <c r="D19" s="7">
        <v>0.52651620370370367</v>
      </c>
      <c r="E19" s="5" t="s">
        <v>3</v>
      </c>
      <c r="F19" s="5" t="s">
        <v>8</v>
      </c>
      <c r="G19" s="5">
        <v>0</v>
      </c>
      <c r="H19" s="5" t="s">
        <v>8</v>
      </c>
      <c r="I19" s="20">
        <v>-0.39</v>
      </c>
      <c r="J19" s="5" t="s">
        <v>8</v>
      </c>
      <c r="K19" s="13">
        <v>-0.21</v>
      </c>
      <c r="L19" s="5" t="s">
        <v>8</v>
      </c>
      <c r="M19" s="5">
        <v>7.2999999999999995E-2</v>
      </c>
      <c r="N19" s="5" t="s">
        <v>8</v>
      </c>
      <c r="O19" s="14">
        <v>-1.7000000000000001E-2</v>
      </c>
      <c r="P19" s="5" t="s">
        <v>8</v>
      </c>
      <c r="Q19" s="5">
        <v>4723391</v>
      </c>
      <c r="R19" s="12" t="s">
        <v>8</v>
      </c>
      <c r="S19" s="5">
        <v>16986</v>
      </c>
      <c r="T19" s="5" t="s">
        <v>8</v>
      </c>
      <c r="U19" s="5">
        <v>-18333</v>
      </c>
      <c r="V19" s="5" t="s">
        <v>8</v>
      </c>
      <c r="W19" s="5">
        <v>10122</v>
      </c>
      <c r="X19" s="5" t="s">
        <v>8</v>
      </c>
      <c r="Y19" s="15" t="s">
        <v>20</v>
      </c>
      <c r="Z19" s="5" t="s">
        <v>8</v>
      </c>
      <c r="AA19" s="15" t="s">
        <v>20</v>
      </c>
      <c r="AB19" s="5" t="s">
        <v>8</v>
      </c>
      <c r="AC19" s="15" t="s">
        <v>20</v>
      </c>
    </row>
    <row r="20" spans="1:29" x14ac:dyDescent="0.35">
      <c r="A20" s="5">
        <v>0</v>
      </c>
      <c r="B20" s="5" t="s">
        <v>8</v>
      </c>
      <c r="C20" s="6">
        <v>45564</v>
      </c>
      <c r="D20" s="7">
        <v>0.52652777777777782</v>
      </c>
      <c r="E20" s="5" t="s">
        <v>3</v>
      </c>
      <c r="F20" s="5" t="s">
        <v>8</v>
      </c>
      <c r="G20" s="5">
        <v>0</v>
      </c>
      <c r="H20" s="5" t="s">
        <v>8</v>
      </c>
      <c r="I20" s="20">
        <v>-0.39</v>
      </c>
      <c r="J20" s="5" t="s">
        <v>8</v>
      </c>
      <c r="K20" s="13">
        <v>-0.21</v>
      </c>
      <c r="L20" s="5" t="s">
        <v>8</v>
      </c>
      <c r="M20" s="5">
        <v>7.2999999999999995E-2</v>
      </c>
      <c r="N20" s="5" t="s">
        <v>8</v>
      </c>
      <c r="O20" s="14">
        <v>-1.7000000000000001E-2</v>
      </c>
      <c r="P20" s="5" t="s">
        <v>8</v>
      </c>
      <c r="Q20" s="5">
        <v>4723391</v>
      </c>
      <c r="R20" s="12" t="s">
        <v>8</v>
      </c>
      <c r="S20" s="5">
        <v>16986</v>
      </c>
      <c r="T20" s="5" t="s">
        <v>8</v>
      </c>
      <c r="U20" s="5">
        <v>-18333</v>
      </c>
      <c r="V20" s="5" t="s">
        <v>8</v>
      </c>
      <c r="W20" s="5">
        <v>10122</v>
      </c>
      <c r="X20" s="5" t="s">
        <v>8</v>
      </c>
      <c r="Y20" s="15" t="s">
        <v>20</v>
      </c>
      <c r="Z20" s="5" t="s">
        <v>8</v>
      </c>
      <c r="AA20" s="15" t="s">
        <v>20</v>
      </c>
      <c r="AB20" s="5" t="s">
        <v>8</v>
      </c>
      <c r="AC20" s="15" t="s">
        <v>20</v>
      </c>
    </row>
    <row r="21" spans="1:29" x14ac:dyDescent="0.35">
      <c r="A21" s="5">
        <v>0</v>
      </c>
      <c r="B21" s="5" t="s">
        <v>8</v>
      </c>
      <c r="C21" s="6">
        <v>45564</v>
      </c>
      <c r="D21" s="7">
        <v>0.52652777777777782</v>
      </c>
      <c r="E21" s="5" t="s">
        <v>3</v>
      </c>
      <c r="F21" s="5" t="s">
        <v>8</v>
      </c>
      <c r="G21" s="5">
        <v>0</v>
      </c>
      <c r="H21" s="5" t="s">
        <v>8</v>
      </c>
      <c r="I21" s="20">
        <v>-0.39</v>
      </c>
      <c r="J21" s="5" t="s">
        <v>8</v>
      </c>
      <c r="K21" s="13">
        <v>-0.21</v>
      </c>
      <c r="L21" s="5" t="s">
        <v>8</v>
      </c>
      <c r="M21" s="5">
        <v>-3.016</v>
      </c>
      <c r="N21" s="5" t="s">
        <v>8</v>
      </c>
      <c r="O21" s="14">
        <v>15.798999999999999</v>
      </c>
      <c r="P21" s="5" t="s">
        <v>8</v>
      </c>
      <c r="Q21" s="5">
        <v>4723534</v>
      </c>
      <c r="R21" s="12" t="s">
        <v>8</v>
      </c>
      <c r="S21" s="5">
        <v>17017</v>
      </c>
      <c r="T21" s="5" t="s">
        <v>8</v>
      </c>
      <c r="U21" s="5">
        <v>-19262</v>
      </c>
      <c r="V21" s="5" t="s">
        <v>8</v>
      </c>
      <c r="W21" s="5">
        <v>14894</v>
      </c>
      <c r="X21" s="5" t="s">
        <v>8</v>
      </c>
      <c r="Y21" s="15" t="s">
        <v>20</v>
      </c>
      <c r="Z21" s="5" t="s">
        <v>8</v>
      </c>
      <c r="AA21" s="15" t="s">
        <v>20</v>
      </c>
      <c r="AB21" s="5" t="s">
        <v>8</v>
      </c>
      <c r="AC21" s="15" t="s">
        <v>20</v>
      </c>
    </row>
    <row r="22" spans="1:29" x14ac:dyDescent="0.35">
      <c r="A22" s="5">
        <v>0</v>
      </c>
      <c r="B22" s="5" t="s">
        <v>8</v>
      </c>
      <c r="C22" s="6">
        <v>45564</v>
      </c>
      <c r="D22" s="7">
        <v>0.52653935185185186</v>
      </c>
      <c r="E22" s="5" t="s">
        <v>3</v>
      </c>
      <c r="F22" s="5" t="s">
        <v>8</v>
      </c>
      <c r="G22" s="5">
        <v>0</v>
      </c>
      <c r="H22" s="5" t="s">
        <v>8</v>
      </c>
      <c r="I22" s="20">
        <v>-0.41799999999999998</v>
      </c>
      <c r="J22" s="5" t="s">
        <v>8</v>
      </c>
      <c r="K22" s="13">
        <v>-0.21</v>
      </c>
      <c r="L22" s="5" t="s">
        <v>8</v>
      </c>
      <c r="M22" s="5">
        <v>-24.143000000000001</v>
      </c>
      <c r="N22" s="5" t="s">
        <v>8</v>
      </c>
      <c r="O22" s="14">
        <v>158.23599999999999</v>
      </c>
      <c r="P22" s="5" t="s">
        <v>8</v>
      </c>
      <c r="Q22" s="5">
        <v>4691617</v>
      </c>
      <c r="R22" s="12" t="s">
        <v>8</v>
      </c>
      <c r="S22" s="5">
        <v>17005</v>
      </c>
      <c r="T22" s="5" t="s">
        <v>8</v>
      </c>
      <c r="U22" s="5">
        <v>-25615</v>
      </c>
      <c r="V22" s="5" t="s">
        <v>8</v>
      </c>
      <c r="W22" s="5">
        <v>57872</v>
      </c>
      <c r="X22" s="5" t="s">
        <v>8</v>
      </c>
      <c r="Y22" s="15" t="s">
        <v>20</v>
      </c>
      <c r="Z22" s="5" t="s">
        <v>8</v>
      </c>
      <c r="AA22" s="15" t="s">
        <v>20</v>
      </c>
      <c r="AB22" s="5" t="s">
        <v>8</v>
      </c>
      <c r="AC22" s="15" t="s">
        <v>20</v>
      </c>
    </row>
    <row r="23" spans="1:29" x14ac:dyDescent="0.35">
      <c r="A23" s="5">
        <v>0</v>
      </c>
      <c r="B23" s="5" t="s">
        <v>8</v>
      </c>
      <c r="C23" s="6">
        <v>45564</v>
      </c>
      <c r="D23" s="7">
        <v>0.52653935185185186</v>
      </c>
      <c r="E23" s="5" t="s">
        <v>3</v>
      </c>
      <c r="F23" s="5" t="s">
        <v>8</v>
      </c>
      <c r="G23" s="5">
        <v>0</v>
      </c>
      <c r="H23" s="5" t="s">
        <v>8</v>
      </c>
      <c r="I23" s="20">
        <v>-0.41799999999999998</v>
      </c>
      <c r="J23" s="5" t="s">
        <v>8</v>
      </c>
      <c r="K23" s="13">
        <v>-0.21</v>
      </c>
      <c r="L23" s="5" t="s">
        <v>8</v>
      </c>
      <c r="M23" s="5">
        <v>-24.143000000000001</v>
      </c>
      <c r="N23" s="5" t="s">
        <v>8</v>
      </c>
      <c r="O23" s="14">
        <v>158.23599999999999</v>
      </c>
      <c r="P23" s="5" t="s">
        <v>8</v>
      </c>
      <c r="Q23" s="5">
        <v>4691617</v>
      </c>
      <c r="R23" s="12" t="s">
        <v>8</v>
      </c>
      <c r="S23" s="5">
        <v>17005</v>
      </c>
      <c r="T23" s="5" t="s">
        <v>8</v>
      </c>
      <c r="U23" s="5">
        <v>-25615</v>
      </c>
      <c r="V23" s="5" t="s">
        <v>8</v>
      </c>
      <c r="W23" s="5">
        <v>57872</v>
      </c>
      <c r="X23" s="5" t="s">
        <v>8</v>
      </c>
      <c r="Y23" s="15" t="s">
        <v>20</v>
      </c>
      <c r="Z23" s="5" t="s">
        <v>8</v>
      </c>
      <c r="AA23" s="15" t="s">
        <v>20</v>
      </c>
      <c r="AB23" s="5" t="s">
        <v>8</v>
      </c>
      <c r="AC23" s="15" t="s">
        <v>20</v>
      </c>
    </row>
    <row r="24" spans="1:29" x14ac:dyDescent="0.35">
      <c r="A24" s="5">
        <v>0</v>
      </c>
      <c r="B24" s="5" t="s">
        <v>8</v>
      </c>
      <c r="C24" s="6">
        <v>45564</v>
      </c>
      <c r="D24" s="7">
        <v>0.52655092592592589</v>
      </c>
      <c r="E24" s="5" t="s">
        <v>3</v>
      </c>
      <c r="F24" s="5" t="s">
        <v>8</v>
      </c>
      <c r="G24" s="5">
        <v>0</v>
      </c>
      <c r="H24" s="5" t="s">
        <v>8</v>
      </c>
      <c r="I24" s="20">
        <v>-0.42099999999999999</v>
      </c>
      <c r="J24" s="5" t="s">
        <v>8</v>
      </c>
      <c r="K24" s="13">
        <v>-0.21</v>
      </c>
      <c r="L24" s="5" t="s">
        <v>8</v>
      </c>
      <c r="M24" s="5">
        <v>-28.818000000000001</v>
      </c>
      <c r="N24" s="5" t="s">
        <v>8</v>
      </c>
      <c r="O24" s="14">
        <v>227.31700000000001</v>
      </c>
      <c r="P24" s="5" t="s">
        <v>8</v>
      </c>
      <c r="Q24" s="5">
        <v>4676770</v>
      </c>
      <c r="R24" s="12" t="s">
        <v>8</v>
      </c>
      <c r="S24" s="5">
        <v>17012</v>
      </c>
      <c r="T24" s="5" t="s">
        <v>8</v>
      </c>
      <c r="U24" s="5">
        <v>-27021</v>
      </c>
      <c r="V24" s="5" t="s">
        <v>8</v>
      </c>
      <c r="W24" s="5">
        <v>78716</v>
      </c>
      <c r="X24" s="5" t="s">
        <v>8</v>
      </c>
      <c r="Y24" s="15" t="s">
        <v>20</v>
      </c>
      <c r="Z24" s="5" t="s">
        <v>8</v>
      </c>
      <c r="AA24" s="15" t="s">
        <v>20</v>
      </c>
      <c r="AB24" s="5" t="s">
        <v>8</v>
      </c>
      <c r="AC24" s="15" t="s">
        <v>20</v>
      </c>
    </row>
    <row r="25" spans="1:29" x14ac:dyDescent="0.35">
      <c r="A25" s="5">
        <v>0</v>
      </c>
      <c r="B25" s="5" t="s">
        <v>8</v>
      </c>
      <c r="C25" s="6">
        <v>45564</v>
      </c>
      <c r="D25" s="7">
        <v>0.52655092592592589</v>
      </c>
      <c r="E25" s="5" t="s">
        <v>3</v>
      </c>
      <c r="F25" s="5" t="s">
        <v>8</v>
      </c>
      <c r="G25" s="5">
        <v>0</v>
      </c>
      <c r="H25" s="5" t="s">
        <v>8</v>
      </c>
      <c r="I25" s="20">
        <v>-0.42099999999999999</v>
      </c>
      <c r="J25" s="5" t="s">
        <v>8</v>
      </c>
      <c r="K25" s="13">
        <v>-0.21</v>
      </c>
      <c r="L25" s="5" t="s">
        <v>8</v>
      </c>
      <c r="M25" s="5">
        <v>-28.818000000000001</v>
      </c>
      <c r="N25" s="5" t="s">
        <v>8</v>
      </c>
      <c r="O25" s="14">
        <v>227.31700000000001</v>
      </c>
      <c r="P25" s="5" t="s">
        <v>8</v>
      </c>
      <c r="Q25" s="5">
        <v>4676770</v>
      </c>
      <c r="R25" s="12" t="s">
        <v>8</v>
      </c>
      <c r="S25" s="5">
        <v>17012</v>
      </c>
      <c r="T25" s="5" t="s">
        <v>8</v>
      </c>
      <c r="U25" s="5">
        <v>-27021</v>
      </c>
      <c r="V25" s="5" t="s">
        <v>8</v>
      </c>
      <c r="W25" s="5">
        <v>78716</v>
      </c>
      <c r="X25" s="5" t="s">
        <v>8</v>
      </c>
      <c r="Y25" s="15" t="s">
        <v>20</v>
      </c>
      <c r="Z25" s="5" t="s">
        <v>8</v>
      </c>
      <c r="AA25" s="15" t="s">
        <v>20</v>
      </c>
      <c r="AB25" s="5" t="s">
        <v>8</v>
      </c>
      <c r="AC25" s="15" t="s">
        <v>20</v>
      </c>
    </row>
    <row r="26" spans="1:29" x14ac:dyDescent="0.35">
      <c r="A26" s="5">
        <v>0</v>
      </c>
      <c r="B26" s="5" t="s">
        <v>8</v>
      </c>
      <c r="C26" s="6">
        <v>45564</v>
      </c>
      <c r="D26" s="7">
        <v>0.52656250000000004</v>
      </c>
      <c r="E26" s="5" t="s">
        <v>3</v>
      </c>
      <c r="F26" s="5" t="s">
        <v>8</v>
      </c>
      <c r="G26" s="5">
        <v>0</v>
      </c>
      <c r="H26" s="5" t="s">
        <v>8</v>
      </c>
      <c r="I26" s="20">
        <v>-0.42099999999999999</v>
      </c>
      <c r="J26" s="5" t="s">
        <v>8</v>
      </c>
      <c r="K26" s="13">
        <v>-0.21</v>
      </c>
      <c r="L26" s="5" t="s">
        <v>8</v>
      </c>
      <c r="M26" s="5">
        <v>-28.768000000000001</v>
      </c>
      <c r="N26" s="5" t="s">
        <v>8</v>
      </c>
      <c r="O26" s="14">
        <v>222.78</v>
      </c>
      <c r="P26" s="5" t="s">
        <v>8</v>
      </c>
      <c r="Q26" s="5">
        <v>4676619</v>
      </c>
      <c r="R26" s="12" t="s">
        <v>8</v>
      </c>
      <c r="S26" s="5">
        <v>16996</v>
      </c>
      <c r="T26" s="5" t="s">
        <v>8</v>
      </c>
      <c r="U26" s="5">
        <v>-27006</v>
      </c>
      <c r="V26" s="5" t="s">
        <v>8</v>
      </c>
      <c r="W26" s="5">
        <v>77347</v>
      </c>
      <c r="X26" s="5" t="s">
        <v>8</v>
      </c>
      <c r="Y26" s="15" t="s">
        <v>20</v>
      </c>
      <c r="Z26" s="5" t="s">
        <v>8</v>
      </c>
      <c r="AA26" s="15" t="s">
        <v>20</v>
      </c>
      <c r="AB26" s="5" t="s">
        <v>8</v>
      </c>
      <c r="AC26" s="15" t="s">
        <v>20</v>
      </c>
    </row>
    <row r="27" spans="1:29" x14ac:dyDescent="0.35">
      <c r="A27" s="5">
        <v>0</v>
      </c>
      <c r="B27" s="5" t="s">
        <v>8</v>
      </c>
      <c r="C27" s="6">
        <v>45564</v>
      </c>
      <c r="D27" s="7">
        <v>0.52657407407407408</v>
      </c>
      <c r="E27" s="5" t="s">
        <v>3</v>
      </c>
      <c r="F27" s="5" t="s">
        <v>8</v>
      </c>
      <c r="G27" s="5">
        <v>0</v>
      </c>
      <c r="H27" s="5" t="s">
        <v>8</v>
      </c>
      <c r="I27" s="20">
        <v>-0.42099999999999999</v>
      </c>
      <c r="J27" s="5" t="s">
        <v>8</v>
      </c>
      <c r="K27" s="13">
        <v>-0.21</v>
      </c>
      <c r="L27" s="5" t="s">
        <v>8</v>
      </c>
      <c r="M27" s="5">
        <v>-28.678000000000001</v>
      </c>
      <c r="N27" s="5" t="s">
        <v>8</v>
      </c>
      <c r="O27" s="14">
        <v>220.58199999999999</v>
      </c>
      <c r="P27" s="5" t="s">
        <v>8</v>
      </c>
      <c r="Q27" s="5">
        <v>4676656</v>
      </c>
      <c r="R27" s="12" t="s">
        <v>8</v>
      </c>
      <c r="S27" s="5">
        <v>16976</v>
      </c>
      <c r="T27" s="5" t="s">
        <v>8</v>
      </c>
      <c r="U27" s="5">
        <v>-26979</v>
      </c>
      <c r="V27" s="5" t="s">
        <v>8</v>
      </c>
      <c r="W27" s="5">
        <v>76684</v>
      </c>
      <c r="X27" s="5" t="s">
        <v>8</v>
      </c>
      <c r="Y27" s="15" t="s">
        <v>20</v>
      </c>
      <c r="Z27" s="5" t="s">
        <v>8</v>
      </c>
      <c r="AA27" s="15" t="s">
        <v>20</v>
      </c>
      <c r="AB27" s="5" t="s">
        <v>8</v>
      </c>
      <c r="AC27" s="15" t="s">
        <v>20</v>
      </c>
    </row>
    <row r="28" spans="1:29" x14ac:dyDescent="0.35">
      <c r="A28" s="5">
        <v>0</v>
      </c>
      <c r="B28" s="5" t="s">
        <v>8</v>
      </c>
      <c r="C28" s="6">
        <v>45564</v>
      </c>
      <c r="D28" s="7">
        <v>0.52657407407407408</v>
      </c>
      <c r="E28" s="5" t="s">
        <v>3</v>
      </c>
      <c r="F28" s="5" t="s">
        <v>8</v>
      </c>
      <c r="G28" s="5">
        <v>0</v>
      </c>
      <c r="H28" s="5" t="s">
        <v>8</v>
      </c>
      <c r="I28" s="20">
        <v>-0.42099999999999999</v>
      </c>
      <c r="J28" s="5" t="s">
        <v>8</v>
      </c>
      <c r="K28" s="13">
        <v>-0.21</v>
      </c>
      <c r="L28" s="5" t="s">
        <v>8</v>
      </c>
      <c r="M28" s="5">
        <v>-28.399000000000001</v>
      </c>
      <c r="N28" s="5" t="s">
        <v>8</v>
      </c>
      <c r="O28" s="14">
        <v>218.77600000000001</v>
      </c>
      <c r="P28" s="5" t="s">
        <v>8</v>
      </c>
      <c r="Q28" s="5">
        <v>4676696</v>
      </c>
      <c r="R28" s="12" t="s">
        <v>8</v>
      </c>
      <c r="S28" s="5">
        <v>16997</v>
      </c>
      <c r="T28" s="5" t="s">
        <v>8</v>
      </c>
      <c r="U28" s="5">
        <v>-26895</v>
      </c>
      <c r="V28" s="5" t="s">
        <v>8</v>
      </c>
      <c r="W28" s="5">
        <v>76139</v>
      </c>
      <c r="X28" s="5" t="s">
        <v>8</v>
      </c>
      <c r="Y28" s="15" t="s">
        <v>20</v>
      </c>
      <c r="Z28" s="5" t="s">
        <v>8</v>
      </c>
      <c r="AA28" s="15" t="s">
        <v>20</v>
      </c>
      <c r="AB28" s="5" t="s">
        <v>8</v>
      </c>
      <c r="AC28" s="15" t="s">
        <v>20</v>
      </c>
    </row>
    <row r="29" spans="1:29" x14ac:dyDescent="0.35">
      <c r="A29" s="5">
        <v>0</v>
      </c>
      <c r="B29" s="5" t="s">
        <v>8</v>
      </c>
      <c r="C29" s="6">
        <v>45564</v>
      </c>
      <c r="D29" s="7">
        <v>0.52658564814814812</v>
      </c>
      <c r="E29" s="5" t="s">
        <v>3</v>
      </c>
      <c r="F29" s="5" t="s">
        <v>8</v>
      </c>
      <c r="G29" s="5">
        <v>0</v>
      </c>
      <c r="H29" s="5" t="s">
        <v>8</v>
      </c>
      <c r="I29" s="20">
        <v>-0.42099999999999999</v>
      </c>
      <c r="J29" s="5" t="s">
        <v>8</v>
      </c>
      <c r="K29" s="13">
        <v>-0.21</v>
      </c>
      <c r="L29" s="5" t="s">
        <v>8</v>
      </c>
      <c r="M29" s="5">
        <v>-28.399000000000001</v>
      </c>
      <c r="N29" s="5" t="s">
        <v>8</v>
      </c>
      <c r="O29" s="14">
        <v>218.77600000000001</v>
      </c>
      <c r="P29" s="5" t="s">
        <v>8</v>
      </c>
      <c r="Q29" s="5">
        <v>4676696</v>
      </c>
      <c r="R29" s="12" t="s">
        <v>8</v>
      </c>
      <c r="S29" s="5">
        <v>16997</v>
      </c>
      <c r="T29" s="5" t="s">
        <v>8</v>
      </c>
      <c r="U29" s="5">
        <v>-26895</v>
      </c>
      <c r="V29" s="5" t="s">
        <v>8</v>
      </c>
      <c r="W29" s="5">
        <v>76139</v>
      </c>
      <c r="X29" s="5" t="s">
        <v>8</v>
      </c>
      <c r="Y29" s="15" t="s">
        <v>20</v>
      </c>
      <c r="Z29" s="5" t="s">
        <v>8</v>
      </c>
      <c r="AA29" s="15" t="s">
        <v>20</v>
      </c>
      <c r="AB29" s="5" t="s">
        <v>8</v>
      </c>
      <c r="AC29" s="15" t="s">
        <v>20</v>
      </c>
    </row>
    <row r="30" spans="1:29" x14ac:dyDescent="0.35">
      <c r="A30" s="5">
        <v>0</v>
      </c>
      <c r="B30" s="5" t="s">
        <v>8</v>
      </c>
      <c r="C30" s="6">
        <v>45564</v>
      </c>
      <c r="D30" s="7">
        <v>0.52659722222222227</v>
      </c>
      <c r="E30" s="5" t="s">
        <v>3</v>
      </c>
      <c r="F30" s="5" t="s">
        <v>8</v>
      </c>
      <c r="G30" s="5">
        <v>0</v>
      </c>
      <c r="H30" s="5" t="s">
        <v>8</v>
      </c>
      <c r="I30" s="20">
        <v>-0.42099999999999999</v>
      </c>
      <c r="J30" s="5" t="s">
        <v>8</v>
      </c>
      <c r="K30" s="13">
        <v>-0.21</v>
      </c>
      <c r="L30" s="5" t="s">
        <v>8</v>
      </c>
      <c r="M30" s="5">
        <v>-28.1</v>
      </c>
      <c r="N30" s="5" t="s">
        <v>8</v>
      </c>
      <c r="O30" s="14">
        <v>217.60599999999999</v>
      </c>
      <c r="P30" s="5" t="s">
        <v>8</v>
      </c>
      <c r="Q30" s="5">
        <v>4676661</v>
      </c>
      <c r="R30" s="12" t="s">
        <v>8</v>
      </c>
      <c r="S30" s="5">
        <v>16950</v>
      </c>
      <c r="T30" s="5" t="s">
        <v>8</v>
      </c>
      <c r="U30" s="5">
        <v>-26805</v>
      </c>
      <c r="V30" s="5" t="s">
        <v>8</v>
      </c>
      <c r="W30" s="5">
        <v>75786</v>
      </c>
      <c r="X30" s="5" t="s">
        <v>8</v>
      </c>
      <c r="Y30" s="15" t="s">
        <v>20</v>
      </c>
      <c r="Z30" s="5" t="s">
        <v>8</v>
      </c>
      <c r="AA30" s="15" t="s">
        <v>20</v>
      </c>
      <c r="AB30" s="5" t="s">
        <v>8</v>
      </c>
      <c r="AC30" s="15" t="s">
        <v>20</v>
      </c>
    </row>
    <row r="31" spans="1:29" x14ac:dyDescent="0.35">
      <c r="A31" s="5">
        <v>0</v>
      </c>
      <c r="B31" s="5" t="s">
        <v>8</v>
      </c>
      <c r="C31" s="6">
        <v>45564</v>
      </c>
      <c r="D31" s="7">
        <v>0.52659722222222227</v>
      </c>
      <c r="E31" s="5" t="s">
        <v>3</v>
      </c>
      <c r="F31" s="5" t="s">
        <v>8</v>
      </c>
      <c r="G31" s="5">
        <v>0</v>
      </c>
      <c r="H31" s="5" t="s">
        <v>8</v>
      </c>
      <c r="I31" s="20">
        <v>-0.42099999999999999</v>
      </c>
      <c r="J31" s="5" t="s">
        <v>8</v>
      </c>
      <c r="K31" s="13">
        <v>-0.21</v>
      </c>
      <c r="L31" s="5" t="s">
        <v>8</v>
      </c>
      <c r="M31" s="5">
        <v>-28.529</v>
      </c>
      <c r="N31" s="5" t="s">
        <v>8</v>
      </c>
      <c r="O31" s="14">
        <v>216.572</v>
      </c>
      <c r="P31" s="5" t="s">
        <v>8</v>
      </c>
      <c r="Q31" s="5">
        <v>4676775</v>
      </c>
      <c r="R31" s="12" t="s">
        <v>8</v>
      </c>
      <c r="S31" s="5">
        <v>16994</v>
      </c>
      <c r="T31" s="5" t="s">
        <v>8</v>
      </c>
      <c r="U31" s="5">
        <v>-26934</v>
      </c>
      <c r="V31" s="5" t="s">
        <v>8</v>
      </c>
      <c r="W31" s="5">
        <v>75474</v>
      </c>
      <c r="X31" s="5" t="s">
        <v>8</v>
      </c>
      <c r="Y31" s="15" t="s">
        <v>20</v>
      </c>
      <c r="Z31" s="5" t="s">
        <v>8</v>
      </c>
      <c r="AA31" s="15" t="s">
        <v>20</v>
      </c>
      <c r="AB31" s="5" t="s">
        <v>8</v>
      </c>
      <c r="AC31" s="15" t="s">
        <v>20</v>
      </c>
    </row>
    <row r="32" spans="1:29" x14ac:dyDescent="0.35">
      <c r="A32" s="5">
        <v>0</v>
      </c>
      <c r="B32" s="5" t="s">
        <v>8</v>
      </c>
      <c r="C32" s="6">
        <v>45564</v>
      </c>
      <c r="D32" s="7">
        <v>0.52660879629629631</v>
      </c>
      <c r="E32" s="5" t="s">
        <v>3</v>
      </c>
      <c r="F32" s="5" t="s">
        <v>8</v>
      </c>
      <c r="G32" s="5">
        <v>0</v>
      </c>
      <c r="H32" s="5" t="s">
        <v>8</v>
      </c>
      <c r="I32" s="20">
        <v>-0.42099999999999999</v>
      </c>
      <c r="J32" s="5" t="s">
        <v>8</v>
      </c>
      <c r="K32" s="13">
        <v>-0.21</v>
      </c>
      <c r="L32" s="5" t="s">
        <v>8</v>
      </c>
      <c r="M32" s="5">
        <v>-28.529</v>
      </c>
      <c r="N32" s="5" t="s">
        <v>8</v>
      </c>
      <c r="O32" s="14">
        <v>216.572</v>
      </c>
      <c r="P32" s="5" t="s">
        <v>8</v>
      </c>
      <c r="Q32" s="5">
        <v>4676775</v>
      </c>
      <c r="R32" s="12" t="s">
        <v>8</v>
      </c>
      <c r="S32" s="5">
        <v>16994</v>
      </c>
      <c r="T32" s="5" t="s">
        <v>8</v>
      </c>
      <c r="U32" s="5">
        <v>-26934</v>
      </c>
      <c r="V32" s="5" t="s">
        <v>8</v>
      </c>
      <c r="W32" s="5">
        <v>75474</v>
      </c>
      <c r="X32" s="5" t="s">
        <v>8</v>
      </c>
      <c r="Y32" s="15" t="s">
        <v>20</v>
      </c>
      <c r="Z32" s="5" t="s">
        <v>8</v>
      </c>
      <c r="AA32" s="15" t="s">
        <v>20</v>
      </c>
      <c r="AB32" s="5" t="s">
        <v>8</v>
      </c>
      <c r="AC32" s="15" t="s">
        <v>20</v>
      </c>
    </row>
    <row r="33" spans="1:29" x14ac:dyDescent="0.35">
      <c r="A33" s="5">
        <v>0</v>
      </c>
      <c r="B33" s="5" t="s">
        <v>8</v>
      </c>
      <c r="C33" s="6">
        <v>45564</v>
      </c>
      <c r="D33" s="7">
        <v>0.52660879629629631</v>
      </c>
      <c r="E33" s="5" t="s">
        <v>3</v>
      </c>
      <c r="F33" s="5" t="s">
        <v>8</v>
      </c>
      <c r="G33" s="5">
        <v>0</v>
      </c>
      <c r="H33" s="5" t="s">
        <v>8</v>
      </c>
      <c r="I33" s="20">
        <v>-0.42099999999999999</v>
      </c>
      <c r="J33" s="5" t="s">
        <v>8</v>
      </c>
      <c r="K33" s="13">
        <v>-0.21</v>
      </c>
      <c r="L33" s="5" t="s">
        <v>8</v>
      </c>
      <c r="M33" s="5">
        <v>-29.097000000000001</v>
      </c>
      <c r="N33" s="5" t="s">
        <v>8</v>
      </c>
      <c r="O33" s="14">
        <v>210.87899999999999</v>
      </c>
      <c r="P33" s="5" t="s">
        <v>8</v>
      </c>
      <c r="Q33" s="5">
        <v>4676734</v>
      </c>
      <c r="R33" s="12" t="s">
        <v>8</v>
      </c>
      <c r="S33" s="5">
        <v>16969</v>
      </c>
      <c r="T33" s="5" t="s">
        <v>8</v>
      </c>
      <c r="U33" s="5">
        <v>-27105</v>
      </c>
      <c r="V33" s="5" t="s">
        <v>8</v>
      </c>
      <c r="W33" s="5">
        <v>73756</v>
      </c>
      <c r="X33" s="5" t="s">
        <v>8</v>
      </c>
      <c r="Y33" s="15" t="s">
        <v>20</v>
      </c>
      <c r="Z33" s="5" t="s">
        <v>8</v>
      </c>
      <c r="AA33" s="15" t="s">
        <v>20</v>
      </c>
      <c r="AB33" s="5" t="s">
        <v>8</v>
      </c>
      <c r="AC33" s="15" t="s">
        <v>20</v>
      </c>
    </row>
    <row r="34" spans="1:29" x14ac:dyDescent="0.35">
      <c r="A34" s="5">
        <v>0</v>
      </c>
      <c r="B34" s="5" t="s">
        <v>8</v>
      </c>
      <c r="C34" s="6">
        <v>45564</v>
      </c>
      <c r="D34" s="7">
        <v>0.52662037037037035</v>
      </c>
      <c r="E34" s="5" t="s">
        <v>3</v>
      </c>
      <c r="F34" s="5" t="s">
        <v>8</v>
      </c>
      <c r="G34" s="5">
        <v>0</v>
      </c>
      <c r="H34" s="5" t="s">
        <v>8</v>
      </c>
      <c r="I34" s="20">
        <v>-0.42099999999999999</v>
      </c>
      <c r="J34" s="5" t="s">
        <v>8</v>
      </c>
      <c r="K34" s="13">
        <v>-0.21</v>
      </c>
      <c r="L34" s="5" t="s">
        <v>8</v>
      </c>
      <c r="M34" s="5">
        <v>-29.317</v>
      </c>
      <c r="N34" s="5" t="s">
        <v>8</v>
      </c>
      <c r="O34" s="14">
        <v>209.023</v>
      </c>
      <c r="P34" s="5" t="s">
        <v>8</v>
      </c>
      <c r="Q34" s="5">
        <v>4676724</v>
      </c>
      <c r="R34" s="12" t="s">
        <v>8</v>
      </c>
      <c r="S34" s="5">
        <v>16981</v>
      </c>
      <c r="T34" s="5" t="s">
        <v>8</v>
      </c>
      <c r="U34" s="5">
        <v>-27171</v>
      </c>
      <c r="V34" s="5" t="s">
        <v>8</v>
      </c>
      <c r="W34" s="5">
        <v>73196</v>
      </c>
      <c r="X34" s="5" t="s">
        <v>8</v>
      </c>
      <c r="Y34" s="15" t="s">
        <v>20</v>
      </c>
      <c r="Z34" s="5" t="s">
        <v>8</v>
      </c>
      <c r="AA34" s="15" t="s">
        <v>20</v>
      </c>
      <c r="AB34" s="5" t="s">
        <v>8</v>
      </c>
      <c r="AC34" s="15" t="s">
        <v>20</v>
      </c>
    </row>
    <row r="35" spans="1:29" x14ac:dyDescent="0.35">
      <c r="A35" s="5">
        <v>0</v>
      </c>
      <c r="B35" s="5" t="s">
        <v>8</v>
      </c>
      <c r="C35" s="6">
        <v>45564</v>
      </c>
      <c r="D35" s="7">
        <v>0.52662037037037035</v>
      </c>
      <c r="E35" s="5" t="s">
        <v>3</v>
      </c>
      <c r="F35" s="5" t="s">
        <v>8</v>
      </c>
      <c r="G35" s="5">
        <v>0</v>
      </c>
      <c r="H35" s="5" t="s">
        <v>8</v>
      </c>
      <c r="I35" s="20">
        <v>-0.42099999999999999</v>
      </c>
      <c r="J35" s="5" t="s">
        <v>8</v>
      </c>
      <c r="K35" s="13">
        <v>-0.21</v>
      </c>
      <c r="L35" s="5" t="s">
        <v>8</v>
      </c>
      <c r="M35" s="5">
        <v>-29.317</v>
      </c>
      <c r="N35" s="5" t="s">
        <v>8</v>
      </c>
      <c r="O35" s="14">
        <v>209.023</v>
      </c>
      <c r="P35" s="5" t="s">
        <v>8</v>
      </c>
      <c r="Q35" s="5">
        <v>4676724</v>
      </c>
      <c r="R35" s="12" t="s">
        <v>8</v>
      </c>
      <c r="S35" s="5">
        <v>16981</v>
      </c>
      <c r="T35" s="5" t="s">
        <v>8</v>
      </c>
      <c r="U35" s="5">
        <v>-27171</v>
      </c>
      <c r="V35" s="5" t="s">
        <v>8</v>
      </c>
      <c r="W35" s="5">
        <v>73196</v>
      </c>
      <c r="X35" s="5" t="s">
        <v>8</v>
      </c>
      <c r="Y35" s="15" t="s">
        <v>20</v>
      </c>
      <c r="Z35" s="5" t="s">
        <v>8</v>
      </c>
      <c r="AA35" s="15" t="s">
        <v>20</v>
      </c>
      <c r="AB35" s="5" t="s">
        <v>8</v>
      </c>
      <c r="AC35" s="15" t="s">
        <v>20</v>
      </c>
    </row>
    <row r="36" spans="1:29" x14ac:dyDescent="0.35">
      <c r="A36" s="5">
        <v>0</v>
      </c>
      <c r="B36" s="5" t="s">
        <v>8</v>
      </c>
      <c r="C36" s="6">
        <v>45564</v>
      </c>
      <c r="D36" s="7">
        <v>0.5266319444444445</v>
      </c>
      <c r="E36" s="5" t="s">
        <v>3</v>
      </c>
      <c r="F36" s="5" t="s">
        <v>8</v>
      </c>
      <c r="G36" s="5">
        <v>0</v>
      </c>
      <c r="H36" s="5" t="s">
        <v>8</v>
      </c>
      <c r="I36" s="20">
        <v>-0.42099999999999999</v>
      </c>
      <c r="J36" s="5" t="s">
        <v>8</v>
      </c>
      <c r="K36" s="13">
        <v>-0.21</v>
      </c>
      <c r="L36" s="5" t="s">
        <v>8</v>
      </c>
      <c r="M36" s="5">
        <v>-29.201000000000001</v>
      </c>
      <c r="N36" s="5" t="s">
        <v>8</v>
      </c>
      <c r="O36" s="14">
        <v>208.51900000000001</v>
      </c>
      <c r="P36" s="5" t="s">
        <v>8</v>
      </c>
      <c r="Q36" s="5">
        <v>4676681</v>
      </c>
      <c r="R36" s="12" t="s">
        <v>8</v>
      </c>
      <c r="S36" s="5">
        <v>17007</v>
      </c>
      <c r="T36" s="5" t="s">
        <v>8</v>
      </c>
      <c r="U36" s="5">
        <v>-27136</v>
      </c>
      <c r="V36" s="5" t="s">
        <v>8</v>
      </c>
      <c r="W36" s="5">
        <v>73044</v>
      </c>
      <c r="X36" s="5" t="s">
        <v>8</v>
      </c>
      <c r="Y36" s="15" t="s">
        <v>20</v>
      </c>
      <c r="Z36" s="5" t="s">
        <v>8</v>
      </c>
      <c r="AA36" s="15" t="s">
        <v>20</v>
      </c>
      <c r="AB36" s="5" t="s">
        <v>8</v>
      </c>
      <c r="AC36" s="15" t="s">
        <v>20</v>
      </c>
    </row>
    <row r="37" spans="1:29" x14ac:dyDescent="0.35">
      <c r="A37" s="5">
        <v>0</v>
      </c>
      <c r="B37" s="5" t="s">
        <v>8</v>
      </c>
      <c r="C37" s="6">
        <v>45564</v>
      </c>
      <c r="D37" s="7">
        <v>0.5266319444444445</v>
      </c>
      <c r="E37" s="5" t="s">
        <v>3</v>
      </c>
      <c r="F37" s="5" t="s">
        <v>8</v>
      </c>
      <c r="G37" s="5">
        <v>0</v>
      </c>
      <c r="H37" s="5" t="s">
        <v>8</v>
      </c>
      <c r="I37" s="20">
        <v>-0.42099999999999999</v>
      </c>
      <c r="J37" s="5" t="s">
        <v>8</v>
      </c>
      <c r="K37" s="13">
        <v>-0.21</v>
      </c>
      <c r="L37" s="5" t="s">
        <v>8</v>
      </c>
      <c r="M37" s="5">
        <v>-29.201000000000001</v>
      </c>
      <c r="N37" s="5" t="s">
        <v>8</v>
      </c>
      <c r="O37" s="14">
        <v>208.51900000000001</v>
      </c>
      <c r="P37" s="5" t="s">
        <v>8</v>
      </c>
      <c r="Q37" s="5">
        <v>4676681</v>
      </c>
      <c r="R37" s="12" t="s">
        <v>8</v>
      </c>
      <c r="S37" s="5">
        <v>17007</v>
      </c>
      <c r="T37" s="5" t="s">
        <v>8</v>
      </c>
      <c r="U37" s="5">
        <v>-27136</v>
      </c>
      <c r="V37" s="5" t="s">
        <v>8</v>
      </c>
      <c r="W37" s="5">
        <v>73044</v>
      </c>
      <c r="X37" s="5" t="s">
        <v>8</v>
      </c>
      <c r="Y37" s="15" t="s">
        <v>20</v>
      </c>
      <c r="Z37" s="5" t="s">
        <v>8</v>
      </c>
      <c r="AA37" s="15" t="s">
        <v>20</v>
      </c>
      <c r="AB37" s="5" t="s">
        <v>8</v>
      </c>
      <c r="AC37" s="15" t="s">
        <v>20</v>
      </c>
    </row>
    <row r="38" spans="1:29" x14ac:dyDescent="0.35">
      <c r="A38" s="5">
        <v>0</v>
      </c>
      <c r="B38" s="5" t="s">
        <v>8</v>
      </c>
      <c r="C38" s="6">
        <v>45564</v>
      </c>
      <c r="D38" s="7">
        <v>0.52664351851851854</v>
      </c>
      <c r="E38" s="5" t="s">
        <v>3</v>
      </c>
      <c r="F38" s="5" t="s">
        <v>8</v>
      </c>
      <c r="G38" s="5">
        <v>0</v>
      </c>
      <c r="H38" s="5" t="s">
        <v>8</v>
      </c>
      <c r="I38" s="20">
        <v>-0.42099999999999999</v>
      </c>
      <c r="J38" s="5" t="s">
        <v>8</v>
      </c>
      <c r="K38" s="13">
        <v>-0.21</v>
      </c>
      <c r="L38" s="5" t="s">
        <v>8</v>
      </c>
      <c r="M38" s="5">
        <v>-29.347000000000001</v>
      </c>
      <c r="N38" s="5" t="s">
        <v>8</v>
      </c>
      <c r="O38" s="14">
        <v>207.886</v>
      </c>
      <c r="P38" s="5" t="s">
        <v>8</v>
      </c>
      <c r="Q38" s="5">
        <v>4676724</v>
      </c>
      <c r="R38" s="12" t="s">
        <v>8</v>
      </c>
      <c r="S38" s="5">
        <v>17003</v>
      </c>
      <c r="T38" s="5" t="s">
        <v>8</v>
      </c>
      <c r="U38" s="5">
        <v>-27180</v>
      </c>
      <c r="V38" s="5" t="s">
        <v>8</v>
      </c>
      <c r="W38" s="5">
        <v>72853</v>
      </c>
      <c r="X38" s="5" t="s">
        <v>8</v>
      </c>
      <c r="Y38" s="15" t="s">
        <v>20</v>
      </c>
      <c r="Z38" s="5" t="s">
        <v>8</v>
      </c>
      <c r="AA38" s="15" t="s">
        <v>20</v>
      </c>
      <c r="AB38" s="5" t="s">
        <v>8</v>
      </c>
      <c r="AC38" s="15" t="s">
        <v>20</v>
      </c>
    </row>
    <row r="39" spans="1:29" x14ac:dyDescent="0.35">
      <c r="A39" s="5">
        <v>0</v>
      </c>
      <c r="B39" s="5" t="s">
        <v>8</v>
      </c>
      <c r="C39" s="6">
        <v>45564</v>
      </c>
      <c r="D39" s="7">
        <v>0.52664351851851854</v>
      </c>
      <c r="E39" s="5" t="s">
        <v>3</v>
      </c>
      <c r="F39" s="5" t="s">
        <v>8</v>
      </c>
      <c r="G39" s="5">
        <v>0</v>
      </c>
      <c r="H39" s="5" t="s">
        <v>8</v>
      </c>
      <c r="I39" s="20">
        <v>-0.42099999999999999</v>
      </c>
      <c r="J39" s="5" t="s">
        <v>8</v>
      </c>
      <c r="K39" s="13">
        <v>-0.21</v>
      </c>
      <c r="L39" s="5" t="s">
        <v>8</v>
      </c>
      <c r="M39" s="5">
        <v>-29.347000000000001</v>
      </c>
      <c r="N39" s="5" t="s">
        <v>8</v>
      </c>
      <c r="O39" s="14">
        <v>207.886</v>
      </c>
      <c r="P39" s="5" t="s">
        <v>8</v>
      </c>
      <c r="Q39" s="5">
        <v>4676724</v>
      </c>
      <c r="R39" s="12" t="s">
        <v>8</v>
      </c>
      <c r="S39" s="5">
        <v>17003</v>
      </c>
      <c r="T39" s="5" t="s">
        <v>8</v>
      </c>
      <c r="U39" s="5">
        <v>-27180</v>
      </c>
      <c r="V39" s="5" t="s">
        <v>8</v>
      </c>
      <c r="W39" s="5">
        <v>72853</v>
      </c>
      <c r="X39" s="5" t="s">
        <v>8</v>
      </c>
      <c r="Y39" s="15" t="s">
        <v>20</v>
      </c>
      <c r="Z39" s="5" t="s">
        <v>8</v>
      </c>
      <c r="AA39" s="15" t="s">
        <v>20</v>
      </c>
      <c r="AB39" s="5" t="s">
        <v>8</v>
      </c>
      <c r="AC39" s="15" t="s">
        <v>20</v>
      </c>
    </row>
    <row r="40" spans="1:29" x14ac:dyDescent="0.35">
      <c r="A40" s="5">
        <v>0</v>
      </c>
      <c r="B40" s="5" t="s">
        <v>8</v>
      </c>
      <c r="C40" s="6">
        <v>45564</v>
      </c>
      <c r="D40" s="7">
        <v>0.52665509259259258</v>
      </c>
      <c r="E40" s="5" t="s">
        <v>3</v>
      </c>
      <c r="F40" s="5" t="s">
        <v>8</v>
      </c>
      <c r="G40" s="5">
        <v>0</v>
      </c>
      <c r="H40" s="5" t="s">
        <v>8</v>
      </c>
      <c r="I40" s="20">
        <v>-0.42099999999999999</v>
      </c>
      <c r="J40" s="5" t="s">
        <v>8</v>
      </c>
      <c r="K40" s="13">
        <v>-0.21</v>
      </c>
      <c r="L40" s="5" t="s">
        <v>8</v>
      </c>
      <c r="M40" s="5">
        <v>-29.154</v>
      </c>
      <c r="N40" s="5" t="s">
        <v>8</v>
      </c>
      <c r="O40" s="14">
        <v>207.56100000000001</v>
      </c>
      <c r="P40" s="5" t="s">
        <v>8</v>
      </c>
      <c r="Q40" s="5">
        <v>4676665</v>
      </c>
      <c r="R40" s="12" t="s">
        <v>8</v>
      </c>
      <c r="S40" s="5">
        <v>17024</v>
      </c>
      <c r="T40" s="5" t="s">
        <v>8</v>
      </c>
      <c r="U40" s="5">
        <v>-27122</v>
      </c>
      <c r="V40" s="5" t="s">
        <v>8</v>
      </c>
      <c r="W40" s="5">
        <v>72755</v>
      </c>
      <c r="X40" s="5" t="s">
        <v>8</v>
      </c>
      <c r="Y40" s="15" t="s">
        <v>20</v>
      </c>
      <c r="Z40" s="5" t="s">
        <v>8</v>
      </c>
      <c r="AA40" s="15" t="s">
        <v>20</v>
      </c>
      <c r="AB40" s="5" t="s">
        <v>8</v>
      </c>
      <c r="AC40" s="15" t="s">
        <v>20</v>
      </c>
    </row>
    <row r="41" spans="1:29" x14ac:dyDescent="0.35">
      <c r="A41" s="5">
        <v>0</v>
      </c>
      <c r="B41" s="5" t="s">
        <v>8</v>
      </c>
      <c r="C41" s="6">
        <v>45564</v>
      </c>
      <c r="D41" s="7">
        <v>0.52665509259259258</v>
      </c>
      <c r="E41" s="5" t="s">
        <v>3</v>
      </c>
      <c r="F41" s="5" t="s">
        <v>8</v>
      </c>
      <c r="G41" s="5">
        <v>0</v>
      </c>
      <c r="H41" s="5" t="s">
        <v>8</v>
      </c>
      <c r="I41" s="20">
        <v>-0.42099999999999999</v>
      </c>
      <c r="J41" s="5" t="s">
        <v>8</v>
      </c>
      <c r="K41" s="13">
        <v>-0.21</v>
      </c>
      <c r="L41" s="5" t="s">
        <v>8</v>
      </c>
      <c r="M41" s="5">
        <v>-29.497</v>
      </c>
      <c r="N41" s="5" t="s">
        <v>8</v>
      </c>
      <c r="O41" s="14">
        <v>207.137</v>
      </c>
      <c r="P41" s="5" t="s">
        <v>8</v>
      </c>
      <c r="Q41" s="5">
        <v>4676663</v>
      </c>
      <c r="R41" s="12" t="s">
        <v>8</v>
      </c>
      <c r="S41" s="5">
        <v>16990</v>
      </c>
      <c r="T41" s="5" t="s">
        <v>8</v>
      </c>
      <c r="U41" s="5">
        <v>-27225</v>
      </c>
      <c r="V41" s="5" t="s">
        <v>8</v>
      </c>
      <c r="W41" s="5">
        <v>72627</v>
      </c>
      <c r="X41" s="5" t="s">
        <v>8</v>
      </c>
      <c r="Y41" s="15" t="s">
        <v>20</v>
      </c>
      <c r="Z41" s="5" t="s">
        <v>8</v>
      </c>
      <c r="AA41" s="15" t="s">
        <v>20</v>
      </c>
      <c r="AB41" s="5" t="s">
        <v>8</v>
      </c>
      <c r="AC41" s="15" t="s">
        <v>20</v>
      </c>
    </row>
    <row r="42" spans="1:29" x14ac:dyDescent="0.35">
      <c r="A42" s="5">
        <v>0</v>
      </c>
      <c r="B42" s="5" t="s">
        <v>8</v>
      </c>
      <c r="C42" s="6">
        <v>45564</v>
      </c>
      <c r="D42" s="7">
        <v>0.52666666666666662</v>
      </c>
      <c r="E42" s="5" t="s">
        <v>3</v>
      </c>
      <c r="F42" s="5" t="s">
        <v>8</v>
      </c>
      <c r="G42" s="5">
        <v>0</v>
      </c>
      <c r="H42" s="5" t="s">
        <v>8</v>
      </c>
      <c r="I42" s="20">
        <v>-0.42099999999999999</v>
      </c>
      <c r="J42" s="5" t="s">
        <v>8</v>
      </c>
      <c r="K42" s="13">
        <v>-0.21</v>
      </c>
      <c r="L42" s="5" t="s">
        <v>8</v>
      </c>
      <c r="M42" s="5">
        <v>-29.497</v>
      </c>
      <c r="N42" s="5" t="s">
        <v>8</v>
      </c>
      <c r="O42" s="14">
        <v>207.137</v>
      </c>
      <c r="P42" s="5" t="s">
        <v>8</v>
      </c>
      <c r="Q42" s="5">
        <v>4676663</v>
      </c>
      <c r="R42" s="12" t="s">
        <v>8</v>
      </c>
      <c r="S42" s="5">
        <v>16990</v>
      </c>
      <c r="T42" s="5" t="s">
        <v>8</v>
      </c>
      <c r="U42" s="5">
        <v>-27225</v>
      </c>
      <c r="V42" s="5" t="s">
        <v>8</v>
      </c>
      <c r="W42" s="5">
        <v>72627</v>
      </c>
      <c r="X42" s="5" t="s">
        <v>8</v>
      </c>
      <c r="Y42" s="15" t="s">
        <v>20</v>
      </c>
      <c r="Z42" s="5" t="s">
        <v>8</v>
      </c>
      <c r="AA42" s="15" t="s">
        <v>20</v>
      </c>
      <c r="AB42" s="5" t="s">
        <v>8</v>
      </c>
      <c r="AC42" s="15" t="s">
        <v>20</v>
      </c>
    </row>
    <row r="43" spans="1:29" x14ac:dyDescent="0.35">
      <c r="A43" s="5">
        <v>0</v>
      </c>
      <c r="B43" s="5" t="s">
        <v>8</v>
      </c>
      <c r="C43" s="6">
        <v>45564</v>
      </c>
      <c r="D43" s="7">
        <v>0.52666666666666662</v>
      </c>
      <c r="E43" s="5" t="s">
        <v>3</v>
      </c>
      <c r="F43" s="5" t="s">
        <v>8</v>
      </c>
      <c r="G43" s="5">
        <v>0</v>
      </c>
      <c r="H43" s="5" t="s">
        <v>8</v>
      </c>
      <c r="I43" s="20">
        <v>-0.42099999999999999</v>
      </c>
      <c r="J43" s="5" t="s">
        <v>8</v>
      </c>
      <c r="K43" s="13">
        <v>-0.21</v>
      </c>
      <c r="L43" s="5" t="s">
        <v>8</v>
      </c>
      <c r="M43" s="5">
        <v>-29.433</v>
      </c>
      <c r="N43" s="5" t="s">
        <v>8</v>
      </c>
      <c r="O43" s="14">
        <v>206.77199999999999</v>
      </c>
      <c r="P43" s="5" t="s">
        <v>8</v>
      </c>
      <c r="Q43" s="5">
        <v>4676650</v>
      </c>
      <c r="R43" s="12" t="s">
        <v>8</v>
      </c>
      <c r="S43" s="5">
        <v>16972</v>
      </c>
      <c r="T43" s="5" t="s">
        <v>8</v>
      </c>
      <c r="U43" s="5">
        <v>-27206</v>
      </c>
      <c r="V43" s="5" t="s">
        <v>8</v>
      </c>
      <c r="W43" s="5">
        <v>72517</v>
      </c>
      <c r="X43" s="5" t="s">
        <v>8</v>
      </c>
      <c r="Y43" s="15" t="s">
        <v>20</v>
      </c>
      <c r="Z43" s="5" t="s">
        <v>8</v>
      </c>
      <c r="AA43" s="15" t="s">
        <v>20</v>
      </c>
      <c r="AB43" s="5" t="s">
        <v>8</v>
      </c>
      <c r="AC43" s="15" t="s">
        <v>20</v>
      </c>
    </row>
    <row r="44" spans="1:29" x14ac:dyDescent="0.35">
      <c r="A44" s="5">
        <v>0</v>
      </c>
      <c r="B44" s="5" t="s">
        <v>8</v>
      </c>
      <c r="C44" s="6">
        <v>45564</v>
      </c>
      <c r="D44" s="7">
        <v>0.52667824074074077</v>
      </c>
      <c r="E44" s="5" t="s">
        <v>3</v>
      </c>
      <c r="F44" s="5" t="s">
        <v>8</v>
      </c>
      <c r="G44" s="5">
        <v>0</v>
      </c>
      <c r="H44" s="5" t="s">
        <v>8</v>
      </c>
      <c r="I44" s="20">
        <v>-0.42099999999999999</v>
      </c>
      <c r="J44" s="5" t="s">
        <v>8</v>
      </c>
      <c r="K44" s="13">
        <v>-0.21</v>
      </c>
      <c r="L44" s="5" t="s">
        <v>8</v>
      </c>
      <c r="M44" s="5">
        <v>-29.433</v>
      </c>
      <c r="N44" s="5" t="s">
        <v>8</v>
      </c>
      <c r="O44" s="14">
        <v>206.77199999999999</v>
      </c>
      <c r="P44" s="5" t="s">
        <v>8</v>
      </c>
      <c r="Q44" s="5">
        <v>4676650</v>
      </c>
      <c r="R44" s="12" t="s">
        <v>8</v>
      </c>
      <c r="S44" s="5">
        <v>16972</v>
      </c>
      <c r="T44" s="5" t="s">
        <v>8</v>
      </c>
      <c r="U44" s="5">
        <v>-27206</v>
      </c>
      <c r="V44" s="5" t="s">
        <v>8</v>
      </c>
      <c r="W44" s="5">
        <v>72517</v>
      </c>
      <c r="X44" s="5" t="s">
        <v>8</v>
      </c>
      <c r="Y44" s="15" t="s">
        <v>20</v>
      </c>
      <c r="Z44" s="5" t="s">
        <v>8</v>
      </c>
      <c r="AA44" s="15" t="s">
        <v>20</v>
      </c>
      <c r="AB44" s="5" t="s">
        <v>8</v>
      </c>
      <c r="AC44" s="15" t="s">
        <v>20</v>
      </c>
    </row>
    <row r="45" spans="1:29" x14ac:dyDescent="0.35">
      <c r="A45" s="5">
        <v>0</v>
      </c>
      <c r="B45" s="5" t="s">
        <v>8</v>
      </c>
      <c r="C45" s="6">
        <v>45564</v>
      </c>
      <c r="D45" s="7">
        <v>0.52667824074074077</v>
      </c>
      <c r="E45" s="5" t="s">
        <v>3</v>
      </c>
      <c r="F45" s="5" t="s">
        <v>8</v>
      </c>
      <c r="G45" s="5">
        <v>0</v>
      </c>
      <c r="H45" s="5" t="s">
        <v>8</v>
      </c>
      <c r="I45" s="20">
        <v>-0.42099999999999999</v>
      </c>
      <c r="J45" s="5" t="s">
        <v>8</v>
      </c>
      <c r="K45" s="13">
        <v>-0.21</v>
      </c>
      <c r="L45" s="5" t="s">
        <v>8</v>
      </c>
      <c r="M45" s="5">
        <v>-29.007999999999999</v>
      </c>
      <c r="N45" s="5" t="s">
        <v>8</v>
      </c>
      <c r="O45" s="14">
        <v>206.375</v>
      </c>
      <c r="P45" s="5" t="s">
        <v>8</v>
      </c>
      <c r="Q45" s="5">
        <v>4676720</v>
      </c>
      <c r="R45" s="12" t="s">
        <v>8</v>
      </c>
      <c r="S45" s="5">
        <v>16977</v>
      </c>
      <c r="T45" s="5" t="s">
        <v>8</v>
      </c>
      <c r="U45" s="5">
        <v>-27078</v>
      </c>
      <c r="V45" s="5" t="s">
        <v>8</v>
      </c>
      <c r="W45" s="5">
        <v>72397</v>
      </c>
      <c r="X45" s="5" t="s">
        <v>8</v>
      </c>
      <c r="Y45" s="15" t="s">
        <v>20</v>
      </c>
      <c r="Z45" s="5" t="s">
        <v>8</v>
      </c>
      <c r="AA45" s="15" t="s">
        <v>20</v>
      </c>
      <c r="AB45" s="5" t="s">
        <v>8</v>
      </c>
      <c r="AC45" s="15" t="s">
        <v>20</v>
      </c>
    </row>
    <row r="46" spans="1:29" x14ac:dyDescent="0.35">
      <c r="A46" s="5">
        <v>0</v>
      </c>
      <c r="B46" s="5" t="s">
        <v>8</v>
      </c>
      <c r="C46" s="6">
        <v>45564</v>
      </c>
      <c r="D46" s="7">
        <v>0.52668981481481481</v>
      </c>
      <c r="E46" s="5" t="s">
        <v>3</v>
      </c>
      <c r="F46" s="5" t="s">
        <v>8</v>
      </c>
      <c r="G46" s="5">
        <v>0</v>
      </c>
      <c r="H46" s="5" t="s">
        <v>8</v>
      </c>
      <c r="I46" s="20">
        <v>-0.42099999999999999</v>
      </c>
      <c r="J46" s="5" t="s">
        <v>8</v>
      </c>
      <c r="K46" s="13">
        <v>-0.21</v>
      </c>
      <c r="L46" s="5" t="s">
        <v>8</v>
      </c>
      <c r="M46" s="5">
        <v>-29.007999999999999</v>
      </c>
      <c r="N46" s="5" t="s">
        <v>8</v>
      </c>
      <c r="O46" s="14">
        <v>206.375</v>
      </c>
      <c r="P46" s="5" t="s">
        <v>8</v>
      </c>
      <c r="Q46" s="5">
        <v>4676720</v>
      </c>
      <c r="R46" s="12" t="s">
        <v>8</v>
      </c>
      <c r="S46" s="5">
        <v>16977</v>
      </c>
      <c r="T46" s="5" t="s">
        <v>8</v>
      </c>
      <c r="U46" s="5">
        <v>-27078</v>
      </c>
      <c r="V46" s="5" t="s">
        <v>8</v>
      </c>
      <c r="W46" s="5">
        <v>72397</v>
      </c>
      <c r="X46" s="5" t="s">
        <v>8</v>
      </c>
      <c r="Y46" s="15" t="s">
        <v>20</v>
      </c>
      <c r="Z46" s="5" t="s">
        <v>8</v>
      </c>
      <c r="AA46" s="15" t="s">
        <v>20</v>
      </c>
      <c r="AB46" s="5" t="s">
        <v>8</v>
      </c>
      <c r="AC46" s="15" t="s">
        <v>20</v>
      </c>
    </row>
    <row r="47" spans="1:29" x14ac:dyDescent="0.35">
      <c r="A47" s="5">
        <v>0</v>
      </c>
      <c r="B47" s="5" t="s">
        <v>8</v>
      </c>
      <c r="C47" s="6">
        <v>45564</v>
      </c>
      <c r="D47" s="7">
        <v>0.52668981481481481</v>
      </c>
      <c r="E47" s="5" t="s">
        <v>3</v>
      </c>
      <c r="F47" s="5" t="s">
        <v>8</v>
      </c>
      <c r="G47" s="5">
        <v>0</v>
      </c>
      <c r="H47" s="5" t="s">
        <v>8</v>
      </c>
      <c r="I47" s="20">
        <v>-0.42099999999999999</v>
      </c>
      <c r="J47" s="5" t="s">
        <v>8</v>
      </c>
      <c r="K47" s="13">
        <v>-0.21</v>
      </c>
      <c r="L47" s="5" t="s">
        <v>8</v>
      </c>
      <c r="M47" s="5">
        <v>-28.638999999999999</v>
      </c>
      <c r="N47" s="5" t="s">
        <v>8</v>
      </c>
      <c r="O47" s="14">
        <v>206.24199999999999</v>
      </c>
      <c r="P47" s="5" t="s">
        <v>8</v>
      </c>
      <c r="Q47" s="5">
        <v>4676649</v>
      </c>
      <c r="R47" s="12" t="s">
        <v>8</v>
      </c>
      <c r="S47" s="5">
        <v>16954</v>
      </c>
      <c r="T47" s="5" t="s">
        <v>8</v>
      </c>
      <c r="U47" s="5">
        <v>-26967</v>
      </c>
      <c r="V47" s="5" t="s">
        <v>8</v>
      </c>
      <c r="W47" s="5">
        <v>72357</v>
      </c>
      <c r="X47" s="5" t="s">
        <v>8</v>
      </c>
      <c r="Y47" s="15" t="s">
        <v>20</v>
      </c>
      <c r="Z47" s="5" t="s">
        <v>8</v>
      </c>
      <c r="AA47" s="15" t="s">
        <v>20</v>
      </c>
      <c r="AB47" s="5" t="s">
        <v>8</v>
      </c>
      <c r="AC47" s="15" t="s">
        <v>20</v>
      </c>
    </row>
    <row r="48" spans="1:29" x14ac:dyDescent="0.35">
      <c r="A48" s="5">
        <v>0</v>
      </c>
      <c r="B48" s="5" t="s">
        <v>8</v>
      </c>
      <c r="C48" s="6">
        <v>45564</v>
      </c>
      <c r="D48" s="7">
        <v>0.52670138888888884</v>
      </c>
      <c r="E48" s="5" t="s">
        <v>3</v>
      </c>
      <c r="F48" s="5" t="s">
        <v>8</v>
      </c>
      <c r="G48" s="5">
        <v>0</v>
      </c>
      <c r="H48" s="5" t="s">
        <v>8</v>
      </c>
      <c r="I48" s="20">
        <v>-0.42099999999999999</v>
      </c>
      <c r="J48" s="5" t="s">
        <v>8</v>
      </c>
      <c r="K48" s="13">
        <v>-0.21</v>
      </c>
      <c r="L48" s="5" t="s">
        <v>8</v>
      </c>
      <c r="M48" s="5">
        <v>-29.274000000000001</v>
      </c>
      <c r="N48" s="5" t="s">
        <v>8</v>
      </c>
      <c r="O48" s="14">
        <v>205.69200000000001</v>
      </c>
      <c r="P48" s="5" t="s">
        <v>8</v>
      </c>
      <c r="Q48" s="5">
        <v>4676689</v>
      </c>
      <c r="R48" s="12" t="s">
        <v>8</v>
      </c>
      <c r="S48" s="5">
        <v>16980</v>
      </c>
      <c r="T48" s="5" t="s">
        <v>8</v>
      </c>
      <c r="U48" s="5">
        <v>-27158</v>
      </c>
      <c r="V48" s="5" t="s">
        <v>8</v>
      </c>
      <c r="W48" s="5">
        <v>72191</v>
      </c>
      <c r="X48" s="5" t="s">
        <v>8</v>
      </c>
      <c r="Y48" s="15" t="s">
        <v>20</v>
      </c>
      <c r="Z48" s="5" t="s">
        <v>8</v>
      </c>
      <c r="AA48" s="15" t="s">
        <v>20</v>
      </c>
      <c r="AB48" s="5" t="s">
        <v>8</v>
      </c>
      <c r="AC48" s="15" t="s">
        <v>20</v>
      </c>
    </row>
    <row r="49" spans="1:29" x14ac:dyDescent="0.35">
      <c r="A49" s="5">
        <v>0</v>
      </c>
      <c r="B49" s="5" t="s">
        <v>8</v>
      </c>
      <c r="C49" s="6">
        <v>45564</v>
      </c>
      <c r="D49" s="7">
        <v>0.52670138888888884</v>
      </c>
      <c r="E49" s="5" t="s">
        <v>3</v>
      </c>
      <c r="F49" s="5" t="s">
        <v>8</v>
      </c>
      <c r="G49" s="5">
        <v>0</v>
      </c>
      <c r="H49" s="5" t="s">
        <v>8</v>
      </c>
      <c r="I49" s="20">
        <v>-0.42099999999999999</v>
      </c>
      <c r="J49" s="5" t="s">
        <v>8</v>
      </c>
      <c r="K49" s="13">
        <v>-0.21</v>
      </c>
      <c r="L49" s="5" t="s">
        <v>8</v>
      </c>
      <c r="M49" s="5">
        <v>-29.274000000000001</v>
      </c>
      <c r="N49" s="5" t="s">
        <v>8</v>
      </c>
      <c r="O49" s="14">
        <v>205.69200000000001</v>
      </c>
      <c r="P49" s="5" t="s">
        <v>8</v>
      </c>
      <c r="Q49" s="5">
        <v>4676689</v>
      </c>
      <c r="R49" s="12" t="s">
        <v>8</v>
      </c>
      <c r="S49" s="5">
        <v>16980</v>
      </c>
      <c r="T49" s="5" t="s">
        <v>8</v>
      </c>
      <c r="U49" s="5">
        <v>-27158</v>
      </c>
      <c r="V49" s="5" t="s">
        <v>8</v>
      </c>
      <c r="W49" s="5">
        <v>72191</v>
      </c>
      <c r="X49" s="5" t="s">
        <v>8</v>
      </c>
      <c r="Y49" s="15" t="s">
        <v>20</v>
      </c>
      <c r="Z49" s="5" t="s">
        <v>8</v>
      </c>
      <c r="AA49" s="15" t="s">
        <v>20</v>
      </c>
      <c r="AB49" s="5" t="s">
        <v>8</v>
      </c>
      <c r="AC49" s="15" t="s">
        <v>20</v>
      </c>
    </row>
    <row r="50" spans="1:29" x14ac:dyDescent="0.35">
      <c r="A50" s="5">
        <v>0</v>
      </c>
      <c r="B50" s="5" t="s">
        <v>8</v>
      </c>
      <c r="C50" s="6">
        <v>45564</v>
      </c>
      <c r="D50" s="7">
        <v>0.52671296296296299</v>
      </c>
      <c r="E50" s="5" t="s">
        <v>3</v>
      </c>
      <c r="F50" s="5" t="s">
        <v>8</v>
      </c>
      <c r="G50" s="5">
        <v>0</v>
      </c>
      <c r="H50" s="5" t="s">
        <v>8</v>
      </c>
      <c r="I50" s="20">
        <v>-0.42099999999999999</v>
      </c>
      <c r="J50" s="5" t="s">
        <v>8</v>
      </c>
      <c r="K50" s="13">
        <v>-0.21</v>
      </c>
      <c r="L50" s="5" t="s">
        <v>8</v>
      </c>
      <c r="M50" s="5">
        <v>-29.154</v>
      </c>
      <c r="N50" s="5" t="s">
        <v>8</v>
      </c>
      <c r="O50" s="14">
        <v>205.364</v>
      </c>
      <c r="P50" s="5" t="s">
        <v>8</v>
      </c>
      <c r="Q50" s="5">
        <v>4676687</v>
      </c>
      <c r="R50" s="12" t="s">
        <v>8</v>
      </c>
      <c r="S50" s="5">
        <v>16990</v>
      </c>
      <c r="T50" s="5" t="s">
        <v>8</v>
      </c>
      <c r="U50" s="5">
        <v>-27122</v>
      </c>
      <c r="V50" s="5" t="s">
        <v>8</v>
      </c>
      <c r="W50" s="5">
        <v>72092</v>
      </c>
      <c r="X50" s="5" t="s">
        <v>8</v>
      </c>
      <c r="Y50" s="15" t="s">
        <v>20</v>
      </c>
      <c r="Z50" s="5" t="s">
        <v>8</v>
      </c>
      <c r="AA50" s="15" t="s">
        <v>20</v>
      </c>
      <c r="AB50" s="5" t="s">
        <v>8</v>
      </c>
      <c r="AC50" s="15" t="s">
        <v>20</v>
      </c>
    </row>
    <row r="51" spans="1:29" x14ac:dyDescent="0.35">
      <c r="A51" s="5">
        <v>0</v>
      </c>
      <c r="B51" s="5" t="s">
        <v>8</v>
      </c>
      <c r="C51" s="6">
        <v>45564</v>
      </c>
      <c r="D51" s="7">
        <v>0.52671296296296299</v>
      </c>
      <c r="E51" s="5" t="s">
        <v>3</v>
      </c>
      <c r="F51" s="5" t="s">
        <v>8</v>
      </c>
      <c r="G51" s="5">
        <v>0</v>
      </c>
      <c r="H51" s="5" t="s">
        <v>8</v>
      </c>
      <c r="I51" s="20">
        <v>-0.42099999999999999</v>
      </c>
      <c r="J51" s="5" t="s">
        <v>8</v>
      </c>
      <c r="K51" s="13">
        <v>-0.21</v>
      </c>
      <c r="L51" s="5" t="s">
        <v>8</v>
      </c>
      <c r="M51" s="5">
        <v>-29.154</v>
      </c>
      <c r="N51" s="5" t="s">
        <v>8</v>
      </c>
      <c r="O51" s="14">
        <v>205.364</v>
      </c>
      <c r="P51" s="5" t="s">
        <v>8</v>
      </c>
      <c r="Q51" s="5">
        <v>4676687</v>
      </c>
      <c r="R51" s="12" t="s">
        <v>8</v>
      </c>
      <c r="S51" s="5">
        <v>16990</v>
      </c>
      <c r="T51" s="5" t="s">
        <v>8</v>
      </c>
      <c r="U51" s="5">
        <v>-27122</v>
      </c>
      <c r="V51" s="5" t="s">
        <v>8</v>
      </c>
      <c r="W51" s="5">
        <v>72092</v>
      </c>
      <c r="X51" s="5" t="s">
        <v>8</v>
      </c>
      <c r="Y51" s="15" t="s">
        <v>20</v>
      </c>
      <c r="Z51" s="5" t="s">
        <v>8</v>
      </c>
      <c r="AA51" s="15" t="s">
        <v>20</v>
      </c>
      <c r="AB51" s="5" t="s">
        <v>8</v>
      </c>
      <c r="AC51" s="15" t="s">
        <v>20</v>
      </c>
    </row>
    <row r="52" spans="1:29" x14ac:dyDescent="0.35">
      <c r="A52" s="5">
        <v>0</v>
      </c>
      <c r="B52" s="5" t="s">
        <v>8</v>
      </c>
      <c r="C52" s="6">
        <v>45564</v>
      </c>
      <c r="D52" s="7">
        <v>0.52672453703703703</v>
      </c>
      <c r="E52" s="5" t="s">
        <v>3</v>
      </c>
      <c r="F52" s="5" t="s">
        <v>8</v>
      </c>
      <c r="G52" s="5">
        <v>0</v>
      </c>
      <c r="H52" s="5" t="s">
        <v>8</v>
      </c>
      <c r="I52" s="20">
        <v>-0.42099999999999999</v>
      </c>
      <c r="J52" s="5" t="s">
        <v>8</v>
      </c>
      <c r="K52" s="13">
        <v>-0.21</v>
      </c>
      <c r="L52" s="5" t="s">
        <v>8</v>
      </c>
      <c r="M52" s="5">
        <v>-28.619</v>
      </c>
      <c r="N52" s="5" t="s">
        <v>8</v>
      </c>
      <c r="O52" s="14">
        <v>205.072</v>
      </c>
      <c r="P52" s="5" t="s">
        <v>8</v>
      </c>
      <c r="Q52" s="5">
        <v>4676707</v>
      </c>
      <c r="R52" s="12" t="s">
        <v>8</v>
      </c>
      <c r="S52" s="5">
        <v>17037</v>
      </c>
      <c r="T52" s="5" t="s">
        <v>8</v>
      </c>
      <c r="U52" s="5">
        <v>-26961</v>
      </c>
      <c r="V52" s="5" t="s">
        <v>8</v>
      </c>
      <c r="W52" s="5">
        <v>72004</v>
      </c>
      <c r="X52" s="5" t="s">
        <v>8</v>
      </c>
      <c r="Y52" s="15" t="s">
        <v>20</v>
      </c>
      <c r="Z52" s="5" t="s">
        <v>8</v>
      </c>
      <c r="AA52" s="15" t="s">
        <v>20</v>
      </c>
      <c r="AB52" s="5" t="s">
        <v>8</v>
      </c>
      <c r="AC52" s="15" t="s">
        <v>20</v>
      </c>
    </row>
    <row r="53" spans="1:29" x14ac:dyDescent="0.35">
      <c r="A53" s="5">
        <v>0</v>
      </c>
      <c r="B53" s="5" t="s">
        <v>8</v>
      </c>
      <c r="C53" s="6">
        <v>45564</v>
      </c>
      <c r="D53" s="7">
        <v>0.52672453703703703</v>
      </c>
      <c r="E53" s="5" t="s">
        <v>3</v>
      </c>
      <c r="F53" s="5" t="s">
        <v>8</v>
      </c>
      <c r="G53" s="5">
        <v>0</v>
      </c>
      <c r="H53" s="5" t="s">
        <v>8</v>
      </c>
      <c r="I53" s="20">
        <v>-0.42099999999999999</v>
      </c>
      <c r="J53" s="5" t="s">
        <v>8</v>
      </c>
      <c r="K53" s="13">
        <v>-0.21</v>
      </c>
      <c r="L53" s="5" t="s">
        <v>8</v>
      </c>
      <c r="M53" s="5">
        <v>-28.619</v>
      </c>
      <c r="N53" s="5" t="s">
        <v>8</v>
      </c>
      <c r="O53" s="14">
        <v>205.072</v>
      </c>
      <c r="P53" s="5" t="s">
        <v>8</v>
      </c>
      <c r="Q53" s="5">
        <v>4676707</v>
      </c>
      <c r="R53" s="12" t="s">
        <v>8</v>
      </c>
      <c r="S53" s="5">
        <v>17037</v>
      </c>
      <c r="T53" s="5" t="s">
        <v>8</v>
      </c>
      <c r="U53" s="5">
        <v>-26961</v>
      </c>
      <c r="V53" s="5" t="s">
        <v>8</v>
      </c>
      <c r="W53" s="5">
        <v>72004</v>
      </c>
      <c r="X53" s="5" t="s">
        <v>8</v>
      </c>
      <c r="Y53" s="15" t="s">
        <v>20</v>
      </c>
      <c r="Z53" s="5" t="s">
        <v>8</v>
      </c>
      <c r="AA53" s="15" t="s">
        <v>20</v>
      </c>
      <c r="AB53" s="5" t="s">
        <v>8</v>
      </c>
      <c r="AC53" s="15" t="s">
        <v>20</v>
      </c>
    </row>
    <row r="54" spans="1:29" x14ac:dyDescent="0.35">
      <c r="A54" s="5">
        <v>0</v>
      </c>
      <c r="B54" s="5" t="s">
        <v>8</v>
      </c>
      <c r="C54" s="6">
        <v>45564</v>
      </c>
      <c r="D54" s="7">
        <v>0.52673611111111107</v>
      </c>
      <c r="E54" s="5" t="s">
        <v>3</v>
      </c>
      <c r="F54" s="5" t="s">
        <v>8</v>
      </c>
      <c r="G54" s="5">
        <v>0</v>
      </c>
      <c r="H54" s="5" t="s">
        <v>8</v>
      </c>
      <c r="I54" s="20">
        <v>-0.42099999999999999</v>
      </c>
      <c r="J54" s="5" t="s">
        <v>8</v>
      </c>
      <c r="K54" s="13">
        <v>-0.21</v>
      </c>
      <c r="L54" s="5" t="s">
        <v>8</v>
      </c>
      <c r="M54" s="5">
        <v>-29.283999999999999</v>
      </c>
      <c r="N54" s="5" t="s">
        <v>8</v>
      </c>
      <c r="O54" s="14">
        <v>204.72399999999999</v>
      </c>
      <c r="P54" s="5" t="s">
        <v>8</v>
      </c>
      <c r="Q54" s="5">
        <v>4676682</v>
      </c>
      <c r="R54" s="12" t="s">
        <v>8</v>
      </c>
      <c r="S54" s="5">
        <v>17017</v>
      </c>
      <c r="T54" s="5" t="s">
        <v>8</v>
      </c>
      <c r="U54" s="5">
        <v>-27161</v>
      </c>
      <c r="V54" s="5" t="s">
        <v>8</v>
      </c>
      <c r="W54" s="5">
        <v>71899</v>
      </c>
      <c r="X54" s="5" t="s">
        <v>8</v>
      </c>
      <c r="Y54" s="15" t="s">
        <v>20</v>
      </c>
      <c r="Z54" s="5" t="s">
        <v>8</v>
      </c>
      <c r="AA54" s="15" t="s">
        <v>20</v>
      </c>
      <c r="AB54" s="5" t="s">
        <v>8</v>
      </c>
      <c r="AC54" s="15" t="s">
        <v>20</v>
      </c>
    </row>
    <row r="55" spans="1:29" x14ac:dyDescent="0.35">
      <c r="A55" s="5">
        <v>0</v>
      </c>
      <c r="B55" s="5" t="s">
        <v>8</v>
      </c>
      <c r="C55" s="6">
        <v>45564</v>
      </c>
      <c r="D55" s="7">
        <v>0.52673611111111107</v>
      </c>
      <c r="E55" s="5" t="s">
        <v>3</v>
      </c>
      <c r="F55" s="5" t="s">
        <v>8</v>
      </c>
      <c r="G55" s="5">
        <v>0</v>
      </c>
      <c r="H55" s="5" t="s">
        <v>8</v>
      </c>
      <c r="I55" s="20">
        <v>-0.42099999999999999</v>
      </c>
      <c r="J55" s="5" t="s">
        <v>8</v>
      </c>
      <c r="K55" s="13">
        <v>-0.21</v>
      </c>
      <c r="L55" s="5" t="s">
        <v>8</v>
      </c>
      <c r="M55" s="5">
        <v>-29.283999999999999</v>
      </c>
      <c r="N55" s="5" t="s">
        <v>8</v>
      </c>
      <c r="O55" s="14">
        <v>204.72399999999999</v>
      </c>
      <c r="P55" s="5" t="s">
        <v>8</v>
      </c>
      <c r="Q55" s="5">
        <v>4676682</v>
      </c>
      <c r="R55" s="12" t="s">
        <v>8</v>
      </c>
      <c r="S55" s="5">
        <v>17017</v>
      </c>
      <c r="T55" s="5" t="s">
        <v>8</v>
      </c>
      <c r="U55" s="5">
        <v>-27161</v>
      </c>
      <c r="V55" s="5" t="s">
        <v>8</v>
      </c>
      <c r="W55" s="5">
        <v>71899</v>
      </c>
      <c r="X55" s="5" t="s">
        <v>8</v>
      </c>
      <c r="Y55" s="15" t="s">
        <v>20</v>
      </c>
      <c r="Z55" s="5" t="s">
        <v>8</v>
      </c>
      <c r="AA55" s="15" t="s">
        <v>20</v>
      </c>
      <c r="AB55" s="5" t="s">
        <v>8</v>
      </c>
      <c r="AC55" s="15" t="s">
        <v>20</v>
      </c>
    </row>
    <row r="56" spans="1:29" x14ac:dyDescent="0.35">
      <c r="A56" s="5">
        <v>0</v>
      </c>
      <c r="B56" s="5" t="s">
        <v>8</v>
      </c>
      <c r="C56" s="6">
        <v>45564</v>
      </c>
      <c r="D56" s="7">
        <v>0.52674768518518522</v>
      </c>
      <c r="E56" s="5" t="s">
        <v>3</v>
      </c>
      <c r="F56" s="5" t="s">
        <v>8</v>
      </c>
      <c r="G56" s="5">
        <v>0</v>
      </c>
      <c r="H56" s="5" t="s">
        <v>8</v>
      </c>
      <c r="I56" s="20">
        <v>-0.42099999999999999</v>
      </c>
      <c r="J56" s="5" t="s">
        <v>8</v>
      </c>
      <c r="K56" s="13">
        <v>-0.21</v>
      </c>
      <c r="L56" s="5" t="s">
        <v>8</v>
      </c>
      <c r="M56" s="5">
        <v>-29.137</v>
      </c>
      <c r="N56" s="5" t="s">
        <v>8</v>
      </c>
      <c r="O56" s="14">
        <v>204.572</v>
      </c>
      <c r="P56" s="5" t="s">
        <v>8</v>
      </c>
      <c r="Q56" s="5">
        <v>4676688</v>
      </c>
      <c r="R56" s="12" t="s">
        <v>8</v>
      </c>
      <c r="S56" s="5">
        <v>16976</v>
      </c>
      <c r="T56" s="5" t="s">
        <v>8</v>
      </c>
      <c r="U56" s="5">
        <v>-27117</v>
      </c>
      <c r="V56" s="5" t="s">
        <v>8</v>
      </c>
      <c r="W56" s="5">
        <v>71853</v>
      </c>
      <c r="X56" s="5" t="s">
        <v>8</v>
      </c>
      <c r="Y56" s="15" t="s">
        <v>20</v>
      </c>
      <c r="Z56" s="5" t="s">
        <v>8</v>
      </c>
      <c r="AA56" s="15" t="s">
        <v>20</v>
      </c>
      <c r="AB56" s="5" t="s">
        <v>8</v>
      </c>
      <c r="AC56" s="15" t="s">
        <v>20</v>
      </c>
    </row>
    <row r="57" spans="1:29" x14ac:dyDescent="0.35">
      <c r="A57" s="5">
        <v>0</v>
      </c>
      <c r="B57" s="5" t="s">
        <v>8</v>
      </c>
      <c r="C57" s="6">
        <v>45564</v>
      </c>
      <c r="D57" s="7">
        <v>0.52674768518518522</v>
      </c>
      <c r="E57" s="5" t="s">
        <v>3</v>
      </c>
      <c r="F57" s="5" t="s">
        <v>8</v>
      </c>
      <c r="G57" s="5">
        <v>0</v>
      </c>
      <c r="H57" s="5" t="s">
        <v>8</v>
      </c>
      <c r="I57" s="20">
        <v>-0.42099999999999999</v>
      </c>
      <c r="J57" s="5" t="s">
        <v>8</v>
      </c>
      <c r="K57" s="13">
        <v>-0.21</v>
      </c>
      <c r="L57" s="5" t="s">
        <v>8</v>
      </c>
      <c r="M57" s="5">
        <v>-28.963999999999999</v>
      </c>
      <c r="N57" s="5" t="s">
        <v>8</v>
      </c>
      <c r="O57" s="14">
        <v>204.33</v>
      </c>
      <c r="P57" s="5" t="s">
        <v>8</v>
      </c>
      <c r="Q57" s="5">
        <v>4676685</v>
      </c>
      <c r="R57" s="12" t="s">
        <v>8</v>
      </c>
      <c r="S57" s="5">
        <v>16986</v>
      </c>
      <c r="T57" s="5" t="s">
        <v>8</v>
      </c>
      <c r="U57" s="5">
        <v>-27065</v>
      </c>
      <c r="V57" s="5" t="s">
        <v>8</v>
      </c>
      <c r="W57" s="5">
        <v>71780</v>
      </c>
      <c r="X57" s="5" t="s">
        <v>8</v>
      </c>
      <c r="Y57" s="15" t="s">
        <v>20</v>
      </c>
      <c r="Z57" s="5" t="s">
        <v>8</v>
      </c>
      <c r="AA57" s="15" t="s">
        <v>20</v>
      </c>
      <c r="AB57" s="5" t="s">
        <v>8</v>
      </c>
      <c r="AC57" s="15" t="s">
        <v>20</v>
      </c>
    </row>
    <row r="58" spans="1:29" x14ac:dyDescent="0.35">
      <c r="A58" s="5">
        <v>0</v>
      </c>
      <c r="B58" s="5" t="s">
        <v>8</v>
      </c>
      <c r="C58" s="6">
        <v>45564</v>
      </c>
      <c r="D58" s="7">
        <v>0.52675925925925926</v>
      </c>
      <c r="E58" s="5" t="s">
        <v>3</v>
      </c>
      <c r="F58" s="5" t="s">
        <v>8</v>
      </c>
      <c r="G58" s="5">
        <v>0</v>
      </c>
      <c r="H58" s="5" t="s">
        <v>8</v>
      </c>
      <c r="I58" s="20">
        <v>-0.42099999999999999</v>
      </c>
      <c r="J58" s="5" t="s">
        <v>8</v>
      </c>
      <c r="K58" s="13">
        <v>-0.21</v>
      </c>
      <c r="L58" s="5" t="s">
        <v>8</v>
      </c>
      <c r="M58" s="5">
        <v>-28.963999999999999</v>
      </c>
      <c r="N58" s="5" t="s">
        <v>8</v>
      </c>
      <c r="O58" s="14">
        <v>204.33</v>
      </c>
      <c r="P58" s="5" t="s">
        <v>8</v>
      </c>
      <c r="Q58" s="5">
        <v>4676685</v>
      </c>
      <c r="R58" s="12" t="s">
        <v>8</v>
      </c>
      <c r="S58" s="5">
        <v>16986</v>
      </c>
      <c r="T58" s="5" t="s">
        <v>8</v>
      </c>
      <c r="U58" s="5">
        <v>-27065</v>
      </c>
      <c r="V58" s="5" t="s">
        <v>8</v>
      </c>
      <c r="W58" s="5">
        <v>71780</v>
      </c>
      <c r="X58" s="5" t="s">
        <v>8</v>
      </c>
      <c r="Y58" s="15" t="s">
        <v>20</v>
      </c>
      <c r="Z58" s="5" t="s">
        <v>8</v>
      </c>
      <c r="AA58" s="15" t="s">
        <v>20</v>
      </c>
      <c r="AB58" s="5" t="s">
        <v>8</v>
      </c>
      <c r="AC58" s="15" t="s">
        <v>20</v>
      </c>
    </row>
    <row r="59" spans="1:29" x14ac:dyDescent="0.35">
      <c r="A59" s="5">
        <v>0</v>
      </c>
      <c r="B59" s="5" t="s">
        <v>8</v>
      </c>
      <c r="C59" s="6">
        <v>45564</v>
      </c>
      <c r="D59" s="7">
        <v>0.52675925925925926</v>
      </c>
      <c r="E59" s="5" t="s">
        <v>3</v>
      </c>
      <c r="F59" s="5" t="s">
        <v>8</v>
      </c>
      <c r="G59" s="5">
        <v>0</v>
      </c>
      <c r="H59" s="5" t="s">
        <v>8</v>
      </c>
      <c r="I59" s="20">
        <v>-0.42099999999999999</v>
      </c>
      <c r="J59" s="5" t="s">
        <v>8</v>
      </c>
      <c r="K59" s="13">
        <v>-0.21</v>
      </c>
      <c r="L59" s="5" t="s">
        <v>8</v>
      </c>
      <c r="M59" s="5">
        <v>-28.622</v>
      </c>
      <c r="N59" s="5" t="s">
        <v>8</v>
      </c>
      <c r="O59" s="14">
        <v>203.99199999999999</v>
      </c>
      <c r="P59" s="5" t="s">
        <v>8</v>
      </c>
      <c r="Q59" s="5">
        <v>4676656</v>
      </c>
      <c r="R59" s="12" t="s">
        <v>8</v>
      </c>
      <c r="S59" s="5">
        <v>16961</v>
      </c>
      <c r="T59" s="5" t="s">
        <v>8</v>
      </c>
      <c r="U59" s="5">
        <v>-26962</v>
      </c>
      <c r="V59" s="5" t="s">
        <v>8</v>
      </c>
      <c r="W59" s="5">
        <v>71678</v>
      </c>
      <c r="X59" s="5" t="s">
        <v>8</v>
      </c>
      <c r="Y59" s="15" t="s">
        <v>20</v>
      </c>
      <c r="Z59" s="5" t="s">
        <v>8</v>
      </c>
      <c r="AA59" s="15" t="s">
        <v>20</v>
      </c>
      <c r="AB59" s="5" t="s">
        <v>8</v>
      </c>
      <c r="AC59" s="15" t="s">
        <v>20</v>
      </c>
    </row>
    <row r="60" spans="1:29" x14ac:dyDescent="0.35">
      <c r="A60" s="5">
        <v>0</v>
      </c>
      <c r="B60" s="5" t="s">
        <v>8</v>
      </c>
      <c r="C60" s="6">
        <v>45564</v>
      </c>
      <c r="D60" s="7">
        <v>0.5267708333333333</v>
      </c>
      <c r="E60" s="5" t="s">
        <v>3</v>
      </c>
      <c r="F60" s="5" t="s">
        <v>8</v>
      </c>
      <c r="G60" s="5">
        <v>0</v>
      </c>
      <c r="H60" s="5" t="s">
        <v>8</v>
      </c>
      <c r="I60" s="20">
        <v>-0.42099999999999999</v>
      </c>
      <c r="J60" s="5" t="s">
        <v>8</v>
      </c>
      <c r="K60" s="13">
        <v>-0.21</v>
      </c>
      <c r="L60" s="5" t="s">
        <v>8</v>
      </c>
      <c r="M60" s="5">
        <v>-28.622</v>
      </c>
      <c r="N60" s="5" t="s">
        <v>8</v>
      </c>
      <c r="O60" s="14">
        <v>203.99199999999999</v>
      </c>
      <c r="P60" s="5" t="s">
        <v>8</v>
      </c>
      <c r="Q60" s="5">
        <v>4676656</v>
      </c>
      <c r="R60" s="12" t="s">
        <v>8</v>
      </c>
      <c r="S60" s="5">
        <v>16961</v>
      </c>
      <c r="T60" s="5" t="s">
        <v>8</v>
      </c>
      <c r="U60" s="5">
        <v>-26962</v>
      </c>
      <c r="V60" s="5" t="s">
        <v>8</v>
      </c>
      <c r="W60" s="5">
        <v>71678</v>
      </c>
      <c r="X60" s="5" t="s">
        <v>8</v>
      </c>
      <c r="Y60" s="15" t="s">
        <v>20</v>
      </c>
      <c r="Z60" s="5" t="s">
        <v>8</v>
      </c>
      <c r="AA60" s="15" t="s">
        <v>20</v>
      </c>
      <c r="AB60" s="5" t="s">
        <v>8</v>
      </c>
      <c r="AC60" s="15" t="s">
        <v>20</v>
      </c>
    </row>
    <row r="61" spans="1:29" x14ac:dyDescent="0.35">
      <c r="A61" s="5">
        <v>0</v>
      </c>
      <c r="B61" s="5" t="s">
        <v>8</v>
      </c>
      <c r="C61" s="6">
        <v>45564</v>
      </c>
      <c r="D61" s="7">
        <v>0.5267708333333333</v>
      </c>
      <c r="E61" s="5" t="s">
        <v>3</v>
      </c>
      <c r="F61" s="5" t="s">
        <v>8</v>
      </c>
      <c r="G61" s="5">
        <v>0</v>
      </c>
      <c r="H61" s="5" t="s">
        <v>8</v>
      </c>
      <c r="I61" s="20">
        <v>-0.42099999999999999</v>
      </c>
      <c r="J61" s="5" t="s">
        <v>8</v>
      </c>
      <c r="K61" s="13">
        <v>-0.21</v>
      </c>
      <c r="L61" s="5" t="s">
        <v>8</v>
      </c>
      <c r="M61" s="5">
        <v>-28.858000000000001</v>
      </c>
      <c r="N61" s="5" t="s">
        <v>8</v>
      </c>
      <c r="O61" s="14">
        <v>203.75</v>
      </c>
      <c r="P61" s="5" t="s">
        <v>8</v>
      </c>
      <c r="Q61" s="5">
        <v>4676637</v>
      </c>
      <c r="R61" s="12" t="s">
        <v>8</v>
      </c>
      <c r="S61" s="5">
        <v>16972</v>
      </c>
      <c r="T61" s="5" t="s">
        <v>8</v>
      </c>
      <c r="U61" s="5">
        <v>-27033</v>
      </c>
      <c r="V61" s="5" t="s">
        <v>8</v>
      </c>
      <c r="W61" s="5">
        <v>71605</v>
      </c>
      <c r="X61" s="5" t="s">
        <v>8</v>
      </c>
      <c r="Y61" s="15" t="s">
        <v>20</v>
      </c>
      <c r="Z61" s="5" t="s">
        <v>8</v>
      </c>
      <c r="AA61" s="15" t="s">
        <v>20</v>
      </c>
      <c r="AB61" s="5" t="s">
        <v>8</v>
      </c>
      <c r="AC61" s="15" t="s">
        <v>20</v>
      </c>
    </row>
    <row r="62" spans="1:29" x14ac:dyDescent="0.35">
      <c r="A62" s="5">
        <v>0</v>
      </c>
      <c r="B62" s="5" t="s">
        <v>8</v>
      </c>
      <c r="C62" s="6">
        <v>45564</v>
      </c>
      <c r="D62" s="7">
        <v>0.52678240740740745</v>
      </c>
      <c r="E62" s="5" t="s">
        <v>3</v>
      </c>
      <c r="F62" s="5" t="s">
        <v>8</v>
      </c>
      <c r="G62" s="5">
        <v>0</v>
      </c>
      <c r="H62" s="5" t="s">
        <v>8</v>
      </c>
      <c r="I62" s="20">
        <v>-0.42099999999999999</v>
      </c>
      <c r="J62" s="5" t="s">
        <v>8</v>
      </c>
      <c r="K62" s="13">
        <v>-0.21</v>
      </c>
      <c r="L62" s="5" t="s">
        <v>8</v>
      </c>
      <c r="M62" s="5">
        <v>-28.858000000000001</v>
      </c>
      <c r="N62" s="5" t="s">
        <v>8</v>
      </c>
      <c r="O62" s="14">
        <v>203.75</v>
      </c>
      <c r="P62" s="5" t="s">
        <v>8</v>
      </c>
      <c r="Q62" s="5">
        <v>4676637</v>
      </c>
      <c r="R62" s="12" t="s">
        <v>8</v>
      </c>
      <c r="S62" s="5">
        <v>16972</v>
      </c>
      <c r="T62" s="5" t="s">
        <v>8</v>
      </c>
      <c r="U62" s="5">
        <v>-27033</v>
      </c>
      <c r="V62" s="5" t="s">
        <v>8</v>
      </c>
      <c r="W62" s="5">
        <v>71605</v>
      </c>
      <c r="X62" s="5" t="s">
        <v>8</v>
      </c>
      <c r="Y62" s="15" t="s">
        <v>20</v>
      </c>
      <c r="Z62" s="5" t="s">
        <v>8</v>
      </c>
      <c r="AA62" s="15" t="s">
        <v>20</v>
      </c>
      <c r="AB62" s="5" t="s">
        <v>8</v>
      </c>
      <c r="AC62" s="15" t="s">
        <v>20</v>
      </c>
    </row>
    <row r="63" spans="1:29" x14ac:dyDescent="0.35">
      <c r="A63" s="5">
        <v>0</v>
      </c>
      <c r="B63" s="5" t="s">
        <v>8</v>
      </c>
      <c r="C63" s="6">
        <v>45564</v>
      </c>
      <c r="D63" s="7">
        <v>0.52678240740740745</v>
      </c>
      <c r="E63" s="5" t="s">
        <v>3</v>
      </c>
      <c r="F63" s="5" t="s">
        <v>8</v>
      </c>
      <c r="G63" s="5">
        <v>0</v>
      </c>
      <c r="H63" s="5" t="s">
        <v>8</v>
      </c>
      <c r="I63" s="20">
        <v>-0.42099999999999999</v>
      </c>
      <c r="J63" s="5" t="s">
        <v>8</v>
      </c>
      <c r="K63" s="13">
        <v>-0.21</v>
      </c>
      <c r="L63" s="5" t="s">
        <v>8</v>
      </c>
      <c r="M63" s="5">
        <v>-28.535</v>
      </c>
      <c r="N63" s="5" t="s">
        <v>8</v>
      </c>
      <c r="O63" s="14">
        <v>203.584</v>
      </c>
      <c r="P63" s="5" t="s">
        <v>8</v>
      </c>
      <c r="Q63" s="5">
        <v>4676650</v>
      </c>
      <c r="R63" s="12" t="s">
        <v>8</v>
      </c>
      <c r="S63" s="5">
        <v>17017</v>
      </c>
      <c r="T63" s="5" t="s">
        <v>8</v>
      </c>
      <c r="U63" s="5">
        <v>-26936</v>
      </c>
      <c r="V63" s="5" t="s">
        <v>8</v>
      </c>
      <c r="W63" s="5">
        <v>71555</v>
      </c>
      <c r="X63" s="5" t="s">
        <v>8</v>
      </c>
      <c r="Y63" s="15" t="s">
        <v>20</v>
      </c>
      <c r="Z63" s="5" t="s">
        <v>8</v>
      </c>
      <c r="AA63" s="15" t="s">
        <v>20</v>
      </c>
      <c r="AB63" s="5" t="s">
        <v>8</v>
      </c>
      <c r="AC63" s="15" t="s">
        <v>20</v>
      </c>
    </row>
    <row r="64" spans="1:29" x14ac:dyDescent="0.35">
      <c r="A64" s="5">
        <v>0</v>
      </c>
      <c r="B64" s="5" t="s">
        <v>8</v>
      </c>
      <c r="C64" s="6">
        <v>45564</v>
      </c>
      <c r="D64" s="7">
        <v>0.52679398148148149</v>
      </c>
      <c r="E64" s="5" t="s">
        <v>3</v>
      </c>
      <c r="F64" s="5" t="s">
        <v>8</v>
      </c>
      <c r="G64" s="5">
        <v>0</v>
      </c>
      <c r="H64" s="5" t="s">
        <v>8</v>
      </c>
      <c r="I64" s="20">
        <v>-0.42099999999999999</v>
      </c>
      <c r="J64" s="5" t="s">
        <v>8</v>
      </c>
      <c r="K64" s="13">
        <v>-0.21</v>
      </c>
      <c r="L64" s="5" t="s">
        <v>8</v>
      </c>
      <c r="M64" s="5">
        <v>-28.928000000000001</v>
      </c>
      <c r="N64" s="5" t="s">
        <v>8</v>
      </c>
      <c r="O64" s="14">
        <v>203.352</v>
      </c>
      <c r="P64" s="5" t="s">
        <v>8</v>
      </c>
      <c r="Q64" s="5">
        <v>4676745</v>
      </c>
      <c r="R64" s="12" t="s">
        <v>8</v>
      </c>
      <c r="S64" s="5">
        <v>17006</v>
      </c>
      <c r="T64" s="5" t="s">
        <v>8</v>
      </c>
      <c r="U64" s="5">
        <v>-27054</v>
      </c>
      <c r="V64" s="5" t="s">
        <v>8</v>
      </c>
      <c r="W64" s="5">
        <v>71485</v>
      </c>
      <c r="X64" s="5" t="s">
        <v>8</v>
      </c>
      <c r="Y64" s="15" t="s">
        <v>20</v>
      </c>
      <c r="Z64" s="5" t="s">
        <v>8</v>
      </c>
      <c r="AA64" s="15" t="s">
        <v>20</v>
      </c>
      <c r="AB64" s="5" t="s">
        <v>8</v>
      </c>
      <c r="AC64" s="15" t="s">
        <v>20</v>
      </c>
    </row>
    <row r="65" spans="1:29" x14ac:dyDescent="0.35">
      <c r="A65" s="5">
        <v>0</v>
      </c>
      <c r="B65" s="5" t="s">
        <v>8</v>
      </c>
      <c r="C65" s="6">
        <v>45564</v>
      </c>
      <c r="D65" s="7">
        <v>0.52679398148148149</v>
      </c>
      <c r="E65" s="5" t="s">
        <v>3</v>
      </c>
      <c r="F65" s="5" t="s">
        <v>8</v>
      </c>
      <c r="G65" s="5">
        <v>0</v>
      </c>
      <c r="H65" s="5" t="s">
        <v>8</v>
      </c>
      <c r="I65" s="20">
        <v>-0.42099999999999999</v>
      </c>
      <c r="J65" s="5" t="s">
        <v>8</v>
      </c>
      <c r="K65" s="13">
        <v>-0.21</v>
      </c>
      <c r="L65" s="5" t="s">
        <v>8</v>
      </c>
      <c r="M65" s="5">
        <v>-28.928000000000001</v>
      </c>
      <c r="N65" s="5" t="s">
        <v>8</v>
      </c>
      <c r="O65" s="14">
        <v>203.352</v>
      </c>
      <c r="P65" s="5" t="s">
        <v>8</v>
      </c>
      <c r="Q65" s="5">
        <v>4676745</v>
      </c>
      <c r="R65" s="12" t="s">
        <v>8</v>
      </c>
      <c r="S65" s="5">
        <v>17006</v>
      </c>
      <c r="T65" s="5" t="s">
        <v>8</v>
      </c>
      <c r="U65" s="5">
        <v>-27054</v>
      </c>
      <c r="V65" s="5" t="s">
        <v>8</v>
      </c>
      <c r="W65" s="5">
        <v>71485</v>
      </c>
      <c r="X65" s="5" t="s">
        <v>8</v>
      </c>
      <c r="Y65" s="15" t="s">
        <v>20</v>
      </c>
      <c r="Z65" s="5" t="s">
        <v>8</v>
      </c>
      <c r="AA65" s="15" t="s">
        <v>20</v>
      </c>
      <c r="AB65" s="5" t="s">
        <v>8</v>
      </c>
      <c r="AC65" s="15" t="s">
        <v>20</v>
      </c>
    </row>
    <row r="66" spans="1:29" x14ac:dyDescent="0.35">
      <c r="A66" s="5">
        <v>0</v>
      </c>
      <c r="B66" s="5" t="s">
        <v>8</v>
      </c>
      <c r="C66" s="6">
        <v>45564</v>
      </c>
      <c r="D66" s="7">
        <v>0.52680555555555553</v>
      </c>
      <c r="E66" s="5" t="s">
        <v>3</v>
      </c>
      <c r="F66" s="5" t="s">
        <v>8</v>
      </c>
      <c r="G66" s="5">
        <v>0</v>
      </c>
      <c r="H66" s="5" t="s">
        <v>8</v>
      </c>
      <c r="I66" s="20">
        <v>-0.42099999999999999</v>
      </c>
      <c r="J66" s="5" t="s">
        <v>8</v>
      </c>
      <c r="K66" s="13">
        <v>-0.21</v>
      </c>
      <c r="L66" s="5" t="s">
        <v>8</v>
      </c>
      <c r="M66" s="5">
        <v>-28.821000000000002</v>
      </c>
      <c r="N66" s="5" t="s">
        <v>8</v>
      </c>
      <c r="O66" s="14">
        <v>203.084</v>
      </c>
      <c r="P66" s="5" t="s">
        <v>8</v>
      </c>
      <c r="Q66" s="5">
        <v>4676673</v>
      </c>
      <c r="R66" s="12" t="s">
        <v>8</v>
      </c>
      <c r="S66" s="5">
        <v>16963</v>
      </c>
      <c r="T66" s="5" t="s">
        <v>8</v>
      </c>
      <c r="U66" s="5">
        <v>-27022</v>
      </c>
      <c r="V66" s="5" t="s">
        <v>8</v>
      </c>
      <c r="W66" s="5">
        <v>71404</v>
      </c>
      <c r="X66" s="5" t="s">
        <v>8</v>
      </c>
      <c r="Y66" s="15" t="s">
        <v>20</v>
      </c>
      <c r="Z66" s="5" t="s">
        <v>8</v>
      </c>
      <c r="AA66" s="15" t="s">
        <v>20</v>
      </c>
      <c r="AB66" s="5" t="s">
        <v>8</v>
      </c>
      <c r="AC66" s="15" t="s">
        <v>20</v>
      </c>
    </row>
    <row r="67" spans="1:29" x14ac:dyDescent="0.35">
      <c r="A67" s="5">
        <v>0</v>
      </c>
      <c r="B67" s="5" t="s">
        <v>8</v>
      </c>
      <c r="C67" s="6">
        <v>45564</v>
      </c>
      <c r="D67" s="7">
        <v>0.52680555555555553</v>
      </c>
      <c r="E67" s="5" t="s">
        <v>3</v>
      </c>
      <c r="F67" s="5" t="s">
        <v>8</v>
      </c>
      <c r="G67" s="5">
        <v>0</v>
      </c>
      <c r="H67" s="5" t="s">
        <v>8</v>
      </c>
      <c r="I67" s="20">
        <v>-0.42099999999999999</v>
      </c>
      <c r="J67" s="5" t="s">
        <v>8</v>
      </c>
      <c r="K67" s="13">
        <v>-0.21</v>
      </c>
      <c r="L67" s="5" t="s">
        <v>8</v>
      </c>
      <c r="M67" s="5">
        <v>-28.821000000000002</v>
      </c>
      <c r="N67" s="5" t="s">
        <v>8</v>
      </c>
      <c r="O67" s="14">
        <v>203.084</v>
      </c>
      <c r="P67" s="5" t="s">
        <v>8</v>
      </c>
      <c r="Q67" s="5">
        <v>4676673</v>
      </c>
      <c r="R67" s="12" t="s">
        <v>8</v>
      </c>
      <c r="S67" s="5">
        <v>16963</v>
      </c>
      <c r="T67" s="5" t="s">
        <v>8</v>
      </c>
      <c r="U67" s="5">
        <v>-27022</v>
      </c>
      <c r="V67" s="5" t="s">
        <v>8</v>
      </c>
      <c r="W67" s="5">
        <v>71404</v>
      </c>
      <c r="X67" s="5" t="s">
        <v>8</v>
      </c>
      <c r="Y67" s="15" t="s">
        <v>20</v>
      </c>
      <c r="Z67" s="5" t="s">
        <v>8</v>
      </c>
      <c r="AA67" s="15" t="s">
        <v>20</v>
      </c>
      <c r="AB67" s="5" t="s">
        <v>8</v>
      </c>
      <c r="AC67" s="15" t="s">
        <v>20</v>
      </c>
    </row>
    <row r="68" spans="1:29" x14ac:dyDescent="0.35">
      <c r="A68" s="5">
        <v>0</v>
      </c>
      <c r="B68" s="5" t="s">
        <v>8</v>
      </c>
      <c r="C68" s="6">
        <v>45564</v>
      </c>
      <c r="D68" s="7">
        <v>0.52681712962962968</v>
      </c>
      <c r="E68" s="5" t="s">
        <v>3</v>
      </c>
      <c r="F68" s="5" t="s">
        <v>8</v>
      </c>
      <c r="G68" s="5">
        <v>0</v>
      </c>
      <c r="H68" s="5" t="s">
        <v>8</v>
      </c>
      <c r="I68" s="20">
        <v>-0.42099999999999999</v>
      </c>
      <c r="J68" s="5" t="s">
        <v>8</v>
      </c>
      <c r="K68" s="13">
        <v>-0.21</v>
      </c>
      <c r="L68" s="5" t="s">
        <v>8</v>
      </c>
      <c r="M68" s="5">
        <v>-28.824999999999999</v>
      </c>
      <c r="N68" s="5" t="s">
        <v>8</v>
      </c>
      <c r="O68" s="14">
        <v>202.994</v>
      </c>
      <c r="P68" s="5" t="s">
        <v>8</v>
      </c>
      <c r="Q68" s="5">
        <v>4676652</v>
      </c>
      <c r="R68" s="12" t="s">
        <v>8</v>
      </c>
      <c r="S68" s="5">
        <v>16978</v>
      </c>
      <c r="T68" s="5" t="s">
        <v>8</v>
      </c>
      <c r="U68" s="5">
        <v>-27023</v>
      </c>
      <c r="V68" s="5" t="s">
        <v>8</v>
      </c>
      <c r="W68" s="5">
        <v>71377</v>
      </c>
      <c r="X68" s="5" t="s">
        <v>8</v>
      </c>
      <c r="Y68" s="15" t="s">
        <v>20</v>
      </c>
      <c r="Z68" s="5" t="s">
        <v>8</v>
      </c>
      <c r="AA68" s="15" t="s">
        <v>20</v>
      </c>
      <c r="AB68" s="5" t="s">
        <v>8</v>
      </c>
      <c r="AC68" s="15" t="s">
        <v>20</v>
      </c>
    </row>
    <row r="69" spans="1:29" x14ac:dyDescent="0.35">
      <c r="A69" s="5">
        <v>0</v>
      </c>
      <c r="B69" s="5" t="s">
        <v>8</v>
      </c>
      <c r="C69" s="6">
        <v>45564</v>
      </c>
      <c r="D69" s="7">
        <v>0.52681712962962968</v>
      </c>
      <c r="E69" s="5" t="s">
        <v>3</v>
      </c>
      <c r="F69" s="5" t="s">
        <v>8</v>
      </c>
      <c r="G69" s="5">
        <v>0</v>
      </c>
      <c r="H69" s="5" t="s">
        <v>8</v>
      </c>
      <c r="I69" s="20">
        <v>-0.42099999999999999</v>
      </c>
      <c r="J69" s="5" t="s">
        <v>8</v>
      </c>
      <c r="K69" s="13">
        <v>-0.21</v>
      </c>
      <c r="L69" s="5" t="s">
        <v>8</v>
      </c>
      <c r="M69" s="5">
        <v>-28.824999999999999</v>
      </c>
      <c r="N69" s="5" t="s">
        <v>8</v>
      </c>
      <c r="O69" s="14">
        <v>202.994</v>
      </c>
      <c r="P69" s="5" t="s">
        <v>8</v>
      </c>
      <c r="Q69" s="5">
        <v>4676652</v>
      </c>
      <c r="R69" s="12" t="s">
        <v>8</v>
      </c>
      <c r="S69" s="5">
        <v>16978</v>
      </c>
      <c r="T69" s="5" t="s">
        <v>8</v>
      </c>
      <c r="U69" s="5">
        <v>-27023</v>
      </c>
      <c r="V69" s="5" t="s">
        <v>8</v>
      </c>
      <c r="W69" s="5">
        <v>71377</v>
      </c>
      <c r="X69" s="5" t="s">
        <v>8</v>
      </c>
      <c r="Y69" s="15" t="s">
        <v>20</v>
      </c>
      <c r="Z69" s="5" t="s">
        <v>8</v>
      </c>
      <c r="AA69" s="15" t="s">
        <v>20</v>
      </c>
      <c r="AB69" s="5" t="s">
        <v>8</v>
      </c>
      <c r="AC69" s="15" t="s">
        <v>20</v>
      </c>
    </row>
    <row r="70" spans="1:29" x14ac:dyDescent="0.35">
      <c r="A70" s="5">
        <v>0</v>
      </c>
      <c r="B70" s="5" t="s">
        <v>8</v>
      </c>
      <c r="C70" s="6">
        <v>45564</v>
      </c>
      <c r="D70" s="7">
        <v>0.52682870370370372</v>
      </c>
      <c r="E70" s="5" t="s">
        <v>3</v>
      </c>
      <c r="F70" s="5" t="s">
        <v>8</v>
      </c>
      <c r="G70" s="5">
        <v>0</v>
      </c>
      <c r="H70" s="5" t="s">
        <v>8</v>
      </c>
      <c r="I70" s="20">
        <v>-0.42099999999999999</v>
      </c>
      <c r="J70" s="5" t="s">
        <v>8</v>
      </c>
      <c r="K70" s="13">
        <v>-0.21</v>
      </c>
      <c r="L70" s="5" t="s">
        <v>8</v>
      </c>
      <c r="M70" s="5">
        <v>-29.033999999999999</v>
      </c>
      <c r="N70" s="5" t="s">
        <v>8</v>
      </c>
      <c r="O70" s="14">
        <v>202.74600000000001</v>
      </c>
      <c r="P70" s="5" t="s">
        <v>8</v>
      </c>
      <c r="Q70" s="5">
        <v>4676692</v>
      </c>
      <c r="R70" s="12" t="s">
        <v>8</v>
      </c>
      <c r="S70" s="5">
        <v>16991</v>
      </c>
      <c r="T70" s="5" t="s">
        <v>8</v>
      </c>
      <c r="U70" s="5">
        <v>-27086</v>
      </c>
      <c r="V70" s="5" t="s">
        <v>8</v>
      </c>
      <c r="W70" s="5">
        <v>71302</v>
      </c>
      <c r="X70" s="5" t="s">
        <v>8</v>
      </c>
      <c r="Y70" s="15" t="s">
        <v>20</v>
      </c>
      <c r="Z70" s="5" t="s">
        <v>8</v>
      </c>
      <c r="AA70" s="15" t="s">
        <v>20</v>
      </c>
      <c r="AB70" s="5" t="s">
        <v>8</v>
      </c>
      <c r="AC70" s="15" t="s">
        <v>20</v>
      </c>
    </row>
    <row r="71" spans="1:29" x14ac:dyDescent="0.35">
      <c r="A71" s="5">
        <v>0</v>
      </c>
      <c r="B71" s="5" t="s">
        <v>8</v>
      </c>
      <c r="C71" s="6">
        <v>45564</v>
      </c>
      <c r="D71" s="7">
        <v>0.52682870370370372</v>
      </c>
      <c r="E71" s="5" t="s">
        <v>3</v>
      </c>
      <c r="F71" s="5" t="s">
        <v>8</v>
      </c>
      <c r="G71" s="5">
        <v>0</v>
      </c>
      <c r="H71" s="5" t="s">
        <v>8</v>
      </c>
      <c r="I71" s="20">
        <v>-0.42099999999999999</v>
      </c>
      <c r="J71" s="5" t="s">
        <v>8</v>
      </c>
      <c r="K71" s="13">
        <v>-0.21</v>
      </c>
      <c r="L71" s="5" t="s">
        <v>8</v>
      </c>
      <c r="M71" s="5">
        <v>-28.552</v>
      </c>
      <c r="N71" s="5" t="s">
        <v>8</v>
      </c>
      <c r="O71" s="14">
        <v>202.643</v>
      </c>
      <c r="P71" s="5" t="s">
        <v>8</v>
      </c>
      <c r="Q71" s="5">
        <v>4676696</v>
      </c>
      <c r="R71" s="12" t="s">
        <v>8</v>
      </c>
      <c r="S71" s="5">
        <v>16976</v>
      </c>
      <c r="T71" s="5" t="s">
        <v>8</v>
      </c>
      <c r="U71" s="5">
        <v>-26941</v>
      </c>
      <c r="V71" s="5" t="s">
        <v>8</v>
      </c>
      <c r="W71" s="5">
        <v>71271</v>
      </c>
      <c r="X71" s="5" t="s">
        <v>8</v>
      </c>
      <c r="Y71" s="15" t="s">
        <v>20</v>
      </c>
      <c r="Z71" s="5" t="s">
        <v>8</v>
      </c>
      <c r="AA71" s="15" t="s">
        <v>20</v>
      </c>
      <c r="AB71" s="5" t="s">
        <v>8</v>
      </c>
      <c r="AC71" s="15" t="s">
        <v>20</v>
      </c>
    </row>
    <row r="72" spans="1:29" x14ac:dyDescent="0.35">
      <c r="A72" s="5">
        <v>0</v>
      </c>
      <c r="B72" s="5" t="s">
        <v>8</v>
      </c>
      <c r="C72" s="6">
        <v>45564</v>
      </c>
      <c r="D72" s="7">
        <v>0.52684027777777775</v>
      </c>
      <c r="E72" s="5" t="s">
        <v>3</v>
      </c>
      <c r="F72" s="5" t="s">
        <v>8</v>
      </c>
      <c r="G72" s="5">
        <v>0</v>
      </c>
      <c r="H72" s="5" t="s">
        <v>8</v>
      </c>
      <c r="I72" s="20">
        <v>-0.42099999999999999</v>
      </c>
      <c r="J72" s="5" t="s">
        <v>8</v>
      </c>
      <c r="K72" s="13">
        <v>-0.21</v>
      </c>
      <c r="L72" s="5" t="s">
        <v>8</v>
      </c>
      <c r="M72" s="5">
        <v>-28.552</v>
      </c>
      <c r="N72" s="5" t="s">
        <v>8</v>
      </c>
      <c r="O72" s="14">
        <v>202.643</v>
      </c>
      <c r="P72" s="5" t="s">
        <v>8</v>
      </c>
      <c r="Q72" s="5">
        <v>4676696</v>
      </c>
      <c r="R72" s="12" t="s">
        <v>8</v>
      </c>
      <c r="S72" s="5">
        <v>16976</v>
      </c>
      <c r="T72" s="5" t="s">
        <v>8</v>
      </c>
      <c r="U72" s="5">
        <v>-26941</v>
      </c>
      <c r="V72" s="5" t="s">
        <v>8</v>
      </c>
      <c r="W72" s="5">
        <v>71271</v>
      </c>
      <c r="X72" s="5" t="s">
        <v>8</v>
      </c>
      <c r="Y72" s="15" t="s">
        <v>20</v>
      </c>
      <c r="Z72" s="5" t="s">
        <v>8</v>
      </c>
      <c r="AA72" s="15" t="s">
        <v>20</v>
      </c>
      <c r="AB72" s="5" t="s">
        <v>8</v>
      </c>
      <c r="AC72" s="15" t="s">
        <v>20</v>
      </c>
    </row>
    <row r="73" spans="1:29" x14ac:dyDescent="0.35">
      <c r="A73" s="5">
        <v>0</v>
      </c>
      <c r="B73" s="5" t="s">
        <v>8</v>
      </c>
      <c r="C73" s="6">
        <v>45564</v>
      </c>
      <c r="D73" s="7">
        <v>0.52684027777777775</v>
      </c>
      <c r="E73" s="5" t="s">
        <v>3</v>
      </c>
      <c r="F73" s="5" t="s">
        <v>8</v>
      </c>
      <c r="G73" s="5">
        <v>0</v>
      </c>
      <c r="H73" s="5" t="s">
        <v>8</v>
      </c>
      <c r="I73" s="20">
        <v>-0.42099999999999999</v>
      </c>
      <c r="J73" s="5" t="s">
        <v>8</v>
      </c>
      <c r="K73" s="13">
        <v>-0.21</v>
      </c>
      <c r="L73" s="5" t="s">
        <v>8</v>
      </c>
      <c r="M73" s="5">
        <v>-28.911000000000001</v>
      </c>
      <c r="N73" s="5" t="s">
        <v>8</v>
      </c>
      <c r="O73" s="14">
        <v>202.49</v>
      </c>
      <c r="P73" s="5" t="s">
        <v>8</v>
      </c>
      <c r="Q73" s="5">
        <v>4676667</v>
      </c>
      <c r="R73" s="12" t="s">
        <v>8</v>
      </c>
      <c r="S73" s="5">
        <v>16965</v>
      </c>
      <c r="T73" s="5" t="s">
        <v>8</v>
      </c>
      <c r="U73" s="5">
        <v>-27049</v>
      </c>
      <c r="V73" s="5" t="s">
        <v>8</v>
      </c>
      <c r="W73" s="5">
        <v>71225</v>
      </c>
      <c r="X73" s="5" t="s">
        <v>8</v>
      </c>
      <c r="Y73" s="15" t="s">
        <v>20</v>
      </c>
      <c r="Z73" s="5" t="s">
        <v>8</v>
      </c>
      <c r="AA73" s="15" t="s">
        <v>20</v>
      </c>
      <c r="AB73" s="5" t="s">
        <v>8</v>
      </c>
      <c r="AC73" s="15" t="s">
        <v>20</v>
      </c>
    </row>
    <row r="74" spans="1:29" x14ac:dyDescent="0.35">
      <c r="A74" s="5">
        <v>0</v>
      </c>
      <c r="B74" s="5" t="s">
        <v>8</v>
      </c>
      <c r="C74" s="6">
        <v>45564</v>
      </c>
      <c r="D74" s="7">
        <v>0.5268518518518519</v>
      </c>
      <c r="E74" s="5" t="s">
        <v>3</v>
      </c>
      <c r="F74" s="5" t="s">
        <v>8</v>
      </c>
      <c r="G74" s="5">
        <v>0</v>
      </c>
      <c r="H74" s="5" t="s">
        <v>8</v>
      </c>
      <c r="I74" s="20">
        <v>-0.42099999999999999</v>
      </c>
      <c r="J74" s="5" t="s">
        <v>8</v>
      </c>
      <c r="K74" s="13">
        <v>-0.21</v>
      </c>
      <c r="L74" s="5" t="s">
        <v>8</v>
      </c>
      <c r="M74" s="5">
        <v>-28.911000000000001</v>
      </c>
      <c r="N74" s="5" t="s">
        <v>8</v>
      </c>
      <c r="O74" s="14">
        <v>202.49</v>
      </c>
      <c r="P74" s="5" t="s">
        <v>8</v>
      </c>
      <c r="Q74" s="5">
        <v>4676667</v>
      </c>
      <c r="R74" s="12" t="s">
        <v>8</v>
      </c>
      <c r="S74" s="5">
        <v>16965</v>
      </c>
      <c r="T74" s="5" t="s">
        <v>8</v>
      </c>
      <c r="U74" s="5">
        <v>-27049</v>
      </c>
      <c r="V74" s="5" t="s">
        <v>8</v>
      </c>
      <c r="W74" s="5">
        <v>71225</v>
      </c>
      <c r="X74" s="5" t="s">
        <v>8</v>
      </c>
      <c r="Y74" s="15" t="s">
        <v>20</v>
      </c>
      <c r="Z74" s="5" t="s">
        <v>8</v>
      </c>
      <c r="AA74" s="15" t="s">
        <v>20</v>
      </c>
      <c r="AB74" s="5" t="s">
        <v>8</v>
      </c>
      <c r="AC74" s="15" t="s">
        <v>20</v>
      </c>
    </row>
    <row r="75" spans="1:29" x14ac:dyDescent="0.35">
      <c r="A75" s="5">
        <v>0</v>
      </c>
      <c r="B75" s="5" t="s">
        <v>8</v>
      </c>
      <c r="C75" s="6">
        <v>45564</v>
      </c>
      <c r="D75" s="7">
        <v>0.5268518518518519</v>
      </c>
      <c r="E75" s="5" t="s">
        <v>3</v>
      </c>
      <c r="F75" s="5" t="s">
        <v>8</v>
      </c>
      <c r="G75" s="5">
        <v>0</v>
      </c>
      <c r="H75" s="5" t="s">
        <v>8</v>
      </c>
      <c r="I75" s="20">
        <v>-0.42099999999999999</v>
      </c>
      <c r="J75" s="5" t="s">
        <v>8</v>
      </c>
      <c r="K75" s="13">
        <v>-0.21</v>
      </c>
      <c r="L75" s="5" t="s">
        <v>8</v>
      </c>
      <c r="M75" s="5">
        <v>-28.396000000000001</v>
      </c>
      <c r="N75" s="5" t="s">
        <v>8</v>
      </c>
      <c r="O75" s="14">
        <v>202.15600000000001</v>
      </c>
      <c r="P75" s="5" t="s">
        <v>8</v>
      </c>
      <c r="Q75" s="5">
        <v>4676693</v>
      </c>
      <c r="R75" s="12" t="s">
        <v>8</v>
      </c>
      <c r="S75" s="5">
        <v>16997</v>
      </c>
      <c r="T75" s="5" t="s">
        <v>8</v>
      </c>
      <c r="U75" s="5">
        <v>-26894</v>
      </c>
      <c r="V75" s="5" t="s">
        <v>8</v>
      </c>
      <c r="W75" s="5">
        <v>71124</v>
      </c>
      <c r="X75" s="5" t="s">
        <v>8</v>
      </c>
      <c r="Y75" s="15" t="s">
        <v>20</v>
      </c>
      <c r="Z75" s="5" t="s">
        <v>8</v>
      </c>
      <c r="AA75" s="15" t="s">
        <v>20</v>
      </c>
      <c r="AB75" s="5" t="s">
        <v>8</v>
      </c>
      <c r="AC75" s="15" t="s">
        <v>20</v>
      </c>
    </row>
    <row r="76" spans="1:29" x14ac:dyDescent="0.35">
      <c r="A76" s="5">
        <v>0</v>
      </c>
      <c r="B76" s="5" t="s">
        <v>8</v>
      </c>
      <c r="C76" s="6">
        <v>45564</v>
      </c>
      <c r="D76" s="7">
        <v>0.52686342592592594</v>
      </c>
      <c r="E76" s="5" t="s">
        <v>3</v>
      </c>
      <c r="F76" s="5" t="s">
        <v>8</v>
      </c>
      <c r="G76" s="5">
        <v>0</v>
      </c>
      <c r="H76" s="5" t="s">
        <v>8</v>
      </c>
      <c r="I76" s="20">
        <v>-0.42099999999999999</v>
      </c>
      <c r="J76" s="5" t="s">
        <v>8</v>
      </c>
      <c r="K76" s="13">
        <v>-0.21</v>
      </c>
      <c r="L76" s="5" t="s">
        <v>8</v>
      </c>
      <c r="M76" s="5">
        <v>-28.396000000000001</v>
      </c>
      <c r="N76" s="5" t="s">
        <v>8</v>
      </c>
      <c r="O76" s="14">
        <v>202.15600000000001</v>
      </c>
      <c r="P76" s="5" t="s">
        <v>8</v>
      </c>
      <c r="Q76" s="5">
        <v>4676693</v>
      </c>
      <c r="R76" s="12" t="s">
        <v>8</v>
      </c>
      <c r="S76" s="5">
        <v>16997</v>
      </c>
      <c r="T76" s="5" t="s">
        <v>8</v>
      </c>
      <c r="U76" s="5">
        <v>-26894</v>
      </c>
      <c r="V76" s="5" t="s">
        <v>8</v>
      </c>
      <c r="W76" s="5">
        <v>71124</v>
      </c>
      <c r="X76" s="5" t="s">
        <v>8</v>
      </c>
      <c r="Y76" s="15" t="s">
        <v>20</v>
      </c>
      <c r="Z76" s="5" t="s">
        <v>8</v>
      </c>
      <c r="AA76" s="15" t="s">
        <v>20</v>
      </c>
      <c r="AB76" s="5" t="s">
        <v>8</v>
      </c>
      <c r="AC76" s="15" t="s">
        <v>20</v>
      </c>
    </row>
    <row r="77" spans="1:29" x14ac:dyDescent="0.35">
      <c r="A77" s="5">
        <v>0</v>
      </c>
      <c r="B77" s="5" t="s">
        <v>8</v>
      </c>
      <c r="C77" s="6">
        <v>45564</v>
      </c>
      <c r="D77" s="7">
        <v>0.52686342592592594</v>
      </c>
      <c r="E77" s="5" t="s">
        <v>3</v>
      </c>
      <c r="F77" s="5" t="s">
        <v>8</v>
      </c>
      <c r="G77" s="5">
        <v>0</v>
      </c>
      <c r="H77" s="5" t="s">
        <v>8</v>
      </c>
      <c r="I77" s="20">
        <v>-0.42099999999999999</v>
      </c>
      <c r="J77" s="5" t="s">
        <v>8</v>
      </c>
      <c r="K77" s="13">
        <v>-0.21</v>
      </c>
      <c r="L77" s="5" t="s">
        <v>8</v>
      </c>
      <c r="M77" s="5">
        <v>-28.675000000000001</v>
      </c>
      <c r="N77" s="5" t="s">
        <v>8</v>
      </c>
      <c r="O77" s="14">
        <v>202.13900000000001</v>
      </c>
      <c r="P77" s="5" t="s">
        <v>8</v>
      </c>
      <c r="Q77" s="5">
        <v>4676742</v>
      </c>
      <c r="R77" s="12" t="s">
        <v>8</v>
      </c>
      <c r="S77" s="5">
        <v>17010</v>
      </c>
      <c r="T77" s="5" t="s">
        <v>8</v>
      </c>
      <c r="U77" s="5">
        <v>-26978</v>
      </c>
      <c r="V77" s="5" t="s">
        <v>8</v>
      </c>
      <c r="W77" s="5">
        <v>71119</v>
      </c>
      <c r="X77" s="5" t="s">
        <v>8</v>
      </c>
      <c r="Y77" s="15" t="s">
        <v>20</v>
      </c>
      <c r="Z77" s="5" t="s">
        <v>8</v>
      </c>
      <c r="AA77" s="15" t="s">
        <v>20</v>
      </c>
      <c r="AB77" s="5" t="s">
        <v>8</v>
      </c>
      <c r="AC77" s="15" t="s">
        <v>20</v>
      </c>
    </row>
    <row r="78" spans="1:29" x14ac:dyDescent="0.35">
      <c r="A78" s="5">
        <v>0</v>
      </c>
      <c r="B78" s="5" t="s">
        <v>8</v>
      </c>
      <c r="C78" s="6">
        <v>45564</v>
      </c>
      <c r="D78" s="7">
        <v>0.52687499999999998</v>
      </c>
      <c r="E78" s="5" t="s">
        <v>3</v>
      </c>
      <c r="F78" s="5" t="s">
        <v>8</v>
      </c>
      <c r="G78" s="5">
        <v>0</v>
      </c>
      <c r="H78" s="5" t="s">
        <v>8</v>
      </c>
      <c r="I78" s="20">
        <v>-0.42099999999999999</v>
      </c>
      <c r="J78" s="5" t="s">
        <v>8</v>
      </c>
      <c r="K78" s="13">
        <v>-0.21</v>
      </c>
      <c r="L78" s="5" t="s">
        <v>8</v>
      </c>
      <c r="M78" s="5">
        <v>-28.649000000000001</v>
      </c>
      <c r="N78" s="5" t="s">
        <v>8</v>
      </c>
      <c r="O78" s="14">
        <v>201.69499999999999</v>
      </c>
      <c r="P78" s="5" t="s">
        <v>8</v>
      </c>
      <c r="Q78" s="5">
        <v>4676704</v>
      </c>
      <c r="R78" s="12" t="s">
        <v>8</v>
      </c>
      <c r="S78" s="5">
        <v>17021</v>
      </c>
      <c r="T78" s="5" t="s">
        <v>8</v>
      </c>
      <c r="U78" s="5">
        <v>-26970</v>
      </c>
      <c r="V78" s="5" t="s">
        <v>8</v>
      </c>
      <c r="W78" s="5">
        <v>70985</v>
      </c>
      <c r="X78" s="5" t="s">
        <v>8</v>
      </c>
      <c r="Y78" s="15" t="s">
        <v>20</v>
      </c>
      <c r="Z78" s="5" t="s">
        <v>8</v>
      </c>
      <c r="AA78" s="15" t="s">
        <v>20</v>
      </c>
      <c r="AB78" s="5" t="s">
        <v>8</v>
      </c>
      <c r="AC78" s="15" t="s">
        <v>20</v>
      </c>
    </row>
    <row r="79" spans="1:29" x14ac:dyDescent="0.35">
      <c r="A79" s="5">
        <v>0</v>
      </c>
      <c r="B79" s="5" t="s">
        <v>8</v>
      </c>
      <c r="C79" s="6">
        <v>45564</v>
      </c>
      <c r="D79" s="7">
        <v>0.52687499999999998</v>
      </c>
      <c r="E79" s="5" t="s">
        <v>3</v>
      </c>
      <c r="F79" s="5" t="s">
        <v>8</v>
      </c>
      <c r="G79" s="5">
        <v>0</v>
      </c>
      <c r="H79" s="5" t="s">
        <v>8</v>
      </c>
      <c r="I79" s="20">
        <v>-0.42099999999999999</v>
      </c>
      <c r="J79" s="5" t="s">
        <v>8</v>
      </c>
      <c r="K79" s="13">
        <v>-0.21</v>
      </c>
      <c r="L79" s="5" t="s">
        <v>8</v>
      </c>
      <c r="M79" s="5">
        <v>-28.649000000000001</v>
      </c>
      <c r="N79" s="5" t="s">
        <v>8</v>
      </c>
      <c r="O79" s="14">
        <v>201.69499999999999</v>
      </c>
      <c r="P79" s="5" t="s">
        <v>8</v>
      </c>
      <c r="Q79" s="5">
        <v>4676704</v>
      </c>
      <c r="R79" s="12" t="s">
        <v>8</v>
      </c>
      <c r="S79" s="5">
        <v>17021</v>
      </c>
      <c r="T79" s="5" t="s">
        <v>8</v>
      </c>
      <c r="U79" s="5">
        <v>-26970</v>
      </c>
      <c r="V79" s="5" t="s">
        <v>8</v>
      </c>
      <c r="W79" s="5">
        <v>70985</v>
      </c>
      <c r="X79" s="5" t="s">
        <v>8</v>
      </c>
      <c r="Y79" s="15" t="s">
        <v>20</v>
      </c>
      <c r="Z79" s="5" t="s">
        <v>8</v>
      </c>
      <c r="AA79" s="15" t="s">
        <v>20</v>
      </c>
      <c r="AB79" s="5" t="s">
        <v>8</v>
      </c>
      <c r="AC79" s="15" t="s">
        <v>20</v>
      </c>
    </row>
    <row r="80" spans="1:29" x14ac:dyDescent="0.35">
      <c r="A80" s="5">
        <v>0</v>
      </c>
      <c r="B80" s="5" t="s">
        <v>8</v>
      </c>
      <c r="C80" s="6">
        <v>45564</v>
      </c>
      <c r="D80" s="7">
        <v>0.52688657407407402</v>
      </c>
      <c r="E80" s="5" t="s">
        <v>3</v>
      </c>
      <c r="F80" s="5" t="s">
        <v>8</v>
      </c>
      <c r="G80" s="5">
        <v>0</v>
      </c>
      <c r="H80" s="5" t="s">
        <v>8</v>
      </c>
      <c r="I80" s="20">
        <v>-0.42099999999999999</v>
      </c>
      <c r="J80" s="5" t="s">
        <v>8</v>
      </c>
      <c r="K80" s="13">
        <v>-0.21</v>
      </c>
      <c r="L80" s="5" t="s">
        <v>8</v>
      </c>
      <c r="M80" s="5">
        <v>-28.788</v>
      </c>
      <c r="N80" s="5" t="s">
        <v>8</v>
      </c>
      <c r="O80" s="14">
        <v>201.791</v>
      </c>
      <c r="P80" s="5" t="s">
        <v>8</v>
      </c>
      <c r="Q80" s="5">
        <v>4676684</v>
      </c>
      <c r="R80" s="12" t="s">
        <v>8</v>
      </c>
      <c r="S80" s="5">
        <v>16972</v>
      </c>
      <c r="T80" s="5" t="s">
        <v>8</v>
      </c>
      <c r="U80" s="5">
        <v>-27012</v>
      </c>
      <c r="V80" s="5" t="s">
        <v>8</v>
      </c>
      <c r="W80" s="5">
        <v>71014</v>
      </c>
      <c r="X80" s="5" t="s">
        <v>8</v>
      </c>
      <c r="Y80" s="15" t="s">
        <v>20</v>
      </c>
      <c r="Z80" s="5" t="s">
        <v>8</v>
      </c>
      <c r="AA80" s="15" t="s">
        <v>20</v>
      </c>
      <c r="AB80" s="5" t="s">
        <v>8</v>
      </c>
      <c r="AC80" s="15" t="s">
        <v>20</v>
      </c>
    </row>
    <row r="81" spans="1:29" x14ac:dyDescent="0.35">
      <c r="A81" s="5">
        <v>0</v>
      </c>
      <c r="B81" s="5" t="s">
        <v>8</v>
      </c>
      <c r="C81" s="6">
        <v>45564</v>
      </c>
      <c r="D81" s="7">
        <v>0.52688657407407402</v>
      </c>
      <c r="E81" s="5" t="s">
        <v>3</v>
      </c>
      <c r="F81" s="5" t="s">
        <v>8</v>
      </c>
      <c r="G81" s="5">
        <v>0</v>
      </c>
      <c r="H81" s="5" t="s">
        <v>8</v>
      </c>
      <c r="I81" s="20">
        <v>-0.42099999999999999</v>
      </c>
      <c r="J81" s="5" t="s">
        <v>8</v>
      </c>
      <c r="K81" s="13">
        <v>-0.21</v>
      </c>
      <c r="L81" s="5" t="s">
        <v>8</v>
      </c>
      <c r="M81" s="5">
        <v>-28.788</v>
      </c>
      <c r="N81" s="5" t="s">
        <v>8</v>
      </c>
      <c r="O81" s="14">
        <v>201.791</v>
      </c>
      <c r="P81" s="5" t="s">
        <v>8</v>
      </c>
      <c r="Q81" s="5">
        <v>4676684</v>
      </c>
      <c r="R81" s="12" t="s">
        <v>8</v>
      </c>
      <c r="S81" s="5">
        <v>16972</v>
      </c>
      <c r="T81" s="5" t="s">
        <v>8</v>
      </c>
      <c r="U81" s="5">
        <v>-27012</v>
      </c>
      <c r="V81" s="5" t="s">
        <v>8</v>
      </c>
      <c r="W81" s="5">
        <v>71014</v>
      </c>
      <c r="X81" s="5" t="s">
        <v>8</v>
      </c>
      <c r="Y81" s="15" t="s">
        <v>20</v>
      </c>
      <c r="Z81" s="5" t="s">
        <v>8</v>
      </c>
      <c r="AA81" s="15" t="s">
        <v>20</v>
      </c>
      <c r="AB81" s="5" t="s">
        <v>8</v>
      </c>
      <c r="AC81" s="15" t="s">
        <v>20</v>
      </c>
    </row>
    <row r="82" spans="1:29" x14ac:dyDescent="0.35">
      <c r="A82" s="5">
        <v>0</v>
      </c>
      <c r="B82" s="5" t="s">
        <v>8</v>
      </c>
      <c r="C82" s="6">
        <v>45564</v>
      </c>
      <c r="D82" s="7">
        <v>0.52689814814814817</v>
      </c>
      <c r="E82" s="5" t="s">
        <v>3</v>
      </c>
      <c r="F82" s="5" t="s">
        <v>8</v>
      </c>
      <c r="G82" s="5">
        <v>0</v>
      </c>
      <c r="H82" s="5" t="s">
        <v>8</v>
      </c>
      <c r="I82" s="20">
        <v>-0.42099999999999999</v>
      </c>
      <c r="J82" s="5" t="s">
        <v>8</v>
      </c>
      <c r="K82" s="13">
        <v>-0.21</v>
      </c>
      <c r="L82" s="5" t="s">
        <v>8</v>
      </c>
      <c r="M82" s="5">
        <v>-28.369</v>
      </c>
      <c r="N82" s="5" t="s">
        <v>8</v>
      </c>
      <c r="O82" s="14">
        <v>201.57599999999999</v>
      </c>
      <c r="P82" s="5" t="s">
        <v>8</v>
      </c>
      <c r="Q82" s="5">
        <v>4676660</v>
      </c>
      <c r="R82" s="12" t="s">
        <v>8</v>
      </c>
      <c r="S82" s="5">
        <v>16991</v>
      </c>
      <c r="T82" s="5" t="s">
        <v>8</v>
      </c>
      <c r="U82" s="5">
        <v>-26886</v>
      </c>
      <c r="V82" s="5" t="s">
        <v>8</v>
      </c>
      <c r="W82" s="5">
        <v>70949</v>
      </c>
      <c r="X82" s="5" t="s">
        <v>8</v>
      </c>
      <c r="Y82" s="15" t="s">
        <v>20</v>
      </c>
      <c r="Z82" s="5" t="s">
        <v>8</v>
      </c>
      <c r="AA82" s="15" t="s">
        <v>20</v>
      </c>
      <c r="AB82" s="5" t="s">
        <v>8</v>
      </c>
      <c r="AC82" s="15" t="s">
        <v>20</v>
      </c>
    </row>
    <row r="83" spans="1:29" x14ac:dyDescent="0.35">
      <c r="A83" s="5">
        <v>0</v>
      </c>
      <c r="B83" s="5" t="s">
        <v>8</v>
      </c>
      <c r="C83" s="6">
        <v>45564</v>
      </c>
      <c r="D83" s="7">
        <v>0.52690972222222221</v>
      </c>
      <c r="E83" s="5" t="s">
        <v>3</v>
      </c>
      <c r="F83" s="5" t="s">
        <v>8</v>
      </c>
      <c r="G83" s="5">
        <v>0</v>
      </c>
      <c r="H83" s="5" t="s">
        <v>8</v>
      </c>
      <c r="I83" s="20">
        <v>-0.42099999999999999</v>
      </c>
      <c r="J83" s="5" t="s">
        <v>8</v>
      </c>
      <c r="K83" s="13">
        <v>-0.21</v>
      </c>
      <c r="L83" s="5" t="s">
        <v>8</v>
      </c>
      <c r="M83" s="5">
        <v>-28.466000000000001</v>
      </c>
      <c r="N83" s="5" t="s">
        <v>8</v>
      </c>
      <c r="O83" s="14">
        <v>201.33</v>
      </c>
      <c r="P83" s="5" t="s">
        <v>8</v>
      </c>
      <c r="Q83" s="5">
        <v>4676692</v>
      </c>
      <c r="R83" s="12" t="s">
        <v>8</v>
      </c>
      <c r="S83" s="5">
        <v>16999</v>
      </c>
      <c r="T83" s="5" t="s">
        <v>8</v>
      </c>
      <c r="U83" s="5">
        <v>-26915</v>
      </c>
      <c r="V83" s="5" t="s">
        <v>8</v>
      </c>
      <c r="W83" s="5">
        <v>70875</v>
      </c>
      <c r="X83" s="5" t="s">
        <v>8</v>
      </c>
      <c r="Y83" s="15" t="s">
        <v>20</v>
      </c>
      <c r="Z83" s="5" t="s">
        <v>8</v>
      </c>
      <c r="AA83" s="15" t="s">
        <v>20</v>
      </c>
      <c r="AB83" s="5" t="s">
        <v>8</v>
      </c>
      <c r="AC83" s="15" t="s">
        <v>20</v>
      </c>
    </row>
    <row r="84" spans="1:29" x14ac:dyDescent="0.35">
      <c r="A84" s="5">
        <v>0</v>
      </c>
      <c r="B84" s="5" t="s">
        <v>8</v>
      </c>
      <c r="C84" s="6">
        <v>45564</v>
      </c>
      <c r="D84" s="7">
        <v>0.52690972222222221</v>
      </c>
      <c r="E84" s="5" t="s">
        <v>3</v>
      </c>
      <c r="F84" s="5" t="s">
        <v>8</v>
      </c>
      <c r="G84" s="5">
        <v>0</v>
      </c>
      <c r="H84" s="5" t="s">
        <v>8</v>
      </c>
      <c r="I84" s="20">
        <v>-0.42099999999999999</v>
      </c>
      <c r="J84" s="5" t="s">
        <v>8</v>
      </c>
      <c r="K84" s="13">
        <v>-0.21</v>
      </c>
      <c r="L84" s="5" t="s">
        <v>8</v>
      </c>
      <c r="M84" s="5">
        <v>-28.466000000000001</v>
      </c>
      <c r="N84" s="5" t="s">
        <v>8</v>
      </c>
      <c r="O84" s="14">
        <v>201.34399999999999</v>
      </c>
      <c r="P84" s="5" t="s">
        <v>8</v>
      </c>
      <c r="Q84" s="5">
        <v>4676675</v>
      </c>
      <c r="R84" s="12" t="s">
        <v>8</v>
      </c>
      <c r="S84" s="5">
        <v>17023</v>
      </c>
      <c r="T84" s="5" t="s">
        <v>8</v>
      </c>
      <c r="U84" s="5">
        <v>-26915</v>
      </c>
      <c r="V84" s="5" t="s">
        <v>8</v>
      </c>
      <c r="W84" s="5">
        <v>70879</v>
      </c>
      <c r="X84" s="5" t="s">
        <v>8</v>
      </c>
      <c r="Y84" s="15" t="s">
        <v>20</v>
      </c>
      <c r="Z84" s="5" t="s">
        <v>8</v>
      </c>
      <c r="AA84" s="15" t="s">
        <v>20</v>
      </c>
      <c r="AB84" s="5" t="s">
        <v>8</v>
      </c>
      <c r="AC84" s="15" t="s">
        <v>20</v>
      </c>
    </row>
    <row r="85" spans="1:29" x14ac:dyDescent="0.35">
      <c r="A85" s="5">
        <v>0</v>
      </c>
      <c r="B85" s="5" t="s">
        <v>8</v>
      </c>
      <c r="C85" s="6">
        <v>45564</v>
      </c>
      <c r="D85" s="7">
        <v>0.52692129629629625</v>
      </c>
      <c r="E85" s="5" t="s">
        <v>3</v>
      </c>
      <c r="F85" s="5" t="s">
        <v>8</v>
      </c>
      <c r="G85" s="5">
        <v>0</v>
      </c>
      <c r="H85" s="5" t="s">
        <v>8</v>
      </c>
      <c r="I85" s="20">
        <v>-0.42099999999999999</v>
      </c>
      <c r="J85" s="5" t="s">
        <v>8</v>
      </c>
      <c r="K85" s="13">
        <v>-0.21</v>
      </c>
      <c r="L85" s="5" t="s">
        <v>8</v>
      </c>
      <c r="M85" s="5">
        <v>-28.466000000000001</v>
      </c>
      <c r="N85" s="5" t="s">
        <v>8</v>
      </c>
      <c r="O85" s="14">
        <v>201.34399999999999</v>
      </c>
      <c r="P85" s="5" t="s">
        <v>8</v>
      </c>
      <c r="Q85" s="5">
        <v>4676675</v>
      </c>
      <c r="R85" s="12" t="s">
        <v>8</v>
      </c>
      <c r="S85" s="5">
        <v>17023</v>
      </c>
      <c r="T85" s="5" t="s">
        <v>8</v>
      </c>
      <c r="U85" s="5">
        <v>-26915</v>
      </c>
      <c r="V85" s="5" t="s">
        <v>8</v>
      </c>
      <c r="W85" s="5">
        <v>70879</v>
      </c>
      <c r="X85" s="5" t="s">
        <v>8</v>
      </c>
      <c r="Y85" s="15" t="s">
        <v>20</v>
      </c>
      <c r="Z85" s="5" t="s">
        <v>8</v>
      </c>
      <c r="AA85" s="15" t="s">
        <v>20</v>
      </c>
      <c r="AB85" s="5" t="s">
        <v>8</v>
      </c>
      <c r="AC85" s="15" t="s">
        <v>20</v>
      </c>
    </row>
    <row r="86" spans="1:29" x14ac:dyDescent="0.35">
      <c r="A86" s="5">
        <v>0</v>
      </c>
      <c r="B86" s="5" t="s">
        <v>8</v>
      </c>
      <c r="C86" s="6">
        <v>45564</v>
      </c>
      <c r="D86" s="7">
        <v>0.5269328703703704</v>
      </c>
      <c r="E86" s="5" t="s">
        <v>3</v>
      </c>
      <c r="F86" s="5" t="s">
        <v>8</v>
      </c>
      <c r="G86" s="5">
        <v>0</v>
      </c>
      <c r="H86" s="5" t="s">
        <v>8</v>
      </c>
      <c r="I86" s="20">
        <v>-0.42099999999999999</v>
      </c>
      <c r="J86" s="5" t="s">
        <v>8</v>
      </c>
      <c r="K86" s="13">
        <v>-0.21</v>
      </c>
      <c r="L86" s="5" t="s">
        <v>8</v>
      </c>
      <c r="M86" s="5">
        <v>-28.478999999999999</v>
      </c>
      <c r="N86" s="5" t="s">
        <v>8</v>
      </c>
      <c r="O86" s="14">
        <v>201.10499999999999</v>
      </c>
      <c r="P86" s="5" t="s">
        <v>8</v>
      </c>
      <c r="Q86" s="5">
        <v>4676681</v>
      </c>
      <c r="R86" s="12" t="s">
        <v>8</v>
      </c>
      <c r="S86" s="5">
        <v>17001</v>
      </c>
      <c r="T86" s="5" t="s">
        <v>8</v>
      </c>
      <c r="U86" s="5">
        <v>-26919</v>
      </c>
      <c r="V86" s="5" t="s">
        <v>8</v>
      </c>
      <c r="W86" s="5">
        <v>70807</v>
      </c>
      <c r="X86" s="5" t="s">
        <v>8</v>
      </c>
      <c r="Y86" s="15" t="s">
        <v>20</v>
      </c>
      <c r="Z86" s="5" t="s">
        <v>8</v>
      </c>
      <c r="AA86" s="15" t="s">
        <v>20</v>
      </c>
      <c r="AB86" s="5" t="s">
        <v>8</v>
      </c>
      <c r="AC86" s="15" t="s">
        <v>20</v>
      </c>
    </row>
    <row r="87" spans="1:29" x14ac:dyDescent="0.35">
      <c r="A87" s="5">
        <v>0</v>
      </c>
      <c r="B87" s="5" t="s">
        <v>8</v>
      </c>
      <c r="C87" s="6">
        <v>45564</v>
      </c>
      <c r="D87" s="7">
        <v>0.5269328703703704</v>
      </c>
      <c r="E87" s="5" t="s">
        <v>3</v>
      </c>
      <c r="F87" s="5" t="s">
        <v>8</v>
      </c>
      <c r="G87" s="5">
        <v>0</v>
      </c>
      <c r="H87" s="5" t="s">
        <v>8</v>
      </c>
      <c r="I87" s="20">
        <v>-0.42099999999999999</v>
      </c>
      <c r="J87" s="5" t="s">
        <v>8</v>
      </c>
      <c r="K87" s="13">
        <v>-0.21</v>
      </c>
      <c r="L87" s="5" t="s">
        <v>8</v>
      </c>
      <c r="M87" s="5">
        <v>-28.391999999999999</v>
      </c>
      <c r="N87" s="5" t="s">
        <v>8</v>
      </c>
      <c r="O87" s="14">
        <v>201.185</v>
      </c>
      <c r="P87" s="5" t="s">
        <v>8</v>
      </c>
      <c r="Q87" s="5">
        <v>4676702</v>
      </c>
      <c r="R87" s="12" t="s">
        <v>8</v>
      </c>
      <c r="S87" s="5">
        <v>16999</v>
      </c>
      <c r="T87" s="5" t="s">
        <v>8</v>
      </c>
      <c r="U87" s="5">
        <v>-26893</v>
      </c>
      <c r="V87" s="5" t="s">
        <v>8</v>
      </c>
      <c r="W87" s="5">
        <v>70831</v>
      </c>
      <c r="X87" s="5" t="s">
        <v>8</v>
      </c>
      <c r="Y87" s="15" t="s">
        <v>20</v>
      </c>
      <c r="Z87" s="5" t="s">
        <v>8</v>
      </c>
      <c r="AA87" s="15" t="s">
        <v>20</v>
      </c>
      <c r="AB87" s="5" t="s">
        <v>8</v>
      </c>
      <c r="AC87" s="15" t="s">
        <v>20</v>
      </c>
    </row>
    <row r="88" spans="1:29" x14ac:dyDescent="0.35">
      <c r="A88" s="5">
        <v>0</v>
      </c>
      <c r="B88" s="5" t="s">
        <v>8</v>
      </c>
      <c r="C88" s="6">
        <v>45564</v>
      </c>
      <c r="D88" s="7">
        <v>0.52694444444444444</v>
      </c>
      <c r="E88" s="5" t="s">
        <v>3</v>
      </c>
      <c r="F88" s="5" t="s">
        <v>8</v>
      </c>
      <c r="G88" s="5">
        <v>0</v>
      </c>
      <c r="H88" s="5" t="s">
        <v>8</v>
      </c>
      <c r="I88" s="20">
        <v>-0.42099999999999999</v>
      </c>
      <c r="J88" s="5" t="s">
        <v>8</v>
      </c>
      <c r="K88" s="13">
        <v>-0.21</v>
      </c>
      <c r="L88" s="5" t="s">
        <v>8</v>
      </c>
      <c r="M88" s="5">
        <v>-28.391999999999999</v>
      </c>
      <c r="N88" s="5" t="s">
        <v>8</v>
      </c>
      <c r="O88" s="14">
        <v>201.185</v>
      </c>
      <c r="P88" s="5" t="s">
        <v>8</v>
      </c>
      <c r="Q88" s="5">
        <v>4676702</v>
      </c>
      <c r="R88" s="12" t="s">
        <v>8</v>
      </c>
      <c r="S88" s="5">
        <v>16999</v>
      </c>
      <c r="T88" s="5" t="s">
        <v>8</v>
      </c>
      <c r="U88" s="5">
        <v>-26893</v>
      </c>
      <c r="V88" s="5" t="s">
        <v>8</v>
      </c>
      <c r="W88" s="5">
        <v>70831</v>
      </c>
      <c r="X88" s="5" t="s">
        <v>8</v>
      </c>
      <c r="Y88" s="15" t="s">
        <v>20</v>
      </c>
      <c r="Z88" s="5" t="s">
        <v>8</v>
      </c>
      <c r="AA88" s="15" t="s">
        <v>20</v>
      </c>
      <c r="AB88" s="5" t="s">
        <v>8</v>
      </c>
      <c r="AC88" s="15" t="s">
        <v>20</v>
      </c>
    </row>
    <row r="89" spans="1:29" x14ac:dyDescent="0.35">
      <c r="A89" s="5">
        <v>0</v>
      </c>
      <c r="B89" s="5" t="s">
        <v>8</v>
      </c>
      <c r="C89" s="6">
        <v>45564</v>
      </c>
      <c r="D89" s="7">
        <v>0.52694444444444444</v>
      </c>
      <c r="E89" s="5" t="s">
        <v>3</v>
      </c>
      <c r="F89" s="5" t="s">
        <v>8</v>
      </c>
      <c r="G89" s="5">
        <v>0</v>
      </c>
      <c r="H89" s="5" t="s">
        <v>8</v>
      </c>
      <c r="I89" s="20">
        <v>-0.42099999999999999</v>
      </c>
      <c r="J89" s="5" t="s">
        <v>8</v>
      </c>
      <c r="K89" s="13">
        <v>-0.21</v>
      </c>
      <c r="L89" s="5" t="s">
        <v>8</v>
      </c>
      <c r="M89" s="5">
        <v>-28.605</v>
      </c>
      <c r="N89" s="5" t="s">
        <v>8</v>
      </c>
      <c r="O89" s="14">
        <v>201.102</v>
      </c>
      <c r="P89" s="5" t="s">
        <v>8</v>
      </c>
      <c r="Q89" s="5">
        <v>4676712</v>
      </c>
      <c r="R89" s="12" t="s">
        <v>8</v>
      </c>
      <c r="S89" s="5">
        <v>17058</v>
      </c>
      <c r="T89" s="5" t="s">
        <v>8</v>
      </c>
      <c r="U89" s="5">
        <v>-26957</v>
      </c>
      <c r="V89" s="5" t="s">
        <v>8</v>
      </c>
      <c r="W89" s="5">
        <v>70806</v>
      </c>
      <c r="X89" s="5" t="s">
        <v>8</v>
      </c>
      <c r="Y89" s="15" t="s">
        <v>20</v>
      </c>
      <c r="Z89" s="5" t="s">
        <v>8</v>
      </c>
      <c r="AA89" s="15" t="s">
        <v>20</v>
      </c>
      <c r="AB89" s="5" t="s">
        <v>8</v>
      </c>
      <c r="AC89" s="15" t="s">
        <v>20</v>
      </c>
    </row>
    <row r="90" spans="1:29" x14ac:dyDescent="0.35">
      <c r="A90" s="5">
        <v>0</v>
      </c>
      <c r="B90" s="5" t="s">
        <v>8</v>
      </c>
      <c r="C90" s="6">
        <v>45564</v>
      </c>
      <c r="D90" s="7">
        <v>0.52695601851851848</v>
      </c>
      <c r="E90" s="5" t="s">
        <v>3</v>
      </c>
      <c r="F90" s="5" t="s">
        <v>8</v>
      </c>
      <c r="G90" s="5">
        <v>0</v>
      </c>
      <c r="H90" s="5" t="s">
        <v>8</v>
      </c>
      <c r="I90" s="20">
        <v>-0.42099999999999999</v>
      </c>
      <c r="J90" s="5" t="s">
        <v>8</v>
      </c>
      <c r="K90" s="13">
        <v>-0.21</v>
      </c>
      <c r="L90" s="5" t="s">
        <v>8</v>
      </c>
      <c r="M90" s="5">
        <v>-28.991</v>
      </c>
      <c r="N90" s="5" t="s">
        <v>8</v>
      </c>
      <c r="O90" s="14">
        <v>200.85</v>
      </c>
      <c r="P90" s="5" t="s">
        <v>8</v>
      </c>
      <c r="Q90" s="5">
        <v>4676658</v>
      </c>
      <c r="R90" s="12" t="s">
        <v>8</v>
      </c>
      <c r="S90" s="5">
        <v>17002</v>
      </c>
      <c r="T90" s="5" t="s">
        <v>8</v>
      </c>
      <c r="U90" s="5">
        <v>-27073</v>
      </c>
      <c r="V90" s="5" t="s">
        <v>8</v>
      </c>
      <c r="W90" s="5">
        <v>70730</v>
      </c>
      <c r="X90" s="5" t="s">
        <v>8</v>
      </c>
      <c r="Y90" s="15" t="s">
        <v>20</v>
      </c>
      <c r="Z90" s="5" t="s">
        <v>8</v>
      </c>
      <c r="AA90" s="15" t="s">
        <v>20</v>
      </c>
      <c r="AB90" s="5" t="s">
        <v>8</v>
      </c>
      <c r="AC90" s="15" t="s">
        <v>20</v>
      </c>
    </row>
    <row r="91" spans="1:29" x14ac:dyDescent="0.35">
      <c r="A91" s="5">
        <v>0</v>
      </c>
      <c r="B91" s="5" t="s">
        <v>8</v>
      </c>
      <c r="C91" s="6">
        <v>45564</v>
      </c>
      <c r="D91" s="7">
        <v>0.52695601851851848</v>
      </c>
      <c r="E91" s="5" t="s">
        <v>3</v>
      </c>
      <c r="F91" s="5" t="s">
        <v>8</v>
      </c>
      <c r="G91" s="5">
        <v>0</v>
      </c>
      <c r="H91" s="5" t="s">
        <v>8</v>
      </c>
      <c r="I91" s="20">
        <v>-0.42099999999999999</v>
      </c>
      <c r="J91" s="5" t="s">
        <v>8</v>
      </c>
      <c r="K91" s="13">
        <v>-0.21</v>
      </c>
      <c r="L91" s="5" t="s">
        <v>8</v>
      </c>
      <c r="M91" s="5">
        <v>-28.991</v>
      </c>
      <c r="N91" s="5" t="s">
        <v>8</v>
      </c>
      <c r="O91" s="14">
        <v>200.85</v>
      </c>
      <c r="P91" s="5" t="s">
        <v>8</v>
      </c>
      <c r="Q91" s="5">
        <v>4676658</v>
      </c>
      <c r="R91" s="12" t="s">
        <v>8</v>
      </c>
      <c r="S91" s="5">
        <v>17002</v>
      </c>
      <c r="T91" s="5" t="s">
        <v>8</v>
      </c>
      <c r="U91" s="5">
        <v>-27073</v>
      </c>
      <c r="V91" s="5" t="s">
        <v>8</v>
      </c>
      <c r="W91" s="5">
        <v>70730</v>
      </c>
      <c r="X91" s="5" t="s">
        <v>8</v>
      </c>
      <c r="Y91" s="15" t="s">
        <v>20</v>
      </c>
      <c r="Z91" s="5" t="s">
        <v>8</v>
      </c>
      <c r="AA91" s="15" t="s">
        <v>20</v>
      </c>
      <c r="AB91" s="5" t="s">
        <v>8</v>
      </c>
      <c r="AC91" s="15" t="s">
        <v>20</v>
      </c>
    </row>
    <row r="92" spans="1:29" x14ac:dyDescent="0.35">
      <c r="A92" s="5">
        <v>0</v>
      </c>
      <c r="B92" s="5" t="s">
        <v>8</v>
      </c>
      <c r="C92" s="6">
        <v>45564</v>
      </c>
      <c r="D92" s="7">
        <v>0.52696759259259263</v>
      </c>
      <c r="E92" s="5" t="s">
        <v>3</v>
      </c>
      <c r="F92" s="5" t="s">
        <v>8</v>
      </c>
      <c r="G92" s="5">
        <v>0</v>
      </c>
      <c r="H92" s="5" t="s">
        <v>8</v>
      </c>
      <c r="I92" s="20">
        <v>-0.42099999999999999</v>
      </c>
      <c r="J92" s="5" t="s">
        <v>8</v>
      </c>
      <c r="K92" s="13">
        <v>-0.21</v>
      </c>
      <c r="L92" s="5" t="s">
        <v>8</v>
      </c>
      <c r="M92" s="5">
        <v>-28.661999999999999</v>
      </c>
      <c r="N92" s="5" t="s">
        <v>8</v>
      </c>
      <c r="O92" s="14">
        <v>200.79</v>
      </c>
      <c r="P92" s="5" t="s">
        <v>8</v>
      </c>
      <c r="Q92" s="5">
        <v>4676668</v>
      </c>
      <c r="R92" s="12" t="s">
        <v>8</v>
      </c>
      <c r="S92" s="5">
        <v>16976</v>
      </c>
      <c r="T92" s="5" t="s">
        <v>8</v>
      </c>
      <c r="U92" s="5">
        <v>-26974</v>
      </c>
      <c r="V92" s="5" t="s">
        <v>8</v>
      </c>
      <c r="W92" s="5">
        <v>70712</v>
      </c>
      <c r="X92" s="5" t="s">
        <v>8</v>
      </c>
      <c r="Y92" s="15" t="s">
        <v>20</v>
      </c>
      <c r="Z92" s="5" t="s">
        <v>8</v>
      </c>
      <c r="AA92" s="15" t="s">
        <v>20</v>
      </c>
      <c r="AB92" s="5" t="s">
        <v>8</v>
      </c>
      <c r="AC92" s="15" t="s">
        <v>20</v>
      </c>
    </row>
    <row r="93" spans="1:29" x14ac:dyDescent="0.35">
      <c r="A93" s="5">
        <v>0</v>
      </c>
      <c r="B93" s="5" t="s">
        <v>8</v>
      </c>
      <c r="C93" s="6">
        <v>45564</v>
      </c>
      <c r="D93" s="7">
        <v>0.52697916666666667</v>
      </c>
      <c r="E93" s="5" t="s">
        <v>3</v>
      </c>
      <c r="F93" s="5" t="s">
        <v>8</v>
      </c>
      <c r="G93" s="5">
        <v>0</v>
      </c>
      <c r="H93" s="5" t="s">
        <v>8</v>
      </c>
      <c r="I93" s="20">
        <v>-0.42099999999999999</v>
      </c>
      <c r="J93" s="5" t="s">
        <v>8</v>
      </c>
      <c r="K93" s="13">
        <v>-0.21</v>
      </c>
      <c r="L93" s="5" t="s">
        <v>8</v>
      </c>
      <c r="M93" s="5">
        <v>-28.532</v>
      </c>
      <c r="N93" s="5" t="s">
        <v>8</v>
      </c>
      <c r="O93" s="14">
        <v>200.50200000000001</v>
      </c>
      <c r="P93" s="5" t="s">
        <v>8</v>
      </c>
      <c r="Q93" s="5">
        <v>4676624</v>
      </c>
      <c r="R93" s="12" t="s">
        <v>8</v>
      </c>
      <c r="S93" s="5">
        <v>16977</v>
      </c>
      <c r="T93" s="5" t="s">
        <v>8</v>
      </c>
      <c r="U93" s="5">
        <v>-26935</v>
      </c>
      <c r="V93" s="5" t="s">
        <v>8</v>
      </c>
      <c r="W93" s="5">
        <v>70625</v>
      </c>
      <c r="X93" s="5" t="s">
        <v>8</v>
      </c>
      <c r="Y93" s="15" t="s">
        <v>20</v>
      </c>
      <c r="Z93" s="5" t="s">
        <v>8</v>
      </c>
      <c r="AA93" s="15" t="s">
        <v>20</v>
      </c>
      <c r="AB93" s="5" t="s">
        <v>8</v>
      </c>
      <c r="AC93" s="15" t="s">
        <v>20</v>
      </c>
    </row>
    <row r="94" spans="1:29" x14ac:dyDescent="0.35">
      <c r="A94" s="5">
        <v>0</v>
      </c>
      <c r="B94" s="5" t="s">
        <v>8</v>
      </c>
      <c r="C94" s="6">
        <v>45564</v>
      </c>
      <c r="D94" s="7">
        <v>0.52697916666666667</v>
      </c>
      <c r="E94" s="5" t="s">
        <v>3</v>
      </c>
      <c r="F94" s="5" t="s">
        <v>8</v>
      </c>
      <c r="G94" s="5">
        <v>0</v>
      </c>
      <c r="H94" s="5" t="s">
        <v>8</v>
      </c>
      <c r="I94" s="20">
        <v>-0.42099999999999999</v>
      </c>
      <c r="J94" s="5" t="s">
        <v>8</v>
      </c>
      <c r="K94" s="13">
        <v>-0.21</v>
      </c>
      <c r="L94" s="5" t="s">
        <v>8</v>
      </c>
      <c r="M94" s="5">
        <v>-28.532</v>
      </c>
      <c r="N94" s="5" t="s">
        <v>8</v>
      </c>
      <c r="O94" s="14">
        <v>200.50200000000001</v>
      </c>
      <c r="P94" s="5" t="s">
        <v>8</v>
      </c>
      <c r="Q94" s="5">
        <v>4676624</v>
      </c>
      <c r="R94" s="12" t="s">
        <v>8</v>
      </c>
      <c r="S94" s="5">
        <v>16977</v>
      </c>
      <c r="T94" s="5" t="s">
        <v>8</v>
      </c>
      <c r="U94" s="5">
        <v>-26935</v>
      </c>
      <c r="V94" s="5" t="s">
        <v>8</v>
      </c>
      <c r="W94" s="5">
        <v>70625</v>
      </c>
      <c r="X94" s="5" t="s">
        <v>8</v>
      </c>
      <c r="Y94" s="15" t="s">
        <v>20</v>
      </c>
      <c r="Z94" s="5" t="s">
        <v>8</v>
      </c>
      <c r="AA94" s="15" t="s">
        <v>20</v>
      </c>
      <c r="AB94" s="5" t="s">
        <v>8</v>
      </c>
      <c r="AC94" s="15" t="s">
        <v>20</v>
      </c>
    </row>
    <row r="95" spans="1:29" x14ac:dyDescent="0.35">
      <c r="A95" s="5">
        <v>0</v>
      </c>
      <c r="B95" s="5" t="s">
        <v>8</v>
      </c>
      <c r="C95" s="6">
        <v>45564</v>
      </c>
      <c r="D95" s="7">
        <v>0.5269907407407407</v>
      </c>
      <c r="E95" s="5" t="s">
        <v>3</v>
      </c>
      <c r="F95" s="5" t="s">
        <v>8</v>
      </c>
      <c r="G95" s="5">
        <v>0</v>
      </c>
      <c r="H95" s="5" t="s">
        <v>8</v>
      </c>
      <c r="I95" s="20">
        <v>-0.42099999999999999</v>
      </c>
      <c r="J95" s="5" t="s">
        <v>8</v>
      </c>
      <c r="K95" s="13">
        <v>-0.21</v>
      </c>
      <c r="L95" s="5" t="s">
        <v>8</v>
      </c>
      <c r="M95" s="5">
        <v>-28.559000000000001</v>
      </c>
      <c r="N95" s="5" t="s">
        <v>8</v>
      </c>
      <c r="O95" s="14">
        <v>200.29599999999999</v>
      </c>
      <c r="P95" s="5" t="s">
        <v>8</v>
      </c>
      <c r="Q95" s="5">
        <v>4676648</v>
      </c>
      <c r="R95" s="12" t="s">
        <v>8</v>
      </c>
      <c r="S95" s="5">
        <v>17036</v>
      </c>
      <c r="T95" s="5" t="s">
        <v>8</v>
      </c>
      <c r="U95" s="5">
        <v>-26943</v>
      </c>
      <c r="V95" s="5" t="s">
        <v>8</v>
      </c>
      <c r="W95" s="5">
        <v>70563</v>
      </c>
      <c r="X95" s="5" t="s">
        <v>8</v>
      </c>
      <c r="Y95" s="15" t="s">
        <v>20</v>
      </c>
      <c r="Z95" s="5" t="s">
        <v>8</v>
      </c>
      <c r="AA95" s="15" t="s">
        <v>20</v>
      </c>
      <c r="AB95" s="5" t="s">
        <v>8</v>
      </c>
      <c r="AC95" s="15" t="s">
        <v>20</v>
      </c>
    </row>
    <row r="96" spans="1:29" x14ac:dyDescent="0.35">
      <c r="A96" s="5">
        <v>0</v>
      </c>
      <c r="B96" s="5" t="s">
        <v>8</v>
      </c>
      <c r="C96" s="6">
        <v>45564</v>
      </c>
      <c r="D96" s="7">
        <v>0.52700231481481485</v>
      </c>
      <c r="E96" s="5" t="s">
        <v>3</v>
      </c>
      <c r="F96" s="5" t="s">
        <v>8</v>
      </c>
      <c r="G96" s="5">
        <v>0</v>
      </c>
      <c r="H96" s="5" t="s">
        <v>8</v>
      </c>
      <c r="I96" s="20">
        <v>-0.42099999999999999</v>
      </c>
      <c r="J96" s="5" t="s">
        <v>8</v>
      </c>
      <c r="K96" s="13">
        <v>-0.21</v>
      </c>
      <c r="L96" s="5" t="s">
        <v>8</v>
      </c>
      <c r="M96" s="5">
        <v>-28.559000000000001</v>
      </c>
      <c r="N96" s="5" t="s">
        <v>8</v>
      </c>
      <c r="O96" s="14">
        <v>200.29599999999999</v>
      </c>
      <c r="P96" s="5" t="s">
        <v>8</v>
      </c>
      <c r="Q96" s="5">
        <v>4676648</v>
      </c>
      <c r="R96" s="12" t="s">
        <v>8</v>
      </c>
      <c r="S96" s="5">
        <v>17036</v>
      </c>
      <c r="T96" s="5" t="s">
        <v>8</v>
      </c>
      <c r="U96" s="5">
        <v>-26943</v>
      </c>
      <c r="V96" s="5" t="s">
        <v>8</v>
      </c>
      <c r="W96" s="5">
        <v>70563</v>
      </c>
      <c r="X96" s="5" t="s">
        <v>8</v>
      </c>
      <c r="Y96" s="15" t="s">
        <v>20</v>
      </c>
      <c r="Z96" s="5" t="s">
        <v>8</v>
      </c>
      <c r="AA96" s="15" t="s">
        <v>20</v>
      </c>
      <c r="AB96" s="5" t="s">
        <v>8</v>
      </c>
      <c r="AC96" s="15" t="s">
        <v>20</v>
      </c>
    </row>
    <row r="97" spans="1:29" x14ac:dyDescent="0.35">
      <c r="A97" s="5">
        <v>0</v>
      </c>
      <c r="B97" s="5" t="s">
        <v>8</v>
      </c>
      <c r="C97" s="6">
        <v>45564</v>
      </c>
      <c r="D97" s="7">
        <v>0.52701388888888889</v>
      </c>
      <c r="E97" s="5" t="s">
        <v>3</v>
      </c>
      <c r="F97" s="5" t="s">
        <v>8</v>
      </c>
      <c r="G97" s="5">
        <v>0</v>
      </c>
      <c r="H97" s="5" t="s">
        <v>8</v>
      </c>
      <c r="I97" s="20">
        <v>-0.42099999999999999</v>
      </c>
      <c r="J97" s="5" t="s">
        <v>8</v>
      </c>
      <c r="K97" s="13">
        <v>-0.21</v>
      </c>
      <c r="L97" s="5" t="s">
        <v>8</v>
      </c>
      <c r="M97" s="5">
        <v>-28.416</v>
      </c>
      <c r="N97" s="5" t="s">
        <v>8</v>
      </c>
      <c r="O97" s="14">
        <v>200.11699999999999</v>
      </c>
      <c r="P97" s="5" t="s">
        <v>8</v>
      </c>
      <c r="Q97" s="5">
        <v>4676680</v>
      </c>
      <c r="R97" s="12" t="s">
        <v>8</v>
      </c>
      <c r="S97" s="5">
        <v>16983</v>
      </c>
      <c r="T97" s="5" t="s">
        <v>8</v>
      </c>
      <c r="U97" s="5">
        <v>-26900</v>
      </c>
      <c r="V97" s="5" t="s">
        <v>8</v>
      </c>
      <c r="W97" s="5">
        <v>70509</v>
      </c>
      <c r="X97" s="5" t="s">
        <v>8</v>
      </c>
      <c r="Y97" s="15" t="s">
        <v>20</v>
      </c>
      <c r="Z97" s="5" t="s">
        <v>8</v>
      </c>
      <c r="AA97" s="15" t="s">
        <v>20</v>
      </c>
      <c r="AB97" s="5" t="s">
        <v>8</v>
      </c>
      <c r="AC97" s="15" t="s">
        <v>20</v>
      </c>
    </row>
    <row r="98" spans="1:29" x14ac:dyDescent="0.35">
      <c r="A98" s="5">
        <v>0</v>
      </c>
      <c r="B98" s="5" t="s">
        <v>8</v>
      </c>
      <c r="C98" s="6">
        <v>45564</v>
      </c>
      <c r="D98" s="7">
        <v>0.52701388888888889</v>
      </c>
      <c r="E98" s="5" t="s">
        <v>3</v>
      </c>
      <c r="F98" s="5" t="s">
        <v>8</v>
      </c>
      <c r="G98" s="5">
        <v>0</v>
      </c>
      <c r="H98" s="5" t="s">
        <v>8</v>
      </c>
      <c r="I98" s="20">
        <v>-0.42099999999999999</v>
      </c>
      <c r="J98" s="5" t="s">
        <v>8</v>
      </c>
      <c r="K98" s="13">
        <v>-0.21</v>
      </c>
      <c r="L98" s="5" t="s">
        <v>8</v>
      </c>
      <c r="M98" s="5">
        <v>-28.329000000000001</v>
      </c>
      <c r="N98" s="5" t="s">
        <v>8</v>
      </c>
      <c r="O98" s="14">
        <v>200.035</v>
      </c>
      <c r="P98" s="5" t="s">
        <v>8</v>
      </c>
      <c r="Q98" s="5">
        <v>4676645</v>
      </c>
      <c r="R98" s="12" t="s">
        <v>8</v>
      </c>
      <c r="S98" s="5">
        <v>17032</v>
      </c>
      <c r="T98" s="5" t="s">
        <v>8</v>
      </c>
      <c r="U98" s="5">
        <v>-26874</v>
      </c>
      <c r="V98" s="5" t="s">
        <v>8</v>
      </c>
      <c r="W98" s="5">
        <v>70484</v>
      </c>
      <c r="X98" s="5" t="s">
        <v>8</v>
      </c>
      <c r="Y98" s="15" t="s">
        <v>20</v>
      </c>
      <c r="Z98" s="5" t="s">
        <v>8</v>
      </c>
      <c r="AA98" s="15" t="s">
        <v>20</v>
      </c>
      <c r="AB98" s="5" t="s">
        <v>8</v>
      </c>
      <c r="AC98" s="15" t="s">
        <v>20</v>
      </c>
    </row>
    <row r="99" spans="1:29" x14ac:dyDescent="0.35">
      <c r="A99" s="5">
        <v>0</v>
      </c>
      <c r="B99" s="5" t="s">
        <v>8</v>
      </c>
      <c r="C99" s="6">
        <v>45564</v>
      </c>
      <c r="D99" s="7">
        <v>0.52702546296296293</v>
      </c>
      <c r="E99" s="5" t="s">
        <v>3</v>
      </c>
      <c r="F99" s="5" t="s">
        <v>8</v>
      </c>
      <c r="G99" s="5">
        <v>0</v>
      </c>
      <c r="H99" s="5" t="s">
        <v>8</v>
      </c>
      <c r="I99" s="20">
        <v>-0.42099999999999999</v>
      </c>
      <c r="J99" s="5" t="s">
        <v>8</v>
      </c>
      <c r="K99" s="13">
        <v>-0.21</v>
      </c>
      <c r="L99" s="5" t="s">
        <v>8</v>
      </c>
      <c r="M99" s="5">
        <v>-28.329000000000001</v>
      </c>
      <c r="N99" s="5" t="s">
        <v>8</v>
      </c>
      <c r="O99" s="14">
        <v>200.035</v>
      </c>
      <c r="P99" s="5" t="s">
        <v>8</v>
      </c>
      <c r="Q99" s="5">
        <v>4676645</v>
      </c>
      <c r="R99" s="12" t="s">
        <v>8</v>
      </c>
      <c r="S99" s="5">
        <v>17032</v>
      </c>
      <c r="T99" s="5" t="s">
        <v>8</v>
      </c>
      <c r="U99" s="5">
        <v>-26874</v>
      </c>
      <c r="V99" s="5" t="s">
        <v>8</v>
      </c>
      <c r="W99" s="5">
        <v>70484</v>
      </c>
      <c r="X99" s="5" t="s">
        <v>8</v>
      </c>
      <c r="Y99" s="15" t="s">
        <v>20</v>
      </c>
      <c r="Z99" s="5" t="s">
        <v>8</v>
      </c>
      <c r="AA99" s="15" t="s">
        <v>20</v>
      </c>
      <c r="AB99" s="5" t="s">
        <v>8</v>
      </c>
      <c r="AC99" s="15" t="s">
        <v>20</v>
      </c>
    </row>
    <row r="100" spans="1:29" x14ac:dyDescent="0.35">
      <c r="A100" s="5">
        <v>0</v>
      </c>
      <c r="B100" s="5" t="s">
        <v>8</v>
      </c>
      <c r="C100" s="6">
        <v>45564</v>
      </c>
      <c r="D100" s="7">
        <v>0.52702546296296293</v>
      </c>
      <c r="E100" s="5" t="s">
        <v>3</v>
      </c>
      <c r="F100" s="5" t="s">
        <v>8</v>
      </c>
      <c r="G100" s="5">
        <v>0</v>
      </c>
      <c r="H100" s="5" t="s">
        <v>8</v>
      </c>
      <c r="I100" s="20">
        <v>-0.42099999999999999</v>
      </c>
      <c r="J100" s="5" t="s">
        <v>8</v>
      </c>
      <c r="K100" s="13">
        <v>-0.21</v>
      </c>
      <c r="L100" s="5" t="s">
        <v>8</v>
      </c>
      <c r="M100" s="5">
        <v>-28.585000000000001</v>
      </c>
      <c r="N100" s="5" t="s">
        <v>8</v>
      </c>
      <c r="O100" s="14">
        <v>199.988</v>
      </c>
      <c r="P100" s="5" t="s">
        <v>8</v>
      </c>
      <c r="Q100" s="5">
        <v>4676690</v>
      </c>
      <c r="R100" s="12" t="s">
        <v>8</v>
      </c>
      <c r="S100" s="5">
        <v>17013</v>
      </c>
      <c r="T100" s="5" t="s">
        <v>8</v>
      </c>
      <c r="U100" s="5">
        <v>-26951</v>
      </c>
      <c r="V100" s="5" t="s">
        <v>8</v>
      </c>
      <c r="W100" s="5">
        <v>70470</v>
      </c>
      <c r="X100" s="5" t="s">
        <v>8</v>
      </c>
      <c r="Y100" s="15" t="s">
        <v>20</v>
      </c>
      <c r="Z100" s="5" t="s">
        <v>8</v>
      </c>
      <c r="AA100" s="15" t="s">
        <v>20</v>
      </c>
      <c r="AB100" s="5" t="s">
        <v>8</v>
      </c>
      <c r="AC100" s="15" t="s">
        <v>20</v>
      </c>
    </row>
    <row r="101" spans="1:29" x14ac:dyDescent="0.35">
      <c r="A101" s="5">
        <v>0</v>
      </c>
      <c r="B101" s="5" t="s">
        <v>8</v>
      </c>
      <c r="C101" s="6">
        <v>45564</v>
      </c>
      <c r="D101" s="7">
        <v>0.52703703703703708</v>
      </c>
      <c r="E101" s="5" t="s">
        <v>3</v>
      </c>
      <c r="F101" s="5" t="s">
        <v>8</v>
      </c>
      <c r="G101" s="5">
        <v>0</v>
      </c>
      <c r="H101" s="5" t="s">
        <v>8</v>
      </c>
      <c r="I101" s="20">
        <v>-0.42099999999999999</v>
      </c>
      <c r="J101" s="5" t="s">
        <v>8</v>
      </c>
      <c r="K101" s="13">
        <v>-0.21</v>
      </c>
      <c r="L101" s="5" t="s">
        <v>8</v>
      </c>
      <c r="M101" s="5">
        <v>-28.611999999999998</v>
      </c>
      <c r="N101" s="5" t="s">
        <v>8</v>
      </c>
      <c r="O101" s="14">
        <v>199.74</v>
      </c>
      <c r="P101" s="5" t="s">
        <v>8</v>
      </c>
      <c r="Q101" s="5">
        <v>4676630</v>
      </c>
      <c r="R101" s="12" t="s">
        <v>8</v>
      </c>
      <c r="S101" s="5">
        <v>16967</v>
      </c>
      <c r="T101" s="5" t="s">
        <v>8</v>
      </c>
      <c r="U101" s="5">
        <v>-26959</v>
      </c>
      <c r="V101" s="5" t="s">
        <v>8</v>
      </c>
      <c r="W101" s="5">
        <v>70395</v>
      </c>
      <c r="X101" s="5" t="s">
        <v>8</v>
      </c>
      <c r="Y101" s="15" t="s">
        <v>20</v>
      </c>
      <c r="Z101" s="5" t="s">
        <v>8</v>
      </c>
      <c r="AA101" s="15" t="s">
        <v>20</v>
      </c>
      <c r="AB101" s="5" t="s">
        <v>8</v>
      </c>
      <c r="AC101" s="15" t="s">
        <v>20</v>
      </c>
    </row>
    <row r="102" spans="1:29" x14ac:dyDescent="0.35">
      <c r="A102" s="5">
        <v>0</v>
      </c>
      <c r="B102" s="5" t="s">
        <v>8</v>
      </c>
      <c r="C102" s="6">
        <v>45564</v>
      </c>
      <c r="D102" s="7">
        <v>0.52703703703703708</v>
      </c>
      <c r="E102" s="5" t="s">
        <v>3</v>
      </c>
      <c r="F102" s="5" t="s">
        <v>8</v>
      </c>
      <c r="G102" s="5">
        <v>0</v>
      </c>
      <c r="H102" s="5" t="s">
        <v>8</v>
      </c>
      <c r="I102" s="20">
        <v>-0.42099999999999999</v>
      </c>
      <c r="J102" s="5" t="s">
        <v>8</v>
      </c>
      <c r="K102" s="13">
        <v>-0.21</v>
      </c>
      <c r="L102" s="5" t="s">
        <v>8</v>
      </c>
      <c r="M102" s="5">
        <v>-28.611999999999998</v>
      </c>
      <c r="N102" s="5" t="s">
        <v>8</v>
      </c>
      <c r="O102" s="14">
        <v>199.74</v>
      </c>
      <c r="P102" s="5" t="s">
        <v>8</v>
      </c>
      <c r="Q102" s="5">
        <v>4676630</v>
      </c>
      <c r="R102" s="12" t="s">
        <v>8</v>
      </c>
      <c r="S102" s="5">
        <v>16967</v>
      </c>
      <c r="T102" s="5" t="s">
        <v>8</v>
      </c>
      <c r="U102" s="5">
        <v>-26959</v>
      </c>
      <c r="V102" s="5" t="s">
        <v>8</v>
      </c>
      <c r="W102" s="5">
        <v>70395</v>
      </c>
      <c r="X102" s="5" t="s">
        <v>8</v>
      </c>
      <c r="Y102" s="15" t="s">
        <v>20</v>
      </c>
      <c r="Z102" s="5" t="s">
        <v>8</v>
      </c>
      <c r="AA102" s="15" t="s">
        <v>20</v>
      </c>
      <c r="AB102" s="5" t="s">
        <v>8</v>
      </c>
      <c r="AC102" s="15" t="s">
        <v>20</v>
      </c>
    </row>
    <row r="103" spans="1:29" x14ac:dyDescent="0.35">
      <c r="A103" s="5">
        <v>0</v>
      </c>
      <c r="B103" s="5" t="s">
        <v>8</v>
      </c>
      <c r="C103" s="6">
        <v>45564</v>
      </c>
      <c r="D103" s="7">
        <v>0.52704861111111112</v>
      </c>
      <c r="E103" s="5" t="s">
        <v>3</v>
      </c>
      <c r="F103" s="5" t="s">
        <v>8</v>
      </c>
      <c r="G103" s="5">
        <v>0</v>
      </c>
      <c r="H103" s="5" t="s">
        <v>8</v>
      </c>
      <c r="I103" s="20">
        <v>-0.42099999999999999</v>
      </c>
      <c r="J103" s="5" t="s">
        <v>8</v>
      </c>
      <c r="K103" s="13">
        <v>-0.21</v>
      </c>
      <c r="L103" s="5" t="s">
        <v>8</v>
      </c>
      <c r="M103" s="5">
        <v>-28.622</v>
      </c>
      <c r="N103" s="5" t="s">
        <v>8</v>
      </c>
      <c r="O103" s="14">
        <v>199.87899999999999</v>
      </c>
      <c r="P103" s="5" t="s">
        <v>8</v>
      </c>
      <c r="Q103" s="5">
        <v>4676666</v>
      </c>
      <c r="R103" s="12" t="s">
        <v>8</v>
      </c>
      <c r="S103" s="5">
        <v>16965</v>
      </c>
      <c r="T103" s="5" t="s">
        <v>8</v>
      </c>
      <c r="U103" s="5">
        <v>-26962</v>
      </c>
      <c r="V103" s="5" t="s">
        <v>8</v>
      </c>
      <c r="W103" s="5">
        <v>70437</v>
      </c>
      <c r="X103" s="5" t="s">
        <v>8</v>
      </c>
      <c r="Y103" s="15" t="s">
        <v>20</v>
      </c>
      <c r="Z103" s="5" t="s">
        <v>8</v>
      </c>
      <c r="AA103" s="15" t="s">
        <v>20</v>
      </c>
      <c r="AB103" s="5" t="s">
        <v>8</v>
      </c>
      <c r="AC103" s="15" t="s">
        <v>20</v>
      </c>
    </row>
    <row r="104" spans="1:29" x14ac:dyDescent="0.35">
      <c r="A104" s="5">
        <v>0</v>
      </c>
      <c r="B104" s="5" t="s">
        <v>8</v>
      </c>
      <c r="C104" s="6">
        <v>45564</v>
      </c>
      <c r="D104" s="7">
        <v>0.52704861111111112</v>
      </c>
      <c r="E104" s="5" t="s">
        <v>3</v>
      </c>
      <c r="F104" s="5" t="s">
        <v>8</v>
      </c>
      <c r="G104" s="5">
        <v>0</v>
      </c>
      <c r="H104" s="5" t="s">
        <v>8</v>
      </c>
      <c r="I104" s="20">
        <v>-0.42099999999999999</v>
      </c>
      <c r="J104" s="5" t="s">
        <v>8</v>
      </c>
      <c r="K104" s="13">
        <v>-0.21</v>
      </c>
      <c r="L104" s="5" t="s">
        <v>8</v>
      </c>
      <c r="M104" s="5">
        <v>-28.622</v>
      </c>
      <c r="N104" s="5" t="s">
        <v>8</v>
      </c>
      <c r="O104" s="14">
        <v>199.87899999999999</v>
      </c>
      <c r="P104" s="5" t="s">
        <v>8</v>
      </c>
      <c r="Q104" s="5">
        <v>4676666</v>
      </c>
      <c r="R104" s="12" t="s">
        <v>8</v>
      </c>
      <c r="S104" s="5">
        <v>16965</v>
      </c>
      <c r="T104" s="5" t="s">
        <v>8</v>
      </c>
      <c r="U104" s="5">
        <v>-26962</v>
      </c>
      <c r="V104" s="5" t="s">
        <v>8</v>
      </c>
      <c r="W104" s="5">
        <v>70437</v>
      </c>
      <c r="X104" s="5" t="s">
        <v>8</v>
      </c>
      <c r="Y104" s="15" t="s">
        <v>20</v>
      </c>
      <c r="Z104" s="5" t="s">
        <v>8</v>
      </c>
      <c r="AA104" s="15" t="s">
        <v>20</v>
      </c>
      <c r="AB104" s="5" t="s">
        <v>8</v>
      </c>
      <c r="AC104" s="15" t="s">
        <v>20</v>
      </c>
    </row>
    <row r="105" spans="1:29" x14ac:dyDescent="0.35">
      <c r="A105" s="5">
        <v>0</v>
      </c>
      <c r="B105" s="5" t="s">
        <v>8</v>
      </c>
      <c r="C105" s="6">
        <v>45564</v>
      </c>
      <c r="D105" s="7">
        <v>0.52706018518518516</v>
      </c>
      <c r="E105" s="5" t="s">
        <v>3</v>
      </c>
      <c r="F105" s="5" t="s">
        <v>8</v>
      </c>
      <c r="G105" s="5">
        <v>0</v>
      </c>
      <c r="H105" s="5" t="s">
        <v>8</v>
      </c>
      <c r="I105" s="20">
        <v>-0.42099999999999999</v>
      </c>
      <c r="J105" s="5" t="s">
        <v>8</v>
      </c>
      <c r="K105" s="13">
        <v>-0.21</v>
      </c>
      <c r="L105" s="5" t="s">
        <v>8</v>
      </c>
      <c r="M105" s="5">
        <v>-28.619</v>
      </c>
      <c r="N105" s="5" t="s">
        <v>8</v>
      </c>
      <c r="O105" s="14">
        <v>199.66</v>
      </c>
      <c r="P105" s="5" t="s">
        <v>8</v>
      </c>
      <c r="Q105" s="5">
        <v>4676665</v>
      </c>
      <c r="R105" s="12" t="s">
        <v>8</v>
      </c>
      <c r="S105" s="5">
        <v>17006</v>
      </c>
      <c r="T105" s="5" t="s">
        <v>8</v>
      </c>
      <c r="U105" s="5">
        <v>-26961</v>
      </c>
      <c r="V105" s="5" t="s">
        <v>8</v>
      </c>
      <c r="W105" s="5">
        <v>70371</v>
      </c>
      <c r="X105" s="5" t="s">
        <v>8</v>
      </c>
      <c r="Y105" s="15" t="s">
        <v>20</v>
      </c>
      <c r="Z105" s="5" t="s">
        <v>8</v>
      </c>
      <c r="AA105" s="15" t="s">
        <v>20</v>
      </c>
      <c r="AB105" s="5" t="s">
        <v>8</v>
      </c>
      <c r="AC105" s="15" t="s">
        <v>20</v>
      </c>
    </row>
    <row r="106" spans="1:29" x14ac:dyDescent="0.35">
      <c r="A106" s="5">
        <v>0</v>
      </c>
      <c r="B106" s="5" t="s">
        <v>8</v>
      </c>
      <c r="C106" s="6">
        <v>45564</v>
      </c>
      <c r="D106" s="7">
        <v>0.52706018518518516</v>
      </c>
      <c r="E106" s="5" t="s">
        <v>3</v>
      </c>
      <c r="F106" s="5" t="s">
        <v>8</v>
      </c>
      <c r="G106" s="5">
        <v>0</v>
      </c>
      <c r="H106" s="5" t="s">
        <v>8</v>
      </c>
      <c r="I106" s="20">
        <v>-0.42099999999999999</v>
      </c>
      <c r="J106" s="5" t="s">
        <v>8</v>
      </c>
      <c r="K106" s="13">
        <v>-0.21</v>
      </c>
      <c r="L106" s="5" t="s">
        <v>8</v>
      </c>
      <c r="M106" s="5">
        <v>-28.619</v>
      </c>
      <c r="N106" s="5" t="s">
        <v>8</v>
      </c>
      <c r="O106" s="14">
        <v>199.66</v>
      </c>
      <c r="P106" s="5" t="s">
        <v>8</v>
      </c>
      <c r="Q106" s="5">
        <v>4676665</v>
      </c>
      <c r="R106" s="12" t="s">
        <v>8</v>
      </c>
      <c r="S106" s="5">
        <v>17006</v>
      </c>
      <c r="T106" s="5" t="s">
        <v>8</v>
      </c>
      <c r="U106" s="5">
        <v>-26961</v>
      </c>
      <c r="V106" s="5" t="s">
        <v>8</v>
      </c>
      <c r="W106" s="5">
        <v>70371</v>
      </c>
      <c r="X106" s="5" t="s">
        <v>8</v>
      </c>
      <c r="Y106" s="15" t="s">
        <v>20</v>
      </c>
      <c r="Z106" s="5" t="s">
        <v>8</v>
      </c>
      <c r="AA106" s="15" t="s">
        <v>20</v>
      </c>
      <c r="AB106" s="5" t="s">
        <v>8</v>
      </c>
      <c r="AC106" s="15" t="s">
        <v>20</v>
      </c>
    </row>
    <row r="107" spans="1:29" x14ac:dyDescent="0.35">
      <c r="A107" s="5">
        <v>0</v>
      </c>
      <c r="B107" s="5" t="s">
        <v>8</v>
      </c>
      <c r="C107" s="6">
        <v>45564</v>
      </c>
      <c r="D107" s="7">
        <v>0.52707175925925931</v>
      </c>
      <c r="E107" s="5" t="s">
        <v>3</v>
      </c>
      <c r="F107" s="5" t="s">
        <v>8</v>
      </c>
      <c r="G107" s="5">
        <v>0</v>
      </c>
      <c r="H107" s="5" t="s">
        <v>8</v>
      </c>
      <c r="I107" s="20">
        <v>-0.42099999999999999</v>
      </c>
      <c r="J107" s="5" t="s">
        <v>8</v>
      </c>
      <c r="K107" s="13">
        <v>-0.21</v>
      </c>
      <c r="L107" s="5" t="s">
        <v>8</v>
      </c>
      <c r="M107" s="5">
        <v>-28.478999999999999</v>
      </c>
      <c r="N107" s="5" t="s">
        <v>8</v>
      </c>
      <c r="O107" s="14">
        <v>199.44800000000001</v>
      </c>
      <c r="P107" s="5" t="s">
        <v>8</v>
      </c>
      <c r="Q107" s="5">
        <v>4676684</v>
      </c>
      <c r="R107" s="12" t="s">
        <v>8</v>
      </c>
      <c r="S107" s="5">
        <v>17005</v>
      </c>
      <c r="T107" s="5" t="s">
        <v>8</v>
      </c>
      <c r="U107" s="5">
        <v>-26919</v>
      </c>
      <c r="V107" s="5" t="s">
        <v>8</v>
      </c>
      <c r="W107" s="5">
        <v>70307</v>
      </c>
      <c r="X107" s="5" t="s">
        <v>8</v>
      </c>
      <c r="Y107" s="15" t="s">
        <v>20</v>
      </c>
      <c r="Z107" s="5" t="s">
        <v>8</v>
      </c>
      <c r="AA107" s="15" t="s">
        <v>20</v>
      </c>
      <c r="AB107" s="5" t="s">
        <v>8</v>
      </c>
      <c r="AC107" s="15" t="s">
        <v>20</v>
      </c>
    </row>
    <row r="108" spans="1:29" x14ac:dyDescent="0.35">
      <c r="A108" s="5">
        <v>0</v>
      </c>
      <c r="B108" s="5" t="s">
        <v>8</v>
      </c>
      <c r="C108" s="6">
        <v>45564</v>
      </c>
      <c r="D108" s="7">
        <v>0.52707175925925931</v>
      </c>
      <c r="E108" s="5" t="s">
        <v>3</v>
      </c>
      <c r="F108" s="5" t="s">
        <v>8</v>
      </c>
      <c r="G108" s="5">
        <v>0</v>
      </c>
      <c r="H108" s="5" t="s">
        <v>8</v>
      </c>
      <c r="I108" s="20">
        <v>-0.42099999999999999</v>
      </c>
      <c r="J108" s="5" t="s">
        <v>8</v>
      </c>
      <c r="K108" s="13">
        <v>-0.21</v>
      </c>
      <c r="L108" s="5" t="s">
        <v>8</v>
      </c>
      <c r="M108" s="5">
        <v>-28.489000000000001</v>
      </c>
      <c r="N108" s="5" t="s">
        <v>8</v>
      </c>
      <c r="O108" s="14">
        <v>199.41499999999999</v>
      </c>
      <c r="P108" s="5" t="s">
        <v>8</v>
      </c>
      <c r="Q108" s="5">
        <v>4676679</v>
      </c>
      <c r="R108" s="12" t="s">
        <v>8</v>
      </c>
      <c r="S108" s="5">
        <v>17004</v>
      </c>
      <c r="T108" s="5" t="s">
        <v>8</v>
      </c>
      <c r="U108" s="5">
        <v>-26922</v>
      </c>
      <c r="V108" s="5" t="s">
        <v>8</v>
      </c>
      <c r="W108" s="5">
        <v>70297</v>
      </c>
      <c r="X108" s="5" t="s">
        <v>8</v>
      </c>
      <c r="Y108" s="15" t="s">
        <v>20</v>
      </c>
      <c r="Z108" s="5" t="s">
        <v>8</v>
      </c>
      <c r="AA108" s="15" t="s">
        <v>20</v>
      </c>
      <c r="AB108" s="5" t="s">
        <v>8</v>
      </c>
      <c r="AC108" s="15" t="s">
        <v>20</v>
      </c>
    </row>
    <row r="109" spans="1:29" x14ac:dyDescent="0.35">
      <c r="A109" s="5">
        <v>0</v>
      </c>
      <c r="B109" s="5" t="s">
        <v>8</v>
      </c>
      <c r="C109" s="6">
        <v>45564</v>
      </c>
      <c r="D109" s="7">
        <v>0.52708333333333335</v>
      </c>
      <c r="E109" s="5" t="s">
        <v>3</v>
      </c>
      <c r="F109" s="5" t="s">
        <v>8</v>
      </c>
      <c r="G109" s="5">
        <v>0</v>
      </c>
      <c r="H109" s="5" t="s">
        <v>8</v>
      </c>
      <c r="I109" s="20">
        <v>-0.42099999999999999</v>
      </c>
      <c r="J109" s="5" t="s">
        <v>8</v>
      </c>
      <c r="K109" s="13">
        <v>-0.21</v>
      </c>
      <c r="L109" s="5" t="s">
        <v>8</v>
      </c>
      <c r="M109" s="5">
        <v>-28.489000000000001</v>
      </c>
      <c r="N109" s="5" t="s">
        <v>8</v>
      </c>
      <c r="O109" s="14">
        <v>199.41499999999999</v>
      </c>
      <c r="P109" s="5" t="s">
        <v>8</v>
      </c>
      <c r="Q109" s="5">
        <v>4676679</v>
      </c>
      <c r="R109" s="12" t="s">
        <v>8</v>
      </c>
      <c r="S109" s="5">
        <v>17004</v>
      </c>
      <c r="T109" s="5" t="s">
        <v>8</v>
      </c>
      <c r="U109" s="5">
        <v>-26922</v>
      </c>
      <c r="V109" s="5" t="s">
        <v>8</v>
      </c>
      <c r="W109" s="5">
        <v>70297</v>
      </c>
      <c r="X109" s="5" t="s">
        <v>8</v>
      </c>
      <c r="Y109" s="15" t="s">
        <v>20</v>
      </c>
      <c r="Z109" s="5" t="s">
        <v>8</v>
      </c>
      <c r="AA109" s="15" t="s">
        <v>20</v>
      </c>
      <c r="AB109" s="5" t="s">
        <v>8</v>
      </c>
      <c r="AC109" s="15" t="s">
        <v>20</v>
      </c>
    </row>
    <row r="110" spans="1:29" x14ac:dyDescent="0.35">
      <c r="A110" s="5">
        <v>0</v>
      </c>
      <c r="B110" s="5" t="s">
        <v>8</v>
      </c>
      <c r="C110" s="6">
        <v>45564</v>
      </c>
      <c r="D110" s="7">
        <v>0.52708333333333335</v>
      </c>
      <c r="E110" s="5" t="s">
        <v>3</v>
      </c>
      <c r="F110" s="5" t="s">
        <v>8</v>
      </c>
      <c r="G110" s="5">
        <v>0</v>
      </c>
      <c r="H110" s="5" t="s">
        <v>8</v>
      </c>
      <c r="I110" s="20">
        <v>-0.42099999999999999</v>
      </c>
      <c r="J110" s="5" t="s">
        <v>8</v>
      </c>
      <c r="K110" s="13">
        <v>-0.21</v>
      </c>
      <c r="L110" s="5" t="s">
        <v>8</v>
      </c>
      <c r="M110" s="5">
        <v>-28.268999999999998</v>
      </c>
      <c r="N110" s="5" t="s">
        <v>8</v>
      </c>
      <c r="O110" s="14">
        <v>199.24600000000001</v>
      </c>
      <c r="P110" s="5" t="s">
        <v>8</v>
      </c>
      <c r="Q110" s="5">
        <v>4676696</v>
      </c>
      <c r="R110" s="12" t="s">
        <v>8</v>
      </c>
      <c r="S110" s="5">
        <v>17000</v>
      </c>
      <c r="T110" s="5" t="s">
        <v>8</v>
      </c>
      <c r="U110" s="5">
        <v>-26856</v>
      </c>
      <c r="V110" s="5" t="s">
        <v>8</v>
      </c>
      <c r="W110" s="5">
        <v>70246</v>
      </c>
      <c r="X110" s="5" t="s">
        <v>8</v>
      </c>
      <c r="Y110" s="15" t="s">
        <v>20</v>
      </c>
      <c r="Z110" s="5" t="s">
        <v>8</v>
      </c>
      <c r="AA110" s="15" t="s">
        <v>20</v>
      </c>
      <c r="AB110" s="5" t="s">
        <v>8</v>
      </c>
      <c r="AC110" s="15" t="s">
        <v>20</v>
      </c>
    </row>
    <row r="111" spans="1:29" x14ac:dyDescent="0.35">
      <c r="A111" s="5">
        <v>0</v>
      </c>
      <c r="B111" s="5" t="s">
        <v>8</v>
      </c>
      <c r="C111" s="6">
        <v>45564</v>
      </c>
      <c r="D111" s="7">
        <v>0.52709490740740739</v>
      </c>
      <c r="E111" s="5" t="s">
        <v>3</v>
      </c>
      <c r="F111" s="5" t="s">
        <v>8</v>
      </c>
      <c r="G111" s="5">
        <v>0</v>
      </c>
      <c r="H111" s="5" t="s">
        <v>8</v>
      </c>
      <c r="I111" s="20">
        <v>-0.42099999999999999</v>
      </c>
      <c r="J111" s="5" t="s">
        <v>8</v>
      </c>
      <c r="K111" s="13">
        <v>-0.21</v>
      </c>
      <c r="L111" s="5" t="s">
        <v>8</v>
      </c>
      <c r="M111" s="5">
        <v>-28.268999999999998</v>
      </c>
      <c r="N111" s="5" t="s">
        <v>8</v>
      </c>
      <c r="O111" s="14">
        <v>199.24600000000001</v>
      </c>
      <c r="P111" s="5" t="s">
        <v>8</v>
      </c>
      <c r="Q111" s="5">
        <v>4676696</v>
      </c>
      <c r="R111" s="12" t="s">
        <v>8</v>
      </c>
      <c r="S111" s="5">
        <v>17000</v>
      </c>
      <c r="T111" s="5" t="s">
        <v>8</v>
      </c>
      <c r="U111" s="5">
        <v>-26856</v>
      </c>
      <c r="V111" s="5" t="s">
        <v>8</v>
      </c>
      <c r="W111" s="5">
        <v>70246</v>
      </c>
      <c r="X111" s="5" t="s">
        <v>8</v>
      </c>
      <c r="Y111" s="15" t="s">
        <v>20</v>
      </c>
      <c r="Z111" s="5" t="s">
        <v>8</v>
      </c>
      <c r="AA111" s="15" t="s">
        <v>20</v>
      </c>
      <c r="AB111" s="5" t="s">
        <v>8</v>
      </c>
      <c r="AC111" s="15" t="s">
        <v>20</v>
      </c>
    </row>
    <row r="112" spans="1:29" x14ac:dyDescent="0.35">
      <c r="A112" s="5">
        <v>0</v>
      </c>
      <c r="B112" s="5" t="s">
        <v>8</v>
      </c>
      <c r="C112" s="6">
        <v>45564</v>
      </c>
      <c r="D112" s="7">
        <v>0.52709490740740739</v>
      </c>
      <c r="E112" s="5" t="s">
        <v>3</v>
      </c>
      <c r="F112" s="5" t="s">
        <v>8</v>
      </c>
      <c r="G112" s="5">
        <v>0</v>
      </c>
      <c r="H112" s="5" t="s">
        <v>8</v>
      </c>
      <c r="I112" s="20">
        <v>-0.42099999999999999</v>
      </c>
      <c r="J112" s="5" t="s">
        <v>8</v>
      </c>
      <c r="K112" s="13">
        <v>-0.21</v>
      </c>
      <c r="L112" s="5" t="s">
        <v>8</v>
      </c>
      <c r="M112" s="5">
        <v>-28.233000000000001</v>
      </c>
      <c r="N112" s="5" t="s">
        <v>8</v>
      </c>
      <c r="O112" s="14">
        <v>199.22300000000001</v>
      </c>
      <c r="P112" s="5" t="s">
        <v>8</v>
      </c>
      <c r="Q112" s="5">
        <v>4676684</v>
      </c>
      <c r="R112" s="12" t="s">
        <v>8</v>
      </c>
      <c r="S112" s="5">
        <v>16976</v>
      </c>
      <c r="T112" s="5" t="s">
        <v>8</v>
      </c>
      <c r="U112" s="5">
        <v>-26845</v>
      </c>
      <c r="V112" s="5" t="s">
        <v>8</v>
      </c>
      <c r="W112" s="5">
        <v>70239</v>
      </c>
      <c r="X112" s="5" t="s">
        <v>8</v>
      </c>
      <c r="Y112" s="15" t="s">
        <v>20</v>
      </c>
      <c r="Z112" s="5" t="s">
        <v>8</v>
      </c>
      <c r="AA112" s="15" t="s">
        <v>20</v>
      </c>
      <c r="AB112" s="5" t="s">
        <v>8</v>
      </c>
      <c r="AC112" s="15" t="s">
        <v>20</v>
      </c>
    </row>
    <row r="113" spans="1:29" x14ac:dyDescent="0.35">
      <c r="A113" s="5">
        <v>0</v>
      </c>
      <c r="B113" s="5" t="s">
        <v>8</v>
      </c>
      <c r="C113" s="6">
        <v>45564</v>
      </c>
      <c r="D113" s="7">
        <v>0.52710648148148154</v>
      </c>
      <c r="E113" s="5" t="s">
        <v>3</v>
      </c>
      <c r="F113" s="5" t="s">
        <v>8</v>
      </c>
      <c r="G113" s="5">
        <v>0</v>
      </c>
      <c r="H113" s="5" t="s">
        <v>8</v>
      </c>
      <c r="I113" s="20">
        <v>-0.42099999999999999</v>
      </c>
      <c r="J113" s="5" t="s">
        <v>8</v>
      </c>
      <c r="K113" s="13">
        <v>-0.21</v>
      </c>
      <c r="L113" s="5" t="s">
        <v>8</v>
      </c>
      <c r="M113" s="5">
        <v>-28.233000000000001</v>
      </c>
      <c r="N113" s="5" t="s">
        <v>8</v>
      </c>
      <c r="O113" s="14">
        <v>199.22300000000001</v>
      </c>
      <c r="P113" s="5" t="s">
        <v>8</v>
      </c>
      <c r="Q113" s="5">
        <v>4676684</v>
      </c>
      <c r="R113" s="12" t="s">
        <v>8</v>
      </c>
      <c r="S113" s="5">
        <v>16976</v>
      </c>
      <c r="T113" s="5" t="s">
        <v>8</v>
      </c>
      <c r="U113" s="5">
        <v>-26845</v>
      </c>
      <c r="V113" s="5" t="s">
        <v>8</v>
      </c>
      <c r="W113" s="5">
        <v>70239</v>
      </c>
      <c r="X113" s="5" t="s">
        <v>8</v>
      </c>
      <c r="Y113" s="15" t="s">
        <v>20</v>
      </c>
      <c r="Z113" s="5" t="s">
        <v>8</v>
      </c>
      <c r="AA113" s="15" t="s">
        <v>20</v>
      </c>
      <c r="AB113" s="5" t="s">
        <v>8</v>
      </c>
      <c r="AC113" s="15" t="s">
        <v>20</v>
      </c>
    </row>
    <row r="114" spans="1:29" x14ac:dyDescent="0.35">
      <c r="A114" s="5">
        <v>0</v>
      </c>
      <c r="B114" s="5" t="s">
        <v>8</v>
      </c>
      <c r="C114" s="6">
        <v>45564</v>
      </c>
      <c r="D114" s="7">
        <v>0.52710648148148154</v>
      </c>
      <c r="E114" s="5" t="s">
        <v>3</v>
      </c>
      <c r="F114" s="5" t="s">
        <v>8</v>
      </c>
      <c r="G114" s="5">
        <v>0</v>
      </c>
      <c r="H114" s="5" t="s">
        <v>8</v>
      </c>
      <c r="I114" s="20">
        <v>-0.42099999999999999</v>
      </c>
      <c r="J114" s="5" t="s">
        <v>8</v>
      </c>
      <c r="K114" s="13">
        <v>-0.21</v>
      </c>
      <c r="L114" s="5" t="s">
        <v>8</v>
      </c>
      <c r="M114" s="5">
        <v>-28.222999999999999</v>
      </c>
      <c r="N114" s="5" t="s">
        <v>8</v>
      </c>
      <c r="O114" s="14">
        <v>199.083</v>
      </c>
      <c r="P114" s="5" t="s">
        <v>8</v>
      </c>
      <c r="Q114" s="5">
        <v>4676714</v>
      </c>
      <c r="R114" s="12" t="s">
        <v>8</v>
      </c>
      <c r="S114" s="5">
        <v>17013</v>
      </c>
      <c r="T114" s="5" t="s">
        <v>8</v>
      </c>
      <c r="U114" s="5">
        <v>-26842</v>
      </c>
      <c r="V114" s="5" t="s">
        <v>8</v>
      </c>
      <c r="W114" s="5">
        <v>70197</v>
      </c>
      <c r="X114" s="5" t="s">
        <v>8</v>
      </c>
      <c r="Y114" s="15" t="s">
        <v>20</v>
      </c>
      <c r="Z114" s="5" t="s">
        <v>8</v>
      </c>
      <c r="AA114" s="15" t="s">
        <v>20</v>
      </c>
      <c r="AB114" s="5" t="s">
        <v>8</v>
      </c>
      <c r="AC114" s="15" t="s">
        <v>20</v>
      </c>
    </row>
    <row r="115" spans="1:29" x14ac:dyDescent="0.35">
      <c r="A115" s="5">
        <v>0</v>
      </c>
      <c r="B115" s="5" t="s">
        <v>8</v>
      </c>
      <c r="C115" s="6">
        <v>45564</v>
      </c>
      <c r="D115" s="7">
        <v>0.52711805555555558</v>
      </c>
      <c r="E115" s="5" t="s">
        <v>3</v>
      </c>
      <c r="F115" s="5" t="s">
        <v>8</v>
      </c>
      <c r="G115" s="5">
        <v>0</v>
      </c>
      <c r="H115" s="5" t="s">
        <v>8</v>
      </c>
      <c r="I115" s="20">
        <v>-0.42099999999999999</v>
      </c>
      <c r="J115" s="5" t="s">
        <v>8</v>
      </c>
      <c r="K115" s="13">
        <v>-0.21</v>
      </c>
      <c r="L115" s="5" t="s">
        <v>8</v>
      </c>
      <c r="M115" s="5">
        <v>-28.273</v>
      </c>
      <c r="N115" s="5" t="s">
        <v>8</v>
      </c>
      <c r="O115" s="14">
        <v>198.941</v>
      </c>
      <c r="P115" s="5" t="s">
        <v>8</v>
      </c>
      <c r="Q115" s="5">
        <v>4676693</v>
      </c>
      <c r="R115" s="12" t="s">
        <v>8</v>
      </c>
      <c r="S115" s="5">
        <v>17020</v>
      </c>
      <c r="T115" s="5" t="s">
        <v>8</v>
      </c>
      <c r="U115" s="5">
        <v>-26857</v>
      </c>
      <c r="V115" s="5" t="s">
        <v>8</v>
      </c>
      <c r="W115" s="5">
        <v>70154</v>
      </c>
      <c r="X115" s="5" t="s">
        <v>8</v>
      </c>
      <c r="Y115" s="15" t="s">
        <v>20</v>
      </c>
      <c r="Z115" s="5" t="s">
        <v>8</v>
      </c>
      <c r="AA115" s="15" t="s">
        <v>20</v>
      </c>
      <c r="AB115" s="5" t="s">
        <v>8</v>
      </c>
      <c r="AC115" s="15" t="s">
        <v>20</v>
      </c>
    </row>
    <row r="116" spans="1:29" x14ac:dyDescent="0.35">
      <c r="A116" s="5">
        <v>0</v>
      </c>
      <c r="B116" s="5" t="s">
        <v>8</v>
      </c>
      <c r="C116" s="6">
        <v>45564</v>
      </c>
      <c r="D116" s="7">
        <v>0.52711805555555558</v>
      </c>
      <c r="E116" s="5" t="s">
        <v>3</v>
      </c>
      <c r="F116" s="5" t="s">
        <v>8</v>
      </c>
      <c r="G116" s="5">
        <v>0</v>
      </c>
      <c r="H116" s="5" t="s">
        <v>8</v>
      </c>
      <c r="I116" s="20">
        <v>-0.42099999999999999</v>
      </c>
      <c r="J116" s="5" t="s">
        <v>8</v>
      </c>
      <c r="K116" s="13">
        <v>-0.21</v>
      </c>
      <c r="L116" s="5" t="s">
        <v>8</v>
      </c>
      <c r="M116" s="5">
        <v>-28.273</v>
      </c>
      <c r="N116" s="5" t="s">
        <v>8</v>
      </c>
      <c r="O116" s="14">
        <v>198.941</v>
      </c>
      <c r="P116" s="5" t="s">
        <v>8</v>
      </c>
      <c r="Q116" s="5">
        <v>4676693</v>
      </c>
      <c r="R116" s="12" t="s">
        <v>8</v>
      </c>
      <c r="S116" s="5">
        <v>17020</v>
      </c>
      <c r="T116" s="5" t="s">
        <v>8</v>
      </c>
      <c r="U116" s="5">
        <v>-26857</v>
      </c>
      <c r="V116" s="5" t="s">
        <v>8</v>
      </c>
      <c r="W116" s="5">
        <v>70154</v>
      </c>
      <c r="X116" s="5" t="s">
        <v>8</v>
      </c>
      <c r="Y116" s="15" t="s">
        <v>20</v>
      </c>
      <c r="Z116" s="5" t="s">
        <v>8</v>
      </c>
      <c r="AA116" s="15" t="s">
        <v>20</v>
      </c>
      <c r="AB116" s="5" t="s">
        <v>8</v>
      </c>
      <c r="AC116" s="15" t="s">
        <v>20</v>
      </c>
    </row>
    <row r="117" spans="1:29" x14ac:dyDescent="0.35">
      <c r="A117" s="5">
        <v>0</v>
      </c>
      <c r="B117" s="5" t="s">
        <v>8</v>
      </c>
      <c r="C117" s="6">
        <v>45564</v>
      </c>
      <c r="D117" s="7">
        <v>0.52712962962962961</v>
      </c>
      <c r="E117" s="5" t="s">
        <v>3</v>
      </c>
      <c r="F117" s="5" t="s">
        <v>8</v>
      </c>
      <c r="G117" s="5">
        <v>0</v>
      </c>
      <c r="H117" s="5" t="s">
        <v>8</v>
      </c>
      <c r="I117" s="20">
        <v>-0.42099999999999999</v>
      </c>
      <c r="J117" s="5" t="s">
        <v>8</v>
      </c>
      <c r="K117" s="13">
        <v>-0.21</v>
      </c>
      <c r="L117" s="5" t="s">
        <v>8</v>
      </c>
      <c r="M117" s="5">
        <v>-28.366</v>
      </c>
      <c r="N117" s="5" t="s">
        <v>8</v>
      </c>
      <c r="O117" s="14">
        <v>199.02</v>
      </c>
      <c r="P117" s="5" t="s">
        <v>8</v>
      </c>
      <c r="Q117" s="5">
        <v>4676649</v>
      </c>
      <c r="R117" s="12" t="s">
        <v>8</v>
      </c>
      <c r="S117" s="5">
        <v>16992</v>
      </c>
      <c r="T117" s="5" t="s">
        <v>8</v>
      </c>
      <c r="U117" s="5">
        <v>-26885</v>
      </c>
      <c r="V117" s="5" t="s">
        <v>8</v>
      </c>
      <c r="W117" s="5">
        <v>70178</v>
      </c>
      <c r="X117" s="5" t="s">
        <v>8</v>
      </c>
      <c r="Y117" s="15" t="s">
        <v>20</v>
      </c>
      <c r="Z117" s="5" t="s">
        <v>8</v>
      </c>
      <c r="AA117" s="15" t="s">
        <v>20</v>
      </c>
      <c r="AB117" s="5" t="s">
        <v>8</v>
      </c>
      <c r="AC117" s="15" t="s">
        <v>20</v>
      </c>
    </row>
    <row r="118" spans="1:29" x14ac:dyDescent="0.35">
      <c r="A118" s="5">
        <v>0</v>
      </c>
      <c r="B118" s="5" t="s">
        <v>8</v>
      </c>
      <c r="C118" s="6">
        <v>45564</v>
      </c>
      <c r="D118" s="7">
        <v>0.52712962962962961</v>
      </c>
      <c r="E118" s="5" t="s">
        <v>3</v>
      </c>
      <c r="F118" s="5" t="s">
        <v>8</v>
      </c>
      <c r="G118" s="5">
        <v>0</v>
      </c>
      <c r="H118" s="5" t="s">
        <v>8</v>
      </c>
      <c r="I118" s="20">
        <v>-0.42099999999999999</v>
      </c>
      <c r="J118" s="5" t="s">
        <v>8</v>
      </c>
      <c r="K118" s="13">
        <v>-0.21</v>
      </c>
      <c r="L118" s="5" t="s">
        <v>8</v>
      </c>
      <c r="M118" s="5">
        <v>-28.366</v>
      </c>
      <c r="N118" s="5" t="s">
        <v>8</v>
      </c>
      <c r="O118" s="14">
        <v>199.02</v>
      </c>
      <c r="P118" s="5" t="s">
        <v>8</v>
      </c>
      <c r="Q118" s="5">
        <v>4676649</v>
      </c>
      <c r="R118" s="12" t="s">
        <v>8</v>
      </c>
      <c r="S118" s="5">
        <v>16992</v>
      </c>
      <c r="T118" s="5" t="s">
        <v>8</v>
      </c>
      <c r="U118" s="5">
        <v>-26885</v>
      </c>
      <c r="V118" s="5" t="s">
        <v>8</v>
      </c>
      <c r="W118" s="5">
        <v>70178</v>
      </c>
      <c r="X118" s="5" t="s">
        <v>8</v>
      </c>
      <c r="Y118" s="15" t="s">
        <v>20</v>
      </c>
      <c r="Z118" s="5" t="s">
        <v>8</v>
      </c>
      <c r="AA118" s="15" t="s">
        <v>20</v>
      </c>
      <c r="AB118" s="5" t="s">
        <v>8</v>
      </c>
      <c r="AC118" s="15" t="s">
        <v>20</v>
      </c>
    </row>
    <row r="119" spans="1:29" x14ac:dyDescent="0.35">
      <c r="A119" s="5">
        <v>0</v>
      </c>
      <c r="B119" s="5" t="s">
        <v>8</v>
      </c>
      <c r="C119" s="6">
        <v>45564</v>
      </c>
      <c r="D119" s="7">
        <v>0.52714120370370365</v>
      </c>
      <c r="E119" s="5" t="s">
        <v>3</v>
      </c>
      <c r="F119" s="5" t="s">
        <v>8</v>
      </c>
      <c r="G119" s="5">
        <v>0</v>
      </c>
      <c r="H119" s="5" t="s">
        <v>8</v>
      </c>
      <c r="I119" s="20">
        <v>-0.42099999999999999</v>
      </c>
      <c r="J119" s="5" t="s">
        <v>8</v>
      </c>
      <c r="K119" s="13">
        <v>-0.21</v>
      </c>
      <c r="L119" s="5" t="s">
        <v>8</v>
      </c>
      <c r="M119" s="5">
        <v>-28.236000000000001</v>
      </c>
      <c r="N119" s="5" t="s">
        <v>8</v>
      </c>
      <c r="O119" s="14">
        <v>198.85499999999999</v>
      </c>
      <c r="P119" s="5" t="s">
        <v>8</v>
      </c>
      <c r="Q119" s="5">
        <v>4676646</v>
      </c>
      <c r="R119" s="12" t="s">
        <v>8</v>
      </c>
      <c r="S119" s="5">
        <v>16985</v>
      </c>
      <c r="T119" s="5" t="s">
        <v>8</v>
      </c>
      <c r="U119" s="5">
        <v>-26846</v>
      </c>
      <c r="V119" s="5" t="s">
        <v>8</v>
      </c>
      <c r="W119" s="5">
        <v>70128</v>
      </c>
      <c r="X119" s="5" t="s">
        <v>8</v>
      </c>
      <c r="Y119" s="15" t="s">
        <v>20</v>
      </c>
      <c r="Z119" s="5" t="s">
        <v>8</v>
      </c>
      <c r="AA119" s="15" t="s">
        <v>20</v>
      </c>
      <c r="AB119" s="5" t="s">
        <v>8</v>
      </c>
      <c r="AC119" s="15" t="s">
        <v>20</v>
      </c>
    </row>
    <row r="120" spans="1:29" x14ac:dyDescent="0.35">
      <c r="A120" s="5">
        <v>0</v>
      </c>
      <c r="B120" s="5" t="s">
        <v>8</v>
      </c>
      <c r="C120" s="6">
        <v>45564</v>
      </c>
      <c r="D120" s="7">
        <v>0.5271527777777778</v>
      </c>
      <c r="E120" s="5" t="s">
        <v>3</v>
      </c>
      <c r="F120" s="5" t="s">
        <v>8</v>
      </c>
      <c r="G120" s="5">
        <v>0</v>
      </c>
      <c r="H120" s="5" t="s">
        <v>8</v>
      </c>
      <c r="I120" s="20">
        <v>-0.42099999999999999</v>
      </c>
      <c r="J120" s="5" t="s">
        <v>8</v>
      </c>
      <c r="K120" s="13">
        <v>-0.21</v>
      </c>
      <c r="L120" s="5" t="s">
        <v>8</v>
      </c>
      <c r="M120" s="5">
        <v>-28.446000000000002</v>
      </c>
      <c r="N120" s="5" t="s">
        <v>8</v>
      </c>
      <c r="O120" s="14">
        <v>198.66900000000001</v>
      </c>
      <c r="P120" s="5" t="s">
        <v>8</v>
      </c>
      <c r="Q120" s="5">
        <v>4676653</v>
      </c>
      <c r="R120" s="12" t="s">
        <v>8</v>
      </c>
      <c r="S120" s="5">
        <v>17002</v>
      </c>
      <c r="T120" s="5" t="s">
        <v>8</v>
      </c>
      <c r="U120" s="5">
        <v>-26909</v>
      </c>
      <c r="V120" s="5" t="s">
        <v>8</v>
      </c>
      <c r="W120" s="5">
        <v>70072</v>
      </c>
      <c r="X120" s="5" t="s">
        <v>8</v>
      </c>
      <c r="Y120" s="15" t="s">
        <v>20</v>
      </c>
      <c r="Z120" s="5" t="s">
        <v>8</v>
      </c>
      <c r="AA120" s="15" t="s">
        <v>20</v>
      </c>
      <c r="AB120" s="5" t="s">
        <v>8</v>
      </c>
      <c r="AC120" s="15" t="s">
        <v>20</v>
      </c>
    </row>
    <row r="121" spans="1:29" x14ac:dyDescent="0.35">
      <c r="A121" s="5">
        <v>0</v>
      </c>
      <c r="B121" s="5" t="s">
        <v>8</v>
      </c>
      <c r="C121" s="6">
        <v>45564</v>
      </c>
      <c r="D121" s="7">
        <v>0.5271527777777778</v>
      </c>
      <c r="E121" s="5" t="s">
        <v>3</v>
      </c>
      <c r="F121" s="5" t="s">
        <v>8</v>
      </c>
      <c r="G121" s="5">
        <v>0</v>
      </c>
      <c r="H121" s="5" t="s">
        <v>8</v>
      </c>
      <c r="I121" s="20">
        <v>-0.42099999999999999</v>
      </c>
      <c r="J121" s="5" t="s">
        <v>8</v>
      </c>
      <c r="K121" s="13">
        <v>-0.21</v>
      </c>
      <c r="L121" s="5" t="s">
        <v>8</v>
      </c>
      <c r="M121" s="5">
        <v>-28.356000000000002</v>
      </c>
      <c r="N121" s="5" t="s">
        <v>8</v>
      </c>
      <c r="O121" s="14">
        <v>198.57599999999999</v>
      </c>
      <c r="P121" s="5" t="s">
        <v>8</v>
      </c>
      <c r="Q121" s="5">
        <v>4676713</v>
      </c>
      <c r="R121" s="12" t="s">
        <v>8</v>
      </c>
      <c r="S121" s="5">
        <v>17046</v>
      </c>
      <c r="T121" s="5" t="s">
        <v>8</v>
      </c>
      <c r="U121" s="5">
        <v>-26882</v>
      </c>
      <c r="V121" s="5" t="s">
        <v>8</v>
      </c>
      <c r="W121" s="5">
        <v>70044</v>
      </c>
      <c r="X121" s="5" t="s">
        <v>8</v>
      </c>
      <c r="Y121" s="15" t="s">
        <v>20</v>
      </c>
      <c r="Z121" s="5" t="s">
        <v>8</v>
      </c>
      <c r="AA121" s="15" t="s">
        <v>20</v>
      </c>
      <c r="AB121" s="5" t="s">
        <v>8</v>
      </c>
      <c r="AC121" s="15" t="s">
        <v>20</v>
      </c>
    </row>
    <row r="122" spans="1:29" x14ac:dyDescent="0.35">
      <c r="A122" s="5">
        <v>0</v>
      </c>
      <c r="B122" s="5" t="s">
        <v>8</v>
      </c>
      <c r="C122" s="6">
        <v>45564</v>
      </c>
      <c r="D122" s="7">
        <v>0.52716435185185184</v>
      </c>
      <c r="E122" s="5" t="s">
        <v>3</v>
      </c>
      <c r="F122" s="5" t="s">
        <v>8</v>
      </c>
      <c r="G122" s="5">
        <v>0</v>
      </c>
      <c r="H122" s="5" t="s">
        <v>8</v>
      </c>
      <c r="I122" s="20">
        <v>-0.42099999999999999</v>
      </c>
      <c r="J122" s="5" t="s">
        <v>8</v>
      </c>
      <c r="K122" s="13">
        <v>-0.21</v>
      </c>
      <c r="L122" s="5" t="s">
        <v>8</v>
      </c>
      <c r="M122" s="5">
        <v>-28.356000000000002</v>
      </c>
      <c r="N122" s="5" t="s">
        <v>8</v>
      </c>
      <c r="O122" s="14">
        <v>198.57599999999999</v>
      </c>
      <c r="P122" s="5" t="s">
        <v>8</v>
      </c>
      <c r="Q122" s="5">
        <v>4676713</v>
      </c>
      <c r="R122" s="12" t="s">
        <v>8</v>
      </c>
      <c r="S122" s="5">
        <v>17046</v>
      </c>
      <c r="T122" s="5" t="s">
        <v>8</v>
      </c>
      <c r="U122" s="5">
        <v>-26882</v>
      </c>
      <c r="V122" s="5" t="s">
        <v>8</v>
      </c>
      <c r="W122" s="5">
        <v>70044</v>
      </c>
      <c r="X122" s="5" t="s">
        <v>8</v>
      </c>
      <c r="Y122" s="15" t="s">
        <v>20</v>
      </c>
      <c r="Z122" s="5" t="s">
        <v>8</v>
      </c>
      <c r="AA122" s="15" t="s">
        <v>20</v>
      </c>
      <c r="AB122" s="5" t="s">
        <v>8</v>
      </c>
      <c r="AC122" s="15" t="s">
        <v>20</v>
      </c>
    </row>
    <row r="123" spans="1:29" x14ac:dyDescent="0.35">
      <c r="A123" s="5">
        <v>0</v>
      </c>
      <c r="B123" s="5" t="s">
        <v>8</v>
      </c>
      <c r="C123" s="6">
        <v>45564</v>
      </c>
      <c r="D123" s="7">
        <v>0.52716435185185184</v>
      </c>
      <c r="E123" s="5" t="s">
        <v>3</v>
      </c>
      <c r="F123" s="5" t="s">
        <v>8</v>
      </c>
      <c r="G123" s="5">
        <v>0</v>
      </c>
      <c r="H123" s="5" t="s">
        <v>8</v>
      </c>
      <c r="I123" s="20">
        <v>-0.42099999999999999</v>
      </c>
      <c r="J123" s="5" t="s">
        <v>8</v>
      </c>
      <c r="K123" s="13">
        <v>-0.21</v>
      </c>
      <c r="L123" s="5" t="s">
        <v>8</v>
      </c>
      <c r="M123" s="5">
        <v>-28.155999999999999</v>
      </c>
      <c r="N123" s="5" t="s">
        <v>8</v>
      </c>
      <c r="O123" s="14">
        <v>198.57599999999999</v>
      </c>
      <c r="P123" s="5" t="s">
        <v>8</v>
      </c>
      <c r="Q123" s="5">
        <v>4676656</v>
      </c>
      <c r="R123" s="12" t="s">
        <v>8</v>
      </c>
      <c r="S123" s="5">
        <v>17017</v>
      </c>
      <c r="T123" s="5" t="s">
        <v>8</v>
      </c>
      <c r="U123" s="5">
        <v>-26822</v>
      </c>
      <c r="V123" s="5" t="s">
        <v>8</v>
      </c>
      <c r="W123" s="5">
        <v>70044</v>
      </c>
      <c r="X123" s="5" t="s">
        <v>8</v>
      </c>
      <c r="Y123" s="15" t="s">
        <v>20</v>
      </c>
      <c r="Z123" s="5" t="s">
        <v>8</v>
      </c>
      <c r="AA123" s="15" t="s">
        <v>20</v>
      </c>
      <c r="AB123" s="5" t="s">
        <v>8</v>
      </c>
      <c r="AC123" s="15" t="s">
        <v>20</v>
      </c>
    </row>
    <row r="124" spans="1:29" x14ac:dyDescent="0.35">
      <c r="A124" s="5">
        <v>0</v>
      </c>
      <c r="B124" s="5" t="s">
        <v>8</v>
      </c>
      <c r="C124" s="6">
        <v>45564</v>
      </c>
      <c r="D124" s="7">
        <v>0.52717592592592588</v>
      </c>
      <c r="E124" s="5" t="s">
        <v>3</v>
      </c>
      <c r="F124" s="5" t="s">
        <v>8</v>
      </c>
      <c r="G124" s="5">
        <v>0</v>
      </c>
      <c r="H124" s="5" t="s">
        <v>8</v>
      </c>
      <c r="I124" s="20">
        <v>-0.42099999999999999</v>
      </c>
      <c r="J124" s="5" t="s">
        <v>8</v>
      </c>
      <c r="K124" s="13">
        <v>-0.21</v>
      </c>
      <c r="L124" s="5" t="s">
        <v>8</v>
      </c>
      <c r="M124" s="5">
        <v>-28.155999999999999</v>
      </c>
      <c r="N124" s="5" t="s">
        <v>8</v>
      </c>
      <c r="O124" s="14">
        <v>198.57599999999999</v>
      </c>
      <c r="P124" s="5" t="s">
        <v>8</v>
      </c>
      <c r="Q124" s="5">
        <v>4676656</v>
      </c>
      <c r="R124" s="12" t="s">
        <v>8</v>
      </c>
      <c r="S124" s="5">
        <v>17017</v>
      </c>
      <c r="T124" s="5" t="s">
        <v>8</v>
      </c>
      <c r="U124" s="5">
        <v>-26822</v>
      </c>
      <c r="V124" s="5" t="s">
        <v>8</v>
      </c>
      <c r="W124" s="5">
        <v>70044</v>
      </c>
      <c r="X124" s="5" t="s">
        <v>8</v>
      </c>
      <c r="Y124" s="15" t="s">
        <v>20</v>
      </c>
      <c r="Z124" s="5" t="s">
        <v>8</v>
      </c>
      <c r="AA124" s="15" t="s">
        <v>20</v>
      </c>
      <c r="AB124" s="5" t="s">
        <v>8</v>
      </c>
      <c r="AC124" s="15" t="s">
        <v>20</v>
      </c>
    </row>
    <row r="125" spans="1:29" x14ac:dyDescent="0.35">
      <c r="A125" s="5">
        <v>0</v>
      </c>
      <c r="B125" s="5" t="s">
        <v>8</v>
      </c>
      <c r="C125" s="6">
        <v>45564</v>
      </c>
      <c r="D125" s="7">
        <v>0.52717592592592588</v>
      </c>
      <c r="E125" s="5" t="s">
        <v>3</v>
      </c>
      <c r="F125" s="5" t="s">
        <v>8</v>
      </c>
      <c r="G125" s="5">
        <v>0</v>
      </c>
      <c r="H125" s="5" t="s">
        <v>8</v>
      </c>
      <c r="I125" s="20">
        <v>-0.42099999999999999</v>
      </c>
      <c r="J125" s="5" t="s">
        <v>8</v>
      </c>
      <c r="K125" s="13">
        <v>-0.21</v>
      </c>
      <c r="L125" s="5" t="s">
        <v>8</v>
      </c>
      <c r="M125" s="5">
        <v>-28.2</v>
      </c>
      <c r="N125" s="5" t="s">
        <v>8</v>
      </c>
      <c r="O125" s="14">
        <v>198.334</v>
      </c>
      <c r="P125" s="5" t="s">
        <v>8</v>
      </c>
      <c r="Q125" s="5">
        <v>4676664</v>
      </c>
      <c r="R125" s="12" t="s">
        <v>8</v>
      </c>
      <c r="S125" s="5">
        <v>16985</v>
      </c>
      <c r="T125" s="5" t="s">
        <v>8</v>
      </c>
      <c r="U125" s="5">
        <v>-26835</v>
      </c>
      <c r="V125" s="5" t="s">
        <v>8</v>
      </c>
      <c r="W125" s="5">
        <v>69971</v>
      </c>
      <c r="X125" s="5" t="s">
        <v>8</v>
      </c>
      <c r="Y125" s="15" t="s">
        <v>20</v>
      </c>
      <c r="Z125" s="5" t="s">
        <v>8</v>
      </c>
      <c r="AA125" s="15" t="s">
        <v>20</v>
      </c>
      <c r="AB125" s="5" t="s">
        <v>8</v>
      </c>
      <c r="AC125" s="15" t="s">
        <v>20</v>
      </c>
    </row>
    <row r="126" spans="1:29" x14ac:dyDescent="0.35">
      <c r="A126" s="5">
        <v>0</v>
      </c>
      <c r="B126" s="5" t="s">
        <v>8</v>
      </c>
      <c r="C126" s="6">
        <v>45564</v>
      </c>
      <c r="D126" s="7">
        <v>0.52718750000000003</v>
      </c>
      <c r="E126" s="5" t="s">
        <v>3</v>
      </c>
      <c r="F126" s="5" t="s">
        <v>8</v>
      </c>
      <c r="G126" s="5">
        <v>0</v>
      </c>
      <c r="H126" s="5" t="s">
        <v>8</v>
      </c>
      <c r="I126" s="20">
        <v>-0.42099999999999999</v>
      </c>
      <c r="J126" s="5" t="s">
        <v>8</v>
      </c>
      <c r="K126" s="13">
        <v>-0.21</v>
      </c>
      <c r="L126" s="5" t="s">
        <v>8</v>
      </c>
      <c r="M126" s="5">
        <v>-28.2</v>
      </c>
      <c r="N126" s="5" t="s">
        <v>8</v>
      </c>
      <c r="O126" s="14">
        <v>198.334</v>
      </c>
      <c r="P126" s="5" t="s">
        <v>8</v>
      </c>
      <c r="Q126" s="5">
        <v>4676664</v>
      </c>
      <c r="R126" s="12" t="s">
        <v>8</v>
      </c>
      <c r="S126" s="5">
        <v>16985</v>
      </c>
      <c r="T126" s="5" t="s">
        <v>8</v>
      </c>
      <c r="U126" s="5">
        <v>-26835</v>
      </c>
      <c r="V126" s="5" t="s">
        <v>8</v>
      </c>
      <c r="W126" s="5">
        <v>69971</v>
      </c>
      <c r="X126" s="5" t="s">
        <v>8</v>
      </c>
      <c r="Y126" s="15" t="s">
        <v>20</v>
      </c>
      <c r="Z126" s="5" t="s">
        <v>8</v>
      </c>
      <c r="AA126" s="15" t="s">
        <v>20</v>
      </c>
      <c r="AB126" s="5" t="s">
        <v>8</v>
      </c>
      <c r="AC126" s="15" t="s">
        <v>20</v>
      </c>
    </row>
    <row r="127" spans="1:29" x14ac:dyDescent="0.35">
      <c r="A127" s="5">
        <v>0</v>
      </c>
      <c r="B127" s="5" t="s">
        <v>8</v>
      </c>
      <c r="C127" s="6">
        <v>45564</v>
      </c>
      <c r="D127" s="7">
        <v>0.52718750000000003</v>
      </c>
      <c r="E127" s="5" t="s">
        <v>3</v>
      </c>
      <c r="F127" s="5" t="s">
        <v>8</v>
      </c>
      <c r="G127" s="5">
        <v>0</v>
      </c>
      <c r="H127" s="5" t="s">
        <v>8</v>
      </c>
      <c r="I127" s="20">
        <v>-0.42099999999999999</v>
      </c>
      <c r="J127" s="5" t="s">
        <v>8</v>
      </c>
      <c r="K127" s="13">
        <v>-0.21</v>
      </c>
      <c r="L127" s="5" t="s">
        <v>8</v>
      </c>
      <c r="M127" s="5">
        <v>-28.239000000000001</v>
      </c>
      <c r="N127" s="5" t="s">
        <v>8</v>
      </c>
      <c r="O127" s="14">
        <v>198.434</v>
      </c>
      <c r="P127" s="5" t="s">
        <v>8</v>
      </c>
      <c r="Q127" s="5">
        <v>4676668</v>
      </c>
      <c r="R127" s="12" t="s">
        <v>8</v>
      </c>
      <c r="S127" s="5">
        <v>17029</v>
      </c>
      <c r="T127" s="5" t="s">
        <v>8</v>
      </c>
      <c r="U127" s="5">
        <v>-26847</v>
      </c>
      <c r="V127" s="5" t="s">
        <v>8</v>
      </c>
      <c r="W127" s="5">
        <v>70001</v>
      </c>
      <c r="X127" s="5" t="s">
        <v>8</v>
      </c>
      <c r="Y127" s="15" t="s">
        <v>20</v>
      </c>
      <c r="Z127" s="5" t="s">
        <v>8</v>
      </c>
      <c r="AA127" s="15" t="s">
        <v>20</v>
      </c>
      <c r="AB127" s="5" t="s">
        <v>8</v>
      </c>
      <c r="AC127" s="15" t="s">
        <v>20</v>
      </c>
    </row>
    <row r="128" spans="1:29" x14ac:dyDescent="0.35">
      <c r="A128" s="5">
        <v>0</v>
      </c>
      <c r="B128" s="5" t="s">
        <v>8</v>
      </c>
      <c r="C128" s="6">
        <v>45564</v>
      </c>
      <c r="D128" s="7">
        <v>0.52719907407407407</v>
      </c>
      <c r="E128" s="5" t="s">
        <v>3</v>
      </c>
      <c r="F128" s="5" t="s">
        <v>8</v>
      </c>
      <c r="G128" s="5">
        <v>0</v>
      </c>
      <c r="H128" s="5" t="s">
        <v>8</v>
      </c>
      <c r="I128" s="20">
        <v>-0.42099999999999999</v>
      </c>
      <c r="J128" s="5" t="s">
        <v>8</v>
      </c>
      <c r="K128" s="13">
        <v>-0.21</v>
      </c>
      <c r="L128" s="5" t="s">
        <v>8</v>
      </c>
      <c r="M128" s="5">
        <v>-27.983000000000001</v>
      </c>
      <c r="N128" s="5" t="s">
        <v>8</v>
      </c>
      <c r="O128" s="14">
        <v>198.39099999999999</v>
      </c>
      <c r="P128" s="5" t="s">
        <v>8</v>
      </c>
      <c r="Q128" s="5">
        <v>4676677</v>
      </c>
      <c r="R128" s="12" t="s">
        <v>8</v>
      </c>
      <c r="S128" s="5">
        <v>17000</v>
      </c>
      <c r="T128" s="5" t="s">
        <v>8</v>
      </c>
      <c r="U128" s="5">
        <v>-26770</v>
      </c>
      <c r="V128" s="5" t="s">
        <v>8</v>
      </c>
      <c r="W128" s="5">
        <v>69988</v>
      </c>
      <c r="X128" s="5" t="s">
        <v>8</v>
      </c>
      <c r="Y128" s="15" t="s">
        <v>20</v>
      </c>
      <c r="Z128" s="5" t="s">
        <v>8</v>
      </c>
      <c r="AA128" s="15" t="s">
        <v>20</v>
      </c>
      <c r="AB128" s="5" t="s">
        <v>8</v>
      </c>
      <c r="AC128" s="15" t="s">
        <v>20</v>
      </c>
    </row>
    <row r="129" spans="1:29" x14ac:dyDescent="0.35">
      <c r="A129" s="5">
        <v>0</v>
      </c>
      <c r="B129" s="5" t="s">
        <v>8</v>
      </c>
      <c r="C129" s="6">
        <v>45564</v>
      </c>
      <c r="D129" s="7">
        <v>0.52719907407407407</v>
      </c>
      <c r="E129" s="5" t="s">
        <v>3</v>
      </c>
      <c r="F129" s="5" t="s">
        <v>8</v>
      </c>
      <c r="G129" s="5">
        <v>0</v>
      </c>
      <c r="H129" s="5" t="s">
        <v>8</v>
      </c>
      <c r="I129" s="20">
        <v>-0.42099999999999999</v>
      </c>
      <c r="J129" s="5" t="s">
        <v>8</v>
      </c>
      <c r="K129" s="13">
        <v>-0.21</v>
      </c>
      <c r="L129" s="5" t="s">
        <v>8</v>
      </c>
      <c r="M129" s="5">
        <v>-27.983000000000001</v>
      </c>
      <c r="N129" s="5" t="s">
        <v>8</v>
      </c>
      <c r="O129" s="14">
        <v>198.39099999999999</v>
      </c>
      <c r="P129" s="5" t="s">
        <v>8</v>
      </c>
      <c r="Q129" s="5">
        <v>4676677</v>
      </c>
      <c r="R129" s="12" t="s">
        <v>8</v>
      </c>
      <c r="S129" s="5">
        <v>17000</v>
      </c>
      <c r="T129" s="5" t="s">
        <v>8</v>
      </c>
      <c r="U129" s="5">
        <v>-26770</v>
      </c>
      <c r="V129" s="5" t="s">
        <v>8</v>
      </c>
      <c r="W129" s="5">
        <v>69988</v>
      </c>
      <c r="X129" s="5" t="s">
        <v>8</v>
      </c>
      <c r="Y129" s="15" t="s">
        <v>20</v>
      </c>
      <c r="Z129" s="5" t="s">
        <v>8</v>
      </c>
      <c r="AA129" s="15" t="s">
        <v>20</v>
      </c>
      <c r="AB129" s="5" t="s">
        <v>8</v>
      </c>
      <c r="AC129" s="15" t="s">
        <v>20</v>
      </c>
    </row>
    <row r="130" spans="1:29" x14ac:dyDescent="0.35">
      <c r="A130" s="5">
        <v>0</v>
      </c>
      <c r="B130" s="5" t="s">
        <v>8</v>
      </c>
      <c r="C130" s="6">
        <v>45564</v>
      </c>
      <c r="D130" s="7">
        <v>0.52721064814814811</v>
      </c>
      <c r="E130" s="5" t="s">
        <v>3</v>
      </c>
      <c r="F130" s="5" t="s">
        <v>8</v>
      </c>
      <c r="G130" s="5">
        <v>0</v>
      </c>
      <c r="H130" s="5" t="s">
        <v>8</v>
      </c>
      <c r="I130" s="20">
        <v>-0.42099999999999999</v>
      </c>
      <c r="J130" s="5" t="s">
        <v>8</v>
      </c>
      <c r="K130" s="13">
        <v>-0.21</v>
      </c>
      <c r="L130" s="5" t="s">
        <v>8</v>
      </c>
      <c r="M130" s="5">
        <v>-28.309000000000001</v>
      </c>
      <c r="N130" s="5" t="s">
        <v>8</v>
      </c>
      <c r="O130" s="14">
        <v>198.255</v>
      </c>
      <c r="P130" s="5" t="s">
        <v>8</v>
      </c>
      <c r="Q130" s="5">
        <v>4676657</v>
      </c>
      <c r="R130" s="12" t="s">
        <v>8</v>
      </c>
      <c r="S130" s="5">
        <v>16989</v>
      </c>
      <c r="T130" s="5" t="s">
        <v>8</v>
      </c>
      <c r="U130" s="5">
        <v>-26868</v>
      </c>
      <c r="V130" s="5" t="s">
        <v>8</v>
      </c>
      <c r="W130" s="5">
        <v>69947</v>
      </c>
      <c r="X130" s="5" t="s">
        <v>8</v>
      </c>
      <c r="Y130" s="15" t="s">
        <v>20</v>
      </c>
      <c r="Z130" s="5" t="s">
        <v>8</v>
      </c>
      <c r="AA130" s="15" t="s">
        <v>20</v>
      </c>
      <c r="AB130" s="5" t="s">
        <v>8</v>
      </c>
      <c r="AC130" s="15" t="s">
        <v>20</v>
      </c>
    </row>
    <row r="131" spans="1:29" x14ac:dyDescent="0.35">
      <c r="A131" s="5">
        <v>0</v>
      </c>
      <c r="B131" s="5" t="s">
        <v>8</v>
      </c>
      <c r="C131" s="6">
        <v>45564</v>
      </c>
      <c r="D131" s="7">
        <v>0.52721064814814811</v>
      </c>
      <c r="E131" s="5" t="s">
        <v>3</v>
      </c>
      <c r="F131" s="5" t="s">
        <v>8</v>
      </c>
      <c r="G131" s="5">
        <v>0</v>
      </c>
      <c r="H131" s="5" t="s">
        <v>8</v>
      </c>
      <c r="I131" s="20">
        <v>-0.42099999999999999</v>
      </c>
      <c r="J131" s="5" t="s">
        <v>8</v>
      </c>
      <c r="K131" s="13">
        <v>-0.21</v>
      </c>
      <c r="L131" s="5" t="s">
        <v>8</v>
      </c>
      <c r="M131" s="5">
        <v>-28.309000000000001</v>
      </c>
      <c r="N131" s="5" t="s">
        <v>8</v>
      </c>
      <c r="O131" s="14">
        <v>198.255</v>
      </c>
      <c r="P131" s="5" t="s">
        <v>8</v>
      </c>
      <c r="Q131" s="5">
        <v>4676657</v>
      </c>
      <c r="R131" s="12" t="s">
        <v>8</v>
      </c>
      <c r="S131" s="5">
        <v>16989</v>
      </c>
      <c r="T131" s="5" t="s">
        <v>8</v>
      </c>
      <c r="U131" s="5">
        <v>-26868</v>
      </c>
      <c r="V131" s="5" t="s">
        <v>8</v>
      </c>
      <c r="W131" s="5">
        <v>69947</v>
      </c>
      <c r="X131" s="5" t="s">
        <v>8</v>
      </c>
      <c r="Y131" s="15" t="s">
        <v>20</v>
      </c>
      <c r="Z131" s="5" t="s">
        <v>8</v>
      </c>
      <c r="AA131" s="15" t="s">
        <v>20</v>
      </c>
      <c r="AB131" s="5" t="s">
        <v>8</v>
      </c>
      <c r="AC131" s="15" t="s">
        <v>20</v>
      </c>
    </row>
    <row r="132" spans="1:29" x14ac:dyDescent="0.35">
      <c r="A132" s="5">
        <v>0</v>
      </c>
      <c r="B132" s="5" t="s">
        <v>8</v>
      </c>
      <c r="C132" s="6">
        <v>45564</v>
      </c>
      <c r="D132" s="7">
        <v>0.52722222222222226</v>
      </c>
      <c r="E132" s="5" t="s">
        <v>3</v>
      </c>
      <c r="F132" s="5" t="s">
        <v>8</v>
      </c>
      <c r="G132" s="5">
        <v>0</v>
      </c>
      <c r="H132" s="5" t="s">
        <v>8</v>
      </c>
      <c r="I132" s="20">
        <v>-0.42099999999999999</v>
      </c>
      <c r="J132" s="5" t="s">
        <v>8</v>
      </c>
      <c r="K132" s="13">
        <v>-0.21</v>
      </c>
      <c r="L132" s="5" t="s">
        <v>8</v>
      </c>
      <c r="M132" s="5">
        <v>-28.17</v>
      </c>
      <c r="N132" s="5" t="s">
        <v>8</v>
      </c>
      <c r="O132" s="14">
        <v>198.08600000000001</v>
      </c>
      <c r="P132" s="5" t="s">
        <v>8</v>
      </c>
      <c r="Q132" s="5">
        <v>4676663</v>
      </c>
      <c r="R132" s="12" t="s">
        <v>8</v>
      </c>
      <c r="S132" s="5">
        <v>17016</v>
      </c>
      <c r="T132" s="5" t="s">
        <v>8</v>
      </c>
      <c r="U132" s="5">
        <v>-26826</v>
      </c>
      <c r="V132" s="5" t="s">
        <v>8</v>
      </c>
      <c r="W132" s="5">
        <v>69896</v>
      </c>
      <c r="X132" s="5" t="s">
        <v>8</v>
      </c>
      <c r="Y132" s="15" t="s">
        <v>20</v>
      </c>
      <c r="Z132" s="5" t="s">
        <v>8</v>
      </c>
      <c r="AA132" s="15" t="s">
        <v>20</v>
      </c>
      <c r="AB132" s="5" t="s">
        <v>8</v>
      </c>
      <c r="AC132" s="15" t="s">
        <v>20</v>
      </c>
    </row>
    <row r="133" spans="1:29" x14ac:dyDescent="0.35">
      <c r="A133" s="5">
        <v>0</v>
      </c>
      <c r="B133" s="5" t="s">
        <v>8</v>
      </c>
      <c r="C133" s="6">
        <v>45564</v>
      </c>
      <c r="D133" s="7">
        <v>0.52722222222222226</v>
      </c>
      <c r="E133" s="5" t="s">
        <v>3</v>
      </c>
      <c r="F133" s="5" t="s">
        <v>8</v>
      </c>
      <c r="G133" s="5">
        <v>0</v>
      </c>
      <c r="H133" s="5" t="s">
        <v>8</v>
      </c>
      <c r="I133" s="20">
        <v>-0.42099999999999999</v>
      </c>
      <c r="J133" s="5" t="s">
        <v>8</v>
      </c>
      <c r="K133" s="13">
        <v>-0.21</v>
      </c>
      <c r="L133" s="5" t="s">
        <v>8</v>
      </c>
      <c r="M133" s="5">
        <v>-28.17</v>
      </c>
      <c r="N133" s="5" t="s">
        <v>8</v>
      </c>
      <c r="O133" s="14">
        <v>198.08600000000001</v>
      </c>
      <c r="P133" s="5" t="s">
        <v>8</v>
      </c>
      <c r="Q133" s="5">
        <v>4676663</v>
      </c>
      <c r="R133" s="12" t="s">
        <v>8</v>
      </c>
      <c r="S133" s="5">
        <v>17016</v>
      </c>
      <c r="T133" s="5" t="s">
        <v>8</v>
      </c>
      <c r="U133" s="5">
        <v>-26826</v>
      </c>
      <c r="V133" s="5" t="s">
        <v>8</v>
      </c>
      <c r="W133" s="5">
        <v>69896</v>
      </c>
      <c r="X133" s="5" t="s">
        <v>8</v>
      </c>
      <c r="Y133" s="15" t="s">
        <v>20</v>
      </c>
      <c r="Z133" s="5" t="s">
        <v>8</v>
      </c>
      <c r="AA133" s="15" t="s">
        <v>20</v>
      </c>
      <c r="AB133" s="5" t="s">
        <v>8</v>
      </c>
      <c r="AC133" s="15" t="s">
        <v>20</v>
      </c>
    </row>
    <row r="134" spans="1:29" x14ac:dyDescent="0.35">
      <c r="A134" s="5">
        <v>0</v>
      </c>
      <c r="B134" s="5" t="s">
        <v>8</v>
      </c>
      <c r="C134" s="6">
        <v>45564</v>
      </c>
      <c r="D134" s="7">
        <v>0.5272337962962963</v>
      </c>
      <c r="E134" s="5" t="s">
        <v>3</v>
      </c>
      <c r="F134" s="5" t="s">
        <v>8</v>
      </c>
      <c r="G134" s="5">
        <v>0</v>
      </c>
      <c r="H134" s="5" t="s">
        <v>8</v>
      </c>
      <c r="I134" s="20">
        <v>-0.42099999999999999</v>
      </c>
      <c r="J134" s="5" t="s">
        <v>8</v>
      </c>
      <c r="K134" s="13">
        <v>-0.21</v>
      </c>
      <c r="L134" s="5" t="s">
        <v>8</v>
      </c>
      <c r="M134" s="5">
        <v>-27.847000000000001</v>
      </c>
      <c r="N134" s="5" t="s">
        <v>8</v>
      </c>
      <c r="O134" s="14">
        <v>198.255</v>
      </c>
      <c r="P134" s="5" t="s">
        <v>8</v>
      </c>
      <c r="Q134" s="5">
        <v>4676637</v>
      </c>
      <c r="R134" s="12" t="s">
        <v>8</v>
      </c>
      <c r="S134" s="5">
        <v>17006</v>
      </c>
      <c r="T134" s="5" t="s">
        <v>8</v>
      </c>
      <c r="U134" s="5">
        <v>-26729</v>
      </c>
      <c r="V134" s="5" t="s">
        <v>8</v>
      </c>
      <c r="W134" s="5">
        <v>69947</v>
      </c>
      <c r="X134" s="5" t="s">
        <v>8</v>
      </c>
      <c r="Y134" s="15" t="s">
        <v>20</v>
      </c>
      <c r="Z134" s="5" t="s">
        <v>8</v>
      </c>
      <c r="AA134" s="15" t="s">
        <v>20</v>
      </c>
      <c r="AB134" s="5" t="s">
        <v>8</v>
      </c>
      <c r="AC134" s="15" t="s">
        <v>20</v>
      </c>
    </row>
    <row r="135" spans="1:29" x14ac:dyDescent="0.35">
      <c r="A135" s="5">
        <v>0</v>
      </c>
      <c r="B135" s="5" t="s">
        <v>8</v>
      </c>
      <c r="C135" s="6">
        <v>45564</v>
      </c>
      <c r="D135" s="7">
        <v>0.5272337962962963</v>
      </c>
      <c r="E135" s="5" t="s">
        <v>3</v>
      </c>
      <c r="F135" s="5" t="s">
        <v>8</v>
      </c>
      <c r="G135" s="5">
        <v>0</v>
      </c>
      <c r="H135" s="5" t="s">
        <v>8</v>
      </c>
      <c r="I135" s="20">
        <v>-0.42099999999999999</v>
      </c>
      <c r="J135" s="5" t="s">
        <v>8</v>
      </c>
      <c r="K135" s="13">
        <v>-0.21</v>
      </c>
      <c r="L135" s="5" t="s">
        <v>8</v>
      </c>
      <c r="M135" s="5">
        <v>-28.248999999999999</v>
      </c>
      <c r="N135" s="5" t="s">
        <v>8</v>
      </c>
      <c r="O135" s="14">
        <v>198.07900000000001</v>
      </c>
      <c r="P135" s="5" t="s">
        <v>8</v>
      </c>
      <c r="Q135" s="5">
        <v>4676649</v>
      </c>
      <c r="R135" s="12" t="s">
        <v>8</v>
      </c>
      <c r="S135" s="5">
        <v>16994</v>
      </c>
      <c r="T135" s="5" t="s">
        <v>8</v>
      </c>
      <c r="U135" s="5">
        <v>-26850</v>
      </c>
      <c r="V135" s="5" t="s">
        <v>8</v>
      </c>
      <c r="W135" s="5">
        <v>69894</v>
      </c>
      <c r="X135" s="5" t="s">
        <v>8</v>
      </c>
      <c r="Y135" s="15" t="s">
        <v>20</v>
      </c>
      <c r="Z135" s="5" t="s">
        <v>8</v>
      </c>
      <c r="AA135" s="15" t="s">
        <v>20</v>
      </c>
      <c r="AB135" s="5" t="s">
        <v>8</v>
      </c>
      <c r="AC135" s="15" t="s">
        <v>20</v>
      </c>
    </row>
    <row r="136" spans="1:29" x14ac:dyDescent="0.35">
      <c r="A136" s="5">
        <v>0</v>
      </c>
      <c r="B136" s="5" t="s">
        <v>8</v>
      </c>
      <c r="C136" s="6">
        <v>45564</v>
      </c>
      <c r="D136" s="7">
        <v>0.52724537037037034</v>
      </c>
      <c r="E136" s="5" t="s">
        <v>3</v>
      </c>
      <c r="F136" s="5" t="s">
        <v>8</v>
      </c>
      <c r="G136" s="5">
        <v>0</v>
      </c>
      <c r="H136" s="5" t="s">
        <v>8</v>
      </c>
      <c r="I136" s="20">
        <v>-0.42099999999999999</v>
      </c>
      <c r="J136" s="5" t="s">
        <v>8</v>
      </c>
      <c r="K136" s="13">
        <v>-0.21</v>
      </c>
      <c r="L136" s="5" t="s">
        <v>8</v>
      </c>
      <c r="M136" s="5">
        <v>-28.248999999999999</v>
      </c>
      <c r="N136" s="5" t="s">
        <v>8</v>
      </c>
      <c r="O136" s="14">
        <v>198.07900000000001</v>
      </c>
      <c r="P136" s="5" t="s">
        <v>8</v>
      </c>
      <c r="Q136" s="5">
        <v>4676649</v>
      </c>
      <c r="R136" s="12" t="s">
        <v>8</v>
      </c>
      <c r="S136" s="5">
        <v>16994</v>
      </c>
      <c r="T136" s="5" t="s">
        <v>8</v>
      </c>
      <c r="U136" s="5">
        <v>-26850</v>
      </c>
      <c r="V136" s="5" t="s">
        <v>8</v>
      </c>
      <c r="W136" s="5">
        <v>69894</v>
      </c>
      <c r="X136" s="5" t="s">
        <v>8</v>
      </c>
      <c r="Y136" s="15" t="s">
        <v>20</v>
      </c>
      <c r="Z136" s="5" t="s">
        <v>8</v>
      </c>
      <c r="AA136" s="15" t="s">
        <v>20</v>
      </c>
      <c r="AB136" s="5" t="s">
        <v>8</v>
      </c>
      <c r="AC136" s="15" t="s">
        <v>20</v>
      </c>
    </row>
    <row r="137" spans="1:29" x14ac:dyDescent="0.35">
      <c r="A137" s="5">
        <v>0</v>
      </c>
      <c r="B137" s="5" t="s">
        <v>8</v>
      </c>
      <c r="C137" s="6">
        <v>45564</v>
      </c>
      <c r="D137" s="7">
        <v>0.52724537037037034</v>
      </c>
      <c r="E137" s="5" t="s">
        <v>3</v>
      </c>
      <c r="F137" s="5" t="s">
        <v>8</v>
      </c>
      <c r="G137" s="5">
        <v>0</v>
      </c>
      <c r="H137" s="5" t="s">
        <v>8</v>
      </c>
      <c r="I137" s="20">
        <v>-0.42099999999999999</v>
      </c>
      <c r="J137" s="5" t="s">
        <v>8</v>
      </c>
      <c r="K137" s="13">
        <v>-0.21</v>
      </c>
      <c r="L137" s="5" t="s">
        <v>8</v>
      </c>
      <c r="M137" s="5">
        <v>-27.83</v>
      </c>
      <c r="N137" s="5" t="s">
        <v>8</v>
      </c>
      <c r="O137" s="14">
        <v>197.99</v>
      </c>
      <c r="P137" s="5" t="s">
        <v>8</v>
      </c>
      <c r="Q137" s="5">
        <v>4676648</v>
      </c>
      <c r="R137" s="12" t="s">
        <v>8</v>
      </c>
      <c r="S137" s="5">
        <v>17018</v>
      </c>
      <c r="T137" s="5" t="s">
        <v>8</v>
      </c>
      <c r="U137" s="5">
        <v>-26724</v>
      </c>
      <c r="V137" s="5" t="s">
        <v>8</v>
      </c>
      <c r="W137" s="5">
        <v>69867</v>
      </c>
      <c r="X137" s="5" t="s">
        <v>8</v>
      </c>
      <c r="Y137" s="15" t="s">
        <v>20</v>
      </c>
      <c r="Z137" s="5" t="s">
        <v>8</v>
      </c>
      <c r="AA137" s="15" t="s">
        <v>20</v>
      </c>
      <c r="AB137" s="5" t="s">
        <v>8</v>
      </c>
      <c r="AC137" s="15" t="s">
        <v>20</v>
      </c>
    </row>
    <row r="138" spans="1:29" x14ac:dyDescent="0.35">
      <c r="A138" s="5">
        <v>0</v>
      </c>
      <c r="B138" s="5" t="s">
        <v>8</v>
      </c>
      <c r="C138" s="6">
        <v>45564</v>
      </c>
      <c r="D138" s="7">
        <v>0.52725694444444449</v>
      </c>
      <c r="E138" s="5" t="s">
        <v>3</v>
      </c>
      <c r="F138" s="5" t="s">
        <v>8</v>
      </c>
      <c r="G138" s="5">
        <v>0</v>
      </c>
      <c r="H138" s="5" t="s">
        <v>8</v>
      </c>
      <c r="I138" s="20">
        <v>-0.42099999999999999</v>
      </c>
      <c r="J138" s="5" t="s">
        <v>8</v>
      </c>
      <c r="K138" s="13">
        <v>-0.21</v>
      </c>
      <c r="L138" s="5" t="s">
        <v>8</v>
      </c>
      <c r="M138" s="5">
        <v>-27.83</v>
      </c>
      <c r="N138" s="5" t="s">
        <v>8</v>
      </c>
      <c r="O138" s="14">
        <v>197.99</v>
      </c>
      <c r="P138" s="5" t="s">
        <v>8</v>
      </c>
      <c r="Q138" s="5">
        <v>4676648</v>
      </c>
      <c r="R138" s="12" t="s">
        <v>8</v>
      </c>
      <c r="S138" s="5">
        <v>17018</v>
      </c>
      <c r="T138" s="5" t="s">
        <v>8</v>
      </c>
      <c r="U138" s="5">
        <v>-26724</v>
      </c>
      <c r="V138" s="5" t="s">
        <v>8</v>
      </c>
      <c r="W138" s="5">
        <v>69867</v>
      </c>
      <c r="X138" s="5" t="s">
        <v>8</v>
      </c>
      <c r="Y138" s="15" t="s">
        <v>20</v>
      </c>
      <c r="Z138" s="5" t="s">
        <v>8</v>
      </c>
      <c r="AA138" s="15" t="s">
        <v>20</v>
      </c>
      <c r="AB138" s="5" t="s">
        <v>8</v>
      </c>
      <c r="AC138" s="15" t="s">
        <v>20</v>
      </c>
    </row>
    <row r="139" spans="1:29" x14ac:dyDescent="0.35">
      <c r="A139" s="5">
        <v>0</v>
      </c>
      <c r="B139" s="5" t="s">
        <v>8</v>
      </c>
      <c r="C139" s="6">
        <v>45564</v>
      </c>
      <c r="D139" s="7">
        <v>0.52725694444444449</v>
      </c>
      <c r="E139" s="5" t="s">
        <v>3</v>
      </c>
      <c r="F139" s="5" t="s">
        <v>8</v>
      </c>
      <c r="G139" s="5">
        <v>0</v>
      </c>
      <c r="H139" s="5" t="s">
        <v>8</v>
      </c>
      <c r="I139" s="20">
        <v>-0.42099999999999999</v>
      </c>
      <c r="J139" s="5" t="s">
        <v>8</v>
      </c>
      <c r="K139" s="13">
        <v>-0.21</v>
      </c>
      <c r="L139" s="5" t="s">
        <v>8</v>
      </c>
      <c r="M139" s="5">
        <v>-28.16</v>
      </c>
      <c r="N139" s="5" t="s">
        <v>8</v>
      </c>
      <c r="O139" s="14">
        <v>198.15199999999999</v>
      </c>
      <c r="P139" s="5" t="s">
        <v>8</v>
      </c>
      <c r="Q139" s="5">
        <v>4676708</v>
      </c>
      <c r="R139" s="12" t="s">
        <v>8</v>
      </c>
      <c r="S139" s="5">
        <v>16943</v>
      </c>
      <c r="T139" s="5" t="s">
        <v>8</v>
      </c>
      <c r="U139" s="5">
        <v>-26823</v>
      </c>
      <c r="V139" s="5" t="s">
        <v>8</v>
      </c>
      <c r="W139" s="5">
        <v>69916</v>
      </c>
      <c r="X139" s="5" t="s">
        <v>8</v>
      </c>
      <c r="Y139" s="15" t="s">
        <v>20</v>
      </c>
      <c r="Z139" s="5" t="s">
        <v>8</v>
      </c>
      <c r="AA139" s="15" t="s">
        <v>20</v>
      </c>
      <c r="AB139" s="5" t="s">
        <v>8</v>
      </c>
      <c r="AC139" s="15" t="s">
        <v>20</v>
      </c>
    </row>
    <row r="140" spans="1:29" x14ac:dyDescent="0.35">
      <c r="A140" s="5">
        <v>0</v>
      </c>
      <c r="B140" s="5" t="s">
        <v>8</v>
      </c>
      <c r="C140" s="6">
        <v>45564</v>
      </c>
      <c r="D140" s="7">
        <v>0.52726851851851853</v>
      </c>
      <c r="E140" s="5" t="s">
        <v>3</v>
      </c>
      <c r="F140" s="5" t="s">
        <v>8</v>
      </c>
      <c r="G140" s="5">
        <v>0</v>
      </c>
      <c r="H140" s="5" t="s">
        <v>8</v>
      </c>
      <c r="I140" s="20">
        <v>-0.42099999999999999</v>
      </c>
      <c r="J140" s="5" t="s">
        <v>8</v>
      </c>
      <c r="K140" s="13">
        <v>-0.21</v>
      </c>
      <c r="L140" s="5" t="s">
        <v>8</v>
      </c>
      <c r="M140" s="5">
        <v>-28.16</v>
      </c>
      <c r="N140" s="5" t="s">
        <v>8</v>
      </c>
      <c r="O140" s="14">
        <v>198.15199999999999</v>
      </c>
      <c r="P140" s="5" t="s">
        <v>8</v>
      </c>
      <c r="Q140" s="5">
        <v>4676708</v>
      </c>
      <c r="R140" s="12" t="s">
        <v>8</v>
      </c>
      <c r="S140" s="5">
        <v>16943</v>
      </c>
      <c r="T140" s="5" t="s">
        <v>8</v>
      </c>
      <c r="U140" s="5">
        <v>-26823</v>
      </c>
      <c r="V140" s="5" t="s">
        <v>8</v>
      </c>
      <c r="W140" s="5">
        <v>69916</v>
      </c>
      <c r="X140" s="5" t="s">
        <v>8</v>
      </c>
      <c r="Y140" s="15" t="s">
        <v>20</v>
      </c>
      <c r="Z140" s="5" t="s">
        <v>8</v>
      </c>
      <c r="AA140" s="15" t="s">
        <v>20</v>
      </c>
      <c r="AB140" s="5" t="s">
        <v>8</v>
      </c>
      <c r="AC140" s="15" t="s">
        <v>20</v>
      </c>
    </row>
    <row r="141" spans="1:29" x14ac:dyDescent="0.35">
      <c r="A141" s="5">
        <v>0</v>
      </c>
      <c r="B141" s="5" t="s">
        <v>8</v>
      </c>
      <c r="C141" s="6">
        <v>45564</v>
      </c>
      <c r="D141" s="7">
        <v>0.52726851851851853</v>
      </c>
      <c r="E141" s="5" t="s">
        <v>3</v>
      </c>
      <c r="F141" s="5" t="s">
        <v>8</v>
      </c>
      <c r="G141" s="5">
        <v>0</v>
      </c>
      <c r="H141" s="5" t="s">
        <v>8</v>
      </c>
      <c r="I141" s="20">
        <v>-0.42099999999999999</v>
      </c>
      <c r="J141" s="5" t="s">
        <v>8</v>
      </c>
      <c r="K141" s="13">
        <v>-0.21</v>
      </c>
      <c r="L141" s="5" t="s">
        <v>8</v>
      </c>
      <c r="M141" s="5">
        <v>-27.87</v>
      </c>
      <c r="N141" s="5" t="s">
        <v>8</v>
      </c>
      <c r="O141" s="14">
        <v>197.78399999999999</v>
      </c>
      <c r="P141" s="5" t="s">
        <v>8</v>
      </c>
      <c r="Q141" s="5">
        <v>4676666</v>
      </c>
      <c r="R141" s="12" t="s">
        <v>8</v>
      </c>
      <c r="S141" s="5">
        <v>17003</v>
      </c>
      <c r="T141" s="5" t="s">
        <v>8</v>
      </c>
      <c r="U141" s="5">
        <v>-26736</v>
      </c>
      <c r="V141" s="5" t="s">
        <v>8</v>
      </c>
      <c r="W141" s="5">
        <v>69805</v>
      </c>
      <c r="X141" s="5" t="s">
        <v>8</v>
      </c>
      <c r="Y141" s="15" t="s">
        <v>20</v>
      </c>
      <c r="Z141" s="5" t="s">
        <v>8</v>
      </c>
      <c r="AA141" s="15" t="s">
        <v>20</v>
      </c>
      <c r="AB141" s="5" t="s">
        <v>8</v>
      </c>
      <c r="AC141" s="15" t="s">
        <v>20</v>
      </c>
    </row>
    <row r="142" spans="1:29" x14ac:dyDescent="0.35">
      <c r="A142" s="5">
        <v>0</v>
      </c>
      <c r="B142" s="5" t="s">
        <v>8</v>
      </c>
      <c r="C142" s="6">
        <v>45564</v>
      </c>
      <c r="D142" s="7">
        <v>0.52728009259259256</v>
      </c>
      <c r="E142" s="5" t="s">
        <v>3</v>
      </c>
      <c r="F142" s="5" t="s">
        <v>8</v>
      </c>
      <c r="G142" s="5">
        <v>0</v>
      </c>
      <c r="H142" s="5" t="s">
        <v>8</v>
      </c>
      <c r="I142" s="20">
        <v>-0.42099999999999999</v>
      </c>
      <c r="J142" s="5" t="s">
        <v>8</v>
      </c>
      <c r="K142" s="13">
        <v>-0.21</v>
      </c>
      <c r="L142" s="5" t="s">
        <v>8</v>
      </c>
      <c r="M142" s="5">
        <v>-27.87</v>
      </c>
      <c r="N142" s="5" t="s">
        <v>8</v>
      </c>
      <c r="O142" s="14">
        <v>197.78399999999999</v>
      </c>
      <c r="P142" s="5" t="s">
        <v>8</v>
      </c>
      <c r="Q142" s="5">
        <v>4676666</v>
      </c>
      <c r="R142" s="12" t="s">
        <v>8</v>
      </c>
      <c r="S142" s="5">
        <v>17003</v>
      </c>
      <c r="T142" s="5" t="s">
        <v>8</v>
      </c>
      <c r="U142" s="5">
        <v>-26736</v>
      </c>
      <c r="V142" s="5" t="s">
        <v>8</v>
      </c>
      <c r="W142" s="5">
        <v>69805</v>
      </c>
      <c r="X142" s="5" t="s">
        <v>8</v>
      </c>
      <c r="Y142" s="15" t="s">
        <v>20</v>
      </c>
      <c r="Z142" s="5" t="s">
        <v>8</v>
      </c>
      <c r="AA142" s="15" t="s">
        <v>20</v>
      </c>
      <c r="AB142" s="5" t="s">
        <v>8</v>
      </c>
      <c r="AC142" s="15" t="s">
        <v>20</v>
      </c>
    </row>
    <row r="143" spans="1:29" x14ac:dyDescent="0.35">
      <c r="A143" s="5">
        <v>0</v>
      </c>
      <c r="B143" s="5" t="s">
        <v>8</v>
      </c>
      <c r="C143" s="6">
        <v>45564</v>
      </c>
      <c r="D143" s="7">
        <v>0.52728009259259256</v>
      </c>
      <c r="E143" s="5" t="s">
        <v>3</v>
      </c>
      <c r="F143" s="5" t="s">
        <v>8</v>
      </c>
      <c r="G143" s="5">
        <v>0</v>
      </c>
      <c r="H143" s="5" t="s">
        <v>8</v>
      </c>
      <c r="I143" s="20">
        <v>-0.42099999999999999</v>
      </c>
      <c r="J143" s="5" t="s">
        <v>8</v>
      </c>
      <c r="K143" s="13">
        <v>-0.21</v>
      </c>
      <c r="L143" s="5" t="s">
        <v>8</v>
      </c>
      <c r="M143" s="5">
        <v>-27.943999999999999</v>
      </c>
      <c r="N143" s="5" t="s">
        <v>8</v>
      </c>
      <c r="O143" s="14">
        <v>197.84399999999999</v>
      </c>
      <c r="P143" s="5" t="s">
        <v>8</v>
      </c>
      <c r="Q143" s="5">
        <v>4676740</v>
      </c>
      <c r="R143" s="12" t="s">
        <v>8</v>
      </c>
      <c r="S143" s="5">
        <v>17033</v>
      </c>
      <c r="T143" s="5" t="s">
        <v>8</v>
      </c>
      <c r="U143" s="5">
        <v>-26758</v>
      </c>
      <c r="V143" s="5" t="s">
        <v>8</v>
      </c>
      <c r="W143" s="5">
        <v>69823</v>
      </c>
      <c r="X143" s="5" t="s">
        <v>8</v>
      </c>
      <c r="Y143" s="15" t="s">
        <v>20</v>
      </c>
      <c r="Z143" s="5" t="s">
        <v>8</v>
      </c>
      <c r="AA143" s="15" t="s">
        <v>20</v>
      </c>
      <c r="AB143" s="5" t="s">
        <v>8</v>
      </c>
      <c r="AC143" s="15" t="s">
        <v>20</v>
      </c>
    </row>
    <row r="144" spans="1:29" x14ac:dyDescent="0.35">
      <c r="A144" s="5">
        <v>0</v>
      </c>
      <c r="B144" s="5" t="s">
        <v>8</v>
      </c>
      <c r="C144" s="6">
        <v>45564</v>
      </c>
      <c r="D144" s="7">
        <v>0.52729166666666671</v>
      </c>
      <c r="E144" s="5" t="s">
        <v>3</v>
      </c>
      <c r="F144" s="5" t="s">
        <v>8</v>
      </c>
      <c r="G144" s="5">
        <v>0</v>
      </c>
      <c r="H144" s="5" t="s">
        <v>8</v>
      </c>
      <c r="I144" s="20">
        <v>-0.42099999999999999</v>
      </c>
      <c r="J144" s="5" t="s">
        <v>8</v>
      </c>
      <c r="K144" s="13">
        <v>-0.21</v>
      </c>
      <c r="L144" s="5" t="s">
        <v>8</v>
      </c>
      <c r="M144" s="5">
        <v>-27.986999999999998</v>
      </c>
      <c r="N144" s="5" t="s">
        <v>8</v>
      </c>
      <c r="O144" s="14">
        <v>197.61199999999999</v>
      </c>
      <c r="P144" s="5" t="s">
        <v>8</v>
      </c>
      <c r="Q144" s="5">
        <v>4676617</v>
      </c>
      <c r="R144" s="12" t="s">
        <v>8</v>
      </c>
      <c r="S144" s="5">
        <v>16975</v>
      </c>
      <c r="T144" s="5" t="s">
        <v>8</v>
      </c>
      <c r="U144" s="5">
        <v>-26771</v>
      </c>
      <c r="V144" s="5" t="s">
        <v>8</v>
      </c>
      <c r="W144" s="5">
        <v>69753</v>
      </c>
      <c r="X144" s="5" t="s">
        <v>8</v>
      </c>
      <c r="Y144" s="15" t="s">
        <v>20</v>
      </c>
      <c r="Z144" s="5" t="s">
        <v>8</v>
      </c>
      <c r="AA144" s="15" t="s">
        <v>20</v>
      </c>
      <c r="AB144" s="5" t="s">
        <v>8</v>
      </c>
      <c r="AC144" s="15" t="s">
        <v>20</v>
      </c>
    </row>
    <row r="145" spans="1:29" x14ac:dyDescent="0.35">
      <c r="A145" s="5">
        <v>0</v>
      </c>
      <c r="B145" s="5" t="s">
        <v>8</v>
      </c>
      <c r="C145" s="6">
        <v>45564</v>
      </c>
      <c r="D145" s="7">
        <v>0.52729166666666671</v>
      </c>
      <c r="E145" s="5" t="s">
        <v>3</v>
      </c>
      <c r="F145" s="5" t="s">
        <v>8</v>
      </c>
      <c r="G145" s="5">
        <v>0</v>
      </c>
      <c r="H145" s="5" t="s">
        <v>8</v>
      </c>
      <c r="I145" s="20">
        <v>-0.42099999999999999</v>
      </c>
      <c r="J145" s="5" t="s">
        <v>8</v>
      </c>
      <c r="K145" s="13">
        <v>-0.21</v>
      </c>
      <c r="L145" s="5" t="s">
        <v>8</v>
      </c>
      <c r="M145" s="5">
        <v>-27.986999999999998</v>
      </c>
      <c r="N145" s="5" t="s">
        <v>8</v>
      </c>
      <c r="O145" s="14">
        <v>197.61199999999999</v>
      </c>
      <c r="P145" s="5" t="s">
        <v>8</v>
      </c>
      <c r="Q145" s="5">
        <v>4676617</v>
      </c>
      <c r="R145" s="12" t="s">
        <v>8</v>
      </c>
      <c r="S145" s="5">
        <v>16975</v>
      </c>
      <c r="T145" s="5" t="s">
        <v>8</v>
      </c>
      <c r="U145" s="5">
        <v>-26771</v>
      </c>
      <c r="V145" s="5" t="s">
        <v>8</v>
      </c>
      <c r="W145" s="5">
        <v>69753</v>
      </c>
      <c r="X145" s="5" t="s">
        <v>8</v>
      </c>
      <c r="Y145" s="15" t="s">
        <v>20</v>
      </c>
      <c r="Z145" s="5" t="s">
        <v>8</v>
      </c>
      <c r="AA145" s="15" t="s">
        <v>20</v>
      </c>
      <c r="AB145" s="5" t="s">
        <v>8</v>
      </c>
      <c r="AC145" s="15" t="s">
        <v>20</v>
      </c>
    </row>
    <row r="146" spans="1:29" x14ac:dyDescent="0.35">
      <c r="A146" s="5">
        <v>0</v>
      </c>
      <c r="B146" s="5" t="s">
        <v>8</v>
      </c>
      <c r="C146" s="6">
        <v>45564</v>
      </c>
      <c r="D146" s="7">
        <v>0.52730324074074075</v>
      </c>
      <c r="E146" s="5" t="s">
        <v>3</v>
      </c>
      <c r="F146" s="5" t="s">
        <v>8</v>
      </c>
      <c r="G146" s="5">
        <v>0</v>
      </c>
      <c r="H146" s="5" t="s">
        <v>8</v>
      </c>
      <c r="I146" s="20">
        <v>-0.42099999999999999</v>
      </c>
      <c r="J146" s="5" t="s">
        <v>8</v>
      </c>
      <c r="K146" s="13">
        <v>-0.21</v>
      </c>
      <c r="L146" s="5" t="s">
        <v>8</v>
      </c>
      <c r="M146" s="5">
        <v>-28.175999999999998</v>
      </c>
      <c r="N146" s="5" t="s">
        <v>8</v>
      </c>
      <c r="O146" s="14">
        <v>197.506</v>
      </c>
      <c r="P146" s="5" t="s">
        <v>8</v>
      </c>
      <c r="Q146" s="5">
        <v>4676642</v>
      </c>
      <c r="R146" s="12" t="s">
        <v>8</v>
      </c>
      <c r="S146" s="5">
        <v>16987</v>
      </c>
      <c r="T146" s="5" t="s">
        <v>8</v>
      </c>
      <c r="U146" s="5">
        <v>-26828</v>
      </c>
      <c r="V146" s="5" t="s">
        <v>8</v>
      </c>
      <c r="W146" s="5">
        <v>69721</v>
      </c>
      <c r="X146" s="5" t="s">
        <v>8</v>
      </c>
      <c r="Y146" s="15" t="s">
        <v>20</v>
      </c>
      <c r="Z146" s="5" t="s">
        <v>8</v>
      </c>
      <c r="AA146" s="15" t="s">
        <v>20</v>
      </c>
      <c r="AB146" s="5" t="s">
        <v>8</v>
      </c>
      <c r="AC146" s="15" t="s">
        <v>20</v>
      </c>
    </row>
    <row r="147" spans="1:29" x14ac:dyDescent="0.35">
      <c r="A147" s="5">
        <v>0</v>
      </c>
      <c r="B147" s="5" t="s">
        <v>8</v>
      </c>
      <c r="C147" s="6">
        <v>45564</v>
      </c>
      <c r="D147" s="7">
        <v>0.52730324074074075</v>
      </c>
      <c r="E147" s="5" t="s">
        <v>3</v>
      </c>
      <c r="F147" s="5" t="s">
        <v>8</v>
      </c>
      <c r="G147" s="5">
        <v>0</v>
      </c>
      <c r="H147" s="5" t="s">
        <v>8</v>
      </c>
      <c r="I147" s="20">
        <v>-0.42099999999999999</v>
      </c>
      <c r="J147" s="5" t="s">
        <v>8</v>
      </c>
      <c r="K147" s="13">
        <v>-0.21</v>
      </c>
      <c r="L147" s="5" t="s">
        <v>8</v>
      </c>
      <c r="M147" s="5">
        <v>-28.175999999999998</v>
      </c>
      <c r="N147" s="5" t="s">
        <v>8</v>
      </c>
      <c r="O147" s="14">
        <v>197.506</v>
      </c>
      <c r="P147" s="5" t="s">
        <v>8</v>
      </c>
      <c r="Q147" s="5">
        <v>4676642</v>
      </c>
      <c r="R147" s="12" t="s">
        <v>8</v>
      </c>
      <c r="S147" s="5">
        <v>16987</v>
      </c>
      <c r="T147" s="5" t="s">
        <v>8</v>
      </c>
      <c r="U147" s="5">
        <v>-26828</v>
      </c>
      <c r="V147" s="5" t="s">
        <v>8</v>
      </c>
      <c r="W147" s="5">
        <v>69721</v>
      </c>
      <c r="X147" s="5" t="s">
        <v>8</v>
      </c>
      <c r="Y147" s="15" t="s">
        <v>20</v>
      </c>
      <c r="Z147" s="5" t="s">
        <v>8</v>
      </c>
      <c r="AA147" s="15" t="s">
        <v>20</v>
      </c>
      <c r="AB147" s="5" t="s">
        <v>8</v>
      </c>
      <c r="AC147" s="15" t="s">
        <v>20</v>
      </c>
    </row>
    <row r="148" spans="1:29" x14ac:dyDescent="0.35">
      <c r="A148" s="5">
        <v>0</v>
      </c>
      <c r="B148" s="5" t="s">
        <v>8</v>
      </c>
      <c r="C148" s="6">
        <v>45564</v>
      </c>
      <c r="D148" s="7">
        <v>0.52731481481481479</v>
      </c>
      <c r="E148" s="5" t="s">
        <v>3</v>
      </c>
      <c r="F148" s="5" t="s">
        <v>8</v>
      </c>
      <c r="G148" s="5">
        <v>0</v>
      </c>
      <c r="H148" s="5" t="s">
        <v>8</v>
      </c>
      <c r="I148" s="20">
        <v>-0.42099999999999999</v>
      </c>
      <c r="J148" s="5" t="s">
        <v>8</v>
      </c>
      <c r="K148" s="13">
        <v>-0.21</v>
      </c>
      <c r="L148" s="5" t="s">
        <v>8</v>
      </c>
      <c r="M148" s="5">
        <v>-28.295999999999999</v>
      </c>
      <c r="N148" s="5" t="s">
        <v>8</v>
      </c>
      <c r="O148" s="14">
        <v>197.41300000000001</v>
      </c>
      <c r="P148" s="5" t="s">
        <v>8</v>
      </c>
      <c r="Q148" s="5">
        <v>4676617</v>
      </c>
      <c r="R148" s="12" t="s">
        <v>8</v>
      </c>
      <c r="S148" s="5">
        <v>17026</v>
      </c>
      <c r="T148" s="5" t="s">
        <v>8</v>
      </c>
      <c r="U148" s="5">
        <v>-26864</v>
      </c>
      <c r="V148" s="5" t="s">
        <v>8</v>
      </c>
      <c r="W148" s="5">
        <v>69693</v>
      </c>
      <c r="X148" s="5" t="s">
        <v>8</v>
      </c>
      <c r="Y148" s="15" t="s">
        <v>20</v>
      </c>
      <c r="Z148" s="5" t="s">
        <v>8</v>
      </c>
      <c r="AA148" s="15" t="s">
        <v>20</v>
      </c>
      <c r="AB148" s="5" t="s">
        <v>8</v>
      </c>
      <c r="AC148" s="15" t="s">
        <v>20</v>
      </c>
    </row>
    <row r="149" spans="1:29" x14ac:dyDescent="0.35">
      <c r="A149" s="5">
        <v>0</v>
      </c>
      <c r="B149" s="5" t="s">
        <v>8</v>
      </c>
      <c r="C149" s="6">
        <v>45564</v>
      </c>
      <c r="D149" s="7">
        <v>0.52731481481481479</v>
      </c>
      <c r="E149" s="5" t="s">
        <v>3</v>
      </c>
      <c r="F149" s="5" t="s">
        <v>8</v>
      </c>
      <c r="G149" s="5">
        <v>0</v>
      </c>
      <c r="H149" s="5" t="s">
        <v>8</v>
      </c>
      <c r="I149" s="20">
        <v>-0.42099999999999999</v>
      </c>
      <c r="J149" s="5" t="s">
        <v>8</v>
      </c>
      <c r="K149" s="13">
        <v>-0.21</v>
      </c>
      <c r="L149" s="5" t="s">
        <v>8</v>
      </c>
      <c r="M149" s="5">
        <v>-28.295999999999999</v>
      </c>
      <c r="N149" s="5" t="s">
        <v>8</v>
      </c>
      <c r="O149" s="14">
        <v>197.41300000000001</v>
      </c>
      <c r="P149" s="5" t="s">
        <v>8</v>
      </c>
      <c r="Q149" s="5">
        <v>4676617</v>
      </c>
      <c r="R149" s="12" t="s">
        <v>8</v>
      </c>
      <c r="S149" s="5">
        <v>17026</v>
      </c>
      <c r="T149" s="5" t="s">
        <v>8</v>
      </c>
      <c r="U149" s="5">
        <v>-26864</v>
      </c>
      <c r="V149" s="5" t="s">
        <v>8</v>
      </c>
      <c r="W149" s="5">
        <v>69693</v>
      </c>
      <c r="X149" s="5" t="s">
        <v>8</v>
      </c>
      <c r="Y149" s="15" t="s">
        <v>20</v>
      </c>
      <c r="Z149" s="5" t="s">
        <v>8</v>
      </c>
      <c r="AA149" s="15" t="s">
        <v>20</v>
      </c>
      <c r="AB149" s="5" t="s">
        <v>8</v>
      </c>
      <c r="AC149" s="15" t="s">
        <v>20</v>
      </c>
    </row>
    <row r="150" spans="1:29" x14ac:dyDescent="0.35">
      <c r="A150" s="5">
        <v>0</v>
      </c>
      <c r="B150" s="5" t="s">
        <v>8</v>
      </c>
      <c r="C150" s="6">
        <v>45564</v>
      </c>
      <c r="D150" s="7">
        <v>0.52732638888888894</v>
      </c>
      <c r="E150" s="5" t="s">
        <v>3</v>
      </c>
      <c r="F150" s="5" t="s">
        <v>8</v>
      </c>
      <c r="G150" s="5">
        <v>0</v>
      </c>
      <c r="H150" s="5" t="s">
        <v>8</v>
      </c>
      <c r="I150" s="20">
        <v>-0.42099999999999999</v>
      </c>
      <c r="J150" s="5" t="s">
        <v>8</v>
      </c>
      <c r="K150" s="13">
        <v>-0.21</v>
      </c>
      <c r="L150" s="5" t="s">
        <v>8</v>
      </c>
      <c r="M150" s="5">
        <v>-27.917000000000002</v>
      </c>
      <c r="N150" s="5" t="s">
        <v>8</v>
      </c>
      <c r="O150" s="14">
        <v>197.49600000000001</v>
      </c>
      <c r="P150" s="5" t="s">
        <v>8</v>
      </c>
      <c r="Q150" s="5">
        <v>4676674</v>
      </c>
      <c r="R150" s="12" t="s">
        <v>8</v>
      </c>
      <c r="S150" s="5">
        <v>16993</v>
      </c>
      <c r="T150" s="5" t="s">
        <v>8</v>
      </c>
      <c r="U150" s="5">
        <v>-26750</v>
      </c>
      <c r="V150" s="5" t="s">
        <v>8</v>
      </c>
      <c r="W150" s="5">
        <v>69718</v>
      </c>
      <c r="X150" s="5" t="s">
        <v>8</v>
      </c>
      <c r="Y150" s="15" t="s">
        <v>20</v>
      </c>
      <c r="Z150" s="5" t="s">
        <v>8</v>
      </c>
      <c r="AA150" s="15" t="s">
        <v>20</v>
      </c>
      <c r="AB150" s="5" t="s">
        <v>8</v>
      </c>
      <c r="AC150" s="15" t="s">
        <v>20</v>
      </c>
    </row>
    <row r="151" spans="1:29" x14ac:dyDescent="0.35">
      <c r="A151" s="5">
        <v>0</v>
      </c>
      <c r="B151" s="5" t="s">
        <v>8</v>
      </c>
      <c r="C151" s="6">
        <v>45564</v>
      </c>
      <c r="D151" s="7">
        <v>0.52732638888888894</v>
      </c>
      <c r="E151" s="5" t="s">
        <v>3</v>
      </c>
      <c r="F151" s="5" t="s">
        <v>8</v>
      </c>
      <c r="G151" s="5">
        <v>0</v>
      </c>
      <c r="H151" s="5" t="s">
        <v>8</v>
      </c>
      <c r="I151" s="20">
        <v>-0.42099999999999999</v>
      </c>
      <c r="J151" s="5" t="s">
        <v>8</v>
      </c>
      <c r="K151" s="13">
        <v>-0.21</v>
      </c>
      <c r="L151" s="5" t="s">
        <v>8</v>
      </c>
      <c r="M151" s="5">
        <v>-28.106000000000002</v>
      </c>
      <c r="N151" s="5" t="s">
        <v>8</v>
      </c>
      <c r="O151" s="14">
        <v>197.30699999999999</v>
      </c>
      <c r="P151" s="5" t="s">
        <v>8</v>
      </c>
      <c r="Q151" s="5">
        <v>4676651</v>
      </c>
      <c r="R151" s="12" t="s">
        <v>8</v>
      </c>
      <c r="S151" s="5">
        <v>17009</v>
      </c>
      <c r="T151" s="5" t="s">
        <v>8</v>
      </c>
      <c r="U151" s="5">
        <v>-26807</v>
      </c>
      <c r="V151" s="5" t="s">
        <v>8</v>
      </c>
      <c r="W151" s="5">
        <v>69661</v>
      </c>
      <c r="X151" s="5" t="s">
        <v>8</v>
      </c>
      <c r="Y151" s="15" t="s">
        <v>20</v>
      </c>
      <c r="Z151" s="5" t="s">
        <v>8</v>
      </c>
      <c r="AA151" s="15" t="s">
        <v>20</v>
      </c>
      <c r="AB151" s="5" t="s">
        <v>8</v>
      </c>
      <c r="AC151" s="15" t="s">
        <v>20</v>
      </c>
    </row>
    <row r="152" spans="1:29" x14ac:dyDescent="0.35">
      <c r="A152" s="5">
        <v>0</v>
      </c>
      <c r="B152" s="5" t="s">
        <v>8</v>
      </c>
      <c r="C152" s="6">
        <v>45564</v>
      </c>
      <c r="D152" s="7">
        <v>0.52733796296296298</v>
      </c>
      <c r="E152" s="5" t="s">
        <v>3</v>
      </c>
      <c r="F152" s="5" t="s">
        <v>8</v>
      </c>
      <c r="G152" s="5">
        <v>0</v>
      </c>
      <c r="H152" s="5" t="s">
        <v>8</v>
      </c>
      <c r="I152" s="20">
        <v>-0.42099999999999999</v>
      </c>
      <c r="J152" s="5" t="s">
        <v>8</v>
      </c>
      <c r="K152" s="13">
        <v>-0.21</v>
      </c>
      <c r="L152" s="5" t="s">
        <v>8</v>
      </c>
      <c r="M152" s="5">
        <v>-28.106000000000002</v>
      </c>
      <c r="N152" s="5" t="s">
        <v>8</v>
      </c>
      <c r="O152" s="14">
        <v>197.30699999999999</v>
      </c>
      <c r="P152" s="5" t="s">
        <v>8</v>
      </c>
      <c r="Q152" s="5">
        <v>4676651</v>
      </c>
      <c r="R152" s="12" t="s">
        <v>8</v>
      </c>
      <c r="S152" s="5">
        <v>17009</v>
      </c>
      <c r="T152" s="5" t="s">
        <v>8</v>
      </c>
      <c r="U152" s="5">
        <v>-26807</v>
      </c>
      <c r="V152" s="5" t="s">
        <v>8</v>
      </c>
      <c r="W152" s="5">
        <v>69661</v>
      </c>
      <c r="X152" s="5" t="s">
        <v>8</v>
      </c>
      <c r="Y152" s="15" t="s">
        <v>20</v>
      </c>
      <c r="Z152" s="5" t="s">
        <v>8</v>
      </c>
      <c r="AA152" s="15" t="s">
        <v>20</v>
      </c>
      <c r="AB152" s="5" t="s">
        <v>8</v>
      </c>
      <c r="AC152" s="15" t="s">
        <v>20</v>
      </c>
    </row>
    <row r="153" spans="1:29" x14ac:dyDescent="0.35">
      <c r="A153" s="5">
        <v>0</v>
      </c>
      <c r="B153" s="5" t="s">
        <v>8</v>
      </c>
      <c r="C153" s="6">
        <v>45564</v>
      </c>
      <c r="D153" s="7">
        <v>0.52733796296296298</v>
      </c>
      <c r="E153" s="5" t="s">
        <v>3</v>
      </c>
      <c r="F153" s="5" t="s">
        <v>8</v>
      </c>
      <c r="G153" s="5">
        <v>0</v>
      </c>
      <c r="H153" s="5" t="s">
        <v>8</v>
      </c>
      <c r="I153" s="20">
        <v>-0.42099999999999999</v>
      </c>
      <c r="J153" s="5" t="s">
        <v>8</v>
      </c>
      <c r="K153" s="13">
        <v>-0.21</v>
      </c>
      <c r="L153" s="5" t="s">
        <v>8</v>
      </c>
      <c r="M153" s="5">
        <v>-28.097000000000001</v>
      </c>
      <c r="N153" s="5" t="s">
        <v>8</v>
      </c>
      <c r="O153" s="14">
        <v>197.357</v>
      </c>
      <c r="P153" s="5" t="s">
        <v>8</v>
      </c>
      <c r="Q153" s="5">
        <v>4676690</v>
      </c>
      <c r="R153" s="12" t="s">
        <v>8</v>
      </c>
      <c r="S153" s="5">
        <v>17000</v>
      </c>
      <c r="T153" s="5" t="s">
        <v>8</v>
      </c>
      <c r="U153" s="5">
        <v>-26804</v>
      </c>
      <c r="V153" s="5" t="s">
        <v>8</v>
      </c>
      <c r="W153" s="5">
        <v>69676</v>
      </c>
      <c r="X153" s="5" t="s">
        <v>8</v>
      </c>
      <c r="Y153" s="15" t="s">
        <v>20</v>
      </c>
      <c r="Z153" s="5" t="s">
        <v>8</v>
      </c>
      <c r="AA153" s="15" t="s">
        <v>20</v>
      </c>
      <c r="AB153" s="5" t="s">
        <v>8</v>
      </c>
      <c r="AC153" s="15" t="s">
        <v>20</v>
      </c>
    </row>
    <row r="154" spans="1:29" x14ac:dyDescent="0.35">
      <c r="A154" s="5">
        <v>0</v>
      </c>
      <c r="B154" s="5" t="s">
        <v>8</v>
      </c>
      <c r="C154" s="6">
        <v>45564</v>
      </c>
      <c r="D154" s="7">
        <v>0.52734953703703702</v>
      </c>
      <c r="E154" s="5" t="s">
        <v>3</v>
      </c>
      <c r="F154" s="5" t="s">
        <v>8</v>
      </c>
      <c r="G154" s="5">
        <v>0</v>
      </c>
      <c r="H154" s="5" t="s">
        <v>8</v>
      </c>
      <c r="I154" s="20">
        <v>-0.42099999999999999</v>
      </c>
      <c r="J154" s="5" t="s">
        <v>8</v>
      </c>
      <c r="K154" s="13">
        <v>-0.21</v>
      </c>
      <c r="L154" s="5" t="s">
        <v>8</v>
      </c>
      <c r="M154" s="5">
        <v>-28.097000000000001</v>
      </c>
      <c r="N154" s="5" t="s">
        <v>8</v>
      </c>
      <c r="O154" s="14">
        <v>197.357</v>
      </c>
      <c r="P154" s="5" t="s">
        <v>8</v>
      </c>
      <c r="Q154" s="5">
        <v>4676690</v>
      </c>
      <c r="R154" s="12" t="s">
        <v>8</v>
      </c>
      <c r="S154" s="5">
        <v>17000</v>
      </c>
      <c r="T154" s="5" t="s">
        <v>8</v>
      </c>
      <c r="U154" s="5">
        <v>-26804</v>
      </c>
      <c r="V154" s="5" t="s">
        <v>8</v>
      </c>
      <c r="W154" s="5">
        <v>69676</v>
      </c>
      <c r="X154" s="5" t="s">
        <v>8</v>
      </c>
      <c r="Y154" s="15" t="s">
        <v>20</v>
      </c>
      <c r="Z154" s="5" t="s">
        <v>8</v>
      </c>
      <c r="AA154" s="15" t="s">
        <v>20</v>
      </c>
      <c r="AB154" s="5" t="s">
        <v>8</v>
      </c>
      <c r="AC154" s="15" t="s">
        <v>20</v>
      </c>
    </row>
    <row r="155" spans="1:29" x14ac:dyDescent="0.35">
      <c r="A155" s="5">
        <v>0</v>
      </c>
      <c r="B155" s="5" t="s">
        <v>8</v>
      </c>
      <c r="C155" s="6">
        <v>45564</v>
      </c>
      <c r="D155" s="7">
        <v>0.52734953703703702</v>
      </c>
      <c r="E155" s="5" t="s">
        <v>3</v>
      </c>
      <c r="F155" s="5" t="s">
        <v>8</v>
      </c>
      <c r="G155" s="5">
        <v>0</v>
      </c>
      <c r="H155" s="5" t="s">
        <v>8</v>
      </c>
      <c r="I155" s="20">
        <v>-0.42099999999999999</v>
      </c>
      <c r="J155" s="5" t="s">
        <v>8</v>
      </c>
      <c r="K155" s="13">
        <v>-0.21</v>
      </c>
      <c r="L155" s="5" t="s">
        <v>8</v>
      </c>
      <c r="M155" s="5">
        <v>-28.216000000000001</v>
      </c>
      <c r="N155" s="5" t="s">
        <v>8</v>
      </c>
      <c r="O155" s="14">
        <v>197.18799999999999</v>
      </c>
      <c r="P155" s="5" t="s">
        <v>8</v>
      </c>
      <c r="Q155" s="5">
        <v>4676647</v>
      </c>
      <c r="R155" s="12" t="s">
        <v>8</v>
      </c>
      <c r="S155" s="5">
        <v>16961</v>
      </c>
      <c r="T155" s="5" t="s">
        <v>8</v>
      </c>
      <c r="U155" s="5">
        <v>-26840</v>
      </c>
      <c r="V155" s="5" t="s">
        <v>8</v>
      </c>
      <c r="W155" s="5">
        <v>69625</v>
      </c>
      <c r="X155" s="5" t="s">
        <v>8</v>
      </c>
      <c r="Y155" s="15" t="s">
        <v>20</v>
      </c>
      <c r="Z155" s="5" t="s">
        <v>8</v>
      </c>
      <c r="AA155" s="15" t="s">
        <v>20</v>
      </c>
      <c r="AB155" s="5" t="s">
        <v>8</v>
      </c>
      <c r="AC155" s="15" t="s">
        <v>20</v>
      </c>
    </row>
    <row r="156" spans="1:29" x14ac:dyDescent="0.35">
      <c r="A156" s="5">
        <v>0</v>
      </c>
      <c r="B156" s="5" t="s">
        <v>8</v>
      </c>
      <c r="C156" s="6">
        <v>45564</v>
      </c>
      <c r="D156" s="7">
        <v>0.52736111111111106</v>
      </c>
      <c r="E156" s="5" t="s">
        <v>3</v>
      </c>
      <c r="F156" s="5" t="s">
        <v>8</v>
      </c>
      <c r="G156" s="5">
        <v>0</v>
      </c>
      <c r="H156" s="5" t="s">
        <v>8</v>
      </c>
      <c r="I156" s="20">
        <v>-0.42099999999999999</v>
      </c>
      <c r="J156" s="5" t="s">
        <v>8</v>
      </c>
      <c r="K156" s="13">
        <v>-0.21</v>
      </c>
      <c r="L156" s="5" t="s">
        <v>8</v>
      </c>
      <c r="M156" s="5">
        <v>-28.216000000000001</v>
      </c>
      <c r="N156" s="5" t="s">
        <v>8</v>
      </c>
      <c r="O156" s="14">
        <v>197.18799999999999</v>
      </c>
      <c r="P156" s="5" t="s">
        <v>8</v>
      </c>
      <c r="Q156" s="5">
        <v>4676647</v>
      </c>
      <c r="R156" s="12" t="s">
        <v>8</v>
      </c>
      <c r="S156" s="5">
        <v>16961</v>
      </c>
      <c r="T156" s="5" t="s">
        <v>8</v>
      </c>
      <c r="U156" s="5">
        <v>-26840</v>
      </c>
      <c r="V156" s="5" t="s">
        <v>8</v>
      </c>
      <c r="W156" s="5">
        <v>69625</v>
      </c>
      <c r="X156" s="5" t="s">
        <v>8</v>
      </c>
      <c r="Y156" s="15" t="s">
        <v>20</v>
      </c>
      <c r="Z156" s="5" t="s">
        <v>8</v>
      </c>
      <c r="AA156" s="15" t="s">
        <v>20</v>
      </c>
      <c r="AB156" s="5" t="s">
        <v>8</v>
      </c>
      <c r="AC156" s="15" t="s">
        <v>20</v>
      </c>
    </row>
    <row r="157" spans="1:29" x14ac:dyDescent="0.35">
      <c r="A157" s="5">
        <v>0</v>
      </c>
      <c r="B157" s="5" t="s">
        <v>8</v>
      </c>
      <c r="C157" s="6">
        <v>45564</v>
      </c>
      <c r="D157" s="7">
        <v>0.52736111111111106</v>
      </c>
      <c r="E157" s="5" t="s">
        <v>3</v>
      </c>
      <c r="F157" s="5" t="s">
        <v>8</v>
      </c>
      <c r="G157" s="5">
        <v>0</v>
      </c>
      <c r="H157" s="5" t="s">
        <v>8</v>
      </c>
      <c r="I157" s="20">
        <v>-0.42099999999999999</v>
      </c>
      <c r="J157" s="5" t="s">
        <v>8</v>
      </c>
      <c r="K157" s="13">
        <v>-0.21</v>
      </c>
      <c r="L157" s="5" t="s">
        <v>8</v>
      </c>
      <c r="M157" s="5">
        <v>-28.183</v>
      </c>
      <c r="N157" s="5" t="s">
        <v>8</v>
      </c>
      <c r="O157" s="14">
        <v>197.227</v>
      </c>
      <c r="P157" s="5" t="s">
        <v>8</v>
      </c>
      <c r="Q157" s="5">
        <v>4676666</v>
      </c>
      <c r="R157" s="12" t="s">
        <v>8</v>
      </c>
      <c r="S157" s="5">
        <v>16964</v>
      </c>
      <c r="T157" s="5" t="s">
        <v>8</v>
      </c>
      <c r="U157" s="5">
        <v>-26830</v>
      </c>
      <c r="V157" s="5" t="s">
        <v>8</v>
      </c>
      <c r="W157" s="5">
        <v>69637</v>
      </c>
      <c r="X157" s="5" t="s">
        <v>8</v>
      </c>
      <c r="Y157" s="15" t="s">
        <v>20</v>
      </c>
      <c r="Z157" s="5" t="s">
        <v>8</v>
      </c>
      <c r="AA157" s="15" t="s">
        <v>20</v>
      </c>
      <c r="AB157" s="5" t="s">
        <v>8</v>
      </c>
      <c r="AC157" s="15" t="s">
        <v>20</v>
      </c>
    </row>
    <row r="158" spans="1:29" x14ac:dyDescent="0.35">
      <c r="A158" s="5">
        <v>0</v>
      </c>
      <c r="B158" s="5" t="s">
        <v>8</v>
      </c>
      <c r="C158" s="6">
        <v>45564</v>
      </c>
      <c r="D158" s="7">
        <v>0.52737268518518521</v>
      </c>
      <c r="E158" s="5" t="s">
        <v>3</v>
      </c>
      <c r="F158" s="5" t="s">
        <v>8</v>
      </c>
      <c r="G158" s="5">
        <v>0</v>
      </c>
      <c r="H158" s="5" t="s">
        <v>8</v>
      </c>
      <c r="I158" s="20">
        <v>-0.42099999999999999</v>
      </c>
      <c r="J158" s="5" t="s">
        <v>8</v>
      </c>
      <c r="K158" s="13">
        <v>-0.21</v>
      </c>
      <c r="L158" s="5" t="s">
        <v>8</v>
      </c>
      <c r="M158" s="5">
        <v>-28.047000000000001</v>
      </c>
      <c r="N158" s="5" t="s">
        <v>8</v>
      </c>
      <c r="O158" s="14">
        <v>197.08500000000001</v>
      </c>
      <c r="P158" s="5" t="s">
        <v>8</v>
      </c>
      <c r="Q158" s="5">
        <v>4676693</v>
      </c>
      <c r="R158" s="12" t="s">
        <v>8</v>
      </c>
      <c r="S158" s="5">
        <v>17022</v>
      </c>
      <c r="T158" s="5" t="s">
        <v>8</v>
      </c>
      <c r="U158" s="5">
        <v>-26789</v>
      </c>
      <c r="V158" s="5" t="s">
        <v>8</v>
      </c>
      <c r="W158" s="5">
        <v>69594</v>
      </c>
      <c r="X158" s="5" t="s">
        <v>8</v>
      </c>
      <c r="Y158" s="15" t="s">
        <v>20</v>
      </c>
      <c r="Z158" s="5" t="s">
        <v>8</v>
      </c>
      <c r="AA158" s="15" t="s">
        <v>20</v>
      </c>
      <c r="AB158" s="5" t="s">
        <v>8</v>
      </c>
      <c r="AC158" s="15" t="s">
        <v>20</v>
      </c>
    </row>
    <row r="159" spans="1:29" x14ac:dyDescent="0.35">
      <c r="A159" s="5">
        <v>0</v>
      </c>
      <c r="B159" s="5" t="s">
        <v>8</v>
      </c>
      <c r="C159" s="6">
        <v>45564</v>
      </c>
      <c r="D159" s="7">
        <v>0.52737268518518521</v>
      </c>
      <c r="E159" s="5" t="s">
        <v>3</v>
      </c>
      <c r="F159" s="5" t="s">
        <v>8</v>
      </c>
      <c r="G159" s="5">
        <v>0</v>
      </c>
      <c r="H159" s="5" t="s">
        <v>8</v>
      </c>
      <c r="I159" s="20">
        <v>-0.42099999999999999</v>
      </c>
      <c r="J159" s="5" t="s">
        <v>8</v>
      </c>
      <c r="K159" s="13">
        <v>-0.21</v>
      </c>
      <c r="L159" s="5" t="s">
        <v>8</v>
      </c>
      <c r="M159" s="5">
        <v>-28.047000000000001</v>
      </c>
      <c r="N159" s="5" t="s">
        <v>8</v>
      </c>
      <c r="O159" s="14">
        <v>197.08500000000001</v>
      </c>
      <c r="P159" s="5" t="s">
        <v>8</v>
      </c>
      <c r="Q159" s="5">
        <v>4676693</v>
      </c>
      <c r="R159" s="12" t="s">
        <v>8</v>
      </c>
      <c r="S159" s="5">
        <v>17022</v>
      </c>
      <c r="T159" s="5" t="s">
        <v>8</v>
      </c>
      <c r="U159" s="5">
        <v>-26789</v>
      </c>
      <c r="V159" s="5" t="s">
        <v>8</v>
      </c>
      <c r="W159" s="5">
        <v>69594</v>
      </c>
      <c r="X159" s="5" t="s">
        <v>8</v>
      </c>
      <c r="Y159" s="15" t="s">
        <v>20</v>
      </c>
      <c r="Z159" s="5" t="s">
        <v>8</v>
      </c>
      <c r="AA159" s="15" t="s">
        <v>20</v>
      </c>
      <c r="AB159" s="5" t="s">
        <v>8</v>
      </c>
      <c r="AC159" s="15" t="s">
        <v>20</v>
      </c>
    </row>
    <row r="160" spans="1:29" x14ac:dyDescent="0.35">
      <c r="A160" s="5">
        <v>0</v>
      </c>
      <c r="B160" s="5" t="s">
        <v>8</v>
      </c>
      <c r="C160" s="6">
        <v>45564</v>
      </c>
      <c r="D160" s="7">
        <v>0.52738425925925925</v>
      </c>
      <c r="E160" s="5" t="s">
        <v>3</v>
      </c>
      <c r="F160" s="5" t="s">
        <v>8</v>
      </c>
      <c r="G160" s="5">
        <v>0</v>
      </c>
      <c r="H160" s="5" t="s">
        <v>8</v>
      </c>
      <c r="I160" s="20">
        <v>-0.42099999999999999</v>
      </c>
      <c r="J160" s="5" t="s">
        <v>8</v>
      </c>
      <c r="K160" s="13">
        <v>-0.21</v>
      </c>
      <c r="L160" s="5" t="s">
        <v>8</v>
      </c>
      <c r="M160" s="5">
        <v>-27.937000000000001</v>
      </c>
      <c r="N160" s="5" t="s">
        <v>8</v>
      </c>
      <c r="O160" s="14">
        <v>197.029</v>
      </c>
      <c r="P160" s="5" t="s">
        <v>8</v>
      </c>
      <c r="Q160" s="5">
        <v>4676673</v>
      </c>
      <c r="R160" s="12" t="s">
        <v>8</v>
      </c>
      <c r="S160" s="5">
        <v>17035</v>
      </c>
      <c r="T160" s="5" t="s">
        <v>8</v>
      </c>
      <c r="U160" s="5">
        <v>-26756</v>
      </c>
      <c r="V160" s="5" t="s">
        <v>8</v>
      </c>
      <c r="W160" s="5">
        <v>69577</v>
      </c>
      <c r="X160" s="5" t="s">
        <v>8</v>
      </c>
      <c r="Y160" s="15" t="s">
        <v>20</v>
      </c>
      <c r="Z160" s="5" t="s">
        <v>8</v>
      </c>
      <c r="AA160" s="15" t="s">
        <v>20</v>
      </c>
      <c r="AB160" s="5" t="s">
        <v>8</v>
      </c>
      <c r="AC160" s="15" t="s">
        <v>20</v>
      </c>
    </row>
    <row r="161" spans="1:29" x14ac:dyDescent="0.35">
      <c r="A161" s="5">
        <v>0</v>
      </c>
      <c r="B161" s="5" t="s">
        <v>8</v>
      </c>
      <c r="C161" s="6">
        <v>45564</v>
      </c>
      <c r="D161" s="7">
        <v>0.52738425925925925</v>
      </c>
      <c r="E161" s="5" t="s">
        <v>3</v>
      </c>
      <c r="F161" s="5" t="s">
        <v>8</v>
      </c>
      <c r="G161" s="5">
        <v>0</v>
      </c>
      <c r="H161" s="5" t="s">
        <v>8</v>
      </c>
      <c r="I161" s="20">
        <v>-0.42099999999999999</v>
      </c>
      <c r="J161" s="5" t="s">
        <v>8</v>
      </c>
      <c r="K161" s="13">
        <v>-0.21</v>
      </c>
      <c r="L161" s="5" t="s">
        <v>8</v>
      </c>
      <c r="M161" s="5">
        <v>-27.937000000000001</v>
      </c>
      <c r="N161" s="5" t="s">
        <v>8</v>
      </c>
      <c r="O161" s="14">
        <v>197.029</v>
      </c>
      <c r="P161" s="5" t="s">
        <v>8</v>
      </c>
      <c r="Q161" s="5">
        <v>4676673</v>
      </c>
      <c r="R161" s="12" t="s">
        <v>8</v>
      </c>
      <c r="S161" s="5">
        <v>17035</v>
      </c>
      <c r="T161" s="5" t="s">
        <v>8</v>
      </c>
      <c r="U161" s="5">
        <v>-26756</v>
      </c>
      <c r="V161" s="5" t="s">
        <v>8</v>
      </c>
      <c r="W161" s="5">
        <v>69577</v>
      </c>
      <c r="X161" s="5" t="s">
        <v>8</v>
      </c>
      <c r="Y161" s="15" t="s">
        <v>20</v>
      </c>
      <c r="Z161" s="5" t="s">
        <v>8</v>
      </c>
      <c r="AA161" s="15" t="s">
        <v>20</v>
      </c>
      <c r="AB161" s="5" t="s">
        <v>8</v>
      </c>
      <c r="AC161" s="15" t="s">
        <v>20</v>
      </c>
    </row>
    <row r="162" spans="1:29" x14ac:dyDescent="0.35">
      <c r="A162" s="5">
        <v>0</v>
      </c>
      <c r="B162" s="5" t="s">
        <v>8</v>
      </c>
      <c r="C162" s="6">
        <v>45564</v>
      </c>
      <c r="D162" s="7">
        <v>0.52739583333333329</v>
      </c>
      <c r="E162" s="5" t="s">
        <v>3</v>
      </c>
      <c r="F162" s="5" t="s">
        <v>8</v>
      </c>
      <c r="G162" s="5">
        <v>0</v>
      </c>
      <c r="H162" s="5" t="s">
        <v>8</v>
      </c>
      <c r="I162" s="20">
        <v>-0.42099999999999999</v>
      </c>
      <c r="J162" s="5" t="s">
        <v>8</v>
      </c>
      <c r="K162" s="13">
        <v>-0.21</v>
      </c>
      <c r="L162" s="5" t="s">
        <v>8</v>
      </c>
      <c r="M162" s="5">
        <v>-28.135999999999999</v>
      </c>
      <c r="N162" s="5" t="s">
        <v>8</v>
      </c>
      <c r="O162" s="14">
        <v>197.01499999999999</v>
      </c>
      <c r="P162" s="5" t="s">
        <v>8</v>
      </c>
      <c r="Q162" s="5">
        <v>4676649</v>
      </c>
      <c r="R162" s="12" t="s">
        <v>8</v>
      </c>
      <c r="S162" s="5">
        <v>17038</v>
      </c>
      <c r="T162" s="5" t="s">
        <v>8</v>
      </c>
      <c r="U162" s="5">
        <v>-26816</v>
      </c>
      <c r="V162" s="5" t="s">
        <v>8</v>
      </c>
      <c r="W162" s="5">
        <v>69573</v>
      </c>
      <c r="X162" s="5" t="s">
        <v>8</v>
      </c>
      <c r="Y162" s="15" t="s">
        <v>20</v>
      </c>
      <c r="Z162" s="5" t="s">
        <v>8</v>
      </c>
      <c r="AA162" s="15" t="s">
        <v>20</v>
      </c>
      <c r="AB162" s="5" t="s">
        <v>8</v>
      </c>
      <c r="AC162" s="15" t="s">
        <v>20</v>
      </c>
    </row>
    <row r="163" spans="1:29" x14ac:dyDescent="0.35">
      <c r="A163" s="5">
        <v>0</v>
      </c>
      <c r="B163" s="5" t="s">
        <v>8</v>
      </c>
      <c r="C163" s="6">
        <v>45564</v>
      </c>
      <c r="D163" s="7">
        <v>0.52739583333333329</v>
      </c>
      <c r="E163" s="5" t="s">
        <v>3</v>
      </c>
      <c r="F163" s="5" t="s">
        <v>8</v>
      </c>
      <c r="G163" s="5">
        <v>0</v>
      </c>
      <c r="H163" s="5" t="s">
        <v>8</v>
      </c>
      <c r="I163" s="20">
        <v>-0.42099999999999999</v>
      </c>
      <c r="J163" s="5" t="s">
        <v>8</v>
      </c>
      <c r="K163" s="13">
        <v>-0.21</v>
      </c>
      <c r="L163" s="5" t="s">
        <v>8</v>
      </c>
      <c r="M163" s="5">
        <v>-28.135999999999999</v>
      </c>
      <c r="N163" s="5" t="s">
        <v>8</v>
      </c>
      <c r="O163" s="14">
        <v>197.01499999999999</v>
      </c>
      <c r="P163" s="5" t="s">
        <v>8</v>
      </c>
      <c r="Q163" s="5">
        <v>4676649</v>
      </c>
      <c r="R163" s="12" t="s">
        <v>8</v>
      </c>
      <c r="S163" s="5">
        <v>17038</v>
      </c>
      <c r="T163" s="5" t="s">
        <v>8</v>
      </c>
      <c r="U163" s="5">
        <v>-26816</v>
      </c>
      <c r="V163" s="5" t="s">
        <v>8</v>
      </c>
      <c r="W163" s="5">
        <v>69573</v>
      </c>
      <c r="X163" s="5" t="s">
        <v>8</v>
      </c>
      <c r="Y163" s="15" t="s">
        <v>20</v>
      </c>
      <c r="Z163" s="5" t="s">
        <v>8</v>
      </c>
      <c r="AA163" s="15" t="s">
        <v>20</v>
      </c>
      <c r="AB163" s="5" t="s">
        <v>8</v>
      </c>
      <c r="AC163" s="15" t="s">
        <v>20</v>
      </c>
    </row>
    <row r="164" spans="1:29" x14ac:dyDescent="0.35">
      <c r="A164" s="5">
        <v>0</v>
      </c>
      <c r="B164" s="5" t="s">
        <v>8</v>
      </c>
      <c r="C164" s="6">
        <v>45564</v>
      </c>
      <c r="D164" s="7">
        <v>0.52740740740740744</v>
      </c>
      <c r="E164" s="5" t="s">
        <v>3</v>
      </c>
      <c r="F164" s="5" t="s">
        <v>8</v>
      </c>
      <c r="G164" s="5">
        <v>0</v>
      </c>
      <c r="H164" s="5" t="s">
        <v>8</v>
      </c>
      <c r="I164" s="20">
        <v>-0.42099999999999999</v>
      </c>
      <c r="J164" s="5" t="s">
        <v>8</v>
      </c>
      <c r="K164" s="13">
        <v>-0.21</v>
      </c>
      <c r="L164" s="5" t="s">
        <v>8</v>
      </c>
      <c r="M164" s="5">
        <v>-28</v>
      </c>
      <c r="N164" s="5" t="s">
        <v>8</v>
      </c>
      <c r="O164" s="14">
        <v>196.91900000000001</v>
      </c>
      <c r="P164" s="5" t="s">
        <v>8</v>
      </c>
      <c r="Q164" s="5">
        <v>4676711</v>
      </c>
      <c r="R164" s="12" t="s">
        <v>8</v>
      </c>
      <c r="S164" s="5">
        <v>17025</v>
      </c>
      <c r="T164" s="5" t="s">
        <v>8</v>
      </c>
      <c r="U164" s="5">
        <v>-26775</v>
      </c>
      <c r="V164" s="5" t="s">
        <v>8</v>
      </c>
      <c r="W164" s="5">
        <v>69544</v>
      </c>
      <c r="X164" s="5" t="s">
        <v>8</v>
      </c>
      <c r="Y164" s="15" t="s">
        <v>20</v>
      </c>
      <c r="Z164" s="5" t="s">
        <v>8</v>
      </c>
      <c r="AA164" s="15" t="s">
        <v>20</v>
      </c>
      <c r="AB164" s="5" t="s">
        <v>8</v>
      </c>
      <c r="AC164" s="15" t="s">
        <v>20</v>
      </c>
    </row>
    <row r="165" spans="1:29" x14ac:dyDescent="0.35">
      <c r="A165" s="5">
        <v>0</v>
      </c>
      <c r="B165" s="5" t="s">
        <v>8</v>
      </c>
      <c r="C165" s="6">
        <v>45564</v>
      </c>
      <c r="D165" s="7">
        <v>0.52740740740740744</v>
      </c>
      <c r="E165" s="5" t="s">
        <v>3</v>
      </c>
      <c r="F165" s="5" t="s">
        <v>8</v>
      </c>
      <c r="G165" s="5">
        <v>0</v>
      </c>
      <c r="H165" s="5" t="s">
        <v>8</v>
      </c>
      <c r="I165" s="20">
        <v>-0.42099999999999999</v>
      </c>
      <c r="J165" s="5" t="s">
        <v>8</v>
      </c>
      <c r="K165" s="13">
        <v>-0.21</v>
      </c>
      <c r="L165" s="5" t="s">
        <v>8</v>
      </c>
      <c r="M165" s="5">
        <v>-28.1</v>
      </c>
      <c r="N165" s="5" t="s">
        <v>8</v>
      </c>
      <c r="O165" s="14">
        <v>196.893</v>
      </c>
      <c r="P165" s="5" t="s">
        <v>8</v>
      </c>
      <c r="Q165" s="5">
        <v>4676713</v>
      </c>
      <c r="R165" s="12" t="s">
        <v>8</v>
      </c>
      <c r="S165" s="5">
        <v>17061</v>
      </c>
      <c r="T165" s="5" t="s">
        <v>8</v>
      </c>
      <c r="U165" s="5">
        <v>-26805</v>
      </c>
      <c r="V165" s="5" t="s">
        <v>8</v>
      </c>
      <c r="W165" s="5">
        <v>69536</v>
      </c>
      <c r="X165" s="5" t="s">
        <v>8</v>
      </c>
      <c r="Y165" s="15" t="s">
        <v>20</v>
      </c>
      <c r="Z165" s="5" t="s">
        <v>8</v>
      </c>
      <c r="AA165" s="15" t="s">
        <v>20</v>
      </c>
      <c r="AB165" s="5" t="s">
        <v>8</v>
      </c>
      <c r="AC165" s="15" t="s">
        <v>20</v>
      </c>
    </row>
    <row r="166" spans="1:29" x14ac:dyDescent="0.35">
      <c r="A166" s="5">
        <v>0</v>
      </c>
      <c r="B166" s="5" t="s">
        <v>8</v>
      </c>
      <c r="C166" s="6">
        <v>45564</v>
      </c>
      <c r="D166" s="7">
        <v>0.52741898148148147</v>
      </c>
      <c r="E166" s="5" t="s">
        <v>3</v>
      </c>
      <c r="F166" s="5" t="s">
        <v>8</v>
      </c>
      <c r="G166" s="5">
        <v>0</v>
      </c>
      <c r="H166" s="5" t="s">
        <v>8</v>
      </c>
      <c r="I166" s="20">
        <v>-0.42099999999999999</v>
      </c>
      <c r="J166" s="5" t="s">
        <v>8</v>
      </c>
      <c r="K166" s="13">
        <v>-0.21</v>
      </c>
      <c r="L166" s="5" t="s">
        <v>8</v>
      </c>
      <c r="M166" s="5">
        <v>-28.1</v>
      </c>
      <c r="N166" s="5" t="s">
        <v>8</v>
      </c>
      <c r="O166" s="14">
        <v>196.893</v>
      </c>
      <c r="P166" s="5" t="s">
        <v>8</v>
      </c>
      <c r="Q166" s="5">
        <v>4676713</v>
      </c>
      <c r="R166" s="12" t="s">
        <v>8</v>
      </c>
      <c r="S166" s="5">
        <v>17061</v>
      </c>
      <c r="T166" s="5" t="s">
        <v>8</v>
      </c>
      <c r="U166" s="5">
        <v>-26805</v>
      </c>
      <c r="V166" s="5" t="s">
        <v>8</v>
      </c>
      <c r="W166" s="5">
        <v>69536</v>
      </c>
      <c r="X166" s="5" t="s">
        <v>8</v>
      </c>
      <c r="Y166" s="15" t="s">
        <v>20</v>
      </c>
      <c r="Z166" s="5" t="s">
        <v>8</v>
      </c>
      <c r="AA166" s="15" t="s">
        <v>20</v>
      </c>
      <c r="AB166" s="5" t="s">
        <v>8</v>
      </c>
      <c r="AC166" s="15" t="s">
        <v>20</v>
      </c>
    </row>
    <row r="167" spans="1:29" x14ac:dyDescent="0.35">
      <c r="A167" s="5">
        <v>0</v>
      </c>
      <c r="B167" s="5" t="s">
        <v>8</v>
      </c>
      <c r="C167" s="6">
        <v>45564</v>
      </c>
      <c r="D167" s="7">
        <v>0.52741898148148147</v>
      </c>
      <c r="E167" s="5" t="s">
        <v>3</v>
      </c>
      <c r="F167" s="5" t="s">
        <v>8</v>
      </c>
      <c r="G167" s="5">
        <v>0</v>
      </c>
      <c r="H167" s="5" t="s">
        <v>8</v>
      </c>
      <c r="I167" s="20">
        <v>-0.42099999999999999</v>
      </c>
      <c r="J167" s="5" t="s">
        <v>8</v>
      </c>
      <c r="K167" s="13">
        <v>-0.21</v>
      </c>
      <c r="L167" s="5" t="s">
        <v>8</v>
      </c>
      <c r="M167" s="5">
        <v>-28.082999999999998</v>
      </c>
      <c r="N167" s="5" t="s">
        <v>8</v>
      </c>
      <c r="O167" s="14">
        <v>196.76300000000001</v>
      </c>
      <c r="P167" s="5" t="s">
        <v>8</v>
      </c>
      <c r="Q167" s="5">
        <v>4676693</v>
      </c>
      <c r="R167" s="12" t="s">
        <v>8</v>
      </c>
      <c r="S167" s="5">
        <v>17019</v>
      </c>
      <c r="T167" s="5" t="s">
        <v>8</v>
      </c>
      <c r="U167" s="5">
        <v>-26800</v>
      </c>
      <c r="V167" s="5" t="s">
        <v>8</v>
      </c>
      <c r="W167" s="5">
        <v>69497</v>
      </c>
      <c r="X167" s="5" t="s">
        <v>8</v>
      </c>
      <c r="Y167" s="15" t="s">
        <v>20</v>
      </c>
      <c r="Z167" s="5" t="s">
        <v>8</v>
      </c>
      <c r="AA167" s="15" t="s">
        <v>20</v>
      </c>
      <c r="AB167" s="5" t="s">
        <v>8</v>
      </c>
      <c r="AC167" s="15" t="s">
        <v>20</v>
      </c>
    </row>
    <row r="168" spans="1:29" x14ac:dyDescent="0.35">
      <c r="A168" s="5">
        <v>0</v>
      </c>
      <c r="B168" s="5" t="s">
        <v>8</v>
      </c>
      <c r="C168" s="6">
        <v>45564</v>
      </c>
      <c r="D168" s="7">
        <v>0.52743055555555551</v>
      </c>
      <c r="E168" s="5" t="s">
        <v>3</v>
      </c>
      <c r="F168" s="5" t="s">
        <v>8</v>
      </c>
      <c r="G168" s="5">
        <v>0</v>
      </c>
      <c r="H168" s="5" t="s">
        <v>8</v>
      </c>
      <c r="I168" s="20">
        <v>-0.42099999999999999</v>
      </c>
      <c r="J168" s="5" t="s">
        <v>8</v>
      </c>
      <c r="K168" s="13">
        <v>-0.21</v>
      </c>
      <c r="L168" s="5" t="s">
        <v>8</v>
      </c>
      <c r="M168" s="5">
        <v>-28.082999999999998</v>
      </c>
      <c r="N168" s="5" t="s">
        <v>8</v>
      </c>
      <c r="O168" s="14">
        <v>196.76300000000001</v>
      </c>
      <c r="P168" s="5" t="s">
        <v>8</v>
      </c>
      <c r="Q168" s="5">
        <v>4676693</v>
      </c>
      <c r="R168" s="12" t="s">
        <v>8</v>
      </c>
      <c r="S168" s="5">
        <v>17019</v>
      </c>
      <c r="T168" s="5" t="s">
        <v>8</v>
      </c>
      <c r="U168" s="5">
        <v>-26800</v>
      </c>
      <c r="V168" s="5" t="s">
        <v>8</v>
      </c>
      <c r="W168" s="5">
        <v>69497</v>
      </c>
      <c r="X168" s="5" t="s">
        <v>8</v>
      </c>
      <c r="Y168" s="15" t="s">
        <v>20</v>
      </c>
      <c r="Z168" s="5" t="s">
        <v>8</v>
      </c>
      <c r="AA168" s="15" t="s">
        <v>20</v>
      </c>
      <c r="AB168" s="5" t="s">
        <v>8</v>
      </c>
      <c r="AC168" s="15" t="s">
        <v>20</v>
      </c>
    </row>
    <row r="169" spans="1:29" x14ac:dyDescent="0.35">
      <c r="A169" s="5">
        <v>0</v>
      </c>
      <c r="B169" s="5" t="s">
        <v>8</v>
      </c>
      <c r="C169" s="6">
        <v>45564</v>
      </c>
      <c r="D169" s="7">
        <v>0.52743055555555551</v>
      </c>
      <c r="E169" s="5" t="s">
        <v>3</v>
      </c>
      <c r="F169" s="5" t="s">
        <v>8</v>
      </c>
      <c r="G169" s="5">
        <v>0</v>
      </c>
      <c r="H169" s="5" t="s">
        <v>8</v>
      </c>
      <c r="I169" s="20">
        <v>-0.42099999999999999</v>
      </c>
      <c r="J169" s="5" t="s">
        <v>8</v>
      </c>
      <c r="K169" s="13">
        <v>-0.21</v>
      </c>
      <c r="L169" s="5" t="s">
        <v>8</v>
      </c>
      <c r="M169" s="5">
        <v>-28.332999999999998</v>
      </c>
      <c r="N169" s="5" t="s">
        <v>8</v>
      </c>
      <c r="O169" s="14">
        <v>196.64400000000001</v>
      </c>
      <c r="P169" s="5" t="s">
        <v>8</v>
      </c>
      <c r="Q169" s="5">
        <v>4676667</v>
      </c>
      <c r="R169" s="12" t="s">
        <v>8</v>
      </c>
      <c r="S169" s="5">
        <v>17031</v>
      </c>
      <c r="T169" s="5" t="s">
        <v>8</v>
      </c>
      <c r="U169" s="5">
        <v>-26875</v>
      </c>
      <c r="V169" s="5" t="s">
        <v>8</v>
      </c>
      <c r="W169" s="5">
        <v>69461</v>
      </c>
      <c r="X169" s="5" t="s">
        <v>8</v>
      </c>
      <c r="Y169" s="15" t="s">
        <v>20</v>
      </c>
      <c r="Z169" s="5" t="s">
        <v>8</v>
      </c>
      <c r="AA169" s="15" t="s">
        <v>20</v>
      </c>
      <c r="AB169" s="5" t="s">
        <v>8</v>
      </c>
      <c r="AC169" s="15" t="s">
        <v>20</v>
      </c>
    </row>
    <row r="170" spans="1:29" x14ac:dyDescent="0.35">
      <c r="A170" s="5">
        <v>0</v>
      </c>
      <c r="B170" s="5" t="s">
        <v>8</v>
      </c>
      <c r="C170" s="6">
        <v>45564</v>
      </c>
      <c r="D170" s="7">
        <v>0.52744212962962966</v>
      </c>
      <c r="E170" s="5" t="s">
        <v>3</v>
      </c>
      <c r="F170" s="5" t="s">
        <v>8</v>
      </c>
      <c r="G170" s="5">
        <v>0</v>
      </c>
      <c r="H170" s="5" t="s">
        <v>8</v>
      </c>
      <c r="I170" s="20">
        <v>-0.42099999999999999</v>
      </c>
      <c r="J170" s="5" t="s">
        <v>8</v>
      </c>
      <c r="K170" s="13">
        <v>-0.21</v>
      </c>
      <c r="L170" s="5" t="s">
        <v>8</v>
      </c>
      <c r="M170" s="5">
        <v>-28.332999999999998</v>
      </c>
      <c r="N170" s="5" t="s">
        <v>8</v>
      </c>
      <c r="O170" s="14">
        <v>196.64400000000001</v>
      </c>
      <c r="P170" s="5" t="s">
        <v>8</v>
      </c>
      <c r="Q170" s="5">
        <v>4676667</v>
      </c>
      <c r="R170" s="12" t="s">
        <v>8</v>
      </c>
      <c r="S170" s="5">
        <v>17031</v>
      </c>
      <c r="T170" s="5" t="s">
        <v>8</v>
      </c>
      <c r="U170" s="5">
        <v>-26875</v>
      </c>
      <c r="V170" s="5" t="s">
        <v>8</v>
      </c>
      <c r="W170" s="5">
        <v>69461</v>
      </c>
      <c r="X170" s="5" t="s">
        <v>8</v>
      </c>
      <c r="Y170" s="15" t="s">
        <v>20</v>
      </c>
      <c r="Z170" s="5" t="s">
        <v>8</v>
      </c>
      <c r="AA170" s="15" t="s">
        <v>20</v>
      </c>
      <c r="AB170" s="5" t="s">
        <v>8</v>
      </c>
      <c r="AC170" s="15" t="s">
        <v>20</v>
      </c>
    </row>
    <row r="171" spans="1:29" x14ac:dyDescent="0.35">
      <c r="A171" s="5">
        <v>0</v>
      </c>
      <c r="B171" s="5" t="s">
        <v>8</v>
      </c>
      <c r="C171" s="6">
        <v>45564</v>
      </c>
      <c r="D171" s="7">
        <v>0.52744212962962966</v>
      </c>
      <c r="E171" s="5" t="s">
        <v>3</v>
      </c>
      <c r="F171" s="5" t="s">
        <v>8</v>
      </c>
      <c r="G171" s="5">
        <v>0</v>
      </c>
      <c r="H171" s="5" t="s">
        <v>8</v>
      </c>
      <c r="I171" s="20">
        <v>-0.42099999999999999</v>
      </c>
      <c r="J171" s="5" t="s">
        <v>8</v>
      </c>
      <c r="K171" s="13">
        <v>-0.21</v>
      </c>
      <c r="L171" s="5" t="s">
        <v>8</v>
      </c>
      <c r="M171" s="5">
        <v>-28.318999999999999</v>
      </c>
      <c r="N171" s="5" t="s">
        <v>8</v>
      </c>
      <c r="O171" s="14">
        <v>196.518</v>
      </c>
      <c r="P171" s="5" t="s">
        <v>8</v>
      </c>
      <c r="Q171" s="5">
        <v>4676650</v>
      </c>
      <c r="R171" s="12" t="s">
        <v>8</v>
      </c>
      <c r="S171" s="5">
        <v>17026</v>
      </c>
      <c r="T171" s="5" t="s">
        <v>8</v>
      </c>
      <c r="U171" s="5">
        <v>-26871</v>
      </c>
      <c r="V171" s="5" t="s">
        <v>8</v>
      </c>
      <c r="W171" s="5">
        <v>69423</v>
      </c>
      <c r="X171" s="5" t="s">
        <v>8</v>
      </c>
      <c r="Y171" s="15" t="s">
        <v>20</v>
      </c>
      <c r="Z171" s="5" t="s">
        <v>8</v>
      </c>
      <c r="AA171" s="15" t="s">
        <v>20</v>
      </c>
      <c r="AB171" s="5" t="s">
        <v>8</v>
      </c>
      <c r="AC171" s="15" t="s">
        <v>20</v>
      </c>
    </row>
    <row r="172" spans="1:29" x14ac:dyDescent="0.35">
      <c r="A172" s="5">
        <v>0</v>
      </c>
      <c r="B172" s="5" t="s">
        <v>8</v>
      </c>
      <c r="C172" s="6">
        <v>45564</v>
      </c>
      <c r="D172" s="7">
        <v>0.5274537037037037</v>
      </c>
      <c r="E172" s="5" t="s">
        <v>3</v>
      </c>
      <c r="F172" s="5" t="s">
        <v>8</v>
      </c>
      <c r="G172" s="5">
        <v>0</v>
      </c>
      <c r="H172" s="5" t="s">
        <v>8</v>
      </c>
      <c r="I172" s="20">
        <v>-0.42099999999999999</v>
      </c>
      <c r="J172" s="5" t="s">
        <v>8</v>
      </c>
      <c r="K172" s="13">
        <v>-0.21</v>
      </c>
      <c r="L172" s="5" t="s">
        <v>8</v>
      </c>
      <c r="M172" s="5">
        <v>-28.356000000000002</v>
      </c>
      <c r="N172" s="5" t="s">
        <v>8</v>
      </c>
      <c r="O172" s="14">
        <v>196.67099999999999</v>
      </c>
      <c r="P172" s="5" t="s">
        <v>8</v>
      </c>
      <c r="Q172" s="5">
        <v>4676626</v>
      </c>
      <c r="R172" s="12" t="s">
        <v>8</v>
      </c>
      <c r="S172" s="5">
        <v>16983</v>
      </c>
      <c r="T172" s="5" t="s">
        <v>8</v>
      </c>
      <c r="U172" s="5">
        <v>-26882</v>
      </c>
      <c r="V172" s="5" t="s">
        <v>8</v>
      </c>
      <c r="W172" s="5">
        <v>69469</v>
      </c>
      <c r="X172" s="5" t="s">
        <v>8</v>
      </c>
      <c r="Y172" s="15" t="s">
        <v>20</v>
      </c>
      <c r="Z172" s="5" t="s">
        <v>8</v>
      </c>
      <c r="AA172" s="15" t="s">
        <v>20</v>
      </c>
      <c r="AB172" s="5" t="s">
        <v>8</v>
      </c>
      <c r="AC172" s="15" t="s">
        <v>20</v>
      </c>
    </row>
    <row r="173" spans="1:29" x14ac:dyDescent="0.35">
      <c r="A173" s="5">
        <v>0</v>
      </c>
      <c r="B173" s="5" t="s">
        <v>8</v>
      </c>
      <c r="C173" s="6">
        <v>45564</v>
      </c>
      <c r="D173" s="7">
        <v>0.5274537037037037</v>
      </c>
      <c r="E173" s="5" t="s">
        <v>3</v>
      </c>
      <c r="F173" s="5" t="s">
        <v>8</v>
      </c>
      <c r="G173" s="5">
        <v>0</v>
      </c>
      <c r="H173" s="5" t="s">
        <v>8</v>
      </c>
      <c r="I173" s="20">
        <v>-0.42099999999999999</v>
      </c>
      <c r="J173" s="5" t="s">
        <v>8</v>
      </c>
      <c r="K173" s="13">
        <v>-0.21</v>
      </c>
      <c r="L173" s="5" t="s">
        <v>8</v>
      </c>
      <c r="M173" s="5">
        <v>-28.356000000000002</v>
      </c>
      <c r="N173" s="5" t="s">
        <v>8</v>
      </c>
      <c r="O173" s="14">
        <v>196.67099999999999</v>
      </c>
      <c r="P173" s="5" t="s">
        <v>8</v>
      </c>
      <c r="Q173" s="5">
        <v>4676626</v>
      </c>
      <c r="R173" s="12" t="s">
        <v>8</v>
      </c>
      <c r="S173" s="5">
        <v>16983</v>
      </c>
      <c r="T173" s="5" t="s">
        <v>8</v>
      </c>
      <c r="U173" s="5">
        <v>-26882</v>
      </c>
      <c r="V173" s="5" t="s">
        <v>8</v>
      </c>
      <c r="W173" s="5">
        <v>69469</v>
      </c>
      <c r="X173" s="5" t="s">
        <v>8</v>
      </c>
      <c r="Y173" s="15" t="s">
        <v>20</v>
      </c>
      <c r="Z173" s="5" t="s">
        <v>8</v>
      </c>
      <c r="AA173" s="15" t="s">
        <v>20</v>
      </c>
      <c r="AB173" s="5" t="s">
        <v>8</v>
      </c>
      <c r="AC173" s="15" t="s">
        <v>20</v>
      </c>
    </row>
    <row r="174" spans="1:29" x14ac:dyDescent="0.35">
      <c r="A174" s="5">
        <v>0</v>
      </c>
      <c r="B174" s="5" t="s">
        <v>8</v>
      </c>
      <c r="C174" s="6">
        <v>45564</v>
      </c>
      <c r="D174" s="7">
        <v>0.52746527777777774</v>
      </c>
      <c r="E174" s="5" t="s">
        <v>3</v>
      </c>
      <c r="F174" s="5" t="s">
        <v>8</v>
      </c>
      <c r="G174" s="5">
        <v>0</v>
      </c>
      <c r="H174" s="5" t="s">
        <v>8</v>
      </c>
      <c r="I174" s="20">
        <v>-0.42099999999999999</v>
      </c>
      <c r="J174" s="5" t="s">
        <v>8</v>
      </c>
      <c r="K174" s="13">
        <v>-0.21</v>
      </c>
      <c r="L174" s="5" t="s">
        <v>8</v>
      </c>
      <c r="M174" s="5">
        <v>-27.946999999999999</v>
      </c>
      <c r="N174" s="5" t="s">
        <v>8</v>
      </c>
      <c r="O174" s="14">
        <v>196.584</v>
      </c>
      <c r="P174" s="5" t="s">
        <v>8</v>
      </c>
      <c r="Q174" s="5">
        <v>4676702</v>
      </c>
      <c r="R174" s="12" t="s">
        <v>8</v>
      </c>
      <c r="S174" s="5">
        <v>16967</v>
      </c>
      <c r="T174" s="5" t="s">
        <v>8</v>
      </c>
      <c r="U174" s="5">
        <v>-26759</v>
      </c>
      <c r="V174" s="5" t="s">
        <v>8</v>
      </c>
      <c r="W174" s="5">
        <v>69443</v>
      </c>
      <c r="X174" s="5" t="s">
        <v>8</v>
      </c>
      <c r="Y174" s="15" t="s">
        <v>20</v>
      </c>
      <c r="Z174" s="5" t="s">
        <v>8</v>
      </c>
      <c r="AA174" s="15" t="s">
        <v>20</v>
      </c>
      <c r="AB174" s="5" t="s">
        <v>8</v>
      </c>
      <c r="AC174" s="15" t="s">
        <v>20</v>
      </c>
    </row>
    <row r="175" spans="1:29" x14ac:dyDescent="0.35">
      <c r="A175" s="5">
        <v>0</v>
      </c>
      <c r="B175" s="5" t="s">
        <v>8</v>
      </c>
      <c r="C175" s="6">
        <v>45564</v>
      </c>
      <c r="D175" s="7">
        <v>0.52746527777777774</v>
      </c>
      <c r="E175" s="5" t="s">
        <v>3</v>
      </c>
      <c r="F175" s="5" t="s">
        <v>8</v>
      </c>
      <c r="G175" s="5">
        <v>0</v>
      </c>
      <c r="H175" s="5" t="s">
        <v>8</v>
      </c>
      <c r="I175" s="20">
        <v>-0.42099999999999999</v>
      </c>
      <c r="J175" s="5" t="s">
        <v>8</v>
      </c>
      <c r="K175" s="13">
        <v>-0.21</v>
      </c>
      <c r="L175" s="5" t="s">
        <v>8</v>
      </c>
      <c r="M175" s="5">
        <v>-27.946999999999999</v>
      </c>
      <c r="N175" s="5" t="s">
        <v>8</v>
      </c>
      <c r="O175" s="14">
        <v>196.584</v>
      </c>
      <c r="P175" s="5" t="s">
        <v>8</v>
      </c>
      <c r="Q175" s="5">
        <v>4676702</v>
      </c>
      <c r="R175" s="12" t="s">
        <v>8</v>
      </c>
      <c r="S175" s="5">
        <v>16967</v>
      </c>
      <c r="T175" s="5" t="s">
        <v>8</v>
      </c>
      <c r="U175" s="5">
        <v>-26759</v>
      </c>
      <c r="V175" s="5" t="s">
        <v>8</v>
      </c>
      <c r="W175" s="5">
        <v>69443</v>
      </c>
      <c r="X175" s="5" t="s">
        <v>8</v>
      </c>
      <c r="Y175" s="15" t="s">
        <v>20</v>
      </c>
      <c r="Z175" s="5" t="s">
        <v>8</v>
      </c>
      <c r="AA175" s="15" t="s">
        <v>20</v>
      </c>
      <c r="AB175" s="5" t="s">
        <v>8</v>
      </c>
      <c r="AC175" s="15" t="s">
        <v>20</v>
      </c>
    </row>
    <row r="176" spans="1:29" x14ac:dyDescent="0.35">
      <c r="A176" s="5">
        <v>0</v>
      </c>
      <c r="B176" s="5" t="s">
        <v>8</v>
      </c>
      <c r="C176" s="6">
        <v>45564</v>
      </c>
      <c r="D176" s="7">
        <v>0.52747685185185189</v>
      </c>
      <c r="E176" s="5" t="s">
        <v>3</v>
      </c>
      <c r="F176" s="5" t="s">
        <v>8</v>
      </c>
      <c r="G176" s="5">
        <v>0</v>
      </c>
      <c r="H176" s="5" t="s">
        <v>8</v>
      </c>
      <c r="I176" s="20">
        <v>-0.42099999999999999</v>
      </c>
      <c r="J176" s="5" t="s">
        <v>8</v>
      </c>
      <c r="K176" s="13">
        <v>-0.21</v>
      </c>
      <c r="L176" s="5" t="s">
        <v>8</v>
      </c>
      <c r="M176" s="5">
        <v>-27.946999999999999</v>
      </c>
      <c r="N176" s="5" t="s">
        <v>8</v>
      </c>
      <c r="O176" s="14">
        <v>196.637</v>
      </c>
      <c r="P176" s="5" t="s">
        <v>8</v>
      </c>
      <c r="Q176" s="5">
        <v>4676695</v>
      </c>
      <c r="R176" s="12" t="s">
        <v>8</v>
      </c>
      <c r="S176" s="5">
        <v>16967</v>
      </c>
      <c r="T176" s="5" t="s">
        <v>8</v>
      </c>
      <c r="U176" s="5">
        <v>-26759</v>
      </c>
      <c r="V176" s="5" t="s">
        <v>8</v>
      </c>
      <c r="W176" s="5">
        <v>69459</v>
      </c>
      <c r="X176" s="5" t="s">
        <v>8</v>
      </c>
      <c r="Y176" s="15" t="s">
        <v>20</v>
      </c>
      <c r="Z176" s="5" t="s">
        <v>8</v>
      </c>
      <c r="AA176" s="15" t="s">
        <v>20</v>
      </c>
      <c r="AB176" s="5" t="s">
        <v>8</v>
      </c>
      <c r="AC176" s="15" t="s">
        <v>20</v>
      </c>
    </row>
    <row r="177" spans="1:29" x14ac:dyDescent="0.35">
      <c r="A177" s="5">
        <v>0</v>
      </c>
      <c r="B177" s="5" t="s">
        <v>8</v>
      </c>
      <c r="C177" s="6">
        <v>45564</v>
      </c>
      <c r="D177" s="7">
        <v>0.52747685185185189</v>
      </c>
      <c r="E177" s="5" t="s">
        <v>3</v>
      </c>
      <c r="F177" s="5" t="s">
        <v>8</v>
      </c>
      <c r="G177" s="5">
        <v>0</v>
      </c>
      <c r="H177" s="5" t="s">
        <v>8</v>
      </c>
      <c r="I177" s="20">
        <v>-0.42099999999999999</v>
      </c>
      <c r="J177" s="5" t="s">
        <v>8</v>
      </c>
      <c r="K177" s="13">
        <v>-0.21</v>
      </c>
      <c r="L177" s="5" t="s">
        <v>8</v>
      </c>
      <c r="M177" s="5">
        <v>-27.946999999999999</v>
      </c>
      <c r="N177" s="5" t="s">
        <v>8</v>
      </c>
      <c r="O177" s="14">
        <v>196.637</v>
      </c>
      <c r="P177" s="5" t="s">
        <v>8</v>
      </c>
      <c r="Q177" s="5">
        <v>4676695</v>
      </c>
      <c r="R177" s="12" t="s">
        <v>8</v>
      </c>
      <c r="S177" s="5">
        <v>16967</v>
      </c>
      <c r="T177" s="5" t="s">
        <v>8</v>
      </c>
      <c r="U177" s="5">
        <v>-26759</v>
      </c>
      <c r="V177" s="5" t="s">
        <v>8</v>
      </c>
      <c r="W177" s="5">
        <v>69459</v>
      </c>
      <c r="X177" s="5" t="s">
        <v>8</v>
      </c>
      <c r="Y177" s="15" t="s">
        <v>20</v>
      </c>
      <c r="Z177" s="5" t="s">
        <v>8</v>
      </c>
      <c r="AA177" s="15" t="s">
        <v>20</v>
      </c>
      <c r="AB177" s="5" t="s">
        <v>8</v>
      </c>
      <c r="AC177" s="15" t="s">
        <v>20</v>
      </c>
    </row>
    <row r="178" spans="1:29" x14ac:dyDescent="0.35">
      <c r="A178" s="5">
        <v>0</v>
      </c>
      <c r="B178" s="5" t="s">
        <v>8</v>
      </c>
      <c r="C178" s="6">
        <v>45564</v>
      </c>
      <c r="D178" s="7">
        <v>0.52748842592592593</v>
      </c>
      <c r="E178" s="5" t="s">
        <v>3</v>
      </c>
      <c r="F178" s="5" t="s">
        <v>8</v>
      </c>
      <c r="G178" s="5">
        <v>0</v>
      </c>
      <c r="H178" s="5" t="s">
        <v>8</v>
      </c>
      <c r="I178" s="20">
        <v>-0.42099999999999999</v>
      </c>
      <c r="J178" s="5" t="s">
        <v>8</v>
      </c>
      <c r="K178" s="13">
        <v>-0.21</v>
      </c>
      <c r="L178" s="5" t="s">
        <v>8</v>
      </c>
      <c r="M178" s="5">
        <v>-27.83</v>
      </c>
      <c r="N178" s="5" t="s">
        <v>8</v>
      </c>
      <c r="O178" s="14">
        <v>196.56100000000001</v>
      </c>
      <c r="P178" s="5" t="s">
        <v>8</v>
      </c>
      <c r="Q178" s="5">
        <v>4676704</v>
      </c>
      <c r="R178" s="12" t="s">
        <v>8</v>
      </c>
      <c r="S178" s="5">
        <v>16956</v>
      </c>
      <c r="T178" s="5" t="s">
        <v>8</v>
      </c>
      <c r="U178" s="5">
        <v>-26724</v>
      </c>
      <c r="V178" s="5" t="s">
        <v>8</v>
      </c>
      <c r="W178" s="5">
        <v>69436</v>
      </c>
      <c r="X178" s="5" t="s">
        <v>8</v>
      </c>
      <c r="Y178" s="15" t="s">
        <v>20</v>
      </c>
      <c r="Z178" s="5" t="s">
        <v>8</v>
      </c>
      <c r="AA178" s="15" t="s">
        <v>20</v>
      </c>
      <c r="AB178" s="5" t="s">
        <v>8</v>
      </c>
      <c r="AC178" s="15" t="s">
        <v>20</v>
      </c>
    </row>
    <row r="179" spans="1:29" x14ac:dyDescent="0.35">
      <c r="A179" s="5">
        <v>0</v>
      </c>
      <c r="B179" s="5" t="s">
        <v>8</v>
      </c>
      <c r="C179" s="6">
        <v>45564</v>
      </c>
      <c r="D179" s="7">
        <v>0.52748842592592593</v>
      </c>
      <c r="E179" s="5" t="s">
        <v>3</v>
      </c>
      <c r="F179" s="5" t="s">
        <v>8</v>
      </c>
      <c r="G179" s="5">
        <v>0</v>
      </c>
      <c r="H179" s="5" t="s">
        <v>8</v>
      </c>
      <c r="I179" s="20">
        <v>-0.42099999999999999</v>
      </c>
      <c r="J179" s="5" t="s">
        <v>8</v>
      </c>
      <c r="K179" s="13">
        <v>-0.21</v>
      </c>
      <c r="L179" s="5" t="s">
        <v>8</v>
      </c>
      <c r="M179" s="5">
        <v>-27.83</v>
      </c>
      <c r="N179" s="5" t="s">
        <v>8</v>
      </c>
      <c r="O179" s="14">
        <v>196.56100000000001</v>
      </c>
      <c r="P179" s="5" t="s">
        <v>8</v>
      </c>
      <c r="Q179" s="5">
        <v>4676704</v>
      </c>
      <c r="R179" s="12" t="s">
        <v>8</v>
      </c>
      <c r="S179" s="5">
        <v>16956</v>
      </c>
      <c r="T179" s="5" t="s">
        <v>8</v>
      </c>
      <c r="U179" s="5">
        <v>-26724</v>
      </c>
      <c r="V179" s="5" t="s">
        <v>8</v>
      </c>
      <c r="W179" s="5">
        <v>69436</v>
      </c>
      <c r="X179" s="5" t="s">
        <v>8</v>
      </c>
      <c r="Y179" s="15" t="s">
        <v>20</v>
      </c>
      <c r="Z179" s="5" t="s">
        <v>8</v>
      </c>
      <c r="AA179" s="15" t="s">
        <v>20</v>
      </c>
      <c r="AB179" s="5" t="s">
        <v>8</v>
      </c>
      <c r="AC179" s="15" t="s">
        <v>20</v>
      </c>
    </row>
    <row r="180" spans="1:29" x14ac:dyDescent="0.35">
      <c r="A180" s="5">
        <v>0</v>
      </c>
      <c r="B180" s="5" t="s">
        <v>8</v>
      </c>
      <c r="C180" s="6">
        <v>45564</v>
      </c>
      <c r="D180" s="7">
        <v>0.52749999999999997</v>
      </c>
      <c r="E180" s="5" t="s">
        <v>3</v>
      </c>
      <c r="F180" s="5" t="s">
        <v>8</v>
      </c>
      <c r="G180" s="5">
        <v>0</v>
      </c>
      <c r="H180" s="5" t="s">
        <v>8</v>
      </c>
      <c r="I180" s="20">
        <v>-0.42099999999999999</v>
      </c>
      <c r="J180" s="5" t="s">
        <v>8</v>
      </c>
      <c r="K180" s="13">
        <v>-0.21</v>
      </c>
      <c r="L180" s="5" t="s">
        <v>8</v>
      </c>
      <c r="M180" s="5">
        <v>-28.023</v>
      </c>
      <c r="N180" s="5" t="s">
        <v>8</v>
      </c>
      <c r="O180" s="14">
        <v>196.32300000000001</v>
      </c>
      <c r="P180" s="5" t="s">
        <v>8</v>
      </c>
      <c r="Q180" s="5">
        <v>4676665</v>
      </c>
      <c r="R180" s="12" t="s">
        <v>8</v>
      </c>
      <c r="S180" s="5">
        <v>16998</v>
      </c>
      <c r="T180" s="5" t="s">
        <v>8</v>
      </c>
      <c r="U180" s="5">
        <v>-26782</v>
      </c>
      <c r="V180" s="5" t="s">
        <v>8</v>
      </c>
      <c r="W180" s="5">
        <v>69364</v>
      </c>
      <c r="X180" s="5" t="s">
        <v>8</v>
      </c>
      <c r="Y180" s="15" t="s">
        <v>20</v>
      </c>
      <c r="Z180" s="5" t="s">
        <v>8</v>
      </c>
      <c r="AA180" s="15" t="s">
        <v>20</v>
      </c>
      <c r="AB180" s="5" t="s">
        <v>8</v>
      </c>
      <c r="AC180" s="15" t="s">
        <v>20</v>
      </c>
    </row>
    <row r="181" spans="1:29" x14ac:dyDescent="0.35">
      <c r="A181" s="5">
        <v>0</v>
      </c>
      <c r="B181" s="5" t="s">
        <v>8</v>
      </c>
      <c r="C181" s="6">
        <v>45564</v>
      </c>
      <c r="D181" s="7">
        <v>0.52749999999999997</v>
      </c>
      <c r="E181" s="5" t="s">
        <v>3</v>
      </c>
      <c r="F181" s="5" t="s">
        <v>8</v>
      </c>
      <c r="G181" s="5">
        <v>0</v>
      </c>
      <c r="H181" s="5" t="s">
        <v>8</v>
      </c>
      <c r="I181" s="20">
        <v>-0.42099999999999999</v>
      </c>
      <c r="J181" s="5" t="s">
        <v>8</v>
      </c>
      <c r="K181" s="13">
        <v>-0.21</v>
      </c>
      <c r="L181" s="5" t="s">
        <v>8</v>
      </c>
      <c r="M181" s="5">
        <v>-27.954000000000001</v>
      </c>
      <c r="N181" s="5" t="s">
        <v>8</v>
      </c>
      <c r="O181" s="14">
        <v>196.386</v>
      </c>
      <c r="P181" s="5" t="s">
        <v>8</v>
      </c>
      <c r="Q181" s="5">
        <v>4676650</v>
      </c>
      <c r="R181" s="12" t="s">
        <v>8</v>
      </c>
      <c r="S181" s="5">
        <v>16961</v>
      </c>
      <c r="T181" s="5" t="s">
        <v>8</v>
      </c>
      <c r="U181" s="5">
        <v>-26761</v>
      </c>
      <c r="V181" s="5" t="s">
        <v>8</v>
      </c>
      <c r="W181" s="5">
        <v>69383</v>
      </c>
      <c r="X181" s="5" t="s">
        <v>8</v>
      </c>
      <c r="Y181" s="15" t="s">
        <v>20</v>
      </c>
      <c r="Z181" s="5" t="s">
        <v>8</v>
      </c>
      <c r="AA181" s="15" t="s">
        <v>20</v>
      </c>
      <c r="AB181" s="5" t="s">
        <v>8</v>
      </c>
      <c r="AC181" s="15" t="s">
        <v>20</v>
      </c>
    </row>
    <row r="182" spans="1:29" x14ac:dyDescent="0.35">
      <c r="A182" s="5">
        <v>0</v>
      </c>
      <c r="B182" s="5" t="s">
        <v>8</v>
      </c>
      <c r="C182" s="6">
        <v>45564</v>
      </c>
      <c r="D182" s="7">
        <v>0.52751157407407412</v>
      </c>
      <c r="E182" s="5" t="s">
        <v>3</v>
      </c>
      <c r="F182" s="5" t="s">
        <v>8</v>
      </c>
      <c r="G182" s="5">
        <v>0</v>
      </c>
      <c r="H182" s="5" t="s">
        <v>8</v>
      </c>
      <c r="I182" s="20">
        <v>-0.42099999999999999</v>
      </c>
      <c r="J182" s="5" t="s">
        <v>8</v>
      </c>
      <c r="K182" s="13">
        <v>-0.21</v>
      </c>
      <c r="L182" s="5" t="s">
        <v>8</v>
      </c>
      <c r="M182" s="5">
        <v>-27.954000000000001</v>
      </c>
      <c r="N182" s="5" t="s">
        <v>8</v>
      </c>
      <c r="O182" s="14">
        <v>196.386</v>
      </c>
      <c r="P182" s="5" t="s">
        <v>8</v>
      </c>
      <c r="Q182" s="5">
        <v>4676650</v>
      </c>
      <c r="R182" s="12" t="s">
        <v>8</v>
      </c>
      <c r="S182" s="5">
        <v>16961</v>
      </c>
      <c r="T182" s="5" t="s">
        <v>8</v>
      </c>
      <c r="U182" s="5">
        <v>-26761</v>
      </c>
      <c r="V182" s="5" t="s">
        <v>8</v>
      </c>
      <c r="W182" s="5">
        <v>69383</v>
      </c>
      <c r="X182" s="5" t="s">
        <v>8</v>
      </c>
      <c r="Y182" s="15" t="s">
        <v>20</v>
      </c>
      <c r="Z182" s="5" t="s">
        <v>8</v>
      </c>
      <c r="AA182" s="15" t="s">
        <v>20</v>
      </c>
      <c r="AB182" s="5" t="s">
        <v>8</v>
      </c>
      <c r="AC182" s="15" t="s">
        <v>20</v>
      </c>
    </row>
    <row r="183" spans="1:29" x14ac:dyDescent="0.35">
      <c r="A183" s="5">
        <v>0</v>
      </c>
      <c r="B183" s="5" t="s">
        <v>8</v>
      </c>
      <c r="C183" s="6">
        <v>45564</v>
      </c>
      <c r="D183" s="7">
        <v>0.52751157407407412</v>
      </c>
      <c r="E183" s="5" t="s">
        <v>3</v>
      </c>
      <c r="F183" s="5" t="s">
        <v>8</v>
      </c>
      <c r="G183" s="5">
        <v>0</v>
      </c>
      <c r="H183" s="5" t="s">
        <v>8</v>
      </c>
      <c r="I183" s="20">
        <v>-0.42099999999999999</v>
      </c>
      <c r="J183" s="5" t="s">
        <v>8</v>
      </c>
      <c r="K183" s="13">
        <v>-0.21</v>
      </c>
      <c r="L183" s="5" t="s">
        <v>8</v>
      </c>
      <c r="M183" s="5">
        <v>-28.14</v>
      </c>
      <c r="N183" s="5" t="s">
        <v>8</v>
      </c>
      <c r="O183" s="14">
        <v>196.41200000000001</v>
      </c>
      <c r="P183" s="5" t="s">
        <v>8</v>
      </c>
      <c r="Q183" s="5">
        <v>4676642</v>
      </c>
      <c r="R183" s="12" t="s">
        <v>8</v>
      </c>
      <c r="S183" s="5">
        <v>16997</v>
      </c>
      <c r="T183" s="5" t="s">
        <v>8</v>
      </c>
      <c r="U183" s="5">
        <v>-26817</v>
      </c>
      <c r="V183" s="5" t="s">
        <v>8</v>
      </c>
      <c r="W183" s="5">
        <v>69391</v>
      </c>
      <c r="X183" s="5" t="s">
        <v>8</v>
      </c>
      <c r="Y183" s="15" t="s">
        <v>20</v>
      </c>
      <c r="Z183" s="5" t="s">
        <v>8</v>
      </c>
      <c r="AA183" s="15" t="s">
        <v>20</v>
      </c>
      <c r="AB183" s="5" t="s">
        <v>8</v>
      </c>
      <c r="AC183" s="15" t="s">
        <v>20</v>
      </c>
    </row>
    <row r="184" spans="1:29" x14ac:dyDescent="0.35">
      <c r="A184" s="5">
        <v>0</v>
      </c>
      <c r="B184" s="5" t="s">
        <v>8</v>
      </c>
      <c r="C184" s="6">
        <v>45564</v>
      </c>
      <c r="D184" s="7">
        <v>0.52752314814814816</v>
      </c>
      <c r="E184" s="5" t="s">
        <v>3</v>
      </c>
      <c r="F184" s="5" t="s">
        <v>8</v>
      </c>
      <c r="G184" s="5">
        <v>0</v>
      </c>
      <c r="H184" s="5" t="s">
        <v>8</v>
      </c>
      <c r="I184" s="20">
        <v>-0.42099999999999999</v>
      </c>
      <c r="J184" s="5" t="s">
        <v>8</v>
      </c>
      <c r="K184" s="13">
        <v>-0.21</v>
      </c>
      <c r="L184" s="5" t="s">
        <v>8</v>
      </c>
      <c r="M184" s="5">
        <v>-28.14</v>
      </c>
      <c r="N184" s="5" t="s">
        <v>8</v>
      </c>
      <c r="O184" s="14">
        <v>196.41200000000001</v>
      </c>
      <c r="P184" s="5" t="s">
        <v>8</v>
      </c>
      <c r="Q184" s="5">
        <v>4676642</v>
      </c>
      <c r="R184" s="12" t="s">
        <v>8</v>
      </c>
      <c r="S184" s="5">
        <v>16997</v>
      </c>
      <c r="T184" s="5" t="s">
        <v>8</v>
      </c>
      <c r="U184" s="5">
        <v>-26817</v>
      </c>
      <c r="V184" s="5" t="s">
        <v>8</v>
      </c>
      <c r="W184" s="5">
        <v>69391</v>
      </c>
      <c r="X184" s="5" t="s">
        <v>8</v>
      </c>
      <c r="Y184" s="15" t="s">
        <v>20</v>
      </c>
      <c r="Z184" s="5" t="s">
        <v>8</v>
      </c>
      <c r="AA184" s="15" t="s">
        <v>20</v>
      </c>
      <c r="AB184" s="5" t="s">
        <v>8</v>
      </c>
      <c r="AC184" s="15" t="s">
        <v>20</v>
      </c>
    </row>
    <row r="185" spans="1:29" x14ac:dyDescent="0.35">
      <c r="A185" s="5">
        <v>0</v>
      </c>
      <c r="B185" s="5" t="s">
        <v>8</v>
      </c>
      <c r="C185" s="6">
        <v>45564</v>
      </c>
      <c r="D185" s="7">
        <v>0.52752314814814816</v>
      </c>
      <c r="E185" s="5" t="s">
        <v>3</v>
      </c>
      <c r="F185" s="5" t="s">
        <v>8</v>
      </c>
      <c r="G185" s="5">
        <v>0</v>
      </c>
      <c r="H185" s="5" t="s">
        <v>8</v>
      </c>
      <c r="I185" s="20">
        <v>-0.42099999999999999</v>
      </c>
      <c r="J185" s="5" t="s">
        <v>8</v>
      </c>
      <c r="K185" s="13">
        <v>-0.21</v>
      </c>
      <c r="L185" s="5" t="s">
        <v>8</v>
      </c>
      <c r="M185" s="5">
        <v>-27.934000000000001</v>
      </c>
      <c r="N185" s="5" t="s">
        <v>8</v>
      </c>
      <c r="O185" s="14">
        <v>196.24</v>
      </c>
      <c r="P185" s="5" t="s">
        <v>8</v>
      </c>
      <c r="Q185" s="5">
        <v>4676620</v>
      </c>
      <c r="R185" s="12" t="s">
        <v>8</v>
      </c>
      <c r="S185" s="5">
        <v>16956</v>
      </c>
      <c r="T185" s="5" t="s">
        <v>8</v>
      </c>
      <c r="U185" s="5">
        <v>-26755</v>
      </c>
      <c r="V185" s="5" t="s">
        <v>8</v>
      </c>
      <c r="W185" s="5">
        <v>69339</v>
      </c>
      <c r="X185" s="5" t="s">
        <v>8</v>
      </c>
      <c r="Y185" s="15" t="s">
        <v>20</v>
      </c>
      <c r="Z185" s="5" t="s">
        <v>8</v>
      </c>
      <c r="AA185" s="15" t="s">
        <v>20</v>
      </c>
      <c r="AB185" s="5" t="s">
        <v>8</v>
      </c>
      <c r="AC185" s="15" t="s">
        <v>20</v>
      </c>
    </row>
    <row r="186" spans="1:29" x14ac:dyDescent="0.35">
      <c r="A186" s="5">
        <v>0</v>
      </c>
      <c r="B186" s="5" t="s">
        <v>8</v>
      </c>
      <c r="C186" s="6">
        <v>45564</v>
      </c>
      <c r="D186" s="7">
        <v>0.5275347222222222</v>
      </c>
      <c r="E186" s="5" t="s">
        <v>3</v>
      </c>
      <c r="F186" s="5" t="s">
        <v>8</v>
      </c>
      <c r="G186" s="5">
        <v>0</v>
      </c>
      <c r="H186" s="5" t="s">
        <v>8</v>
      </c>
      <c r="I186" s="20">
        <v>-0.42099999999999999</v>
      </c>
      <c r="J186" s="5" t="s">
        <v>8</v>
      </c>
      <c r="K186" s="13">
        <v>-0.21</v>
      </c>
      <c r="L186" s="5" t="s">
        <v>8</v>
      </c>
      <c r="M186" s="5">
        <v>-27.934000000000001</v>
      </c>
      <c r="N186" s="5" t="s">
        <v>8</v>
      </c>
      <c r="O186" s="14">
        <v>196.24</v>
      </c>
      <c r="P186" s="5" t="s">
        <v>8</v>
      </c>
      <c r="Q186" s="5">
        <v>4676620</v>
      </c>
      <c r="R186" s="12" t="s">
        <v>8</v>
      </c>
      <c r="S186" s="5">
        <v>16956</v>
      </c>
      <c r="T186" s="5" t="s">
        <v>8</v>
      </c>
      <c r="U186" s="5">
        <v>-26755</v>
      </c>
      <c r="V186" s="5" t="s">
        <v>8</v>
      </c>
      <c r="W186" s="5">
        <v>69339</v>
      </c>
      <c r="X186" s="5" t="s">
        <v>8</v>
      </c>
      <c r="Y186" s="15" t="s">
        <v>20</v>
      </c>
      <c r="Z186" s="5" t="s">
        <v>8</v>
      </c>
      <c r="AA186" s="15" t="s">
        <v>20</v>
      </c>
      <c r="AB186" s="5" t="s">
        <v>8</v>
      </c>
      <c r="AC186" s="15" t="s">
        <v>20</v>
      </c>
    </row>
    <row r="187" spans="1:29" x14ac:dyDescent="0.35">
      <c r="A187" s="5">
        <v>0</v>
      </c>
      <c r="B187" s="5" t="s">
        <v>8</v>
      </c>
      <c r="C187" s="6">
        <v>45564</v>
      </c>
      <c r="D187" s="7">
        <v>0.5275347222222222</v>
      </c>
      <c r="E187" s="5" t="s">
        <v>3</v>
      </c>
      <c r="F187" s="5" t="s">
        <v>8</v>
      </c>
      <c r="G187" s="5">
        <v>0</v>
      </c>
      <c r="H187" s="5" t="s">
        <v>8</v>
      </c>
      <c r="I187" s="20">
        <v>-0.42099999999999999</v>
      </c>
      <c r="J187" s="5" t="s">
        <v>8</v>
      </c>
      <c r="K187" s="13">
        <v>-0.21</v>
      </c>
      <c r="L187" s="5" t="s">
        <v>8</v>
      </c>
      <c r="M187" s="5">
        <v>-27.934000000000001</v>
      </c>
      <c r="N187" s="5" t="s">
        <v>8</v>
      </c>
      <c r="O187" s="14">
        <v>196.10400000000001</v>
      </c>
      <c r="P187" s="5" t="s">
        <v>8</v>
      </c>
      <c r="Q187" s="5">
        <v>4676656</v>
      </c>
      <c r="R187" s="12" t="s">
        <v>8</v>
      </c>
      <c r="S187" s="5">
        <v>16959</v>
      </c>
      <c r="T187" s="5" t="s">
        <v>8</v>
      </c>
      <c r="U187" s="5">
        <v>-26755</v>
      </c>
      <c r="V187" s="5" t="s">
        <v>8</v>
      </c>
      <c r="W187" s="5">
        <v>69298</v>
      </c>
      <c r="X187" s="5" t="s">
        <v>8</v>
      </c>
      <c r="Y187" s="15" t="s">
        <v>20</v>
      </c>
      <c r="Z187" s="5" t="s">
        <v>8</v>
      </c>
      <c r="AA187" s="15" t="s">
        <v>20</v>
      </c>
      <c r="AB187" s="5" t="s">
        <v>8</v>
      </c>
      <c r="AC187" s="15" t="s">
        <v>20</v>
      </c>
    </row>
    <row r="188" spans="1:29" x14ac:dyDescent="0.35">
      <c r="A188" s="5">
        <v>0</v>
      </c>
      <c r="B188" s="5" t="s">
        <v>8</v>
      </c>
      <c r="C188" s="6">
        <v>45564</v>
      </c>
      <c r="D188" s="7">
        <v>0.52754629629629635</v>
      </c>
      <c r="E188" s="5" t="s">
        <v>3</v>
      </c>
      <c r="F188" s="5" t="s">
        <v>8</v>
      </c>
      <c r="G188" s="5">
        <v>0</v>
      </c>
      <c r="H188" s="5" t="s">
        <v>8</v>
      </c>
      <c r="I188" s="20">
        <v>-0.42099999999999999</v>
      </c>
      <c r="J188" s="5" t="s">
        <v>8</v>
      </c>
      <c r="K188" s="13">
        <v>-0.21</v>
      </c>
      <c r="L188" s="5" t="s">
        <v>8</v>
      </c>
      <c r="M188" s="5">
        <v>-27.983000000000001</v>
      </c>
      <c r="N188" s="5" t="s">
        <v>8</v>
      </c>
      <c r="O188" s="14">
        <v>196.303</v>
      </c>
      <c r="P188" s="5" t="s">
        <v>8</v>
      </c>
      <c r="Q188" s="5">
        <v>4676653</v>
      </c>
      <c r="R188" s="12" t="s">
        <v>8</v>
      </c>
      <c r="S188" s="5">
        <v>16979</v>
      </c>
      <c r="T188" s="5" t="s">
        <v>8</v>
      </c>
      <c r="U188" s="5">
        <v>-26770</v>
      </c>
      <c r="V188" s="5" t="s">
        <v>8</v>
      </c>
      <c r="W188" s="5">
        <v>69358</v>
      </c>
      <c r="X188" s="5" t="s">
        <v>8</v>
      </c>
      <c r="Y188" s="15" t="s">
        <v>20</v>
      </c>
      <c r="Z188" s="5" t="s">
        <v>8</v>
      </c>
      <c r="AA188" s="15" t="s">
        <v>20</v>
      </c>
      <c r="AB188" s="5" t="s">
        <v>8</v>
      </c>
      <c r="AC188" s="15" t="s">
        <v>20</v>
      </c>
    </row>
    <row r="189" spans="1:29" x14ac:dyDescent="0.35">
      <c r="A189" s="5">
        <v>0</v>
      </c>
      <c r="B189" s="5" t="s">
        <v>8</v>
      </c>
      <c r="C189" s="6">
        <v>45564</v>
      </c>
      <c r="D189" s="7">
        <v>0.52754629629629635</v>
      </c>
      <c r="E189" s="5" t="s">
        <v>3</v>
      </c>
      <c r="F189" s="5" t="s">
        <v>8</v>
      </c>
      <c r="G189" s="5">
        <v>0</v>
      </c>
      <c r="H189" s="5" t="s">
        <v>8</v>
      </c>
      <c r="I189" s="20">
        <v>-0.42099999999999999</v>
      </c>
      <c r="J189" s="5" t="s">
        <v>8</v>
      </c>
      <c r="K189" s="13">
        <v>-0.21</v>
      </c>
      <c r="L189" s="5" t="s">
        <v>8</v>
      </c>
      <c r="M189" s="5">
        <v>-27.983000000000001</v>
      </c>
      <c r="N189" s="5" t="s">
        <v>8</v>
      </c>
      <c r="O189" s="14">
        <v>196.303</v>
      </c>
      <c r="P189" s="5" t="s">
        <v>8</v>
      </c>
      <c r="Q189" s="5">
        <v>4676653</v>
      </c>
      <c r="R189" s="12" t="s">
        <v>8</v>
      </c>
      <c r="S189" s="5">
        <v>16979</v>
      </c>
      <c r="T189" s="5" t="s">
        <v>8</v>
      </c>
      <c r="U189" s="5">
        <v>-26770</v>
      </c>
      <c r="V189" s="5" t="s">
        <v>8</v>
      </c>
      <c r="W189" s="5">
        <v>69358</v>
      </c>
      <c r="X189" s="5" t="s">
        <v>8</v>
      </c>
      <c r="Y189" s="15" t="s">
        <v>20</v>
      </c>
      <c r="Z189" s="5" t="s">
        <v>8</v>
      </c>
      <c r="AA189" s="15" t="s">
        <v>20</v>
      </c>
      <c r="AB189" s="5" t="s">
        <v>8</v>
      </c>
      <c r="AC189" s="15" t="s">
        <v>20</v>
      </c>
    </row>
    <row r="190" spans="1:29" x14ac:dyDescent="0.35">
      <c r="A190" s="5">
        <v>0</v>
      </c>
      <c r="B190" s="5" t="s">
        <v>8</v>
      </c>
      <c r="C190" s="6">
        <v>45564</v>
      </c>
      <c r="D190" s="7">
        <v>0.52755787037037039</v>
      </c>
      <c r="E190" s="5" t="s">
        <v>3</v>
      </c>
      <c r="F190" s="5" t="s">
        <v>8</v>
      </c>
      <c r="G190" s="5">
        <v>0</v>
      </c>
      <c r="H190" s="5" t="s">
        <v>8</v>
      </c>
      <c r="I190" s="20">
        <v>-0.42099999999999999</v>
      </c>
      <c r="J190" s="5" t="s">
        <v>8</v>
      </c>
      <c r="K190" s="13">
        <v>-0.21</v>
      </c>
      <c r="L190" s="5" t="s">
        <v>8</v>
      </c>
      <c r="M190" s="5">
        <v>-27.83</v>
      </c>
      <c r="N190" s="5" t="s">
        <v>8</v>
      </c>
      <c r="O190" s="14">
        <v>195.91200000000001</v>
      </c>
      <c r="P190" s="5" t="s">
        <v>8</v>
      </c>
      <c r="Q190" s="5">
        <v>4676666</v>
      </c>
      <c r="R190" s="12" t="s">
        <v>8</v>
      </c>
      <c r="S190" s="5">
        <v>17006</v>
      </c>
      <c r="T190" s="5" t="s">
        <v>8</v>
      </c>
      <c r="U190" s="5">
        <v>-26724</v>
      </c>
      <c r="V190" s="5" t="s">
        <v>8</v>
      </c>
      <c r="W190" s="5">
        <v>69240</v>
      </c>
      <c r="X190" s="5" t="s">
        <v>8</v>
      </c>
      <c r="Y190" s="15" t="s">
        <v>20</v>
      </c>
      <c r="Z190" s="5" t="s">
        <v>8</v>
      </c>
      <c r="AA190" s="15" t="s">
        <v>20</v>
      </c>
      <c r="AB190" s="5" t="s">
        <v>8</v>
      </c>
      <c r="AC190" s="15" t="s">
        <v>20</v>
      </c>
    </row>
    <row r="191" spans="1:29" x14ac:dyDescent="0.35">
      <c r="A191" s="5">
        <v>0</v>
      </c>
      <c r="B191" s="5" t="s">
        <v>8</v>
      </c>
      <c r="C191" s="6">
        <v>45564</v>
      </c>
      <c r="D191" s="7">
        <v>0.52755787037037039</v>
      </c>
      <c r="E191" s="5" t="s">
        <v>3</v>
      </c>
      <c r="F191" s="5" t="s">
        <v>8</v>
      </c>
      <c r="G191" s="5">
        <v>0</v>
      </c>
      <c r="H191" s="5" t="s">
        <v>8</v>
      </c>
      <c r="I191" s="20">
        <v>-0.42099999999999999</v>
      </c>
      <c r="J191" s="5" t="s">
        <v>8</v>
      </c>
      <c r="K191" s="13">
        <v>-0.21</v>
      </c>
      <c r="L191" s="5" t="s">
        <v>8</v>
      </c>
      <c r="M191" s="5">
        <v>-27.83</v>
      </c>
      <c r="N191" s="5" t="s">
        <v>8</v>
      </c>
      <c r="O191" s="14">
        <v>195.91200000000001</v>
      </c>
      <c r="P191" s="5" t="s">
        <v>8</v>
      </c>
      <c r="Q191" s="5">
        <v>4676666</v>
      </c>
      <c r="R191" s="12" t="s">
        <v>8</v>
      </c>
      <c r="S191" s="5">
        <v>17006</v>
      </c>
      <c r="T191" s="5" t="s">
        <v>8</v>
      </c>
      <c r="U191" s="5">
        <v>-26724</v>
      </c>
      <c r="V191" s="5" t="s">
        <v>8</v>
      </c>
      <c r="W191" s="5">
        <v>69240</v>
      </c>
      <c r="X191" s="5" t="s">
        <v>8</v>
      </c>
      <c r="Y191" s="15" t="s">
        <v>20</v>
      </c>
      <c r="Z191" s="5" t="s">
        <v>8</v>
      </c>
      <c r="AA191" s="15" t="s">
        <v>20</v>
      </c>
      <c r="AB191" s="5" t="s">
        <v>8</v>
      </c>
      <c r="AC191" s="15" t="s">
        <v>20</v>
      </c>
    </row>
    <row r="192" spans="1:29" x14ac:dyDescent="0.35">
      <c r="A192" s="5">
        <v>0</v>
      </c>
      <c r="B192" s="5" t="s">
        <v>8</v>
      </c>
      <c r="C192" s="6">
        <v>45564</v>
      </c>
      <c r="D192" s="7">
        <v>0.52756944444444442</v>
      </c>
      <c r="E192" s="5" t="s">
        <v>3</v>
      </c>
      <c r="F192" s="5" t="s">
        <v>8</v>
      </c>
      <c r="G192" s="5">
        <v>0</v>
      </c>
      <c r="H192" s="5" t="s">
        <v>8</v>
      </c>
      <c r="I192" s="20">
        <v>-0.42099999999999999</v>
      </c>
      <c r="J192" s="5" t="s">
        <v>8</v>
      </c>
      <c r="K192" s="13">
        <v>-0.21</v>
      </c>
      <c r="L192" s="5" t="s">
        <v>8</v>
      </c>
      <c r="M192" s="5">
        <v>-27.966999999999999</v>
      </c>
      <c r="N192" s="5" t="s">
        <v>8</v>
      </c>
      <c r="O192" s="14">
        <v>195.97800000000001</v>
      </c>
      <c r="P192" s="5" t="s">
        <v>8</v>
      </c>
      <c r="Q192" s="5">
        <v>4676662</v>
      </c>
      <c r="R192" s="12" t="s">
        <v>8</v>
      </c>
      <c r="S192" s="5">
        <v>17042</v>
      </c>
      <c r="T192" s="5" t="s">
        <v>8</v>
      </c>
      <c r="U192" s="5">
        <v>-26765</v>
      </c>
      <c r="V192" s="5" t="s">
        <v>8</v>
      </c>
      <c r="W192" s="5">
        <v>69260</v>
      </c>
      <c r="X192" s="5" t="s">
        <v>8</v>
      </c>
      <c r="Y192" s="15" t="s">
        <v>20</v>
      </c>
      <c r="Z192" s="5" t="s">
        <v>8</v>
      </c>
      <c r="AA192" s="15" t="s">
        <v>20</v>
      </c>
      <c r="AB192" s="5" t="s">
        <v>8</v>
      </c>
      <c r="AC192" s="15" t="s">
        <v>20</v>
      </c>
    </row>
    <row r="193" spans="1:29" x14ac:dyDescent="0.35">
      <c r="A193" s="5">
        <v>0</v>
      </c>
      <c r="B193" s="5" t="s">
        <v>8</v>
      </c>
      <c r="C193" s="6">
        <v>45564</v>
      </c>
      <c r="D193" s="7">
        <v>0.52756944444444442</v>
      </c>
      <c r="E193" s="5" t="s">
        <v>3</v>
      </c>
      <c r="F193" s="5" t="s">
        <v>8</v>
      </c>
      <c r="G193" s="5">
        <v>0</v>
      </c>
      <c r="H193" s="5" t="s">
        <v>8</v>
      </c>
      <c r="I193" s="20">
        <v>-0.42099999999999999</v>
      </c>
      <c r="J193" s="5" t="s">
        <v>8</v>
      </c>
      <c r="K193" s="13">
        <v>-0.21</v>
      </c>
      <c r="L193" s="5" t="s">
        <v>8</v>
      </c>
      <c r="M193" s="5">
        <v>-27.966999999999999</v>
      </c>
      <c r="N193" s="5" t="s">
        <v>8</v>
      </c>
      <c r="O193" s="14">
        <v>195.97800000000001</v>
      </c>
      <c r="P193" s="5" t="s">
        <v>8</v>
      </c>
      <c r="Q193" s="5">
        <v>4676662</v>
      </c>
      <c r="R193" s="12" t="s">
        <v>8</v>
      </c>
      <c r="S193" s="5">
        <v>17042</v>
      </c>
      <c r="T193" s="5" t="s">
        <v>8</v>
      </c>
      <c r="U193" s="5">
        <v>-26765</v>
      </c>
      <c r="V193" s="5" t="s">
        <v>8</v>
      </c>
      <c r="W193" s="5">
        <v>69260</v>
      </c>
      <c r="X193" s="5" t="s">
        <v>8</v>
      </c>
      <c r="Y193" s="15" t="s">
        <v>20</v>
      </c>
      <c r="Z193" s="5" t="s">
        <v>8</v>
      </c>
      <c r="AA193" s="15" t="s">
        <v>20</v>
      </c>
      <c r="AB193" s="5" t="s">
        <v>8</v>
      </c>
      <c r="AC193" s="15" t="s">
        <v>20</v>
      </c>
    </row>
    <row r="194" spans="1:29" x14ac:dyDescent="0.35">
      <c r="A194" s="5">
        <v>0</v>
      </c>
      <c r="B194" s="5" t="s">
        <v>8</v>
      </c>
      <c r="C194" s="6">
        <v>45564</v>
      </c>
      <c r="D194" s="7">
        <v>0.52758101851851846</v>
      </c>
      <c r="E194" s="5" t="s">
        <v>3</v>
      </c>
      <c r="F194" s="5" t="s">
        <v>8</v>
      </c>
      <c r="G194" s="5">
        <v>0</v>
      </c>
      <c r="H194" s="5" t="s">
        <v>8</v>
      </c>
      <c r="I194" s="20">
        <v>-0.42099999999999999</v>
      </c>
      <c r="J194" s="5" t="s">
        <v>8</v>
      </c>
      <c r="K194" s="13">
        <v>-0.21</v>
      </c>
      <c r="L194" s="5" t="s">
        <v>8</v>
      </c>
      <c r="M194" s="5">
        <v>-28.067</v>
      </c>
      <c r="N194" s="5" t="s">
        <v>8</v>
      </c>
      <c r="O194" s="14">
        <v>196.001</v>
      </c>
      <c r="P194" s="5" t="s">
        <v>8</v>
      </c>
      <c r="Q194" s="5">
        <v>4676628</v>
      </c>
      <c r="R194" s="12" t="s">
        <v>8</v>
      </c>
      <c r="S194" s="5">
        <v>16931</v>
      </c>
      <c r="T194" s="5" t="s">
        <v>8</v>
      </c>
      <c r="U194" s="5">
        <v>-26795</v>
      </c>
      <c r="V194" s="5" t="s">
        <v>8</v>
      </c>
      <c r="W194" s="5">
        <v>69267</v>
      </c>
      <c r="X194" s="5" t="s">
        <v>8</v>
      </c>
      <c r="Y194" s="15" t="s">
        <v>20</v>
      </c>
      <c r="Z194" s="5" t="s">
        <v>8</v>
      </c>
      <c r="AA194" s="15" t="s">
        <v>20</v>
      </c>
      <c r="AB194" s="5" t="s">
        <v>8</v>
      </c>
      <c r="AC194" s="15" t="s">
        <v>20</v>
      </c>
    </row>
    <row r="195" spans="1:29" x14ac:dyDescent="0.35">
      <c r="A195" s="5">
        <v>0</v>
      </c>
      <c r="B195" s="5" t="s">
        <v>8</v>
      </c>
      <c r="C195" s="6">
        <v>45564</v>
      </c>
      <c r="D195" s="7">
        <v>0.52758101851851846</v>
      </c>
      <c r="E195" s="5" t="s">
        <v>3</v>
      </c>
      <c r="F195" s="5" t="s">
        <v>8</v>
      </c>
      <c r="G195" s="5">
        <v>0</v>
      </c>
      <c r="H195" s="5" t="s">
        <v>8</v>
      </c>
      <c r="I195" s="20">
        <v>-0.42099999999999999</v>
      </c>
      <c r="J195" s="5" t="s">
        <v>8</v>
      </c>
      <c r="K195" s="13">
        <v>-0.21</v>
      </c>
      <c r="L195" s="5" t="s">
        <v>8</v>
      </c>
      <c r="M195" s="5">
        <v>-28.338999999999999</v>
      </c>
      <c r="N195" s="5" t="s">
        <v>8</v>
      </c>
      <c r="O195" s="14">
        <v>195.89500000000001</v>
      </c>
      <c r="P195" s="5" t="s">
        <v>8</v>
      </c>
      <c r="Q195" s="5">
        <v>4676654</v>
      </c>
      <c r="R195" s="12" t="s">
        <v>8</v>
      </c>
      <c r="S195" s="5">
        <v>17038</v>
      </c>
      <c r="T195" s="5" t="s">
        <v>8</v>
      </c>
      <c r="U195" s="5">
        <v>-26877</v>
      </c>
      <c r="V195" s="5" t="s">
        <v>8</v>
      </c>
      <c r="W195" s="5">
        <v>69235</v>
      </c>
      <c r="X195" s="5" t="s">
        <v>8</v>
      </c>
      <c r="Y195" s="15" t="s">
        <v>20</v>
      </c>
      <c r="Z195" s="5" t="s">
        <v>8</v>
      </c>
      <c r="AA195" s="15" t="s">
        <v>20</v>
      </c>
      <c r="AB195" s="5" t="s">
        <v>8</v>
      </c>
      <c r="AC195" s="15" t="s">
        <v>20</v>
      </c>
    </row>
    <row r="196" spans="1:29" x14ac:dyDescent="0.35">
      <c r="A196" s="5">
        <v>0</v>
      </c>
      <c r="B196" s="5" t="s">
        <v>8</v>
      </c>
      <c r="C196" s="6">
        <v>45564</v>
      </c>
      <c r="D196" s="7">
        <v>0.52759259259259261</v>
      </c>
      <c r="E196" s="5" t="s">
        <v>3</v>
      </c>
      <c r="F196" s="5" t="s">
        <v>8</v>
      </c>
      <c r="G196" s="5">
        <v>0</v>
      </c>
      <c r="H196" s="5" t="s">
        <v>8</v>
      </c>
      <c r="I196" s="20">
        <v>-0.42099999999999999</v>
      </c>
      <c r="J196" s="5" t="s">
        <v>8</v>
      </c>
      <c r="K196" s="13">
        <v>-0.21</v>
      </c>
      <c r="L196" s="5" t="s">
        <v>8</v>
      </c>
      <c r="M196" s="5">
        <v>-28.338999999999999</v>
      </c>
      <c r="N196" s="5" t="s">
        <v>8</v>
      </c>
      <c r="O196" s="23" t="s">
        <v>32</v>
      </c>
      <c r="P196" s="5" t="s">
        <v>8</v>
      </c>
      <c r="Q196" s="5">
        <v>4676654</v>
      </c>
      <c r="R196" s="12" t="s">
        <v>8</v>
      </c>
      <c r="S196" s="5">
        <v>17038</v>
      </c>
      <c r="T196" s="5" t="s">
        <v>8</v>
      </c>
      <c r="U196" s="5">
        <v>-26877</v>
      </c>
      <c r="V196" s="5" t="s">
        <v>8</v>
      </c>
      <c r="W196" s="5">
        <v>69235</v>
      </c>
      <c r="X196" s="5" t="s">
        <v>8</v>
      </c>
      <c r="Y196" s="15" t="s">
        <v>20</v>
      </c>
      <c r="Z196" s="5" t="s">
        <v>8</v>
      </c>
      <c r="AA196" s="15" t="s">
        <v>20</v>
      </c>
      <c r="AB196" s="5" t="s">
        <v>8</v>
      </c>
      <c r="AC196" s="15" t="s">
        <v>20</v>
      </c>
    </row>
    <row r="197" spans="1:29" ht="24" x14ac:dyDescent="0.4">
      <c r="A197" s="5">
        <v>0</v>
      </c>
      <c r="B197" s="5" t="s">
        <v>8</v>
      </c>
      <c r="C197" s="6">
        <v>45564</v>
      </c>
      <c r="D197" s="7">
        <v>0.52759259259259261</v>
      </c>
      <c r="E197" s="5" t="s">
        <v>3</v>
      </c>
      <c r="F197" s="5" t="s">
        <v>8</v>
      </c>
      <c r="G197" s="5">
        <v>0</v>
      </c>
      <c r="H197" s="5" t="s">
        <v>8</v>
      </c>
      <c r="I197" s="20">
        <v>-0.42099999999999999</v>
      </c>
      <c r="J197" s="5" t="s">
        <v>8</v>
      </c>
      <c r="K197" s="13">
        <v>-0.21</v>
      </c>
      <c r="L197" s="5" t="s">
        <v>8</v>
      </c>
      <c r="M197" s="5">
        <v>-27.687000000000001</v>
      </c>
      <c r="N197" s="5" t="s">
        <v>8</v>
      </c>
      <c r="O197" s="14">
        <v>195.845</v>
      </c>
      <c r="P197" s="18" t="s">
        <v>30</v>
      </c>
      <c r="Q197" s="21" t="s">
        <v>29</v>
      </c>
      <c r="R197" s="22" t="s">
        <v>31</v>
      </c>
      <c r="S197" s="5">
        <v>16965</v>
      </c>
      <c r="T197" s="5" t="s">
        <v>8</v>
      </c>
      <c r="U197" s="5">
        <v>-26681</v>
      </c>
      <c r="V197" s="5" t="s">
        <v>8</v>
      </c>
      <c r="W197" s="5">
        <v>69220</v>
      </c>
      <c r="X197" s="5" t="s">
        <v>8</v>
      </c>
      <c r="Y197" s="15" t="s">
        <v>20</v>
      </c>
      <c r="Z197" s="5" t="s">
        <v>8</v>
      </c>
      <c r="AA197" s="15" t="s">
        <v>20</v>
      </c>
      <c r="AB197" s="5" t="s">
        <v>8</v>
      </c>
      <c r="AC197" s="15" t="s">
        <v>20</v>
      </c>
    </row>
    <row r="198" spans="1:29" x14ac:dyDescent="0.35">
      <c r="A198" s="5">
        <v>0</v>
      </c>
      <c r="B198" s="5" t="s">
        <v>8</v>
      </c>
      <c r="C198" s="16">
        <v>45564</v>
      </c>
      <c r="D198" s="17">
        <v>0.52760416666666665</v>
      </c>
      <c r="E198" s="18" t="s">
        <v>3</v>
      </c>
      <c r="F198" s="18" t="s">
        <v>28</v>
      </c>
      <c r="G198" s="18">
        <v>0</v>
      </c>
      <c r="H198" s="18" t="s">
        <v>8</v>
      </c>
      <c r="I198" s="20">
        <v>-0.42099999999999999</v>
      </c>
      <c r="J198" s="18" t="s">
        <v>8</v>
      </c>
      <c r="K198" s="18">
        <v>-0.21</v>
      </c>
      <c r="L198" s="18" t="s">
        <v>8</v>
      </c>
      <c r="M198" s="18">
        <v>-27.687000000000001</v>
      </c>
      <c r="N198" s="18" t="s">
        <v>8</v>
      </c>
      <c r="O198" s="18">
        <v>195.845</v>
      </c>
      <c r="P198" s="18">
        <f>O198</f>
        <v>195.845</v>
      </c>
      <c r="Q198" s="21">
        <v>0</v>
      </c>
      <c r="S198" s="5">
        <v>16965</v>
      </c>
      <c r="T198" s="5" t="s">
        <v>8</v>
      </c>
      <c r="U198" s="5">
        <v>-26681</v>
      </c>
      <c r="V198" s="5" t="s">
        <v>8</v>
      </c>
      <c r="W198" s="5">
        <v>69220</v>
      </c>
      <c r="X198" s="5" t="s">
        <v>8</v>
      </c>
      <c r="Y198" s="15" t="s">
        <v>20</v>
      </c>
      <c r="Z198" s="5" t="s">
        <v>8</v>
      </c>
      <c r="AA198" s="15" t="s">
        <v>20</v>
      </c>
      <c r="AB198" s="5" t="s">
        <v>8</v>
      </c>
      <c r="AC198" s="15" t="s">
        <v>20</v>
      </c>
    </row>
    <row r="199" spans="1:29" x14ac:dyDescent="0.35">
      <c r="A199" s="5">
        <v>0</v>
      </c>
      <c r="B199" s="5" t="s">
        <v>8</v>
      </c>
      <c r="C199" s="6">
        <v>45564</v>
      </c>
      <c r="D199" s="7">
        <v>0.52760416666666665</v>
      </c>
      <c r="E199" s="5" t="s">
        <v>3</v>
      </c>
      <c r="F199" s="5" t="s">
        <v>8</v>
      </c>
      <c r="G199" s="5">
        <v>0</v>
      </c>
      <c r="H199" s="5" t="s">
        <v>8</v>
      </c>
      <c r="I199" s="20">
        <v>-0.43099999999999999</v>
      </c>
      <c r="J199" s="5" t="s">
        <v>8</v>
      </c>
      <c r="K199" s="13">
        <v>-0.21</v>
      </c>
      <c r="L199" s="5" t="s">
        <v>8</v>
      </c>
      <c r="M199" s="5">
        <v>-1.8859999999999999</v>
      </c>
      <c r="N199" s="5" t="s">
        <v>8</v>
      </c>
      <c r="O199" s="14">
        <v>192.75700000000001</v>
      </c>
      <c r="P199" s="18">
        <f>P198-1.9</f>
        <v>193.94499999999999</v>
      </c>
      <c r="Q199" s="21">
        <f>Q198+1</f>
        <v>1</v>
      </c>
      <c r="R199" s="12">
        <f>(P199-P198)/(I199-I198)</f>
        <v>190.0000000000004</v>
      </c>
      <c r="S199" s="5">
        <v>17019</v>
      </c>
      <c r="T199" s="5" t="s">
        <v>8</v>
      </c>
      <c r="U199" s="5">
        <v>-18922</v>
      </c>
      <c r="V199" s="5" t="s">
        <v>8</v>
      </c>
      <c r="W199" s="5">
        <v>68288</v>
      </c>
      <c r="X199" s="5" t="s">
        <v>8</v>
      </c>
      <c r="Y199" s="15" t="s">
        <v>20</v>
      </c>
      <c r="Z199" s="5" t="s">
        <v>8</v>
      </c>
      <c r="AA199" s="15" t="s">
        <v>20</v>
      </c>
      <c r="AB199" s="5" t="s">
        <v>8</v>
      </c>
      <c r="AC199" s="15" t="s">
        <v>20</v>
      </c>
    </row>
    <row r="200" spans="1:29" x14ac:dyDescent="0.35">
      <c r="A200" s="4">
        <v>0</v>
      </c>
      <c r="B200" s="4" t="s">
        <v>8</v>
      </c>
      <c r="C200" s="6">
        <v>45564</v>
      </c>
      <c r="D200" s="7">
        <v>0.52761574074074069</v>
      </c>
      <c r="E200" s="5" t="s">
        <v>3</v>
      </c>
      <c r="F200" s="5" t="s">
        <v>8</v>
      </c>
      <c r="G200" s="5">
        <v>0</v>
      </c>
      <c r="H200" s="5" t="s">
        <v>8</v>
      </c>
      <c r="I200" s="20">
        <v>-0.44</v>
      </c>
      <c r="J200" s="5" t="s">
        <v>8</v>
      </c>
      <c r="K200" s="5">
        <v>-0.21</v>
      </c>
      <c r="L200" s="5" t="s">
        <v>8</v>
      </c>
      <c r="M200" s="5">
        <v>-1.8859999999999999</v>
      </c>
      <c r="N200" s="5" t="s">
        <v>8</v>
      </c>
      <c r="O200" s="14">
        <v>192.75700000000001</v>
      </c>
      <c r="P200" s="18">
        <f>P199-1.9</f>
        <v>192.04499999999999</v>
      </c>
      <c r="Q200" s="21">
        <f t="shared" ref="Q200:Q241" si="0">Q199+1</f>
        <v>2</v>
      </c>
      <c r="R200" s="12">
        <f>(P200-P199)/(I200-I199)</f>
        <v>211.11111111111157</v>
      </c>
      <c r="S200" s="5">
        <v>17019</v>
      </c>
      <c r="T200" s="5" t="s">
        <v>8</v>
      </c>
      <c r="U200" s="5">
        <v>-18922</v>
      </c>
      <c r="V200" s="5" t="s">
        <v>8</v>
      </c>
      <c r="W200" s="5">
        <v>68288</v>
      </c>
      <c r="X200" s="5" t="s">
        <v>8</v>
      </c>
      <c r="Y200" s="15" t="s">
        <v>20</v>
      </c>
      <c r="Z200" s="5" t="s">
        <v>8</v>
      </c>
      <c r="AA200" s="15" t="s">
        <v>20</v>
      </c>
      <c r="AB200" s="5" t="s">
        <v>8</v>
      </c>
      <c r="AC200" s="15" t="s">
        <v>20</v>
      </c>
    </row>
    <row r="201" spans="1:29" x14ac:dyDescent="0.35">
      <c r="A201" s="5">
        <v>0</v>
      </c>
      <c r="B201" s="5" t="s">
        <v>8</v>
      </c>
      <c r="C201" s="6">
        <v>45564</v>
      </c>
      <c r="D201" s="7">
        <v>0.52761574074074069</v>
      </c>
      <c r="E201" s="5" t="s">
        <v>3</v>
      </c>
      <c r="F201" s="5" t="s">
        <v>8</v>
      </c>
      <c r="G201" s="5">
        <v>0</v>
      </c>
      <c r="H201" s="5" t="s">
        <v>8</v>
      </c>
      <c r="I201" s="20">
        <v>-0.49</v>
      </c>
      <c r="J201" s="5" t="s">
        <v>8</v>
      </c>
      <c r="K201" s="13">
        <v>0.20499999999999999</v>
      </c>
      <c r="L201" s="5" t="s">
        <v>8</v>
      </c>
      <c r="M201" s="5">
        <v>119.26600000000001</v>
      </c>
      <c r="N201" s="5" t="s">
        <v>8</v>
      </c>
      <c r="O201" s="14">
        <v>193.35599999999999</v>
      </c>
      <c r="P201" s="18">
        <f>P200-10</f>
        <v>182.04499999999999</v>
      </c>
      <c r="Q201" s="21">
        <f t="shared" si="0"/>
        <v>3</v>
      </c>
      <c r="R201" s="12">
        <f>(P201-P200)/(I201-I200)</f>
        <v>200.00000000000006</v>
      </c>
      <c r="S201" s="5">
        <v>358144</v>
      </c>
      <c r="T201" s="5" t="s">
        <v>8</v>
      </c>
      <c r="U201" s="5">
        <v>17510</v>
      </c>
      <c r="V201" s="5" t="s">
        <v>8</v>
      </c>
      <c r="W201" s="5">
        <v>68469</v>
      </c>
      <c r="X201" s="5" t="s">
        <v>8</v>
      </c>
      <c r="Y201" s="15" t="s">
        <v>20</v>
      </c>
      <c r="Z201" s="5" t="s">
        <v>8</v>
      </c>
      <c r="AA201" s="15" t="s">
        <v>20</v>
      </c>
      <c r="AB201" s="5" t="s">
        <v>8</v>
      </c>
      <c r="AC201" s="15" t="s">
        <v>20</v>
      </c>
    </row>
    <row r="202" spans="1:29" x14ac:dyDescent="0.35">
      <c r="A202" s="5">
        <v>0</v>
      </c>
      <c r="B202" s="5" t="s">
        <v>8</v>
      </c>
      <c r="C202" s="6">
        <v>45564</v>
      </c>
      <c r="D202" s="7">
        <v>0.52762731481481484</v>
      </c>
      <c r="E202" s="5" t="s">
        <v>3</v>
      </c>
      <c r="F202" s="5" t="s">
        <v>8</v>
      </c>
      <c r="G202" s="5">
        <v>0</v>
      </c>
      <c r="H202" s="5" t="s">
        <v>8</v>
      </c>
      <c r="I202" s="20">
        <v>-0.123</v>
      </c>
      <c r="J202" s="5" t="s">
        <v>8</v>
      </c>
      <c r="K202" s="13">
        <v>1.125</v>
      </c>
      <c r="L202" s="5" t="s">
        <v>8</v>
      </c>
      <c r="M202" s="5">
        <v>166.41800000000001</v>
      </c>
      <c r="N202" s="5" t="s">
        <v>8</v>
      </c>
      <c r="O202" s="14">
        <v>268.13099999999997</v>
      </c>
      <c r="P202" s="18">
        <f>P201+72</f>
        <v>254.04499999999999</v>
      </c>
      <c r="Q202" s="21">
        <f t="shared" si="0"/>
        <v>4</v>
      </c>
      <c r="R202" s="12">
        <f t="shared" ref="R202:R224" si="1">(P202-P201)/(I202-I201)</f>
        <v>196.18528610354224</v>
      </c>
      <c r="S202" s="5">
        <v>1114231</v>
      </c>
      <c r="T202" s="5" t="s">
        <v>8</v>
      </c>
      <c r="U202" s="5">
        <v>31689</v>
      </c>
      <c r="V202" s="5" t="s">
        <v>8</v>
      </c>
      <c r="W202" s="5">
        <v>91031</v>
      </c>
      <c r="X202" s="5" t="s">
        <v>8</v>
      </c>
      <c r="Y202" s="15" t="s">
        <v>20</v>
      </c>
      <c r="Z202" s="5" t="s">
        <v>8</v>
      </c>
      <c r="AA202" s="15" t="s">
        <v>20</v>
      </c>
      <c r="AB202" s="5" t="s">
        <v>8</v>
      </c>
      <c r="AC202" s="15" t="s">
        <v>20</v>
      </c>
    </row>
    <row r="203" spans="1:29" x14ac:dyDescent="0.35">
      <c r="A203" s="5">
        <v>0</v>
      </c>
      <c r="B203" s="5" t="s">
        <v>8</v>
      </c>
      <c r="C203" s="6">
        <v>45564</v>
      </c>
      <c r="D203" s="7">
        <v>0.52762731481481484</v>
      </c>
      <c r="E203" s="5" t="s">
        <v>3</v>
      </c>
      <c r="F203" s="5" t="s">
        <v>8</v>
      </c>
      <c r="G203" s="5">
        <v>0</v>
      </c>
      <c r="H203" s="5" t="s">
        <v>8</v>
      </c>
      <c r="I203" s="20">
        <v>0.23</v>
      </c>
      <c r="J203" s="5" t="s">
        <v>8</v>
      </c>
      <c r="K203" s="13">
        <v>1.125</v>
      </c>
      <c r="L203" s="5" t="s">
        <v>8</v>
      </c>
      <c r="M203" s="5">
        <v>166.41800000000001</v>
      </c>
      <c r="N203" s="5" t="s">
        <v>8</v>
      </c>
      <c r="O203" s="14">
        <v>268.13099999999997</v>
      </c>
      <c r="P203" s="18">
        <f>P202+68</f>
        <v>322.04499999999996</v>
      </c>
      <c r="Q203" s="21">
        <f t="shared" si="0"/>
        <v>5</v>
      </c>
      <c r="R203" s="12">
        <f t="shared" si="1"/>
        <v>192.6345609065155</v>
      </c>
      <c r="S203" s="5">
        <v>1114231</v>
      </c>
      <c r="T203" s="5" t="s">
        <v>8</v>
      </c>
      <c r="U203" s="5">
        <v>31689</v>
      </c>
      <c r="V203" s="5" t="s">
        <v>8</v>
      </c>
      <c r="W203" s="5">
        <v>91031</v>
      </c>
      <c r="X203" s="5" t="s">
        <v>8</v>
      </c>
      <c r="Y203" s="15" t="s">
        <v>20</v>
      </c>
      <c r="Z203" s="5" t="s">
        <v>8</v>
      </c>
      <c r="AA203" s="15" t="s">
        <v>20</v>
      </c>
      <c r="AB203" s="5" t="s">
        <v>8</v>
      </c>
      <c r="AC203" s="15" t="s">
        <v>20</v>
      </c>
    </row>
    <row r="204" spans="1:29" x14ac:dyDescent="0.35">
      <c r="A204" s="5">
        <v>0</v>
      </c>
      <c r="B204" s="5" t="s">
        <v>8</v>
      </c>
      <c r="C204" s="6">
        <v>45564</v>
      </c>
      <c r="D204" s="7">
        <v>0.52763888888888888</v>
      </c>
      <c r="E204" s="5" t="s">
        <v>3</v>
      </c>
      <c r="F204" s="5" t="s">
        <v>8</v>
      </c>
      <c r="G204" s="5">
        <v>0</v>
      </c>
      <c r="H204" s="5" t="s">
        <v>8</v>
      </c>
      <c r="I204" s="20">
        <v>0.44</v>
      </c>
      <c r="J204" s="5" t="s">
        <v>8</v>
      </c>
      <c r="K204" s="13">
        <v>2.12</v>
      </c>
      <c r="L204" s="5" t="s">
        <v>8</v>
      </c>
      <c r="M204" s="5">
        <v>227.499</v>
      </c>
      <c r="N204" s="5" t="s">
        <v>8</v>
      </c>
      <c r="O204" s="14">
        <v>359.42099999999999</v>
      </c>
      <c r="P204" s="18">
        <f>P203+42</f>
        <v>364.04499999999996</v>
      </c>
      <c r="Q204" s="21">
        <f t="shared" si="0"/>
        <v>6</v>
      </c>
      <c r="R204" s="12">
        <f t="shared" si="1"/>
        <v>200</v>
      </c>
      <c r="S204" s="5">
        <v>1932126</v>
      </c>
      <c r="T204" s="5" t="s">
        <v>8</v>
      </c>
      <c r="U204" s="5">
        <v>50057</v>
      </c>
      <c r="V204" s="5" t="s">
        <v>8</v>
      </c>
      <c r="W204" s="5">
        <v>118576</v>
      </c>
      <c r="X204" s="5" t="s">
        <v>8</v>
      </c>
      <c r="Y204" s="15" t="s">
        <v>20</v>
      </c>
      <c r="Z204" s="5" t="s">
        <v>8</v>
      </c>
      <c r="AA204" s="15" t="s">
        <v>20</v>
      </c>
      <c r="AB204" s="5" t="s">
        <v>8</v>
      </c>
      <c r="AC204" s="15" t="s">
        <v>20</v>
      </c>
    </row>
    <row r="205" spans="1:29" x14ac:dyDescent="0.35">
      <c r="A205" s="5">
        <v>0</v>
      </c>
      <c r="B205" s="5" t="s">
        <v>8</v>
      </c>
      <c r="C205" s="6">
        <v>45564</v>
      </c>
      <c r="D205" s="7">
        <v>0.52763888888888888</v>
      </c>
      <c r="E205" s="5" t="s">
        <v>3</v>
      </c>
      <c r="F205" s="5" t="s">
        <v>8</v>
      </c>
      <c r="G205" s="5">
        <v>0</v>
      </c>
      <c r="H205" s="5" t="s">
        <v>8</v>
      </c>
      <c r="I205" s="20">
        <v>0.54400000000000004</v>
      </c>
      <c r="J205" s="5" t="s">
        <v>8</v>
      </c>
      <c r="K205" s="13">
        <v>2.12</v>
      </c>
      <c r="L205" s="5" t="s">
        <v>8</v>
      </c>
      <c r="M205" s="5">
        <v>227.499</v>
      </c>
      <c r="N205" s="5" t="s">
        <v>8</v>
      </c>
      <c r="O205" s="14">
        <v>359.42099999999999</v>
      </c>
      <c r="P205" s="18">
        <f>P204+20</f>
        <v>384.04499999999996</v>
      </c>
      <c r="Q205" s="21">
        <f t="shared" si="0"/>
        <v>7</v>
      </c>
      <c r="R205" s="12">
        <f t="shared" si="1"/>
        <v>192.30769230769224</v>
      </c>
      <c r="S205" s="5">
        <v>1932126</v>
      </c>
      <c r="T205" s="5" t="s">
        <v>8</v>
      </c>
      <c r="U205" s="5">
        <v>50057</v>
      </c>
      <c r="V205" s="5" t="s">
        <v>8</v>
      </c>
      <c r="W205" s="5">
        <v>118576</v>
      </c>
      <c r="X205" s="5" t="s">
        <v>8</v>
      </c>
      <c r="Y205" s="15" t="s">
        <v>20</v>
      </c>
      <c r="Z205" s="5" t="s">
        <v>8</v>
      </c>
      <c r="AA205" s="15" t="s">
        <v>20</v>
      </c>
      <c r="AB205" s="5" t="s">
        <v>8</v>
      </c>
      <c r="AC205" s="15" t="s">
        <v>20</v>
      </c>
    </row>
    <row r="206" spans="1:29" x14ac:dyDescent="0.35">
      <c r="A206" s="5">
        <v>0</v>
      </c>
      <c r="B206" s="5" t="s">
        <v>8</v>
      </c>
      <c r="C206" s="6">
        <v>45564</v>
      </c>
      <c r="D206" s="7">
        <v>0.52765046296296292</v>
      </c>
      <c r="E206" s="5" t="s">
        <v>3</v>
      </c>
      <c r="F206" s="5" t="s">
        <v>8</v>
      </c>
      <c r="G206" s="5">
        <v>0</v>
      </c>
      <c r="H206" s="5" t="s">
        <v>8</v>
      </c>
      <c r="I206" s="20">
        <v>0.60499999999999998</v>
      </c>
      <c r="J206" s="5" t="s">
        <v>8</v>
      </c>
      <c r="K206" s="13">
        <v>3.1469999999999998</v>
      </c>
      <c r="L206" s="5" t="s">
        <v>8</v>
      </c>
      <c r="M206" s="5">
        <v>246.07499999999999</v>
      </c>
      <c r="N206" s="5" t="s">
        <v>8</v>
      </c>
      <c r="O206" s="14">
        <v>394.43200000000002</v>
      </c>
      <c r="P206" s="18">
        <f>P205+12</f>
        <v>396.04499999999996</v>
      </c>
      <c r="Q206" s="21">
        <f t="shared" si="0"/>
        <v>8</v>
      </c>
      <c r="R206" s="12">
        <f t="shared" si="1"/>
        <v>196.72131147541003</v>
      </c>
      <c r="S206" s="5">
        <v>2776527</v>
      </c>
      <c r="T206" s="5" t="s">
        <v>8</v>
      </c>
      <c r="U206" s="5">
        <v>55643</v>
      </c>
      <c r="V206" s="5" t="s">
        <v>8</v>
      </c>
      <c r="W206" s="5">
        <v>129140</v>
      </c>
      <c r="X206" s="5" t="s">
        <v>8</v>
      </c>
      <c r="Y206" s="15" t="s">
        <v>20</v>
      </c>
      <c r="Z206" s="5" t="s">
        <v>8</v>
      </c>
      <c r="AA206" s="15" t="s">
        <v>20</v>
      </c>
      <c r="AB206" s="5" t="s">
        <v>8</v>
      </c>
      <c r="AC206" s="15" t="s">
        <v>20</v>
      </c>
    </row>
    <row r="207" spans="1:29" x14ac:dyDescent="0.35">
      <c r="A207" s="5">
        <v>0</v>
      </c>
      <c r="B207" s="5" t="s">
        <v>8</v>
      </c>
      <c r="C207" s="6">
        <v>45564</v>
      </c>
      <c r="D207" s="7">
        <v>0.52765046296296292</v>
      </c>
      <c r="E207" s="5" t="s">
        <v>3</v>
      </c>
      <c r="F207" s="5" t="s">
        <v>8</v>
      </c>
      <c r="G207" s="5">
        <v>0</v>
      </c>
      <c r="H207" s="5" t="s">
        <v>8</v>
      </c>
      <c r="I207" s="20">
        <v>0.745</v>
      </c>
      <c r="J207" s="5" t="s">
        <v>8</v>
      </c>
      <c r="K207" s="13">
        <v>3.1469999999999998</v>
      </c>
      <c r="L207" s="5" t="s">
        <v>8</v>
      </c>
      <c r="M207" s="5">
        <v>246.07499999999999</v>
      </c>
      <c r="N207" s="5" t="s">
        <v>8</v>
      </c>
      <c r="O207" s="14">
        <v>394.43200000000002</v>
      </c>
      <c r="P207" s="18">
        <f>P206+29</f>
        <v>425.04499999999996</v>
      </c>
      <c r="Q207" s="21">
        <f t="shared" si="0"/>
        <v>9</v>
      </c>
      <c r="R207" s="12">
        <f t="shared" si="1"/>
        <v>207.14285714285711</v>
      </c>
      <c r="S207" s="5">
        <v>2776527</v>
      </c>
      <c r="T207" s="5" t="s">
        <v>8</v>
      </c>
      <c r="U207" s="5">
        <v>55643</v>
      </c>
      <c r="V207" s="5" t="s">
        <v>8</v>
      </c>
      <c r="W207" s="5">
        <v>129140</v>
      </c>
      <c r="X207" s="5" t="s">
        <v>8</v>
      </c>
      <c r="Y207" s="15" t="s">
        <v>20</v>
      </c>
      <c r="Z207" s="5" t="s">
        <v>8</v>
      </c>
      <c r="AA207" s="15" t="s">
        <v>20</v>
      </c>
      <c r="AB207" s="5" t="s">
        <v>8</v>
      </c>
      <c r="AC207" s="15" t="s">
        <v>20</v>
      </c>
    </row>
    <row r="208" spans="1:29" x14ac:dyDescent="0.35">
      <c r="A208" s="5">
        <v>0</v>
      </c>
      <c r="B208" s="5" t="s">
        <v>8</v>
      </c>
      <c r="C208" s="6">
        <v>45564</v>
      </c>
      <c r="D208" s="7">
        <v>0.52766203703703707</v>
      </c>
      <c r="E208" s="5" t="s">
        <v>3</v>
      </c>
      <c r="F208" s="5" t="s">
        <v>8</v>
      </c>
      <c r="G208" s="5">
        <v>0</v>
      </c>
      <c r="H208" s="5" t="s">
        <v>8</v>
      </c>
      <c r="I208" s="20">
        <v>0.81</v>
      </c>
      <c r="J208" s="5" t="s">
        <v>8</v>
      </c>
      <c r="K208" s="13">
        <v>4.056</v>
      </c>
      <c r="L208" s="5" t="s">
        <v>8</v>
      </c>
      <c r="M208" s="5">
        <v>269.11700000000002</v>
      </c>
      <c r="N208" s="5" t="s">
        <v>8</v>
      </c>
      <c r="O208" s="14">
        <v>418.94299999999998</v>
      </c>
      <c r="P208" s="18">
        <f>P207+12</f>
        <v>437.04499999999996</v>
      </c>
      <c r="Q208" s="21">
        <f t="shared" si="0"/>
        <v>10</v>
      </c>
      <c r="R208" s="12">
        <f t="shared" si="1"/>
        <v>184.61538461538444</v>
      </c>
      <c r="S208" s="5">
        <v>3523337</v>
      </c>
      <c r="T208" s="5" t="s">
        <v>8</v>
      </c>
      <c r="U208" s="5">
        <v>62572</v>
      </c>
      <c r="V208" s="5" t="s">
        <v>8</v>
      </c>
      <c r="W208" s="5">
        <v>136536</v>
      </c>
      <c r="X208" s="5" t="s">
        <v>8</v>
      </c>
      <c r="Y208" s="15" t="s">
        <v>20</v>
      </c>
      <c r="Z208" s="5" t="s">
        <v>8</v>
      </c>
      <c r="AA208" s="15" t="s">
        <v>20</v>
      </c>
      <c r="AB208" s="5" t="s">
        <v>8</v>
      </c>
      <c r="AC208" s="15" t="s">
        <v>20</v>
      </c>
    </row>
    <row r="209" spans="1:29" x14ac:dyDescent="0.35">
      <c r="A209" s="5">
        <v>0</v>
      </c>
      <c r="B209" s="5" t="s">
        <v>8</v>
      </c>
      <c r="C209" s="6">
        <v>45564</v>
      </c>
      <c r="D209" s="7">
        <v>0.52766203703703707</v>
      </c>
      <c r="E209" s="5" t="s">
        <v>3</v>
      </c>
      <c r="F209" s="5" t="s">
        <v>8</v>
      </c>
      <c r="G209" s="5">
        <v>0</v>
      </c>
      <c r="H209" s="5" t="s">
        <v>8</v>
      </c>
      <c r="I209" s="20">
        <v>0.94599999999999995</v>
      </c>
      <c r="J209" s="5" t="s">
        <v>8</v>
      </c>
      <c r="K209" s="13">
        <v>5.0570000000000004</v>
      </c>
      <c r="L209" s="5" t="s">
        <v>8</v>
      </c>
      <c r="M209" s="5">
        <v>268.20499999999998</v>
      </c>
      <c r="N209" s="5" t="s">
        <v>8</v>
      </c>
      <c r="O209" s="14">
        <v>421.06099999999998</v>
      </c>
      <c r="P209" s="18">
        <f>P208+27</f>
        <v>464.04499999999996</v>
      </c>
      <c r="Q209" s="21">
        <f t="shared" si="0"/>
        <v>11</v>
      </c>
      <c r="R209" s="12">
        <f t="shared" si="1"/>
        <v>198.52941176470603</v>
      </c>
      <c r="S209" s="5">
        <v>4346760</v>
      </c>
      <c r="T209" s="5" t="s">
        <v>8</v>
      </c>
      <c r="U209" s="5">
        <v>62298</v>
      </c>
      <c r="V209" s="5" t="s">
        <v>8</v>
      </c>
      <c r="W209" s="5">
        <v>137175</v>
      </c>
      <c r="X209" s="5" t="s">
        <v>8</v>
      </c>
      <c r="Y209" s="15" t="s">
        <v>20</v>
      </c>
      <c r="Z209" s="5" t="s">
        <v>8</v>
      </c>
      <c r="AA209" s="15" t="s">
        <v>20</v>
      </c>
      <c r="AB209" s="5" t="s">
        <v>8</v>
      </c>
      <c r="AC209" s="15" t="s">
        <v>20</v>
      </c>
    </row>
    <row r="210" spans="1:29" x14ac:dyDescent="0.35">
      <c r="A210" s="5">
        <v>0</v>
      </c>
      <c r="B210" s="5" t="s">
        <v>8</v>
      </c>
      <c r="C210" s="6">
        <v>45564</v>
      </c>
      <c r="D210" s="7">
        <v>0.52767361111111111</v>
      </c>
      <c r="E210" s="5" t="s">
        <v>3</v>
      </c>
      <c r="F210" s="5" t="s">
        <v>8</v>
      </c>
      <c r="G210" s="5">
        <v>0</v>
      </c>
      <c r="H210" s="5" t="s">
        <v>8</v>
      </c>
      <c r="I210" s="20">
        <v>1.046</v>
      </c>
      <c r="J210" s="5" t="s">
        <v>8</v>
      </c>
      <c r="K210" s="13">
        <v>5.0570000000000004</v>
      </c>
      <c r="L210" s="5" t="s">
        <v>8</v>
      </c>
      <c r="M210" s="5">
        <v>268.20499999999998</v>
      </c>
      <c r="N210" s="5" t="s">
        <v>8</v>
      </c>
      <c r="O210" s="14">
        <v>421.06099999999998</v>
      </c>
      <c r="P210" s="18">
        <f>P209+21</f>
        <v>485.04499999999996</v>
      </c>
      <c r="Q210" s="21">
        <f t="shared" si="0"/>
        <v>12</v>
      </c>
      <c r="R210" s="12">
        <f t="shared" si="1"/>
        <v>209.9999999999998</v>
      </c>
      <c r="S210" s="5">
        <v>4346760</v>
      </c>
      <c r="T210" s="5" t="s">
        <v>8</v>
      </c>
      <c r="U210" s="5">
        <v>62298</v>
      </c>
      <c r="V210" s="5" t="s">
        <v>8</v>
      </c>
      <c r="W210" s="5">
        <v>137175</v>
      </c>
      <c r="X210" s="5" t="s">
        <v>8</v>
      </c>
      <c r="Y210" s="15" t="s">
        <v>20</v>
      </c>
      <c r="Z210" s="5" t="s">
        <v>8</v>
      </c>
      <c r="AA210" s="15" t="s">
        <v>20</v>
      </c>
      <c r="AB210" s="5" t="s">
        <v>8</v>
      </c>
      <c r="AC210" s="15" t="s">
        <v>20</v>
      </c>
    </row>
    <row r="211" spans="1:29" x14ac:dyDescent="0.35">
      <c r="A211" s="5">
        <v>0</v>
      </c>
      <c r="B211" s="5" t="s">
        <v>8</v>
      </c>
      <c r="C211" s="6">
        <v>45564</v>
      </c>
      <c r="D211" s="7">
        <v>0.52767361111111111</v>
      </c>
      <c r="E211" s="5" t="s">
        <v>3</v>
      </c>
      <c r="F211" s="5" t="s">
        <v>8</v>
      </c>
      <c r="G211" s="5">
        <v>0</v>
      </c>
      <c r="H211" s="5" t="s">
        <v>8</v>
      </c>
      <c r="I211" s="20">
        <v>1.1000000000000001</v>
      </c>
      <c r="J211" s="5" t="s">
        <v>8</v>
      </c>
      <c r="K211" s="13">
        <v>6.077</v>
      </c>
      <c r="L211" s="5" t="s">
        <v>8</v>
      </c>
      <c r="M211" s="5">
        <v>262.78500000000003</v>
      </c>
      <c r="N211" s="5" t="s">
        <v>8</v>
      </c>
      <c r="O211" s="14">
        <v>401.55</v>
      </c>
      <c r="P211" s="18">
        <f>P210+11</f>
        <v>496.04499999999996</v>
      </c>
      <c r="Q211" s="21">
        <f t="shared" si="0"/>
        <v>13</v>
      </c>
      <c r="R211" s="12">
        <f t="shared" si="1"/>
        <v>203.70370370370352</v>
      </c>
      <c r="S211" s="5">
        <v>5184596</v>
      </c>
      <c r="T211" s="5" t="s">
        <v>8</v>
      </c>
      <c r="U211" s="5">
        <v>60668</v>
      </c>
      <c r="V211" s="5" t="s">
        <v>8</v>
      </c>
      <c r="W211" s="5">
        <v>131288</v>
      </c>
      <c r="X211" s="5" t="s">
        <v>8</v>
      </c>
      <c r="Y211" s="15" t="s">
        <v>20</v>
      </c>
      <c r="Z211" s="5" t="s">
        <v>8</v>
      </c>
      <c r="AA211" s="15" t="s">
        <v>20</v>
      </c>
      <c r="AB211" s="5" t="s">
        <v>8</v>
      </c>
      <c r="AC211" s="15" t="s">
        <v>20</v>
      </c>
    </row>
    <row r="212" spans="1:29" x14ac:dyDescent="0.35">
      <c r="A212" s="5">
        <v>0</v>
      </c>
      <c r="B212" s="5" t="s">
        <v>8</v>
      </c>
      <c r="C212" s="6">
        <v>45564</v>
      </c>
      <c r="D212" s="7">
        <v>0.52768518518518515</v>
      </c>
      <c r="E212" s="5" t="s">
        <v>3</v>
      </c>
      <c r="F212" s="5" t="s">
        <v>8</v>
      </c>
      <c r="G212" s="5">
        <v>0</v>
      </c>
      <c r="H212" s="5" t="s">
        <v>8</v>
      </c>
      <c r="I212" s="20">
        <v>1.1099000000000001</v>
      </c>
      <c r="J212" s="5" t="s">
        <v>8</v>
      </c>
      <c r="K212" s="13">
        <v>6.077</v>
      </c>
      <c r="L212" s="5" t="s">
        <v>8</v>
      </c>
      <c r="M212" s="5">
        <v>262.78500000000003</v>
      </c>
      <c r="N212" s="5" t="s">
        <v>8</v>
      </c>
      <c r="O212" s="14">
        <v>401.55</v>
      </c>
      <c r="P212" s="18">
        <f>P211+2</f>
        <v>498.04499999999996</v>
      </c>
      <c r="Q212" s="21">
        <f t="shared" si="0"/>
        <v>14</v>
      </c>
      <c r="R212" s="12">
        <f t="shared" si="1"/>
        <v>202.02020202020162</v>
      </c>
      <c r="S212" s="5">
        <v>5184596</v>
      </c>
      <c r="T212" s="5" t="s">
        <v>8</v>
      </c>
      <c r="U212" s="5">
        <v>60668</v>
      </c>
      <c r="V212" s="5" t="s">
        <v>8</v>
      </c>
      <c r="W212" s="5">
        <v>131288</v>
      </c>
      <c r="X212" s="5" t="s">
        <v>8</v>
      </c>
      <c r="Y212" s="15" t="s">
        <v>20</v>
      </c>
      <c r="Z212" s="5" t="s">
        <v>8</v>
      </c>
      <c r="AA212" s="15" t="s">
        <v>20</v>
      </c>
      <c r="AB212" s="5" t="s">
        <v>8</v>
      </c>
      <c r="AC212" s="15" t="s">
        <v>20</v>
      </c>
    </row>
    <row r="213" spans="1:29" x14ac:dyDescent="0.35">
      <c r="A213" s="5">
        <v>0</v>
      </c>
      <c r="B213" s="5" t="s">
        <v>8</v>
      </c>
      <c r="C213" s="6">
        <v>45564</v>
      </c>
      <c r="D213" s="7">
        <v>0.52768518518518515</v>
      </c>
      <c r="E213" s="5" t="s">
        <v>3</v>
      </c>
      <c r="F213" s="5" t="s">
        <v>8</v>
      </c>
      <c r="G213" s="5">
        <v>0</v>
      </c>
      <c r="H213" s="5" t="s">
        <v>8</v>
      </c>
      <c r="I213" s="20">
        <v>1.1299999999999999</v>
      </c>
      <c r="J213" s="5" t="s">
        <v>8</v>
      </c>
      <c r="K213" s="13">
        <v>7.0010000000000003</v>
      </c>
      <c r="L213" s="5" t="s">
        <v>8</v>
      </c>
      <c r="M213" s="5">
        <v>257.51100000000002</v>
      </c>
      <c r="N213" s="5" t="s">
        <v>8</v>
      </c>
      <c r="O213" s="14">
        <v>392.012</v>
      </c>
      <c r="P213" s="18">
        <f>P212+4</f>
        <v>502.04499999999996</v>
      </c>
      <c r="Q213" s="21">
        <f t="shared" si="0"/>
        <v>15</v>
      </c>
      <c r="R213" s="12">
        <f t="shared" si="1"/>
        <v>199.00497512438025</v>
      </c>
      <c r="S213" s="5">
        <v>5944060</v>
      </c>
      <c r="T213" s="5" t="s">
        <v>8</v>
      </c>
      <c r="U213" s="5">
        <v>59082</v>
      </c>
      <c r="V213" s="5" t="s">
        <v>8</v>
      </c>
      <c r="W213" s="5">
        <v>128410</v>
      </c>
      <c r="X213" s="5" t="s">
        <v>8</v>
      </c>
      <c r="Y213" s="15" t="s">
        <v>20</v>
      </c>
      <c r="Z213" s="5" t="s">
        <v>8</v>
      </c>
      <c r="AA213" s="15" t="s">
        <v>20</v>
      </c>
      <c r="AB213" s="5" t="s">
        <v>8</v>
      </c>
      <c r="AC213" s="15" t="s">
        <v>20</v>
      </c>
    </row>
    <row r="214" spans="1:29" x14ac:dyDescent="0.35">
      <c r="A214" s="5">
        <v>0</v>
      </c>
      <c r="B214" s="5" t="s">
        <v>8</v>
      </c>
      <c r="C214" s="6">
        <v>45564</v>
      </c>
      <c r="D214" s="7">
        <v>0.5276967592592593</v>
      </c>
      <c r="E214" s="5" t="s">
        <v>3</v>
      </c>
      <c r="F214" s="5" t="s">
        <v>8</v>
      </c>
      <c r="G214" s="5">
        <v>0</v>
      </c>
      <c r="H214" s="5" t="s">
        <v>8</v>
      </c>
      <c r="I214" s="20">
        <v>1.1499999999999999</v>
      </c>
      <c r="J214" s="5" t="s">
        <v>8</v>
      </c>
      <c r="K214" s="13">
        <v>7.0010000000000003</v>
      </c>
      <c r="L214" s="5" t="s">
        <v>8</v>
      </c>
      <c r="M214" s="5">
        <v>257.51100000000002</v>
      </c>
      <c r="N214" s="5" t="s">
        <v>8</v>
      </c>
      <c r="O214" s="14">
        <v>392.012</v>
      </c>
      <c r="P214" s="18">
        <f>P213+4.1</f>
        <v>506.14499999999998</v>
      </c>
      <c r="Q214" s="21">
        <f t="shared" si="0"/>
        <v>16</v>
      </c>
      <c r="R214" s="12">
        <f t="shared" si="1"/>
        <v>205.00000000000097</v>
      </c>
      <c r="S214" s="5">
        <v>5944060</v>
      </c>
      <c r="T214" s="5" t="s">
        <v>8</v>
      </c>
      <c r="U214" s="5">
        <v>59082</v>
      </c>
      <c r="V214" s="5" t="s">
        <v>8</v>
      </c>
      <c r="W214" s="5">
        <v>128410</v>
      </c>
      <c r="X214" s="5" t="s">
        <v>8</v>
      </c>
      <c r="Y214" s="15" t="s">
        <v>20</v>
      </c>
      <c r="Z214" s="5" t="s">
        <v>8</v>
      </c>
      <c r="AA214" s="15" t="s">
        <v>20</v>
      </c>
      <c r="AB214" s="5" t="s">
        <v>8</v>
      </c>
      <c r="AC214" s="15" t="s">
        <v>20</v>
      </c>
    </row>
    <row r="215" spans="1:29" x14ac:dyDescent="0.35">
      <c r="A215" s="5">
        <v>0</v>
      </c>
      <c r="B215" s="5" t="s">
        <v>8</v>
      </c>
      <c r="C215" s="6">
        <v>45564</v>
      </c>
      <c r="D215" s="7">
        <v>0.5276967592592593</v>
      </c>
      <c r="E215" s="5" t="s">
        <v>3</v>
      </c>
      <c r="F215" s="5" t="s">
        <v>8</v>
      </c>
      <c r="G215" s="5">
        <v>0</v>
      </c>
      <c r="H215" s="5" t="s">
        <v>8</v>
      </c>
      <c r="I215" s="20">
        <v>1.1739999999999999</v>
      </c>
      <c r="J215" s="5" t="s">
        <v>8</v>
      </c>
      <c r="K215" s="13">
        <v>8.0340000000000007</v>
      </c>
      <c r="L215" s="5" t="s">
        <v>8</v>
      </c>
      <c r="M215" s="5">
        <v>233.89400000000001</v>
      </c>
      <c r="N215" s="5" t="s">
        <v>8</v>
      </c>
      <c r="O215" s="14">
        <v>368.35199999999998</v>
      </c>
      <c r="P215" s="18">
        <f>P214+5</f>
        <v>511.14499999999998</v>
      </c>
      <c r="Q215" s="21">
        <f t="shared" si="0"/>
        <v>17</v>
      </c>
      <c r="R215" s="12">
        <f t="shared" si="1"/>
        <v>208.33333333333314</v>
      </c>
      <c r="S215" s="5">
        <v>6793852</v>
      </c>
      <c r="T215" s="5" t="s">
        <v>8</v>
      </c>
      <c r="U215" s="5">
        <v>51980</v>
      </c>
      <c r="V215" s="5" t="s">
        <v>8</v>
      </c>
      <c r="W215" s="5">
        <v>121271</v>
      </c>
      <c r="X215" s="5" t="s">
        <v>8</v>
      </c>
      <c r="Y215" s="15" t="s">
        <v>20</v>
      </c>
      <c r="Z215" s="5" t="s">
        <v>8</v>
      </c>
      <c r="AA215" s="15" t="s">
        <v>20</v>
      </c>
      <c r="AB215" s="5" t="s">
        <v>8</v>
      </c>
      <c r="AC215" s="15" t="s">
        <v>20</v>
      </c>
    </row>
    <row r="216" spans="1:29" x14ac:dyDescent="0.35">
      <c r="A216" s="5">
        <v>0</v>
      </c>
      <c r="B216" s="5" t="s">
        <v>8</v>
      </c>
      <c r="C216" s="6">
        <v>45564</v>
      </c>
      <c r="D216" s="7">
        <v>0.52770833333333333</v>
      </c>
      <c r="E216" s="5" t="s">
        <v>3</v>
      </c>
      <c r="F216" s="5" t="s">
        <v>8</v>
      </c>
      <c r="G216" s="5">
        <v>0</v>
      </c>
      <c r="H216" s="5" t="s">
        <v>8</v>
      </c>
      <c r="I216" s="20">
        <v>1.1970000000000001</v>
      </c>
      <c r="J216" s="5" t="s">
        <v>8</v>
      </c>
      <c r="K216" s="13">
        <v>9.0579999999999998</v>
      </c>
      <c r="L216" s="5" t="s">
        <v>8</v>
      </c>
      <c r="M216" s="5">
        <v>229.96</v>
      </c>
      <c r="N216" s="5" t="s">
        <v>8</v>
      </c>
      <c r="O216" s="14">
        <v>319.72000000000003</v>
      </c>
      <c r="P216" s="18">
        <f>P215+4.5</f>
        <v>515.64499999999998</v>
      </c>
      <c r="Q216" s="21">
        <f t="shared" si="0"/>
        <v>18</v>
      </c>
      <c r="R216" s="12">
        <f t="shared" si="1"/>
        <v>195.65217391304236</v>
      </c>
      <c r="S216" s="5">
        <v>7635310</v>
      </c>
      <c r="T216" s="5" t="s">
        <v>8</v>
      </c>
      <c r="U216" s="5">
        <v>50797</v>
      </c>
      <c r="V216" s="5" t="s">
        <v>8</v>
      </c>
      <c r="W216" s="5">
        <v>106597</v>
      </c>
      <c r="X216" s="5" t="s">
        <v>8</v>
      </c>
      <c r="Y216" s="15" t="s">
        <v>20</v>
      </c>
      <c r="Z216" s="5" t="s">
        <v>8</v>
      </c>
      <c r="AA216" s="15" t="s">
        <v>20</v>
      </c>
      <c r="AB216" s="5" t="s">
        <v>8</v>
      </c>
      <c r="AC216" s="15" t="s">
        <v>20</v>
      </c>
    </row>
    <row r="217" spans="1:29" x14ac:dyDescent="0.35">
      <c r="A217" s="5">
        <v>0</v>
      </c>
      <c r="B217" s="5" t="s">
        <v>8</v>
      </c>
      <c r="C217" s="6">
        <v>45564</v>
      </c>
      <c r="D217" s="7">
        <v>0.52770833333333333</v>
      </c>
      <c r="E217" s="5" t="s">
        <v>3</v>
      </c>
      <c r="F217" s="5" t="s">
        <v>8</v>
      </c>
      <c r="G217" s="5">
        <v>0</v>
      </c>
      <c r="H217" s="5" t="s">
        <v>8</v>
      </c>
      <c r="I217" s="20">
        <v>1.2</v>
      </c>
      <c r="J217" s="5" t="s">
        <v>8</v>
      </c>
      <c r="K217" s="13">
        <v>9.0579999999999998</v>
      </c>
      <c r="L217" s="5" t="s">
        <v>8</v>
      </c>
      <c r="M217" s="5">
        <v>229.96</v>
      </c>
      <c r="N217" s="5" t="s">
        <v>8</v>
      </c>
      <c r="O217" s="14">
        <v>319.72000000000003</v>
      </c>
      <c r="P217" s="18">
        <f>P216+0.65</f>
        <v>516.29499999999996</v>
      </c>
      <c r="Q217" s="21">
        <f t="shared" si="0"/>
        <v>19</v>
      </c>
      <c r="R217" s="12">
        <f t="shared" si="1"/>
        <v>216.66666666666691</v>
      </c>
      <c r="S217" s="5">
        <v>7635310</v>
      </c>
      <c r="T217" s="5" t="s">
        <v>8</v>
      </c>
      <c r="U217" s="5">
        <v>50797</v>
      </c>
      <c r="V217" s="5" t="s">
        <v>8</v>
      </c>
      <c r="W217" s="5">
        <v>106597</v>
      </c>
      <c r="X217" s="5" t="s">
        <v>8</v>
      </c>
      <c r="Y217" s="15" t="s">
        <v>20</v>
      </c>
      <c r="Z217" s="5" t="s">
        <v>8</v>
      </c>
      <c r="AA217" s="15" t="s">
        <v>20</v>
      </c>
      <c r="AB217" s="5" t="s">
        <v>8</v>
      </c>
      <c r="AC217" s="15" t="s">
        <v>20</v>
      </c>
    </row>
    <row r="218" spans="1:29" x14ac:dyDescent="0.35">
      <c r="A218" s="5">
        <v>0</v>
      </c>
      <c r="B218" s="5" t="s">
        <v>8</v>
      </c>
      <c r="C218" s="6">
        <v>45564</v>
      </c>
      <c r="D218" s="7">
        <v>0.52771990740740737</v>
      </c>
      <c r="E218" s="5" t="s">
        <v>3</v>
      </c>
      <c r="F218" s="5" t="s">
        <v>8</v>
      </c>
      <c r="G218" s="5">
        <v>0</v>
      </c>
      <c r="H218" s="5" t="s">
        <v>8</v>
      </c>
      <c r="I218" s="20">
        <v>1.2152000000000001</v>
      </c>
      <c r="J218" s="5" t="s">
        <v>8</v>
      </c>
      <c r="K218" s="13">
        <v>9.8209999999999997</v>
      </c>
      <c r="L218" s="5" t="s">
        <v>8</v>
      </c>
      <c r="M218" s="5">
        <v>169.15799999999999</v>
      </c>
      <c r="N218" s="5" t="s">
        <v>8</v>
      </c>
      <c r="O218" s="14">
        <v>329.72199999999998</v>
      </c>
      <c r="P218" s="18">
        <f>P217+3</f>
        <v>519.29499999999996</v>
      </c>
      <c r="Q218" s="21">
        <f t="shared" si="0"/>
        <v>20</v>
      </c>
      <c r="R218" s="12">
        <f t="shared" si="1"/>
        <v>197.36842105263025</v>
      </c>
      <c r="S218" s="5">
        <v>8262229</v>
      </c>
      <c r="T218" s="5" t="s">
        <v>8</v>
      </c>
      <c r="U218" s="5">
        <v>32513</v>
      </c>
      <c r="V218" s="5" t="s">
        <v>8</v>
      </c>
      <c r="W218" s="5">
        <v>109615</v>
      </c>
      <c r="X218" s="5" t="s">
        <v>8</v>
      </c>
      <c r="Y218" s="15" t="s">
        <v>20</v>
      </c>
      <c r="Z218" s="5" t="s">
        <v>8</v>
      </c>
      <c r="AA218" s="15" t="s">
        <v>20</v>
      </c>
      <c r="AB218" s="5" t="s">
        <v>8</v>
      </c>
      <c r="AC218" s="15" t="s">
        <v>20</v>
      </c>
    </row>
    <row r="219" spans="1:29" x14ac:dyDescent="0.35">
      <c r="A219" s="5">
        <v>0</v>
      </c>
      <c r="B219" s="5" t="s">
        <v>8</v>
      </c>
      <c r="C219" s="6">
        <v>45564</v>
      </c>
      <c r="D219" s="7">
        <v>0.52771990740740737</v>
      </c>
      <c r="E219" s="5" t="s">
        <v>3</v>
      </c>
      <c r="F219" s="5" t="s">
        <v>8</v>
      </c>
      <c r="G219" s="5">
        <v>0</v>
      </c>
      <c r="H219" s="5" t="s">
        <v>8</v>
      </c>
      <c r="I219" s="20">
        <v>1.252</v>
      </c>
      <c r="J219" s="5" t="s">
        <v>8</v>
      </c>
      <c r="K219" s="13">
        <v>9.8209999999999997</v>
      </c>
      <c r="L219" s="5" t="s">
        <v>8</v>
      </c>
      <c r="M219" s="5">
        <v>169.15799999999999</v>
      </c>
      <c r="N219" s="5" t="s">
        <v>8</v>
      </c>
      <c r="O219" s="14">
        <v>329.72199999999998</v>
      </c>
      <c r="P219" s="18">
        <f>P218+7.5</f>
        <v>526.79499999999996</v>
      </c>
      <c r="Q219" s="21">
        <f t="shared" si="0"/>
        <v>21</v>
      </c>
      <c r="R219" s="12">
        <f t="shared" si="1"/>
        <v>203.80434782608728</v>
      </c>
      <c r="S219" s="5">
        <v>8262229</v>
      </c>
      <c r="T219" s="5" t="s">
        <v>8</v>
      </c>
      <c r="U219" s="5">
        <v>32513</v>
      </c>
      <c r="V219" s="5" t="s">
        <v>8</v>
      </c>
      <c r="W219" s="5">
        <v>109615</v>
      </c>
      <c r="X219" s="5" t="s">
        <v>8</v>
      </c>
      <c r="Y219" s="15" t="s">
        <v>20</v>
      </c>
      <c r="Z219" s="5" t="s">
        <v>8</v>
      </c>
      <c r="AA219" s="15" t="s">
        <v>20</v>
      </c>
      <c r="AB219" s="5" t="s">
        <v>8</v>
      </c>
      <c r="AC219" s="15" t="s">
        <v>20</v>
      </c>
    </row>
    <row r="220" spans="1:29" x14ac:dyDescent="0.35">
      <c r="A220" s="5">
        <v>0</v>
      </c>
      <c r="B220" s="5" t="s">
        <v>8</v>
      </c>
      <c r="C220" s="6">
        <v>45564</v>
      </c>
      <c r="D220" s="7">
        <v>0.52773148148148152</v>
      </c>
      <c r="E220" s="5" t="s">
        <v>3</v>
      </c>
      <c r="F220" s="5" t="s">
        <v>8</v>
      </c>
      <c r="G220" s="5">
        <v>0</v>
      </c>
      <c r="H220" s="5" t="s">
        <v>8</v>
      </c>
      <c r="I220" s="20">
        <v>1.2529999999999999</v>
      </c>
      <c r="J220" s="5" t="s">
        <v>8</v>
      </c>
      <c r="K220" s="13">
        <v>9.8219999999999992</v>
      </c>
      <c r="L220" s="5" t="s">
        <v>8</v>
      </c>
      <c r="M220" s="5">
        <v>166.36099999999999</v>
      </c>
      <c r="N220" s="5" t="s">
        <v>8</v>
      </c>
      <c r="O220" s="14">
        <v>320.68400000000003</v>
      </c>
      <c r="P220" s="18">
        <f>P219+0.21</f>
        <v>527.005</v>
      </c>
      <c r="Q220" s="21">
        <f t="shared" si="0"/>
        <v>22</v>
      </c>
      <c r="R220" s="12">
        <f t="shared" si="1"/>
        <v>210.00000000005952</v>
      </c>
      <c r="S220" s="5">
        <v>8262989</v>
      </c>
      <c r="T220" s="5" t="s">
        <v>8</v>
      </c>
      <c r="U220" s="5">
        <v>31672</v>
      </c>
      <c r="V220" s="5" t="s">
        <v>8</v>
      </c>
      <c r="W220" s="5">
        <v>106888</v>
      </c>
      <c r="X220" s="5" t="s">
        <v>8</v>
      </c>
      <c r="Y220" s="15" t="s">
        <v>20</v>
      </c>
      <c r="Z220" s="5" t="s">
        <v>8</v>
      </c>
      <c r="AA220" s="15" t="s">
        <v>20</v>
      </c>
      <c r="AB220" s="5" t="s">
        <v>8</v>
      </c>
      <c r="AC220" s="15" t="s">
        <v>20</v>
      </c>
    </row>
    <row r="221" spans="1:29" x14ac:dyDescent="0.35">
      <c r="A221" s="5">
        <v>0</v>
      </c>
      <c r="B221" s="5" t="s">
        <v>8</v>
      </c>
      <c r="C221" s="6">
        <v>45564</v>
      </c>
      <c r="D221" s="7">
        <v>0.52773148148148152</v>
      </c>
      <c r="E221" s="5" t="s">
        <v>3</v>
      </c>
      <c r="F221" s="5" t="s">
        <v>8</v>
      </c>
      <c r="G221" s="5">
        <v>0</v>
      </c>
      <c r="H221" s="5" t="s">
        <v>8</v>
      </c>
      <c r="I221" s="20">
        <v>1.2531000000000001</v>
      </c>
      <c r="J221" s="5" t="s">
        <v>8</v>
      </c>
      <c r="K221" s="13">
        <v>9.8219999999999992</v>
      </c>
      <c r="L221" s="5" t="s">
        <v>8</v>
      </c>
      <c r="M221" s="5">
        <v>166.36099999999999</v>
      </c>
      <c r="N221" s="5" t="s">
        <v>8</v>
      </c>
      <c r="O221" s="14">
        <v>320.68400000000003</v>
      </c>
      <c r="P221" s="18">
        <f>P220+0.01922</f>
        <v>527.02422000000001</v>
      </c>
      <c r="Q221" s="21">
        <f t="shared" si="0"/>
        <v>23</v>
      </c>
      <c r="R221" s="12">
        <f t="shared" si="1"/>
        <v>192.19999999977884</v>
      </c>
      <c r="S221" s="5">
        <v>8262989</v>
      </c>
      <c r="T221" s="5" t="s">
        <v>8</v>
      </c>
      <c r="U221" s="5">
        <v>31672</v>
      </c>
      <c r="V221" s="5" t="s">
        <v>8</v>
      </c>
      <c r="W221" s="5">
        <v>106888</v>
      </c>
      <c r="X221" s="5" t="s">
        <v>8</v>
      </c>
      <c r="Y221" s="15" t="s">
        <v>20</v>
      </c>
      <c r="Z221" s="5" t="s">
        <v>8</v>
      </c>
      <c r="AA221" s="15" t="s">
        <v>20</v>
      </c>
      <c r="AB221" s="5" t="s">
        <v>8</v>
      </c>
      <c r="AC221" s="15" t="s">
        <v>20</v>
      </c>
    </row>
    <row r="222" spans="1:29" x14ac:dyDescent="0.35">
      <c r="A222" s="5">
        <v>0</v>
      </c>
      <c r="B222" s="5" t="s">
        <v>8</v>
      </c>
      <c r="C222" s="6">
        <v>45564</v>
      </c>
      <c r="D222" s="7">
        <v>0.52774305555555556</v>
      </c>
      <c r="E222" s="5" t="s">
        <v>3</v>
      </c>
      <c r="F222" s="5" t="s">
        <v>8</v>
      </c>
      <c r="G222" s="5">
        <v>0</v>
      </c>
      <c r="H222" s="5" t="s">
        <v>8</v>
      </c>
      <c r="I222" s="20">
        <v>1.2532000000000001</v>
      </c>
      <c r="J222" s="5" t="s">
        <v>8</v>
      </c>
      <c r="K222" s="13">
        <v>9.8219999999999992</v>
      </c>
      <c r="L222" s="5" t="s">
        <v>8</v>
      </c>
      <c r="M222" s="5">
        <v>165.60599999999999</v>
      </c>
      <c r="N222" s="5" t="s">
        <v>8</v>
      </c>
      <c r="O222" s="14">
        <v>318.84199999999998</v>
      </c>
      <c r="P222" s="18">
        <f>P221+0.0192</f>
        <v>527.04341999999997</v>
      </c>
      <c r="Q222" s="21">
        <f t="shared" si="0"/>
        <v>24</v>
      </c>
      <c r="R222" s="12">
        <f t="shared" si="1"/>
        <v>191.99999999957367</v>
      </c>
      <c r="S222" s="5">
        <v>8263024</v>
      </c>
      <c r="T222" s="5" t="s">
        <v>8</v>
      </c>
      <c r="U222" s="5">
        <v>31445</v>
      </c>
      <c r="V222" s="5" t="s">
        <v>8</v>
      </c>
      <c r="W222" s="5">
        <v>106332</v>
      </c>
      <c r="X222" s="5" t="s">
        <v>8</v>
      </c>
      <c r="Y222" s="15" t="s">
        <v>20</v>
      </c>
      <c r="Z222" s="5" t="s">
        <v>8</v>
      </c>
      <c r="AA222" s="15" t="s">
        <v>20</v>
      </c>
      <c r="AB222" s="5" t="s">
        <v>8</v>
      </c>
      <c r="AC222" s="15" t="s">
        <v>20</v>
      </c>
    </row>
    <row r="223" spans="1:29" x14ac:dyDescent="0.35">
      <c r="A223" s="5">
        <v>0</v>
      </c>
      <c r="B223" s="5" t="s">
        <v>8</v>
      </c>
      <c r="C223" s="6">
        <v>45564</v>
      </c>
      <c r="D223" s="7">
        <v>0.52774305555555556</v>
      </c>
      <c r="E223" s="5" t="s">
        <v>3</v>
      </c>
      <c r="F223" s="5" t="s">
        <v>8</v>
      </c>
      <c r="G223" s="5">
        <v>0</v>
      </c>
      <c r="H223" s="5" t="s">
        <v>8</v>
      </c>
      <c r="I223" s="20">
        <v>1.2152000000000001</v>
      </c>
      <c r="J223" s="5" t="s">
        <v>8</v>
      </c>
      <c r="K223" s="13">
        <v>9.65</v>
      </c>
      <c r="L223" s="5" t="s">
        <v>8</v>
      </c>
      <c r="M223" s="5">
        <v>30.823</v>
      </c>
      <c r="N223" s="5" t="s">
        <v>8</v>
      </c>
      <c r="O223" s="14">
        <v>178.80699999999999</v>
      </c>
      <c r="P223" s="18">
        <f>P222-7.8</f>
        <v>519.24342000000001</v>
      </c>
      <c r="Q223" s="21">
        <f t="shared" si="0"/>
        <v>25</v>
      </c>
      <c r="R223" s="12">
        <f t="shared" si="1"/>
        <v>205.26315789473546</v>
      </c>
      <c r="S223" s="5">
        <v>8122065</v>
      </c>
      <c r="T223" s="5" t="s">
        <v>8</v>
      </c>
      <c r="U223" s="5">
        <v>-9086</v>
      </c>
      <c r="V223" s="5" t="s">
        <v>8</v>
      </c>
      <c r="W223" s="5">
        <v>64079</v>
      </c>
      <c r="X223" s="5" t="s">
        <v>8</v>
      </c>
      <c r="Y223" s="15" t="s">
        <v>20</v>
      </c>
      <c r="Z223" s="5" t="s">
        <v>8</v>
      </c>
      <c r="AA223" s="15" t="s">
        <v>20</v>
      </c>
      <c r="AB223" s="5" t="s">
        <v>8</v>
      </c>
      <c r="AC223" s="15" t="s">
        <v>20</v>
      </c>
    </row>
    <row r="224" spans="1:29" x14ac:dyDescent="0.35">
      <c r="A224" s="5">
        <v>0</v>
      </c>
      <c r="B224" s="5" t="s">
        <v>8</v>
      </c>
      <c r="C224" s="6">
        <v>45564</v>
      </c>
      <c r="D224" s="7">
        <v>0.5277546296296296</v>
      </c>
      <c r="E224" s="5" t="s">
        <v>3</v>
      </c>
      <c r="F224" s="5" t="s">
        <v>8</v>
      </c>
      <c r="G224" s="5">
        <v>0</v>
      </c>
      <c r="H224" s="5" t="s">
        <v>8</v>
      </c>
      <c r="I224" s="20">
        <v>1.2150000000000001</v>
      </c>
      <c r="J224" s="5" t="s">
        <v>8</v>
      </c>
      <c r="K224" s="13">
        <v>9.65</v>
      </c>
      <c r="L224" s="5" t="s">
        <v>8</v>
      </c>
      <c r="M224" s="5">
        <v>30.823</v>
      </c>
      <c r="N224" s="5" t="s">
        <v>8</v>
      </c>
      <c r="O224" s="14">
        <v>178.80699999999999</v>
      </c>
      <c r="P224" s="18">
        <f>P223-0.042</f>
        <v>519.20141999999998</v>
      </c>
      <c r="Q224" s="21">
        <f t="shared" si="0"/>
        <v>26</v>
      </c>
      <c r="R224" s="12">
        <f t="shared" si="1"/>
        <v>210.0000000001732</v>
      </c>
      <c r="S224" s="5">
        <v>8122065</v>
      </c>
      <c r="T224" s="5" t="s">
        <v>8</v>
      </c>
      <c r="U224" s="5">
        <v>-9086</v>
      </c>
      <c r="V224" s="5" t="s">
        <v>8</v>
      </c>
      <c r="W224" s="5">
        <v>64079</v>
      </c>
      <c r="X224" s="5" t="s">
        <v>8</v>
      </c>
      <c r="Y224" s="15" t="s">
        <v>20</v>
      </c>
      <c r="Z224" s="5" t="s">
        <v>8</v>
      </c>
      <c r="AA224" s="15" t="s">
        <v>20</v>
      </c>
      <c r="AB224" s="5" t="s">
        <v>8</v>
      </c>
      <c r="AC224" s="15" t="s">
        <v>20</v>
      </c>
    </row>
    <row r="225" spans="1:29" x14ac:dyDescent="0.35">
      <c r="A225" s="5">
        <v>0</v>
      </c>
      <c r="B225" s="5" t="s">
        <v>8</v>
      </c>
      <c r="C225" s="6">
        <v>45564</v>
      </c>
      <c r="D225" s="7">
        <v>0.5277546296296296</v>
      </c>
      <c r="E225" s="5" t="s">
        <v>3</v>
      </c>
      <c r="F225" s="5" t="s">
        <v>8</v>
      </c>
      <c r="G225" s="5">
        <v>0</v>
      </c>
      <c r="H225" s="5" t="s">
        <v>8</v>
      </c>
      <c r="I225" s="20">
        <v>1.1494</v>
      </c>
      <c r="J225" s="5" t="s">
        <v>8</v>
      </c>
      <c r="K225" s="13">
        <v>8.9809999999999999</v>
      </c>
      <c r="L225" s="5" t="s">
        <v>8</v>
      </c>
      <c r="M225" s="5">
        <v>-14.765000000000001</v>
      </c>
      <c r="N225" s="5" t="s">
        <v>8</v>
      </c>
      <c r="O225" s="14">
        <v>102.38500000000001</v>
      </c>
      <c r="P225" s="18">
        <f>P224-13</f>
        <v>506.20141999999998</v>
      </c>
      <c r="Q225" s="21">
        <f t="shared" si="0"/>
        <v>27</v>
      </c>
      <c r="R225" s="12">
        <f>(P225-P224)/(I225-I224)</f>
        <v>198.17073170731678</v>
      </c>
      <c r="S225" s="5">
        <v>7571629</v>
      </c>
      <c r="T225" s="5" t="s">
        <v>8</v>
      </c>
      <c r="U225" s="5">
        <v>-22795</v>
      </c>
      <c r="V225" s="5" t="s">
        <v>8</v>
      </c>
      <c r="W225" s="5">
        <v>41020</v>
      </c>
      <c r="X225" s="5" t="s">
        <v>8</v>
      </c>
      <c r="Y225" s="15" t="s">
        <v>20</v>
      </c>
      <c r="Z225" s="5" t="s">
        <v>8</v>
      </c>
      <c r="AA225" s="15" t="s">
        <v>20</v>
      </c>
      <c r="AB225" s="5" t="s">
        <v>8</v>
      </c>
      <c r="AC225" s="15" t="s">
        <v>20</v>
      </c>
    </row>
    <row r="226" spans="1:29" x14ac:dyDescent="0.35">
      <c r="A226" s="5">
        <v>0</v>
      </c>
      <c r="B226" s="5" t="s">
        <v>8</v>
      </c>
      <c r="C226" s="6">
        <v>45564</v>
      </c>
      <c r="D226" s="7">
        <v>0.52776620370370375</v>
      </c>
      <c r="E226" s="5" t="s">
        <v>3</v>
      </c>
      <c r="F226" s="5" t="s">
        <v>8</v>
      </c>
      <c r="G226" s="5">
        <v>0</v>
      </c>
      <c r="H226" s="5" t="s">
        <v>8</v>
      </c>
      <c r="I226" s="20">
        <v>1.149</v>
      </c>
      <c r="J226" s="5" t="s">
        <v>8</v>
      </c>
      <c r="K226" s="13">
        <v>8.9809999999999999</v>
      </c>
      <c r="L226" s="5" t="s">
        <v>8</v>
      </c>
      <c r="M226" s="5">
        <v>-14.765000000000001</v>
      </c>
      <c r="N226" s="5" t="s">
        <v>8</v>
      </c>
      <c r="O226" s="14">
        <v>102.38500000000001</v>
      </c>
      <c r="P226" s="18">
        <f>P225-0.08</f>
        <v>506.12142</v>
      </c>
      <c r="Q226" s="21">
        <f t="shared" si="0"/>
        <v>28</v>
      </c>
      <c r="R226" s="12">
        <f t="shared" ref="R226:R280" si="2">(P226-P225)/(I226-I225)</f>
        <v>199.99999999998224</v>
      </c>
      <c r="S226" s="5">
        <v>7571629</v>
      </c>
      <c r="T226" s="5" t="s">
        <v>8</v>
      </c>
      <c r="U226" s="5">
        <v>-22795</v>
      </c>
      <c r="V226" s="5" t="s">
        <v>8</v>
      </c>
      <c r="W226" s="5">
        <v>41020</v>
      </c>
      <c r="X226" s="5" t="s">
        <v>8</v>
      </c>
      <c r="Y226" s="15" t="s">
        <v>20</v>
      </c>
      <c r="Z226" s="5" t="s">
        <v>8</v>
      </c>
      <c r="AA226" s="15" t="s">
        <v>20</v>
      </c>
      <c r="AB226" s="5" t="s">
        <v>8</v>
      </c>
      <c r="AC226" s="15" t="s">
        <v>20</v>
      </c>
    </row>
    <row r="227" spans="1:29" x14ac:dyDescent="0.35">
      <c r="A227" s="5">
        <v>0</v>
      </c>
      <c r="B227" s="5" t="s">
        <v>8</v>
      </c>
      <c r="C227" s="6">
        <v>45564</v>
      </c>
      <c r="D227" s="7">
        <v>0.52776620370370375</v>
      </c>
      <c r="E227" s="5" t="s">
        <v>3</v>
      </c>
      <c r="F227" s="5" t="s">
        <v>8</v>
      </c>
      <c r="G227" s="5">
        <v>0</v>
      </c>
      <c r="H227" s="5" t="s">
        <v>8</v>
      </c>
      <c r="I227" s="20">
        <v>1.0530999999999999</v>
      </c>
      <c r="J227" s="5" t="s">
        <v>8</v>
      </c>
      <c r="K227" s="13">
        <v>7.8920000000000003</v>
      </c>
      <c r="L227" s="5" t="s">
        <v>8</v>
      </c>
      <c r="M227" s="5">
        <v>-39.945</v>
      </c>
      <c r="N227" s="5" t="s">
        <v>8</v>
      </c>
      <c r="O227" s="14">
        <v>135.6</v>
      </c>
      <c r="P227" s="18">
        <f>P226-20</f>
        <v>486.12142</v>
      </c>
      <c r="Q227" s="21">
        <f t="shared" si="0"/>
        <v>29</v>
      </c>
      <c r="R227" s="12">
        <f t="shared" si="2"/>
        <v>208.55057351407694</v>
      </c>
      <c r="S227" s="5">
        <v>6676585</v>
      </c>
      <c r="T227" s="5" t="s">
        <v>8</v>
      </c>
      <c r="U227" s="5">
        <v>-30367</v>
      </c>
      <c r="V227" s="5" t="s">
        <v>8</v>
      </c>
      <c r="W227" s="5">
        <v>51042</v>
      </c>
      <c r="X227" s="5" t="s">
        <v>8</v>
      </c>
      <c r="Y227" s="15" t="s">
        <v>20</v>
      </c>
      <c r="Z227" s="5" t="s">
        <v>8</v>
      </c>
      <c r="AA227" s="15" t="s">
        <v>20</v>
      </c>
      <c r="AB227" s="5" t="s">
        <v>8</v>
      </c>
      <c r="AC227" s="15" t="s">
        <v>20</v>
      </c>
    </row>
    <row r="228" spans="1:29" x14ac:dyDescent="0.35">
      <c r="A228" s="5">
        <v>0</v>
      </c>
      <c r="B228" s="5" t="s">
        <v>8</v>
      </c>
      <c r="C228" s="6">
        <v>45564</v>
      </c>
      <c r="D228" s="7">
        <v>0.52777777777777779</v>
      </c>
      <c r="E228" s="5" t="s">
        <v>3</v>
      </c>
      <c r="F228" s="5" t="s">
        <v>8</v>
      </c>
      <c r="G228" s="5">
        <v>0</v>
      </c>
      <c r="H228" s="5" t="s">
        <v>8</v>
      </c>
      <c r="I228" s="20">
        <v>1.0529999999999999</v>
      </c>
      <c r="J228" s="5" t="s">
        <v>8</v>
      </c>
      <c r="K228" s="13">
        <v>7.8920000000000003</v>
      </c>
      <c r="L228" s="5" t="s">
        <v>8</v>
      </c>
      <c r="M228" s="5">
        <v>-39.945</v>
      </c>
      <c r="N228" s="5" t="s">
        <v>8</v>
      </c>
      <c r="O228" s="14">
        <v>135.6</v>
      </c>
      <c r="P228" s="18">
        <f>P227-0.02</f>
        <v>486.10142000000002</v>
      </c>
      <c r="Q228" s="21">
        <f t="shared" si="0"/>
        <v>30</v>
      </c>
      <c r="R228" s="12">
        <f t="shared" si="2"/>
        <v>199.99999999984013</v>
      </c>
      <c r="S228" s="5">
        <v>6676585</v>
      </c>
      <c r="T228" s="5" t="s">
        <v>8</v>
      </c>
      <c r="U228" s="5">
        <v>-30367</v>
      </c>
      <c r="V228" s="5" t="s">
        <v>8</v>
      </c>
      <c r="W228" s="5">
        <v>51042</v>
      </c>
      <c r="X228" s="5" t="s">
        <v>8</v>
      </c>
      <c r="Y228" s="15" t="s">
        <v>20</v>
      </c>
      <c r="Z228" s="5" t="s">
        <v>8</v>
      </c>
      <c r="AA228" s="15" t="s">
        <v>20</v>
      </c>
      <c r="AB228" s="5" t="s">
        <v>8</v>
      </c>
      <c r="AC228" s="15" t="s">
        <v>20</v>
      </c>
    </row>
    <row r="229" spans="1:29" x14ac:dyDescent="0.35">
      <c r="A229" s="5">
        <v>0</v>
      </c>
      <c r="B229" s="5" t="s">
        <v>8</v>
      </c>
      <c r="C229" s="6">
        <v>45564</v>
      </c>
      <c r="D229" s="7">
        <v>0.52777777777777779</v>
      </c>
      <c r="E229" s="5" t="s">
        <v>3</v>
      </c>
      <c r="F229" s="5" t="s">
        <v>8</v>
      </c>
      <c r="G229" s="5">
        <v>0</v>
      </c>
      <c r="H229" s="5" t="s">
        <v>8</v>
      </c>
      <c r="I229" s="20">
        <v>0.98950000000000005</v>
      </c>
      <c r="J229" s="5" t="s">
        <v>8</v>
      </c>
      <c r="K229" s="13">
        <v>6.8579999999999997</v>
      </c>
      <c r="L229" s="5" t="s">
        <v>8</v>
      </c>
      <c r="M229" s="5">
        <v>-69.498000000000005</v>
      </c>
      <c r="N229" s="5" t="s">
        <v>8</v>
      </c>
      <c r="O229" s="14">
        <v>186.08500000000001</v>
      </c>
      <c r="P229" s="18">
        <f t="shared" ref="P229" si="3">P228-13</f>
        <v>473.10142000000002</v>
      </c>
      <c r="Q229" s="21">
        <f t="shared" si="0"/>
        <v>31</v>
      </c>
      <c r="R229" s="12">
        <f t="shared" si="2"/>
        <v>204.72440944881924</v>
      </c>
      <c r="S229" s="5">
        <v>5826840</v>
      </c>
      <c r="T229" s="5" t="s">
        <v>8</v>
      </c>
      <c r="U229" s="5">
        <v>-39254</v>
      </c>
      <c r="V229" s="5" t="s">
        <v>8</v>
      </c>
      <c r="W229" s="5">
        <v>66275</v>
      </c>
      <c r="X229" s="5" t="s">
        <v>8</v>
      </c>
      <c r="Y229" s="15" t="s">
        <v>20</v>
      </c>
      <c r="Z229" s="5" t="s">
        <v>8</v>
      </c>
      <c r="AA229" s="15" t="s">
        <v>20</v>
      </c>
      <c r="AB229" s="5" t="s">
        <v>8</v>
      </c>
      <c r="AC229" s="15" t="s">
        <v>20</v>
      </c>
    </row>
    <row r="230" spans="1:29" x14ac:dyDescent="0.35">
      <c r="A230" s="5">
        <v>0</v>
      </c>
      <c r="B230" s="5" t="s">
        <v>8</v>
      </c>
      <c r="C230" s="6">
        <v>45564</v>
      </c>
      <c r="D230" s="7">
        <v>0.52778935185185183</v>
      </c>
      <c r="E230" s="5" t="s">
        <v>3</v>
      </c>
      <c r="F230" s="5" t="s">
        <v>8</v>
      </c>
      <c r="G230" s="5">
        <v>0</v>
      </c>
      <c r="H230" s="5" t="s">
        <v>8</v>
      </c>
      <c r="I230" s="20">
        <v>0.98899999999999999</v>
      </c>
      <c r="J230" s="5" t="s">
        <v>8</v>
      </c>
      <c r="K230" s="13">
        <v>6.8579999999999997</v>
      </c>
      <c r="L230" s="5" t="s">
        <v>8</v>
      </c>
      <c r="M230" s="5">
        <v>-69.498000000000005</v>
      </c>
      <c r="N230" s="5" t="s">
        <v>8</v>
      </c>
      <c r="O230" s="14">
        <v>186.08500000000001</v>
      </c>
      <c r="P230" s="18">
        <f>P229-0.1</f>
        <v>473.00142</v>
      </c>
      <c r="Q230" s="21">
        <f t="shared" si="0"/>
        <v>32</v>
      </c>
      <c r="R230" s="12">
        <f t="shared" si="2"/>
        <v>200.00000000002308</v>
      </c>
      <c r="S230" s="5">
        <v>5826840</v>
      </c>
      <c r="T230" s="5" t="s">
        <v>8</v>
      </c>
      <c r="U230" s="5">
        <v>-39254</v>
      </c>
      <c r="V230" s="5" t="s">
        <v>8</v>
      </c>
      <c r="W230" s="5">
        <v>66275</v>
      </c>
      <c r="X230" s="5" t="s">
        <v>8</v>
      </c>
      <c r="Y230" s="15" t="s">
        <v>20</v>
      </c>
      <c r="Z230" s="5" t="s">
        <v>8</v>
      </c>
      <c r="AA230" s="15" t="s">
        <v>20</v>
      </c>
      <c r="AB230" s="5" t="s">
        <v>8</v>
      </c>
      <c r="AC230" s="15" t="s">
        <v>20</v>
      </c>
    </row>
    <row r="231" spans="1:29" x14ac:dyDescent="0.35">
      <c r="A231" s="5">
        <v>0</v>
      </c>
      <c r="B231" s="5" t="s">
        <v>8</v>
      </c>
      <c r="C231" s="6">
        <v>45564</v>
      </c>
      <c r="D231" s="7">
        <v>0.52778935185185183</v>
      </c>
      <c r="E231" s="5" t="s">
        <v>3</v>
      </c>
      <c r="F231" s="5" t="s">
        <v>8</v>
      </c>
      <c r="G231" s="5">
        <v>0</v>
      </c>
      <c r="H231" s="5" t="s">
        <v>8</v>
      </c>
      <c r="I231" s="20">
        <v>0.94</v>
      </c>
      <c r="J231" s="5" t="s">
        <v>8</v>
      </c>
      <c r="K231" s="13">
        <v>5.8550000000000004</v>
      </c>
      <c r="L231" s="5" t="s">
        <v>8</v>
      </c>
      <c r="M231" s="5">
        <v>-99.572999999999993</v>
      </c>
      <c r="N231" s="5" t="s">
        <v>8</v>
      </c>
      <c r="O231" s="14">
        <v>249.959</v>
      </c>
      <c r="P231" s="18">
        <f>P230-10</f>
        <v>463.00142</v>
      </c>
      <c r="Q231" s="21">
        <f t="shared" si="0"/>
        <v>33</v>
      </c>
      <c r="R231" s="12">
        <f t="shared" si="2"/>
        <v>204.08163265306104</v>
      </c>
      <c r="S231" s="5">
        <v>5002100</v>
      </c>
      <c r="T231" s="5" t="s">
        <v>8</v>
      </c>
      <c r="U231" s="5">
        <v>-48298</v>
      </c>
      <c r="V231" s="5" t="s">
        <v>8</v>
      </c>
      <c r="W231" s="5">
        <v>85548</v>
      </c>
      <c r="X231" s="5" t="s">
        <v>8</v>
      </c>
      <c r="Y231" s="15" t="s">
        <v>20</v>
      </c>
      <c r="Z231" s="5" t="s">
        <v>8</v>
      </c>
      <c r="AA231" s="15" t="s">
        <v>20</v>
      </c>
      <c r="AB231" s="5" t="s">
        <v>8</v>
      </c>
      <c r="AC231" s="15" t="s">
        <v>20</v>
      </c>
    </row>
    <row r="232" spans="1:29" x14ac:dyDescent="0.35">
      <c r="A232" s="5">
        <v>0</v>
      </c>
      <c r="B232" s="5" t="s">
        <v>8</v>
      </c>
      <c r="C232" s="6">
        <v>45564</v>
      </c>
      <c r="D232" s="7">
        <v>0.52780092592592598</v>
      </c>
      <c r="E232" s="5" t="s">
        <v>3</v>
      </c>
      <c r="F232" s="5" t="s">
        <v>8</v>
      </c>
      <c r="G232" s="5">
        <v>0</v>
      </c>
      <c r="H232" s="5" t="s">
        <v>8</v>
      </c>
      <c r="I232" s="20">
        <v>0.86240000000000006</v>
      </c>
      <c r="J232" s="5" t="s">
        <v>8</v>
      </c>
      <c r="K232" s="13">
        <v>4.8010000000000002</v>
      </c>
      <c r="L232" s="5" t="s">
        <v>8</v>
      </c>
      <c r="M232" s="5">
        <v>-142.15899999999999</v>
      </c>
      <c r="N232" s="5" t="s">
        <v>8</v>
      </c>
      <c r="O232" s="14">
        <v>297.48500000000001</v>
      </c>
      <c r="P232" s="18">
        <f>P231-15</f>
        <v>448.00142</v>
      </c>
      <c r="Q232" s="21">
        <f t="shared" si="0"/>
        <v>34</v>
      </c>
      <c r="R232" s="12">
        <f t="shared" si="2"/>
        <v>193.29896907216522</v>
      </c>
      <c r="S232" s="5">
        <v>4135628</v>
      </c>
      <c r="T232" s="5" t="s">
        <v>8</v>
      </c>
      <c r="U232" s="5">
        <v>-61104</v>
      </c>
      <c r="V232" s="5" t="s">
        <v>8</v>
      </c>
      <c r="W232" s="5">
        <v>99888</v>
      </c>
      <c r="X232" s="5" t="s">
        <v>8</v>
      </c>
      <c r="Y232" s="15" t="s">
        <v>20</v>
      </c>
      <c r="Z232" s="5" t="s">
        <v>8</v>
      </c>
      <c r="AA232" s="15" t="s">
        <v>20</v>
      </c>
      <c r="AB232" s="5" t="s">
        <v>8</v>
      </c>
      <c r="AC232" s="15" t="s">
        <v>20</v>
      </c>
    </row>
    <row r="233" spans="1:29" x14ac:dyDescent="0.35">
      <c r="A233" s="5">
        <v>0</v>
      </c>
      <c r="B233" s="5" t="s">
        <v>8</v>
      </c>
      <c r="C233" s="6">
        <v>45564</v>
      </c>
      <c r="D233" s="7">
        <v>0.52780092592592598</v>
      </c>
      <c r="E233" s="5" t="s">
        <v>3</v>
      </c>
      <c r="F233" s="5" t="s">
        <v>8</v>
      </c>
      <c r="G233" s="5">
        <v>0</v>
      </c>
      <c r="H233" s="5" t="s">
        <v>8</v>
      </c>
      <c r="I233" s="20">
        <v>0.86199999999999999</v>
      </c>
      <c r="J233" s="5" t="s">
        <v>8</v>
      </c>
      <c r="K233" s="13">
        <v>4.8010000000000002</v>
      </c>
      <c r="L233" s="5" t="s">
        <v>8</v>
      </c>
      <c r="M233" s="5">
        <v>-142.15899999999999</v>
      </c>
      <c r="N233" s="5" t="s">
        <v>8</v>
      </c>
      <c r="O233" s="14">
        <v>297.48500000000001</v>
      </c>
      <c r="P233" s="18">
        <f>P232-0.08</f>
        <v>447.92142000000001</v>
      </c>
      <c r="Q233" s="21">
        <f t="shared" si="0"/>
        <v>35</v>
      </c>
      <c r="R233" s="12">
        <f t="shared" si="2"/>
        <v>199.99999999992673</v>
      </c>
      <c r="S233" s="5">
        <v>4135628</v>
      </c>
      <c r="T233" s="5" t="s">
        <v>8</v>
      </c>
      <c r="U233" s="5">
        <v>-61104</v>
      </c>
      <c r="V233" s="5" t="s">
        <v>8</v>
      </c>
      <c r="W233" s="5">
        <v>99888</v>
      </c>
      <c r="X233" s="5" t="s">
        <v>8</v>
      </c>
      <c r="Y233" s="15" t="s">
        <v>20</v>
      </c>
      <c r="Z233" s="5" t="s">
        <v>8</v>
      </c>
      <c r="AA233" s="15" t="s">
        <v>20</v>
      </c>
      <c r="AB233" s="5" t="s">
        <v>8</v>
      </c>
      <c r="AC233" s="15" t="s">
        <v>20</v>
      </c>
    </row>
    <row r="234" spans="1:29" x14ac:dyDescent="0.35">
      <c r="A234" s="5">
        <v>0</v>
      </c>
      <c r="B234" s="5" t="s">
        <v>8</v>
      </c>
      <c r="C234" s="6">
        <v>45564</v>
      </c>
      <c r="D234" s="7">
        <v>0.52781250000000002</v>
      </c>
      <c r="E234" s="5" t="s">
        <v>3</v>
      </c>
      <c r="F234" s="5" t="s">
        <v>8</v>
      </c>
      <c r="G234" s="5">
        <v>0</v>
      </c>
      <c r="H234" s="5" t="s">
        <v>8</v>
      </c>
      <c r="I234" s="20">
        <v>0.76539999999999997</v>
      </c>
      <c r="J234" s="5" t="s">
        <v>8</v>
      </c>
      <c r="K234" s="13">
        <v>3.8239999999999998</v>
      </c>
      <c r="L234" s="5" t="s">
        <v>8</v>
      </c>
      <c r="M234" s="5">
        <v>-160.40799999999999</v>
      </c>
      <c r="N234" s="5" t="s">
        <v>8</v>
      </c>
      <c r="O234" s="14">
        <v>325.63600000000002</v>
      </c>
      <c r="P234" s="18">
        <f>P233-19</f>
        <v>428.92142000000001</v>
      </c>
      <c r="Q234" s="21">
        <f t="shared" si="0"/>
        <v>36</v>
      </c>
      <c r="R234" s="12">
        <f t="shared" si="2"/>
        <v>196.68737060041403</v>
      </c>
      <c r="S234" s="5">
        <v>3333069</v>
      </c>
      <c r="T234" s="5" t="s">
        <v>8</v>
      </c>
      <c r="U234" s="5">
        <v>-66592</v>
      </c>
      <c r="V234" s="5" t="s">
        <v>8</v>
      </c>
      <c r="W234" s="5">
        <v>108382</v>
      </c>
      <c r="X234" s="5" t="s">
        <v>8</v>
      </c>
      <c r="Y234" s="15" t="s">
        <v>20</v>
      </c>
      <c r="Z234" s="5" t="s">
        <v>8</v>
      </c>
      <c r="AA234" s="15" t="s">
        <v>20</v>
      </c>
      <c r="AB234" s="5" t="s">
        <v>8</v>
      </c>
      <c r="AC234" s="15" t="s">
        <v>20</v>
      </c>
    </row>
    <row r="235" spans="1:29" x14ac:dyDescent="0.35">
      <c r="A235" s="5">
        <v>0</v>
      </c>
      <c r="B235" s="5" t="s">
        <v>8</v>
      </c>
      <c r="C235" s="6">
        <v>45564</v>
      </c>
      <c r="D235" s="7">
        <v>0.52781250000000002</v>
      </c>
      <c r="E235" s="5" t="s">
        <v>3</v>
      </c>
      <c r="F235" s="5" t="s">
        <v>8</v>
      </c>
      <c r="G235" s="5">
        <v>0</v>
      </c>
      <c r="H235" s="5" t="s">
        <v>8</v>
      </c>
      <c r="I235" s="20">
        <v>0.76500000000000001</v>
      </c>
      <c r="J235" s="5" t="s">
        <v>8</v>
      </c>
      <c r="K235" s="13">
        <v>3.8239999999999998</v>
      </c>
      <c r="L235" s="5" t="s">
        <v>8</v>
      </c>
      <c r="M235" s="5">
        <v>-160.40799999999999</v>
      </c>
      <c r="N235" s="5" t="s">
        <v>8</v>
      </c>
      <c r="O235" s="14">
        <v>325.63600000000002</v>
      </c>
      <c r="P235" s="18">
        <f>P234-0.08</f>
        <v>428.84142000000003</v>
      </c>
      <c r="Q235" s="21">
        <f t="shared" si="0"/>
        <v>37</v>
      </c>
      <c r="R235" s="12">
        <f t="shared" si="2"/>
        <v>199.99999999998224</v>
      </c>
      <c r="S235" s="5">
        <v>3333069</v>
      </c>
      <c r="T235" s="5" t="s">
        <v>8</v>
      </c>
      <c r="U235" s="5">
        <v>-66592</v>
      </c>
      <c r="V235" s="5" t="s">
        <v>8</v>
      </c>
      <c r="W235" s="5">
        <v>108382</v>
      </c>
      <c r="X235" s="5" t="s">
        <v>8</v>
      </c>
      <c r="Y235" s="15" t="s">
        <v>20</v>
      </c>
      <c r="Z235" s="5" t="s">
        <v>8</v>
      </c>
      <c r="AA235" s="15" t="s">
        <v>20</v>
      </c>
      <c r="AB235" s="5" t="s">
        <v>8</v>
      </c>
      <c r="AC235" s="15" t="s">
        <v>20</v>
      </c>
    </row>
    <row r="236" spans="1:29" x14ac:dyDescent="0.35">
      <c r="A236" s="5">
        <v>0</v>
      </c>
      <c r="B236" s="5" t="s">
        <v>8</v>
      </c>
      <c r="C236" s="6">
        <v>45564</v>
      </c>
      <c r="D236" s="7">
        <v>0.52782407407407406</v>
      </c>
      <c r="E236" s="5" t="s">
        <v>3</v>
      </c>
      <c r="F236" s="5" t="s">
        <v>8</v>
      </c>
      <c r="G236" s="5">
        <v>0</v>
      </c>
      <c r="H236" s="5" t="s">
        <v>8</v>
      </c>
      <c r="I236" s="20">
        <v>0.63900000000000001</v>
      </c>
      <c r="J236" s="5" t="s">
        <v>8</v>
      </c>
      <c r="K236" s="13">
        <v>2.839</v>
      </c>
      <c r="L236" s="5" t="s">
        <v>8</v>
      </c>
      <c r="M236" s="5">
        <v>-196.24299999999999</v>
      </c>
      <c r="N236" s="5" t="s">
        <v>8</v>
      </c>
      <c r="O236" s="14">
        <v>371.173</v>
      </c>
      <c r="P236" s="18">
        <f>P235-25</f>
        <v>403.84142000000003</v>
      </c>
      <c r="Q236" s="21">
        <f t="shared" si="0"/>
        <v>38</v>
      </c>
      <c r="R236" s="12">
        <f t="shared" si="2"/>
        <v>198.4126984126984</v>
      </c>
      <c r="S236" s="5">
        <v>2523228</v>
      </c>
      <c r="T236" s="5" t="s">
        <v>8</v>
      </c>
      <c r="U236" s="5">
        <v>-77368</v>
      </c>
      <c r="V236" s="5" t="s">
        <v>8</v>
      </c>
      <c r="W236" s="5">
        <v>122122</v>
      </c>
      <c r="X236" s="5" t="s">
        <v>8</v>
      </c>
      <c r="Y236" s="15" t="s">
        <v>20</v>
      </c>
      <c r="Z236" s="5" t="s">
        <v>8</v>
      </c>
      <c r="AA236" s="15" t="s">
        <v>20</v>
      </c>
      <c r="AB236" s="5" t="s">
        <v>8</v>
      </c>
      <c r="AC236" s="15" t="s">
        <v>20</v>
      </c>
    </row>
    <row r="237" spans="1:29" x14ac:dyDescent="0.35">
      <c r="A237" s="5">
        <v>0</v>
      </c>
      <c r="B237" s="5" t="s">
        <v>8</v>
      </c>
      <c r="C237" s="6">
        <v>45564</v>
      </c>
      <c r="D237" s="7">
        <v>0.52782407407407406</v>
      </c>
      <c r="E237" s="5" t="s">
        <v>3</v>
      </c>
      <c r="F237" s="5" t="s">
        <v>8</v>
      </c>
      <c r="G237" s="5">
        <v>0</v>
      </c>
      <c r="H237" s="5" t="s">
        <v>8</v>
      </c>
      <c r="I237" s="20">
        <v>0.63800000000000001</v>
      </c>
      <c r="J237" s="5" t="s">
        <v>8</v>
      </c>
      <c r="K237" s="13">
        <v>2.839</v>
      </c>
      <c r="L237" s="5" t="s">
        <v>8</v>
      </c>
      <c r="M237" s="5">
        <v>-196.24299999999999</v>
      </c>
      <c r="N237" s="5" t="s">
        <v>8</v>
      </c>
      <c r="O237" s="14">
        <v>371.173</v>
      </c>
      <c r="P237" s="18">
        <f>P236-0.2</f>
        <v>403.64142000000004</v>
      </c>
      <c r="Q237" s="21">
        <f t="shared" si="0"/>
        <v>39</v>
      </c>
      <c r="R237" s="12">
        <f t="shared" si="2"/>
        <v>199.99999999998846</v>
      </c>
      <c r="S237" s="5">
        <v>2523228</v>
      </c>
      <c r="T237" s="5" t="s">
        <v>8</v>
      </c>
      <c r="U237" s="5">
        <v>-77368</v>
      </c>
      <c r="V237" s="5" t="s">
        <v>8</v>
      </c>
      <c r="W237" s="5">
        <v>122122</v>
      </c>
      <c r="X237" s="5" t="s">
        <v>8</v>
      </c>
      <c r="Y237" s="15" t="s">
        <v>20</v>
      </c>
      <c r="Z237" s="5" t="s">
        <v>8</v>
      </c>
      <c r="AA237" s="15" t="s">
        <v>20</v>
      </c>
      <c r="AB237" s="5" t="s">
        <v>8</v>
      </c>
      <c r="AC237" s="15" t="s">
        <v>20</v>
      </c>
    </row>
    <row r="238" spans="1:29" x14ac:dyDescent="0.35">
      <c r="A238" s="5">
        <v>0</v>
      </c>
      <c r="B238" s="5" t="s">
        <v>8</v>
      </c>
      <c r="C238" s="6">
        <v>45564</v>
      </c>
      <c r="D238" s="7">
        <v>0.5278356481481481</v>
      </c>
      <c r="E238" s="5" t="s">
        <v>3</v>
      </c>
      <c r="F238" s="5" t="s">
        <v>8</v>
      </c>
      <c r="G238" s="5">
        <v>0</v>
      </c>
      <c r="H238" s="5" t="s">
        <v>8</v>
      </c>
      <c r="I238" s="20">
        <v>0.502</v>
      </c>
      <c r="J238" s="5" t="s">
        <v>8</v>
      </c>
      <c r="K238" s="13">
        <v>1.825</v>
      </c>
      <c r="L238" s="5" t="s">
        <v>8</v>
      </c>
      <c r="M238" s="5">
        <v>-221.965</v>
      </c>
      <c r="N238" s="5" t="s">
        <v>8</v>
      </c>
      <c r="O238" s="14">
        <v>426.21100000000001</v>
      </c>
      <c r="P238" s="18">
        <f>P237-26</f>
        <v>377.64142000000004</v>
      </c>
      <c r="Q238" s="21">
        <f t="shared" si="0"/>
        <v>40</v>
      </c>
      <c r="R238" s="12">
        <f t="shared" si="2"/>
        <v>191.17647058823528</v>
      </c>
      <c r="S238" s="5">
        <v>1689613</v>
      </c>
      <c r="T238" s="5" t="s">
        <v>8</v>
      </c>
      <c r="U238" s="5">
        <v>-85103</v>
      </c>
      <c r="V238" s="5" t="s">
        <v>8</v>
      </c>
      <c r="W238" s="5">
        <v>138729</v>
      </c>
      <c r="X238" s="5" t="s">
        <v>8</v>
      </c>
      <c r="Y238" s="15" t="s">
        <v>20</v>
      </c>
      <c r="Z238" s="5" t="s">
        <v>8</v>
      </c>
      <c r="AA238" s="15" t="s">
        <v>20</v>
      </c>
      <c r="AB238" s="5" t="s">
        <v>8</v>
      </c>
      <c r="AC238" s="15" t="s">
        <v>20</v>
      </c>
    </row>
    <row r="239" spans="1:29" x14ac:dyDescent="0.35">
      <c r="A239" s="5">
        <v>0</v>
      </c>
      <c r="B239" s="5" t="s">
        <v>8</v>
      </c>
      <c r="C239" s="6">
        <v>45564</v>
      </c>
      <c r="D239" s="7">
        <v>0.5278356481481481</v>
      </c>
      <c r="E239" s="5" t="s">
        <v>3</v>
      </c>
      <c r="F239" s="5" t="s">
        <v>8</v>
      </c>
      <c r="G239" s="5">
        <v>0</v>
      </c>
      <c r="H239" s="5" t="s">
        <v>8</v>
      </c>
      <c r="I239" s="20">
        <v>0.40100000000000002</v>
      </c>
      <c r="J239" s="5" t="s">
        <v>8</v>
      </c>
      <c r="K239" s="13">
        <v>0.90100000000000002</v>
      </c>
      <c r="L239" s="5" t="s">
        <v>8</v>
      </c>
      <c r="M239" s="5">
        <v>-237.91399999999999</v>
      </c>
      <c r="N239" s="5" t="s">
        <v>8</v>
      </c>
      <c r="O239" s="14">
        <v>452.30399999999997</v>
      </c>
      <c r="P239" s="18">
        <f>P238-21</f>
        <v>356.64142000000004</v>
      </c>
      <c r="Q239" s="21">
        <f t="shared" si="0"/>
        <v>41</v>
      </c>
      <c r="R239" s="12">
        <f t="shared" si="2"/>
        <v>207.92079207920796</v>
      </c>
      <c r="S239" s="5">
        <v>930171</v>
      </c>
      <c r="T239" s="5" t="s">
        <v>8</v>
      </c>
      <c r="U239" s="5">
        <v>-89899</v>
      </c>
      <c r="V239" s="5" t="s">
        <v>8</v>
      </c>
      <c r="W239" s="5">
        <v>146602</v>
      </c>
      <c r="X239" s="5" t="s">
        <v>8</v>
      </c>
      <c r="Y239" s="15" t="s">
        <v>20</v>
      </c>
      <c r="Z239" s="5" t="s">
        <v>8</v>
      </c>
      <c r="AA239" s="15" t="s">
        <v>20</v>
      </c>
      <c r="AB239" s="5" t="s">
        <v>8</v>
      </c>
      <c r="AC239" s="15" t="s">
        <v>20</v>
      </c>
    </row>
    <row r="240" spans="1:29" x14ac:dyDescent="0.35">
      <c r="A240" s="5">
        <v>0</v>
      </c>
      <c r="B240" s="5" t="s">
        <v>8</v>
      </c>
      <c r="C240" s="6">
        <v>45564</v>
      </c>
      <c r="D240" s="7">
        <v>0.52784722222222225</v>
      </c>
      <c r="E240" s="5" t="s">
        <v>3</v>
      </c>
      <c r="F240" s="12" t="s">
        <v>8</v>
      </c>
      <c r="G240" s="12">
        <v>0</v>
      </c>
      <c r="H240" s="12" t="s">
        <v>8</v>
      </c>
      <c r="I240" s="20">
        <v>0.40129999999999999</v>
      </c>
      <c r="J240" s="12" t="s">
        <v>8</v>
      </c>
      <c r="K240" s="12">
        <v>0.90100000000000002</v>
      </c>
      <c r="L240" s="12" t="s">
        <v>8</v>
      </c>
      <c r="M240" s="12">
        <v>-237.91399999999999</v>
      </c>
      <c r="N240" s="12" t="s">
        <v>8</v>
      </c>
      <c r="O240" s="12">
        <v>452.30399999999997</v>
      </c>
      <c r="P240" s="18">
        <f>P239+0.06</f>
        <v>356.70142000000004</v>
      </c>
      <c r="Q240" s="21">
        <f t="shared" si="0"/>
        <v>42</v>
      </c>
      <c r="R240" s="12">
        <f t="shared" si="2"/>
        <v>200.00000000002962</v>
      </c>
      <c r="S240" s="5">
        <v>930171</v>
      </c>
      <c r="T240" s="5" t="s">
        <v>8</v>
      </c>
      <c r="U240" s="5">
        <v>-89899</v>
      </c>
      <c r="V240" s="5" t="s">
        <v>8</v>
      </c>
      <c r="W240" s="5">
        <v>146602</v>
      </c>
      <c r="X240" s="5" t="s">
        <v>8</v>
      </c>
      <c r="Y240" s="15" t="s">
        <v>20</v>
      </c>
      <c r="Z240" s="5" t="s">
        <v>8</v>
      </c>
      <c r="AA240" s="15" t="s">
        <v>20</v>
      </c>
      <c r="AB240" s="5" t="s">
        <v>8</v>
      </c>
      <c r="AC240" s="15" t="s">
        <v>20</v>
      </c>
    </row>
    <row r="241" spans="1:29" x14ac:dyDescent="0.35">
      <c r="A241" s="5">
        <v>0</v>
      </c>
      <c r="B241" s="5" t="s">
        <v>8</v>
      </c>
      <c r="C241" s="6">
        <v>45564</v>
      </c>
      <c r="D241" s="7">
        <v>0.52784722222222225</v>
      </c>
      <c r="E241" s="5" t="s">
        <v>3</v>
      </c>
      <c r="F241" s="5" t="s">
        <v>8</v>
      </c>
      <c r="G241" s="5">
        <v>0</v>
      </c>
      <c r="H241" s="5" t="s">
        <v>8</v>
      </c>
      <c r="I241" s="20">
        <v>0.3553</v>
      </c>
      <c r="J241" s="5" t="s">
        <v>8</v>
      </c>
      <c r="K241" s="13">
        <v>-7.0999999999999994E-2</v>
      </c>
      <c r="L241" s="5" t="s">
        <v>8</v>
      </c>
      <c r="M241" s="5">
        <v>-232.77</v>
      </c>
      <c r="N241" s="5" t="s">
        <v>8</v>
      </c>
      <c r="O241" s="14">
        <v>461.22899999999998</v>
      </c>
      <c r="P241" s="18">
        <f>P240-9</f>
        <v>347.70142000000004</v>
      </c>
      <c r="Q241" s="21">
        <f t="shared" si="0"/>
        <v>43</v>
      </c>
      <c r="R241" s="12">
        <f t="shared" si="2"/>
        <v>195.65217391304353</v>
      </c>
      <c r="S241" s="5">
        <v>131259</v>
      </c>
      <c r="T241" s="5" t="s">
        <v>8</v>
      </c>
      <c r="U241" s="5">
        <v>-88352</v>
      </c>
      <c r="V241" s="5" t="s">
        <v>8</v>
      </c>
      <c r="W241" s="5">
        <v>149295</v>
      </c>
      <c r="X241" s="5" t="s">
        <v>8</v>
      </c>
      <c r="Y241" s="15" t="s">
        <v>20</v>
      </c>
      <c r="Z241" s="5" t="s">
        <v>8</v>
      </c>
      <c r="AA241" s="15" t="s">
        <v>20</v>
      </c>
      <c r="AB241" s="5" t="s">
        <v>8</v>
      </c>
      <c r="AC241" s="15" t="s">
        <v>20</v>
      </c>
    </row>
    <row r="242" spans="1:29" x14ac:dyDescent="0.35">
      <c r="A242" s="5">
        <v>0</v>
      </c>
      <c r="B242" s="5" t="s">
        <v>8</v>
      </c>
      <c r="C242" s="6">
        <v>45564</v>
      </c>
      <c r="D242" s="7">
        <v>0.52785879629629628</v>
      </c>
      <c r="E242" s="5" t="s">
        <v>3</v>
      </c>
      <c r="F242" s="5" t="s">
        <v>8</v>
      </c>
      <c r="G242" s="5">
        <v>0</v>
      </c>
      <c r="H242" s="5" t="s">
        <v>8</v>
      </c>
      <c r="I242" s="20">
        <v>0.35499999999999998</v>
      </c>
      <c r="J242" s="5" t="s">
        <v>8</v>
      </c>
      <c r="K242" s="13">
        <v>-7.0999999999999994E-2</v>
      </c>
      <c r="L242" s="5" t="s">
        <v>8</v>
      </c>
      <c r="M242" s="5">
        <v>-232.77</v>
      </c>
      <c r="N242" s="5" t="s">
        <v>8</v>
      </c>
      <c r="O242" s="14">
        <v>461.22899999999998</v>
      </c>
      <c r="P242" s="18">
        <f>P241-0.06</f>
        <v>347.64142000000004</v>
      </c>
      <c r="Q242" s="21">
        <f t="shared" ref="Q242:Q285" si="4">Q241+1</f>
        <v>44</v>
      </c>
      <c r="R242" s="12">
        <f t="shared" si="2"/>
        <v>199.99999999999261</v>
      </c>
      <c r="S242" s="5">
        <v>131259</v>
      </c>
      <c r="T242" s="5" t="s">
        <v>8</v>
      </c>
      <c r="U242" s="5">
        <v>-88352</v>
      </c>
      <c r="V242" s="5" t="s">
        <v>8</v>
      </c>
      <c r="W242" s="5">
        <v>149295</v>
      </c>
      <c r="X242" s="5" t="s">
        <v>8</v>
      </c>
      <c r="Y242" s="15" t="s">
        <v>20</v>
      </c>
      <c r="Z242" s="5" t="s">
        <v>8</v>
      </c>
      <c r="AA242" s="15" t="s">
        <v>20</v>
      </c>
      <c r="AB242" s="5" t="s">
        <v>8</v>
      </c>
      <c r="AC242" s="15" t="s">
        <v>20</v>
      </c>
    </row>
    <row r="243" spans="1:29" x14ac:dyDescent="0.35">
      <c r="A243" s="5">
        <v>0</v>
      </c>
      <c r="B243" s="5" t="s">
        <v>8</v>
      </c>
      <c r="C243" s="6">
        <v>45564</v>
      </c>
      <c r="D243" s="7">
        <v>0.52785879629629628</v>
      </c>
      <c r="E243" s="5" t="s">
        <v>3</v>
      </c>
      <c r="F243" s="5" t="s">
        <v>8</v>
      </c>
      <c r="G243" s="5">
        <v>0</v>
      </c>
      <c r="H243" s="5" t="s">
        <v>8</v>
      </c>
      <c r="I243" s="20">
        <v>0.27639999999999998</v>
      </c>
      <c r="J243" s="5" t="s">
        <v>8</v>
      </c>
      <c r="K243" s="13">
        <v>-0.20899999999999999</v>
      </c>
      <c r="L243" s="5" t="s">
        <v>8</v>
      </c>
      <c r="M243" s="5">
        <v>-246.50700000000001</v>
      </c>
      <c r="N243" s="5" t="s">
        <v>8</v>
      </c>
      <c r="O243" s="14">
        <v>480.45499999999998</v>
      </c>
      <c r="P243" s="18">
        <f>P242-16</f>
        <v>331.64142000000004</v>
      </c>
      <c r="Q243" s="21">
        <f t="shared" si="4"/>
        <v>45</v>
      </c>
      <c r="R243" s="12">
        <f t="shared" si="2"/>
        <v>203.56234096692111</v>
      </c>
      <c r="S243" s="5">
        <v>17583</v>
      </c>
      <c r="T243" s="5" t="s">
        <v>8</v>
      </c>
      <c r="U243" s="5">
        <v>-92483</v>
      </c>
      <c r="V243" s="5" t="s">
        <v>8</v>
      </c>
      <c r="W243" s="5">
        <v>155096</v>
      </c>
      <c r="X243" s="5" t="s">
        <v>8</v>
      </c>
      <c r="Y243" s="15" t="s">
        <v>20</v>
      </c>
      <c r="Z243" s="5" t="s">
        <v>8</v>
      </c>
      <c r="AA243" s="15" t="s">
        <v>20</v>
      </c>
      <c r="AB243" s="5" t="s">
        <v>8</v>
      </c>
      <c r="AC243" s="15" t="s">
        <v>20</v>
      </c>
    </row>
    <row r="244" spans="1:29" x14ac:dyDescent="0.35">
      <c r="A244" s="5">
        <v>0</v>
      </c>
      <c r="B244" s="5" t="s">
        <v>8</v>
      </c>
      <c r="C244" s="6">
        <v>45564</v>
      </c>
      <c r="D244" s="7">
        <v>0.52787037037037032</v>
      </c>
      <c r="E244" s="5" t="s">
        <v>3</v>
      </c>
      <c r="F244" s="5" t="s">
        <v>8</v>
      </c>
      <c r="G244" s="5">
        <v>0</v>
      </c>
      <c r="H244" s="5" t="s">
        <v>8</v>
      </c>
      <c r="I244" s="20">
        <v>0.27600000000000002</v>
      </c>
      <c r="J244" s="5" t="s">
        <v>8</v>
      </c>
      <c r="K244" s="13">
        <v>-0.20899999999999999</v>
      </c>
      <c r="L244" s="5" t="s">
        <v>8</v>
      </c>
      <c r="M244" s="5">
        <v>-246.50700000000001</v>
      </c>
      <c r="N244" s="5" t="s">
        <v>8</v>
      </c>
      <c r="O244" s="14">
        <v>480.45499999999998</v>
      </c>
      <c r="P244" s="18">
        <f>P243-0.08</f>
        <v>331.56142000000006</v>
      </c>
      <c r="Q244" s="21">
        <f t="shared" si="4"/>
        <v>46</v>
      </c>
      <c r="R244" s="12">
        <f t="shared" si="2"/>
        <v>199.99999999998224</v>
      </c>
      <c r="S244" s="5">
        <v>17583</v>
      </c>
      <c r="T244" s="5" t="s">
        <v>8</v>
      </c>
      <c r="U244" s="5">
        <v>-92483</v>
      </c>
      <c r="V244" s="5" t="s">
        <v>8</v>
      </c>
      <c r="W244" s="5">
        <v>155096</v>
      </c>
      <c r="X244" s="5" t="s">
        <v>8</v>
      </c>
      <c r="Y244" s="15" t="s">
        <v>20</v>
      </c>
      <c r="Z244" s="5" t="s">
        <v>8</v>
      </c>
      <c r="AA244" s="15" t="s">
        <v>20</v>
      </c>
      <c r="AB244" s="5" t="s">
        <v>8</v>
      </c>
      <c r="AC244" s="15" t="s">
        <v>20</v>
      </c>
    </row>
    <row r="245" spans="1:29" x14ac:dyDescent="0.35">
      <c r="A245" s="5">
        <v>0</v>
      </c>
      <c r="B245" s="5" t="s">
        <v>8</v>
      </c>
      <c r="C245" s="6">
        <v>45564</v>
      </c>
      <c r="D245" s="7">
        <v>0.52787037037037032</v>
      </c>
      <c r="E245" s="5" t="s">
        <v>3</v>
      </c>
      <c r="F245" s="5" t="s">
        <v>8</v>
      </c>
      <c r="G245" s="5">
        <v>0</v>
      </c>
      <c r="H245" s="5" t="s">
        <v>8</v>
      </c>
      <c r="I245" s="20">
        <v>0.25</v>
      </c>
      <c r="J245" s="5" t="s">
        <v>8</v>
      </c>
      <c r="K245" s="13">
        <v>-0.20899999999999999</v>
      </c>
      <c r="L245" s="5" t="s">
        <v>8</v>
      </c>
      <c r="M245" s="5">
        <v>-226.59800000000001</v>
      </c>
      <c r="N245" s="5" t="s">
        <v>8</v>
      </c>
      <c r="O245" s="14">
        <v>452.036</v>
      </c>
      <c r="P245" s="18">
        <f>P244-5</f>
        <v>326.56142000000006</v>
      </c>
      <c r="Q245" s="21">
        <f t="shared" si="4"/>
        <v>47</v>
      </c>
      <c r="R245" s="12">
        <f t="shared" si="2"/>
        <v>192.30769230769215</v>
      </c>
      <c r="S245" s="5">
        <v>17464</v>
      </c>
      <c r="T245" s="5" t="s">
        <v>8</v>
      </c>
      <c r="U245" s="5">
        <v>-86496</v>
      </c>
      <c r="V245" s="5" t="s">
        <v>8</v>
      </c>
      <c r="W245" s="5">
        <v>146521</v>
      </c>
      <c r="X245" s="5" t="s">
        <v>8</v>
      </c>
      <c r="Y245" s="15" t="s">
        <v>20</v>
      </c>
      <c r="Z245" s="5" t="s">
        <v>8</v>
      </c>
      <c r="AA245" s="15" t="s">
        <v>20</v>
      </c>
      <c r="AB245" s="5" t="s">
        <v>8</v>
      </c>
      <c r="AC245" s="15" t="s">
        <v>20</v>
      </c>
    </row>
    <row r="246" spans="1:29" x14ac:dyDescent="0.35">
      <c r="A246" s="5">
        <v>0</v>
      </c>
      <c r="B246" s="5" t="s">
        <v>8</v>
      </c>
      <c r="C246" s="6">
        <v>45564</v>
      </c>
      <c r="D246" s="7">
        <v>0.52788194444444447</v>
      </c>
      <c r="E246" s="5" t="s">
        <v>3</v>
      </c>
      <c r="F246" s="5" t="s">
        <v>8</v>
      </c>
      <c r="G246" s="5">
        <v>0</v>
      </c>
      <c r="H246" s="5" t="s">
        <v>8</v>
      </c>
      <c r="I246" s="20">
        <v>0.251</v>
      </c>
      <c r="J246" s="5" t="s">
        <v>8</v>
      </c>
      <c r="K246" s="13">
        <v>-0.20899999999999999</v>
      </c>
      <c r="L246" s="5" t="s">
        <v>8</v>
      </c>
      <c r="M246" s="5">
        <v>-224.619</v>
      </c>
      <c r="N246" s="5" t="s">
        <v>8</v>
      </c>
      <c r="O246" s="14">
        <v>449.63600000000002</v>
      </c>
      <c r="P246" s="18">
        <f>P245+0.195</f>
        <v>326.75642000000005</v>
      </c>
      <c r="Q246" s="21">
        <f t="shared" si="4"/>
        <v>48</v>
      </c>
      <c r="R246" s="12">
        <f t="shared" si="2"/>
        <v>194.99999999999301</v>
      </c>
      <c r="S246" s="5">
        <v>17391</v>
      </c>
      <c r="T246" s="5" t="s">
        <v>8</v>
      </c>
      <c r="U246" s="5">
        <v>-85901</v>
      </c>
      <c r="V246" s="5" t="s">
        <v>8</v>
      </c>
      <c r="W246" s="5">
        <v>145797</v>
      </c>
      <c r="X246" s="5" t="s">
        <v>8</v>
      </c>
      <c r="Y246" s="15" t="s">
        <v>20</v>
      </c>
      <c r="Z246" s="5" t="s">
        <v>8</v>
      </c>
      <c r="AA246" s="15" t="s">
        <v>20</v>
      </c>
      <c r="AB246" s="5" t="s">
        <v>8</v>
      </c>
      <c r="AC246" s="15" t="s">
        <v>20</v>
      </c>
    </row>
    <row r="247" spans="1:29" x14ac:dyDescent="0.35">
      <c r="A247" s="5">
        <v>0</v>
      </c>
      <c r="B247" s="5" t="s">
        <v>8</v>
      </c>
      <c r="C247" s="6">
        <v>45564</v>
      </c>
      <c r="D247" s="7">
        <v>0.52788194444444447</v>
      </c>
      <c r="E247" s="5" t="s">
        <v>3</v>
      </c>
      <c r="F247" s="5" t="s">
        <v>8</v>
      </c>
      <c r="G247" s="5">
        <v>0</v>
      </c>
      <c r="H247" s="5" t="s">
        <v>8</v>
      </c>
      <c r="I247" s="20">
        <v>0.25130000000000002</v>
      </c>
      <c r="J247" s="5" t="s">
        <v>8</v>
      </c>
      <c r="K247" s="13">
        <v>-0.20899999999999999</v>
      </c>
      <c r="L247" s="5" t="s">
        <v>8</v>
      </c>
      <c r="M247" s="5">
        <v>-224.619</v>
      </c>
      <c r="N247" s="5" t="s">
        <v>8</v>
      </c>
      <c r="O247" s="14">
        <v>449.63600000000002</v>
      </c>
      <c r="P247" s="18">
        <f>P246+0.0586</f>
        <v>326.81502000000006</v>
      </c>
      <c r="Q247" s="21">
        <f t="shared" si="4"/>
        <v>49</v>
      </c>
      <c r="R247" s="12">
        <f t="shared" si="2"/>
        <v>195.33333333336086</v>
      </c>
      <c r="S247" s="5">
        <v>17391</v>
      </c>
      <c r="T247" s="5" t="s">
        <v>8</v>
      </c>
      <c r="U247" s="5">
        <v>-85901</v>
      </c>
      <c r="V247" s="5" t="s">
        <v>8</v>
      </c>
      <c r="W247" s="5">
        <v>145797</v>
      </c>
      <c r="X247" s="5" t="s">
        <v>8</v>
      </c>
      <c r="Y247" s="15" t="s">
        <v>20</v>
      </c>
      <c r="Z247" s="5" t="s">
        <v>8</v>
      </c>
      <c r="AA247" s="15" t="s">
        <v>20</v>
      </c>
      <c r="AB247" s="5" t="s">
        <v>8</v>
      </c>
      <c r="AC247" s="15" t="s">
        <v>20</v>
      </c>
    </row>
    <row r="248" spans="1:29" x14ac:dyDescent="0.35">
      <c r="A248" s="5">
        <v>0</v>
      </c>
      <c r="B248" s="5" t="s">
        <v>8</v>
      </c>
      <c r="C248" s="6">
        <v>45564</v>
      </c>
      <c r="D248" s="7">
        <v>0.52789351851851851</v>
      </c>
      <c r="E248" s="5" t="s">
        <v>3</v>
      </c>
      <c r="F248" s="5" t="s">
        <v>8</v>
      </c>
      <c r="G248" s="5">
        <v>0</v>
      </c>
      <c r="H248" s="5" t="s">
        <v>8</v>
      </c>
      <c r="I248" s="20">
        <v>0.251</v>
      </c>
      <c r="J248" s="5" t="s">
        <v>8</v>
      </c>
      <c r="K248" s="13">
        <v>-0.20899999999999999</v>
      </c>
      <c r="L248" s="5" t="s">
        <v>8</v>
      </c>
      <c r="M248" s="5">
        <v>-223.56800000000001</v>
      </c>
      <c r="N248" s="5" t="s">
        <v>8</v>
      </c>
      <c r="O248" s="14">
        <v>448.23099999999999</v>
      </c>
      <c r="P248" s="18">
        <f>P247-0.0596</f>
        <v>326.75542000000007</v>
      </c>
      <c r="Q248" s="21">
        <f t="shared" si="4"/>
        <v>50</v>
      </c>
      <c r="R248" s="12">
        <f t="shared" si="2"/>
        <v>198.6666666666151</v>
      </c>
      <c r="S248" s="5">
        <v>17313</v>
      </c>
      <c r="T248" s="5" t="s">
        <v>8</v>
      </c>
      <c r="U248" s="5">
        <v>-85585</v>
      </c>
      <c r="V248" s="5" t="s">
        <v>8</v>
      </c>
      <c r="W248" s="5">
        <v>145373</v>
      </c>
      <c r="X248" s="5" t="s">
        <v>8</v>
      </c>
      <c r="Y248" s="15" t="s">
        <v>20</v>
      </c>
      <c r="Z248" s="5" t="s">
        <v>8</v>
      </c>
      <c r="AA248" s="15" t="s">
        <v>20</v>
      </c>
      <c r="AB248" s="5" t="s">
        <v>8</v>
      </c>
      <c r="AC248" s="15" t="s">
        <v>20</v>
      </c>
    </row>
    <row r="249" spans="1:29" x14ac:dyDescent="0.35">
      <c r="A249" s="5">
        <v>0</v>
      </c>
      <c r="B249" s="5" t="s">
        <v>8</v>
      </c>
      <c r="C249" s="6">
        <v>45564</v>
      </c>
      <c r="D249" s="7">
        <v>0.52789351851851851</v>
      </c>
      <c r="E249" s="5" t="s">
        <v>3</v>
      </c>
      <c r="F249" s="5" t="s">
        <v>8</v>
      </c>
      <c r="G249" s="5">
        <v>0</v>
      </c>
      <c r="H249" s="5" t="s">
        <v>8</v>
      </c>
      <c r="I249" s="20">
        <v>0.25130000000000002</v>
      </c>
      <c r="J249" s="5" t="s">
        <v>8</v>
      </c>
      <c r="K249" s="13">
        <v>-0.20899999999999999</v>
      </c>
      <c r="L249" s="5" t="s">
        <v>8</v>
      </c>
      <c r="M249" s="5">
        <v>-223.56800000000001</v>
      </c>
      <c r="N249" s="5" t="s">
        <v>8</v>
      </c>
      <c r="O249" s="14">
        <v>448.23099999999999</v>
      </c>
      <c r="P249" s="18">
        <f>P248+0.0596</f>
        <v>326.81502000000006</v>
      </c>
      <c r="Q249" s="21">
        <f t="shared" si="4"/>
        <v>51</v>
      </c>
      <c r="R249" s="12">
        <f t="shared" si="2"/>
        <v>198.6666666666151</v>
      </c>
      <c r="S249" s="5">
        <v>17313</v>
      </c>
      <c r="T249" s="5" t="s">
        <v>8</v>
      </c>
      <c r="U249" s="5">
        <v>-85585</v>
      </c>
      <c r="V249" s="5" t="s">
        <v>8</v>
      </c>
      <c r="W249" s="5">
        <v>145373</v>
      </c>
      <c r="X249" s="5" t="s">
        <v>8</v>
      </c>
      <c r="Y249" s="15" t="s">
        <v>20</v>
      </c>
      <c r="Z249" s="5" t="s">
        <v>8</v>
      </c>
      <c r="AA249" s="15" t="s">
        <v>20</v>
      </c>
      <c r="AB249" s="5" t="s">
        <v>8</v>
      </c>
      <c r="AC249" s="15" t="s">
        <v>20</v>
      </c>
    </row>
    <row r="250" spans="1:29" x14ac:dyDescent="0.35">
      <c r="A250" s="5">
        <v>0</v>
      </c>
      <c r="B250" s="5" t="s">
        <v>8</v>
      </c>
      <c r="C250" s="6">
        <v>45564</v>
      </c>
      <c r="D250" s="7">
        <v>0.52790509259259255</v>
      </c>
      <c r="E250" s="5" t="s">
        <v>3</v>
      </c>
      <c r="F250" s="5" t="s">
        <v>8</v>
      </c>
      <c r="G250" s="5">
        <v>0</v>
      </c>
      <c r="H250" s="5" t="s">
        <v>8</v>
      </c>
      <c r="I250" s="20">
        <v>0.25140000000000001</v>
      </c>
      <c r="J250" s="5" t="s">
        <v>8</v>
      </c>
      <c r="K250" s="13">
        <v>-0.21</v>
      </c>
      <c r="L250" s="5" t="s">
        <v>8</v>
      </c>
      <c r="M250" s="5">
        <v>-222.81</v>
      </c>
      <c r="N250" s="5" t="s">
        <v>8</v>
      </c>
      <c r="O250" s="14">
        <v>447.16</v>
      </c>
      <c r="P250" s="18">
        <f>P249+0.021</f>
        <v>326.83602000000008</v>
      </c>
      <c r="Q250" s="21">
        <f t="shared" si="4"/>
        <v>52</v>
      </c>
      <c r="R250" s="12">
        <f t="shared" si="2"/>
        <v>210.0000000001732</v>
      </c>
      <c r="S250" s="5">
        <v>17291</v>
      </c>
      <c r="T250" s="5" t="s">
        <v>8</v>
      </c>
      <c r="U250" s="5">
        <v>-85357</v>
      </c>
      <c r="V250" s="5" t="s">
        <v>8</v>
      </c>
      <c r="W250" s="5">
        <v>145050</v>
      </c>
      <c r="X250" s="5" t="s">
        <v>8</v>
      </c>
      <c r="Y250" s="15" t="s">
        <v>20</v>
      </c>
      <c r="Z250" s="5" t="s">
        <v>8</v>
      </c>
      <c r="AA250" s="15" t="s">
        <v>20</v>
      </c>
      <c r="AB250" s="5" t="s">
        <v>8</v>
      </c>
      <c r="AC250" s="15" t="s">
        <v>20</v>
      </c>
    </row>
    <row r="251" spans="1:29" x14ac:dyDescent="0.35">
      <c r="A251" s="5">
        <v>0</v>
      </c>
      <c r="B251" s="5" t="s">
        <v>8</v>
      </c>
      <c r="C251" s="6">
        <v>45564</v>
      </c>
      <c r="D251" s="7">
        <v>0.52790509259259255</v>
      </c>
      <c r="E251" s="5" t="s">
        <v>3</v>
      </c>
      <c r="F251" s="5" t="s">
        <v>8</v>
      </c>
      <c r="G251" s="5">
        <v>0</v>
      </c>
      <c r="H251" s="5" t="s">
        <v>8</v>
      </c>
      <c r="I251" s="20">
        <v>0.251</v>
      </c>
      <c r="J251" s="5" t="s">
        <v>8</v>
      </c>
      <c r="K251" s="13">
        <v>-0.21</v>
      </c>
      <c r="L251" s="5" t="s">
        <v>8</v>
      </c>
      <c r="M251" s="5">
        <v>-222.81</v>
      </c>
      <c r="N251" s="5" t="s">
        <v>8</v>
      </c>
      <c r="O251" s="14">
        <v>447.16</v>
      </c>
      <c r="P251" s="18">
        <f>P250-0.081</f>
        <v>326.75502000000006</v>
      </c>
      <c r="Q251" s="21">
        <f t="shared" si="4"/>
        <v>53</v>
      </c>
      <c r="R251" s="12">
        <f t="shared" si="2"/>
        <v>202.5000000000374</v>
      </c>
      <c r="S251" s="5">
        <v>17291</v>
      </c>
      <c r="T251" s="5" t="s">
        <v>8</v>
      </c>
      <c r="U251" s="5">
        <v>-85357</v>
      </c>
      <c r="V251" s="5" t="s">
        <v>8</v>
      </c>
      <c r="W251" s="5">
        <v>145050</v>
      </c>
      <c r="X251" s="5" t="s">
        <v>8</v>
      </c>
      <c r="Y251" s="15" t="s">
        <v>20</v>
      </c>
      <c r="Z251" s="5" t="s">
        <v>8</v>
      </c>
      <c r="AA251" s="15" t="s">
        <v>20</v>
      </c>
      <c r="AB251" s="5" t="s">
        <v>8</v>
      </c>
      <c r="AC251" s="15" t="s">
        <v>20</v>
      </c>
    </row>
    <row r="252" spans="1:29" x14ac:dyDescent="0.35">
      <c r="A252" s="5">
        <v>0</v>
      </c>
      <c r="B252" s="5" t="s">
        <v>8</v>
      </c>
      <c r="C252" s="6">
        <v>45564</v>
      </c>
      <c r="D252" s="7">
        <v>0.5279166666666667</v>
      </c>
      <c r="E252" s="5" t="s">
        <v>3</v>
      </c>
      <c r="F252" s="5" t="s">
        <v>8</v>
      </c>
      <c r="G252" s="5">
        <v>0</v>
      </c>
      <c r="H252" s="5" t="s">
        <v>8</v>
      </c>
      <c r="I252" s="20">
        <v>0.25119999999999998</v>
      </c>
      <c r="J252" s="5" t="s">
        <v>8</v>
      </c>
      <c r="K252" s="13">
        <v>-0.21</v>
      </c>
      <c r="L252" s="5" t="s">
        <v>8</v>
      </c>
      <c r="M252" s="5">
        <v>-222.41800000000001</v>
      </c>
      <c r="N252" s="5" t="s">
        <v>8</v>
      </c>
      <c r="O252" s="14">
        <v>446.19299999999998</v>
      </c>
      <c r="P252" s="18">
        <f>P251+0.041</f>
        <v>326.79602000000006</v>
      </c>
      <c r="Q252" s="21">
        <f t="shared" si="4"/>
        <v>54</v>
      </c>
      <c r="R252" s="12">
        <f t="shared" si="2"/>
        <v>205.00000000000665</v>
      </c>
      <c r="S252" s="5">
        <v>17237</v>
      </c>
      <c r="T252" s="5" t="s">
        <v>8</v>
      </c>
      <c r="U252" s="5">
        <v>-85239</v>
      </c>
      <c r="V252" s="5" t="s">
        <v>8</v>
      </c>
      <c r="W252" s="5">
        <v>144758</v>
      </c>
      <c r="X252" s="5" t="s">
        <v>8</v>
      </c>
      <c r="Y252" s="15" t="s">
        <v>20</v>
      </c>
      <c r="Z252" s="5" t="s">
        <v>8</v>
      </c>
      <c r="AA252" s="15" t="s">
        <v>20</v>
      </c>
      <c r="AB252" s="5" t="s">
        <v>8</v>
      </c>
      <c r="AC252" s="15" t="s">
        <v>20</v>
      </c>
    </row>
    <row r="253" spans="1:29" x14ac:dyDescent="0.35">
      <c r="A253" s="5">
        <v>0</v>
      </c>
      <c r="B253" s="5" t="s">
        <v>8</v>
      </c>
      <c r="C253" s="6">
        <v>45564</v>
      </c>
      <c r="D253" s="7">
        <v>0.5279166666666667</v>
      </c>
      <c r="E253" s="5" t="s">
        <v>3</v>
      </c>
      <c r="F253" s="5" t="s">
        <v>8</v>
      </c>
      <c r="G253" s="5">
        <v>0</v>
      </c>
      <c r="H253" s="5" t="s">
        <v>8</v>
      </c>
      <c r="I253" s="20">
        <v>0.251</v>
      </c>
      <c r="J253" s="5" t="s">
        <v>8</v>
      </c>
      <c r="K253" s="13">
        <v>-0.21</v>
      </c>
      <c r="L253" s="5" t="s">
        <v>8</v>
      </c>
      <c r="M253" s="5">
        <v>-221.97900000000001</v>
      </c>
      <c r="N253" s="5" t="s">
        <v>8</v>
      </c>
      <c r="O253" s="14">
        <v>445.54300000000001</v>
      </c>
      <c r="P253" s="18">
        <f>P252-0.041</f>
        <v>326.75502000000006</v>
      </c>
      <c r="Q253" s="21">
        <f t="shared" si="4"/>
        <v>55</v>
      </c>
      <c r="R253" s="12">
        <f t="shared" si="2"/>
        <v>205.00000000000665</v>
      </c>
      <c r="S253" s="5">
        <v>17177</v>
      </c>
      <c r="T253" s="5" t="s">
        <v>8</v>
      </c>
      <c r="U253" s="5">
        <v>-85107</v>
      </c>
      <c r="V253" s="5" t="s">
        <v>8</v>
      </c>
      <c r="W253" s="5">
        <v>144562</v>
      </c>
      <c r="X253" s="5" t="s">
        <v>8</v>
      </c>
      <c r="Y253" s="15" t="s">
        <v>20</v>
      </c>
      <c r="Z253" s="5" t="s">
        <v>8</v>
      </c>
      <c r="AA253" s="15" t="s">
        <v>20</v>
      </c>
      <c r="AB253" s="5" t="s">
        <v>8</v>
      </c>
      <c r="AC253" s="15" t="s">
        <v>20</v>
      </c>
    </row>
    <row r="254" spans="1:29" x14ac:dyDescent="0.35">
      <c r="A254" s="5">
        <v>0</v>
      </c>
      <c r="B254" s="5" t="s">
        <v>8</v>
      </c>
      <c r="C254" s="6">
        <v>45564</v>
      </c>
      <c r="D254" s="7">
        <v>0.52792824074074074</v>
      </c>
      <c r="E254" s="5" t="s">
        <v>3</v>
      </c>
      <c r="F254" s="5" t="s">
        <v>8</v>
      </c>
      <c r="G254" s="5">
        <v>0</v>
      </c>
      <c r="H254" s="5" t="s">
        <v>8</v>
      </c>
      <c r="I254" s="20">
        <v>0.25119999999999998</v>
      </c>
      <c r="J254" s="5" t="s">
        <v>8</v>
      </c>
      <c r="K254" s="13">
        <v>-0.21</v>
      </c>
      <c r="L254" s="5" t="s">
        <v>8</v>
      </c>
      <c r="M254" s="5">
        <v>-221.97900000000001</v>
      </c>
      <c r="N254" s="5" t="s">
        <v>8</v>
      </c>
      <c r="O254" s="14">
        <v>445.54300000000001</v>
      </c>
      <c r="P254" s="18">
        <f>P253+0.0394</f>
        <v>326.79442000000006</v>
      </c>
      <c r="Q254" s="21">
        <f t="shared" si="4"/>
        <v>56</v>
      </c>
      <c r="R254" s="12">
        <f t="shared" si="2"/>
        <v>197.00000000002441</v>
      </c>
      <c r="S254" s="5">
        <v>17177</v>
      </c>
      <c r="T254" s="5" t="s">
        <v>8</v>
      </c>
      <c r="U254" s="5">
        <v>-85107</v>
      </c>
      <c r="V254" s="5" t="s">
        <v>8</v>
      </c>
      <c r="W254" s="5">
        <v>144562</v>
      </c>
      <c r="X254" s="5" t="s">
        <v>8</v>
      </c>
      <c r="Y254" s="15" t="s">
        <v>20</v>
      </c>
      <c r="Z254" s="5" t="s">
        <v>8</v>
      </c>
      <c r="AA254" s="15" t="s">
        <v>20</v>
      </c>
      <c r="AB254" s="5" t="s">
        <v>8</v>
      </c>
      <c r="AC254" s="15" t="s">
        <v>20</v>
      </c>
    </row>
    <row r="255" spans="1:29" x14ac:dyDescent="0.35">
      <c r="A255" s="5">
        <v>0</v>
      </c>
      <c r="B255" s="5" t="s">
        <v>8</v>
      </c>
      <c r="C255" s="6">
        <v>45564</v>
      </c>
      <c r="D255" s="7">
        <v>0.52792824074074074</v>
      </c>
      <c r="E255" s="5" t="s">
        <v>3</v>
      </c>
      <c r="F255" s="5" t="s">
        <v>8</v>
      </c>
      <c r="G255" s="5">
        <v>0</v>
      </c>
      <c r="H255" s="5" t="s">
        <v>8</v>
      </c>
      <c r="I255" s="20">
        <v>0.251</v>
      </c>
      <c r="J255" s="5" t="s">
        <v>8</v>
      </c>
      <c r="K255" s="13">
        <v>-0.21</v>
      </c>
      <c r="L255" s="5" t="s">
        <v>8</v>
      </c>
      <c r="M255" s="5">
        <v>-210.679</v>
      </c>
      <c r="N255" s="5" t="s">
        <v>8</v>
      </c>
      <c r="O255" s="14">
        <v>396.387</v>
      </c>
      <c r="P255" s="18">
        <f>P254-0.0394</f>
        <v>326.75502000000006</v>
      </c>
      <c r="Q255" s="21">
        <f t="shared" si="4"/>
        <v>57</v>
      </c>
      <c r="R255" s="12">
        <f t="shared" si="2"/>
        <v>197.00000000002441</v>
      </c>
      <c r="S255" s="5">
        <v>17133</v>
      </c>
      <c r="T255" s="5" t="s">
        <v>8</v>
      </c>
      <c r="U255" s="5">
        <v>-81709</v>
      </c>
      <c r="V255" s="5" t="s">
        <v>8</v>
      </c>
      <c r="W255" s="5">
        <v>129730</v>
      </c>
      <c r="X255" s="5" t="s">
        <v>8</v>
      </c>
      <c r="Y255" s="15" t="s">
        <v>20</v>
      </c>
      <c r="Z255" s="5" t="s">
        <v>8</v>
      </c>
      <c r="AA255" s="15" t="s">
        <v>20</v>
      </c>
      <c r="AB255" s="5" t="s">
        <v>8</v>
      </c>
      <c r="AC255" s="15" t="s">
        <v>20</v>
      </c>
    </row>
    <row r="256" spans="1:29" x14ac:dyDescent="0.35">
      <c r="A256" s="5">
        <v>0</v>
      </c>
      <c r="B256" s="5" t="s">
        <v>8</v>
      </c>
      <c r="C256" s="6">
        <v>45564</v>
      </c>
      <c r="D256" s="7">
        <v>0.52793981481481478</v>
      </c>
      <c r="E256" s="5" t="s">
        <v>3</v>
      </c>
      <c r="F256" s="5" t="s">
        <v>8</v>
      </c>
      <c r="G256" s="5">
        <v>0</v>
      </c>
      <c r="H256" s="5" t="s">
        <v>8</v>
      </c>
      <c r="I256" s="20">
        <v>0.25</v>
      </c>
      <c r="J256" s="5" t="s">
        <v>8</v>
      </c>
      <c r="K256" s="13">
        <v>-0.21</v>
      </c>
      <c r="L256" s="5" t="s">
        <v>8</v>
      </c>
      <c r="M256" s="5">
        <v>-210.679</v>
      </c>
      <c r="N256" s="5" t="s">
        <v>8</v>
      </c>
      <c r="O256" s="14">
        <v>396.387</v>
      </c>
      <c r="P256" s="18">
        <f>P255-0.21</f>
        <v>326.54502000000008</v>
      </c>
      <c r="Q256" s="21">
        <f t="shared" si="4"/>
        <v>58</v>
      </c>
      <c r="R256" s="12">
        <f t="shared" si="2"/>
        <v>209.99999999997934</v>
      </c>
      <c r="S256" s="5">
        <v>17133</v>
      </c>
      <c r="T256" s="5" t="s">
        <v>8</v>
      </c>
      <c r="U256" s="5">
        <v>-81709</v>
      </c>
      <c r="V256" s="5" t="s">
        <v>8</v>
      </c>
      <c r="W256" s="5">
        <v>129730</v>
      </c>
      <c r="X256" s="5" t="s">
        <v>8</v>
      </c>
      <c r="Y256" s="15" t="s">
        <v>20</v>
      </c>
      <c r="Z256" s="5" t="s">
        <v>8</v>
      </c>
      <c r="AA256" s="15" t="s">
        <v>20</v>
      </c>
      <c r="AB256" s="5" t="s">
        <v>8</v>
      </c>
      <c r="AC256" s="15" t="s">
        <v>20</v>
      </c>
    </row>
    <row r="257" spans="1:29" x14ac:dyDescent="0.35">
      <c r="A257" s="5">
        <v>0</v>
      </c>
      <c r="B257" s="5" t="s">
        <v>8</v>
      </c>
      <c r="C257" s="6">
        <v>45564</v>
      </c>
      <c r="D257" s="7">
        <v>0.52793981481481478</v>
      </c>
      <c r="E257" s="5" t="s">
        <v>3</v>
      </c>
      <c r="F257" s="5" t="s">
        <v>8</v>
      </c>
      <c r="G257" s="5">
        <v>0</v>
      </c>
      <c r="H257" s="5" t="s">
        <v>8</v>
      </c>
      <c r="I257" s="20">
        <v>0.251</v>
      </c>
      <c r="J257" s="5" t="s">
        <v>8</v>
      </c>
      <c r="K257" s="13">
        <v>-0.21</v>
      </c>
      <c r="L257" s="5" t="s">
        <v>8</v>
      </c>
      <c r="M257" s="5">
        <v>-100.348</v>
      </c>
      <c r="N257" s="5" t="s">
        <v>8</v>
      </c>
      <c r="O257" s="14">
        <v>184.726</v>
      </c>
      <c r="P257" s="18">
        <f>P256+0.205</f>
        <v>326.75002000000006</v>
      </c>
      <c r="Q257" s="21">
        <f t="shared" si="4"/>
        <v>59</v>
      </c>
      <c r="R257" s="12">
        <f t="shared" si="2"/>
        <v>204.99999999998391</v>
      </c>
      <c r="S257" s="5">
        <v>17179</v>
      </c>
      <c r="T257" s="5" t="s">
        <v>8</v>
      </c>
      <c r="U257" s="5">
        <v>-48531</v>
      </c>
      <c r="V257" s="5" t="s">
        <v>8</v>
      </c>
      <c r="W257" s="5">
        <v>65865</v>
      </c>
      <c r="X257" s="5" t="s">
        <v>8</v>
      </c>
      <c r="Y257" s="15" t="s">
        <v>20</v>
      </c>
      <c r="Z257" s="5" t="s">
        <v>8</v>
      </c>
      <c r="AA257" s="15" t="s">
        <v>20</v>
      </c>
      <c r="AB257" s="5" t="s">
        <v>8</v>
      </c>
      <c r="AC257" s="15" t="s">
        <v>20</v>
      </c>
    </row>
    <row r="258" spans="1:29" x14ac:dyDescent="0.35">
      <c r="A258" s="5">
        <v>0</v>
      </c>
      <c r="B258" s="5" t="s">
        <v>8</v>
      </c>
      <c r="C258" s="6">
        <v>45564</v>
      </c>
      <c r="D258" s="7">
        <v>0.52795138888888893</v>
      </c>
      <c r="E258" s="5" t="s">
        <v>3</v>
      </c>
      <c r="F258" s="5" t="s">
        <v>8</v>
      </c>
      <c r="G258" s="5">
        <v>0</v>
      </c>
      <c r="H258" s="5" t="s">
        <v>8</v>
      </c>
      <c r="I258" s="20">
        <v>0.25119999999999998</v>
      </c>
      <c r="J258" s="5" t="s">
        <v>8</v>
      </c>
      <c r="K258" s="13">
        <v>-0.21</v>
      </c>
      <c r="L258" s="5" t="s">
        <v>8</v>
      </c>
      <c r="M258" s="5">
        <v>-100.348</v>
      </c>
      <c r="N258" s="5" t="s">
        <v>8</v>
      </c>
      <c r="O258" s="14">
        <v>184.726</v>
      </c>
      <c r="P258" s="18">
        <f>P257+0.0394</f>
        <v>326.78942000000006</v>
      </c>
      <c r="Q258" s="21">
        <f t="shared" si="4"/>
        <v>60</v>
      </c>
      <c r="R258" s="12">
        <f t="shared" si="2"/>
        <v>197.00000000002441</v>
      </c>
      <c r="S258" s="5">
        <v>17179</v>
      </c>
      <c r="T258" s="5" t="s">
        <v>8</v>
      </c>
      <c r="U258" s="5">
        <v>-48531</v>
      </c>
      <c r="V258" s="5" t="s">
        <v>8</v>
      </c>
      <c r="W258" s="5">
        <v>65865</v>
      </c>
      <c r="X258" s="5" t="s">
        <v>8</v>
      </c>
      <c r="Y258" s="15" t="s">
        <v>20</v>
      </c>
      <c r="Z258" s="5" t="s">
        <v>8</v>
      </c>
      <c r="AA258" s="15" t="s">
        <v>20</v>
      </c>
      <c r="AB258" s="5" t="s">
        <v>8</v>
      </c>
      <c r="AC258" s="15" t="s">
        <v>20</v>
      </c>
    </row>
    <row r="259" spans="1:29" x14ac:dyDescent="0.35">
      <c r="A259" s="5">
        <v>0</v>
      </c>
      <c r="B259" s="5" t="s">
        <v>8</v>
      </c>
      <c r="C259" s="6">
        <v>45564</v>
      </c>
      <c r="D259" s="7">
        <v>0.52795138888888893</v>
      </c>
      <c r="E259" s="5" t="s">
        <v>3</v>
      </c>
      <c r="F259" s="5" t="s">
        <v>8</v>
      </c>
      <c r="G259" s="5">
        <v>0</v>
      </c>
      <c r="H259" s="5" t="s">
        <v>8</v>
      </c>
      <c r="I259" s="20">
        <v>0.25130000000000002</v>
      </c>
      <c r="J259" s="5" t="s">
        <v>8</v>
      </c>
      <c r="K259" s="13">
        <v>-0.21</v>
      </c>
      <c r="L259" s="5" t="s">
        <v>8</v>
      </c>
      <c r="M259" s="5">
        <v>-56.994</v>
      </c>
      <c r="N259" s="5" t="s">
        <v>8</v>
      </c>
      <c r="O259" s="14">
        <v>106.17700000000001</v>
      </c>
      <c r="P259" s="18">
        <f>P258+0.0192</f>
        <v>326.80862000000008</v>
      </c>
      <c r="Q259" s="21">
        <f t="shared" si="4"/>
        <v>61</v>
      </c>
      <c r="R259" s="12">
        <f>(P259-P258)/(I259-I258)</f>
        <v>192.00000000003553</v>
      </c>
      <c r="S259" s="5">
        <v>17147</v>
      </c>
      <c r="T259" s="5" t="s">
        <v>8</v>
      </c>
      <c r="U259" s="5">
        <v>-35494</v>
      </c>
      <c r="V259" s="5" t="s">
        <v>8</v>
      </c>
      <c r="W259" s="5">
        <v>42164</v>
      </c>
      <c r="X259" s="5" t="s">
        <v>8</v>
      </c>
      <c r="Y259" s="15" t="s">
        <v>20</v>
      </c>
      <c r="Z259" s="5" t="s">
        <v>8</v>
      </c>
      <c r="AA259" s="15" t="s">
        <v>20</v>
      </c>
      <c r="AB259" s="5" t="s">
        <v>8</v>
      </c>
      <c r="AC259" s="15" t="s">
        <v>20</v>
      </c>
    </row>
    <row r="260" spans="1:29" x14ac:dyDescent="0.35">
      <c r="A260" s="5">
        <v>0</v>
      </c>
      <c r="B260" s="5" t="s">
        <v>8</v>
      </c>
      <c r="C260" s="6">
        <v>45564</v>
      </c>
      <c r="D260" s="7">
        <v>0.52796296296296297</v>
      </c>
      <c r="E260" s="5" t="s">
        <v>3</v>
      </c>
      <c r="F260" s="5" t="s">
        <v>8</v>
      </c>
      <c r="G260" s="5">
        <v>0</v>
      </c>
      <c r="H260" s="5" t="s">
        <v>8</v>
      </c>
      <c r="I260" s="20">
        <v>0.251</v>
      </c>
      <c r="J260" s="5" t="s">
        <v>8</v>
      </c>
      <c r="K260" s="13">
        <v>-0.21</v>
      </c>
      <c r="L260" s="5" t="s">
        <v>8</v>
      </c>
      <c r="M260" s="5">
        <v>-48.914000000000001</v>
      </c>
      <c r="N260" s="5" t="s">
        <v>8</v>
      </c>
      <c r="O260" s="14">
        <v>91.786000000000001</v>
      </c>
      <c r="P260" s="18">
        <f>P259-0.0596</f>
        <v>326.74902000000009</v>
      </c>
      <c r="Q260" s="21">
        <f t="shared" si="4"/>
        <v>62</v>
      </c>
      <c r="R260" s="12">
        <f t="shared" si="2"/>
        <v>198.6666666666151</v>
      </c>
      <c r="S260" s="5">
        <v>17124</v>
      </c>
      <c r="T260" s="5" t="s">
        <v>8</v>
      </c>
      <c r="U260" s="5">
        <v>-33064</v>
      </c>
      <c r="V260" s="5" t="s">
        <v>8</v>
      </c>
      <c r="W260" s="5">
        <v>37822</v>
      </c>
      <c r="X260" s="5" t="s">
        <v>8</v>
      </c>
      <c r="Y260" s="15" t="s">
        <v>20</v>
      </c>
      <c r="Z260" s="5" t="s">
        <v>8</v>
      </c>
      <c r="AA260" s="15" t="s">
        <v>20</v>
      </c>
      <c r="AB260" s="5" t="s">
        <v>8</v>
      </c>
      <c r="AC260" s="15" t="s">
        <v>20</v>
      </c>
    </row>
    <row r="261" spans="1:29" x14ac:dyDescent="0.35">
      <c r="A261" s="5">
        <v>0</v>
      </c>
      <c r="B261" s="5" t="s">
        <v>8</v>
      </c>
      <c r="C261" s="6">
        <v>45564</v>
      </c>
      <c r="D261" s="7">
        <v>0.52796296296296297</v>
      </c>
      <c r="E261" s="5" t="s">
        <v>3</v>
      </c>
      <c r="F261" s="5" t="s">
        <v>8</v>
      </c>
      <c r="G261" s="5">
        <v>0</v>
      </c>
      <c r="H261" s="5" t="s">
        <v>8</v>
      </c>
      <c r="I261" s="20">
        <v>0.25119999999999998</v>
      </c>
      <c r="J261" s="5" t="s">
        <v>8</v>
      </c>
      <c r="K261" s="13">
        <v>-0.21</v>
      </c>
      <c r="L261" s="5" t="s">
        <v>8</v>
      </c>
      <c r="M261" s="5">
        <v>-48.914000000000001</v>
      </c>
      <c r="N261" s="5" t="s">
        <v>8</v>
      </c>
      <c r="O261" s="14">
        <v>91.786000000000001</v>
      </c>
      <c r="P261" s="18">
        <f>P260+0.041</f>
        <v>326.79002000000008</v>
      </c>
      <c r="Q261" s="21">
        <f t="shared" si="4"/>
        <v>63</v>
      </c>
      <c r="R261" s="12">
        <f t="shared" si="2"/>
        <v>205.00000000000665</v>
      </c>
      <c r="S261" s="5">
        <v>17124</v>
      </c>
      <c r="T261" s="5" t="s">
        <v>8</v>
      </c>
      <c r="U261" s="5">
        <v>-33064</v>
      </c>
      <c r="V261" s="5" t="s">
        <v>8</v>
      </c>
      <c r="W261" s="5">
        <v>37822</v>
      </c>
      <c r="X261" s="5" t="s">
        <v>8</v>
      </c>
      <c r="Y261" s="15" t="s">
        <v>20</v>
      </c>
      <c r="Z261" s="5" t="s">
        <v>8</v>
      </c>
      <c r="AA261" s="15" t="s">
        <v>20</v>
      </c>
      <c r="AB261" s="5" t="s">
        <v>8</v>
      </c>
      <c r="AC261" s="15" t="s">
        <v>20</v>
      </c>
    </row>
    <row r="262" spans="1:29" x14ac:dyDescent="0.35">
      <c r="A262" s="5">
        <v>0</v>
      </c>
      <c r="B262" s="5" t="s">
        <v>8</v>
      </c>
      <c r="C262" s="6">
        <v>45564</v>
      </c>
      <c r="D262" s="7">
        <v>0.52797453703703701</v>
      </c>
      <c r="E262" s="5" t="s">
        <v>3</v>
      </c>
      <c r="F262" s="5" t="s">
        <v>8</v>
      </c>
      <c r="G262" s="5">
        <v>0</v>
      </c>
      <c r="H262" s="5" t="s">
        <v>8</v>
      </c>
      <c r="I262" s="20">
        <v>0.251</v>
      </c>
      <c r="J262" s="5" t="s">
        <v>8</v>
      </c>
      <c r="K262" s="13">
        <v>-0.21</v>
      </c>
      <c r="L262" s="5" t="s">
        <v>8</v>
      </c>
      <c r="M262" s="5">
        <v>-35.741999999999997</v>
      </c>
      <c r="N262" s="5" t="s">
        <v>8</v>
      </c>
      <c r="O262" s="14">
        <v>67.477000000000004</v>
      </c>
      <c r="P262" s="18">
        <f>P261-0.041</f>
        <v>326.74902000000009</v>
      </c>
      <c r="Q262" s="21">
        <f t="shared" si="4"/>
        <v>64</v>
      </c>
      <c r="R262" s="12">
        <f t="shared" si="2"/>
        <v>205.00000000000665</v>
      </c>
      <c r="S262" s="5">
        <v>17126</v>
      </c>
      <c r="T262" s="5" t="s">
        <v>8</v>
      </c>
      <c r="U262" s="5">
        <v>-29103</v>
      </c>
      <c r="V262" s="5" t="s">
        <v>8</v>
      </c>
      <c r="W262" s="5">
        <v>30487</v>
      </c>
      <c r="X262" s="5" t="s">
        <v>8</v>
      </c>
      <c r="Y262" s="15" t="s">
        <v>20</v>
      </c>
      <c r="Z262" s="5" t="s">
        <v>8</v>
      </c>
      <c r="AA262" s="15" t="s">
        <v>20</v>
      </c>
      <c r="AB262" s="5" t="s">
        <v>8</v>
      </c>
      <c r="AC262" s="15" t="s">
        <v>20</v>
      </c>
    </row>
    <row r="263" spans="1:29" x14ac:dyDescent="0.35">
      <c r="A263" s="5">
        <v>0</v>
      </c>
      <c r="B263" s="5" t="s">
        <v>8</v>
      </c>
      <c r="C263" s="6">
        <v>45564</v>
      </c>
      <c r="D263" s="7">
        <v>0.52797453703703701</v>
      </c>
      <c r="E263" s="5" t="s">
        <v>3</v>
      </c>
      <c r="F263" s="5" t="s">
        <v>8</v>
      </c>
      <c r="G263" s="5">
        <v>0</v>
      </c>
      <c r="H263" s="5" t="s">
        <v>8</v>
      </c>
      <c r="I263" s="20">
        <v>0.25</v>
      </c>
      <c r="J263" s="5" t="s">
        <v>8</v>
      </c>
      <c r="K263" s="13">
        <v>-0.21</v>
      </c>
      <c r="L263" s="5" t="s">
        <v>8</v>
      </c>
      <c r="M263" s="5">
        <v>-35.741999999999997</v>
      </c>
      <c r="N263" s="5" t="s">
        <v>8</v>
      </c>
      <c r="O263" s="14">
        <v>67.477000000000004</v>
      </c>
      <c r="P263" s="18">
        <f>P262-0.192</f>
        <v>326.55702000000008</v>
      </c>
      <c r="Q263" s="21">
        <f t="shared" si="4"/>
        <v>65</v>
      </c>
      <c r="R263" s="12">
        <f t="shared" si="2"/>
        <v>192.00000000000711</v>
      </c>
      <c r="S263" s="5">
        <v>17126</v>
      </c>
      <c r="T263" s="5" t="s">
        <v>8</v>
      </c>
      <c r="U263" s="5">
        <v>-29103</v>
      </c>
      <c r="V263" s="5" t="s">
        <v>8</v>
      </c>
      <c r="W263" s="5">
        <v>30487</v>
      </c>
      <c r="X263" s="5" t="s">
        <v>8</v>
      </c>
      <c r="Y263" s="15" t="s">
        <v>20</v>
      </c>
      <c r="Z263" s="5" t="s">
        <v>8</v>
      </c>
      <c r="AA263" s="15" t="s">
        <v>20</v>
      </c>
      <c r="AB263" s="5" t="s">
        <v>8</v>
      </c>
      <c r="AC263" s="15" t="s">
        <v>20</v>
      </c>
    </row>
    <row r="264" spans="1:29" x14ac:dyDescent="0.35">
      <c r="A264" s="5">
        <v>0</v>
      </c>
      <c r="B264" s="5" t="s">
        <v>8</v>
      </c>
      <c r="C264" s="6">
        <v>45564</v>
      </c>
      <c r="D264" s="7">
        <v>0.52798611111111116</v>
      </c>
      <c r="E264" s="5" t="s">
        <v>3</v>
      </c>
      <c r="F264" s="5" t="s">
        <v>8</v>
      </c>
      <c r="G264" s="5">
        <v>0</v>
      </c>
      <c r="H264" s="5" t="s">
        <v>8</v>
      </c>
      <c r="I264" s="20">
        <v>0.251</v>
      </c>
      <c r="J264" s="5" t="s">
        <v>8</v>
      </c>
      <c r="K264" s="13">
        <v>-0.21</v>
      </c>
      <c r="L264" s="5" t="s">
        <v>8</v>
      </c>
      <c r="M264" s="5">
        <v>-2.7E-2</v>
      </c>
      <c r="N264" s="5" t="s">
        <v>8</v>
      </c>
      <c r="O264" s="14">
        <v>5.5179999999999998</v>
      </c>
      <c r="P264" s="18">
        <f>P263+0.195</f>
        <v>326.75202000000007</v>
      </c>
      <c r="Q264" s="21">
        <f t="shared" si="4"/>
        <v>66</v>
      </c>
      <c r="R264" s="12">
        <f t="shared" si="2"/>
        <v>194.99999999999301</v>
      </c>
      <c r="S264" s="5">
        <v>17019</v>
      </c>
      <c r="T264" s="5" t="s">
        <v>8</v>
      </c>
      <c r="U264" s="5">
        <v>-18363</v>
      </c>
      <c r="V264" s="5" t="s">
        <v>8</v>
      </c>
      <c r="W264" s="5">
        <v>11792</v>
      </c>
      <c r="X264" s="5" t="s">
        <v>8</v>
      </c>
      <c r="Y264" s="15" t="s">
        <v>20</v>
      </c>
      <c r="Z264" s="5" t="s">
        <v>8</v>
      </c>
      <c r="AA264" s="15" t="s">
        <v>20</v>
      </c>
      <c r="AB264" s="5" t="s">
        <v>8</v>
      </c>
      <c r="AC264" s="15" t="s">
        <v>20</v>
      </c>
    </row>
    <row r="265" spans="1:29" x14ac:dyDescent="0.35">
      <c r="A265" s="5">
        <v>0</v>
      </c>
      <c r="B265" s="5" t="s">
        <v>8</v>
      </c>
      <c r="C265" s="6">
        <v>45564</v>
      </c>
      <c r="D265" s="7">
        <v>0.52798611111111116</v>
      </c>
      <c r="E265" s="5" t="s">
        <v>3</v>
      </c>
      <c r="F265" s="5" t="s">
        <v>8</v>
      </c>
      <c r="G265" s="5">
        <v>0</v>
      </c>
      <c r="H265" s="5" t="s">
        <v>8</v>
      </c>
      <c r="I265" s="20">
        <v>0.25119999999999998</v>
      </c>
      <c r="J265" s="5" t="s">
        <v>8</v>
      </c>
      <c r="K265" s="13">
        <v>-0.21</v>
      </c>
      <c r="L265" s="5" t="s">
        <v>8</v>
      </c>
      <c r="M265" s="5">
        <v>-2.7E-2</v>
      </c>
      <c r="N265" s="5" t="s">
        <v>8</v>
      </c>
      <c r="O265" s="14">
        <v>5.5179999999999998</v>
      </c>
      <c r="P265" s="18">
        <f>P264+0.042</f>
        <v>326.79402000000005</v>
      </c>
      <c r="Q265" s="21">
        <f t="shared" si="4"/>
        <v>67</v>
      </c>
      <c r="R265" s="12">
        <f t="shared" si="2"/>
        <v>209.99999999988898</v>
      </c>
      <c r="S265" s="5">
        <v>17019</v>
      </c>
      <c r="T265" s="5" t="s">
        <v>8</v>
      </c>
      <c r="U265" s="5">
        <v>-18363</v>
      </c>
      <c r="V265" s="5" t="s">
        <v>8</v>
      </c>
      <c r="W265" s="5">
        <v>11792</v>
      </c>
      <c r="X265" s="5" t="s">
        <v>8</v>
      </c>
      <c r="Y265" s="15" t="s">
        <v>20</v>
      </c>
      <c r="Z265" s="5" t="s">
        <v>8</v>
      </c>
      <c r="AA265" s="15" t="s">
        <v>20</v>
      </c>
      <c r="AB265" s="5" t="s">
        <v>8</v>
      </c>
      <c r="AC265" s="15" t="s">
        <v>20</v>
      </c>
    </row>
    <row r="266" spans="1:29" x14ac:dyDescent="0.35">
      <c r="A266" s="5">
        <v>0</v>
      </c>
      <c r="B266" s="5" t="s">
        <v>8</v>
      </c>
      <c r="C266" s="6">
        <v>45564</v>
      </c>
      <c r="D266" s="7">
        <v>0.52799768518518519</v>
      </c>
      <c r="E266" s="5" t="s">
        <v>3</v>
      </c>
      <c r="F266" s="5" t="s">
        <v>8</v>
      </c>
      <c r="G266" s="5">
        <v>0</v>
      </c>
      <c r="H266" s="5" t="s">
        <v>8</v>
      </c>
      <c r="I266" s="20">
        <v>0.25130000000000002</v>
      </c>
      <c r="J266" s="5" t="s">
        <v>8</v>
      </c>
      <c r="K266" s="13">
        <v>-0.21</v>
      </c>
      <c r="L266" s="5" t="s">
        <v>8</v>
      </c>
      <c r="M266" s="5">
        <v>3.415</v>
      </c>
      <c r="N266" s="5" t="s">
        <v>8</v>
      </c>
      <c r="O266" s="14">
        <v>0.371</v>
      </c>
      <c r="P266" s="18">
        <f>P265+0.02134</f>
        <v>326.81536000000006</v>
      </c>
      <c r="Q266" s="21">
        <f t="shared" si="4"/>
        <v>68</v>
      </c>
      <c r="R266" s="12">
        <f t="shared" si="2"/>
        <v>213.39999999999745</v>
      </c>
      <c r="S266" s="5">
        <v>17050</v>
      </c>
      <c r="T266" s="5" t="s">
        <v>8</v>
      </c>
      <c r="U266" s="5">
        <v>-17328</v>
      </c>
      <c r="V266" s="5" t="s">
        <v>8</v>
      </c>
      <c r="W266" s="5">
        <v>10239</v>
      </c>
      <c r="X266" s="5" t="s">
        <v>8</v>
      </c>
      <c r="Y266" s="15" t="s">
        <v>20</v>
      </c>
      <c r="Z266" s="5" t="s">
        <v>8</v>
      </c>
      <c r="AA266" s="15" t="s">
        <v>20</v>
      </c>
      <c r="AB266" s="5" t="s">
        <v>8</v>
      </c>
      <c r="AC266" s="15" t="s">
        <v>20</v>
      </c>
    </row>
    <row r="267" spans="1:29" x14ac:dyDescent="0.35">
      <c r="A267" s="5">
        <v>0</v>
      </c>
      <c r="B267" s="5" t="s">
        <v>8</v>
      </c>
      <c r="C267" s="6">
        <v>45564</v>
      </c>
      <c r="D267" s="7">
        <v>0.52800925925925923</v>
      </c>
      <c r="E267" s="5" t="s">
        <v>3</v>
      </c>
      <c r="F267" s="5" t="s">
        <v>8</v>
      </c>
      <c r="G267" s="5">
        <v>0</v>
      </c>
      <c r="H267" s="5" t="s">
        <v>8</v>
      </c>
      <c r="I267" s="20">
        <v>0.251</v>
      </c>
      <c r="J267" s="5" t="s">
        <v>8</v>
      </c>
      <c r="K267" s="13">
        <v>-0.21</v>
      </c>
      <c r="L267" s="5" t="s">
        <v>8</v>
      </c>
      <c r="M267" s="5">
        <v>3.625</v>
      </c>
      <c r="N267" s="5" t="s">
        <v>8</v>
      </c>
      <c r="O267" s="14">
        <v>0.20200000000000001</v>
      </c>
      <c r="P267" s="18">
        <f t="shared" ref="P267" si="5">P266-0.06</f>
        <v>326.75536000000005</v>
      </c>
      <c r="Q267" s="21">
        <f t="shared" si="4"/>
        <v>69</v>
      </c>
      <c r="R267" s="12">
        <f t="shared" si="2"/>
        <v>199.99999999999261</v>
      </c>
      <c r="S267" s="5">
        <v>17010</v>
      </c>
      <c r="T267" s="5" t="s">
        <v>8</v>
      </c>
      <c r="U267" s="5">
        <v>-17265</v>
      </c>
      <c r="V267" s="5" t="s">
        <v>8</v>
      </c>
      <c r="W267" s="5">
        <v>10188</v>
      </c>
      <c r="X267" s="5" t="s">
        <v>8</v>
      </c>
      <c r="Y267" s="15" t="s">
        <v>20</v>
      </c>
      <c r="Z267" s="5" t="s">
        <v>8</v>
      </c>
      <c r="AA267" s="15" t="s">
        <v>20</v>
      </c>
      <c r="AB267" s="5" t="s">
        <v>8</v>
      </c>
      <c r="AC267" s="15" t="s">
        <v>20</v>
      </c>
    </row>
    <row r="268" spans="1:29" x14ac:dyDescent="0.35">
      <c r="A268" s="5">
        <v>0</v>
      </c>
      <c r="B268" s="5" t="s">
        <v>8</v>
      </c>
      <c r="C268" s="6">
        <v>45564</v>
      </c>
      <c r="D268" s="7">
        <v>0.52800925925925923</v>
      </c>
      <c r="E268" s="5" t="s">
        <v>3</v>
      </c>
      <c r="F268" s="5" t="s">
        <v>8</v>
      </c>
      <c r="G268" s="5">
        <v>0</v>
      </c>
      <c r="H268" s="5" t="s">
        <v>8</v>
      </c>
      <c r="I268" s="20">
        <v>0.25119999999999998</v>
      </c>
      <c r="J268" s="5" t="s">
        <v>8</v>
      </c>
      <c r="K268" s="13">
        <v>-0.21</v>
      </c>
      <c r="L268" s="5" t="s">
        <v>8</v>
      </c>
      <c r="M268" s="5">
        <v>3.625</v>
      </c>
      <c r="N268" s="5" t="s">
        <v>8</v>
      </c>
      <c r="O268" s="14">
        <v>0.20200000000000001</v>
      </c>
      <c r="P268" s="18">
        <f>P267+0.041</f>
        <v>326.79636000000005</v>
      </c>
      <c r="Q268" s="21">
        <f t="shared" si="4"/>
        <v>70</v>
      </c>
      <c r="R268" s="12">
        <f t="shared" si="2"/>
        <v>205.00000000000665</v>
      </c>
      <c r="S268" s="5">
        <v>17010</v>
      </c>
      <c r="T268" s="5" t="s">
        <v>8</v>
      </c>
      <c r="U268" s="5">
        <v>-17265</v>
      </c>
      <c r="V268" s="5" t="s">
        <v>8</v>
      </c>
      <c r="W268" s="5">
        <v>10188</v>
      </c>
      <c r="X268" s="5" t="s">
        <v>8</v>
      </c>
      <c r="Y268" s="15" t="s">
        <v>20</v>
      </c>
      <c r="Z268" s="5" t="s">
        <v>8</v>
      </c>
      <c r="AA268" s="15" t="s">
        <v>20</v>
      </c>
      <c r="AB268" s="5" t="s">
        <v>8</v>
      </c>
      <c r="AC268" s="15" t="s">
        <v>20</v>
      </c>
    </row>
    <row r="269" spans="1:29" x14ac:dyDescent="0.35">
      <c r="A269" s="5">
        <v>0</v>
      </c>
      <c r="B269" s="5" t="s">
        <v>8</v>
      </c>
      <c r="C269" s="6">
        <v>45564</v>
      </c>
      <c r="D269" s="7">
        <v>0.52802083333333338</v>
      </c>
      <c r="E269" s="5" t="s">
        <v>3</v>
      </c>
      <c r="F269" s="5" t="s">
        <v>8</v>
      </c>
      <c r="G269" s="5">
        <v>0</v>
      </c>
      <c r="H269" s="5" t="s">
        <v>8</v>
      </c>
      <c r="I269" s="20">
        <v>0.251</v>
      </c>
      <c r="J269" s="5" t="s">
        <v>8</v>
      </c>
      <c r="K269" s="13">
        <v>-0.21</v>
      </c>
      <c r="L269" s="5" t="s">
        <v>8</v>
      </c>
      <c r="M269" s="5">
        <v>3.6709999999999998</v>
      </c>
      <c r="N269" s="5" t="s">
        <v>8</v>
      </c>
      <c r="O269" s="14">
        <v>0.16200000000000001</v>
      </c>
      <c r="P269" s="18">
        <f>P268-0.0416</f>
        <v>326.75476000000003</v>
      </c>
      <c r="Q269" s="21">
        <f t="shared" si="4"/>
        <v>71</v>
      </c>
      <c r="R269" s="12">
        <f t="shared" si="2"/>
        <v>208.00000000010658</v>
      </c>
      <c r="S269" s="5">
        <v>17031</v>
      </c>
      <c r="T269" s="5" t="s">
        <v>8</v>
      </c>
      <c r="U269" s="5">
        <v>-17251</v>
      </c>
      <c r="V269" s="5" t="s">
        <v>8</v>
      </c>
      <c r="W269" s="5">
        <v>10176</v>
      </c>
      <c r="X269" s="5" t="s">
        <v>8</v>
      </c>
      <c r="Y269" s="15" t="s">
        <v>20</v>
      </c>
      <c r="Z269" s="5" t="s">
        <v>8</v>
      </c>
      <c r="AA269" s="15" t="s">
        <v>20</v>
      </c>
      <c r="AB269" s="5" t="s">
        <v>8</v>
      </c>
      <c r="AC269" s="15" t="s">
        <v>20</v>
      </c>
    </row>
    <row r="270" spans="1:29" x14ac:dyDescent="0.35">
      <c r="A270" s="5">
        <v>0</v>
      </c>
      <c r="B270" s="5" t="s">
        <v>8</v>
      </c>
      <c r="C270" s="6">
        <v>45564</v>
      </c>
      <c r="D270" s="7">
        <v>0.52802083333333338</v>
      </c>
      <c r="E270" s="5" t="s">
        <v>3</v>
      </c>
      <c r="F270" s="5" t="s">
        <v>8</v>
      </c>
      <c r="G270" s="5">
        <v>0</v>
      </c>
      <c r="H270" s="5" t="s">
        <v>8</v>
      </c>
      <c r="I270" s="20">
        <v>0.25</v>
      </c>
      <c r="J270" s="5" t="s">
        <v>8</v>
      </c>
      <c r="K270" s="13">
        <v>-0.21</v>
      </c>
      <c r="L270" s="5" t="s">
        <v>8</v>
      </c>
      <c r="M270" s="5">
        <v>3.6709999999999998</v>
      </c>
      <c r="N270" s="5" t="s">
        <v>8</v>
      </c>
      <c r="O270" s="14">
        <v>0.16200000000000001</v>
      </c>
      <c r="P270" s="18">
        <f>P269-0.198616</f>
        <v>326.55614400000002</v>
      </c>
      <c r="Q270" s="21">
        <f t="shared" si="4"/>
        <v>72</v>
      </c>
      <c r="R270" s="12">
        <f t="shared" si="2"/>
        <v>198.61600000001528</v>
      </c>
      <c r="S270" s="5">
        <v>17031</v>
      </c>
      <c r="T270" s="5" t="s">
        <v>8</v>
      </c>
      <c r="U270" s="5">
        <v>-17251</v>
      </c>
      <c r="V270" s="5" t="s">
        <v>8</v>
      </c>
      <c r="W270" s="5">
        <v>10176</v>
      </c>
      <c r="X270" s="5" t="s">
        <v>8</v>
      </c>
      <c r="Y270" s="15" t="s">
        <v>20</v>
      </c>
      <c r="Z270" s="5" t="s">
        <v>8</v>
      </c>
      <c r="AA270" s="15" t="s">
        <v>20</v>
      </c>
      <c r="AB270" s="5" t="s">
        <v>8</v>
      </c>
      <c r="AC270" s="15" t="s">
        <v>20</v>
      </c>
    </row>
    <row r="271" spans="1:29" x14ac:dyDescent="0.35">
      <c r="A271" s="5">
        <v>0</v>
      </c>
      <c r="B271" s="5" t="s">
        <v>8</v>
      </c>
      <c r="C271" s="6">
        <v>45564</v>
      </c>
      <c r="D271" s="7">
        <v>0.52803240740740742</v>
      </c>
      <c r="E271" s="5" t="s">
        <v>3</v>
      </c>
      <c r="F271" s="5" t="s">
        <v>8</v>
      </c>
      <c r="G271" s="5">
        <v>0</v>
      </c>
      <c r="H271" s="5" t="s">
        <v>8</v>
      </c>
      <c r="I271" s="20">
        <v>0.251</v>
      </c>
      <c r="J271" s="5" t="s">
        <v>8</v>
      </c>
      <c r="K271" s="13">
        <v>-0.21</v>
      </c>
      <c r="L271" s="5" t="s">
        <v>8</v>
      </c>
      <c r="M271" s="5">
        <v>3.7610000000000001</v>
      </c>
      <c r="N271" s="5" t="s">
        <v>8</v>
      </c>
      <c r="O271" s="14">
        <v>0.30499999999999999</v>
      </c>
      <c r="P271" s="18">
        <f>P270+0.19606</f>
        <v>326.75220400000001</v>
      </c>
      <c r="Q271" s="21">
        <f t="shared" si="4"/>
        <v>73</v>
      </c>
      <c r="R271" s="12">
        <f t="shared" si="2"/>
        <v>196.05999999998841</v>
      </c>
      <c r="S271" s="5">
        <v>17065</v>
      </c>
      <c r="T271" s="5" t="s">
        <v>8</v>
      </c>
      <c r="U271" s="5">
        <v>-17224</v>
      </c>
      <c r="V271" s="5" t="s">
        <v>8</v>
      </c>
      <c r="W271" s="5">
        <v>10219</v>
      </c>
      <c r="X271" s="5" t="s">
        <v>8</v>
      </c>
      <c r="Y271" s="15" t="s">
        <v>20</v>
      </c>
      <c r="Z271" s="5" t="s">
        <v>8</v>
      </c>
      <c r="AA271" s="15" t="s">
        <v>20</v>
      </c>
      <c r="AB271" s="5" t="s">
        <v>8</v>
      </c>
      <c r="AC271" s="15" t="s">
        <v>20</v>
      </c>
    </row>
    <row r="272" spans="1:29" x14ac:dyDescent="0.35">
      <c r="A272" s="5">
        <v>0</v>
      </c>
      <c r="B272" s="5" t="s">
        <v>8</v>
      </c>
      <c r="C272" s="6">
        <v>45564</v>
      </c>
      <c r="D272" s="7">
        <v>0.52803240740740742</v>
      </c>
      <c r="E272" s="5" t="s">
        <v>3</v>
      </c>
      <c r="F272" s="5" t="s">
        <v>8</v>
      </c>
      <c r="G272" s="5">
        <v>0</v>
      </c>
      <c r="H272" s="5" t="s">
        <v>8</v>
      </c>
      <c r="I272" s="20">
        <v>0.25119999999999998</v>
      </c>
      <c r="J272" s="5" t="s">
        <v>8</v>
      </c>
      <c r="K272" s="13">
        <v>-0.21</v>
      </c>
      <c r="L272" s="5" t="s">
        <v>8</v>
      </c>
      <c r="M272" s="5">
        <v>3.7109999999999999</v>
      </c>
      <c r="N272" s="5" t="s">
        <v>8</v>
      </c>
      <c r="O272" s="14">
        <v>0.48099999999999998</v>
      </c>
      <c r="P272" s="18">
        <f>P271+0.041</f>
        <v>326.793204</v>
      </c>
      <c r="Q272" s="21">
        <f t="shared" si="4"/>
        <v>74</v>
      </c>
      <c r="R272" s="12">
        <f t="shared" si="2"/>
        <v>205.00000000000665</v>
      </c>
      <c r="S272" s="5">
        <v>17006</v>
      </c>
      <c r="T272" s="5" t="s">
        <v>8</v>
      </c>
      <c r="U272" s="5">
        <v>-17239</v>
      </c>
      <c r="V272" s="5" t="s">
        <v>8</v>
      </c>
      <c r="W272" s="5">
        <v>10272</v>
      </c>
      <c r="X272" s="5" t="s">
        <v>8</v>
      </c>
      <c r="Y272" s="15" t="s">
        <v>20</v>
      </c>
      <c r="Z272" s="5" t="s">
        <v>8</v>
      </c>
      <c r="AA272" s="15" t="s">
        <v>20</v>
      </c>
      <c r="AB272" s="5" t="s">
        <v>8</v>
      </c>
      <c r="AC272" s="15" t="s">
        <v>20</v>
      </c>
    </row>
    <row r="273" spans="1:29" x14ac:dyDescent="0.35">
      <c r="A273" s="5">
        <v>0</v>
      </c>
      <c r="B273" s="5" t="s">
        <v>8</v>
      </c>
      <c r="C273" s="6">
        <v>45564</v>
      </c>
      <c r="D273" s="7">
        <v>0.52804398148148146</v>
      </c>
      <c r="E273" s="5" t="s">
        <v>3</v>
      </c>
      <c r="F273" s="5" t="s">
        <v>8</v>
      </c>
      <c r="G273" s="5">
        <v>0</v>
      </c>
      <c r="H273" s="5" t="s">
        <v>8</v>
      </c>
      <c r="I273" s="20">
        <v>0.25130000000000002</v>
      </c>
      <c r="J273" s="5" t="s">
        <v>8</v>
      </c>
      <c r="K273" s="13">
        <v>-0.21</v>
      </c>
      <c r="L273" s="5" t="s">
        <v>8</v>
      </c>
      <c r="M273" s="5">
        <v>3.7109999999999999</v>
      </c>
      <c r="N273" s="5" t="s">
        <v>8</v>
      </c>
      <c r="O273" s="14">
        <v>0.48099999999999998</v>
      </c>
      <c r="P273" s="18">
        <f t="shared" ref="P273:P285" si="6">P272+0.041</f>
        <v>326.834204</v>
      </c>
      <c r="Q273" s="21">
        <f t="shared" si="4"/>
        <v>75</v>
      </c>
      <c r="R273" s="12">
        <f t="shared" si="2"/>
        <v>409.9999999997857</v>
      </c>
      <c r="S273" s="5">
        <v>17006</v>
      </c>
      <c r="T273" s="5" t="s">
        <v>8</v>
      </c>
      <c r="U273" s="5">
        <v>-17239</v>
      </c>
      <c r="V273" s="5" t="s">
        <v>8</v>
      </c>
      <c r="W273" s="5">
        <v>10272</v>
      </c>
      <c r="X273" s="5" t="s">
        <v>8</v>
      </c>
      <c r="Y273" s="15" t="s">
        <v>20</v>
      </c>
      <c r="Z273" s="5" t="s">
        <v>8</v>
      </c>
      <c r="AA273" s="15" t="s">
        <v>20</v>
      </c>
      <c r="AB273" s="5" t="s">
        <v>8</v>
      </c>
      <c r="AC273" s="15" t="s">
        <v>20</v>
      </c>
    </row>
    <row r="274" spans="1:29" x14ac:dyDescent="0.35">
      <c r="A274" s="5">
        <v>0</v>
      </c>
      <c r="B274" s="5" t="s">
        <v>8</v>
      </c>
      <c r="C274" s="6">
        <v>45564</v>
      </c>
      <c r="D274" s="7">
        <v>0.52804398148148146</v>
      </c>
      <c r="E274" s="5" t="s">
        <v>3</v>
      </c>
      <c r="F274" s="5" t="s">
        <v>8</v>
      </c>
      <c r="G274" s="5">
        <v>0</v>
      </c>
      <c r="H274" s="5" t="s">
        <v>8</v>
      </c>
      <c r="I274" s="20">
        <v>0.251</v>
      </c>
      <c r="J274" s="5" t="s">
        <v>8</v>
      </c>
      <c r="K274" s="13">
        <v>-0.21</v>
      </c>
      <c r="L274" s="5" t="s">
        <v>8</v>
      </c>
      <c r="M274" s="5">
        <v>3.6509999999999998</v>
      </c>
      <c r="N274" s="5" t="s">
        <v>8</v>
      </c>
      <c r="O274" s="14">
        <v>0.33100000000000002</v>
      </c>
      <c r="P274" s="18">
        <f t="shared" si="6"/>
        <v>326.875204</v>
      </c>
      <c r="Q274" s="21">
        <f t="shared" si="4"/>
        <v>76</v>
      </c>
      <c r="R274" s="12">
        <f t="shared" si="2"/>
        <v>-136.66666666664582</v>
      </c>
      <c r="S274" s="5">
        <v>17040</v>
      </c>
      <c r="T274" s="5" t="s">
        <v>8</v>
      </c>
      <c r="U274" s="5">
        <v>-17257</v>
      </c>
      <c r="V274" s="5" t="s">
        <v>8</v>
      </c>
      <c r="W274" s="5">
        <v>10227</v>
      </c>
      <c r="X274" s="5" t="s">
        <v>8</v>
      </c>
      <c r="Y274" s="15" t="s">
        <v>20</v>
      </c>
      <c r="Z274" s="5" t="s">
        <v>8</v>
      </c>
      <c r="AA274" s="15" t="s">
        <v>20</v>
      </c>
      <c r="AB274" s="5" t="s">
        <v>8</v>
      </c>
      <c r="AC274" s="15" t="s">
        <v>20</v>
      </c>
    </row>
    <row r="275" spans="1:29" x14ac:dyDescent="0.35">
      <c r="A275" s="5">
        <v>0</v>
      </c>
      <c r="B275" s="5" t="s">
        <v>8</v>
      </c>
      <c r="C275" s="6">
        <v>45564</v>
      </c>
      <c r="D275" s="7">
        <v>0.5280555555555555</v>
      </c>
      <c r="E275" s="5" t="s">
        <v>3</v>
      </c>
      <c r="F275" s="5" t="s">
        <v>8</v>
      </c>
      <c r="G275" s="5">
        <v>0</v>
      </c>
      <c r="H275" s="5" t="s">
        <v>8</v>
      </c>
      <c r="I275" s="20">
        <v>0.25119999999999998</v>
      </c>
      <c r="J275" s="5" t="s">
        <v>8</v>
      </c>
      <c r="K275" s="13">
        <v>-0.21</v>
      </c>
      <c r="L275" s="5" t="s">
        <v>8</v>
      </c>
      <c r="M275" s="5">
        <v>3.6509999999999998</v>
      </c>
      <c r="N275" s="5" t="s">
        <v>8</v>
      </c>
      <c r="O275" s="14">
        <v>0.33100000000000002</v>
      </c>
      <c r="P275" s="18">
        <f t="shared" si="6"/>
        <v>326.91620399999999</v>
      </c>
      <c r="Q275" s="21">
        <f t="shared" si="4"/>
        <v>77</v>
      </c>
      <c r="R275" s="12">
        <f t="shared" si="2"/>
        <v>205.00000000000665</v>
      </c>
      <c r="S275" s="5">
        <v>17040</v>
      </c>
      <c r="T275" s="5" t="s">
        <v>8</v>
      </c>
      <c r="U275" s="5">
        <v>-17257</v>
      </c>
      <c r="V275" s="5" t="s">
        <v>8</v>
      </c>
      <c r="W275" s="5">
        <v>10227</v>
      </c>
      <c r="X275" s="5" t="s">
        <v>8</v>
      </c>
      <c r="Y275" s="15" t="s">
        <v>20</v>
      </c>
      <c r="Z275" s="5" t="s">
        <v>8</v>
      </c>
      <c r="AA275" s="15" t="s">
        <v>20</v>
      </c>
      <c r="AB275" s="5" t="s">
        <v>8</v>
      </c>
      <c r="AC275" s="15" t="s">
        <v>20</v>
      </c>
    </row>
    <row r="276" spans="1:29" x14ac:dyDescent="0.35">
      <c r="A276" s="5">
        <v>0</v>
      </c>
      <c r="B276" s="5" t="s">
        <v>8</v>
      </c>
      <c r="C276" s="6">
        <v>45564</v>
      </c>
      <c r="D276" s="7">
        <v>0.5280555555555555</v>
      </c>
      <c r="E276" s="5" t="s">
        <v>3</v>
      </c>
      <c r="F276" s="5" t="s">
        <v>8</v>
      </c>
      <c r="G276" s="5">
        <v>0</v>
      </c>
      <c r="H276" s="5" t="s">
        <v>8</v>
      </c>
      <c r="I276" s="20">
        <v>0.251</v>
      </c>
      <c r="J276" s="5" t="s">
        <v>8</v>
      </c>
      <c r="K276" s="13">
        <v>-0.21</v>
      </c>
      <c r="L276" s="5" t="s">
        <v>8</v>
      </c>
      <c r="M276" s="5">
        <v>3.6909999999999998</v>
      </c>
      <c r="N276" s="5" t="s">
        <v>8</v>
      </c>
      <c r="O276" s="14">
        <v>0.35099999999999998</v>
      </c>
      <c r="P276" s="18">
        <f t="shared" si="6"/>
        <v>326.95720399999999</v>
      </c>
      <c r="Q276" s="21">
        <f t="shared" si="4"/>
        <v>78</v>
      </c>
      <c r="R276" s="12">
        <f t="shared" si="2"/>
        <v>-205.00000000000665</v>
      </c>
      <c r="S276" s="5">
        <v>17024</v>
      </c>
      <c r="T276" s="5" t="s">
        <v>8</v>
      </c>
      <c r="U276" s="5">
        <v>-17245</v>
      </c>
      <c r="V276" s="5" t="s">
        <v>8</v>
      </c>
      <c r="W276" s="5">
        <v>10233</v>
      </c>
      <c r="X276" s="5" t="s">
        <v>8</v>
      </c>
      <c r="Y276" s="15" t="s">
        <v>20</v>
      </c>
      <c r="Z276" s="5" t="s">
        <v>8</v>
      </c>
      <c r="AA276" s="15" t="s">
        <v>20</v>
      </c>
      <c r="AB276" s="5" t="s">
        <v>8</v>
      </c>
      <c r="AC276" s="15" t="s">
        <v>20</v>
      </c>
    </row>
    <row r="277" spans="1:29" x14ac:dyDescent="0.35">
      <c r="A277" s="5">
        <v>0</v>
      </c>
      <c r="B277" s="5" t="s">
        <v>8</v>
      </c>
      <c r="C277" s="6">
        <v>45564</v>
      </c>
      <c r="D277" s="7">
        <v>0.52806712962962965</v>
      </c>
      <c r="E277" s="5" t="s">
        <v>3</v>
      </c>
      <c r="F277" s="5" t="s">
        <v>8</v>
      </c>
      <c r="G277" s="5">
        <v>0</v>
      </c>
      <c r="H277" s="5" t="s">
        <v>8</v>
      </c>
      <c r="I277" s="20">
        <v>0.25</v>
      </c>
      <c r="J277" s="5" t="s">
        <v>8</v>
      </c>
      <c r="K277" s="13">
        <v>-0.21</v>
      </c>
      <c r="L277" s="5" t="s">
        <v>8</v>
      </c>
      <c r="M277" s="5">
        <v>3.6909999999999998</v>
      </c>
      <c r="N277" s="5" t="s">
        <v>8</v>
      </c>
      <c r="O277" s="14">
        <v>0.35099999999999998</v>
      </c>
      <c r="P277" s="18">
        <f t="shared" si="6"/>
        <v>326.99820399999999</v>
      </c>
      <c r="Q277" s="21">
        <f t="shared" si="4"/>
        <v>79</v>
      </c>
      <c r="R277" s="12">
        <f t="shared" si="2"/>
        <v>-40.999999999996781</v>
      </c>
      <c r="S277" s="5">
        <v>17024</v>
      </c>
      <c r="T277" s="5" t="s">
        <v>8</v>
      </c>
      <c r="U277" s="5">
        <v>-17245</v>
      </c>
      <c r="V277" s="5" t="s">
        <v>8</v>
      </c>
      <c r="W277" s="5">
        <v>10233</v>
      </c>
      <c r="X277" s="5" t="s">
        <v>8</v>
      </c>
      <c r="Y277" s="15" t="s">
        <v>20</v>
      </c>
      <c r="Z277" s="5" t="s">
        <v>8</v>
      </c>
      <c r="AA277" s="15" t="s">
        <v>20</v>
      </c>
      <c r="AB277" s="5" t="s">
        <v>8</v>
      </c>
      <c r="AC277" s="15" t="s">
        <v>20</v>
      </c>
    </row>
    <row r="278" spans="1:29" x14ac:dyDescent="0.35">
      <c r="A278" s="5">
        <v>0</v>
      </c>
      <c r="B278" s="5" t="s">
        <v>8</v>
      </c>
      <c r="C278" s="6">
        <v>45564</v>
      </c>
      <c r="D278" s="7">
        <v>0.52807870370370369</v>
      </c>
      <c r="E278" s="5" t="s">
        <v>3</v>
      </c>
      <c r="F278" s="5" t="s">
        <v>8</v>
      </c>
      <c r="G278" s="5">
        <v>0</v>
      </c>
      <c r="H278" s="5" t="s">
        <v>8</v>
      </c>
      <c r="I278" s="20">
        <v>0.251</v>
      </c>
      <c r="J278" s="5" t="s">
        <v>8</v>
      </c>
      <c r="K278" s="13">
        <v>-0.21</v>
      </c>
      <c r="L278" s="5" t="s">
        <v>8</v>
      </c>
      <c r="M278" s="5">
        <v>3.907</v>
      </c>
      <c r="N278" s="5" t="s">
        <v>8</v>
      </c>
      <c r="O278" s="14">
        <v>0.222</v>
      </c>
      <c r="P278" s="18">
        <f t="shared" si="6"/>
        <v>327.03920399999998</v>
      </c>
      <c r="Q278" s="21">
        <f t="shared" si="4"/>
        <v>80</v>
      </c>
      <c r="R278" s="12">
        <f t="shared" si="2"/>
        <v>40.999999999996781</v>
      </c>
      <c r="S278" s="5">
        <v>16946</v>
      </c>
      <c r="T278" s="5" t="s">
        <v>8</v>
      </c>
      <c r="U278" s="5">
        <v>-17180</v>
      </c>
      <c r="V278" s="5" t="s">
        <v>8</v>
      </c>
      <c r="W278" s="5">
        <v>10194</v>
      </c>
      <c r="X278" s="5" t="s">
        <v>8</v>
      </c>
      <c r="Y278" s="15" t="s">
        <v>20</v>
      </c>
      <c r="Z278" s="5" t="s">
        <v>8</v>
      </c>
      <c r="AA278" s="15" t="s">
        <v>20</v>
      </c>
      <c r="AB278" s="5" t="s">
        <v>8</v>
      </c>
      <c r="AC278" s="15" t="s">
        <v>20</v>
      </c>
    </row>
    <row r="279" spans="1:29" x14ac:dyDescent="0.35">
      <c r="A279" s="5">
        <v>0</v>
      </c>
      <c r="B279" s="5" t="s">
        <v>8</v>
      </c>
      <c r="C279" s="6">
        <v>45564</v>
      </c>
      <c r="D279" s="7">
        <v>0.52807870370370369</v>
      </c>
      <c r="E279" s="5" t="s">
        <v>3</v>
      </c>
      <c r="F279" s="5" t="s">
        <v>8</v>
      </c>
      <c r="G279" s="5">
        <v>0</v>
      </c>
      <c r="H279" s="5" t="s">
        <v>8</v>
      </c>
      <c r="I279" s="20">
        <v>0.25119999999999998</v>
      </c>
      <c r="J279" s="5" t="s">
        <v>8</v>
      </c>
      <c r="K279" s="13">
        <v>-0.21</v>
      </c>
      <c r="L279" s="5" t="s">
        <v>8</v>
      </c>
      <c r="M279" s="5">
        <v>3.907</v>
      </c>
      <c r="N279" s="5" t="s">
        <v>8</v>
      </c>
      <c r="O279" s="14">
        <v>0.222</v>
      </c>
      <c r="P279" s="18">
        <f t="shared" si="6"/>
        <v>327.08020399999998</v>
      </c>
      <c r="Q279" s="21">
        <f t="shared" si="4"/>
        <v>81</v>
      </c>
      <c r="R279" s="12">
        <f t="shared" si="2"/>
        <v>205.00000000000665</v>
      </c>
      <c r="S279" s="5">
        <v>16946</v>
      </c>
      <c r="T279" s="5" t="s">
        <v>8</v>
      </c>
      <c r="U279" s="5">
        <v>-17180</v>
      </c>
      <c r="V279" s="5" t="s">
        <v>8</v>
      </c>
      <c r="W279" s="5">
        <v>10194</v>
      </c>
      <c r="X279" s="5" t="s">
        <v>8</v>
      </c>
      <c r="Y279" s="15" t="s">
        <v>20</v>
      </c>
      <c r="Z279" s="5" t="s">
        <v>8</v>
      </c>
      <c r="AA279" s="15" t="s">
        <v>20</v>
      </c>
      <c r="AB279" s="5" t="s">
        <v>8</v>
      </c>
      <c r="AC279" s="15" t="s">
        <v>20</v>
      </c>
    </row>
    <row r="280" spans="1:29" x14ac:dyDescent="0.35">
      <c r="A280" s="5">
        <v>0</v>
      </c>
      <c r="B280" s="5" t="s">
        <v>8</v>
      </c>
      <c r="C280" s="6">
        <v>45564</v>
      </c>
      <c r="D280" s="7">
        <v>0.52809027777777773</v>
      </c>
      <c r="E280" s="5" t="s">
        <v>3</v>
      </c>
      <c r="F280" s="5" t="s">
        <v>8</v>
      </c>
      <c r="G280" s="5">
        <v>0</v>
      </c>
      <c r="H280" s="5" t="s">
        <v>8</v>
      </c>
      <c r="I280" s="20">
        <v>0.25119999999999998</v>
      </c>
      <c r="J280" s="5" t="s">
        <v>8</v>
      </c>
      <c r="K280" s="13">
        <v>-0.21</v>
      </c>
      <c r="L280" s="5" t="s">
        <v>8</v>
      </c>
      <c r="M280" s="5">
        <v>3.964</v>
      </c>
      <c r="N280" s="5" t="s">
        <v>8</v>
      </c>
      <c r="O280" s="14">
        <v>0.44400000000000001</v>
      </c>
      <c r="P280" s="18">
        <f t="shared" si="6"/>
        <v>327.12120399999998</v>
      </c>
      <c r="Q280" s="21">
        <f t="shared" si="4"/>
        <v>82</v>
      </c>
      <c r="R280" s="12" t="e">
        <f t="shared" si="2"/>
        <v>#DIV/0!</v>
      </c>
      <c r="S280" s="5">
        <v>16973</v>
      </c>
      <c r="T280" s="5" t="s">
        <v>8</v>
      </c>
      <c r="U280" s="5">
        <v>-17163</v>
      </c>
      <c r="V280" s="5" t="s">
        <v>8</v>
      </c>
      <c r="W280" s="5">
        <v>10261</v>
      </c>
      <c r="X280" s="5" t="s">
        <v>8</v>
      </c>
      <c r="Y280" s="15" t="s">
        <v>20</v>
      </c>
      <c r="Z280" s="5" t="s">
        <v>8</v>
      </c>
      <c r="AA280" s="15" t="s">
        <v>20</v>
      </c>
      <c r="AB280" s="5" t="s">
        <v>8</v>
      </c>
      <c r="AC280" s="15" t="s">
        <v>20</v>
      </c>
    </row>
    <row r="281" spans="1:29" x14ac:dyDescent="0.35">
      <c r="A281" s="5">
        <v>0</v>
      </c>
      <c r="B281" s="5" t="s">
        <v>8</v>
      </c>
      <c r="C281" s="6">
        <v>45564</v>
      </c>
      <c r="D281" s="7">
        <v>0.52809027777777773</v>
      </c>
      <c r="E281" s="5" t="s">
        <v>3</v>
      </c>
      <c r="F281" s="5" t="s">
        <v>8</v>
      </c>
      <c r="G281" s="5">
        <v>0</v>
      </c>
      <c r="H281" s="5" t="s">
        <v>8</v>
      </c>
      <c r="I281" s="20">
        <v>0.251</v>
      </c>
      <c r="J281" s="5" t="s">
        <v>8</v>
      </c>
      <c r="K281" s="13">
        <v>-0.21</v>
      </c>
      <c r="L281" s="5" t="s">
        <v>8</v>
      </c>
      <c r="M281" s="5">
        <v>3.964</v>
      </c>
      <c r="N281" s="5" t="s">
        <v>8</v>
      </c>
      <c r="O281" s="14">
        <v>0.44400000000000001</v>
      </c>
      <c r="P281" s="18">
        <f t="shared" si="6"/>
        <v>327.16220399999997</v>
      </c>
      <c r="Q281" s="21">
        <f t="shared" si="4"/>
        <v>83</v>
      </c>
      <c r="R281" s="12" t="s">
        <v>8</v>
      </c>
      <c r="S281" s="5">
        <v>16973</v>
      </c>
      <c r="T281" s="5" t="s">
        <v>8</v>
      </c>
      <c r="U281" s="5">
        <v>-17163</v>
      </c>
      <c r="V281" s="5" t="s">
        <v>8</v>
      </c>
      <c r="W281" s="5">
        <v>10261</v>
      </c>
      <c r="X281" s="5" t="s">
        <v>8</v>
      </c>
      <c r="Y281" s="15" t="s">
        <v>20</v>
      </c>
      <c r="Z281" s="5" t="s">
        <v>8</v>
      </c>
      <c r="AA281" s="15" t="s">
        <v>20</v>
      </c>
      <c r="AB281" s="5" t="s">
        <v>8</v>
      </c>
      <c r="AC281" s="15" t="s">
        <v>20</v>
      </c>
    </row>
    <row r="282" spans="1:29" x14ac:dyDescent="0.35">
      <c r="A282" s="5">
        <v>0</v>
      </c>
      <c r="B282" s="5" t="s">
        <v>8</v>
      </c>
      <c r="C282" s="6">
        <v>45564</v>
      </c>
      <c r="D282" s="7">
        <v>0.52810185185185188</v>
      </c>
      <c r="E282" s="5" t="s">
        <v>3</v>
      </c>
      <c r="F282" s="5" t="s">
        <v>8</v>
      </c>
      <c r="G282" s="5">
        <v>0</v>
      </c>
      <c r="H282" s="5" t="s">
        <v>8</v>
      </c>
      <c r="I282" s="20">
        <v>0.25119999999999998</v>
      </c>
      <c r="J282" s="5" t="s">
        <v>8</v>
      </c>
      <c r="K282" s="13">
        <v>-0.21</v>
      </c>
      <c r="L282" s="5" t="s">
        <v>8</v>
      </c>
      <c r="M282" s="5">
        <v>4.1529999999999996</v>
      </c>
      <c r="N282" s="5" t="s">
        <v>8</v>
      </c>
      <c r="O282" s="14">
        <v>3.5999999999999997E-2</v>
      </c>
      <c r="P282" s="18">
        <f t="shared" si="6"/>
        <v>327.20320399999997</v>
      </c>
      <c r="Q282" s="21">
        <f t="shared" si="4"/>
        <v>84</v>
      </c>
      <c r="R282" s="12" t="s">
        <v>8</v>
      </c>
      <c r="S282" s="5">
        <v>17008</v>
      </c>
      <c r="T282" s="5" t="s">
        <v>8</v>
      </c>
      <c r="U282" s="5">
        <v>-17106</v>
      </c>
      <c r="V282" s="5" t="s">
        <v>8</v>
      </c>
      <c r="W282" s="5">
        <v>10138</v>
      </c>
      <c r="X282" s="5" t="s">
        <v>8</v>
      </c>
      <c r="Y282" s="15" t="s">
        <v>20</v>
      </c>
      <c r="Z282" s="5" t="s">
        <v>8</v>
      </c>
      <c r="AA282" s="15" t="s">
        <v>20</v>
      </c>
      <c r="AB282" s="5" t="s">
        <v>8</v>
      </c>
      <c r="AC282" s="15" t="s">
        <v>20</v>
      </c>
    </row>
    <row r="283" spans="1:29" x14ac:dyDescent="0.35">
      <c r="A283" s="5">
        <v>0</v>
      </c>
      <c r="B283" s="5" t="s">
        <v>8</v>
      </c>
      <c r="C283" s="6">
        <v>45564</v>
      </c>
      <c r="D283" s="7">
        <v>0.52810185185185188</v>
      </c>
      <c r="E283" s="5" t="s">
        <v>3</v>
      </c>
      <c r="F283" s="5" t="s">
        <v>8</v>
      </c>
      <c r="G283" s="5">
        <v>0</v>
      </c>
      <c r="H283" s="5" t="s">
        <v>8</v>
      </c>
      <c r="I283" s="20">
        <v>0.251</v>
      </c>
      <c r="J283" s="5" t="s">
        <v>8</v>
      </c>
      <c r="K283" s="13">
        <v>-0.21</v>
      </c>
      <c r="L283" s="5" t="s">
        <v>8</v>
      </c>
      <c r="M283" s="5">
        <v>4.1529999999999996</v>
      </c>
      <c r="N283" s="5" t="s">
        <v>8</v>
      </c>
      <c r="O283" s="14">
        <v>3.5999999999999997E-2</v>
      </c>
      <c r="P283" s="18">
        <f t="shared" si="6"/>
        <v>327.24420399999997</v>
      </c>
      <c r="Q283" s="21">
        <f t="shared" si="4"/>
        <v>85</v>
      </c>
      <c r="R283" s="12" t="s">
        <v>8</v>
      </c>
      <c r="S283" s="5">
        <v>17008</v>
      </c>
      <c r="T283" s="5" t="s">
        <v>8</v>
      </c>
      <c r="U283" s="5">
        <v>-17106</v>
      </c>
      <c r="V283" s="5" t="s">
        <v>8</v>
      </c>
      <c r="W283" s="5">
        <v>10138</v>
      </c>
      <c r="X283" s="5" t="s">
        <v>8</v>
      </c>
      <c r="Y283" s="15" t="s">
        <v>20</v>
      </c>
      <c r="Z283" s="5" t="s">
        <v>8</v>
      </c>
      <c r="AA283" s="15" t="s">
        <v>20</v>
      </c>
      <c r="AB283" s="5" t="s">
        <v>8</v>
      </c>
      <c r="AC283" s="15" t="s">
        <v>20</v>
      </c>
    </row>
    <row r="284" spans="1:29" x14ac:dyDescent="0.35">
      <c r="A284" s="5">
        <v>0</v>
      </c>
      <c r="B284" s="5" t="s">
        <v>8</v>
      </c>
      <c r="C284" s="6">
        <v>45564</v>
      </c>
      <c r="D284" s="7">
        <v>0.52811342592592592</v>
      </c>
      <c r="E284" s="5" t="s">
        <v>3</v>
      </c>
      <c r="F284" s="5" t="s">
        <v>8</v>
      </c>
      <c r="G284" s="5">
        <v>0</v>
      </c>
      <c r="H284" s="5" t="s">
        <v>8</v>
      </c>
      <c r="I284" s="20">
        <v>0.25</v>
      </c>
      <c r="J284" s="5" t="s">
        <v>8</v>
      </c>
      <c r="K284" s="13">
        <v>-0.21</v>
      </c>
      <c r="L284" s="5" t="s">
        <v>8</v>
      </c>
      <c r="M284" s="5">
        <v>4.28</v>
      </c>
      <c r="N284" s="5" t="s">
        <v>8</v>
      </c>
      <c r="O284" s="14">
        <v>-2.7E-2</v>
      </c>
      <c r="P284" s="18">
        <f t="shared" si="6"/>
        <v>327.28520399999996</v>
      </c>
      <c r="Q284" s="21">
        <f t="shared" si="4"/>
        <v>86</v>
      </c>
      <c r="R284" s="12" t="s">
        <v>8</v>
      </c>
      <c r="S284" s="5">
        <v>16977</v>
      </c>
      <c r="T284" s="5" t="s">
        <v>8</v>
      </c>
      <c r="U284" s="5">
        <v>-17068</v>
      </c>
      <c r="V284" s="5" t="s">
        <v>8</v>
      </c>
      <c r="W284" s="5">
        <v>10119</v>
      </c>
      <c r="X284" s="5" t="s">
        <v>8</v>
      </c>
      <c r="Y284" s="15" t="s">
        <v>20</v>
      </c>
      <c r="Z284" s="5" t="s">
        <v>8</v>
      </c>
      <c r="AA284" s="15" t="s">
        <v>20</v>
      </c>
      <c r="AB284" s="5" t="s">
        <v>8</v>
      </c>
      <c r="AC284" s="15" t="s">
        <v>20</v>
      </c>
    </row>
    <row r="285" spans="1:29" x14ac:dyDescent="0.35">
      <c r="A285" s="5">
        <v>0</v>
      </c>
      <c r="B285" s="5" t="s">
        <v>8</v>
      </c>
      <c r="C285" s="6">
        <v>45564</v>
      </c>
      <c r="D285" s="7">
        <v>0.52811342592592592</v>
      </c>
      <c r="E285" s="5" t="s">
        <v>3</v>
      </c>
      <c r="F285" s="5" t="s">
        <v>8</v>
      </c>
      <c r="G285" s="5">
        <v>0</v>
      </c>
      <c r="H285" s="5" t="s">
        <v>8</v>
      </c>
      <c r="I285" s="20">
        <v>0.251</v>
      </c>
      <c r="J285" s="5" t="s">
        <v>8</v>
      </c>
      <c r="K285" s="13">
        <v>-0.21</v>
      </c>
      <c r="L285" s="5" t="s">
        <v>8</v>
      </c>
      <c r="M285" s="5">
        <v>3.9569999999999999</v>
      </c>
      <c r="N285" s="5" t="s">
        <v>8</v>
      </c>
      <c r="O285" s="14">
        <v>-0.11600000000000001</v>
      </c>
      <c r="P285" s="18">
        <f t="shared" si="6"/>
        <v>327.32620399999996</v>
      </c>
      <c r="Q285" s="21">
        <f t="shared" si="4"/>
        <v>87</v>
      </c>
      <c r="R285" s="12" t="s">
        <v>8</v>
      </c>
      <c r="S285" s="5">
        <v>17040</v>
      </c>
      <c r="T285" s="5" t="s">
        <v>8</v>
      </c>
      <c r="U285" s="5">
        <v>-17165</v>
      </c>
      <c r="V285" s="5" t="s">
        <v>8</v>
      </c>
      <c r="W285" s="5">
        <v>10092</v>
      </c>
      <c r="X285" s="5" t="s">
        <v>8</v>
      </c>
      <c r="Y285" s="15" t="s">
        <v>20</v>
      </c>
      <c r="Z285" s="5" t="s">
        <v>8</v>
      </c>
      <c r="AA285" s="15" t="s">
        <v>20</v>
      </c>
      <c r="AB285" s="5" t="s">
        <v>8</v>
      </c>
      <c r="AC285" s="15" t="s">
        <v>20</v>
      </c>
    </row>
    <row r="286" spans="1:29" x14ac:dyDescent="0.35">
      <c r="A286" s="5" t="s">
        <v>0</v>
      </c>
      <c r="B286" s="5" t="s">
        <v>21</v>
      </c>
      <c r="C286" s="5" t="s">
        <v>2</v>
      </c>
      <c r="D286" s="6">
        <v>45564</v>
      </c>
      <c r="E286" s="7">
        <v>0.52811342592592592</v>
      </c>
      <c r="F286" s="5" t="s">
        <v>3</v>
      </c>
      <c r="G286" s="5" t="s">
        <v>4</v>
      </c>
      <c r="I286" s="20"/>
    </row>
    <row r="293" spans="6:6" x14ac:dyDescent="0.35">
      <c r="F293" s="5">
        <f>(-0.15 -(- 0.12))*100+98</f>
        <v>95</v>
      </c>
    </row>
    <row r="295" spans="6:6" x14ac:dyDescent="0.35">
      <c r="F295" s="5">
        <f>6/0.06</f>
        <v>100</v>
      </c>
    </row>
    <row r="297" spans="6:6" x14ac:dyDescent="0.35">
      <c r="F297" s="5">
        <f>3.6/0.06</f>
        <v>60.000000000000007</v>
      </c>
    </row>
    <row r="299" spans="6:6" x14ac:dyDescent="0.35">
      <c r="F299" s="5">
        <f>0.06^2</f>
        <v>3.5999999999999999E-3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Test_mono2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suriyavut praai</dc:creator>
  <cp:lastModifiedBy>SISTHICHAT MEEKHWAN</cp:lastModifiedBy>
  <dcterms:created xsi:type="dcterms:W3CDTF">2024-09-29T08:34:29Z</dcterms:created>
  <dcterms:modified xsi:type="dcterms:W3CDTF">2025-02-18T12:06:53Z</dcterms:modified>
</cp:coreProperties>
</file>