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zakis\Downloads\"/>
    </mc:Choice>
  </mc:AlternateContent>
  <xr:revisionPtr revIDLastSave="0" documentId="13_ncr:1_{72A032A8-FAE1-4DB8-BA04-6C8519EB9D75}" xr6:coauthVersionLast="47" xr6:coauthVersionMax="47" xr10:uidLastSave="{00000000-0000-0000-0000-000000000000}"/>
  <bookViews>
    <workbookView xWindow="-110" yWindow="-110" windowWidth="19420" windowHeight="12220" activeTab="8" xr2:uid="{00000000-000D-0000-FFFF-FFFF00000000}"/>
  </bookViews>
  <sheets>
    <sheet name="Daftar ACCD LCT" sheetId="1" r:id="rId1"/>
    <sheet name="Pangsa Transaksi" sheetId="2" r:id="rId2"/>
    <sheet name="Total Pelaku Looker" sheetId="3" r:id="rId3"/>
    <sheet name="Rerata Nasabah LCT Bulanan" sheetId="4" r:id="rId4"/>
    <sheet name="Total Transaksi Looker" sheetId="5" r:id="rId5"/>
    <sheet name="Rerata Transaksi LCT Bulanan" sheetId="6" r:id="rId6"/>
    <sheet name="Input Data Mentah" sheetId="7" r:id="rId7"/>
    <sheet name="Custom Data" sheetId="8" r:id="rId8"/>
    <sheet name="Growth YoY" sheetId="9" r:id="rId9"/>
    <sheet name="Data Pangsa" sheetId="10" state="hidden" r:id="rId10"/>
    <sheet name="Data RDG LCS" sheetId="11" state="hidden" r:id="rId11"/>
    <sheet name="Pangsa Malaysia" sheetId="12" state="hidden" r:id="rId12"/>
    <sheet name="Pangsa Tiongkok" sheetId="13" state="hidden" r:id="rId13"/>
    <sheet name="Pangsa Thailand" sheetId="14" state="hidden" r:id="rId14"/>
    <sheet name="Pangsa Jepang" sheetId="15" state="hidden" r:id="rId15"/>
    <sheet name="Total LCS (Negara)" sheetId="16" state="hidden" r:id="rId16"/>
    <sheet name="Copy of Total LCS (Negara)" sheetId="17" state="hidden" r:id="rId17"/>
    <sheet name="Rata Bulanan LCS (Negara)" sheetId="18" state="hidden" r:id="rId18"/>
    <sheet name="Rata Bulanan Pelaku Usaha" sheetId="19" state="hidden" r:id="rId19"/>
  </sheets>
  <definedNames>
    <definedName name="SlicerCache_Table_1_Col_4">#N/A</definedName>
    <definedName name="SlicerCache_Table_1_Col_5">#N/A</definedName>
    <definedName name="Z_27D408D6_CDDD_4394_8DCA_943496CAC5C5_.wvu.FilterData" localSheetId="6" hidden="1">'Input Data Mentah'!$A$1:$J$222</definedName>
    <definedName name="Z_3CE353CC_B01C_4DB1_8A92_0E195E843536_.wvu.FilterData" localSheetId="6" hidden="1">'Input Data Mentah'!$A$1:$AD$224</definedName>
  </definedNames>
  <calcPr calcId="191029"/>
  <customWorkbookViews>
    <customWorkbookView name="Filter 1" guid="{27D408D6-CDDD-4394-8DCA-943496CAC5C5}" maximized="1" windowWidth="0" windowHeight="0" activeSheetId="0"/>
    <customWorkbookView name="Filter 2" guid="{3CE353CC-B01C-4DB1-8A92-0E195E843536}" maximized="1" windowWidth="0" windowHeight="0" activeSheetId="0"/>
  </customWorkbookViews>
  <pivotCaches>
    <pivotCache cacheId="8" r:id="rId20"/>
    <pivotCache cacheId="13" r:id="rId2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9" l="1"/>
  <c r="D7" i="19"/>
  <c r="C7" i="19"/>
  <c r="B7" i="19"/>
  <c r="F7" i="19" s="1"/>
  <c r="E6" i="19"/>
  <c r="D6" i="19"/>
  <c r="C6" i="19"/>
  <c r="B6" i="19"/>
  <c r="F6" i="19" s="1"/>
  <c r="E5" i="19"/>
  <c r="D5" i="19"/>
  <c r="F5" i="19" s="1"/>
  <c r="C5" i="19"/>
  <c r="B5" i="19"/>
  <c r="E4" i="19"/>
  <c r="D4" i="19"/>
  <c r="C4" i="19"/>
  <c r="B4" i="19"/>
  <c r="F4" i="19" s="1"/>
  <c r="E3" i="19"/>
  <c r="D3" i="19"/>
  <c r="C3" i="19"/>
  <c r="B3" i="19"/>
  <c r="F3" i="19" s="1"/>
  <c r="E2" i="19"/>
  <c r="D2" i="19"/>
  <c r="C2" i="19"/>
  <c r="B2" i="19"/>
  <c r="F2" i="19" s="1"/>
  <c r="E7" i="18"/>
  <c r="D7" i="18"/>
  <c r="C7" i="18"/>
  <c r="B7" i="18"/>
  <c r="F7" i="18" s="1"/>
  <c r="E6" i="18"/>
  <c r="F6" i="18" s="1"/>
  <c r="D6" i="18"/>
  <c r="C6" i="18"/>
  <c r="B6" i="18"/>
  <c r="E5" i="18"/>
  <c r="D5" i="18"/>
  <c r="C5" i="18"/>
  <c r="B5" i="18"/>
  <c r="F5" i="18" s="1"/>
  <c r="E4" i="18"/>
  <c r="D4" i="18"/>
  <c r="C4" i="18"/>
  <c r="F4" i="18" s="1"/>
  <c r="B4" i="18"/>
  <c r="E3" i="18"/>
  <c r="D3" i="18"/>
  <c r="C3" i="18"/>
  <c r="B3" i="18"/>
  <c r="F3" i="18" s="1"/>
  <c r="E2" i="18"/>
  <c r="D2" i="18"/>
  <c r="C2" i="18"/>
  <c r="B2" i="18"/>
  <c r="F2" i="18" s="1"/>
  <c r="F5" i="17"/>
  <c r="E5" i="17"/>
  <c r="D5" i="17"/>
  <c r="C5" i="17"/>
  <c r="B5" i="17"/>
  <c r="E4" i="17"/>
  <c r="D4" i="17"/>
  <c r="C4" i="17"/>
  <c r="B4" i="17"/>
  <c r="F4" i="17" s="1"/>
  <c r="E3" i="17"/>
  <c r="D3" i="17"/>
  <c r="F3" i="17" s="1"/>
  <c r="C3" i="17"/>
  <c r="B3" i="17"/>
  <c r="E2" i="17"/>
  <c r="D2" i="17"/>
  <c r="C2" i="17"/>
  <c r="B2" i="17"/>
  <c r="F2" i="17" s="1"/>
  <c r="E7" i="16"/>
  <c r="D7" i="16"/>
  <c r="C7" i="16"/>
  <c r="B7" i="16"/>
  <c r="F7" i="16" s="1"/>
  <c r="E6" i="16"/>
  <c r="D6" i="16"/>
  <c r="C6" i="16"/>
  <c r="B6" i="16"/>
  <c r="F6" i="16" s="1"/>
  <c r="E5" i="16"/>
  <c r="D5" i="16"/>
  <c r="C5" i="16"/>
  <c r="B5" i="16"/>
  <c r="F5" i="16" s="1"/>
  <c r="F4" i="16"/>
  <c r="E4" i="16"/>
  <c r="D4" i="16"/>
  <c r="C4" i="16"/>
  <c r="B4" i="16"/>
  <c r="E3" i="16"/>
  <c r="D3" i="16"/>
  <c r="C3" i="16"/>
  <c r="B3" i="16"/>
  <c r="F3" i="16" s="1"/>
  <c r="E2" i="16"/>
  <c r="D2" i="16"/>
  <c r="C2" i="16"/>
  <c r="F2" i="16" s="1"/>
  <c r="B2" i="16"/>
  <c r="C5" i="15"/>
  <c r="D5" i="15" s="1"/>
  <c r="B5" i="15"/>
  <c r="C4" i="15"/>
  <c r="D4" i="15" s="1"/>
  <c r="B4" i="15"/>
  <c r="C3" i="15"/>
  <c r="D3" i="15" s="1"/>
  <c r="B3" i="15"/>
  <c r="C2" i="15"/>
  <c r="D2" i="15" s="1"/>
  <c r="B2" i="15"/>
  <c r="C7" i="14"/>
  <c r="D7" i="14" s="1"/>
  <c r="B7" i="14"/>
  <c r="C6" i="14"/>
  <c r="D6" i="14" s="1"/>
  <c r="B6" i="14"/>
  <c r="C5" i="14"/>
  <c r="D5" i="14" s="1"/>
  <c r="B5" i="14"/>
  <c r="C4" i="14"/>
  <c r="D4" i="14" s="1"/>
  <c r="B4" i="14"/>
  <c r="C3" i="14"/>
  <c r="D3" i="14" s="1"/>
  <c r="B3" i="14"/>
  <c r="C2" i="14"/>
  <c r="D2" i="14" s="1"/>
  <c r="B2" i="14"/>
  <c r="C4" i="13"/>
  <c r="D4" i="13" s="1"/>
  <c r="B4" i="13"/>
  <c r="C3" i="13"/>
  <c r="D3" i="13" s="1"/>
  <c r="B3" i="13"/>
  <c r="C2" i="13"/>
  <c r="D2" i="13" s="1"/>
  <c r="B2" i="13"/>
  <c r="C7" i="12"/>
  <c r="D7" i="12" s="1"/>
  <c r="B7" i="12"/>
  <c r="C6" i="12"/>
  <c r="D6" i="12" s="1"/>
  <c r="B6" i="12"/>
  <c r="C5" i="12"/>
  <c r="D5" i="12" s="1"/>
  <c r="B5" i="12"/>
  <c r="C4" i="12"/>
  <c r="D4" i="12" s="1"/>
  <c r="B4" i="12"/>
  <c r="C3" i="12"/>
  <c r="D3" i="12" s="1"/>
  <c r="B3" i="12"/>
  <c r="C2" i="12"/>
  <c r="D2" i="12" s="1"/>
  <c r="B2" i="12"/>
  <c r="J229" i="7"/>
  <c r="A229" i="7"/>
  <c r="J228" i="7"/>
  <c r="A228" i="7"/>
  <c r="J227" i="7"/>
  <c r="A227" i="7"/>
  <c r="J226" i="7"/>
  <c r="A226" i="7"/>
  <c r="J225" i="7"/>
  <c r="A225" i="7"/>
  <c r="J224" i="7"/>
  <c r="A224" i="7"/>
  <c r="J223" i="7"/>
  <c r="A223" i="7"/>
  <c r="J222" i="7"/>
  <c r="A222" i="7"/>
  <c r="J221" i="7"/>
  <c r="A221" i="7"/>
  <c r="J220" i="7"/>
  <c r="A220" i="7"/>
  <c r="J219" i="7"/>
  <c r="A219" i="7"/>
  <c r="J218" i="7"/>
  <c r="A218" i="7"/>
  <c r="J217" i="7"/>
  <c r="A217" i="7"/>
  <c r="J216" i="7"/>
  <c r="A216" i="7"/>
  <c r="J215" i="7"/>
  <c r="A215" i="7"/>
  <c r="J214" i="7"/>
  <c r="A214" i="7"/>
  <c r="J213" i="7"/>
  <c r="A213" i="7"/>
  <c r="J212" i="7"/>
  <c r="A212" i="7"/>
  <c r="J211" i="7"/>
  <c r="A211" i="7"/>
  <c r="J210" i="7"/>
  <c r="A210" i="7"/>
  <c r="J209" i="7"/>
  <c r="A209" i="7"/>
  <c r="J208" i="7"/>
  <c r="A208" i="7"/>
  <c r="J207" i="7"/>
  <c r="A207" i="7"/>
  <c r="J206" i="7"/>
  <c r="A206" i="7"/>
  <c r="J205" i="7"/>
  <c r="A205" i="7"/>
  <c r="J204" i="7"/>
  <c r="A204" i="7"/>
  <c r="J203" i="7"/>
  <c r="A203" i="7"/>
  <c r="J202" i="7"/>
  <c r="A202" i="7"/>
  <c r="J201" i="7"/>
  <c r="A201" i="7"/>
  <c r="J200" i="7"/>
  <c r="A200" i="7"/>
  <c r="J199" i="7"/>
  <c r="A199" i="7"/>
  <c r="J198" i="7"/>
  <c r="A198" i="7"/>
  <c r="J197" i="7"/>
  <c r="A197" i="7"/>
  <c r="J196" i="7"/>
  <c r="A196" i="7"/>
  <c r="J195" i="7"/>
  <c r="A195" i="7"/>
  <c r="J194" i="7"/>
  <c r="A194" i="7"/>
  <c r="J193" i="7"/>
  <c r="A193" i="7"/>
  <c r="J192" i="7"/>
  <c r="A192" i="7"/>
  <c r="J191" i="7"/>
  <c r="A191" i="7"/>
  <c r="J190" i="7"/>
  <c r="A190" i="7"/>
  <c r="J189" i="7"/>
  <c r="A189" i="7"/>
  <c r="J188" i="7"/>
  <c r="A188" i="7"/>
  <c r="J187" i="7"/>
  <c r="A187" i="7"/>
  <c r="J186" i="7"/>
  <c r="A186" i="7"/>
  <c r="J185" i="7"/>
  <c r="A185" i="7"/>
  <c r="J184" i="7"/>
  <c r="A184" i="7"/>
  <c r="J183" i="7"/>
  <c r="A183" i="7"/>
  <c r="J182" i="7"/>
  <c r="A182" i="7"/>
  <c r="J181" i="7"/>
  <c r="A181" i="7"/>
  <c r="J180" i="7"/>
  <c r="A180" i="7"/>
  <c r="J179" i="7"/>
  <c r="A179" i="7"/>
  <c r="J178" i="7"/>
  <c r="A178" i="7"/>
  <c r="J177" i="7"/>
  <c r="A177" i="7"/>
  <c r="J176" i="7"/>
  <c r="A176" i="7"/>
  <c r="J175" i="7"/>
  <c r="A175" i="7"/>
  <c r="J174" i="7"/>
  <c r="A174" i="7"/>
  <c r="J173" i="7"/>
  <c r="A173" i="7"/>
  <c r="J172" i="7"/>
  <c r="A172" i="7"/>
  <c r="J171" i="7"/>
  <c r="A171" i="7"/>
  <c r="J170" i="7"/>
  <c r="A170" i="7"/>
  <c r="J169" i="7"/>
  <c r="A169" i="7"/>
  <c r="J168" i="7"/>
  <c r="A168" i="7"/>
  <c r="J167" i="7"/>
  <c r="A167" i="7"/>
  <c r="J166" i="7"/>
  <c r="A166" i="7"/>
  <c r="J165" i="7"/>
  <c r="A165" i="7"/>
  <c r="J164" i="7"/>
  <c r="A164" i="7"/>
  <c r="J163" i="7"/>
  <c r="A163" i="7"/>
  <c r="J162" i="7"/>
  <c r="A162" i="7"/>
  <c r="J161" i="7"/>
  <c r="A161" i="7"/>
  <c r="J160" i="7"/>
  <c r="A160" i="7"/>
  <c r="J159" i="7"/>
  <c r="A159" i="7"/>
  <c r="J158" i="7"/>
  <c r="A158" i="7"/>
  <c r="J157" i="7"/>
  <c r="A157" i="7"/>
  <c r="J156" i="7"/>
  <c r="A156" i="7"/>
  <c r="J155" i="7"/>
  <c r="A155" i="7"/>
  <c r="J154" i="7"/>
  <c r="A154" i="7"/>
  <c r="J153" i="7"/>
  <c r="A153" i="7"/>
  <c r="J152" i="7"/>
  <c r="A152" i="7"/>
  <c r="J151" i="7"/>
  <c r="A151" i="7"/>
  <c r="J150" i="7"/>
  <c r="A150" i="7"/>
  <c r="J149" i="7"/>
  <c r="A149" i="7"/>
  <c r="J148" i="7"/>
  <c r="A148" i="7"/>
  <c r="J147" i="7"/>
  <c r="A147" i="7"/>
  <c r="J146" i="7"/>
  <c r="A146" i="7"/>
  <c r="J145" i="7"/>
  <c r="A145" i="7"/>
  <c r="J144" i="7"/>
  <c r="A144" i="7"/>
  <c r="J143" i="7"/>
  <c r="A143" i="7"/>
  <c r="J142" i="7"/>
  <c r="A142" i="7"/>
  <c r="J141" i="7"/>
  <c r="A141" i="7"/>
  <c r="J140" i="7"/>
  <c r="A140" i="7"/>
  <c r="J139" i="7"/>
  <c r="A139" i="7"/>
  <c r="J138" i="7"/>
  <c r="A138" i="7"/>
  <c r="J137" i="7"/>
  <c r="A137" i="7"/>
  <c r="J136" i="7"/>
  <c r="A136" i="7"/>
  <c r="J135" i="7"/>
  <c r="A135" i="7"/>
  <c r="J134" i="7"/>
  <c r="A134" i="7"/>
  <c r="J133" i="7"/>
  <c r="A133" i="7"/>
  <c r="J132" i="7"/>
  <c r="A132" i="7"/>
  <c r="J131" i="7"/>
  <c r="A131" i="7"/>
  <c r="J130" i="7"/>
  <c r="A130" i="7"/>
  <c r="J129" i="7"/>
  <c r="A129" i="7"/>
  <c r="J128" i="7"/>
  <c r="A128" i="7"/>
  <c r="J127" i="7"/>
  <c r="A127" i="7"/>
  <c r="J126" i="7"/>
  <c r="A126" i="7"/>
  <c r="J125" i="7"/>
  <c r="A125" i="7"/>
  <c r="J124" i="7"/>
  <c r="A124" i="7"/>
  <c r="J123" i="7"/>
  <c r="A123" i="7"/>
  <c r="J122" i="7"/>
  <c r="A122" i="7"/>
  <c r="J121" i="7"/>
  <c r="A121" i="7"/>
  <c r="J120" i="7"/>
  <c r="A120" i="7"/>
  <c r="J119" i="7"/>
  <c r="A119" i="7"/>
  <c r="J118" i="7"/>
  <c r="A118" i="7"/>
  <c r="J117" i="7"/>
  <c r="A117" i="7"/>
  <c r="J116" i="7"/>
  <c r="A116" i="7"/>
  <c r="J115" i="7"/>
  <c r="A115" i="7"/>
  <c r="J114" i="7"/>
  <c r="A114" i="7"/>
  <c r="J113" i="7"/>
  <c r="A113" i="7"/>
  <c r="J112" i="7"/>
  <c r="A112" i="7"/>
  <c r="J111" i="7"/>
  <c r="A111" i="7"/>
  <c r="J110" i="7"/>
  <c r="A110" i="7"/>
  <c r="J109" i="7"/>
  <c r="A109" i="7"/>
  <c r="J108" i="7"/>
  <c r="A108" i="7"/>
  <c r="J107" i="7"/>
  <c r="A107" i="7"/>
  <c r="J106" i="7"/>
  <c r="A106" i="7"/>
  <c r="J105" i="7"/>
  <c r="A105" i="7"/>
  <c r="J104" i="7"/>
  <c r="A104" i="7"/>
  <c r="J103" i="7"/>
  <c r="A103" i="7"/>
  <c r="J102" i="7"/>
  <c r="A102" i="7"/>
  <c r="J101" i="7"/>
  <c r="A101" i="7"/>
  <c r="J100" i="7"/>
  <c r="A100" i="7"/>
  <c r="J99" i="7"/>
  <c r="A99" i="7"/>
  <c r="J98" i="7"/>
  <c r="A98" i="7"/>
  <c r="J97" i="7"/>
  <c r="A97" i="7"/>
  <c r="J96" i="7"/>
  <c r="A96" i="7"/>
  <c r="J95" i="7"/>
  <c r="A95" i="7"/>
  <c r="J94" i="7"/>
  <c r="A94" i="7"/>
  <c r="J93" i="7"/>
  <c r="A93" i="7"/>
  <c r="J92" i="7"/>
  <c r="A92" i="7"/>
  <c r="J91" i="7"/>
  <c r="A91" i="7"/>
  <c r="J90" i="7"/>
  <c r="A90" i="7"/>
  <c r="J89" i="7"/>
  <c r="A89" i="7"/>
  <c r="J88" i="7"/>
  <c r="A88" i="7"/>
  <c r="J87" i="7"/>
  <c r="A87" i="7"/>
  <c r="J86" i="7"/>
  <c r="A86" i="7"/>
  <c r="J85" i="7"/>
  <c r="A85" i="7"/>
  <c r="J84" i="7"/>
  <c r="A84" i="7"/>
  <c r="J83" i="7"/>
  <c r="A83" i="7"/>
  <c r="J82" i="7"/>
  <c r="A82" i="7"/>
  <c r="J81" i="7"/>
  <c r="A81" i="7"/>
  <c r="J80" i="7"/>
  <c r="A80" i="7"/>
  <c r="J79" i="7"/>
  <c r="A79" i="7"/>
  <c r="J78" i="7"/>
  <c r="A78" i="7"/>
  <c r="J77" i="7"/>
  <c r="A77" i="7"/>
  <c r="J76" i="7"/>
  <c r="A76" i="7"/>
  <c r="J75" i="7"/>
  <c r="A75" i="7"/>
  <c r="J74" i="7"/>
  <c r="A74" i="7"/>
  <c r="J73" i="7"/>
  <c r="A73" i="7"/>
  <c r="J72" i="7"/>
  <c r="A72" i="7"/>
  <c r="J71" i="7"/>
  <c r="A71" i="7"/>
  <c r="J70" i="7"/>
  <c r="A70" i="7"/>
  <c r="J69" i="7"/>
  <c r="A69" i="7"/>
  <c r="J68" i="7"/>
  <c r="A68" i="7"/>
  <c r="J67" i="7"/>
  <c r="A67" i="7"/>
  <c r="J66" i="7"/>
  <c r="A66" i="7"/>
  <c r="J65" i="7"/>
  <c r="A65" i="7"/>
  <c r="J64" i="7"/>
  <c r="A64" i="7"/>
  <c r="J63" i="7"/>
  <c r="A63" i="7"/>
  <c r="J62" i="7"/>
  <c r="A62" i="7"/>
  <c r="J61" i="7"/>
  <c r="A61" i="7"/>
  <c r="J60" i="7"/>
  <c r="A60" i="7"/>
  <c r="J59" i="7"/>
  <c r="A59" i="7"/>
  <c r="J58" i="7"/>
  <c r="A58" i="7"/>
  <c r="J57" i="7"/>
  <c r="A57" i="7"/>
  <c r="J56" i="7"/>
  <c r="A56" i="7"/>
  <c r="J55" i="7"/>
  <c r="A55" i="7"/>
  <c r="J54" i="7"/>
  <c r="A54" i="7"/>
  <c r="J53" i="7"/>
  <c r="A53" i="7"/>
  <c r="J52" i="7"/>
  <c r="A52" i="7"/>
  <c r="J51" i="7"/>
  <c r="A51" i="7"/>
  <c r="J50" i="7"/>
  <c r="A50" i="7"/>
  <c r="J49" i="7"/>
  <c r="A49" i="7"/>
  <c r="J48" i="7"/>
  <c r="A48" i="7"/>
  <c r="J47" i="7"/>
  <c r="A47" i="7"/>
  <c r="J46" i="7"/>
  <c r="A46" i="7"/>
  <c r="J45" i="7"/>
  <c r="A45" i="7"/>
  <c r="J44" i="7"/>
  <c r="A44" i="7"/>
  <c r="J43" i="7"/>
  <c r="A43" i="7"/>
  <c r="J42" i="7"/>
  <c r="A42" i="7"/>
  <c r="J41" i="7"/>
  <c r="A41" i="7"/>
  <c r="J40" i="7"/>
  <c r="A40" i="7"/>
  <c r="J39" i="7"/>
  <c r="A39" i="7"/>
  <c r="J38" i="7"/>
  <c r="A38" i="7"/>
  <c r="J37" i="7"/>
  <c r="A37" i="7"/>
  <c r="J36" i="7"/>
  <c r="A36" i="7"/>
  <c r="J35" i="7"/>
  <c r="A35" i="7"/>
  <c r="J34" i="7"/>
  <c r="A34" i="7"/>
  <c r="J33" i="7"/>
  <c r="A33" i="7"/>
  <c r="J32" i="7"/>
  <c r="A32" i="7"/>
  <c r="J31" i="7"/>
  <c r="A31" i="7"/>
  <c r="J30" i="7"/>
  <c r="A30" i="7"/>
  <c r="J29" i="7"/>
  <c r="A29" i="7"/>
  <c r="J28" i="7"/>
  <c r="A28" i="7"/>
  <c r="J27" i="7"/>
  <c r="A27" i="7"/>
  <c r="J26" i="7"/>
  <c r="A26" i="7"/>
  <c r="J25" i="7"/>
  <c r="A25" i="7"/>
  <c r="J24" i="7"/>
  <c r="A24" i="7"/>
  <c r="J23" i="7"/>
  <c r="A23" i="7"/>
  <c r="J22" i="7"/>
  <c r="A22" i="7"/>
  <c r="J21" i="7"/>
  <c r="A21" i="7"/>
  <c r="J20" i="7"/>
  <c r="A20" i="7"/>
  <c r="J19" i="7"/>
  <c r="A19" i="7"/>
  <c r="J18" i="7"/>
  <c r="A18" i="7"/>
  <c r="J17" i="7"/>
  <c r="A17" i="7"/>
  <c r="J16" i="7"/>
  <c r="A16" i="7"/>
  <c r="J15" i="7"/>
  <c r="A15" i="7"/>
  <c r="J14" i="7"/>
  <c r="A14" i="7"/>
  <c r="J13" i="7"/>
  <c r="A13" i="7"/>
  <c r="J12" i="7"/>
  <c r="A12" i="7"/>
  <c r="J11" i="7"/>
  <c r="A11" i="7"/>
  <c r="J10" i="7"/>
  <c r="A10" i="7"/>
  <c r="J9" i="7"/>
  <c r="A9" i="7"/>
  <c r="J8" i="7"/>
  <c r="A8" i="7"/>
  <c r="J7" i="7"/>
  <c r="A7" i="7"/>
  <c r="J6" i="7"/>
  <c r="A6" i="7"/>
  <c r="J5" i="7"/>
  <c r="A5" i="7"/>
  <c r="J4" i="7"/>
  <c r="A4" i="7"/>
  <c r="J3" i="7"/>
  <c r="A3" i="7"/>
  <c r="J2" i="7"/>
  <c r="A2" i="7"/>
  <c r="G11" i="5"/>
  <c r="G10" i="5"/>
  <c r="G9" i="5"/>
  <c r="G8" i="5"/>
  <c r="G12" i="3"/>
  <c r="G11" i="3"/>
  <c r="G10" i="3"/>
  <c r="G9" i="3"/>
</calcChain>
</file>

<file path=xl/sharedStrings.xml><?xml version="1.0" encoding="utf-8"?>
<sst xmlns="http://schemas.openxmlformats.org/spreadsheetml/2006/main" count="897" uniqueCount="125">
  <si>
    <t>No</t>
  </si>
  <si>
    <t>Nama Bank</t>
  </si>
  <si>
    <t>Status</t>
  </si>
  <si>
    <t>Negara</t>
  </si>
  <si>
    <t>Bank Mandiri         </t>
  </si>
  <si>
    <t>Bank ACCD Indonesia</t>
  </si>
  <si>
    <t>Malaysia</t>
  </si>
  <si>
    <t>BRI                 </t>
  </si>
  <si>
    <t>BCA</t>
  </si>
  <si>
    <t>BNI</t>
  </si>
  <si>
    <t>Bank Maybank</t>
  </si>
  <si>
    <t>Bank CIMB Niaga</t>
  </si>
  <si>
    <t>Bank MUFG</t>
  </si>
  <si>
    <t>HSBC Indonesia</t>
  </si>
  <si>
    <t>RHB Bank Berhad</t>
  </si>
  <si>
    <t>Bank ACCD Negara Mitra</t>
  </si>
  <si>
    <t>Public Bank Berhad</t>
  </si>
  <si>
    <t>Hong Leong Bank Berhad</t>
  </si>
  <si>
    <t>Maybank Berhad</t>
  </si>
  <si>
    <t>CIMB Bank Berhad</t>
  </si>
  <si>
    <t>MUFG Malaysia</t>
  </si>
  <si>
    <t>HSBC Malaysia</t>
  </si>
  <si>
    <t>Thailand</t>
  </si>
  <si>
    <t>Bank Permata</t>
  </si>
  <si>
    <t>Bank Danamon</t>
  </si>
  <si>
    <t>BTPN</t>
  </si>
  <si>
    <t>Bank Mizuho</t>
  </si>
  <si>
    <t>Krungthai Bank PCL</t>
  </si>
  <si>
    <t>Siam Commercial Bank PCL</t>
  </si>
  <si>
    <t>Kasikornbank PCL</t>
  </si>
  <si>
    <t>Bank of Ayudhya PCL</t>
  </si>
  <si>
    <t>Bangkok Bank PCL</t>
  </si>
  <si>
    <t>HSBC Thailand</t>
  </si>
  <si>
    <t>Mizuho Thailand</t>
  </si>
  <si>
    <t>CIMB Thailand</t>
  </si>
  <si>
    <t>Standard Chartered Bank Thailand</t>
  </si>
  <si>
    <t>SMBC Thailand</t>
  </si>
  <si>
    <t>TMB Bank</t>
  </si>
  <si>
    <t>Bank MUFG         </t>
  </si>
  <si>
    <t>Jepang</t>
  </si>
  <si>
    <t>Bank BTPN</t>
  </si>
  <si>
    <t>BRI</t>
  </si>
  <si>
    <t>Bank Mandiri</t>
  </si>
  <si>
    <t>MUFG Jepang</t>
  </si>
  <si>
    <t>SMBC Jepang</t>
  </si>
  <si>
    <t>Mizuho Jepang</t>
  </si>
  <si>
    <t>BNI Tokyo</t>
  </si>
  <si>
    <t>Resona Jepang</t>
  </si>
  <si>
    <t>Tiongkok</t>
  </si>
  <si>
    <t>Bank ICBC</t>
  </si>
  <si>
    <t>Bank of China</t>
  </si>
  <si>
    <t>CCB Indonesia</t>
  </si>
  <si>
    <t>Maybank</t>
  </si>
  <si>
    <t>UOB Indonesia</t>
  </si>
  <si>
    <t>Bank OCBC NISP</t>
  </si>
  <si>
    <t>Bank Sinarmas</t>
  </si>
  <si>
    <t>Deutsche Bank AG Jakarta</t>
  </si>
  <si>
    <t>Bank DBS Indonesia</t>
  </si>
  <si>
    <t>ICBC (Tiongkok)</t>
  </si>
  <si>
    <t>Bank of China (Tiongkok)</t>
  </si>
  <si>
    <t>China Construction Bank (Tiongkok)</t>
  </si>
  <si>
    <t>Agriculture Bank of China (Tiongkok)</t>
  </si>
  <si>
    <t>Bank of Ningbo</t>
  </si>
  <si>
    <t>Mandiri Shanghai Branch</t>
  </si>
  <si>
    <t>Maybank Shanghai Branch</t>
  </si>
  <si>
    <t>UOB (China) Ltd</t>
  </si>
  <si>
    <t>AVERAGE of Pangsa LCT/Total Perdagangan</t>
  </si>
  <si>
    <t>Tahun</t>
  </si>
  <si>
    <t>Grand Total</t>
  </si>
  <si>
    <t xml:space="preserve">SUM of Pelaku Usaha LCT </t>
  </si>
  <si>
    <t xml:space="preserve">AVERAGE of Pelaku Usaha LCT </t>
  </si>
  <si>
    <t>SUM of Nilai Transaksi LCT (Ribu USD)</t>
  </si>
  <si>
    <t>AVERAGE of Nilai Transaksi LCT (Ribu USD)</t>
  </si>
  <si>
    <t>Tanggal</t>
  </si>
  <si>
    <t>Bulan_1</t>
  </si>
  <si>
    <t>Bulan</t>
  </si>
  <si>
    <t>Nilai Transaksi LCT (Ribu USD)</t>
  </si>
  <si>
    <t xml:space="preserve">Pelaku Usaha LCT </t>
  </si>
  <si>
    <t>Nilai Perdagangan</t>
  </si>
  <si>
    <t>Pangsa LCT/Total Perdagangan</t>
  </si>
  <si>
    <t>February</t>
  </si>
  <si>
    <t>March</t>
  </si>
  <si>
    <t>April</t>
  </si>
  <si>
    <t>May</t>
  </si>
  <si>
    <t>June</t>
  </si>
  <si>
    <t>July</t>
  </si>
  <si>
    <t>August</t>
  </si>
  <si>
    <t>September</t>
  </si>
  <si>
    <t>October</t>
  </si>
  <si>
    <t>November</t>
  </si>
  <si>
    <t>December</t>
  </si>
  <si>
    <t>January</t>
  </si>
  <si>
    <t>Rerata Nasabah</t>
  </si>
  <si>
    <t xml:space="preserve">Pangsa LCT/Total Perdagangan </t>
  </si>
  <si>
    <t>Transaksi YoY</t>
  </si>
  <si>
    <t>Nasabah YoY</t>
  </si>
  <si>
    <t>Total Perdagangan (SEKI)</t>
  </si>
  <si>
    <t>Juta USD</t>
  </si>
  <si>
    <t>Jepang (Okt - Des 20)</t>
  </si>
  <si>
    <t>Tiongkok (Sep-Des 21)</t>
  </si>
  <si>
    <t>2023* (Feb)</t>
  </si>
  <si>
    <t>Transaksi LCS (EDW LCS)</t>
  </si>
  <si>
    <t>Japan</t>
  </si>
  <si>
    <t>China</t>
  </si>
  <si>
    <t>Total</t>
  </si>
  <si>
    <t>Agu-22</t>
  </si>
  <si>
    <t>Ribu USD</t>
  </si>
  <si>
    <t>Total Trade Indonesia-Malaysia</t>
  </si>
  <si>
    <t>Transaksi LCS MYR</t>
  </si>
  <si>
    <t>Porsi LCS thd Trade (rhs)</t>
  </si>
  <si>
    <t>2018</t>
  </si>
  <si>
    <t>2019</t>
  </si>
  <si>
    <t>2020</t>
  </si>
  <si>
    <t>2021</t>
  </si>
  <si>
    <t>2022</t>
  </si>
  <si>
    <t>Total Trade Indonesia-Tingkok</t>
  </si>
  <si>
    <t>Transaksi LCS CNY</t>
  </si>
  <si>
    <t>2021* (Sep-Dec)</t>
  </si>
  <si>
    <t>Total Trade Indonesia-Thailand</t>
  </si>
  <si>
    <t>Transaksi LCS THB</t>
  </si>
  <si>
    <t>Total Trade Indonesia-Jepang</t>
  </si>
  <si>
    <t>Transaksi LCS IDR / JPY</t>
  </si>
  <si>
    <t>2020* (Okt-Dec)</t>
  </si>
  <si>
    <t>Jan-Mar 2023*</t>
  </si>
  <si>
    <t>Rata-rata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</si>
</sst>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mmm&quot; &quot;yy"/>
    <numFmt numFmtId="165" formatCode="[$$]#,###,"/>
    <numFmt numFmtId="166" formatCode="[$$]#,###.00,"/>
    <numFmt numFmtId="167" formatCode="[$$]#,###.000000000,"/>
    <numFmt numFmtId="168" formatCode="[$$]#,###.00000000000,"/>
    <numFmt numFmtId="169" formatCode="#,##0.0"/>
    <numFmt numFmtId="170" formatCode="mmm\-d"/>
    <numFmt numFmtId="171" formatCode="mmmm\-d"/>
    <numFmt numFmtId="172" formatCode="yyyy\-mm\-dd"/>
    <numFmt numFmtId="173" formatCode="0.0%"/>
  </numFmts>
  <fonts count="7" x14ac:knownFonts="1">
    <font>
      <sz val="10"/>
      <color rgb="FF000000"/>
      <name val="Arial"/>
      <scheme val="minor"/>
    </font>
    <font>
      <sz val="10"/>
      <color theme="1"/>
      <name val="Arial"/>
      <scheme val="minor"/>
    </font>
    <font>
      <sz val="10"/>
      <color rgb="FF000000"/>
      <name val="Arial"/>
    </font>
    <font>
      <sz val="10"/>
      <color theme="1"/>
      <name val="Arial"/>
    </font>
    <font>
      <sz val="11"/>
      <color rgb="FF000000"/>
      <name val="Calibri"/>
    </font>
    <font>
      <sz val="10"/>
      <color rgb="FF000000"/>
      <name val="Tahoma"/>
    </font>
    <font>
      <sz val="12"/>
      <color rgb="FF000000"/>
      <name val="Calibri"/>
    </font>
  </fonts>
  <fills count="5">
    <fill>
      <patternFill patternType="none"/>
    </fill>
    <fill>
      <patternFill patternType="gray125"/>
    </fill>
    <fill>
      <patternFill patternType="solid">
        <fgColor rgb="FFFFFFFF"/>
        <bgColor rgb="FFFFFFFF"/>
      </patternFill>
    </fill>
    <fill>
      <patternFill patternType="solid">
        <fgColor rgb="FFE2EFDA"/>
        <bgColor rgb="FFE2EFDA"/>
      </patternFill>
    </fill>
    <fill>
      <patternFill patternType="solid">
        <fgColor rgb="FFFFFF00"/>
        <bgColor rgb="FFFFFF00"/>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57">
    <xf numFmtId="0" fontId="0" fillId="0" borderId="0" xfId="0"/>
    <xf numFmtId="0" fontId="1" fillId="0" borderId="0" xfId="0" applyFont="1"/>
    <xf numFmtId="0" fontId="2" fillId="2" borderId="0" xfId="0" applyFont="1" applyFill="1" applyAlignment="1">
      <alignment horizontal="left"/>
    </xf>
    <xf numFmtId="4" fontId="1" fillId="0" borderId="0" xfId="0" applyNumberFormat="1" applyFont="1"/>
    <xf numFmtId="0" fontId="1" fillId="0" borderId="0" xfId="0" applyFont="1" applyAlignment="1">
      <alignment horizontal="center"/>
    </xf>
    <xf numFmtId="3" fontId="1" fillId="0" borderId="0" xfId="0" applyNumberFormat="1" applyFont="1"/>
    <xf numFmtId="2" fontId="1" fillId="0" borderId="0" xfId="0" applyNumberFormat="1" applyFont="1"/>
    <xf numFmtId="165" fontId="1" fillId="0" borderId="0" xfId="0" applyNumberFormat="1" applyFont="1"/>
    <xf numFmtId="166" fontId="1" fillId="0" borderId="0" xfId="0" applyNumberFormat="1" applyFont="1"/>
    <xf numFmtId="0" fontId="3" fillId="0" borderId="0" xfId="0" applyFont="1"/>
    <xf numFmtId="164" fontId="3" fillId="0" borderId="0" xfId="0" applyNumberFormat="1" applyFont="1"/>
    <xf numFmtId="167" fontId="1" fillId="0" borderId="0" xfId="0" applyNumberFormat="1" applyFont="1"/>
    <xf numFmtId="164" fontId="1" fillId="0" borderId="0" xfId="0" applyNumberFormat="1" applyFont="1"/>
    <xf numFmtId="168" fontId="1" fillId="0" borderId="0" xfId="0" applyNumberFormat="1" applyFont="1"/>
    <xf numFmtId="164" fontId="1" fillId="0" borderId="0" xfId="0" applyNumberFormat="1" applyFont="1" applyAlignment="1">
      <alignment horizontal="left"/>
    </xf>
    <xf numFmtId="10" fontId="1" fillId="0" borderId="0" xfId="0" applyNumberFormat="1" applyFont="1"/>
    <xf numFmtId="10" fontId="4" fillId="3" borderId="1" xfId="0" applyNumberFormat="1" applyFont="1" applyFill="1" applyBorder="1" applyAlignment="1">
      <alignment horizontal="center"/>
    </xf>
    <xf numFmtId="10" fontId="4" fillId="3" borderId="2" xfId="0" applyNumberFormat="1" applyFont="1" applyFill="1" applyBorder="1" applyAlignment="1">
      <alignment horizontal="center"/>
    </xf>
    <xf numFmtId="0" fontId="1" fillId="0" borderId="0" xfId="0" applyFont="1" applyAlignment="1">
      <alignment horizontal="left"/>
    </xf>
    <xf numFmtId="0" fontId="4" fillId="4" borderId="0" xfId="0" applyFont="1" applyFill="1" applyAlignment="1">
      <alignment horizontal="right"/>
    </xf>
    <xf numFmtId="0" fontId="5" fillId="0" borderId="0" xfId="0" applyFont="1" applyAlignment="1">
      <alignment horizontal="right"/>
    </xf>
    <xf numFmtId="169" fontId="3" fillId="0" borderId="0" xfId="0" applyNumberFormat="1" applyFont="1"/>
    <xf numFmtId="170" fontId="3" fillId="0" borderId="0" xfId="0" applyNumberFormat="1" applyFont="1"/>
    <xf numFmtId="3" fontId="3" fillId="0" borderId="0" xfId="0" applyNumberFormat="1" applyFont="1"/>
    <xf numFmtId="1" fontId="3" fillId="0" borderId="0" xfId="0" applyNumberFormat="1" applyFont="1"/>
    <xf numFmtId="171" fontId="3" fillId="0" borderId="0" xfId="0" applyNumberFormat="1" applyFont="1"/>
    <xf numFmtId="172" fontId="3" fillId="0" borderId="0" xfId="0" applyNumberFormat="1" applyFont="1"/>
    <xf numFmtId="49" fontId="3" fillId="0" borderId="0" xfId="0" applyNumberFormat="1" applyFont="1"/>
    <xf numFmtId="173" fontId="3" fillId="0" borderId="0" xfId="0" applyNumberFormat="1" applyFont="1"/>
    <xf numFmtId="49" fontId="3" fillId="0" borderId="0" xfId="0" applyNumberFormat="1" applyFont="1" applyAlignment="1">
      <alignment horizontal="right"/>
    </xf>
    <xf numFmtId="3" fontId="3" fillId="0" borderId="0" xfId="0" applyNumberFormat="1" applyFont="1" applyAlignment="1">
      <alignment horizontal="right"/>
    </xf>
    <xf numFmtId="173" fontId="3" fillId="0" borderId="0" xfId="0" applyNumberFormat="1" applyFont="1" applyAlignment="1">
      <alignment horizontal="right"/>
    </xf>
    <xf numFmtId="0" fontId="6" fillId="0" borderId="1" xfId="0" applyFont="1" applyBorder="1"/>
    <xf numFmtId="0" fontId="6" fillId="0" borderId="3" xfId="0" applyFont="1" applyBorder="1"/>
    <xf numFmtId="49" fontId="6" fillId="0" borderId="2" xfId="0" applyNumberFormat="1" applyFont="1" applyBorder="1" applyAlignment="1">
      <alignment horizontal="right"/>
    </xf>
    <xf numFmtId="3" fontId="6" fillId="0" borderId="4" xfId="0" applyNumberFormat="1" applyFont="1" applyBorder="1"/>
    <xf numFmtId="49" fontId="6" fillId="0" borderId="5" xfId="0" applyNumberFormat="1" applyFont="1" applyBorder="1" applyAlignment="1">
      <alignment horizontal="right"/>
    </xf>
    <xf numFmtId="49" fontId="6" fillId="0" borderId="6" xfId="0" applyNumberFormat="1" applyFont="1" applyBorder="1" applyAlignment="1">
      <alignment horizontal="right"/>
    </xf>
    <xf numFmtId="49" fontId="6" fillId="0" borderId="1" xfId="0" applyNumberFormat="1" applyFont="1" applyBorder="1"/>
    <xf numFmtId="3" fontId="6" fillId="4" borderId="4" xfId="0" applyNumberFormat="1" applyFont="1" applyFill="1" applyBorder="1"/>
    <xf numFmtId="0" fontId="0" fillId="0" borderId="7" xfId="0" pivotButton="1" applyBorder="1"/>
    <xf numFmtId="0" fontId="0" fillId="0" borderId="8" xfId="0"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7" xfId="0" applyNumberFormat="1" applyBorder="1"/>
    <xf numFmtId="0" fontId="0" fillId="0" borderId="10"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0" xfId="0" applyNumberFormat="1"/>
    <xf numFmtId="0" fontId="0" fillId="0" borderId="13" xfId="0" applyNumberFormat="1" applyBorder="1"/>
    <xf numFmtId="0" fontId="0" fillId="0" borderId="14" xfId="0" applyBorder="1"/>
    <xf numFmtId="0" fontId="0" fillId="0" borderId="14" xfId="0" applyNumberFormat="1" applyBorder="1"/>
    <xf numFmtId="0" fontId="0" fillId="0" borderId="15" xfId="0" applyNumberFormat="1" applyBorder="1"/>
    <xf numFmtId="0" fontId="0" fillId="0" borderId="1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Pelaku Usaha LCT</a:t>
            </a:r>
          </a:p>
        </c:rich>
      </c:tx>
      <c:overlay val="0"/>
    </c:title>
    <c:autoTitleDeleted val="0"/>
    <c:plotArea>
      <c:layout/>
      <c:barChart>
        <c:barDir val="col"/>
        <c:grouping val="clustered"/>
        <c:varyColors val="1"/>
        <c:ser>
          <c:idx val="0"/>
          <c:order val="0"/>
          <c:tx>
            <c:strRef>
              <c:f>'Total Pelaku Looker'!$A$3</c:f>
              <c:strCache>
                <c:ptCount val="1"/>
                <c:pt idx="0">
                  <c:v>Jepang</c:v>
                </c:pt>
              </c:strCache>
            </c:strRef>
          </c:tx>
          <c:spPr>
            <a:solidFill>
              <a:srgbClr val="4285F4"/>
            </a:solidFill>
            <a:ln cmpd="sng">
              <a:solidFill>
                <a:srgbClr val="000000"/>
              </a:solidFill>
            </a:ln>
          </c:spPr>
          <c:invertIfNegative val="1"/>
          <c:cat>
            <c:numRef>
              <c:f>'Total Pelaku Looker'!$B$2:$H$2</c:f>
              <c:numCache>
                <c:formatCode>General</c:formatCode>
                <c:ptCount val="7"/>
                <c:pt idx="0">
                  <c:v>2018</c:v>
                </c:pt>
                <c:pt idx="1">
                  <c:v>2019</c:v>
                </c:pt>
                <c:pt idx="2">
                  <c:v>2020</c:v>
                </c:pt>
                <c:pt idx="3">
                  <c:v>2021</c:v>
                </c:pt>
                <c:pt idx="4">
                  <c:v>2022</c:v>
                </c:pt>
                <c:pt idx="5">
                  <c:v>2023</c:v>
                </c:pt>
                <c:pt idx="6">
                  <c:v>2024</c:v>
                </c:pt>
              </c:numCache>
            </c:numRef>
          </c:cat>
          <c:val>
            <c:numRef>
              <c:f>'Total Pelaku Looker'!$B$3:$H$3</c:f>
              <c:numCache>
                <c:formatCode>General</c:formatCode>
                <c:ptCount val="7"/>
                <c:pt idx="3" formatCode="#,##0">
                  <c:v>356</c:v>
                </c:pt>
                <c:pt idx="4" formatCode="#,##0">
                  <c:v>4528</c:v>
                </c:pt>
                <c:pt idx="5" formatCode="#,##0">
                  <c:v>5001</c:v>
                </c:pt>
                <c:pt idx="6" formatCode="#,##0">
                  <c:v>5709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E7-44D2-93AC-F7BBAD14C0D6}"/>
            </c:ext>
          </c:extLst>
        </c:ser>
        <c:ser>
          <c:idx val="1"/>
          <c:order val="1"/>
          <c:tx>
            <c:strRef>
              <c:f>'Total Pelaku Looker'!$A$4</c:f>
              <c:strCache>
                <c:ptCount val="1"/>
                <c:pt idx="0">
                  <c:v>Malaysia</c:v>
                </c:pt>
              </c:strCache>
            </c:strRef>
          </c:tx>
          <c:spPr>
            <a:solidFill>
              <a:srgbClr val="EA4335"/>
            </a:solidFill>
            <a:ln cmpd="sng">
              <a:solidFill>
                <a:srgbClr val="000000"/>
              </a:solidFill>
            </a:ln>
          </c:spPr>
          <c:invertIfNegative val="1"/>
          <c:cat>
            <c:numRef>
              <c:f>'Total Pelaku Looker'!$B$2:$H$2</c:f>
              <c:numCache>
                <c:formatCode>General</c:formatCode>
                <c:ptCount val="7"/>
                <c:pt idx="0">
                  <c:v>2018</c:v>
                </c:pt>
                <c:pt idx="1">
                  <c:v>2019</c:v>
                </c:pt>
                <c:pt idx="2">
                  <c:v>2020</c:v>
                </c:pt>
                <c:pt idx="3">
                  <c:v>2021</c:v>
                </c:pt>
                <c:pt idx="4">
                  <c:v>2022</c:v>
                </c:pt>
                <c:pt idx="5">
                  <c:v>2023</c:v>
                </c:pt>
                <c:pt idx="6">
                  <c:v>2024</c:v>
                </c:pt>
              </c:numCache>
            </c:numRef>
          </c:cat>
          <c:val>
            <c:numRef>
              <c:f>'Total Pelaku Looker'!$B$4:$H$4</c:f>
              <c:numCache>
                <c:formatCode>#,##0</c:formatCode>
                <c:ptCount val="7"/>
                <c:pt idx="0">
                  <c:v>318</c:v>
                </c:pt>
                <c:pt idx="1">
                  <c:v>974</c:v>
                </c:pt>
                <c:pt idx="2">
                  <c:v>1439</c:v>
                </c:pt>
                <c:pt idx="3">
                  <c:v>1669</c:v>
                </c:pt>
                <c:pt idx="4">
                  <c:v>5981</c:v>
                </c:pt>
                <c:pt idx="5">
                  <c:v>8613</c:v>
                </c:pt>
                <c:pt idx="6">
                  <c:v>7252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1E7-44D2-93AC-F7BBAD14C0D6}"/>
            </c:ext>
          </c:extLst>
        </c:ser>
        <c:ser>
          <c:idx val="2"/>
          <c:order val="2"/>
          <c:tx>
            <c:strRef>
              <c:f>'Total Pelaku Looker'!$A$5</c:f>
              <c:strCache>
                <c:ptCount val="1"/>
                <c:pt idx="0">
                  <c:v>Thailand</c:v>
                </c:pt>
              </c:strCache>
            </c:strRef>
          </c:tx>
          <c:spPr>
            <a:solidFill>
              <a:srgbClr val="FBBC04"/>
            </a:solidFill>
            <a:ln cmpd="sng">
              <a:solidFill>
                <a:srgbClr val="000000"/>
              </a:solidFill>
            </a:ln>
          </c:spPr>
          <c:invertIfNegative val="1"/>
          <c:cat>
            <c:numRef>
              <c:f>'Total Pelaku Looker'!$B$2:$H$2</c:f>
              <c:numCache>
                <c:formatCode>General</c:formatCode>
                <c:ptCount val="7"/>
                <c:pt idx="0">
                  <c:v>2018</c:v>
                </c:pt>
                <c:pt idx="1">
                  <c:v>2019</c:v>
                </c:pt>
                <c:pt idx="2">
                  <c:v>2020</c:v>
                </c:pt>
                <c:pt idx="3">
                  <c:v>2021</c:v>
                </c:pt>
                <c:pt idx="4">
                  <c:v>2022</c:v>
                </c:pt>
                <c:pt idx="5">
                  <c:v>2023</c:v>
                </c:pt>
                <c:pt idx="6">
                  <c:v>2024</c:v>
                </c:pt>
              </c:numCache>
            </c:numRef>
          </c:cat>
          <c:val>
            <c:numRef>
              <c:f>'Total Pelaku Looker'!$B$5:$H$5</c:f>
              <c:numCache>
                <c:formatCode>#,##0</c:formatCode>
                <c:ptCount val="7"/>
                <c:pt idx="0">
                  <c:v>263</c:v>
                </c:pt>
                <c:pt idx="1">
                  <c:v>449</c:v>
                </c:pt>
                <c:pt idx="2">
                  <c:v>533</c:v>
                </c:pt>
                <c:pt idx="3">
                  <c:v>507</c:v>
                </c:pt>
                <c:pt idx="4">
                  <c:v>1309</c:v>
                </c:pt>
                <c:pt idx="5">
                  <c:v>2882</c:v>
                </c:pt>
                <c:pt idx="6">
                  <c:v>4438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1E7-44D2-93AC-F7BBAD14C0D6}"/>
            </c:ext>
          </c:extLst>
        </c:ser>
        <c:ser>
          <c:idx val="3"/>
          <c:order val="3"/>
          <c:tx>
            <c:strRef>
              <c:f>'Total Pelaku Looker'!$A$6</c:f>
              <c:strCache>
                <c:ptCount val="1"/>
                <c:pt idx="0">
                  <c:v>Tiongkok</c:v>
                </c:pt>
              </c:strCache>
            </c:strRef>
          </c:tx>
          <c:spPr>
            <a:solidFill>
              <a:srgbClr val="34A853"/>
            </a:solidFill>
            <a:ln cmpd="sng">
              <a:solidFill>
                <a:srgbClr val="000000"/>
              </a:solidFill>
            </a:ln>
          </c:spPr>
          <c:invertIfNegative val="1"/>
          <c:cat>
            <c:numRef>
              <c:f>'Total Pelaku Looker'!$B$2:$H$2</c:f>
              <c:numCache>
                <c:formatCode>General</c:formatCode>
                <c:ptCount val="7"/>
                <c:pt idx="0">
                  <c:v>2018</c:v>
                </c:pt>
                <c:pt idx="1">
                  <c:v>2019</c:v>
                </c:pt>
                <c:pt idx="2">
                  <c:v>2020</c:v>
                </c:pt>
                <c:pt idx="3">
                  <c:v>2021</c:v>
                </c:pt>
                <c:pt idx="4">
                  <c:v>2022</c:v>
                </c:pt>
                <c:pt idx="5">
                  <c:v>2023</c:v>
                </c:pt>
                <c:pt idx="6">
                  <c:v>2024</c:v>
                </c:pt>
              </c:numCache>
            </c:numRef>
          </c:cat>
          <c:val>
            <c:numRef>
              <c:f>'Total Pelaku Looker'!$B$6:$H$6</c:f>
              <c:numCache>
                <c:formatCode>General</c:formatCode>
                <c:ptCount val="7"/>
                <c:pt idx="4" formatCode="#,##0">
                  <c:v>946</c:v>
                </c:pt>
                <c:pt idx="5" formatCode="#,##0">
                  <c:v>1806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1E7-44D2-93AC-F7BBAD14C0D6}"/>
            </c:ext>
          </c:extLst>
        </c:ser>
        <c:dLbls>
          <c:showLegendKey val="0"/>
          <c:showVal val="0"/>
          <c:showCatName val="0"/>
          <c:showSerName val="0"/>
          <c:showPercent val="0"/>
          <c:showBubbleSize val="0"/>
        </c:dLbls>
        <c:gapWidth val="150"/>
        <c:axId val="1538808981"/>
        <c:axId val="68926621"/>
      </c:barChart>
      <c:catAx>
        <c:axId val="15388089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Negara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926621"/>
        <c:crosses val="autoZero"/>
        <c:auto val="1"/>
        <c:lblAlgn val="ctr"/>
        <c:lblOffset val="100"/>
        <c:noMultiLvlLbl val="1"/>
      </c:catAx>
      <c:valAx>
        <c:axId val="68926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88089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Rerata Nasabah LCT Bulanan</a:t>
            </a:r>
          </a:p>
        </c:rich>
      </c:tx>
      <c:overlay val="0"/>
    </c:title>
    <c:autoTitleDeleted val="0"/>
    <c:plotArea>
      <c:layout/>
      <c:barChart>
        <c:barDir val="col"/>
        <c:grouping val="stacked"/>
        <c:varyColors val="1"/>
        <c:ser>
          <c:idx val="0"/>
          <c:order val="0"/>
          <c:tx>
            <c:strRef>
              <c:f>'Rerata Nasabah LCT Bulanan'!$A$3</c:f>
              <c:strCache>
                <c:ptCount val="1"/>
                <c:pt idx="0">
                  <c:v>Jepang</c:v>
                </c:pt>
              </c:strCache>
            </c:strRef>
          </c:tx>
          <c:spPr>
            <a:solidFill>
              <a:srgbClr val="4285F4"/>
            </a:solidFill>
            <a:ln cmpd="sng">
              <a:solidFill>
                <a:srgbClr val="000000"/>
              </a:solidFill>
            </a:ln>
          </c:spPr>
          <c:invertIfNegative val="1"/>
          <c:cat>
            <c:strRef>
              <c:f>'Rerata Nasabah LCT Bulanan'!$B$2:$P$2</c:f>
              <c:strCache>
                <c:ptCount val="8"/>
                <c:pt idx="0">
                  <c:v>2018</c:v>
                </c:pt>
                <c:pt idx="1">
                  <c:v>2019</c:v>
                </c:pt>
                <c:pt idx="2">
                  <c:v>2020</c:v>
                </c:pt>
                <c:pt idx="3">
                  <c:v>2021</c:v>
                </c:pt>
                <c:pt idx="4">
                  <c:v>2022</c:v>
                </c:pt>
                <c:pt idx="5">
                  <c:v>2023</c:v>
                </c:pt>
                <c:pt idx="6">
                  <c:v>2024</c:v>
                </c:pt>
                <c:pt idx="7">
                  <c:v>Grand Total</c:v>
                </c:pt>
              </c:strCache>
            </c:strRef>
          </c:cat>
          <c:val>
            <c:numRef>
              <c:f>'Rerata Nasabah LCT Bulanan'!$B$3:$P$3</c:f>
              <c:numCache>
                <c:formatCode>General</c:formatCode>
                <c:ptCount val="15"/>
                <c:pt idx="2">
                  <c:v>3.3333333333333335</c:v>
                </c:pt>
                <c:pt idx="3">
                  <c:v>104.5</c:v>
                </c:pt>
                <c:pt idx="4">
                  <c:v>586</c:v>
                </c:pt>
                <c:pt idx="5">
                  <c:v>747.58333333333337</c:v>
                </c:pt>
                <c:pt idx="6">
                  <c:v>1141.8</c:v>
                </c:pt>
                <c:pt idx="7">
                  <c:v>522.18181818181813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B2-4853-80DA-A8B3EFAF1C6F}"/>
            </c:ext>
          </c:extLst>
        </c:ser>
        <c:ser>
          <c:idx val="1"/>
          <c:order val="1"/>
          <c:tx>
            <c:strRef>
              <c:f>'Rerata Nasabah LCT Bulanan'!$A$4</c:f>
              <c:strCache>
                <c:ptCount val="1"/>
                <c:pt idx="0">
                  <c:v>Malaysia</c:v>
                </c:pt>
              </c:strCache>
            </c:strRef>
          </c:tx>
          <c:spPr>
            <a:solidFill>
              <a:srgbClr val="EA4335"/>
            </a:solidFill>
            <a:ln cmpd="sng">
              <a:solidFill>
                <a:srgbClr val="000000"/>
              </a:solidFill>
            </a:ln>
          </c:spPr>
          <c:invertIfNegative val="1"/>
          <c:cat>
            <c:strRef>
              <c:f>'Rerata Nasabah LCT Bulanan'!$B$2:$P$2</c:f>
              <c:strCache>
                <c:ptCount val="8"/>
                <c:pt idx="0">
                  <c:v>2018</c:v>
                </c:pt>
                <c:pt idx="1">
                  <c:v>2019</c:v>
                </c:pt>
                <c:pt idx="2">
                  <c:v>2020</c:v>
                </c:pt>
                <c:pt idx="3">
                  <c:v>2021</c:v>
                </c:pt>
                <c:pt idx="4">
                  <c:v>2022</c:v>
                </c:pt>
                <c:pt idx="5">
                  <c:v>2023</c:v>
                </c:pt>
                <c:pt idx="6">
                  <c:v>2024</c:v>
                </c:pt>
                <c:pt idx="7">
                  <c:v>Grand Total</c:v>
                </c:pt>
              </c:strCache>
            </c:strRef>
          </c:cat>
          <c:val>
            <c:numRef>
              <c:f>'Rerata Nasabah LCT Bulanan'!$B$4:$P$4</c:f>
              <c:numCache>
                <c:formatCode>General</c:formatCode>
                <c:ptCount val="15"/>
                <c:pt idx="0">
                  <c:v>60.454545454545453</c:v>
                </c:pt>
                <c:pt idx="1">
                  <c:v>147.75</c:v>
                </c:pt>
                <c:pt idx="2">
                  <c:v>187.08333333333334</c:v>
                </c:pt>
                <c:pt idx="3">
                  <c:v>299.5</c:v>
                </c:pt>
                <c:pt idx="4">
                  <c:v>825.33333333333337</c:v>
                </c:pt>
                <c:pt idx="5">
                  <c:v>1199.8333333333333</c:v>
                </c:pt>
                <c:pt idx="6">
                  <c:v>1450.4</c:v>
                </c:pt>
                <c:pt idx="7">
                  <c:v>524.09210526315792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FB2-4853-80DA-A8B3EFAF1C6F}"/>
            </c:ext>
          </c:extLst>
        </c:ser>
        <c:ser>
          <c:idx val="2"/>
          <c:order val="2"/>
          <c:tx>
            <c:strRef>
              <c:f>'Rerata Nasabah LCT Bulanan'!$A$5</c:f>
              <c:strCache>
                <c:ptCount val="1"/>
                <c:pt idx="0">
                  <c:v>Thailand</c:v>
                </c:pt>
              </c:strCache>
            </c:strRef>
          </c:tx>
          <c:spPr>
            <a:solidFill>
              <a:srgbClr val="FBBC04"/>
            </a:solidFill>
            <a:ln cmpd="sng">
              <a:solidFill>
                <a:srgbClr val="000000"/>
              </a:solidFill>
            </a:ln>
          </c:spPr>
          <c:invertIfNegative val="1"/>
          <c:cat>
            <c:strRef>
              <c:f>'Rerata Nasabah LCT Bulanan'!$B$2:$P$2</c:f>
              <c:strCache>
                <c:ptCount val="8"/>
                <c:pt idx="0">
                  <c:v>2018</c:v>
                </c:pt>
                <c:pt idx="1">
                  <c:v>2019</c:v>
                </c:pt>
                <c:pt idx="2">
                  <c:v>2020</c:v>
                </c:pt>
                <c:pt idx="3">
                  <c:v>2021</c:v>
                </c:pt>
                <c:pt idx="4">
                  <c:v>2022</c:v>
                </c:pt>
                <c:pt idx="5">
                  <c:v>2023</c:v>
                </c:pt>
                <c:pt idx="6">
                  <c:v>2024</c:v>
                </c:pt>
                <c:pt idx="7">
                  <c:v>Grand Total</c:v>
                </c:pt>
              </c:strCache>
            </c:strRef>
          </c:cat>
          <c:val>
            <c:numRef>
              <c:f>'Rerata Nasabah LCT Bulanan'!$B$5:$P$5</c:f>
              <c:numCache>
                <c:formatCode>General</c:formatCode>
                <c:ptCount val="15"/>
                <c:pt idx="0">
                  <c:v>40.636363636363633</c:v>
                </c:pt>
                <c:pt idx="1">
                  <c:v>61.833333333333336</c:v>
                </c:pt>
                <c:pt idx="2">
                  <c:v>66.75</c:v>
                </c:pt>
                <c:pt idx="3">
                  <c:v>73.583333333333329</c:v>
                </c:pt>
                <c:pt idx="4">
                  <c:v>196.58333333333334</c:v>
                </c:pt>
                <c:pt idx="5">
                  <c:v>381.08333333333331</c:v>
                </c:pt>
                <c:pt idx="6">
                  <c:v>887.6</c:v>
                </c:pt>
                <c:pt idx="7">
                  <c:v>187.40789473684211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FB2-4853-80DA-A8B3EFAF1C6F}"/>
            </c:ext>
          </c:extLst>
        </c:ser>
        <c:ser>
          <c:idx val="3"/>
          <c:order val="3"/>
          <c:tx>
            <c:strRef>
              <c:f>'Rerata Nasabah LCT Bulanan'!$A$6</c:f>
              <c:strCache>
                <c:ptCount val="1"/>
                <c:pt idx="0">
                  <c:v>Tiongkok</c:v>
                </c:pt>
              </c:strCache>
            </c:strRef>
          </c:tx>
          <c:spPr>
            <a:solidFill>
              <a:srgbClr val="34A853"/>
            </a:solidFill>
            <a:ln cmpd="sng">
              <a:solidFill>
                <a:srgbClr val="000000"/>
              </a:solidFill>
            </a:ln>
          </c:spPr>
          <c:invertIfNegative val="1"/>
          <c:cat>
            <c:strRef>
              <c:f>'Rerata Nasabah LCT Bulanan'!$B$2:$P$2</c:f>
              <c:strCache>
                <c:ptCount val="8"/>
                <c:pt idx="0">
                  <c:v>2018</c:v>
                </c:pt>
                <c:pt idx="1">
                  <c:v>2019</c:v>
                </c:pt>
                <c:pt idx="2">
                  <c:v>2020</c:v>
                </c:pt>
                <c:pt idx="3">
                  <c:v>2021</c:v>
                </c:pt>
                <c:pt idx="4">
                  <c:v>2022</c:v>
                </c:pt>
                <c:pt idx="5">
                  <c:v>2023</c:v>
                </c:pt>
                <c:pt idx="6">
                  <c:v>2024</c:v>
                </c:pt>
                <c:pt idx="7">
                  <c:v>Grand Total</c:v>
                </c:pt>
              </c:strCache>
            </c:strRef>
          </c:cat>
          <c:val>
            <c:numRef>
              <c:f>'Rerata Nasabah LCT Bulanan'!$B$6:$P$6</c:f>
              <c:numCache>
                <c:formatCode>General</c:formatCode>
                <c:ptCount val="15"/>
                <c:pt idx="3">
                  <c:v>58.5</c:v>
                </c:pt>
                <c:pt idx="4">
                  <c:v>133.08333333333334</c:v>
                </c:pt>
                <c:pt idx="5">
                  <c:v>225.75</c:v>
                </c:pt>
                <c:pt idx="7">
                  <c:v>151.54166666666666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FB2-4853-80DA-A8B3EFAF1C6F}"/>
            </c:ext>
          </c:extLst>
        </c:ser>
        <c:dLbls>
          <c:showLegendKey val="0"/>
          <c:showVal val="0"/>
          <c:showCatName val="0"/>
          <c:showSerName val="0"/>
          <c:showPercent val="0"/>
          <c:showBubbleSize val="0"/>
        </c:dLbls>
        <c:gapWidth val="150"/>
        <c:overlap val="100"/>
        <c:axId val="468127648"/>
        <c:axId val="542684211"/>
      </c:barChart>
      <c:catAx>
        <c:axId val="468127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Negara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42684211"/>
        <c:crosses val="autoZero"/>
        <c:auto val="1"/>
        <c:lblAlgn val="ctr"/>
        <c:lblOffset val="100"/>
        <c:noMultiLvlLbl val="1"/>
      </c:catAx>
      <c:valAx>
        <c:axId val="542684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812764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Total Transaksi LCT (Ribu USD)</a:t>
            </a:r>
          </a:p>
        </c:rich>
      </c:tx>
      <c:overlay val="0"/>
    </c:title>
    <c:autoTitleDeleted val="0"/>
    <c:plotArea>
      <c:layout/>
      <c:barChart>
        <c:barDir val="col"/>
        <c:grouping val="clustered"/>
        <c:varyColors val="1"/>
        <c:ser>
          <c:idx val="0"/>
          <c:order val="0"/>
          <c:tx>
            <c:strRef>
              <c:f>'Total Transaksi Looker'!$A$3</c:f>
              <c:strCache>
                <c:ptCount val="1"/>
                <c:pt idx="0">
                  <c:v>Jepang</c:v>
                </c:pt>
              </c:strCache>
            </c:strRef>
          </c:tx>
          <c:spPr>
            <a:solidFill>
              <a:srgbClr val="4285F4"/>
            </a:solidFill>
            <a:ln cmpd="sng">
              <a:solidFill>
                <a:srgbClr val="000000"/>
              </a:solidFill>
            </a:ln>
          </c:spPr>
          <c:invertIfNegative val="1"/>
          <c:cat>
            <c:numRef>
              <c:f>'Total Transaksi Looker'!$B$2:$H$2</c:f>
              <c:numCache>
                <c:formatCode>General</c:formatCode>
                <c:ptCount val="7"/>
                <c:pt idx="0">
                  <c:v>2018</c:v>
                </c:pt>
                <c:pt idx="1">
                  <c:v>2019</c:v>
                </c:pt>
                <c:pt idx="2">
                  <c:v>2020</c:v>
                </c:pt>
                <c:pt idx="3">
                  <c:v>2021</c:v>
                </c:pt>
                <c:pt idx="4">
                  <c:v>2022</c:v>
                </c:pt>
                <c:pt idx="5">
                  <c:v>2023</c:v>
                </c:pt>
                <c:pt idx="6">
                  <c:v>2024</c:v>
                </c:pt>
              </c:numCache>
            </c:numRef>
          </c:cat>
          <c:val>
            <c:numRef>
              <c:f>'Total Transaksi Looker'!$B$3:$H$3</c:f>
              <c:numCache>
                <c:formatCode>General</c:formatCode>
                <c:ptCount val="7"/>
                <c:pt idx="3" formatCode="[$$]#,###,">
                  <c:v>804435</c:v>
                </c:pt>
                <c:pt idx="4" formatCode="[$$]#,###,">
                  <c:v>1354419</c:v>
                </c:pt>
                <c:pt idx="5" formatCode="[$$]#,###,">
                  <c:v>972453.76257970801</c:v>
                </c:pt>
                <c:pt idx="6" formatCode="[$$]#,###,">
                  <c:v>1637615.0702032009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94-4494-889B-2F08CDE5B82B}"/>
            </c:ext>
          </c:extLst>
        </c:ser>
        <c:ser>
          <c:idx val="1"/>
          <c:order val="1"/>
          <c:tx>
            <c:strRef>
              <c:f>'Total Transaksi Looker'!$A$4</c:f>
              <c:strCache>
                <c:ptCount val="1"/>
                <c:pt idx="0">
                  <c:v>Malaysia</c:v>
                </c:pt>
              </c:strCache>
            </c:strRef>
          </c:tx>
          <c:spPr>
            <a:solidFill>
              <a:srgbClr val="EA4335"/>
            </a:solidFill>
            <a:ln cmpd="sng">
              <a:solidFill>
                <a:srgbClr val="000000"/>
              </a:solidFill>
            </a:ln>
          </c:spPr>
          <c:invertIfNegative val="1"/>
          <c:cat>
            <c:numRef>
              <c:f>'Total Transaksi Looker'!$B$2:$H$2</c:f>
              <c:numCache>
                <c:formatCode>General</c:formatCode>
                <c:ptCount val="7"/>
                <c:pt idx="0">
                  <c:v>2018</c:v>
                </c:pt>
                <c:pt idx="1">
                  <c:v>2019</c:v>
                </c:pt>
                <c:pt idx="2">
                  <c:v>2020</c:v>
                </c:pt>
                <c:pt idx="3">
                  <c:v>2021</c:v>
                </c:pt>
                <c:pt idx="4">
                  <c:v>2022</c:v>
                </c:pt>
                <c:pt idx="5">
                  <c:v>2023</c:v>
                </c:pt>
                <c:pt idx="6">
                  <c:v>2024</c:v>
                </c:pt>
              </c:numCache>
            </c:numRef>
          </c:cat>
          <c:val>
            <c:numRef>
              <c:f>'Total Transaksi Looker'!$B$4:$H$4</c:f>
              <c:numCache>
                <c:formatCode>[$$]#,###,</c:formatCode>
                <c:ptCount val="7"/>
                <c:pt idx="0">
                  <c:v>97954</c:v>
                </c:pt>
                <c:pt idx="1">
                  <c:v>360258</c:v>
                </c:pt>
                <c:pt idx="2">
                  <c:v>402801</c:v>
                </c:pt>
                <c:pt idx="3">
                  <c:v>372820</c:v>
                </c:pt>
                <c:pt idx="4">
                  <c:v>688590</c:v>
                </c:pt>
                <c:pt idx="5">
                  <c:v>1599182</c:v>
                </c:pt>
                <c:pt idx="6">
                  <c:v>1127975.4805492871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94-4494-889B-2F08CDE5B82B}"/>
            </c:ext>
          </c:extLst>
        </c:ser>
        <c:ser>
          <c:idx val="2"/>
          <c:order val="2"/>
          <c:tx>
            <c:strRef>
              <c:f>'Total Transaksi Looker'!$A$5</c:f>
              <c:strCache>
                <c:ptCount val="1"/>
                <c:pt idx="0">
                  <c:v>Thailand</c:v>
                </c:pt>
              </c:strCache>
            </c:strRef>
          </c:tx>
          <c:spPr>
            <a:solidFill>
              <a:srgbClr val="FBBC04"/>
            </a:solidFill>
            <a:ln cmpd="sng">
              <a:solidFill>
                <a:srgbClr val="000000"/>
              </a:solidFill>
            </a:ln>
          </c:spPr>
          <c:invertIfNegative val="1"/>
          <c:cat>
            <c:numRef>
              <c:f>'Total Transaksi Looker'!$B$2:$H$2</c:f>
              <c:numCache>
                <c:formatCode>General</c:formatCode>
                <c:ptCount val="7"/>
                <c:pt idx="0">
                  <c:v>2018</c:v>
                </c:pt>
                <c:pt idx="1">
                  <c:v>2019</c:v>
                </c:pt>
                <c:pt idx="2">
                  <c:v>2020</c:v>
                </c:pt>
                <c:pt idx="3">
                  <c:v>2021</c:v>
                </c:pt>
                <c:pt idx="4">
                  <c:v>2022</c:v>
                </c:pt>
                <c:pt idx="5">
                  <c:v>2023</c:v>
                </c:pt>
                <c:pt idx="6">
                  <c:v>2024</c:v>
                </c:pt>
              </c:numCache>
            </c:numRef>
          </c:cat>
          <c:val>
            <c:numRef>
              <c:f>'Total Transaksi Looker'!$B$5:$H$5</c:f>
              <c:numCache>
                <c:formatCode>[$$]#,###,</c:formatCode>
                <c:ptCount val="7"/>
                <c:pt idx="0">
                  <c:v>59920</c:v>
                </c:pt>
                <c:pt idx="1">
                  <c:v>98840</c:v>
                </c:pt>
                <c:pt idx="2">
                  <c:v>96852</c:v>
                </c:pt>
                <c:pt idx="3">
                  <c:v>114850</c:v>
                </c:pt>
                <c:pt idx="4">
                  <c:v>255742</c:v>
                </c:pt>
                <c:pt idx="5">
                  <c:v>905310</c:v>
                </c:pt>
                <c:pt idx="6">
                  <c:v>428971.09559970006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894-4494-889B-2F08CDE5B82B}"/>
            </c:ext>
          </c:extLst>
        </c:ser>
        <c:ser>
          <c:idx val="3"/>
          <c:order val="3"/>
          <c:tx>
            <c:strRef>
              <c:f>'Total Transaksi Looker'!$A$6</c:f>
              <c:strCache>
                <c:ptCount val="1"/>
                <c:pt idx="0">
                  <c:v>Tiongkok</c:v>
                </c:pt>
              </c:strCache>
            </c:strRef>
          </c:tx>
          <c:spPr>
            <a:solidFill>
              <a:srgbClr val="34A853"/>
            </a:solidFill>
            <a:ln cmpd="sng">
              <a:solidFill>
                <a:srgbClr val="000000"/>
              </a:solidFill>
            </a:ln>
          </c:spPr>
          <c:invertIfNegative val="1"/>
          <c:cat>
            <c:numRef>
              <c:f>'Total Transaksi Looker'!$B$2:$H$2</c:f>
              <c:numCache>
                <c:formatCode>General</c:formatCode>
                <c:ptCount val="7"/>
                <c:pt idx="0">
                  <c:v>2018</c:v>
                </c:pt>
                <c:pt idx="1">
                  <c:v>2019</c:v>
                </c:pt>
                <c:pt idx="2">
                  <c:v>2020</c:v>
                </c:pt>
                <c:pt idx="3">
                  <c:v>2021</c:v>
                </c:pt>
                <c:pt idx="4">
                  <c:v>2022</c:v>
                </c:pt>
                <c:pt idx="5">
                  <c:v>2023</c:v>
                </c:pt>
                <c:pt idx="6">
                  <c:v>2024</c:v>
                </c:pt>
              </c:numCache>
            </c:numRef>
          </c:cat>
          <c:val>
            <c:numRef>
              <c:f>'Total Transaksi Looker'!$B$6:$H$6</c:f>
              <c:numCache>
                <c:formatCode>General</c:formatCode>
                <c:ptCount val="7"/>
                <c:pt idx="4" formatCode="[$$]#,###,">
                  <c:v>504611</c:v>
                </c:pt>
                <c:pt idx="5" formatCode="[$$]#,###,">
                  <c:v>864295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894-4494-889B-2F08CDE5B82B}"/>
            </c:ext>
          </c:extLst>
        </c:ser>
        <c:dLbls>
          <c:showLegendKey val="0"/>
          <c:showVal val="0"/>
          <c:showCatName val="0"/>
          <c:showSerName val="0"/>
          <c:showPercent val="0"/>
          <c:showBubbleSize val="0"/>
        </c:dLbls>
        <c:gapWidth val="150"/>
        <c:axId val="197291575"/>
        <c:axId val="34628796"/>
      </c:barChart>
      <c:catAx>
        <c:axId val="197291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Negara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4628796"/>
        <c:crosses val="autoZero"/>
        <c:auto val="1"/>
        <c:lblAlgn val="ctr"/>
        <c:lblOffset val="100"/>
        <c:noMultiLvlLbl val="1"/>
      </c:catAx>
      <c:valAx>
        <c:axId val="34628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29157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Rerata Transaksi LCT (Ribu USD/Bulan)</a:t>
            </a:r>
          </a:p>
        </c:rich>
      </c:tx>
      <c:overlay val="0"/>
    </c:title>
    <c:autoTitleDeleted val="0"/>
    <c:plotArea>
      <c:layout/>
      <c:barChart>
        <c:barDir val="col"/>
        <c:grouping val="clustered"/>
        <c:varyColors val="1"/>
        <c:ser>
          <c:idx val="0"/>
          <c:order val="0"/>
          <c:tx>
            <c:strRef>
              <c:f>'Rerata Transaksi LCT Bulanan'!$A$3</c:f>
              <c:strCache>
                <c:ptCount val="1"/>
                <c:pt idx="0">
                  <c:v>Jepang</c:v>
                </c:pt>
              </c:strCache>
            </c:strRef>
          </c:tx>
          <c:spPr>
            <a:solidFill>
              <a:srgbClr val="4285F4"/>
            </a:solidFill>
            <a:ln cmpd="sng">
              <a:solidFill>
                <a:srgbClr val="000000"/>
              </a:solidFill>
            </a:ln>
          </c:spPr>
          <c:invertIfNegative val="1"/>
          <c:cat>
            <c:numRef>
              <c:f>'Rerata Transaksi LCT Bulanan'!$B$2:$H$2</c:f>
              <c:numCache>
                <c:formatCode>General</c:formatCode>
                <c:ptCount val="7"/>
                <c:pt idx="0">
                  <c:v>2018</c:v>
                </c:pt>
                <c:pt idx="1">
                  <c:v>2019</c:v>
                </c:pt>
                <c:pt idx="2">
                  <c:v>2020</c:v>
                </c:pt>
                <c:pt idx="3">
                  <c:v>2021</c:v>
                </c:pt>
                <c:pt idx="4">
                  <c:v>2022</c:v>
                </c:pt>
                <c:pt idx="5">
                  <c:v>2023</c:v>
                </c:pt>
                <c:pt idx="6">
                  <c:v>2024</c:v>
                </c:pt>
              </c:numCache>
            </c:numRef>
          </c:cat>
          <c:val>
            <c:numRef>
              <c:f>'Rerata Transaksi LCT Bulanan'!$B$3:$H$3</c:f>
              <c:numCache>
                <c:formatCode>General</c:formatCode>
                <c:ptCount val="7"/>
                <c:pt idx="2">
                  <c:v>9846.3333333333339</c:v>
                </c:pt>
                <c:pt idx="3">
                  <c:v>95495.75</c:v>
                </c:pt>
                <c:pt idx="4">
                  <c:v>145168.25</c:v>
                </c:pt>
                <c:pt idx="5">
                  <c:v>113762.11670799994</c:v>
                </c:pt>
                <c:pt idx="6">
                  <c:v>327523.01404064021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BD-481C-8F17-96F116C5CB85}"/>
            </c:ext>
          </c:extLst>
        </c:ser>
        <c:ser>
          <c:idx val="1"/>
          <c:order val="1"/>
          <c:tx>
            <c:strRef>
              <c:f>'Rerata Transaksi LCT Bulanan'!$A$4</c:f>
              <c:strCache>
                <c:ptCount val="1"/>
                <c:pt idx="0">
                  <c:v>Malaysia</c:v>
                </c:pt>
              </c:strCache>
            </c:strRef>
          </c:tx>
          <c:spPr>
            <a:solidFill>
              <a:srgbClr val="EA4335"/>
            </a:solidFill>
            <a:ln cmpd="sng">
              <a:solidFill>
                <a:srgbClr val="000000"/>
              </a:solidFill>
            </a:ln>
          </c:spPr>
          <c:invertIfNegative val="1"/>
          <c:cat>
            <c:numRef>
              <c:f>'Rerata Transaksi LCT Bulanan'!$B$2:$H$2</c:f>
              <c:numCache>
                <c:formatCode>General</c:formatCode>
                <c:ptCount val="7"/>
                <c:pt idx="0">
                  <c:v>2018</c:v>
                </c:pt>
                <c:pt idx="1">
                  <c:v>2019</c:v>
                </c:pt>
                <c:pt idx="2">
                  <c:v>2020</c:v>
                </c:pt>
                <c:pt idx="3">
                  <c:v>2021</c:v>
                </c:pt>
                <c:pt idx="4">
                  <c:v>2022</c:v>
                </c:pt>
                <c:pt idx="5">
                  <c:v>2023</c:v>
                </c:pt>
                <c:pt idx="6">
                  <c:v>2024</c:v>
                </c:pt>
              </c:numCache>
            </c:numRef>
          </c:cat>
          <c:val>
            <c:numRef>
              <c:f>'Rerata Transaksi LCT Bulanan'!$B$4:$H$4</c:f>
              <c:numCache>
                <c:formatCode>General</c:formatCode>
                <c:ptCount val="7"/>
                <c:pt idx="0">
                  <c:v>22482.272727272728</c:v>
                </c:pt>
                <c:pt idx="1">
                  <c:v>49623.083333333336</c:v>
                </c:pt>
                <c:pt idx="2">
                  <c:v>51642.666666666664</c:v>
                </c:pt>
                <c:pt idx="3">
                  <c:v>53115.416666666664</c:v>
                </c:pt>
                <c:pt idx="4">
                  <c:v>90233</c:v>
                </c:pt>
                <c:pt idx="5">
                  <c:v>195472.77150525982</c:v>
                </c:pt>
                <c:pt idx="6">
                  <c:v>225595.0961098574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5BD-481C-8F17-96F116C5CB85}"/>
            </c:ext>
          </c:extLst>
        </c:ser>
        <c:ser>
          <c:idx val="2"/>
          <c:order val="2"/>
          <c:tx>
            <c:strRef>
              <c:f>'Rerata Transaksi LCT Bulanan'!$A$5</c:f>
              <c:strCache>
                <c:ptCount val="1"/>
                <c:pt idx="0">
                  <c:v>Thailand</c:v>
                </c:pt>
              </c:strCache>
            </c:strRef>
          </c:tx>
          <c:spPr>
            <a:solidFill>
              <a:srgbClr val="FBBC04"/>
            </a:solidFill>
            <a:ln cmpd="sng">
              <a:solidFill>
                <a:srgbClr val="000000"/>
              </a:solidFill>
            </a:ln>
          </c:spPr>
          <c:invertIfNegative val="1"/>
          <c:cat>
            <c:numRef>
              <c:f>'Rerata Transaksi LCT Bulanan'!$B$2:$H$2</c:f>
              <c:numCache>
                <c:formatCode>General</c:formatCode>
                <c:ptCount val="7"/>
                <c:pt idx="0">
                  <c:v>2018</c:v>
                </c:pt>
                <c:pt idx="1">
                  <c:v>2019</c:v>
                </c:pt>
                <c:pt idx="2">
                  <c:v>2020</c:v>
                </c:pt>
                <c:pt idx="3">
                  <c:v>2021</c:v>
                </c:pt>
                <c:pt idx="4">
                  <c:v>2022</c:v>
                </c:pt>
                <c:pt idx="5">
                  <c:v>2023</c:v>
                </c:pt>
                <c:pt idx="6">
                  <c:v>2024</c:v>
                </c:pt>
              </c:numCache>
            </c:numRef>
          </c:cat>
          <c:val>
            <c:numRef>
              <c:f>'Rerata Transaksi LCT Bulanan'!$B$5:$H$5</c:f>
              <c:numCache>
                <c:formatCode>General</c:formatCode>
                <c:ptCount val="7"/>
                <c:pt idx="0">
                  <c:v>9196.2727272727279</c:v>
                </c:pt>
                <c:pt idx="1">
                  <c:v>13699.083333333334</c:v>
                </c:pt>
                <c:pt idx="2">
                  <c:v>12328.333333333334</c:v>
                </c:pt>
                <c:pt idx="3">
                  <c:v>19826</c:v>
                </c:pt>
                <c:pt idx="4">
                  <c:v>43642.25</c:v>
                </c:pt>
                <c:pt idx="5">
                  <c:v>113909.79777020442</c:v>
                </c:pt>
                <c:pt idx="6">
                  <c:v>85794.219119940011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5BD-481C-8F17-96F116C5CB85}"/>
            </c:ext>
          </c:extLst>
        </c:ser>
        <c:ser>
          <c:idx val="3"/>
          <c:order val="3"/>
          <c:tx>
            <c:strRef>
              <c:f>'Rerata Transaksi LCT Bulanan'!$A$6</c:f>
              <c:strCache>
                <c:ptCount val="1"/>
                <c:pt idx="0">
                  <c:v>Tiongkok</c:v>
                </c:pt>
              </c:strCache>
            </c:strRef>
          </c:tx>
          <c:spPr>
            <a:solidFill>
              <a:srgbClr val="34A853"/>
            </a:solidFill>
            <a:ln cmpd="sng">
              <a:solidFill>
                <a:srgbClr val="000000"/>
              </a:solidFill>
            </a:ln>
          </c:spPr>
          <c:invertIfNegative val="1"/>
          <c:cat>
            <c:numRef>
              <c:f>'Rerata Transaksi LCT Bulanan'!$B$2:$H$2</c:f>
              <c:numCache>
                <c:formatCode>General</c:formatCode>
                <c:ptCount val="7"/>
                <c:pt idx="0">
                  <c:v>2018</c:v>
                </c:pt>
                <c:pt idx="1">
                  <c:v>2019</c:v>
                </c:pt>
                <c:pt idx="2">
                  <c:v>2020</c:v>
                </c:pt>
                <c:pt idx="3">
                  <c:v>2021</c:v>
                </c:pt>
                <c:pt idx="4">
                  <c:v>2022</c:v>
                </c:pt>
                <c:pt idx="5">
                  <c:v>2023</c:v>
                </c:pt>
                <c:pt idx="6">
                  <c:v>2024</c:v>
                </c:pt>
              </c:numCache>
            </c:numRef>
          </c:cat>
          <c:val>
            <c:numRef>
              <c:f>'Rerata Transaksi LCT Bulanan'!$B$6:$H$6</c:f>
              <c:numCache>
                <c:formatCode>General</c:formatCode>
                <c:ptCount val="7"/>
                <c:pt idx="3">
                  <c:v>128364.25</c:v>
                </c:pt>
                <c:pt idx="4">
                  <c:v>63283</c:v>
                </c:pt>
                <c:pt idx="5">
                  <c:v>108036.875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5BD-481C-8F17-96F116C5CB85}"/>
            </c:ext>
          </c:extLst>
        </c:ser>
        <c:dLbls>
          <c:showLegendKey val="0"/>
          <c:showVal val="0"/>
          <c:showCatName val="0"/>
          <c:showSerName val="0"/>
          <c:showPercent val="0"/>
          <c:showBubbleSize val="0"/>
        </c:dLbls>
        <c:gapWidth val="150"/>
        <c:axId val="1887390978"/>
        <c:axId val="375005258"/>
      </c:barChart>
      <c:catAx>
        <c:axId val="18873909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Negara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75005258"/>
        <c:crosses val="autoZero"/>
        <c:auto val="1"/>
        <c:lblAlgn val="ctr"/>
        <c:lblOffset val="100"/>
        <c:noMultiLvlLbl val="1"/>
      </c:catAx>
      <c:valAx>
        <c:axId val="375005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873909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20</xdr:row>
      <xdr:rowOff>104775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847725</xdr:colOff>
      <xdr:row>9</xdr:row>
      <xdr:rowOff>104775</xdr:rowOff>
    </xdr:from>
    <xdr:ext cx="5715000" cy="35337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55</xdr:row>
      <xdr:rowOff>180975</xdr:rowOff>
    </xdr:from>
    <xdr:ext cx="5715000" cy="368617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38100</xdr:colOff>
      <xdr:row>34</xdr:row>
      <xdr:rowOff>19050</xdr:rowOff>
    </xdr:from>
    <xdr:ext cx="2857500" cy="2857500"/>
    <mc:AlternateContent xmlns:mc="http://schemas.openxmlformats.org/markup-compatibility/2006" xmlns:sle15="http://schemas.microsoft.com/office/drawing/2012/slicer">
      <mc:Choice Requires="sle15">
        <xdr:graphicFrame macro="">
          <xdr:nvGraphicFramePr>
            <xdr:cNvPr id="2" name="Negara_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Negar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495300</xdr:colOff>
      <xdr:row>33</xdr:row>
      <xdr:rowOff>47625</xdr:rowOff>
    </xdr:from>
    <xdr:ext cx="2857500" cy="2857500"/>
    <mc:AlternateContent xmlns:mc="http://schemas.openxmlformats.org/markup-compatibility/2006" xmlns:sle15="http://schemas.microsoft.com/office/drawing/2012/slicer">
      <mc:Choice Requires="sle15">
        <xdr:graphicFrame macro="">
          <xdr:nvGraphicFramePr>
            <xdr:cNvPr id="4" name="Tahun_2">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Tahun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723900</xdr:colOff>
      <xdr:row>8</xdr:row>
      <xdr:rowOff>123825</xdr:rowOff>
    </xdr:from>
    <xdr:ext cx="5715000" cy="353377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Zaki Rabbani" refreshedDate="45512.391072569444" refreshedVersion="8" recordCount="220" xr:uid="{00000000-000A-0000-FFFF-FFFF02000000}">
  <cacheSource type="worksheet">
    <worksheetSource ref="A1:J221" sheet="Input Data Mentah"/>
  </cacheSource>
  <cacheFields count="10">
    <cacheField name="No" numFmtId="0">
      <sharedItems containsSemiMixedTypes="0" containsString="0" containsNumber="1" containsInteger="1" minValue="1" maxValue="220"/>
    </cacheField>
    <cacheField name="Tanggal" numFmtId="164">
      <sharedItems containsSemiMixedTypes="0" containsNonDate="0" containsDate="1" containsString="0" minDate="2018-02-18T00:00:00" maxDate="2024-05-23T00:00:00"/>
    </cacheField>
    <cacheField name="Bulan_1" numFmtId="0">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18" maxValue="2024" count="7">
        <n v="2018"/>
        <n v="2019"/>
        <n v="2020"/>
        <n v="2021"/>
        <n v="2022"/>
        <n v="2023"/>
        <n v="2024"/>
      </sharedItems>
    </cacheField>
    <cacheField name="Negara" numFmtId="0">
      <sharedItems count="4">
        <s v="Malaysia"/>
        <s v="Thailand"/>
        <s v="Jepang"/>
        <s v="Tiongkok"/>
      </sharedItems>
    </cacheField>
    <cacheField name="Nilai Transaksi LCT (Ribu USD)" numFmtId="0">
      <sharedItems containsSemiMixedTypes="0" containsString="0" containsNumber="1" minValue="15" maxValue="980995.062203201"/>
    </cacheField>
    <cacheField name="Pelaku Usaha LCT " numFmtId="3">
      <sharedItems containsSemiMixedTypes="0" containsString="0" containsNumber="1" containsInteger="1" minValue="2" maxValue="1580"/>
    </cacheField>
    <cacheField name="Nilai Perdagangan" numFmtId="4">
      <sharedItems containsSemiMixedTypes="0" containsString="0" containsNumber="1" containsInteger="1" minValue="614541" maxValue="12804323"/>
    </cacheField>
    <cacheField name="Pangsa LCT/Total Perdagangan" numFmtId="4">
      <sharedItems containsSemiMixedTypes="0" containsString="0" containsNumber="1" minValue="6.9129489211421482E-4" maxValue="33.8203369916435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Zaki Rabbani" refreshedDate="45512.391072916667" refreshedVersion="8" recordCount="226" xr:uid="{00000000-000A-0000-FFFF-FFFF00000000}">
  <cacheSource type="worksheet">
    <worksheetSource ref="A1:J227" sheet="Input Data Mentah"/>
  </cacheSource>
  <cacheFields count="10">
    <cacheField name="No" numFmtId="0">
      <sharedItems containsSemiMixedTypes="0" containsString="0" containsNumber="1" containsInteger="1" minValue="1" maxValue="226"/>
    </cacheField>
    <cacheField name="Tanggal" numFmtId="164">
      <sharedItems containsSemiMixedTypes="0" containsNonDate="0" containsDate="1" containsString="0" minDate="2018-02-18T00:00:00" maxDate="2024-05-23T00:00:00"/>
    </cacheField>
    <cacheField name="Bulan_1" numFmtId="0">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18" maxValue="2024" count="7">
        <n v="2018"/>
        <n v="2019"/>
        <n v="2020"/>
        <n v="2021"/>
        <n v="2022"/>
        <n v="2023"/>
        <n v="2024"/>
      </sharedItems>
    </cacheField>
    <cacheField name="Negara" numFmtId="0">
      <sharedItems count="4">
        <s v="Malaysia"/>
        <s v="Thailand"/>
        <s v="Jepang"/>
        <s v="Tiongkok"/>
      </sharedItems>
    </cacheField>
    <cacheField name="Nilai Transaksi LCT (Ribu USD)" numFmtId="0">
      <sharedItems containsSemiMixedTypes="0" containsString="0" containsNumber="1" minValue="15" maxValue="980995.062203201"/>
    </cacheField>
    <cacheField name="Pelaku Usaha LCT " numFmtId="3">
      <sharedItems containsSemiMixedTypes="0" containsString="0" containsNumber="1" containsInteger="1" minValue="2" maxValue="1580"/>
    </cacheField>
    <cacheField name="Nilai Perdagangan" numFmtId="4">
      <sharedItems containsSemiMixedTypes="0" containsString="0" containsNumber="1" containsInteger="1" minValue="614541" maxValue="12804323"/>
    </cacheField>
    <cacheField name="Pangsa LCT/Total Perdagangan" numFmtId="4">
      <sharedItems containsSemiMixedTypes="0" containsString="0" containsNumber="1" minValue="6.9129489211421482E-4" maxValue="33.8203369916435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d v="2018-02-18T00:00:00"/>
    <s v="February"/>
    <n v="2"/>
    <x v="0"/>
    <x v="0"/>
    <n v="4539"/>
    <n v="2"/>
    <n v="1376923"/>
    <n v="0.32964806310883032"/>
  </r>
  <r>
    <n v="2"/>
    <d v="2018-03-18T00:00:00"/>
    <s v="March"/>
    <n v="3"/>
    <x v="0"/>
    <x v="0"/>
    <n v="3224"/>
    <n v="42"/>
    <n v="1472362"/>
    <n v="0.21896788969017131"/>
  </r>
  <r>
    <n v="3"/>
    <d v="2018-04-18T00:00:00"/>
    <s v="April"/>
    <n v="4"/>
    <x v="0"/>
    <x v="0"/>
    <n v="8311"/>
    <n v="54"/>
    <n v="1541322"/>
    <n v="0.53921244230602039"/>
  </r>
  <r>
    <n v="4"/>
    <d v="2018-05-18T00:00:00"/>
    <s v="May"/>
    <n v="5"/>
    <x v="0"/>
    <x v="0"/>
    <n v="4852"/>
    <n v="51"/>
    <n v="1726141"/>
    <n v="0.28108943591514252"/>
  </r>
  <r>
    <n v="5"/>
    <d v="2018-06-18T00:00:00"/>
    <s v="June"/>
    <n v="6"/>
    <x v="0"/>
    <x v="0"/>
    <n v="21829"/>
    <n v="39"/>
    <n v="1280377"/>
    <n v="1.7048884820642669"/>
  </r>
  <r>
    <n v="6"/>
    <d v="2018-07-18T00:00:00"/>
    <s v="July"/>
    <n v="7"/>
    <x v="0"/>
    <x v="0"/>
    <n v="49803"/>
    <n v="59"/>
    <n v="1752989"/>
    <n v="2.8410332295296779"/>
  </r>
  <r>
    <n v="7"/>
    <d v="2018-08-18T00:00:00"/>
    <s v="August"/>
    <n v="8"/>
    <x v="0"/>
    <x v="0"/>
    <n v="5396"/>
    <n v="71"/>
    <n v="1458157"/>
    <n v="0.37005617364933957"/>
  </r>
  <r>
    <n v="8"/>
    <d v="2018-09-18T00:00:00"/>
    <s v="September"/>
    <n v="9"/>
    <x v="0"/>
    <x v="0"/>
    <n v="28198"/>
    <n v="70"/>
    <n v="1292061"/>
    <n v="2.1824047007068552"/>
  </r>
  <r>
    <n v="9"/>
    <d v="2018-10-18T00:00:00"/>
    <s v="October"/>
    <n v="10"/>
    <x v="0"/>
    <x v="0"/>
    <n v="68948"/>
    <n v="118"/>
    <n v="1612747"/>
    <n v="4.2751900949125936"/>
  </r>
  <r>
    <n v="10"/>
    <d v="2018-11-18T00:00:00"/>
    <s v="November"/>
    <n v="11"/>
    <x v="0"/>
    <x v="0"/>
    <n v="32905"/>
    <n v="68"/>
    <n v="1589736"/>
    <n v="2.0698405269805806"/>
  </r>
  <r>
    <n v="11"/>
    <d v="2018-12-18T00:00:00"/>
    <s v="December"/>
    <n v="12"/>
    <x v="0"/>
    <x v="0"/>
    <n v="19300"/>
    <n v="91"/>
    <n v="1211845"/>
    <n v="1.5926129166683858"/>
  </r>
  <r>
    <n v="12"/>
    <d v="2019-01-19T00:00:00"/>
    <s v="January"/>
    <n v="1"/>
    <x v="1"/>
    <x v="0"/>
    <n v="56272"/>
    <n v="110"/>
    <n v="1322806"/>
    <n v="4.2539873571786035"/>
  </r>
  <r>
    <n v="13"/>
    <d v="2019-02-19T00:00:00"/>
    <s v="February"/>
    <n v="2"/>
    <x v="1"/>
    <x v="0"/>
    <n v="24301"/>
    <n v="84"/>
    <n v="1208162"/>
    <n v="2.0114024443741814"/>
  </r>
  <r>
    <n v="14"/>
    <d v="2019-03-19T00:00:00"/>
    <s v="March"/>
    <n v="3"/>
    <x v="1"/>
    <x v="0"/>
    <n v="60715"/>
    <n v="110"/>
    <n v="1369601"/>
    <n v="4.4330429081170353"/>
  </r>
  <r>
    <n v="15"/>
    <d v="2019-04-19T00:00:00"/>
    <s v="April"/>
    <n v="4"/>
    <x v="1"/>
    <x v="0"/>
    <n v="38221"/>
    <n v="122"/>
    <n v="1313171"/>
    <n v="2.9105881869154895"/>
  </r>
  <r>
    <n v="16"/>
    <d v="2019-05-19T00:00:00"/>
    <s v="May"/>
    <n v="5"/>
    <x v="1"/>
    <x v="0"/>
    <n v="50173"/>
    <n v="151"/>
    <n v="1405042"/>
    <n v="3.5709252819488668"/>
  </r>
  <r>
    <n v="17"/>
    <d v="2019-06-19T00:00:00"/>
    <s v="June"/>
    <n v="6"/>
    <x v="1"/>
    <x v="0"/>
    <n v="18818"/>
    <n v="101"/>
    <n v="1039788"/>
    <n v="1.8097919960607354"/>
  </r>
  <r>
    <n v="18"/>
    <d v="2019-07-19T00:00:00"/>
    <s v="July"/>
    <n v="7"/>
    <x v="1"/>
    <x v="0"/>
    <n v="68809"/>
    <n v="147"/>
    <n v="1543658"/>
    <n v="4.4575288049555013"/>
  </r>
  <r>
    <n v="19"/>
    <d v="2019-08-19T00:00:00"/>
    <s v="August"/>
    <n v="8"/>
    <x v="1"/>
    <x v="0"/>
    <n v="42949"/>
    <n v="149"/>
    <n v="1310857"/>
    <n v="3.2764061983877721"/>
  </r>
  <r>
    <n v="20"/>
    <d v="2019-09-19T00:00:00"/>
    <s v="September"/>
    <n v="9"/>
    <x v="1"/>
    <x v="0"/>
    <n v="53965"/>
    <n v="157"/>
    <n v="1406894"/>
    <n v="3.8357545060253297"/>
  </r>
  <r>
    <n v="21"/>
    <d v="2019-10-19T00:00:00"/>
    <s v="October"/>
    <n v="10"/>
    <x v="1"/>
    <x v="0"/>
    <n v="67543"/>
    <n v="233"/>
    <n v="1482933"/>
    <n v="4.554689928675133"/>
  </r>
  <r>
    <n v="22"/>
    <d v="2019-11-19T00:00:00"/>
    <s v="November"/>
    <n v="11"/>
    <x v="1"/>
    <x v="0"/>
    <n v="48192"/>
    <n v="211"/>
    <n v="1456280"/>
    <n v="3.3092537149449286"/>
  </r>
  <r>
    <n v="23"/>
    <d v="2019-12-19T00:00:00"/>
    <s v="December"/>
    <n v="12"/>
    <x v="1"/>
    <x v="0"/>
    <n v="65519"/>
    <n v="198"/>
    <n v="1662848"/>
    <n v="3.9401677122623351"/>
  </r>
  <r>
    <n v="24"/>
    <d v="2020-01-20T00:00:00"/>
    <s v="January"/>
    <n v="1"/>
    <x v="2"/>
    <x v="0"/>
    <n v="66932"/>
    <n v="228"/>
    <n v="1225721"/>
    <n v="5.4606227681503379"/>
  </r>
  <r>
    <n v="25"/>
    <d v="2020-02-20T00:00:00"/>
    <s v="February"/>
    <n v="2"/>
    <x v="2"/>
    <x v="0"/>
    <n v="64725"/>
    <n v="195"/>
    <n v="1365254"/>
    <n v="4.7408760567630637"/>
  </r>
  <r>
    <n v="26"/>
    <d v="2020-03-20T00:00:00"/>
    <s v="March"/>
    <n v="3"/>
    <x v="2"/>
    <x v="0"/>
    <n v="50293"/>
    <n v="171"/>
    <n v="1258756"/>
    <n v="3.9954526532544832"/>
  </r>
  <r>
    <n v="27"/>
    <d v="2020-04-20T00:00:00"/>
    <s v="April"/>
    <n v="4"/>
    <x v="2"/>
    <x v="0"/>
    <n v="67372"/>
    <n v="134"/>
    <n v="853727"/>
    <n v="7.8915156718716881"/>
  </r>
  <r>
    <n v="28"/>
    <d v="2020-05-20T00:00:00"/>
    <s v="May"/>
    <n v="5"/>
    <x v="2"/>
    <x v="0"/>
    <n v="23970"/>
    <n v="118"/>
    <n v="828230"/>
    <n v="2.894123613006049"/>
  </r>
  <r>
    <n v="29"/>
    <d v="2020-06-20T00:00:00"/>
    <s v="June"/>
    <n v="6"/>
    <x v="2"/>
    <x v="0"/>
    <n v="55222"/>
    <n v="188"/>
    <n v="1081499"/>
    <n v="5.1060611244208269"/>
  </r>
  <r>
    <n v="30"/>
    <d v="2020-07-20T00:00:00"/>
    <s v="July"/>
    <n v="7"/>
    <x v="2"/>
    <x v="0"/>
    <n v="49512"/>
    <n v="195"/>
    <n v="1110632"/>
    <n v="4.4580022905877019"/>
  </r>
  <r>
    <n v="31"/>
    <d v="2020-08-20T00:00:00"/>
    <s v="August"/>
    <n v="8"/>
    <x v="2"/>
    <x v="0"/>
    <n v="24775"/>
    <n v="210"/>
    <n v="1229959"/>
    <n v="2.0142947854359372"/>
  </r>
  <r>
    <n v="32"/>
    <d v="2020-09-20T00:00:00"/>
    <s v="September"/>
    <n v="9"/>
    <x v="2"/>
    <x v="0"/>
    <n v="48246"/>
    <n v="196"/>
    <n v="1268392"/>
    <n v="3.803713678421182"/>
  </r>
  <r>
    <n v="33"/>
    <d v="2020-10-20T00:00:00"/>
    <s v="October"/>
    <n v="10"/>
    <x v="2"/>
    <x v="0"/>
    <n v="49011"/>
    <n v="191"/>
    <n v="1423519"/>
    <n v="3.4429466694859712"/>
  </r>
  <r>
    <n v="34"/>
    <d v="2020-11-20T00:00:00"/>
    <s v="November"/>
    <n v="11"/>
    <x v="2"/>
    <x v="0"/>
    <n v="52825"/>
    <n v="223"/>
    <n v="1515013"/>
    <n v="3.4867687604000759"/>
  </r>
  <r>
    <n v="35"/>
    <d v="2020-12-20T00:00:00"/>
    <s v="December"/>
    <n v="12"/>
    <x v="2"/>
    <x v="0"/>
    <n v="66829"/>
    <n v="196"/>
    <n v="1816807"/>
    <n v="3.6783764043181253"/>
  </r>
  <r>
    <n v="36"/>
    <d v="2021-01-21T00:00:00"/>
    <s v="January"/>
    <n v="1"/>
    <x v="3"/>
    <x v="0"/>
    <n v="31759"/>
    <n v="211"/>
    <n v="1565352"/>
    <n v="2.0288727391666539"/>
  </r>
  <r>
    <n v="37"/>
    <d v="2021-02-21T00:00:00"/>
    <s v="February"/>
    <n v="2"/>
    <x v="3"/>
    <x v="0"/>
    <n v="42776"/>
    <n v="180"/>
    <n v="1546621"/>
    <n v="2.7657713169548326"/>
  </r>
  <r>
    <n v="38"/>
    <d v="2021-03-21T00:00:00"/>
    <s v="March"/>
    <n v="3"/>
    <x v="3"/>
    <x v="0"/>
    <n v="65423"/>
    <n v="218"/>
    <n v="1682563"/>
    <n v="3.8882942273186796"/>
  </r>
  <r>
    <n v="39"/>
    <d v="2021-04-21T00:00:00"/>
    <s v="April"/>
    <n v="4"/>
    <x v="3"/>
    <x v="0"/>
    <n v="31538"/>
    <n v="207"/>
    <n v="1736913"/>
    <n v="1.8157501268054301"/>
  </r>
  <r>
    <n v="40"/>
    <d v="2021-05-21T00:00:00"/>
    <s v="May"/>
    <n v="5"/>
    <x v="3"/>
    <x v="0"/>
    <n v="56096"/>
    <n v="181"/>
    <n v="1693155"/>
    <n v="3.31310482501602"/>
  </r>
  <r>
    <n v="41"/>
    <d v="2021-06-21T00:00:00"/>
    <s v="June"/>
    <n v="6"/>
    <x v="3"/>
    <x v="0"/>
    <n v="58472"/>
    <n v="202"/>
    <n v="1901600"/>
    <n v="3.0748843079511987"/>
  </r>
  <r>
    <n v="42"/>
    <d v="2021-07-21T00:00:00"/>
    <s v="July"/>
    <n v="7"/>
    <x v="3"/>
    <x v="0"/>
    <n v="44747"/>
    <n v="192"/>
    <n v="1656965"/>
    <n v="2.7005398424227427"/>
  </r>
  <r>
    <n v="43"/>
    <d v="2021-08-21T00:00:00"/>
    <s v="August"/>
    <n v="8"/>
    <x v="3"/>
    <x v="0"/>
    <n v="42009"/>
    <n v="278"/>
    <n v="1752155"/>
    <n v="2.3975618595386825"/>
  </r>
  <r>
    <n v="44"/>
    <d v="2021-09-21T00:00:00"/>
    <s v="September"/>
    <n v="9"/>
    <x v="3"/>
    <x v="0"/>
    <n v="31226"/>
    <n v="242"/>
    <n v="1607483"/>
    <n v="1.9425399833155312"/>
  </r>
  <r>
    <n v="45"/>
    <d v="2021-10-21T00:00:00"/>
    <s v="October"/>
    <n v="10"/>
    <x v="3"/>
    <x v="0"/>
    <n v="48998"/>
    <n v="380"/>
    <n v="1981309"/>
    <n v="2.4730115292465737"/>
  </r>
  <r>
    <n v="46"/>
    <d v="2021-11-21T00:00:00"/>
    <s v="November"/>
    <n v="11"/>
    <x v="3"/>
    <x v="0"/>
    <n v="79553"/>
    <n v="530"/>
    <n v="2479622"/>
    <n v="3.20827126070022"/>
  </r>
  <r>
    <n v="47"/>
    <d v="2021-12-21T00:00:00"/>
    <s v="December"/>
    <n v="12"/>
    <x v="3"/>
    <x v="0"/>
    <n v="104788"/>
    <n v="773"/>
    <n v="1984799"/>
    <n v="5.2795270453078622"/>
  </r>
  <r>
    <n v="48"/>
    <d v="2022-01-22T00:00:00"/>
    <s v="January"/>
    <n v="1"/>
    <x v="4"/>
    <x v="0"/>
    <n v="40276"/>
    <n v="654"/>
    <n v="1889349"/>
    <n v="2.1317395568526512"/>
  </r>
  <r>
    <n v="49"/>
    <d v="2022-02-22T00:00:00"/>
    <s v="February"/>
    <n v="2"/>
    <x v="4"/>
    <x v="0"/>
    <n v="24713"/>
    <n v="476"/>
    <n v="2077032"/>
    <n v="1.1898227855902075"/>
  </r>
  <r>
    <n v="50"/>
    <d v="2022-03-22T00:00:00"/>
    <s v="March"/>
    <n v="3"/>
    <x v="4"/>
    <x v="0"/>
    <n v="83604"/>
    <n v="819"/>
    <n v="2561721"/>
    <n v="3.2635872524759724"/>
  </r>
  <r>
    <n v="51"/>
    <d v="2022-04-22T00:00:00"/>
    <s v="April"/>
    <n v="4"/>
    <x v="4"/>
    <x v="0"/>
    <n v="68858"/>
    <n v="718"/>
    <n v="2723380"/>
    <n v="2.5284022060821481"/>
  </r>
  <r>
    <n v="52"/>
    <d v="2022-05-22T00:00:00"/>
    <s v="May"/>
    <n v="5"/>
    <x v="4"/>
    <x v="0"/>
    <n v="65773"/>
    <n v="618"/>
    <n v="2339376"/>
    <n v="2.8115617156027932"/>
  </r>
  <r>
    <n v="53"/>
    <d v="2022-06-22T00:00:00"/>
    <s v="June"/>
    <n v="6"/>
    <x v="4"/>
    <x v="0"/>
    <n v="106854"/>
    <n v="833"/>
    <n v="2452008"/>
    <n v="4.357816124580344"/>
  </r>
  <r>
    <n v="54"/>
    <d v="2022-07-22T00:00:00"/>
    <s v="July"/>
    <n v="7"/>
    <x v="4"/>
    <x v="0"/>
    <n v="125881"/>
    <n v="878"/>
    <n v="2566124"/>
    <n v="4.9054917065582178"/>
  </r>
  <r>
    <n v="55"/>
    <d v="2022-08-22T00:00:00"/>
    <s v="August"/>
    <n v="8"/>
    <x v="4"/>
    <x v="0"/>
    <n v="172631"/>
    <n v="985"/>
    <n v="2964462"/>
    <n v="5.8233500716150184"/>
  </r>
  <r>
    <n v="56"/>
    <d v="2022-09-22T00:00:00"/>
    <s v="September"/>
    <n v="9"/>
    <x v="4"/>
    <x v="0"/>
    <n v="95226"/>
    <n v="958"/>
    <n v="2254404"/>
    <n v="4.2239988928337597"/>
  </r>
  <r>
    <n v="57"/>
    <d v="2022-10-22T00:00:00"/>
    <s v="October"/>
    <n v="10"/>
    <x v="4"/>
    <x v="0"/>
    <n v="97702"/>
    <n v="1000"/>
    <n v="1803950"/>
    <n v="5.4160037695058065"/>
  </r>
  <r>
    <n v="58"/>
    <d v="2022-11-22T00:00:00"/>
    <s v="November"/>
    <n v="11"/>
    <x v="4"/>
    <x v="0"/>
    <n v="111000"/>
    <n v="978"/>
    <n v="2101589"/>
    <n v="5.2817177859229378"/>
  </r>
  <r>
    <n v="59"/>
    <d v="2022-12-22T00:00:00"/>
    <s v="December"/>
    <n v="12"/>
    <x v="4"/>
    <x v="0"/>
    <n v="90278"/>
    <n v="987"/>
    <n v="2112261"/>
    <n v="4.2739983363798322"/>
  </r>
  <r>
    <n v="60"/>
    <d v="2023-01-22T00:00:00"/>
    <s v="January"/>
    <n v="1"/>
    <x v="5"/>
    <x v="0"/>
    <n v="155670"/>
    <n v="995"/>
    <n v="1970844"/>
    <n v="7.8986464682136184"/>
  </r>
  <r>
    <n v="61"/>
    <d v="2023-02-22T00:00:00"/>
    <s v="February"/>
    <n v="2"/>
    <x v="5"/>
    <x v="0"/>
    <n v="180239"/>
    <n v="976"/>
    <n v="1848429"/>
    <n v="9.7509290321673152"/>
  </r>
  <r>
    <n v="62"/>
    <d v="2023-03-22T00:00:00"/>
    <s v="March"/>
    <n v="3"/>
    <x v="5"/>
    <x v="0"/>
    <n v="285523"/>
    <n v="1101"/>
    <n v="2169307"/>
    <n v="13.161945266391525"/>
  </r>
  <r>
    <n v="63"/>
    <d v="2023-04-22T00:00:00"/>
    <s v="April"/>
    <n v="4"/>
    <x v="5"/>
    <x v="0"/>
    <n v="189524"/>
    <n v="834"/>
    <n v="1697479"/>
    <n v="11.165027667499864"/>
  </r>
  <r>
    <n v="64"/>
    <d v="2023-05-22T00:00:00"/>
    <s v="May"/>
    <n v="5"/>
    <x v="5"/>
    <x v="0"/>
    <n v="233969"/>
    <n v="1126"/>
    <n v="1993463"/>
    <n v="11.736811769267852"/>
  </r>
  <r>
    <n v="65"/>
    <d v="2023-06-22T00:00:00"/>
    <s v="June"/>
    <n v="6"/>
    <x v="5"/>
    <x v="0"/>
    <n v="190240"/>
    <n v="995"/>
    <n v="1931453"/>
    <n v="9.849579565228872"/>
  </r>
  <r>
    <n v="66"/>
    <d v="2023-07-22T00:00:00"/>
    <s v="July"/>
    <n v="7"/>
    <x v="5"/>
    <x v="0"/>
    <n v="164470"/>
    <n v="1187"/>
    <n v="1834384"/>
    <n v="8.9659526031626964"/>
  </r>
  <r>
    <n v="67"/>
    <d v="2023-08-22T00:00:00"/>
    <s v="August"/>
    <n v="8"/>
    <x v="5"/>
    <x v="0"/>
    <n v="199547"/>
    <n v="1399"/>
    <n v="1889248"/>
    <n v="10.562244872033741"/>
  </r>
  <r>
    <n v="68"/>
    <d v="2023-09-22T00:00:00"/>
    <s v="September"/>
    <n v="9"/>
    <x v="5"/>
    <x v="0"/>
    <n v="216806.52006311799"/>
    <n v="1353"/>
    <n v="1756724"/>
    <n v="12.341524340939044"/>
  </r>
  <r>
    <n v="69"/>
    <d v="2023-10-22T00:00:00"/>
    <s v="October"/>
    <n v="10"/>
    <x v="5"/>
    <x v="0"/>
    <n v="177853"/>
    <n v="1476"/>
    <n v="1691677"/>
    <n v="10.513413612645913"/>
  </r>
  <r>
    <n v="70"/>
    <d v="2023-11-22T00:00:00"/>
    <s v="November"/>
    <n v="11"/>
    <x v="5"/>
    <x v="0"/>
    <n v="225353.73300000001"/>
    <n v="1580"/>
    <n v="2014131"/>
    <n v="11.188633360987939"/>
  </r>
  <r>
    <n v="71"/>
    <d v="2023-12-22T00:00:00"/>
    <s v="December"/>
    <n v="12"/>
    <x v="5"/>
    <x v="0"/>
    <n v="126478.005"/>
    <n v="1376"/>
    <n v="2154276"/>
    <n v="5.8710214011575124"/>
  </r>
  <r>
    <n v="72"/>
    <d v="2024-01-22T00:00:00"/>
    <s v="January"/>
    <n v="1"/>
    <x v="6"/>
    <x v="0"/>
    <n v="149111.87599999999"/>
    <n v="1513"/>
    <n v="1790699"/>
    <n v="8.3270206774002773"/>
  </r>
  <r>
    <n v="73"/>
    <d v="2024-02-22T00:00:00"/>
    <s v="February"/>
    <n v="2"/>
    <x v="6"/>
    <x v="0"/>
    <n v="165957.739"/>
    <n v="1420"/>
    <n v="1858581"/>
    <n v="8.9292712558667073"/>
  </r>
  <r>
    <n v="74"/>
    <d v="2024-03-22T00:00:00"/>
    <s v="March"/>
    <n v="3"/>
    <x v="6"/>
    <x v="0"/>
    <n v="230535.148549287"/>
    <n v="1355"/>
    <n v="1993619"/>
    <n v="11.563651256799169"/>
  </r>
  <r>
    <n v="75"/>
    <d v="2024-04-22T00:00:00"/>
    <s v="April"/>
    <n v="4"/>
    <x v="6"/>
    <x v="0"/>
    <n v="317023.62199999997"/>
    <n v="1414"/>
    <n v="1578486"/>
    <n v="20.084031280606858"/>
  </r>
  <r>
    <n v="76"/>
    <d v="2024-05-22T00:00:00"/>
    <s v="May"/>
    <n v="5"/>
    <x v="6"/>
    <x v="0"/>
    <n v="265347.09499999997"/>
    <n v="1550"/>
    <n v="1862174"/>
    <n v="14.249318001432732"/>
  </r>
  <r>
    <n v="77"/>
    <d v="2018-02-18T00:00:00"/>
    <s v="February"/>
    <n v="2"/>
    <x v="0"/>
    <x v="1"/>
    <n v="3866"/>
    <n v="12"/>
    <n v="1425823"/>
    <n v="0.27114164941931779"/>
  </r>
  <r>
    <n v="78"/>
    <d v="2018-03-18T00:00:00"/>
    <s v="March"/>
    <n v="3"/>
    <x v="0"/>
    <x v="1"/>
    <n v="9397"/>
    <n v="47"/>
    <n v="1500979"/>
    <n v="0.62605805943987225"/>
  </r>
  <r>
    <n v="79"/>
    <d v="2018-04-18T00:00:00"/>
    <s v="April"/>
    <n v="4"/>
    <x v="0"/>
    <x v="1"/>
    <n v="11739"/>
    <n v="40"/>
    <n v="1379048"/>
    <n v="0.85123940573497081"/>
  </r>
  <r>
    <n v="80"/>
    <d v="2018-05-18T00:00:00"/>
    <s v="May"/>
    <n v="5"/>
    <x v="0"/>
    <x v="1"/>
    <n v="11665"/>
    <n v="47"/>
    <n v="1715159"/>
    <n v="0.68011187301002418"/>
  </r>
  <r>
    <n v="81"/>
    <d v="2018-06-18T00:00:00"/>
    <s v="June"/>
    <n v="6"/>
    <x v="0"/>
    <x v="1"/>
    <n v="6079"/>
    <n v="33"/>
    <n v="1182447"/>
    <n v="0.51410338053206617"/>
  </r>
  <r>
    <n v="82"/>
    <d v="2018-07-18T00:00:00"/>
    <s v="July"/>
    <n v="7"/>
    <x v="0"/>
    <x v="1"/>
    <n v="9071"/>
    <n v="45"/>
    <n v="1632829"/>
    <n v="0.55553888374104088"/>
  </r>
  <r>
    <n v="83"/>
    <d v="2018-08-18T00:00:00"/>
    <s v="August"/>
    <n v="8"/>
    <x v="0"/>
    <x v="1"/>
    <n v="8103"/>
    <n v="39"/>
    <n v="1479966"/>
    <n v="0.54751257799165653"/>
  </r>
  <r>
    <n v="84"/>
    <d v="2018-09-18T00:00:00"/>
    <s v="September"/>
    <n v="9"/>
    <x v="0"/>
    <x v="1"/>
    <n v="11324"/>
    <n v="55"/>
    <n v="1526118"/>
    <n v="0.74201339608077488"/>
  </r>
  <r>
    <n v="85"/>
    <d v="2018-10-18T00:00:00"/>
    <s v="October"/>
    <n v="10"/>
    <x v="0"/>
    <x v="1"/>
    <n v="11721"/>
    <n v="47"/>
    <n v="1570840"/>
    <n v="0.74616128950115856"/>
  </r>
  <r>
    <n v="86"/>
    <d v="2018-11-18T00:00:00"/>
    <s v="November"/>
    <n v="11"/>
    <x v="0"/>
    <x v="1"/>
    <n v="7149"/>
    <n v="32"/>
    <n v="1419077"/>
    <n v="0.50377816002937126"/>
  </r>
  <r>
    <n v="87"/>
    <d v="2018-12-18T00:00:00"/>
    <s v="December"/>
    <n v="12"/>
    <x v="0"/>
    <x v="1"/>
    <n v="11045"/>
    <n v="50"/>
    <n v="1119657"/>
    <n v="0.98646281852388717"/>
  </r>
  <r>
    <n v="88"/>
    <d v="2019-01-19T00:00:00"/>
    <s v="January"/>
    <n v="1"/>
    <x v="1"/>
    <x v="1"/>
    <n v="10288"/>
    <n v="59"/>
    <n v="1244301"/>
    <n v="0.8268095902840229"/>
  </r>
  <r>
    <n v="89"/>
    <d v="2019-02-19T00:00:00"/>
    <s v="February"/>
    <n v="2"/>
    <x v="1"/>
    <x v="1"/>
    <n v="7589"/>
    <n v="44"/>
    <n v="1343896"/>
    <n v="0.56470143523010707"/>
  </r>
  <r>
    <n v="90"/>
    <d v="2019-03-19T00:00:00"/>
    <s v="March"/>
    <n v="3"/>
    <x v="1"/>
    <x v="1"/>
    <n v="13852"/>
    <n v="48"/>
    <n v="1403812"/>
    <n v="0.98674181443099207"/>
  </r>
  <r>
    <n v="91"/>
    <d v="2019-04-19T00:00:00"/>
    <s v="April"/>
    <n v="4"/>
    <x v="1"/>
    <x v="1"/>
    <n v="13690"/>
    <n v="50"/>
    <n v="1293858"/>
    <n v="1.0580759248696534"/>
  </r>
  <r>
    <n v="92"/>
    <d v="2019-05-19T00:00:00"/>
    <s v="May"/>
    <n v="5"/>
    <x v="1"/>
    <x v="1"/>
    <n v="9544"/>
    <n v="55"/>
    <n v="1271938"/>
    <n v="0.75035103912297607"/>
  </r>
  <r>
    <n v="93"/>
    <d v="2019-06-19T00:00:00"/>
    <s v="June"/>
    <n v="6"/>
    <x v="1"/>
    <x v="1"/>
    <n v="13276"/>
    <n v="59"/>
    <n v="1041936"/>
    <n v="1.2741665514964451"/>
  </r>
  <r>
    <n v="94"/>
    <d v="2019-07-19T00:00:00"/>
    <s v="July"/>
    <n v="7"/>
    <x v="1"/>
    <x v="1"/>
    <n v="16211"/>
    <n v="75"/>
    <n v="1366375"/>
    <n v="1.1864239319366938"/>
  </r>
  <r>
    <n v="95"/>
    <d v="2019-08-19T00:00:00"/>
    <s v="August"/>
    <n v="8"/>
    <x v="1"/>
    <x v="1"/>
    <n v="14390"/>
    <n v="59"/>
    <n v="1356108"/>
    <n v="1.061124925153454"/>
  </r>
  <r>
    <n v="96"/>
    <d v="2019-09-19T00:00:00"/>
    <s v="September"/>
    <n v="9"/>
    <x v="1"/>
    <x v="1"/>
    <n v="15246"/>
    <n v="71"/>
    <n v="1224400"/>
    <n v="1.2451813132963083"/>
  </r>
  <r>
    <n v="97"/>
    <d v="2019-10-19T00:00:00"/>
    <s v="October"/>
    <n v="10"/>
    <x v="1"/>
    <x v="1"/>
    <n v="19439"/>
    <n v="82"/>
    <n v="1400730"/>
    <n v="1.3877763737479742"/>
  </r>
  <r>
    <n v="98"/>
    <d v="2019-11-19T00:00:00"/>
    <s v="November"/>
    <n v="11"/>
    <x v="1"/>
    <x v="1"/>
    <n v="15810"/>
    <n v="74"/>
    <n v="1207497"/>
    <n v="1.309320023155337"/>
  </r>
  <r>
    <n v="99"/>
    <d v="2019-12-19T00:00:00"/>
    <s v="December"/>
    <n v="12"/>
    <x v="1"/>
    <x v="1"/>
    <n v="15054"/>
    <n v="66"/>
    <n v="1091538"/>
    <n v="1.37915491719024"/>
  </r>
  <r>
    <n v="100"/>
    <d v="2020-01-20T00:00:00"/>
    <s v="January"/>
    <n v="1"/>
    <x v="2"/>
    <x v="1"/>
    <n v="19305"/>
    <n v="75"/>
    <n v="1088308"/>
    <n v="1.7738544603182187"/>
  </r>
  <r>
    <n v="101"/>
    <d v="2020-02-20T00:00:00"/>
    <s v="February"/>
    <n v="2"/>
    <x v="2"/>
    <x v="1"/>
    <n v="12014"/>
    <n v="74"/>
    <n v="1304233"/>
    <n v="0.92115442562793604"/>
  </r>
  <r>
    <n v="102"/>
    <d v="2020-03-20T00:00:00"/>
    <s v="March"/>
    <n v="3"/>
    <x v="2"/>
    <x v="1"/>
    <n v="13200"/>
    <n v="78"/>
    <n v="1276132"/>
    <n v="1.0343757542323206"/>
  </r>
  <r>
    <n v="103"/>
    <d v="2020-04-20T00:00:00"/>
    <s v="April"/>
    <n v="4"/>
    <x v="2"/>
    <x v="1"/>
    <n v="12028"/>
    <n v="58"/>
    <n v="1000273"/>
    <n v="1.2024717252190151"/>
  </r>
  <r>
    <n v="104"/>
    <d v="2020-05-20T00:00:00"/>
    <s v="May"/>
    <n v="5"/>
    <x v="2"/>
    <x v="1"/>
    <n v="10608"/>
    <n v="60"/>
    <n v="614541"/>
    <n v="1.7261663583064433"/>
  </r>
  <r>
    <n v="105"/>
    <d v="2020-06-20T00:00:00"/>
    <s v="June"/>
    <n v="6"/>
    <x v="2"/>
    <x v="1"/>
    <n v="10605"/>
    <n v="65"/>
    <n v="783699"/>
    <n v="1.3531981028430558"/>
  </r>
  <r>
    <n v="106"/>
    <d v="2020-07-20T00:00:00"/>
    <s v="July"/>
    <n v="7"/>
    <x v="2"/>
    <x v="1"/>
    <n v="9811"/>
    <n v="59"/>
    <n v="739071"/>
    <n v="1.3274773330302501"/>
  </r>
  <r>
    <n v="107"/>
    <d v="2020-08-20T00:00:00"/>
    <s v="August"/>
    <n v="8"/>
    <x v="2"/>
    <x v="1"/>
    <n v="9281"/>
    <n v="64"/>
    <n v="757767"/>
    <n v="1.2247828158259728"/>
  </r>
  <r>
    <n v="108"/>
    <d v="2020-09-20T00:00:00"/>
    <s v="September"/>
    <n v="9"/>
    <x v="2"/>
    <x v="1"/>
    <n v="10521"/>
    <n v="60"/>
    <n v="850991"/>
    <n v="1.2363232983662578"/>
  </r>
  <r>
    <n v="109"/>
    <d v="2020-10-20T00:00:00"/>
    <s v="October"/>
    <n v="10"/>
    <x v="2"/>
    <x v="1"/>
    <n v="9087"/>
    <n v="58"/>
    <n v="883915"/>
    <n v="1.0280400264731338"/>
  </r>
  <r>
    <n v="110"/>
    <d v="2020-11-20T00:00:00"/>
    <s v="November"/>
    <n v="11"/>
    <x v="2"/>
    <x v="1"/>
    <n v="16607"/>
    <n v="80"/>
    <n v="1022894"/>
    <n v="1.6235308839430089"/>
  </r>
  <r>
    <n v="111"/>
    <d v="2020-12-20T00:00:00"/>
    <s v="December"/>
    <n v="12"/>
    <x v="2"/>
    <x v="1"/>
    <n v="14873"/>
    <n v="70"/>
    <n v="1053421"/>
    <n v="1.4118761634712047"/>
  </r>
  <r>
    <n v="112"/>
    <d v="2021-01-21T00:00:00"/>
    <s v="January"/>
    <n v="1"/>
    <x v="3"/>
    <x v="1"/>
    <n v="7584"/>
    <n v="51"/>
    <n v="1194514"/>
    <n v="0.63490256288331492"/>
  </r>
  <r>
    <n v="113"/>
    <d v="2021-02-21T00:00:00"/>
    <s v="February"/>
    <n v="2"/>
    <x v="3"/>
    <x v="1"/>
    <n v="7543"/>
    <n v="48"/>
    <n v="1281353"/>
    <n v="0.58867462752262645"/>
  </r>
  <r>
    <n v="114"/>
    <d v="2021-03-21T00:00:00"/>
    <s v="March"/>
    <n v="3"/>
    <x v="3"/>
    <x v="1"/>
    <n v="13009"/>
    <n v="77"/>
    <n v="1402902"/>
    <n v="0.92729214157510642"/>
  </r>
  <r>
    <n v="115"/>
    <d v="2021-04-21T00:00:00"/>
    <s v="April"/>
    <n v="4"/>
    <x v="3"/>
    <x v="1"/>
    <n v="12939"/>
    <n v="58"/>
    <n v="1383953"/>
    <n v="0.93493059374126153"/>
  </r>
  <r>
    <n v="116"/>
    <d v="2021-05-21T00:00:00"/>
    <s v="May"/>
    <n v="5"/>
    <x v="3"/>
    <x v="1"/>
    <n v="8372"/>
    <n v="62"/>
    <n v="1098690"/>
    <n v="0.76199837988877661"/>
  </r>
  <r>
    <n v="117"/>
    <d v="2021-06-21T00:00:00"/>
    <s v="June"/>
    <n v="6"/>
    <x v="3"/>
    <x v="1"/>
    <n v="15079"/>
    <n v="68"/>
    <n v="1493114"/>
    <n v="1.0099027937585476"/>
  </r>
  <r>
    <n v="118"/>
    <d v="2021-07-21T00:00:00"/>
    <s v="July"/>
    <n v="7"/>
    <x v="3"/>
    <x v="1"/>
    <n v="28648"/>
    <n v="62"/>
    <n v="1234633"/>
    <n v="2.3203656471194276"/>
  </r>
  <r>
    <n v="119"/>
    <d v="2021-08-21T00:00:00"/>
    <s v="August"/>
    <n v="8"/>
    <x v="3"/>
    <x v="1"/>
    <n v="21676"/>
    <n v="81"/>
    <n v="1246872"/>
    <n v="1.7384302478522253"/>
  </r>
  <r>
    <n v="120"/>
    <d v="2021-09-21T00:00:00"/>
    <s v="September"/>
    <n v="9"/>
    <x v="3"/>
    <x v="1"/>
    <n v="28348"/>
    <n v="77"/>
    <n v="1364714"/>
    <n v="2.0772117821023306"/>
  </r>
  <r>
    <n v="121"/>
    <d v="2021-10-21T00:00:00"/>
    <s v="October"/>
    <n v="10"/>
    <x v="3"/>
    <x v="1"/>
    <n v="26521"/>
    <n v="89"/>
    <n v="1330157"/>
    <n v="1.9938247891038425"/>
  </r>
  <r>
    <n v="122"/>
    <d v="2021-11-21T00:00:00"/>
    <s v="November"/>
    <n v="11"/>
    <x v="3"/>
    <x v="1"/>
    <n v="33302"/>
    <n v="105"/>
    <n v="1471786"/>
    <n v="2.2626930817387856"/>
  </r>
  <r>
    <n v="123"/>
    <d v="2021-12-21T00:00:00"/>
    <s v="December"/>
    <n v="12"/>
    <x v="3"/>
    <x v="1"/>
    <n v="34891"/>
    <n v="105"/>
    <n v="1528067"/>
    <n v="2.2833422880017697"/>
  </r>
  <r>
    <n v="124"/>
    <d v="2022-01-22T00:00:00"/>
    <s v="January"/>
    <n v="1"/>
    <x v="4"/>
    <x v="1"/>
    <n v="20657"/>
    <n v="116"/>
    <n v="1468518"/>
    <n v="1.4066562343805116"/>
  </r>
  <r>
    <n v="125"/>
    <d v="2022-02-22T00:00:00"/>
    <s v="February"/>
    <n v="2"/>
    <x v="4"/>
    <x v="1"/>
    <n v="26075"/>
    <n v="108"/>
    <n v="1576512"/>
    <n v="1.6539677465188973"/>
  </r>
  <r>
    <n v="126"/>
    <d v="2022-03-22T00:00:00"/>
    <s v="March"/>
    <n v="3"/>
    <x v="4"/>
    <x v="1"/>
    <n v="34508"/>
    <n v="153"/>
    <n v="2007740"/>
    <n v="1.7187484435235638"/>
  </r>
  <r>
    <n v="127"/>
    <d v="2022-04-22T00:00:00"/>
    <s v="April"/>
    <n v="4"/>
    <x v="4"/>
    <x v="1"/>
    <n v="26897"/>
    <n v="151"/>
    <n v="1506180"/>
    <n v="1.7857759364750561"/>
  </r>
  <r>
    <n v="128"/>
    <d v="2022-05-22T00:00:00"/>
    <s v="May"/>
    <n v="5"/>
    <x v="4"/>
    <x v="1"/>
    <n v="35640"/>
    <n v="144"/>
    <n v="1640099"/>
    <n v="2.1730395543195868"/>
  </r>
  <r>
    <n v="129"/>
    <d v="2022-06-22T00:00:00"/>
    <s v="June"/>
    <n v="6"/>
    <x v="4"/>
    <x v="1"/>
    <n v="32473"/>
    <n v="192"/>
    <n v="1832636"/>
    <n v="1.7719285226307897"/>
  </r>
  <r>
    <n v="130"/>
    <d v="2022-07-22T00:00:00"/>
    <s v="July"/>
    <n v="7"/>
    <x v="4"/>
    <x v="1"/>
    <n v="35882"/>
    <n v="207"/>
    <n v="1625375"/>
    <n v="2.2076136276243945"/>
  </r>
  <r>
    <n v="131"/>
    <d v="2022-08-22T00:00:00"/>
    <s v="August"/>
    <n v="8"/>
    <x v="4"/>
    <x v="1"/>
    <n v="43610"/>
    <n v="238"/>
    <n v="1644943"/>
    <n v="2.651155693540749"/>
  </r>
  <r>
    <n v="132"/>
    <d v="2022-09-22T00:00:00"/>
    <s v="September"/>
    <n v="9"/>
    <x v="4"/>
    <x v="1"/>
    <n v="43289"/>
    <n v="239"/>
    <n v="1415748"/>
    <n v="3.057676931205271"/>
  </r>
  <r>
    <n v="133"/>
    <d v="2022-10-22T00:00:00"/>
    <s v="October"/>
    <n v="10"/>
    <x v="4"/>
    <x v="1"/>
    <n v="55276"/>
    <n v="246"/>
    <n v="1359799"/>
    <n v="4.0650125496488814"/>
  </r>
  <r>
    <n v="134"/>
    <d v="2022-11-22T00:00:00"/>
    <s v="November"/>
    <n v="11"/>
    <x v="4"/>
    <x v="1"/>
    <n v="68917"/>
    <n v="281"/>
    <n v="1401536"/>
    <n v="4.9172479336956023"/>
  </r>
  <r>
    <n v="135"/>
    <d v="2022-12-22T00:00:00"/>
    <s v="December"/>
    <n v="12"/>
    <x v="4"/>
    <x v="1"/>
    <n v="100483"/>
    <n v="284"/>
    <n v="1362860"/>
    <n v="7.3729510001027245"/>
  </r>
  <r>
    <n v="136"/>
    <d v="2023-01-22T00:00:00"/>
    <s v="January"/>
    <n v="1"/>
    <x v="5"/>
    <x v="1"/>
    <n v="116203"/>
    <n v="283"/>
    <n v="1416355"/>
    <n v="8.2043696672091393"/>
  </r>
  <r>
    <n v="137"/>
    <d v="2023-02-22T00:00:00"/>
    <s v="February"/>
    <n v="2"/>
    <x v="5"/>
    <x v="1"/>
    <n v="97688"/>
    <n v="276"/>
    <n v="1491364"/>
    <n v="6.5502452788185854"/>
  </r>
  <r>
    <n v="138"/>
    <d v="2023-03-22T00:00:00"/>
    <s v="March"/>
    <n v="3"/>
    <x v="5"/>
    <x v="1"/>
    <n v="141790"/>
    <n v="304"/>
    <n v="1759040"/>
    <n v="8.0606467163907585"/>
  </r>
  <r>
    <n v="139"/>
    <d v="2023-04-22T00:00:00"/>
    <s v="April"/>
    <n v="4"/>
    <x v="5"/>
    <x v="1"/>
    <n v="84742"/>
    <n v="268"/>
    <n v="1031576"/>
    <n v="8.2148091851691003"/>
  </r>
  <r>
    <n v="140"/>
    <d v="2023-05-22T00:00:00"/>
    <s v="May"/>
    <n v="5"/>
    <x v="5"/>
    <x v="1"/>
    <n v="114420"/>
    <n v="396"/>
    <n v="1667073"/>
    <n v="6.8635266721973176"/>
  </r>
  <r>
    <n v="141"/>
    <d v="2023-06-22T00:00:00"/>
    <s v="June"/>
    <n v="6"/>
    <x v="5"/>
    <x v="1"/>
    <n v="99288"/>
    <n v="384"/>
    <n v="1316929"/>
    <n v="7.5393586138660469"/>
  </r>
  <r>
    <n v="142"/>
    <d v="2023-07-22T00:00:00"/>
    <s v="July"/>
    <n v="7"/>
    <x v="5"/>
    <x v="1"/>
    <n v="111303"/>
    <n v="397"/>
    <n v="1433718"/>
    <n v="7.7632421438525574"/>
  </r>
  <r>
    <n v="143"/>
    <d v="2023-08-22T00:00:00"/>
    <s v="August"/>
    <n v="8"/>
    <x v="5"/>
    <x v="1"/>
    <n v="139876"/>
    <n v="574"/>
    <n v="1402702"/>
    <n v="9.9718970957480639"/>
  </r>
  <r>
    <n v="144"/>
    <d v="2023-09-22T00:00:00"/>
    <s v="September"/>
    <n v="9"/>
    <x v="5"/>
    <x v="1"/>
    <n v="173820.330242453"/>
    <n v="471"/>
    <n v="1350840"/>
    <n v="12.867573527764428"/>
  </r>
  <r>
    <n v="145"/>
    <d v="2023-10-22T00:00:00"/>
    <s v="October"/>
    <n v="10"/>
    <x v="5"/>
    <x v="1"/>
    <n v="106600"/>
    <n v="221"/>
    <n v="1490335"/>
    <n v="7.1527542465284659"/>
  </r>
  <r>
    <n v="146"/>
    <d v="2023-11-22T00:00:00"/>
    <s v="November"/>
    <n v="11"/>
    <x v="5"/>
    <x v="1"/>
    <n v="96461.311000000002"/>
    <n v="229"/>
    <n v="1442179"/>
    <n v="6.6885810291232914"/>
  </r>
  <r>
    <n v="147"/>
    <d v="2023-12-22T00:00:00"/>
    <s v="December"/>
    <n v="12"/>
    <x v="5"/>
    <x v="1"/>
    <n v="84725.932000000001"/>
    <n v="770"/>
    <n v="1231252"/>
    <n v="6.8812827918249067"/>
  </r>
  <r>
    <n v="148"/>
    <d v="2024-01-22T00:00:00"/>
    <s v="January"/>
    <n v="1"/>
    <x v="6"/>
    <x v="1"/>
    <n v="81187.13"/>
    <n v="788"/>
    <n v="1478847"/>
    <n v="5.4898938159255151"/>
  </r>
  <r>
    <n v="149"/>
    <d v="2024-02-22T00:00:00"/>
    <s v="February"/>
    <n v="2"/>
    <x v="6"/>
    <x v="1"/>
    <n v="74290.422999999995"/>
    <n v="920"/>
    <n v="1586025"/>
    <n v="4.6840638073170338"/>
  </r>
  <r>
    <n v="150"/>
    <d v="2024-03-22T00:00:00"/>
    <s v="March"/>
    <n v="3"/>
    <x v="6"/>
    <x v="1"/>
    <n v="109034.2245997"/>
    <n v="910"/>
    <n v="1439897"/>
    <n v="7.5723627870396282"/>
  </r>
  <r>
    <n v="151"/>
    <d v="2024-04-22T00:00:00"/>
    <s v="April"/>
    <n v="4"/>
    <x v="6"/>
    <x v="1"/>
    <n v="65934.993000000002"/>
    <n v="795"/>
    <n v="1132096"/>
    <n v="5.8241521037085198"/>
  </r>
  <r>
    <n v="152"/>
    <d v="2024-05-22T00:00:00"/>
    <s v="May"/>
    <n v="5"/>
    <x v="6"/>
    <x v="1"/>
    <n v="98524.324999999997"/>
    <n v="1025"/>
    <n v="1483809"/>
    <n v="6.6399600622452075"/>
  </r>
  <r>
    <n v="153"/>
    <d v="2020-10-20T00:00:00"/>
    <s v="October"/>
    <n v="10"/>
    <x v="2"/>
    <x v="2"/>
    <n v="28"/>
    <n v="3"/>
    <n v="1820763"/>
    <n v="1.5378168383254711E-3"/>
  </r>
  <r>
    <n v="154"/>
    <d v="2020-11-20T00:00:00"/>
    <s v="November"/>
    <n v="11"/>
    <x v="2"/>
    <x v="2"/>
    <n v="15"/>
    <n v="4"/>
    <n v="2169841"/>
    <n v="6.9129489211421482E-4"/>
  </r>
  <r>
    <n v="155"/>
    <d v="2020-12-20T00:00:00"/>
    <s v="December"/>
    <n v="12"/>
    <x v="2"/>
    <x v="2"/>
    <n v="29496"/>
    <n v="3"/>
    <n v="2230609"/>
    <n v="1.3223294624920818"/>
  </r>
  <r>
    <n v="156"/>
    <d v="2021-01-21T00:00:00"/>
    <s v="January"/>
    <n v="1"/>
    <x v="3"/>
    <x v="2"/>
    <n v="29715"/>
    <n v="4"/>
    <n v="2244660"/>
    <n v="1.323808505519767"/>
  </r>
  <r>
    <n v="157"/>
    <d v="2021-02-21T00:00:00"/>
    <s v="February"/>
    <n v="2"/>
    <x v="3"/>
    <x v="2"/>
    <n v="166361"/>
    <n v="13"/>
    <n v="2284006"/>
    <n v="7.2837374332641858"/>
  </r>
  <r>
    <n v="158"/>
    <d v="2021-03-21T00:00:00"/>
    <s v="March"/>
    <n v="3"/>
    <x v="3"/>
    <x v="2"/>
    <n v="140167"/>
    <n v="35"/>
    <n v="2715403"/>
    <n v="5.1619225580880626"/>
  </r>
  <r>
    <n v="159"/>
    <d v="2021-04-21T00:00:00"/>
    <s v="April"/>
    <n v="4"/>
    <x v="3"/>
    <x v="2"/>
    <n v="15095"/>
    <n v="22"/>
    <n v="2626319"/>
    <n v="0.57475881642709814"/>
  </r>
  <r>
    <n v="160"/>
    <d v="2021-05-21T00:00:00"/>
    <s v="May"/>
    <n v="5"/>
    <x v="3"/>
    <x v="2"/>
    <n v="55278"/>
    <n v="53"/>
    <n v="2185035"/>
    <n v="2.5298450596901194"/>
  </r>
  <r>
    <n v="161"/>
    <d v="2021-06-21T00:00:00"/>
    <s v="June"/>
    <n v="6"/>
    <x v="3"/>
    <x v="2"/>
    <n v="116078"/>
    <n v="20"/>
    <n v="2782233"/>
    <n v="4.1721164259068164"/>
  </r>
  <r>
    <n v="162"/>
    <d v="2021-07-21T00:00:00"/>
    <s v="July"/>
    <n v="7"/>
    <x v="3"/>
    <x v="2"/>
    <n v="189748"/>
    <n v="19"/>
    <n v="2518651"/>
    <n v="7.5337154691142203"/>
  </r>
  <r>
    <n v="163"/>
    <d v="2021-08-21T00:00:00"/>
    <s v="August"/>
    <n v="8"/>
    <x v="3"/>
    <x v="2"/>
    <n v="91993"/>
    <n v="190"/>
    <n v="3112888"/>
    <n v="2.9552299986379209"/>
  </r>
  <r>
    <n v="164"/>
    <d v="2021-09-21T00:00:00"/>
    <s v="September"/>
    <n v="9"/>
    <x v="3"/>
    <x v="2"/>
    <n v="138321"/>
    <n v="203"/>
    <n v="3051437"/>
    <n v="4.5329790521646034"/>
  </r>
  <r>
    <n v="165"/>
    <d v="2021-10-21T00:00:00"/>
    <s v="October"/>
    <n v="10"/>
    <x v="3"/>
    <x v="2"/>
    <n v="80148"/>
    <n v="169"/>
    <n v="2986792"/>
    <n v="2.683414178155024"/>
  </r>
  <r>
    <n v="166"/>
    <d v="2021-11-21T00:00:00"/>
    <s v="November"/>
    <n v="11"/>
    <x v="3"/>
    <x v="2"/>
    <n v="37940"/>
    <n v="250"/>
    <n v="3342232"/>
    <n v="1.1351695513656743"/>
  </r>
  <r>
    <n v="167"/>
    <d v="2021-12-21T00:00:00"/>
    <s v="December"/>
    <n v="12"/>
    <x v="3"/>
    <x v="2"/>
    <n v="85105"/>
    <n v="276"/>
    <n v="3278658"/>
    <n v="2.5957266662152625"/>
  </r>
  <r>
    <n v="168"/>
    <d v="2022-01-22T00:00:00"/>
    <s v="January"/>
    <n v="1"/>
    <x v="4"/>
    <x v="2"/>
    <n v="94816"/>
    <n v="594"/>
    <n v="3061965"/>
    <n v="3.0965736055114936"/>
  </r>
  <r>
    <n v="169"/>
    <d v="2022-02-22T00:00:00"/>
    <s v="February"/>
    <n v="2"/>
    <x v="4"/>
    <x v="2"/>
    <n v="164456"/>
    <n v="495"/>
    <n v="3015972"/>
    <n v="5.4528357690323386"/>
  </r>
  <r>
    <n v="170"/>
    <d v="2022-03-22T00:00:00"/>
    <s v="March"/>
    <n v="3"/>
    <x v="4"/>
    <x v="2"/>
    <n v="158146"/>
    <n v="649"/>
    <n v="3737966"/>
    <n v="4.2308035974645035"/>
  </r>
  <r>
    <n v="171"/>
    <d v="2022-04-22T00:00:00"/>
    <s v="April"/>
    <n v="4"/>
    <x v="4"/>
    <x v="2"/>
    <n v="99517"/>
    <n v="585"/>
    <n v="3771516"/>
    <n v="2.6386471646945155"/>
  </r>
  <r>
    <n v="172"/>
    <d v="2022-05-22T00:00:00"/>
    <s v="May"/>
    <n v="5"/>
    <x v="4"/>
    <x v="2"/>
    <n v="337176"/>
    <n v="506"/>
    <n v="2966297"/>
    <n v="11.366899538380682"/>
  </r>
  <r>
    <n v="173"/>
    <d v="2022-06-22T00:00:00"/>
    <s v="June"/>
    <n v="6"/>
    <x v="4"/>
    <x v="2"/>
    <n v="302667"/>
    <n v="570"/>
    <n v="3545468"/>
    <n v="8.5367291426688947"/>
  </r>
  <r>
    <n v="174"/>
    <d v="2022-07-22T00:00:00"/>
    <s v="July"/>
    <n v="7"/>
    <x v="4"/>
    <x v="2"/>
    <n v="141084"/>
    <n v="494"/>
    <n v="3708559"/>
    <n v="3.8042808540999347"/>
  </r>
  <r>
    <n v="175"/>
    <d v="2022-08-22T00:00:00"/>
    <s v="August"/>
    <n v="8"/>
    <x v="4"/>
    <x v="2"/>
    <n v="56557"/>
    <n v="635"/>
    <n v="3784113"/>
    <n v="1.4945906742214095"/>
  </r>
  <r>
    <n v="176"/>
    <d v="2022-09-22T00:00:00"/>
    <s v="September"/>
    <n v="9"/>
    <x v="4"/>
    <x v="2"/>
    <n v="145661"/>
    <n v="522"/>
    <n v="3425720"/>
    <n v="4.2519820650841282"/>
  </r>
  <r>
    <n v="177"/>
    <d v="2022-10-22T00:00:00"/>
    <s v="October"/>
    <n v="10"/>
    <x v="4"/>
    <x v="2"/>
    <n v="76169"/>
    <n v="671"/>
    <n v="3543229"/>
    <n v="2.1497058191835752"/>
  </r>
  <r>
    <n v="178"/>
    <d v="2022-11-22T00:00:00"/>
    <s v="November"/>
    <n v="11"/>
    <x v="4"/>
    <x v="2"/>
    <n v="79717"/>
    <n v="664"/>
    <n v="3412533"/>
    <n v="2.3360067140742671"/>
  </r>
  <r>
    <n v="179"/>
    <d v="2022-12-22T00:00:00"/>
    <s v="December"/>
    <n v="12"/>
    <x v="4"/>
    <x v="2"/>
    <n v="86053"/>
    <n v="647"/>
    <n v="3783539"/>
    <n v="2.2744049949002769"/>
  </r>
  <r>
    <n v="180"/>
    <d v="2023-01-22T00:00:00"/>
    <s v="January"/>
    <n v="1"/>
    <x v="5"/>
    <x v="2"/>
    <n v="92221"/>
    <n v="526"/>
    <n v="3408606"/>
    <n v="2.7055341685134628"/>
  </r>
  <r>
    <n v="181"/>
    <d v="2023-02-22T00:00:00"/>
    <s v="February"/>
    <n v="2"/>
    <x v="5"/>
    <x v="2"/>
    <n v="102858"/>
    <n v="632"/>
    <n v="3261985"/>
    <n v="3.1532333839671245"/>
  </r>
  <r>
    <n v="182"/>
    <d v="2023-03-22T00:00:00"/>
    <s v="March"/>
    <n v="3"/>
    <x v="5"/>
    <x v="2"/>
    <n v="155475"/>
    <n v="764"/>
    <n v="3457475"/>
    <n v="4.496778718573526"/>
  </r>
  <r>
    <n v="183"/>
    <d v="2023-04-22T00:00:00"/>
    <s v="April"/>
    <n v="4"/>
    <x v="5"/>
    <x v="2"/>
    <n v="119698"/>
    <n v="497"/>
    <n v="2518119"/>
    <n v="4.7534687598163554"/>
  </r>
  <r>
    <n v="184"/>
    <d v="2023-05-22T00:00:00"/>
    <s v="May"/>
    <n v="5"/>
    <x v="5"/>
    <x v="2"/>
    <n v="161160"/>
    <n v="548"/>
    <n v="3481056"/>
    <n v="4.6296296296296298"/>
  </r>
  <r>
    <n v="185"/>
    <d v="2023-06-22T00:00:00"/>
    <s v="June"/>
    <n v="6"/>
    <x v="5"/>
    <x v="2"/>
    <n v="125255"/>
    <n v="508"/>
    <n v="2977246"/>
    <n v="4.2070759352770981"/>
  </r>
  <r>
    <n v="186"/>
    <d v="2023-07-22T00:00:00"/>
    <s v="July"/>
    <n v="7"/>
    <x v="5"/>
    <x v="2"/>
    <n v="93354"/>
    <n v="716"/>
    <n v="3013965"/>
    <n v="3.0973816882412368"/>
  </r>
  <r>
    <n v="187"/>
    <d v="2023-08-22T00:00:00"/>
    <s v="August"/>
    <n v="8"/>
    <x v="5"/>
    <x v="2"/>
    <n v="122432.762579708"/>
    <n v="810"/>
    <n v="3084505"/>
    <n v="3.9692839719730721"/>
  </r>
  <r>
    <n v="188"/>
    <d v="2023-09-22T00:00:00"/>
    <s v="September"/>
    <n v="9"/>
    <x v="5"/>
    <x v="2"/>
    <n v="115641.08291629099"/>
    <n v="777"/>
    <n v="2709055"/>
    <n v="4.2686871590385209"/>
  </r>
  <r>
    <n v="189"/>
    <d v="2023-10-22T00:00:00"/>
    <s v="October"/>
    <n v="10"/>
    <x v="5"/>
    <x v="2"/>
    <n v="62044"/>
    <n v="785"/>
    <n v="3241557"/>
    <n v="1.9140184793912309"/>
  </r>
  <r>
    <n v="190"/>
    <d v="2023-11-01T00:00:00"/>
    <s v="November"/>
    <n v="11"/>
    <x v="5"/>
    <x v="2"/>
    <n v="93368.201000000001"/>
    <n v="1179"/>
    <n v="2883009"/>
    <n v="3.2385677949669947"/>
  </r>
  <r>
    <n v="191"/>
    <d v="2023-12-12T00:00:00"/>
    <s v="December"/>
    <n v="12"/>
    <x v="5"/>
    <x v="2"/>
    <n v="121638.35400000001"/>
    <n v="1229"/>
    <n v="2929375"/>
    <n v="4.1523654021762324"/>
  </r>
  <r>
    <n v="192"/>
    <d v="2024-01-22T00:00:00"/>
    <s v="January"/>
    <n v="1"/>
    <x v="6"/>
    <x v="2"/>
    <n v="110386.50199999999"/>
    <n v="935"/>
    <n v="2735296"/>
    <n v="4.0356327797795926"/>
  </r>
  <r>
    <n v="193"/>
    <d v="2024-02-02T00:00:00"/>
    <s v="February"/>
    <n v="2"/>
    <x v="6"/>
    <x v="2"/>
    <n v="157146.717"/>
    <n v="999"/>
    <n v="2885424"/>
    <n v="5.4462261698800596"/>
  </r>
  <r>
    <n v="194"/>
    <d v="2024-03-13T00:00:00"/>
    <s v="March"/>
    <n v="3"/>
    <x v="6"/>
    <x v="2"/>
    <n v="980995.062203201"/>
    <n v="1048"/>
    <n v="2900607"/>
    <n v="33.820336991643508"/>
  </r>
  <r>
    <n v="195"/>
    <d v="2024-04-22T00:00:00"/>
    <s v="April"/>
    <n v="4"/>
    <x v="6"/>
    <x v="2"/>
    <n v="181906.07500000001"/>
    <n v="1320"/>
    <n v="2597624"/>
    <n v="7.0027869699386835"/>
  </r>
  <r>
    <n v="196"/>
    <d v="2024-05-01T00:00:00"/>
    <s v="May"/>
    <n v="5"/>
    <x v="6"/>
    <x v="2"/>
    <n v="207180.71400000001"/>
    <n v="1407"/>
    <n v="3023521"/>
    <n v="6.8522994879149177"/>
  </r>
  <r>
    <n v="197"/>
    <d v="2021-09-21T00:00:00"/>
    <s v="September"/>
    <n v="9"/>
    <x v="3"/>
    <x v="3"/>
    <n v="123753"/>
    <n v="10"/>
    <n v="8883724"/>
    <n v="1.3930306704710773"/>
  </r>
  <r>
    <n v="198"/>
    <d v="2021-10-21T00:00:00"/>
    <s v="October"/>
    <n v="10"/>
    <x v="3"/>
    <x v="3"/>
    <n v="120803"/>
    <n v="54"/>
    <n v="10496804"/>
    <n v="1.1508550602640575"/>
  </r>
  <r>
    <n v="199"/>
    <d v="2021-11-21T00:00:00"/>
    <s v="November"/>
    <n v="11"/>
    <x v="3"/>
    <x v="3"/>
    <n v="112164"/>
    <n v="75"/>
    <n v="11369214"/>
    <n v="0.98655896528994869"/>
  </r>
  <r>
    <n v="200"/>
    <d v="2021-12-21T00:00:00"/>
    <s v="December"/>
    <n v="12"/>
    <x v="3"/>
    <x v="3"/>
    <n v="156737"/>
    <n v="95"/>
    <n v="11435051"/>
    <n v="1.3706716305856441"/>
  </r>
  <r>
    <n v="201"/>
    <d v="2022-01-22T00:00:00"/>
    <s v="January"/>
    <n v="1"/>
    <x v="4"/>
    <x v="3"/>
    <n v="118978"/>
    <n v="133"/>
    <n v="9350211"/>
    <n v="1.2724632631285004"/>
  </r>
  <r>
    <n v="202"/>
    <d v="2022-02-22T00:00:00"/>
    <s v="February"/>
    <n v="2"/>
    <x v="4"/>
    <x v="3"/>
    <n v="38245"/>
    <n v="105"/>
    <n v="8357206"/>
    <n v="0.45762902099098668"/>
  </r>
  <r>
    <n v="203"/>
    <d v="2022-03-22T00:00:00"/>
    <s v="March"/>
    <n v="3"/>
    <x v="4"/>
    <x v="3"/>
    <n v="63654"/>
    <n v="129"/>
    <n v="10733134"/>
    <n v="0.59306070342548589"/>
  </r>
  <r>
    <n v="204"/>
    <d v="2022-04-22T00:00:00"/>
    <s v="April"/>
    <n v="4"/>
    <x v="4"/>
    <x v="3"/>
    <n v="46912"/>
    <n v="116"/>
    <n v="10657783"/>
    <n v="0.44016658999343483"/>
  </r>
  <r>
    <n v="205"/>
    <d v="2022-05-22T00:00:00"/>
    <s v="May"/>
    <n v="5"/>
    <x v="4"/>
    <x v="3"/>
    <n v="15258"/>
    <n v="74"/>
    <n v="9652649"/>
    <n v="0.15807059802961859"/>
  </r>
  <r>
    <n v="206"/>
    <d v="2022-06-22T00:00:00"/>
    <s v="June"/>
    <n v="6"/>
    <x v="4"/>
    <x v="3"/>
    <n v="80539"/>
    <n v="115"/>
    <n v="11238941"/>
    <n v="0.71660666249604832"/>
  </r>
  <r>
    <n v="207"/>
    <d v="2022-07-22T00:00:00"/>
    <s v="July"/>
    <n v="7"/>
    <x v="4"/>
    <x v="3"/>
    <n v="67563"/>
    <n v="134"/>
    <n v="10955007"/>
    <n v="0.61673169172780995"/>
  </r>
  <r>
    <n v="208"/>
    <d v="2022-08-22T00:00:00"/>
    <s v="August"/>
    <n v="8"/>
    <x v="4"/>
    <x v="3"/>
    <n v="73462"/>
    <n v="140"/>
    <n v="12804323"/>
    <n v="0.57372810729626234"/>
  </r>
  <r>
    <n v="209"/>
    <d v="2022-09-22T00:00:00"/>
    <s v="September"/>
    <n v="9"/>
    <x v="4"/>
    <x v="3"/>
    <n v="101155"/>
    <n v="190"/>
    <n v="11806012"/>
    <n v="0.8568092256724793"/>
  </r>
  <r>
    <n v="210"/>
    <d v="2022-10-22T00:00:00"/>
    <s v="October"/>
    <n v="10"/>
    <x v="4"/>
    <x v="3"/>
    <n v="46240"/>
    <n v="149"/>
    <n v="11493445"/>
    <n v="0.40231627679951487"/>
  </r>
  <r>
    <n v="211"/>
    <d v="2022-11-22T00:00:00"/>
    <s v="November"/>
    <n v="11"/>
    <x v="4"/>
    <x v="3"/>
    <n v="51583"/>
    <n v="183"/>
    <n v="12129427"/>
    <n v="0.42527153178794025"/>
  </r>
  <r>
    <n v="212"/>
    <d v="2022-12-22T00:00:00"/>
    <s v="December"/>
    <n v="12"/>
    <x v="4"/>
    <x v="3"/>
    <n v="55807"/>
    <n v="129"/>
    <n v="11855346"/>
    <n v="0.47073278164973004"/>
  </r>
  <r>
    <n v="213"/>
    <d v="2023-01-22T00:00:00"/>
    <s v="January"/>
    <n v="1"/>
    <x v="5"/>
    <x v="3"/>
    <n v="141184"/>
    <n v="171"/>
    <n v="10790012"/>
    <n v="1.3084693510998875"/>
  </r>
  <r>
    <n v="214"/>
    <d v="2023-02-22T00:00:00"/>
    <s v="February"/>
    <n v="2"/>
    <x v="5"/>
    <x v="3"/>
    <n v="71786"/>
    <n v="174"/>
    <n v="9264246"/>
    <n v="0.77487147901728859"/>
  </r>
  <r>
    <n v="215"/>
    <d v="2023-03-22T00:00:00"/>
    <s v="March"/>
    <n v="3"/>
    <x v="5"/>
    <x v="3"/>
    <n v="94114"/>
    <n v="247"/>
    <n v="11406315"/>
    <n v="0.82510433913143733"/>
  </r>
  <r>
    <n v="216"/>
    <d v="2023-04-22T00:00:00"/>
    <s v="April"/>
    <n v="4"/>
    <x v="5"/>
    <x v="3"/>
    <n v="82860"/>
    <n v="209"/>
    <n v="8930104"/>
    <n v="0.92787273250121172"/>
  </r>
  <r>
    <n v="217"/>
    <d v="2023-05-22T00:00:00"/>
    <s v="May"/>
    <n v="5"/>
    <x v="5"/>
    <x v="3"/>
    <n v="111892"/>
    <n v="251"/>
    <n v="10713549"/>
    <n v="1.0443971460810979"/>
  </r>
  <r>
    <n v="218"/>
    <d v="2023-06-22T00:00:00"/>
    <s v="June"/>
    <n v="6"/>
    <x v="5"/>
    <x v="3"/>
    <n v="76497"/>
    <n v="216"/>
    <n v="9333970"/>
    <n v="0.81955480893981869"/>
  </r>
  <r>
    <n v="219"/>
    <d v="2023-07-22T00:00:00"/>
    <s v="July"/>
    <n v="7"/>
    <x v="5"/>
    <x v="3"/>
    <n v="174846"/>
    <n v="264"/>
    <n v="10513644"/>
    <n v="1.6630389996085089"/>
  </r>
  <r>
    <n v="220"/>
    <d v="2023-08-22T00:00:00"/>
    <s v="August"/>
    <n v="8"/>
    <x v="5"/>
    <x v="3"/>
    <n v="111116"/>
    <n v="274"/>
    <n v="10429019"/>
    <n v="1.06545016362516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n v="1"/>
    <d v="2018-02-18T00:00:00"/>
    <s v="February"/>
    <n v="2"/>
    <x v="0"/>
    <x v="0"/>
    <n v="4539"/>
    <n v="2"/>
    <n v="1376923"/>
    <n v="0.32964806310883032"/>
  </r>
  <r>
    <n v="2"/>
    <d v="2018-03-18T00:00:00"/>
    <s v="March"/>
    <n v="3"/>
    <x v="0"/>
    <x v="0"/>
    <n v="3224"/>
    <n v="42"/>
    <n v="1472362"/>
    <n v="0.21896788969017131"/>
  </r>
  <r>
    <n v="3"/>
    <d v="2018-04-18T00:00:00"/>
    <s v="April"/>
    <n v="4"/>
    <x v="0"/>
    <x v="0"/>
    <n v="8311"/>
    <n v="54"/>
    <n v="1541322"/>
    <n v="0.53921244230602039"/>
  </r>
  <r>
    <n v="4"/>
    <d v="2018-05-18T00:00:00"/>
    <s v="May"/>
    <n v="5"/>
    <x v="0"/>
    <x v="0"/>
    <n v="4852"/>
    <n v="51"/>
    <n v="1726141"/>
    <n v="0.28108943591514252"/>
  </r>
  <r>
    <n v="5"/>
    <d v="2018-06-18T00:00:00"/>
    <s v="June"/>
    <n v="6"/>
    <x v="0"/>
    <x v="0"/>
    <n v="21829"/>
    <n v="39"/>
    <n v="1280377"/>
    <n v="1.7048884820642669"/>
  </r>
  <r>
    <n v="6"/>
    <d v="2018-07-18T00:00:00"/>
    <s v="July"/>
    <n v="7"/>
    <x v="0"/>
    <x v="0"/>
    <n v="49803"/>
    <n v="59"/>
    <n v="1752989"/>
    <n v="2.8410332295296779"/>
  </r>
  <r>
    <n v="7"/>
    <d v="2018-08-18T00:00:00"/>
    <s v="August"/>
    <n v="8"/>
    <x v="0"/>
    <x v="0"/>
    <n v="5396"/>
    <n v="71"/>
    <n v="1458157"/>
    <n v="0.37005617364933957"/>
  </r>
  <r>
    <n v="8"/>
    <d v="2018-09-18T00:00:00"/>
    <s v="September"/>
    <n v="9"/>
    <x v="0"/>
    <x v="0"/>
    <n v="28198"/>
    <n v="70"/>
    <n v="1292061"/>
    <n v="2.1824047007068552"/>
  </r>
  <r>
    <n v="9"/>
    <d v="2018-10-18T00:00:00"/>
    <s v="October"/>
    <n v="10"/>
    <x v="0"/>
    <x v="0"/>
    <n v="68948"/>
    <n v="118"/>
    <n v="1612747"/>
    <n v="4.2751900949125936"/>
  </r>
  <r>
    <n v="10"/>
    <d v="2018-11-18T00:00:00"/>
    <s v="November"/>
    <n v="11"/>
    <x v="0"/>
    <x v="0"/>
    <n v="32905"/>
    <n v="68"/>
    <n v="1589736"/>
    <n v="2.0698405269805806"/>
  </r>
  <r>
    <n v="11"/>
    <d v="2018-12-18T00:00:00"/>
    <s v="December"/>
    <n v="12"/>
    <x v="0"/>
    <x v="0"/>
    <n v="19300"/>
    <n v="91"/>
    <n v="1211845"/>
    <n v="1.5926129166683858"/>
  </r>
  <r>
    <n v="12"/>
    <d v="2019-01-19T00:00:00"/>
    <s v="January"/>
    <n v="1"/>
    <x v="1"/>
    <x v="0"/>
    <n v="56272"/>
    <n v="110"/>
    <n v="1322806"/>
    <n v="4.2539873571786035"/>
  </r>
  <r>
    <n v="13"/>
    <d v="2019-02-19T00:00:00"/>
    <s v="February"/>
    <n v="2"/>
    <x v="1"/>
    <x v="0"/>
    <n v="24301"/>
    <n v="84"/>
    <n v="1208162"/>
    <n v="2.0114024443741814"/>
  </r>
  <r>
    <n v="14"/>
    <d v="2019-03-19T00:00:00"/>
    <s v="March"/>
    <n v="3"/>
    <x v="1"/>
    <x v="0"/>
    <n v="60715"/>
    <n v="110"/>
    <n v="1369601"/>
    <n v="4.4330429081170353"/>
  </r>
  <r>
    <n v="15"/>
    <d v="2019-04-19T00:00:00"/>
    <s v="April"/>
    <n v="4"/>
    <x v="1"/>
    <x v="0"/>
    <n v="38221"/>
    <n v="122"/>
    <n v="1313171"/>
    <n v="2.9105881869154895"/>
  </r>
  <r>
    <n v="16"/>
    <d v="2019-05-19T00:00:00"/>
    <s v="May"/>
    <n v="5"/>
    <x v="1"/>
    <x v="0"/>
    <n v="50173"/>
    <n v="151"/>
    <n v="1405042"/>
    <n v="3.5709252819488668"/>
  </r>
  <r>
    <n v="17"/>
    <d v="2019-06-19T00:00:00"/>
    <s v="June"/>
    <n v="6"/>
    <x v="1"/>
    <x v="0"/>
    <n v="18818"/>
    <n v="101"/>
    <n v="1039788"/>
    <n v="1.8097919960607354"/>
  </r>
  <r>
    <n v="18"/>
    <d v="2019-07-19T00:00:00"/>
    <s v="July"/>
    <n v="7"/>
    <x v="1"/>
    <x v="0"/>
    <n v="68809"/>
    <n v="147"/>
    <n v="1543658"/>
    <n v="4.4575288049555013"/>
  </r>
  <r>
    <n v="19"/>
    <d v="2019-08-19T00:00:00"/>
    <s v="August"/>
    <n v="8"/>
    <x v="1"/>
    <x v="0"/>
    <n v="42949"/>
    <n v="149"/>
    <n v="1310857"/>
    <n v="3.2764061983877721"/>
  </r>
  <r>
    <n v="20"/>
    <d v="2019-09-19T00:00:00"/>
    <s v="September"/>
    <n v="9"/>
    <x v="1"/>
    <x v="0"/>
    <n v="53965"/>
    <n v="157"/>
    <n v="1406894"/>
    <n v="3.8357545060253297"/>
  </r>
  <r>
    <n v="21"/>
    <d v="2019-10-19T00:00:00"/>
    <s v="October"/>
    <n v="10"/>
    <x v="1"/>
    <x v="0"/>
    <n v="67543"/>
    <n v="233"/>
    <n v="1482933"/>
    <n v="4.554689928675133"/>
  </r>
  <r>
    <n v="22"/>
    <d v="2019-11-19T00:00:00"/>
    <s v="November"/>
    <n v="11"/>
    <x v="1"/>
    <x v="0"/>
    <n v="48192"/>
    <n v="211"/>
    <n v="1456280"/>
    <n v="3.3092537149449286"/>
  </r>
  <r>
    <n v="23"/>
    <d v="2019-12-19T00:00:00"/>
    <s v="December"/>
    <n v="12"/>
    <x v="1"/>
    <x v="0"/>
    <n v="65519"/>
    <n v="198"/>
    <n v="1662848"/>
    <n v="3.9401677122623351"/>
  </r>
  <r>
    <n v="24"/>
    <d v="2020-01-20T00:00:00"/>
    <s v="January"/>
    <n v="1"/>
    <x v="2"/>
    <x v="0"/>
    <n v="66932"/>
    <n v="228"/>
    <n v="1225721"/>
    <n v="5.4606227681503379"/>
  </r>
  <r>
    <n v="25"/>
    <d v="2020-02-20T00:00:00"/>
    <s v="February"/>
    <n v="2"/>
    <x v="2"/>
    <x v="0"/>
    <n v="64725"/>
    <n v="195"/>
    <n v="1365254"/>
    <n v="4.7408760567630637"/>
  </r>
  <r>
    <n v="26"/>
    <d v="2020-03-20T00:00:00"/>
    <s v="March"/>
    <n v="3"/>
    <x v="2"/>
    <x v="0"/>
    <n v="50293"/>
    <n v="171"/>
    <n v="1258756"/>
    <n v="3.9954526532544832"/>
  </r>
  <r>
    <n v="27"/>
    <d v="2020-04-20T00:00:00"/>
    <s v="April"/>
    <n v="4"/>
    <x v="2"/>
    <x v="0"/>
    <n v="67372"/>
    <n v="134"/>
    <n v="853727"/>
    <n v="7.8915156718716881"/>
  </r>
  <r>
    <n v="28"/>
    <d v="2020-05-20T00:00:00"/>
    <s v="May"/>
    <n v="5"/>
    <x v="2"/>
    <x v="0"/>
    <n v="23970"/>
    <n v="118"/>
    <n v="828230"/>
    <n v="2.894123613006049"/>
  </r>
  <r>
    <n v="29"/>
    <d v="2020-06-20T00:00:00"/>
    <s v="June"/>
    <n v="6"/>
    <x v="2"/>
    <x v="0"/>
    <n v="55222"/>
    <n v="188"/>
    <n v="1081499"/>
    <n v="5.1060611244208269"/>
  </r>
  <r>
    <n v="30"/>
    <d v="2020-07-20T00:00:00"/>
    <s v="July"/>
    <n v="7"/>
    <x v="2"/>
    <x v="0"/>
    <n v="49512"/>
    <n v="195"/>
    <n v="1110632"/>
    <n v="4.4580022905877019"/>
  </r>
  <r>
    <n v="31"/>
    <d v="2020-08-20T00:00:00"/>
    <s v="August"/>
    <n v="8"/>
    <x v="2"/>
    <x v="0"/>
    <n v="24775"/>
    <n v="210"/>
    <n v="1229959"/>
    <n v="2.0142947854359372"/>
  </r>
  <r>
    <n v="32"/>
    <d v="2020-09-20T00:00:00"/>
    <s v="September"/>
    <n v="9"/>
    <x v="2"/>
    <x v="0"/>
    <n v="48246"/>
    <n v="196"/>
    <n v="1268392"/>
    <n v="3.803713678421182"/>
  </r>
  <r>
    <n v="33"/>
    <d v="2020-10-20T00:00:00"/>
    <s v="October"/>
    <n v="10"/>
    <x v="2"/>
    <x v="0"/>
    <n v="49011"/>
    <n v="191"/>
    <n v="1423519"/>
    <n v="3.4429466694859712"/>
  </r>
  <r>
    <n v="34"/>
    <d v="2020-11-20T00:00:00"/>
    <s v="November"/>
    <n v="11"/>
    <x v="2"/>
    <x v="0"/>
    <n v="52825"/>
    <n v="223"/>
    <n v="1515013"/>
    <n v="3.4867687604000759"/>
  </r>
  <r>
    <n v="35"/>
    <d v="2020-12-20T00:00:00"/>
    <s v="December"/>
    <n v="12"/>
    <x v="2"/>
    <x v="0"/>
    <n v="66829"/>
    <n v="196"/>
    <n v="1816807"/>
    <n v="3.6783764043181253"/>
  </r>
  <r>
    <n v="36"/>
    <d v="2021-01-21T00:00:00"/>
    <s v="January"/>
    <n v="1"/>
    <x v="3"/>
    <x v="0"/>
    <n v="31759"/>
    <n v="211"/>
    <n v="1565352"/>
    <n v="2.0288727391666539"/>
  </r>
  <r>
    <n v="37"/>
    <d v="2021-02-21T00:00:00"/>
    <s v="February"/>
    <n v="2"/>
    <x v="3"/>
    <x v="0"/>
    <n v="42776"/>
    <n v="180"/>
    <n v="1546621"/>
    <n v="2.7657713169548326"/>
  </r>
  <r>
    <n v="38"/>
    <d v="2021-03-21T00:00:00"/>
    <s v="March"/>
    <n v="3"/>
    <x v="3"/>
    <x v="0"/>
    <n v="65423"/>
    <n v="218"/>
    <n v="1682563"/>
    <n v="3.8882942273186796"/>
  </r>
  <r>
    <n v="39"/>
    <d v="2021-04-21T00:00:00"/>
    <s v="April"/>
    <n v="4"/>
    <x v="3"/>
    <x v="0"/>
    <n v="31538"/>
    <n v="207"/>
    <n v="1736913"/>
    <n v="1.8157501268054301"/>
  </r>
  <r>
    <n v="40"/>
    <d v="2021-05-21T00:00:00"/>
    <s v="May"/>
    <n v="5"/>
    <x v="3"/>
    <x v="0"/>
    <n v="56096"/>
    <n v="181"/>
    <n v="1693155"/>
    <n v="3.31310482501602"/>
  </r>
  <r>
    <n v="41"/>
    <d v="2021-06-21T00:00:00"/>
    <s v="June"/>
    <n v="6"/>
    <x v="3"/>
    <x v="0"/>
    <n v="58472"/>
    <n v="202"/>
    <n v="1901600"/>
    <n v="3.0748843079511987"/>
  </r>
  <r>
    <n v="42"/>
    <d v="2021-07-21T00:00:00"/>
    <s v="July"/>
    <n v="7"/>
    <x v="3"/>
    <x v="0"/>
    <n v="44747"/>
    <n v="192"/>
    <n v="1656965"/>
    <n v="2.7005398424227427"/>
  </r>
  <r>
    <n v="43"/>
    <d v="2021-08-21T00:00:00"/>
    <s v="August"/>
    <n v="8"/>
    <x v="3"/>
    <x v="0"/>
    <n v="42009"/>
    <n v="278"/>
    <n v="1752155"/>
    <n v="2.3975618595386825"/>
  </r>
  <r>
    <n v="44"/>
    <d v="2021-09-21T00:00:00"/>
    <s v="September"/>
    <n v="9"/>
    <x v="3"/>
    <x v="0"/>
    <n v="31226"/>
    <n v="242"/>
    <n v="1607483"/>
    <n v="1.9425399833155312"/>
  </r>
  <r>
    <n v="45"/>
    <d v="2021-10-21T00:00:00"/>
    <s v="October"/>
    <n v="10"/>
    <x v="3"/>
    <x v="0"/>
    <n v="48998"/>
    <n v="380"/>
    <n v="1981309"/>
    <n v="2.4730115292465737"/>
  </r>
  <r>
    <n v="46"/>
    <d v="2021-11-21T00:00:00"/>
    <s v="November"/>
    <n v="11"/>
    <x v="3"/>
    <x v="0"/>
    <n v="79553"/>
    <n v="530"/>
    <n v="2479622"/>
    <n v="3.20827126070022"/>
  </r>
  <r>
    <n v="47"/>
    <d v="2021-12-21T00:00:00"/>
    <s v="December"/>
    <n v="12"/>
    <x v="3"/>
    <x v="0"/>
    <n v="104788"/>
    <n v="773"/>
    <n v="1984799"/>
    <n v="5.2795270453078622"/>
  </r>
  <r>
    <n v="48"/>
    <d v="2022-01-22T00:00:00"/>
    <s v="January"/>
    <n v="1"/>
    <x v="4"/>
    <x v="0"/>
    <n v="40276"/>
    <n v="654"/>
    <n v="1889349"/>
    <n v="2.1317395568526512"/>
  </r>
  <r>
    <n v="49"/>
    <d v="2022-02-22T00:00:00"/>
    <s v="February"/>
    <n v="2"/>
    <x v="4"/>
    <x v="0"/>
    <n v="24713"/>
    <n v="476"/>
    <n v="2077032"/>
    <n v="1.1898227855902075"/>
  </r>
  <r>
    <n v="50"/>
    <d v="2022-03-22T00:00:00"/>
    <s v="March"/>
    <n v="3"/>
    <x v="4"/>
    <x v="0"/>
    <n v="83604"/>
    <n v="819"/>
    <n v="2561721"/>
    <n v="3.2635872524759724"/>
  </r>
  <r>
    <n v="51"/>
    <d v="2022-04-22T00:00:00"/>
    <s v="April"/>
    <n v="4"/>
    <x v="4"/>
    <x v="0"/>
    <n v="68858"/>
    <n v="718"/>
    <n v="2723380"/>
    <n v="2.5284022060821481"/>
  </r>
  <r>
    <n v="52"/>
    <d v="2022-05-22T00:00:00"/>
    <s v="May"/>
    <n v="5"/>
    <x v="4"/>
    <x v="0"/>
    <n v="65773"/>
    <n v="618"/>
    <n v="2339376"/>
    <n v="2.8115617156027932"/>
  </r>
  <r>
    <n v="53"/>
    <d v="2022-06-22T00:00:00"/>
    <s v="June"/>
    <n v="6"/>
    <x v="4"/>
    <x v="0"/>
    <n v="106854"/>
    <n v="833"/>
    <n v="2452008"/>
    <n v="4.357816124580344"/>
  </r>
  <r>
    <n v="54"/>
    <d v="2022-07-22T00:00:00"/>
    <s v="July"/>
    <n v="7"/>
    <x v="4"/>
    <x v="0"/>
    <n v="125881"/>
    <n v="878"/>
    <n v="2566124"/>
    <n v="4.9054917065582178"/>
  </r>
  <r>
    <n v="55"/>
    <d v="2022-08-22T00:00:00"/>
    <s v="August"/>
    <n v="8"/>
    <x v="4"/>
    <x v="0"/>
    <n v="172631"/>
    <n v="985"/>
    <n v="2964462"/>
    <n v="5.8233500716150184"/>
  </r>
  <r>
    <n v="56"/>
    <d v="2022-09-22T00:00:00"/>
    <s v="September"/>
    <n v="9"/>
    <x v="4"/>
    <x v="0"/>
    <n v="95226"/>
    <n v="958"/>
    <n v="2254404"/>
    <n v="4.2239988928337597"/>
  </r>
  <r>
    <n v="57"/>
    <d v="2022-10-22T00:00:00"/>
    <s v="October"/>
    <n v="10"/>
    <x v="4"/>
    <x v="0"/>
    <n v="97702"/>
    <n v="1000"/>
    <n v="1803950"/>
    <n v="5.4160037695058065"/>
  </r>
  <r>
    <n v="58"/>
    <d v="2022-11-22T00:00:00"/>
    <s v="November"/>
    <n v="11"/>
    <x v="4"/>
    <x v="0"/>
    <n v="111000"/>
    <n v="978"/>
    <n v="2101589"/>
    <n v="5.2817177859229378"/>
  </r>
  <r>
    <n v="59"/>
    <d v="2022-12-22T00:00:00"/>
    <s v="December"/>
    <n v="12"/>
    <x v="4"/>
    <x v="0"/>
    <n v="90278"/>
    <n v="987"/>
    <n v="2112261"/>
    <n v="4.2739983363798322"/>
  </r>
  <r>
    <n v="60"/>
    <d v="2023-01-22T00:00:00"/>
    <s v="January"/>
    <n v="1"/>
    <x v="5"/>
    <x v="0"/>
    <n v="155670"/>
    <n v="995"/>
    <n v="1970844"/>
    <n v="7.8986464682136184"/>
  </r>
  <r>
    <n v="61"/>
    <d v="2023-02-22T00:00:00"/>
    <s v="February"/>
    <n v="2"/>
    <x v="5"/>
    <x v="0"/>
    <n v="180239"/>
    <n v="976"/>
    <n v="1848429"/>
    <n v="9.7509290321673152"/>
  </r>
  <r>
    <n v="62"/>
    <d v="2023-03-22T00:00:00"/>
    <s v="March"/>
    <n v="3"/>
    <x v="5"/>
    <x v="0"/>
    <n v="285523"/>
    <n v="1101"/>
    <n v="2169307"/>
    <n v="13.161945266391525"/>
  </r>
  <r>
    <n v="63"/>
    <d v="2023-04-22T00:00:00"/>
    <s v="April"/>
    <n v="4"/>
    <x v="5"/>
    <x v="0"/>
    <n v="189524"/>
    <n v="834"/>
    <n v="1697479"/>
    <n v="11.165027667499864"/>
  </r>
  <r>
    <n v="64"/>
    <d v="2023-05-22T00:00:00"/>
    <s v="May"/>
    <n v="5"/>
    <x v="5"/>
    <x v="0"/>
    <n v="233969"/>
    <n v="1126"/>
    <n v="1993463"/>
    <n v="11.736811769267852"/>
  </r>
  <r>
    <n v="65"/>
    <d v="2023-06-22T00:00:00"/>
    <s v="June"/>
    <n v="6"/>
    <x v="5"/>
    <x v="0"/>
    <n v="190240"/>
    <n v="995"/>
    <n v="1931453"/>
    <n v="9.849579565228872"/>
  </r>
  <r>
    <n v="66"/>
    <d v="2023-07-22T00:00:00"/>
    <s v="July"/>
    <n v="7"/>
    <x v="5"/>
    <x v="0"/>
    <n v="164470"/>
    <n v="1187"/>
    <n v="1834384"/>
    <n v="8.9659526031626964"/>
  </r>
  <r>
    <n v="67"/>
    <d v="2023-08-22T00:00:00"/>
    <s v="August"/>
    <n v="8"/>
    <x v="5"/>
    <x v="0"/>
    <n v="199547"/>
    <n v="1399"/>
    <n v="1889248"/>
    <n v="10.562244872033741"/>
  </r>
  <r>
    <n v="68"/>
    <d v="2023-09-22T00:00:00"/>
    <s v="September"/>
    <n v="9"/>
    <x v="5"/>
    <x v="0"/>
    <n v="216806.52006311799"/>
    <n v="1353"/>
    <n v="1756724"/>
    <n v="12.341524340939044"/>
  </r>
  <r>
    <n v="69"/>
    <d v="2023-10-22T00:00:00"/>
    <s v="October"/>
    <n v="10"/>
    <x v="5"/>
    <x v="0"/>
    <n v="177853"/>
    <n v="1476"/>
    <n v="1691677"/>
    <n v="10.513413612645913"/>
  </r>
  <r>
    <n v="70"/>
    <d v="2023-11-22T00:00:00"/>
    <s v="November"/>
    <n v="11"/>
    <x v="5"/>
    <x v="0"/>
    <n v="225353.73300000001"/>
    <n v="1580"/>
    <n v="2014131"/>
    <n v="11.188633360987939"/>
  </r>
  <r>
    <n v="71"/>
    <d v="2023-12-22T00:00:00"/>
    <s v="December"/>
    <n v="12"/>
    <x v="5"/>
    <x v="0"/>
    <n v="126478.005"/>
    <n v="1376"/>
    <n v="2154276"/>
    <n v="5.8710214011575124"/>
  </r>
  <r>
    <n v="72"/>
    <d v="2024-01-22T00:00:00"/>
    <s v="January"/>
    <n v="1"/>
    <x v="6"/>
    <x v="0"/>
    <n v="149111.87599999999"/>
    <n v="1513"/>
    <n v="1790699"/>
    <n v="8.3270206774002773"/>
  </r>
  <r>
    <n v="73"/>
    <d v="2024-02-22T00:00:00"/>
    <s v="February"/>
    <n v="2"/>
    <x v="6"/>
    <x v="0"/>
    <n v="165957.739"/>
    <n v="1420"/>
    <n v="1858581"/>
    <n v="8.9292712558667073"/>
  </r>
  <r>
    <n v="74"/>
    <d v="2024-03-22T00:00:00"/>
    <s v="March"/>
    <n v="3"/>
    <x v="6"/>
    <x v="0"/>
    <n v="230535.148549287"/>
    <n v="1355"/>
    <n v="1993619"/>
    <n v="11.563651256799169"/>
  </r>
  <r>
    <n v="75"/>
    <d v="2024-04-22T00:00:00"/>
    <s v="April"/>
    <n v="4"/>
    <x v="6"/>
    <x v="0"/>
    <n v="317023.62199999997"/>
    <n v="1414"/>
    <n v="1578486"/>
    <n v="20.084031280606858"/>
  </r>
  <r>
    <n v="76"/>
    <d v="2024-05-22T00:00:00"/>
    <s v="May"/>
    <n v="5"/>
    <x v="6"/>
    <x v="0"/>
    <n v="265347.09499999997"/>
    <n v="1550"/>
    <n v="1862174"/>
    <n v="14.249318001432732"/>
  </r>
  <r>
    <n v="77"/>
    <d v="2018-02-18T00:00:00"/>
    <s v="February"/>
    <n v="2"/>
    <x v="0"/>
    <x v="1"/>
    <n v="3866"/>
    <n v="12"/>
    <n v="1425823"/>
    <n v="0.27114164941931779"/>
  </r>
  <r>
    <n v="78"/>
    <d v="2018-03-18T00:00:00"/>
    <s v="March"/>
    <n v="3"/>
    <x v="0"/>
    <x v="1"/>
    <n v="9397"/>
    <n v="47"/>
    <n v="1500979"/>
    <n v="0.62605805943987225"/>
  </r>
  <r>
    <n v="79"/>
    <d v="2018-04-18T00:00:00"/>
    <s v="April"/>
    <n v="4"/>
    <x v="0"/>
    <x v="1"/>
    <n v="11739"/>
    <n v="40"/>
    <n v="1379048"/>
    <n v="0.85123940573497081"/>
  </r>
  <r>
    <n v="80"/>
    <d v="2018-05-18T00:00:00"/>
    <s v="May"/>
    <n v="5"/>
    <x v="0"/>
    <x v="1"/>
    <n v="11665"/>
    <n v="47"/>
    <n v="1715159"/>
    <n v="0.68011187301002418"/>
  </r>
  <r>
    <n v="81"/>
    <d v="2018-06-18T00:00:00"/>
    <s v="June"/>
    <n v="6"/>
    <x v="0"/>
    <x v="1"/>
    <n v="6079"/>
    <n v="33"/>
    <n v="1182447"/>
    <n v="0.51410338053206617"/>
  </r>
  <r>
    <n v="82"/>
    <d v="2018-07-18T00:00:00"/>
    <s v="July"/>
    <n v="7"/>
    <x v="0"/>
    <x v="1"/>
    <n v="9071"/>
    <n v="45"/>
    <n v="1632829"/>
    <n v="0.55553888374104088"/>
  </r>
  <r>
    <n v="83"/>
    <d v="2018-08-18T00:00:00"/>
    <s v="August"/>
    <n v="8"/>
    <x v="0"/>
    <x v="1"/>
    <n v="8103"/>
    <n v="39"/>
    <n v="1479966"/>
    <n v="0.54751257799165653"/>
  </r>
  <r>
    <n v="84"/>
    <d v="2018-09-18T00:00:00"/>
    <s v="September"/>
    <n v="9"/>
    <x v="0"/>
    <x v="1"/>
    <n v="11324"/>
    <n v="55"/>
    <n v="1526118"/>
    <n v="0.74201339608077488"/>
  </r>
  <r>
    <n v="85"/>
    <d v="2018-10-18T00:00:00"/>
    <s v="October"/>
    <n v="10"/>
    <x v="0"/>
    <x v="1"/>
    <n v="11721"/>
    <n v="47"/>
    <n v="1570840"/>
    <n v="0.74616128950115856"/>
  </r>
  <r>
    <n v="86"/>
    <d v="2018-11-18T00:00:00"/>
    <s v="November"/>
    <n v="11"/>
    <x v="0"/>
    <x v="1"/>
    <n v="7149"/>
    <n v="32"/>
    <n v="1419077"/>
    <n v="0.50377816002937126"/>
  </r>
  <r>
    <n v="87"/>
    <d v="2018-12-18T00:00:00"/>
    <s v="December"/>
    <n v="12"/>
    <x v="0"/>
    <x v="1"/>
    <n v="11045"/>
    <n v="50"/>
    <n v="1119657"/>
    <n v="0.98646281852388717"/>
  </r>
  <r>
    <n v="88"/>
    <d v="2019-01-19T00:00:00"/>
    <s v="January"/>
    <n v="1"/>
    <x v="1"/>
    <x v="1"/>
    <n v="10288"/>
    <n v="59"/>
    <n v="1244301"/>
    <n v="0.8268095902840229"/>
  </r>
  <r>
    <n v="89"/>
    <d v="2019-02-19T00:00:00"/>
    <s v="February"/>
    <n v="2"/>
    <x v="1"/>
    <x v="1"/>
    <n v="7589"/>
    <n v="44"/>
    <n v="1343896"/>
    <n v="0.56470143523010707"/>
  </r>
  <r>
    <n v="90"/>
    <d v="2019-03-19T00:00:00"/>
    <s v="March"/>
    <n v="3"/>
    <x v="1"/>
    <x v="1"/>
    <n v="13852"/>
    <n v="48"/>
    <n v="1403812"/>
    <n v="0.98674181443099207"/>
  </r>
  <r>
    <n v="91"/>
    <d v="2019-04-19T00:00:00"/>
    <s v="April"/>
    <n v="4"/>
    <x v="1"/>
    <x v="1"/>
    <n v="13690"/>
    <n v="50"/>
    <n v="1293858"/>
    <n v="1.0580759248696534"/>
  </r>
  <r>
    <n v="92"/>
    <d v="2019-05-19T00:00:00"/>
    <s v="May"/>
    <n v="5"/>
    <x v="1"/>
    <x v="1"/>
    <n v="9544"/>
    <n v="55"/>
    <n v="1271938"/>
    <n v="0.75035103912297607"/>
  </r>
  <r>
    <n v="93"/>
    <d v="2019-06-19T00:00:00"/>
    <s v="June"/>
    <n v="6"/>
    <x v="1"/>
    <x v="1"/>
    <n v="13276"/>
    <n v="59"/>
    <n v="1041936"/>
    <n v="1.2741665514964451"/>
  </r>
  <r>
    <n v="94"/>
    <d v="2019-07-19T00:00:00"/>
    <s v="July"/>
    <n v="7"/>
    <x v="1"/>
    <x v="1"/>
    <n v="16211"/>
    <n v="75"/>
    <n v="1366375"/>
    <n v="1.1864239319366938"/>
  </r>
  <r>
    <n v="95"/>
    <d v="2019-08-19T00:00:00"/>
    <s v="August"/>
    <n v="8"/>
    <x v="1"/>
    <x v="1"/>
    <n v="14390"/>
    <n v="59"/>
    <n v="1356108"/>
    <n v="1.061124925153454"/>
  </r>
  <r>
    <n v="96"/>
    <d v="2019-09-19T00:00:00"/>
    <s v="September"/>
    <n v="9"/>
    <x v="1"/>
    <x v="1"/>
    <n v="15246"/>
    <n v="71"/>
    <n v="1224400"/>
    <n v="1.2451813132963083"/>
  </r>
  <r>
    <n v="97"/>
    <d v="2019-10-19T00:00:00"/>
    <s v="October"/>
    <n v="10"/>
    <x v="1"/>
    <x v="1"/>
    <n v="19439"/>
    <n v="82"/>
    <n v="1400730"/>
    <n v="1.3877763737479742"/>
  </r>
  <r>
    <n v="98"/>
    <d v="2019-11-19T00:00:00"/>
    <s v="November"/>
    <n v="11"/>
    <x v="1"/>
    <x v="1"/>
    <n v="15810"/>
    <n v="74"/>
    <n v="1207497"/>
    <n v="1.309320023155337"/>
  </r>
  <r>
    <n v="99"/>
    <d v="2019-12-19T00:00:00"/>
    <s v="December"/>
    <n v="12"/>
    <x v="1"/>
    <x v="1"/>
    <n v="15054"/>
    <n v="66"/>
    <n v="1091538"/>
    <n v="1.37915491719024"/>
  </r>
  <r>
    <n v="100"/>
    <d v="2020-01-20T00:00:00"/>
    <s v="January"/>
    <n v="1"/>
    <x v="2"/>
    <x v="1"/>
    <n v="19305"/>
    <n v="75"/>
    <n v="1088308"/>
    <n v="1.7738544603182187"/>
  </r>
  <r>
    <n v="101"/>
    <d v="2020-02-20T00:00:00"/>
    <s v="February"/>
    <n v="2"/>
    <x v="2"/>
    <x v="1"/>
    <n v="12014"/>
    <n v="74"/>
    <n v="1304233"/>
    <n v="0.92115442562793604"/>
  </r>
  <r>
    <n v="102"/>
    <d v="2020-03-20T00:00:00"/>
    <s v="March"/>
    <n v="3"/>
    <x v="2"/>
    <x v="1"/>
    <n v="13200"/>
    <n v="78"/>
    <n v="1276132"/>
    <n v="1.0343757542323206"/>
  </r>
  <r>
    <n v="103"/>
    <d v="2020-04-20T00:00:00"/>
    <s v="April"/>
    <n v="4"/>
    <x v="2"/>
    <x v="1"/>
    <n v="12028"/>
    <n v="58"/>
    <n v="1000273"/>
    <n v="1.2024717252190151"/>
  </r>
  <r>
    <n v="104"/>
    <d v="2020-05-20T00:00:00"/>
    <s v="May"/>
    <n v="5"/>
    <x v="2"/>
    <x v="1"/>
    <n v="10608"/>
    <n v="60"/>
    <n v="614541"/>
    <n v="1.7261663583064433"/>
  </r>
  <r>
    <n v="105"/>
    <d v="2020-06-20T00:00:00"/>
    <s v="June"/>
    <n v="6"/>
    <x v="2"/>
    <x v="1"/>
    <n v="10605"/>
    <n v="65"/>
    <n v="783699"/>
    <n v="1.3531981028430558"/>
  </r>
  <r>
    <n v="106"/>
    <d v="2020-07-20T00:00:00"/>
    <s v="July"/>
    <n v="7"/>
    <x v="2"/>
    <x v="1"/>
    <n v="9811"/>
    <n v="59"/>
    <n v="739071"/>
    <n v="1.3274773330302501"/>
  </r>
  <r>
    <n v="107"/>
    <d v="2020-08-20T00:00:00"/>
    <s v="August"/>
    <n v="8"/>
    <x v="2"/>
    <x v="1"/>
    <n v="9281"/>
    <n v="64"/>
    <n v="757767"/>
    <n v="1.2247828158259728"/>
  </r>
  <r>
    <n v="108"/>
    <d v="2020-09-20T00:00:00"/>
    <s v="September"/>
    <n v="9"/>
    <x v="2"/>
    <x v="1"/>
    <n v="10521"/>
    <n v="60"/>
    <n v="850991"/>
    <n v="1.2363232983662578"/>
  </r>
  <r>
    <n v="109"/>
    <d v="2020-10-20T00:00:00"/>
    <s v="October"/>
    <n v="10"/>
    <x v="2"/>
    <x v="1"/>
    <n v="9087"/>
    <n v="58"/>
    <n v="883915"/>
    <n v="1.0280400264731338"/>
  </r>
  <r>
    <n v="110"/>
    <d v="2020-11-20T00:00:00"/>
    <s v="November"/>
    <n v="11"/>
    <x v="2"/>
    <x v="1"/>
    <n v="16607"/>
    <n v="80"/>
    <n v="1022894"/>
    <n v="1.6235308839430089"/>
  </r>
  <r>
    <n v="111"/>
    <d v="2020-12-20T00:00:00"/>
    <s v="December"/>
    <n v="12"/>
    <x v="2"/>
    <x v="1"/>
    <n v="14873"/>
    <n v="70"/>
    <n v="1053421"/>
    <n v="1.4118761634712047"/>
  </r>
  <r>
    <n v="112"/>
    <d v="2021-01-21T00:00:00"/>
    <s v="January"/>
    <n v="1"/>
    <x v="3"/>
    <x v="1"/>
    <n v="7584"/>
    <n v="51"/>
    <n v="1194514"/>
    <n v="0.63490256288331492"/>
  </r>
  <r>
    <n v="113"/>
    <d v="2021-02-21T00:00:00"/>
    <s v="February"/>
    <n v="2"/>
    <x v="3"/>
    <x v="1"/>
    <n v="7543"/>
    <n v="48"/>
    <n v="1281353"/>
    <n v="0.58867462752262645"/>
  </r>
  <r>
    <n v="114"/>
    <d v="2021-03-21T00:00:00"/>
    <s v="March"/>
    <n v="3"/>
    <x v="3"/>
    <x v="1"/>
    <n v="13009"/>
    <n v="77"/>
    <n v="1402902"/>
    <n v="0.92729214157510642"/>
  </r>
  <r>
    <n v="115"/>
    <d v="2021-04-21T00:00:00"/>
    <s v="April"/>
    <n v="4"/>
    <x v="3"/>
    <x v="1"/>
    <n v="12939"/>
    <n v="58"/>
    <n v="1383953"/>
    <n v="0.93493059374126153"/>
  </r>
  <r>
    <n v="116"/>
    <d v="2021-05-21T00:00:00"/>
    <s v="May"/>
    <n v="5"/>
    <x v="3"/>
    <x v="1"/>
    <n v="8372"/>
    <n v="62"/>
    <n v="1098690"/>
    <n v="0.76199837988877661"/>
  </r>
  <r>
    <n v="117"/>
    <d v="2021-06-21T00:00:00"/>
    <s v="June"/>
    <n v="6"/>
    <x v="3"/>
    <x v="1"/>
    <n v="15079"/>
    <n v="68"/>
    <n v="1493114"/>
    <n v="1.0099027937585476"/>
  </r>
  <r>
    <n v="118"/>
    <d v="2021-07-21T00:00:00"/>
    <s v="July"/>
    <n v="7"/>
    <x v="3"/>
    <x v="1"/>
    <n v="28648"/>
    <n v="62"/>
    <n v="1234633"/>
    <n v="2.3203656471194276"/>
  </r>
  <r>
    <n v="119"/>
    <d v="2021-08-21T00:00:00"/>
    <s v="August"/>
    <n v="8"/>
    <x v="3"/>
    <x v="1"/>
    <n v="21676"/>
    <n v="81"/>
    <n v="1246872"/>
    <n v="1.7384302478522253"/>
  </r>
  <r>
    <n v="120"/>
    <d v="2021-09-21T00:00:00"/>
    <s v="September"/>
    <n v="9"/>
    <x v="3"/>
    <x v="1"/>
    <n v="28348"/>
    <n v="77"/>
    <n v="1364714"/>
    <n v="2.0772117821023306"/>
  </r>
  <r>
    <n v="121"/>
    <d v="2021-10-21T00:00:00"/>
    <s v="October"/>
    <n v="10"/>
    <x v="3"/>
    <x v="1"/>
    <n v="26521"/>
    <n v="89"/>
    <n v="1330157"/>
    <n v="1.9938247891038425"/>
  </r>
  <r>
    <n v="122"/>
    <d v="2021-11-21T00:00:00"/>
    <s v="November"/>
    <n v="11"/>
    <x v="3"/>
    <x v="1"/>
    <n v="33302"/>
    <n v="105"/>
    <n v="1471786"/>
    <n v="2.2626930817387856"/>
  </r>
  <r>
    <n v="123"/>
    <d v="2021-12-21T00:00:00"/>
    <s v="December"/>
    <n v="12"/>
    <x v="3"/>
    <x v="1"/>
    <n v="34891"/>
    <n v="105"/>
    <n v="1528067"/>
    <n v="2.2833422880017697"/>
  </r>
  <r>
    <n v="124"/>
    <d v="2022-01-22T00:00:00"/>
    <s v="January"/>
    <n v="1"/>
    <x v="4"/>
    <x v="1"/>
    <n v="20657"/>
    <n v="116"/>
    <n v="1468518"/>
    <n v="1.4066562343805116"/>
  </r>
  <r>
    <n v="125"/>
    <d v="2022-02-22T00:00:00"/>
    <s v="February"/>
    <n v="2"/>
    <x v="4"/>
    <x v="1"/>
    <n v="26075"/>
    <n v="108"/>
    <n v="1576512"/>
    <n v="1.6539677465188973"/>
  </r>
  <r>
    <n v="126"/>
    <d v="2022-03-22T00:00:00"/>
    <s v="March"/>
    <n v="3"/>
    <x v="4"/>
    <x v="1"/>
    <n v="34508"/>
    <n v="153"/>
    <n v="2007740"/>
    <n v="1.7187484435235638"/>
  </r>
  <r>
    <n v="127"/>
    <d v="2022-04-22T00:00:00"/>
    <s v="April"/>
    <n v="4"/>
    <x v="4"/>
    <x v="1"/>
    <n v="26897"/>
    <n v="151"/>
    <n v="1506180"/>
    <n v="1.7857759364750561"/>
  </r>
  <r>
    <n v="128"/>
    <d v="2022-05-22T00:00:00"/>
    <s v="May"/>
    <n v="5"/>
    <x v="4"/>
    <x v="1"/>
    <n v="35640"/>
    <n v="144"/>
    <n v="1640099"/>
    <n v="2.1730395543195868"/>
  </r>
  <r>
    <n v="129"/>
    <d v="2022-06-22T00:00:00"/>
    <s v="June"/>
    <n v="6"/>
    <x v="4"/>
    <x v="1"/>
    <n v="32473"/>
    <n v="192"/>
    <n v="1832636"/>
    <n v="1.7719285226307897"/>
  </r>
  <r>
    <n v="130"/>
    <d v="2022-07-22T00:00:00"/>
    <s v="July"/>
    <n v="7"/>
    <x v="4"/>
    <x v="1"/>
    <n v="35882"/>
    <n v="207"/>
    <n v="1625375"/>
    <n v="2.2076136276243945"/>
  </r>
  <r>
    <n v="131"/>
    <d v="2022-08-22T00:00:00"/>
    <s v="August"/>
    <n v="8"/>
    <x v="4"/>
    <x v="1"/>
    <n v="43610"/>
    <n v="238"/>
    <n v="1644943"/>
    <n v="2.651155693540749"/>
  </r>
  <r>
    <n v="132"/>
    <d v="2022-09-22T00:00:00"/>
    <s v="September"/>
    <n v="9"/>
    <x v="4"/>
    <x v="1"/>
    <n v="43289"/>
    <n v="239"/>
    <n v="1415748"/>
    <n v="3.057676931205271"/>
  </r>
  <r>
    <n v="133"/>
    <d v="2022-10-22T00:00:00"/>
    <s v="October"/>
    <n v="10"/>
    <x v="4"/>
    <x v="1"/>
    <n v="55276"/>
    <n v="246"/>
    <n v="1359799"/>
    <n v="4.0650125496488814"/>
  </r>
  <r>
    <n v="134"/>
    <d v="2022-11-22T00:00:00"/>
    <s v="November"/>
    <n v="11"/>
    <x v="4"/>
    <x v="1"/>
    <n v="68917"/>
    <n v="281"/>
    <n v="1401536"/>
    <n v="4.9172479336956023"/>
  </r>
  <r>
    <n v="135"/>
    <d v="2022-12-22T00:00:00"/>
    <s v="December"/>
    <n v="12"/>
    <x v="4"/>
    <x v="1"/>
    <n v="100483"/>
    <n v="284"/>
    <n v="1362860"/>
    <n v="7.3729510001027245"/>
  </r>
  <r>
    <n v="136"/>
    <d v="2023-01-22T00:00:00"/>
    <s v="January"/>
    <n v="1"/>
    <x v="5"/>
    <x v="1"/>
    <n v="116203"/>
    <n v="283"/>
    <n v="1416355"/>
    <n v="8.2043696672091393"/>
  </r>
  <r>
    <n v="137"/>
    <d v="2023-02-22T00:00:00"/>
    <s v="February"/>
    <n v="2"/>
    <x v="5"/>
    <x v="1"/>
    <n v="97688"/>
    <n v="276"/>
    <n v="1491364"/>
    <n v="6.5502452788185854"/>
  </r>
  <r>
    <n v="138"/>
    <d v="2023-03-22T00:00:00"/>
    <s v="March"/>
    <n v="3"/>
    <x v="5"/>
    <x v="1"/>
    <n v="141790"/>
    <n v="304"/>
    <n v="1759040"/>
    <n v="8.0606467163907585"/>
  </r>
  <r>
    <n v="139"/>
    <d v="2023-04-22T00:00:00"/>
    <s v="April"/>
    <n v="4"/>
    <x v="5"/>
    <x v="1"/>
    <n v="84742"/>
    <n v="268"/>
    <n v="1031576"/>
    <n v="8.2148091851691003"/>
  </r>
  <r>
    <n v="140"/>
    <d v="2023-05-22T00:00:00"/>
    <s v="May"/>
    <n v="5"/>
    <x v="5"/>
    <x v="1"/>
    <n v="114420"/>
    <n v="396"/>
    <n v="1667073"/>
    <n v="6.8635266721973176"/>
  </r>
  <r>
    <n v="141"/>
    <d v="2023-06-22T00:00:00"/>
    <s v="June"/>
    <n v="6"/>
    <x v="5"/>
    <x v="1"/>
    <n v="99288"/>
    <n v="384"/>
    <n v="1316929"/>
    <n v="7.5393586138660469"/>
  </r>
  <r>
    <n v="142"/>
    <d v="2023-07-22T00:00:00"/>
    <s v="July"/>
    <n v="7"/>
    <x v="5"/>
    <x v="1"/>
    <n v="111303"/>
    <n v="397"/>
    <n v="1433718"/>
    <n v="7.7632421438525574"/>
  </r>
  <r>
    <n v="143"/>
    <d v="2023-08-22T00:00:00"/>
    <s v="August"/>
    <n v="8"/>
    <x v="5"/>
    <x v="1"/>
    <n v="139876"/>
    <n v="574"/>
    <n v="1402702"/>
    <n v="9.9718970957480639"/>
  </r>
  <r>
    <n v="144"/>
    <d v="2023-09-22T00:00:00"/>
    <s v="September"/>
    <n v="9"/>
    <x v="5"/>
    <x v="1"/>
    <n v="173820.330242453"/>
    <n v="471"/>
    <n v="1350840"/>
    <n v="12.867573527764428"/>
  </r>
  <r>
    <n v="145"/>
    <d v="2023-10-22T00:00:00"/>
    <s v="October"/>
    <n v="10"/>
    <x v="5"/>
    <x v="1"/>
    <n v="106600"/>
    <n v="221"/>
    <n v="1490335"/>
    <n v="7.1527542465284659"/>
  </r>
  <r>
    <n v="146"/>
    <d v="2023-11-22T00:00:00"/>
    <s v="November"/>
    <n v="11"/>
    <x v="5"/>
    <x v="1"/>
    <n v="96461.311000000002"/>
    <n v="229"/>
    <n v="1442179"/>
    <n v="6.6885810291232914"/>
  </r>
  <r>
    <n v="147"/>
    <d v="2023-12-22T00:00:00"/>
    <s v="December"/>
    <n v="12"/>
    <x v="5"/>
    <x v="1"/>
    <n v="84725.932000000001"/>
    <n v="770"/>
    <n v="1231252"/>
    <n v="6.8812827918249067"/>
  </r>
  <r>
    <n v="148"/>
    <d v="2024-01-22T00:00:00"/>
    <s v="January"/>
    <n v="1"/>
    <x v="6"/>
    <x v="1"/>
    <n v="81187.13"/>
    <n v="788"/>
    <n v="1478847"/>
    <n v="5.4898938159255151"/>
  </r>
  <r>
    <n v="149"/>
    <d v="2024-02-22T00:00:00"/>
    <s v="February"/>
    <n v="2"/>
    <x v="6"/>
    <x v="1"/>
    <n v="74290.422999999995"/>
    <n v="920"/>
    <n v="1586025"/>
    <n v="4.6840638073170338"/>
  </r>
  <r>
    <n v="150"/>
    <d v="2024-03-22T00:00:00"/>
    <s v="March"/>
    <n v="3"/>
    <x v="6"/>
    <x v="1"/>
    <n v="109034.2245997"/>
    <n v="910"/>
    <n v="1439897"/>
    <n v="7.5723627870396282"/>
  </r>
  <r>
    <n v="151"/>
    <d v="2024-04-22T00:00:00"/>
    <s v="April"/>
    <n v="4"/>
    <x v="6"/>
    <x v="1"/>
    <n v="65934.993000000002"/>
    <n v="795"/>
    <n v="1132096"/>
    <n v="5.8241521037085198"/>
  </r>
  <r>
    <n v="152"/>
    <d v="2024-05-22T00:00:00"/>
    <s v="May"/>
    <n v="5"/>
    <x v="6"/>
    <x v="1"/>
    <n v="98524.324999999997"/>
    <n v="1025"/>
    <n v="1483809"/>
    <n v="6.6399600622452075"/>
  </r>
  <r>
    <n v="153"/>
    <d v="2020-10-20T00:00:00"/>
    <s v="October"/>
    <n v="10"/>
    <x v="2"/>
    <x v="2"/>
    <n v="28"/>
    <n v="3"/>
    <n v="1820763"/>
    <n v="1.5378168383254711E-3"/>
  </r>
  <r>
    <n v="154"/>
    <d v="2020-11-20T00:00:00"/>
    <s v="November"/>
    <n v="11"/>
    <x v="2"/>
    <x v="2"/>
    <n v="15"/>
    <n v="4"/>
    <n v="2169841"/>
    <n v="6.9129489211421482E-4"/>
  </r>
  <r>
    <n v="155"/>
    <d v="2020-12-20T00:00:00"/>
    <s v="December"/>
    <n v="12"/>
    <x v="2"/>
    <x v="2"/>
    <n v="29496"/>
    <n v="3"/>
    <n v="2230609"/>
    <n v="1.3223294624920818"/>
  </r>
  <r>
    <n v="156"/>
    <d v="2021-01-21T00:00:00"/>
    <s v="January"/>
    <n v="1"/>
    <x v="3"/>
    <x v="2"/>
    <n v="29715"/>
    <n v="4"/>
    <n v="2244660"/>
    <n v="1.323808505519767"/>
  </r>
  <r>
    <n v="157"/>
    <d v="2021-02-21T00:00:00"/>
    <s v="February"/>
    <n v="2"/>
    <x v="3"/>
    <x v="2"/>
    <n v="166361"/>
    <n v="13"/>
    <n v="2284006"/>
    <n v="7.2837374332641858"/>
  </r>
  <r>
    <n v="158"/>
    <d v="2021-03-21T00:00:00"/>
    <s v="March"/>
    <n v="3"/>
    <x v="3"/>
    <x v="2"/>
    <n v="140167"/>
    <n v="35"/>
    <n v="2715403"/>
    <n v="5.1619225580880626"/>
  </r>
  <r>
    <n v="159"/>
    <d v="2021-04-21T00:00:00"/>
    <s v="April"/>
    <n v="4"/>
    <x v="3"/>
    <x v="2"/>
    <n v="15095"/>
    <n v="22"/>
    <n v="2626319"/>
    <n v="0.57475881642709814"/>
  </r>
  <r>
    <n v="160"/>
    <d v="2021-05-21T00:00:00"/>
    <s v="May"/>
    <n v="5"/>
    <x v="3"/>
    <x v="2"/>
    <n v="55278"/>
    <n v="53"/>
    <n v="2185035"/>
    <n v="2.5298450596901194"/>
  </r>
  <r>
    <n v="161"/>
    <d v="2021-06-21T00:00:00"/>
    <s v="June"/>
    <n v="6"/>
    <x v="3"/>
    <x v="2"/>
    <n v="116078"/>
    <n v="20"/>
    <n v="2782233"/>
    <n v="4.1721164259068164"/>
  </r>
  <r>
    <n v="162"/>
    <d v="2021-07-21T00:00:00"/>
    <s v="July"/>
    <n v="7"/>
    <x v="3"/>
    <x v="2"/>
    <n v="189748"/>
    <n v="19"/>
    <n v="2518651"/>
    <n v="7.5337154691142203"/>
  </r>
  <r>
    <n v="163"/>
    <d v="2021-08-21T00:00:00"/>
    <s v="August"/>
    <n v="8"/>
    <x v="3"/>
    <x v="2"/>
    <n v="91993"/>
    <n v="190"/>
    <n v="3112888"/>
    <n v="2.9552299986379209"/>
  </r>
  <r>
    <n v="164"/>
    <d v="2021-09-21T00:00:00"/>
    <s v="September"/>
    <n v="9"/>
    <x v="3"/>
    <x v="2"/>
    <n v="138321"/>
    <n v="203"/>
    <n v="3051437"/>
    <n v="4.5329790521646034"/>
  </r>
  <r>
    <n v="165"/>
    <d v="2021-10-21T00:00:00"/>
    <s v="October"/>
    <n v="10"/>
    <x v="3"/>
    <x v="2"/>
    <n v="80148"/>
    <n v="169"/>
    <n v="2986792"/>
    <n v="2.683414178155024"/>
  </r>
  <r>
    <n v="166"/>
    <d v="2021-11-21T00:00:00"/>
    <s v="November"/>
    <n v="11"/>
    <x v="3"/>
    <x v="2"/>
    <n v="37940"/>
    <n v="250"/>
    <n v="3342232"/>
    <n v="1.1351695513656743"/>
  </r>
  <r>
    <n v="167"/>
    <d v="2021-12-21T00:00:00"/>
    <s v="December"/>
    <n v="12"/>
    <x v="3"/>
    <x v="2"/>
    <n v="85105"/>
    <n v="276"/>
    <n v="3278658"/>
    <n v="2.5957266662152625"/>
  </r>
  <r>
    <n v="168"/>
    <d v="2022-01-22T00:00:00"/>
    <s v="January"/>
    <n v="1"/>
    <x v="4"/>
    <x v="2"/>
    <n v="94816"/>
    <n v="594"/>
    <n v="3061965"/>
    <n v="3.0965736055114936"/>
  </r>
  <r>
    <n v="169"/>
    <d v="2022-02-22T00:00:00"/>
    <s v="February"/>
    <n v="2"/>
    <x v="4"/>
    <x v="2"/>
    <n v="164456"/>
    <n v="495"/>
    <n v="3015972"/>
    <n v="5.4528357690323386"/>
  </r>
  <r>
    <n v="170"/>
    <d v="2022-03-22T00:00:00"/>
    <s v="March"/>
    <n v="3"/>
    <x v="4"/>
    <x v="2"/>
    <n v="158146"/>
    <n v="649"/>
    <n v="3737966"/>
    <n v="4.2308035974645035"/>
  </r>
  <r>
    <n v="171"/>
    <d v="2022-04-22T00:00:00"/>
    <s v="April"/>
    <n v="4"/>
    <x v="4"/>
    <x v="2"/>
    <n v="99517"/>
    <n v="585"/>
    <n v="3771516"/>
    <n v="2.6386471646945155"/>
  </r>
  <r>
    <n v="172"/>
    <d v="2022-05-22T00:00:00"/>
    <s v="May"/>
    <n v="5"/>
    <x v="4"/>
    <x v="2"/>
    <n v="337176"/>
    <n v="506"/>
    <n v="2966297"/>
    <n v="11.366899538380682"/>
  </r>
  <r>
    <n v="173"/>
    <d v="2022-06-22T00:00:00"/>
    <s v="June"/>
    <n v="6"/>
    <x v="4"/>
    <x v="2"/>
    <n v="302667"/>
    <n v="570"/>
    <n v="3545468"/>
    <n v="8.5367291426688947"/>
  </r>
  <r>
    <n v="174"/>
    <d v="2022-07-22T00:00:00"/>
    <s v="July"/>
    <n v="7"/>
    <x v="4"/>
    <x v="2"/>
    <n v="141084"/>
    <n v="494"/>
    <n v="3708559"/>
    <n v="3.8042808540999347"/>
  </r>
  <r>
    <n v="175"/>
    <d v="2022-08-22T00:00:00"/>
    <s v="August"/>
    <n v="8"/>
    <x v="4"/>
    <x v="2"/>
    <n v="56557"/>
    <n v="635"/>
    <n v="3784113"/>
    <n v="1.4945906742214095"/>
  </r>
  <r>
    <n v="176"/>
    <d v="2022-09-22T00:00:00"/>
    <s v="September"/>
    <n v="9"/>
    <x v="4"/>
    <x v="2"/>
    <n v="145661"/>
    <n v="522"/>
    <n v="3425720"/>
    <n v="4.2519820650841282"/>
  </r>
  <r>
    <n v="177"/>
    <d v="2022-10-22T00:00:00"/>
    <s v="October"/>
    <n v="10"/>
    <x v="4"/>
    <x v="2"/>
    <n v="76169"/>
    <n v="671"/>
    <n v="3543229"/>
    <n v="2.1497058191835752"/>
  </r>
  <r>
    <n v="178"/>
    <d v="2022-11-22T00:00:00"/>
    <s v="November"/>
    <n v="11"/>
    <x v="4"/>
    <x v="2"/>
    <n v="79717"/>
    <n v="664"/>
    <n v="3412533"/>
    <n v="2.3360067140742671"/>
  </r>
  <r>
    <n v="179"/>
    <d v="2022-12-22T00:00:00"/>
    <s v="December"/>
    <n v="12"/>
    <x v="4"/>
    <x v="2"/>
    <n v="86053"/>
    <n v="647"/>
    <n v="3783539"/>
    <n v="2.2744049949002769"/>
  </r>
  <r>
    <n v="180"/>
    <d v="2023-01-22T00:00:00"/>
    <s v="January"/>
    <n v="1"/>
    <x v="5"/>
    <x v="2"/>
    <n v="92221"/>
    <n v="526"/>
    <n v="3408606"/>
    <n v="2.7055341685134628"/>
  </r>
  <r>
    <n v="181"/>
    <d v="2023-02-22T00:00:00"/>
    <s v="February"/>
    <n v="2"/>
    <x v="5"/>
    <x v="2"/>
    <n v="102858"/>
    <n v="632"/>
    <n v="3261985"/>
    <n v="3.1532333839671245"/>
  </r>
  <r>
    <n v="182"/>
    <d v="2023-03-22T00:00:00"/>
    <s v="March"/>
    <n v="3"/>
    <x v="5"/>
    <x v="2"/>
    <n v="155475"/>
    <n v="764"/>
    <n v="3457475"/>
    <n v="4.496778718573526"/>
  </r>
  <r>
    <n v="183"/>
    <d v="2023-04-22T00:00:00"/>
    <s v="April"/>
    <n v="4"/>
    <x v="5"/>
    <x v="2"/>
    <n v="119698"/>
    <n v="497"/>
    <n v="2518119"/>
    <n v="4.7534687598163554"/>
  </r>
  <r>
    <n v="184"/>
    <d v="2023-05-22T00:00:00"/>
    <s v="May"/>
    <n v="5"/>
    <x v="5"/>
    <x v="2"/>
    <n v="161160"/>
    <n v="548"/>
    <n v="3481056"/>
    <n v="4.6296296296296298"/>
  </r>
  <r>
    <n v="185"/>
    <d v="2023-06-22T00:00:00"/>
    <s v="June"/>
    <n v="6"/>
    <x v="5"/>
    <x v="2"/>
    <n v="125255"/>
    <n v="508"/>
    <n v="2977246"/>
    <n v="4.2070759352770981"/>
  </r>
  <r>
    <n v="186"/>
    <d v="2023-07-22T00:00:00"/>
    <s v="July"/>
    <n v="7"/>
    <x v="5"/>
    <x v="2"/>
    <n v="93354"/>
    <n v="716"/>
    <n v="3013965"/>
    <n v="3.0973816882412368"/>
  </r>
  <r>
    <n v="187"/>
    <d v="2023-08-22T00:00:00"/>
    <s v="August"/>
    <n v="8"/>
    <x v="5"/>
    <x v="2"/>
    <n v="122432.762579708"/>
    <n v="810"/>
    <n v="3084505"/>
    <n v="3.9692839719730721"/>
  </r>
  <r>
    <n v="188"/>
    <d v="2023-09-22T00:00:00"/>
    <s v="September"/>
    <n v="9"/>
    <x v="5"/>
    <x v="2"/>
    <n v="115641.08291629099"/>
    <n v="777"/>
    <n v="2709055"/>
    <n v="4.2686871590385209"/>
  </r>
  <r>
    <n v="189"/>
    <d v="2023-10-22T00:00:00"/>
    <s v="October"/>
    <n v="10"/>
    <x v="5"/>
    <x v="2"/>
    <n v="62044"/>
    <n v="785"/>
    <n v="3241557"/>
    <n v="1.9140184793912309"/>
  </r>
  <r>
    <n v="190"/>
    <d v="2023-11-01T00:00:00"/>
    <s v="November"/>
    <n v="11"/>
    <x v="5"/>
    <x v="2"/>
    <n v="93368.201000000001"/>
    <n v="1179"/>
    <n v="2883009"/>
    <n v="3.2385677949669947"/>
  </r>
  <r>
    <n v="191"/>
    <d v="2023-12-12T00:00:00"/>
    <s v="December"/>
    <n v="12"/>
    <x v="5"/>
    <x v="2"/>
    <n v="121638.35400000001"/>
    <n v="1229"/>
    <n v="2929375"/>
    <n v="4.1523654021762324"/>
  </r>
  <r>
    <n v="192"/>
    <d v="2024-01-22T00:00:00"/>
    <s v="January"/>
    <n v="1"/>
    <x v="6"/>
    <x v="2"/>
    <n v="110386.50199999999"/>
    <n v="935"/>
    <n v="2735296"/>
    <n v="4.0356327797795926"/>
  </r>
  <r>
    <n v="193"/>
    <d v="2024-02-02T00:00:00"/>
    <s v="February"/>
    <n v="2"/>
    <x v="6"/>
    <x v="2"/>
    <n v="157146.717"/>
    <n v="999"/>
    <n v="2885424"/>
    <n v="5.4462261698800596"/>
  </r>
  <r>
    <n v="194"/>
    <d v="2024-03-13T00:00:00"/>
    <s v="March"/>
    <n v="3"/>
    <x v="6"/>
    <x v="2"/>
    <n v="980995.062203201"/>
    <n v="1048"/>
    <n v="2900607"/>
    <n v="33.820336991643508"/>
  </r>
  <r>
    <n v="195"/>
    <d v="2024-04-22T00:00:00"/>
    <s v="April"/>
    <n v="4"/>
    <x v="6"/>
    <x v="2"/>
    <n v="181906.07500000001"/>
    <n v="1320"/>
    <n v="2597624"/>
    <n v="7.0027869699386835"/>
  </r>
  <r>
    <n v="196"/>
    <d v="2024-05-01T00:00:00"/>
    <s v="May"/>
    <n v="5"/>
    <x v="6"/>
    <x v="2"/>
    <n v="207180.71400000001"/>
    <n v="1407"/>
    <n v="3023521"/>
    <n v="6.8522994879149177"/>
  </r>
  <r>
    <n v="197"/>
    <d v="2021-09-21T00:00:00"/>
    <s v="September"/>
    <n v="9"/>
    <x v="3"/>
    <x v="3"/>
    <n v="123753"/>
    <n v="10"/>
    <n v="8883724"/>
    <n v="1.3930306704710773"/>
  </r>
  <r>
    <n v="198"/>
    <d v="2021-10-21T00:00:00"/>
    <s v="October"/>
    <n v="10"/>
    <x v="3"/>
    <x v="3"/>
    <n v="120803"/>
    <n v="54"/>
    <n v="10496804"/>
    <n v="1.1508550602640575"/>
  </r>
  <r>
    <n v="199"/>
    <d v="2021-11-21T00:00:00"/>
    <s v="November"/>
    <n v="11"/>
    <x v="3"/>
    <x v="3"/>
    <n v="112164"/>
    <n v="75"/>
    <n v="11369214"/>
    <n v="0.98655896528994869"/>
  </r>
  <r>
    <n v="200"/>
    <d v="2021-12-21T00:00:00"/>
    <s v="December"/>
    <n v="12"/>
    <x v="3"/>
    <x v="3"/>
    <n v="156737"/>
    <n v="95"/>
    <n v="11435051"/>
    <n v="1.3706716305856441"/>
  </r>
  <r>
    <n v="201"/>
    <d v="2022-01-22T00:00:00"/>
    <s v="January"/>
    <n v="1"/>
    <x v="4"/>
    <x v="3"/>
    <n v="118978"/>
    <n v="133"/>
    <n v="9350211"/>
    <n v="1.2724632631285004"/>
  </r>
  <r>
    <n v="202"/>
    <d v="2022-02-22T00:00:00"/>
    <s v="February"/>
    <n v="2"/>
    <x v="4"/>
    <x v="3"/>
    <n v="38245"/>
    <n v="105"/>
    <n v="8357206"/>
    <n v="0.45762902099098668"/>
  </r>
  <r>
    <n v="203"/>
    <d v="2022-03-22T00:00:00"/>
    <s v="March"/>
    <n v="3"/>
    <x v="4"/>
    <x v="3"/>
    <n v="63654"/>
    <n v="129"/>
    <n v="10733134"/>
    <n v="0.59306070342548589"/>
  </r>
  <r>
    <n v="204"/>
    <d v="2022-04-22T00:00:00"/>
    <s v="April"/>
    <n v="4"/>
    <x v="4"/>
    <x v="3"/>
    <n v="46912"/>
    <n v="116"/>
    <n v="10657783"/>
    <n v="0.44016658999343483"/>
  </r>
  <r>
    <n v="205"/>
    <d v="2022-05-22T00:00:00"/>
    <s v="May"/>
    <n v="5"/>
    <x v="4"/>
    <x v="3"/>
    <n v="15258"/>
    <n v="74"/>
    <n v="9652649"/>
    <n v="0.15807059802961859"/>
  </r>
  <r>
    <n v="206"/>
    <d v="2022-06-22T00:00:00"/>
    <s v="June"/>
    <n v="6"/>
    <x v="4"/>
    <x v="3"/>
    <n v="80539"/>
    <n v="115"/>
    <n v="11238941"/>
    <n v="0.71660666249604832"/>
  </r>
  <r>
    <n v="207"/>
    <d v="2022-07-22T00:00:00"/>
    <s v="July"/>
    <n v="7"/>
    <x v="4"/>
    <x v="3"/>
    <n v="67563"/>
    <n v="134"/>
    <n v="10955007"/>
    <n v="0.61673169172780995"/>
  </r>
  <r>
    <n v="208"/>
    <d v="2022-08-22T00:00:00"/>
    <s v="August"/>
    <n v="8"/>
    <x v="4"/>
    <x v="3"/>
    <n v="73462"/>
    <n v="140"/>
    <n v="12804323"/>
    <n v="0.57372810729626234"/>
  </r>
  <r>
    <n v="209"/>
    <d v="2022-09-22T00:00:00"/>
    <s v="September"/>
    <n v="9"/>
    <x v="4"/>
    <x v="3"/>
    <n v="101155"/>
    <n v="190"/>
    <n v="11806012"/>
    <n v="0.8568092256724793"/>
  </r>
  <r>
    <n v="210"/>
    <d v="2022-10-22T00:00:00"/>
    <s v="October"/>
    <n v="10"/>
    <x v="4"/>
    <x v="3"/>
    <n v="46240"/>
    <n v="149"/>
    <n v="11493445"/>
    <n v="0.40231627679951487"/>
  </r>
  <r>
    <n v="211"/>
    <d v="2022-11-22T00:00:00"/>
    <s v="November"/>
    <n v="11"/>
    <x v="4"/>
    <x v="3"/>
    <n v="51583"/>
    <n v="183"/>
    <n v="12129427"/>
    <n v="0.42527153178794025"/>
  </r>
  <r>
    <n v="212"/>
    <d v="2022-12-22T00:00:00"/>
    <s v="December"/>
    <n v="12"/>
    <x v="4"/>
    <x v="3"/>
    <n v="55807"/>
    <n v="129"/>
    <n v="11855346"/>
    <n v="0.47073278164973004"/>
  </r>
  <r>
    <n v="213"/>
    <d v="2023-01-22T00:00:00"/>
    <s v="January"/>
    <n v="1"/>
    <x v="5"/>
    <x v="3"/>
    <n v="141184"/>
    <n v="171"/>
    <n v="10790012"/>
    <n v="1.3084693510998875"/>
  </r>
  <r>
    <n v="214"/>
    <d v="2023-02-22T00:00:00"/>
    <s v="February"/>
    <n v="2"/>
    <x v="5"/>
    <x v="3"/>
    <n v="71786"/>
    <n v="174"/>
    <n v="9264246"/>
    <n v="0.77487147901728859"/>
  </r>
  <r>
    <n v="215"/>
    <d v="2023-03-22T00:00:00"/>
    <s v="March"/>
    <n v="3"/>
    <x v="5"/>
    <x v="3"/>
    <n v="94114"/>
    <n v="247"/>
    <n v="11406315"/>
    <n v="0.82510433913143733"/>
  </r>
  <r>
    <n v="216"/>
    <d v="2023-04-22T00:00:00"/>
    <s v="April"/>
    <n v="4"/>
    <x v="5"/>
    <x v="3"/>
    <n v="82860"/>
    <n v="209"/>
    <n v="8930104"/>
    <n v="0.92787273250121172"/>
  </r>
  <r>
    <n v="217"/>
    <d v="2023-05-22T00:00:00"/>
    <s v="May"/>
    <n v="5"/>
    <x v="5"/>
    <x v="3"/>
    <n v="111892"/>
    <n v="251"/>
    <n v="10713549"/>
    <n v="1.0443971460810979"/>
  </r>
  <r>
    <n v="218"/>
    <d v="2023-06-22T00:00:00"/>
    <s v="June"/>
    <n v="6"/>
    <x v="5"/>
    <x v="3"/>
    <n v="76497"/>
    <n v="216"/>
    <n v="9333970"/>
    <n v="0.81955480893981869"/>
  </r>
  <r>
    <n v="219"/>
    <d v="2023-07-22T00:00:00"/>
    <s v="July"/>
    <n v="7"/>
    <x v="5"/>
    <x v="3"/>
    <n v="174846"/>
    <n v="264"/>
    <n v="10513644"/>
    <n v="1.6630389996085089"/>
  </r>
  <r>
    <n v="220"/>
    <d v="2023-08-22T00:00:00"/>
    <s v="August"/>
    <n v="8"/>
    <x v="5"/>
    <x v="3"/>
    <n v="111116"/>
    <n v="274"/>
    <n v="10429019"/>
    <n v="1.0654501636251694"/>
  </r>
  <r>
    <n v="221"/>
    <d v="2023-09-22T00:00:00"/>
    <s v="September"/>
    <n v="9"/>
    <x v="5"/>
    <x v="3"/>
    <n v="76349.6881270304"/>
    <n v="213"/>
    <n v="10154477"/>
    <n v="0.75188203318625269"/>
  </r>
  <r>
    <n v="222"/>
    <d v="2023-10-22T00:00:00"/>
    <s v="October"/>
    <n v="10"/>
    <x v="5"/>
    <x v="3"/>
    <n v="90683"/>
    <n v="275"/>
    <n v="11175396"/>
    <n v="0.81145222952278373"/>
  </r>
  <r>
    <n v="223"/>
    <d v="2023-11-22T00:00:00"/>
    <s v="November"/>
    <n v="11"/>
    <x v="5"/>
    <x v="3"/>
    <n v="81894.441999999995"/>
    <n v="294"/>
    <n v="11214878"/>
    <n v="0.7302303422293136"/>
  </r>
  <r>
    <n v="224"/>
    <d v="2023-12-22T00:00:00"/>
    <s v="December"/>
    <n v="12"/>
    <x v="5"/>
    <x v="3"/>
    <n v="91089.493000000002"/>
    <n v="273"/>
    <n v="11324141"/>
    <n v="0.80438324637603864"/>
  </r>
  <r>
    <n v="225"/>
    <d v="2024-01-22T00:00:00"/>
    <s v="January"/>
    <n v="1"/>
    <x v="6"/>
    <x v="3"/>
    <n v="106634.60400000001"/>
    <n v="294"/>
    <n v="10780533"/>
    <n v="0.98914036996129973"/>
  </r>
  <r>
    <n v="226"/>
    <d v="2024-02-22T00:00:00"/>
    <s v="February"/>
    <n v="2"/>
    <x v="6"/>
    <x v="3"/>
    <n v="97141.005999999994"/>
    <n v="205"/>
    <n v="10191323"/>
    <n v="0.953173655667669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angsa Transaksi" cacheId="13" applyNumberFormats="0" applyBorderFormats="0" applyFontFormats="0" applyPatternFormats="0" applyAlignmentFormats="0" applyWidthHeightFormats="0" dataCaption="" updatedVersion="8" compact="0" compactData="0">
  <location ref="A1:I7" firstHeaderRow="1" firstDataRow="2" firstDataCol="1"/>
  <pivotFields count="10">
    <pivotField name="No" compact="0" outline="0" multipleItemSelectionAllowed="1" showAll="0"/>
    <pivotField name="Tanggal" compact="0" numFmtId="164" outline="0" multipleItemSelectionAllowed="1" showAll="0"/>
    <pivotField name="Bulan_1" compact="0" outline="0" multipleItemSelectionAllowed="1" showAll="0"/>
    <pivotField name="Bulan" compact="0" outline="0" multipleItemSelectionAllowed="1" showAll="0"/>
    <pivotField name="Tahun" axis="axisCol" compact="0" outline="0" multipleItemSelectionAllowed="1" showAll="0" sortType="ascending">
      <items count="8">
        <item x="0"/>
        <item x="1"/>
        <item x="2"/>
        <item x="3"/>
        <item x="4"/>
        <item x="5"/>
        <item x="6"/>
        <item t="default"/>
      </items>
    </pivotField>
    <pivotField name="Negara" axis="axisRow" compact="0" outline="0" multipleItemSelectionAllowed="1" showAll="0" sortType="ascending">
      <items count="5">
        <item x="2"/>
        <item x="0"/>
        <item x="1"/>
        <item x="3"/>
        <item t="default"/>
      </items>
    </pivotField>
    <pivotField name="Nilai Transaksi LCT (Ribu USD)" compact="0" numFmtId="165" outline="0" multipleItemSelectionAllowed="1" showAll="0"/>
    <pivotField name="Pelaku Usaha LCT " compact="0" numFmtId="3" outline="0" multipleItemSelectionAllowed="1" showAll="0"/>
    <pivotField name="Nilai Perdagangan" compact="0" numFmtId="4" outline="0" multipleItemSelectionAllowed="1" showAll="0"/>
    <pivotField name="Pangsa LCT/Total Perdagangan" dataField="1" compact="0" numFmtId="4" outline="0" multipleItemSelectionAllowed="1" showAll="0"/>
  </pivotFields>
  <rowFields count="1">
    <field x="5"/>
  </rowFields>
  <rowItems count="5">
    <i>
      <x/>
    </i>
    <i>
      <x v="1"/>
    </i>
    <i>
      <x v="2"/>
    </i>
    <i>
      <x v="3"/>
    </i>
    <i t="grand">
      <x/>
    </i>
  </rowItems>
  <colFields count="1">
    <field x="4"/>
  </colFields>
  <colItems count="8">
    <i>
      <x/>
    </i>
    <i>
      <x v="1"/>
    </i>
    <i>
      <x v="2"/>
    </i>
    <i>
      <x v="3"/>
    </i>
    <i>
      <x v="4"/>
    </i>
    <i>
      <x v="5"/>
    </i>
    <i>
      <x v="6"/>
    </i>
    <i t="grand">
      <x/>
    </i>
  </colItems>
  <dataFields count="1">
    <dataField name="AVERAGE of Pangsa LCT/Total Perdagangan" fld="9"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300-000001000000}" name="Rerata Nasabah LCT Bulanan" cacheId="8" applyNumberFormats="0" applyBorderFormats="0" applyFontFormats="0" applyPatternFormats="0" applyAlignmentFormats="0" applyWidthHeightFormats="0" dataCaption="" updatedVersion="8" compact="0" compactData="0">
  <location ref="A1:I7" firstHeaderRow="1" firstDataRow="2" firstDataCol="1"/>
  <pivotFields count="10">
    <pivotField name="No" compact="0" outline="0" multipleItemSelectionAllowed="1" showAll="0"/>
    <pivotField name="Tanggal" compact="0" numFmtId="164" outline="0" multipleItemSelectionAllowed="1" showAll="0"/>
    <pivotField name="Bulan_1" compact="0" outline="0" multipleItemSelectionAllowed="1" showAll="0"/>
    <pivotField name="Bulan" compact="0" outline="0" multipleItemSelectionAllowed="1" showAll="0"/>
    <pivotField name="Tahun" axis="axisCol" compact="0" outline="0" multipleItemSelectionAllowed="1" showAll="0" sortType="ascending">
      <items count="8">
        <item x="0"/>
        <item x="1"/>
        <item x="2"/>
        <item x="3"/>
        <item x="4"/>
        <item x="5"/>
        <item x="6"/>
        <item t="default"/>
      </items>
    </pivotField>
    <pivotField name="Negara" axis="axisRow" compact="0" outline="0" multipleItemSelectionAllowed="1" showAll="0" sortType="ascending">
      <items count="5">
        <item x="2"/>
        <item x="0"/>
        <item x="1"/>
        <item x="3"/>
        <item t="default"/>
      </items>
    </pivotField>
    <pivotField name="Nilai Transaksi LCT (Ribu USD)" compact="0" numFmtId="165" outline="0" multipleItemSelectionAllowed="1" showAll="0"/>
    <pivotField name="Pelaku Usaha LCT " dataField="1" compact="0" numFmtId="3" outline="0" multipleItemSelectionAllowed="1" showAll="0"/>
    <pivotField name="Nilai Perdagangan" compact="0" numFmtId="4" outline="0" multipleItemSelectionAllowed="1" showAll="0"/>
    <pivotField name="Pangsa LCT/Total Perdagangan" compact="0" numFmtId="4" outline="0" multipleItemSelectionAllowed="1" showAll="0"/>
  </pivotFields>
  <rowFields count="1">
    <field x="5"/>
  </rowFields>
  <rowItems count="5">
    <i>
      <x/>
    </i>
    <i>
      <x v="1"/>
    </i>
    <i>
      <x v="2"/>
    </i>
    <i>
      <x v="3"/>
    </i>
    <i t="grand">
      <x/>
    </i>
  </rowItems>
  <colFields count="1">
    <field x="4"/>
  </colFields>
  <colItems count="8">
    <i>
      <x/>
    </i>
    <i>
      <x v="1"/>
    </i>
    <i>
      <x v="2"/>
    </i>
    <i>
      <x v="3"/>
    </i>
    <i>
      <x v="4"/>
    </i>
    <i>
      <x v="5"/>
    </i>
    <i>
      <x v="6"/>
    </i>
    <i t="grand">
      <x/>
    </i>
  </colItems>
  <dataFields count="1">
    <dataField name="AVERAGE of Pelaku Usaha LCT " fld="7"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300-000002000000}" name="Rerata Transaksi LCT Bulanan" cacheId="8" applyNumberFormats="0" applyBorderFormats="0" applyFontFormats="0" applyPatternFormats="0" applyAlignmentFormats="0" applyWidthHeightFormats="0" dataCaption="" updatedVersion="8" compact="0" compactData="0">
  <location ref="A1:I7" firstHeaderRow="1" firstDataRow="2" firstDataCol="1"/>
  <pivotFields count="10">
    <pivotField name="No" compact="0" outline="0" multipleItemSelectionAllowed="1" showAll="0"/>
    <pivotField name="Tanggal" compact="0" numFmtId="164" outline="0" multipleItemSelectionAllowed="1" showAll="0"/>
    <pivotField name="Bulan_1" compact="0" outline="0" multipleItemSelectionAllowed="1" showAll="0"/>
    <pivotField name="Bulan" compact="0" outline="0" multipleItemSelectionAllowed="1" showAll="0"/>
    <pivotField name="Tahun" axis="axisCol" compact="0" outline="0" multipleItemSelectionAllowed="1" showAll="0" sortType="ascending">
      <items count="8">
        <item x="0"/>
        <item x="1"/>
        <item x="2"/>
        <item x="3"/>
        <item x="4"/>
        <item x="5"/>
        <item x="6"/>
        <item t="default"/>
      </items>
    </pivotField>
    <pivotField name="Negara" axis="axisRow" compact="0" outline="0" multipleItemSelectionAllowed="1" showAll="0" sortType="ascending">
      <items count="5">
        <item x="2"/>
        <item x="0"/>
        <item x="1"/>
        <item x="3"/>
        <item t="default"/>
      </items>
    </pivotField>
    <pivotField name="Nilai Transaksi LCT (Ribu USD)" dataField="1" compact="0" numFmtId="165" outline="0" multipleItemSelectionAllowed="1" showAll="0"/>
    <pivotField name="Pelaku Usaha LCT " compact="0" numFmtId="3" outline="0" multipleItemSelectionAllowed="1" showAll="0"/>
    <pivotField name="Nilai Perdagangan" compact="0" numFmtId="4" outline="0" multipleItemSelectionAllowed="1" showAll="0"/>
    <pivotField name="Pangsa LCT/Total Perdagangan" compact="0" numFmtId="4" outline="0" multipleItemSelectionAllowed="1" showAll="0"/>
  </pivotFields>
  <rowFields count="1">
    <field x="5"/>
  </rowFields>
  <rowItems count="5">
    <i>
      <x/>
    </i>
    <i>
      <x v="1"/>
    </i>
    <i>
      <x v="2"/>
    </i>
    <i>
      <x v="3"/>
    </i>
    <i t="grand">
      <x/>
    </i>
  </rowItems>
  <colFields count="1">
    <field x="4"/>
  </colFields>
  <colItems count="8">
    <i>
      <x/>
    </i>
    <i>
      <x v="1"/>
    </i>
    <i>
      <x v="2"/>
    </i>
    <i>
      <x v="3"/>
    </i>
    <i>
      <x v="4"/>
    </i>
    <i>
      <x v="5"/>
    </i>
    <i>
      <x v="6"/>
    </i>
    <i t="grand">
      <x/>
    </i>
  </colItems>
  <dataFields count="1">
    <dataField name="AVERAGE of Nilai Transaksi LCT (Ribu USD)" fld="6"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4" xr10:uid="{00000000-0013-0000-FFFF-FFFF01000000}" sourceName="Tahun">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2000000}" sourceName="Negara">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_2" xr10:uid="{00000000-0014-0000-FFFF-FFFF02000000}" cache="SlicerCache_Table_1_Col_4" caption="Tahun" rowHeight="247650"/>
  <slicer name="Negara_1" xr10:uid="{00000000-0014-0000-FFFF-FFFF01000000}" cache="SlicerCache_Table_1_Col_5" caption="Negara"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H226">
  <autoFilter ref="B1:H226" xr:uid="{00000000-0009-0000-0100-000001000000}"/>
  <tableColumns count="7">
    <tableColumn id="1" xr3:uid="{00000000-0010-0000-0000-000001000000}" name="Tanggal"/>
    <tableColumn id="2" xr3:uid="{00000000-0010-0000-0000-000002000000}" name="Bulan_1"/>
    <tableColumn id="3" xr3:uid="{00000000-0010-0000-0000-000003000000}" name="Bulan"/>
    <tableColumn id="4" xr3:uid="{00000000-0010-0000-0000-000004000000}" name="Tahun"/>
    <tableColumn id="5" xr3:uid="{00000000-0010-0000-0000-000005000000}" name="Negara"/>
    <tableColumn id="6" xr3:uid="{00000000-0010-0000-0000-000006000000}" name="Nilai Transaksi LCT (Ribu USD)"/>
    <tableColumn id="7" xr3:uid="{00000000-0010-0000-0000-000007000000}" name="Pelaku Usaha LCT "/>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75"/>
  <sheetViews>
    <sheetView workbookViewId="0"/>
  </sheetViews>
  <sheetFormatPr defaultColWidth="12.6328125" defaultRowHeight="15" customHeight="1" x14ac:dyDescent="0.25"/>
  <cols>
    <col min="2" max="2" width="21" customWidth="1"/>
    <col min="3" max="3" width="19.6328125" customWidth="1"/>
  </cols>
  <sheetData>
    <row r="1" spans="1:4" ht="15" customHeight="1" x14ac:dyDescent="0.25">
      <c r="A1" s="1" t="s">
        <v>0</v>
      </c>
      <c r="B1" s="1" t="s">
        <v>1</v>
      </c>
      <c r="C1" s="1" t="s">
        <v>2</v>
      </c>
      <c r="D1" s="1" t="s">
        <v>3</v>
      </c>
    </row>
    <row r="2" spans="1:4" ht="15" customHeight="1" x14ac:dyDescent="0.25">
      <c r="A2" s="1">
        <v>1</v>
      </c>
      <c r="B2" s="1" t="s">
        <v>4</v>
      </c>
      <c r="C2" s="1" t="s">
        <v>5</v>
      </c>
      <c r="D2" s="1" t="s">
        <v>6</v>
      </c>
    </row>
    <row r="3" spans="1:4" ht="15" customHeight="1" x14ac:dyDescent="0.25">
      <c r="A3" s="1">
        <v>2</v>
      </c>
      <c r="B3" s="1" t="s">
        <v>7</v>
      </c>
      <c r="C3" s="1" t="s">
        <v>5</v>
      </c>
      <c r="D3" s="1" t="s">
        <v>6</v>
      </c>
    </row>
    <row r="4" spans="1:4" ht="15" customHeight="1" x14ac:dyDescent="0.25">
      <c r="A4" s="1">
        <v>3</v>
      </c>
      <c r="B4" s="1" t="s">
        <v>8</v>
      </c>
      <c r="C4" s="1" t="s">
        <v>5</v>
      </c>
      <c r="D4" s="1" t="s">
        <v>6</v>
      </c>
    </row>
    <row r="5" spans="1:4" ht="15" customHeight="1" x14ac:dyDescent="0.25">
      <c r="A5" s="1">
        <v>4</v>
      </c>
      <c r="B5" s="1" t="s">
        <v>9</v>
      </c>
      <c r="C5" s="1" t="s">
        <v>5</v>
      </c>
      <c r="D5" s="1" t="s">
        <v>6</v>
      </c>
    </row>
    <row r="6" spans="1:4" ht="15" customHeight="1" x14ac:dyDescent="0.25">
      <c r="A6" s="1">
        <v>5</v>
      </c>
      <c r="B6" s="1" t="s">
        <v>10</v>
      </c>
      <c r="C6" s="1" t="s">
        <v>5</v>
      </c>
      <c r="D6" s="1" t="s">
        <v>6</v>
      </c>
    </row>
    <row r="7" spans="1:4" ht="15" customHeight="1" x14ac:dyDescent="0.25">
      <c r="A7" s="1">
        <v>6</v>
      </c>
      <c r="B7" s="1" t="s">
        <v>11</v>
      </c>
      <c r="C7" s="1" t="s">
        <v>5</v>
      </c>
      <c r="D7" s="1" t="s">
        <v>6</v>
      </c>
    </row>
    <row r="8" spans="1:4" ht="15" customHeight="1" x14ac:dyDescent="0.25">
      <c r="A8" s="1">
        <v>7</v>
      </c>
      <c r="B8" s="1" t="s">
        <v>12</v>
      </c>
      <c r="C8" s="1" t="s">
        <v>5</v>
      </c>
      <c r="D8" s="1" t="s">
        <v>6</v>
      </c>
    </row>
    <row r="9" spans="1:4" ht="15" customHeight="1" x14ac:dyDescent="0.25">
      <c r="A9" s="1">
        <v>8</v>
      </c>
      <c r="B9" s="1" t="s">
        <v>13</v>
      </c>
      <c r="C9" s="1" t="s">
        <v>5</v>
      </c>
      <c r="D9" s="1" t="s">
        <v>6</v>
      </c>
    </row>
    <row r="10" spans="1:4" ht="15" customHeight="1" x14ac:dyDescent="0.25">
      <c r="A10" s="1">
        <v>9</v>
      </c>
      <c r="B10" s="1" t="s">
        <v>14</v>
      </c>
      <c r="C10" s="1" t="s">
        <v>15</v>
      </c>
      <c r="D10" s="1" t="s">
        <v>6</v>
      </c>
    </row>
    <row r="11" spans="1:4" ht="15" customHeight="1" x14ac:dyDescent="0.25">
      <c r="A11" s="1">
        <v>10</v>
      </c>
      <c r="B11" s="1" t="s">
        <v>16</v>
      </c>
      <c r="C11" s="1" t="s">
        <v>15</v>
      </c>
      <c r="D11" s="1" t="s">
        <v>6</v>
      </c>
    </row>
    <row r="12" spans="1:4" ht="15" customHeight="1" x14ac:dyDescent="0.25">
      <c r="A12" s="1">
        <v>11</v>
      </c>
      <c r="B12" s="1" t="s">
        <v>17</v>
      </c>
      <c r="C12" s="1" t="s">
        <v>15</v>
      </c>
      <c r="D12" s="1" t="s">
        <v>6</v>
      </c>
    </row>
    <row r="13" spans="1:4" ht="15" customHeight="1" x14ac:dyDescent="0.25">
      <c r="A13" s="1">
        <v>12</v>
      </c>
      <c r="B13" s="1" t="s">
        <v>18</v>
      </c>
      <c r="C13" s="1" t="s">
        <v>15</v>
      </c>
      <c r="D13" s="1" t="s">
        <v>6</v>
      </c>
    </row>
    <row r="14" spans="1:4" ht="15" customHeight="1" x14ac:dyDescent="0.25">
      <c r="A14" s="1">
        <v>13</v>
      </c>
      <c r="B14" s="1" t="s">
        <v>19</v>
      </c>
      <c r="C14" s="1" t="s">
        <v>15</v>
      </c>
      <c r="D14" s="1" t="s">
        <v>6</v>
      </c>
    </row>
    <row r="15" spans="1:4" ht="15" customHeight="1" x14ac:dyDescent="0.25">
      <c r="A15" s="1">
        <v>14</v>
      </c>
      <c r="B15" s="1" t="s">
        <v>20</v>
      </c>
      <c r="C15" s="1" t="s">
        <v>15</v>
      </c>
      <c r="D15" s="1" t="s">
        <v>6</v>
      </c>
    </row>
    <row r="16" spans="1:4" ht="15" customHeight="1" x14ac:dyDescent="0.25">
      <c r="A16" s="1">
        <v>15</v>
      </c>
      <c r="B16" s="1" t="s">
        <v>21</v>
      </c>
      <c r="C16" s="1" t="s">
        <v>15</v>
      </c>
      <c r="D16" s="1" t="s">
        <v>6</v>
      </c>
    </row>
    <row r="17" spans="1:4" ht="15" customHeight="1" x14ac:dyDescent="0.25">
      <c r="A17" s="1">
        <v>16</v>
      </c>
      <c r="B17" s="1" t="s">
        <v>4</v>
      </c>
      <c r="C17" s="1" t="s">
        <v>5</v>
      </c>
      <c r="D17" s="1" t="s">
        <v>22</v>
      </c>
    </row>
    <row r="18" spans="1:4" ht="15" customHeight="1" x14ac:dyDescent="0.25">
      <c r="A18" s="1">
        <v>17</v>
      </c>
      <c r="B18" s="1" t="s">
        <v>7</v>
      </c>
      <c r="C18" s="1" t="s">
        <v>5</v>
      </c>
      <c r="D18" s="1" t="s">
        <v>22</v>
      </c>
    </row>
    <row r="19" spans="1:4" ht="15" customHeight="1" x14ac:dyDescent="0.25">
      <c r="A19" s="1">
        <v>18</v>
      </c>
      <c r="B19" s="1" t="s">
        <v>8</v>
      </c>
      <c r="C19" s="1" t="s">
        <v>5</v>
      </c>
      <c r="D19" s="1" t="s">
        <v>22</v>
      </c>
    </row>
    <row r="20" spans="1:4" ht="15" customHeight="1" x14ac:dyDescent="0.25">
      <c r="A20" s="1">
        <v>19</v>
      </c>
      <c r="B20" s="1" t="s">
        <v>9</v>
      </c>
      <c r="C20" s="1" t="s">
        <v>5</v>
      </c>
      <c r="D20" s="1" t="s">
        <v>22</v>
      </c>
    </row>
    <row r="21" spans="1:4" ht="15" customHeight="1" x14ac:dyDescent="0.25">
      <c r="A21" s="1">
        <v>20</v>
      </c>
      <c r="B21" s="1" t="s">
        <v>23</v>
      </c>
      <c r="C21" s="1" t="s">
        <v>5</v>
      </c>
      <c r="D21" s="1" t="s">
        <v>22</v>
      </c>
    </row>
    <row r="22" spans="1:4" ht="15" customHeight="1" x14ac:dyDescent="0.25">
      <c r="A22" s="1">
        <v>21</v>
      </c>
      <c r="B22" s="1" t="s">
        <v>24</v>
      </c>
      <c r="C22" s="1" t="s">
        <v>5</v>
      </c>
      <c r="D22" s="1" t="s">
        <v>22</v>
      </c>
    </row>
    <row r="23" spans="1:4" ht="15" customHeight="1" x14ac:dyDescent="0.25">
      <c r="A23" s="1">
        <v>22</v>
      </c>
      <c r="B23" s="1" t="s">
        <v>10</v>
      </c>
      <c r="C23" s="1" t="s">
        <v>5</v>
      </c>
      <c r="D23" s="1" t="s">
        <v>22</v>
      </c>
    </row>
    <row r="24" spans="1:4" ht="15" customHeight="1" x14ac:dyDescent="0.25">
      <c r="A24" s="1">
        <v>23</v>
      </c>
      <c r="B24" s="1" t="s">
        <v>11</v>
      </c>
      <c r="C24" s="1" t="s">
        <v>5</v>
      </c>
      <c r="D24" s="1" t="s">
        <v>22</v>
      </c>
    </row>
    <row r="25" spans="1:4" ht="12.5" x14ac:dyDescent="0.25">
      <c r="A25" s="1">
        <v>24</v>
      </c>
      <c r="B25" s="1" t="s">
        <v>13</v>
      </c>
      <c r="C25" s="1" t="s">
        <v>5</v>
      </c>
      <c r="D25" s="1" t="s">
        <v>22</v>
      </c>
    </row>
    <row r="26" spans="1:4" ht="12.5" x14ac:dyDescent="0.25">
      <c r="A26" s="1">
        <v>25</v>
      </c>
      <c r="B26" s="1" t="s">
        <v>25</v>
      </c>
      <c r="C26" s="1" t="s">
        <v>5</v>
      </c>
      <c r="D26" s="1" t="s">
        <v>22</v>
      </c>
    </row>
    <row r="27" spans="1:4" ht="12.5" x14ac:dyDescent="0.25">
      <c r="A27" s="1">
        <v>26</v>
      </c>
      <c r="B27" s="1" t="s">
        <v>26</v>
      </c>
      <c r="C27" s="1" t="s">
        <v>5</v>
      </c>
      <c r="D27" s="1" t="s">
        <v>22</v>
      </c>
    </row>
    <row r="28" spans="1:4" ht="12.5" x14ac:dyDescent="0.25">
      <c r="A28" s="1">
        <v>27</v>
      </c>
      <c r="B28" s="1" t="s">
        <v>12</v>
      </c>
      <c r="C28" s="1" t="s">
        <v>5</v>
      </c>
      <c r="D28" s="1" t="s">
        <v>22</v>
      </c>
    </row>
    <row r="29" spans="1:4" ht="12.5" x14ac:dyDescent="0.25">
      <c r="A29" s="1">
        <v>28</v>
      </c>
      <c r="B29" s="1" t="s">
        <v>27</v>
      </c>
      <c r="C29" s="1" t="s">
        <v>15</v>
      </c>
      <c r="D29" s="1" t="s">
        <v>22</v>
      </c>
    </row>
    <row r="30" spans="1:4" ht="12.5" x14ac:dyDescent="0.25">
      <c r="A30" s="1">
        <v>29</v>
      </c>
      <c r="B30" s="1" t="s">
        <v>28</v>
      </c>
      <c r="C30" s="1" t="s">
        <v>15</v>
      </c>
      <c r="D30" s="1" t="s">
        <v>22</v>
      </c>
    </row>
    <row r="31" spans="1:4" ht="12.5" x14ac:dyDescent="0.25">
      <c r="A31" s="1">
        <v>30</v>
      </c>
      <c r="B31" s="1" t="s">
        <v>29</v>
      </c>
      <c r="C31" s="1" t="s">
        <v>15</v>
      </c>
      <c r="D31" s="1" t="s">
        <v>22</v>
      </c>
    </row>
    <row r="32" spans="1:4" ht="12.5" x14ac:dyDescent="0.25">
      <c r="A32" s="1">
        <v>31</v>
      </c>
      <c r="B32" s="1" t="s">
        <v>30</v>
      </c>
      <c r="C32" s="1" t="s">
        <v>15</v>
      </c>
      <c r="D32" s="1" t="s">
        <v>22</v>
      </c>
    </row>
    <row r="33" spans="1:4" ht="12.5" x14ac:dyDescent="0.25">
      <c r="A33" s="1">
        <v>32</v>
      </c>
      <c r="B33" s="1" t="s">
        <v>31</v>
      </c>
      <c r="C33" s="1" t="s">
        <v>15</v>
      </c>
      <c r="D33" s="1" t="s">
        <v>22</v>
      </c>
    </row>
    <row r="34" spans="1:4" ht="12.5" x14ac:dyDescent="0.25">
      <c r="A34" s="1">
        <v>33</v>
      </c>
      <c r="B34" s="1" t="s">
        <v>32</v>
      </c>
      <c r="C34" s="1" t="s">
        <v>15</v>
      </c>
      <c r="D34" s="1" t="s">
        <v>22</v>
      </c>
    </row>
    <row r="35" spans="1:4" ht="12.5" x14ac:dyDescent="0.25">
      <c r="A35" s="1">
        <v>34</v>
      </c>
      <c r="B35" s="1" t="s">
        <v>33</v>
      </c>
      <c r="C35" s="1" t="s">
        <v>15</v>
      </c>
      <c r="D35" s="1" t="s">
        <v>22</v>
      </c>
    </row>
    <row r="36" spans="1:4" ht="12.5" x14ac:dyDescent="0.25">
      <c r="A36" s="1">
        <v>35</v>
      </c>
      <c r="B36" s="1" t="s">
        <v>34</v>
      </c>
      <c r="C36" s="1" t="s">
        <v>15</v>
      </c>
      <c r="D36" s="1" t="s">
        <v>22</v>
      </c>
    </row>
    <row r="37" spans="1:4" ht="12.5" x14ac:dyDescent="0.25">
      <c r="A37" s="1">
        <v>36</v>
      </c>
      <c r="B37" s="1" t="s">
        <v>35</v>
      </c>
      <c r="C37" s="1" t="s">
        <v>15</v>
      </c>
      <c r="D37" s="1" t="s">
        <v>22</v>
      </c>
    </row>
    <row r="38" spans="1:4" ht="12.5" x14ac:dyDescent="0.25">
      <c r="A38" s="1">
        <v>37</v>
      </c>
      <c r="B38" s="1" t="s">
        <v>36</v>
      </c>
      <c r="C38" s="1" t="s">
        <v>15</v>
      </c>
      <c r="D38" s="1" t="s">
        <v>22</v>
      </c>
    </row>
    <row r="39" spans="1:4" ht="12.5" x14ac:dyDescent="0.25">
      <c r="A39" s="1">
        <v>38</v>
      </c>
      <c r="B39" s="1" t="s">
        <v>37</v>
      </c>
      <c r="C39" s="1" t="s">
        <v>15</v>
      </c>
      <c r="D39" s="1" t="s">
        <v>22</v>
      </c>
    </row>
    <row r="40" spans="1:4" ht="12.5" x14ac:dyDescent="0.25">
      <c r="A40" s="1">
        <v>39</v>
      </c>
      <c r="B40" s="1" t="s">
        <v>38</v>
      </c>
      <c r="C40" s="1" t="s">
        <v>5</v>
      </c>
      <c r="D40" s="1" t="s">
        <v>39</v>
      </c>
    </row>
    <row r="41" spans="1:4" ht="12.5" x14ac:dyDescent="0.25">
      <c r="A41" s="1">
        <v>40</v>
      </c>
      <c r="B41" s="1" t="s">
        <v>40</v>
      </c>
      <c r="C41" s="1" t="s">
        <v>5</v>
      </c>
      <c r="D41" s="1" t="s">
        <v>39</v>
      </c>
    </row>
    <row r="42" spans="1:4" ht="12.5" x14ac:dyDescent="0.25">
      <c r="A42" s="1">
        <v>41</v>
      </c>
      <c r="B42" s="1" t="s">
        <v>26</v>
      </c>
      <c r="C42" s="1" t="s">
        <v>5</v>
      </c>
      <c r="D42" s="1" t="s">
        <v>39</v>
      </c>
    </row>
    <row r="43" spans="1:4" ht="12.5" x14ac:dyDescent="0.25">
      <c r="A43" s="1">
        <v>42</v>
      </c>
      <c r="B43" s="1" t="s">
        <v>41</v>
      </c>
      <c r="C43" s="1" t="s">
        <v>5</v>
      </c>
      <c r="D43" s="1" t="s">
        <v>39</v>
      </c>
    </row>
    <row r="44" spans="1:4" ht="12.5" x14ac:dyDescent="0.25">
      <c r="A44" s="1">
        <v>43</v>
      </c>
      <c r="B44" s="1" t="s">
        <v>8</v>
      </c>
      <c r="C44" s="1" t="s">
        <v>5</v>
      </c>
      <c r="D44" s="1" t="s">
        <v>39</v>
      </c>
    </row>
    <row r="45" spans="1:4" ht="12.5" x14ac:dyDescent="0.25">
      <c r="A45" s="1">
        <v>44</v>
      </c>
      <c r="B45" s="1" t="s">
        <v>42</v>
      </c>
      <c r="C45" s="1" t="s">
        <v>5</v>
      </c>
      <c r="D45" s="1" t="s">
        <v>39</v>
      </c>
    </row>
    <row r="46" spans="1:4" ht="12.5" x14ac:dyDescent="0.25">
      <c r="A46" s="1">
        <v>45</v>
      </c>
      <c r="B46" s="1" t="s">
        <v>9</v>
      </c>
      <c r="C46" s="1" t="s">
        <v>5</v>
      </c>
      <c r="D46" s="1" t="s">
        <v>39</v>
      </c>
    </row>
    <row r="47" spans="1:4" ht="12.5" x14ac:dyDescent="0.25">
      <c r="A47" s="1">
        <v>46</v>
      </c>
      <c r="B47" s="1" t="s">
        <v>43</v>
      </c>
      <c r="C47" s="1" t="s">
        <v>15</v>
      </c>
      <c r="D47" s="1" t="s">
        <v>39</v>
      </c>
    </row>
    <row r="48" spans="1:4" ht="12.5" x14ac:dyDescent="0.25">
      <c r="A48" s="1">
        <v>47</v>
      </c>
      <c r="B48" s="1" t="s">
        <v>44</v>
      </c>
      <c r="C48" s="1" t="s">
        <v>15</v>
      </c>
      <c r="D48" s="1" t="s">
        <v>39</v>
      </c>
    </row>
    <row r="49" spans="1:4" ht="12.5" x14ac:dyDescent="0.25">
      <c r="A49" s="1">
        <v>48</v>
      </c>
      <c r="B49" s="1" t="s">
        <v>45</v>
      </c>
      <c r="C49" s="1" t="s">
        <v>15</v>
      </c>
      <c r="D49" s="1" t="s">
        <v>39</v>
      </c>
    </row>
    <row r="50" spans="1:4" ht="12.5" x14ac:dyDescent="0.25">
      <c r="A50" s="1">
        <v>49</v>
      </c>
      <c r="B50" s="1" t="s">
        <v>46</v>
      </c>
      <c r="C50" s="1" t="s">
        <v>15</v>
      </c>
      <c r="D50" s="1" t="s">
        <v>39</v>
      </c>
    </row>
    <row r="51" spans="1:4" ht="12.5" x14ac:dyDescent="0.25">
      <c r="A51" s="1">
        <v>50</v>
      </c>
      <c r="B51" s="1" t="s">
        <v>47</v>
      </c>
      <c r="C51" s="1" t="s">
        <v>15</v>
      </c>
      <c r="D51" s="1" t="s">
        <v>39</v>
      </c>
    </row>
    <row r="52" spans="1:4" ht="12.5" x14ac:dyDescent="0.25">
      <c r="A52" s="1">
        <v>51</v>
      </c>
      <c r="B52" s="1" t="s">
        <v>8</v>
      </c>
      <c r="C52" s="1" t="s">
        <v>5</v>
      </c>
      <c r="D52" s="1" t="s">
        <v>48</v>
      </c>
    </row>
    <row r="53" spans="1:4" ht="12.5" x14ac:dyDescent="0.25">
      <c r="A53" s="1">
        <v>52</v>
      </c>
      <c r="B53" s="1" t="s">
        <v>42</v>
      </c>
      <c r="C53" s="1" t="s">
        <v>5</v>
      </c>
      <c r="D53" s="1" t="s">
        <v>48</v>
      </c>
    </row>
    <row r="54" spans="1:4" ht="12.5" x14ac:dyDescent="0.25">
      <c r="A54" s="1">
        <v>53</v>
      </c>
      <c r="B54" s="1" t="s">
        <v>9</v>
      </c>
      <c r="C54" s="1" t="s">
        <v>5</v>
      </c>
      <c r="D54" s="1" t="s">
        <v>48</v>
      </c>
    </row>
    <row r="55" spans="1:4" ht="12.5" x14ac:dyDescent="0.25">
      <c r="A55" s="1">
        <v>54</v>
      </c>
      <c r="B55" s="1" t="s">
        <v>41</v>
      </c>
      <c r="C55" s="1" t="s">
        <v>5</v>
      </c>
      <c r="D55" s="1" t="s">
        <v>48</v>
      </c>
    </row>
    <row r="56" spans="1:4" ht="12.5" x14ac:dyDescent="0.25">
      <c r="A56" s="1">
        <v>55</v>
      </c>
      <c r="B56" s="1" t="s">
        <v>49</v>
      </c>
      <c r="C56" s="1" t="s">
        <v>5</v>
      </c>
      <c r="D56" s="1" t="s">
        <v>48</v>
      </c>
    </row>
    <row r="57" spans="1:4" ht="12.5" x14ac:dyDescent="0.25">
      <c r="A57" s="1">
        <v>56</v>
      </c>
      <c r="B57" s="1" t="s">
        <v>50</v>
      </c>
      <c r="C57" s="1" t="s">
        <v>5</v>
      </c>
      <c r="D57" s="1" t="s">
        <v>48</v>
      </c>
    </row>
    <row r="58" spans="1:4" ht="12.5" x14ac:dyDescent="0.25">
      <c r="A58" s="1">
        <v>57</v>
      </c>
      <c r="B58" s="1" t="s">
        <v>51</v>
      </c>
      <c r="C58" s="1" t="s">
        <v>5</v>
      </c>
      <c r="D58" s="1" t="s">
        <v>48</v>
      </c>
    </row>
    <row r="59" spans="1:4" ht="12.5" x14ac:dyDescent="0.25">
      <c r="A59" s="1">
        <v>58</v>
      </c>
      <c r="B59" s="1" t="s">
        <v>52</v>
      </c>
      <c r="C59" s="1" t="s">
        <v>5</v>
      </c>
      <c r="D59" s="1" t="s">
        <v>48</v>
      </c>
    </row>
    <row r="60" spans="1:4" ht="12.5" x14ac:dyDescent="0.25">
      <c r="A60" s="1">
        <v>59</v>
      </c>
      <c r="B60" s="1" t="s">
        <v>23</v>
      </c>
      <c r="C60" s="1" t="s">
        <v>5</v>
      </c>
      <c r="D60" s="1" t="s">
        <v>48</v>
      </c>
    </row>
    <row r="61" spans="1:4" ht="12.5" x14ac:dyDescent="0.25">
      <c r="A61" s="1">
        <v>60</v>
      </c>
      <c r="B61" s="1" t="s">
        <v>24</v>
      </c>
      <c r="C61" s="1" t="s">
        <v>5</v>
      </c>
      <c r="D61" s="1" t="s">
        <v>48</v>
      </c>
    </row>
    <row r="62" spans="1:4" ht="12.5" x14ac:dyDescent="0.25">
      <c r="A62" s="1">
        <v>61</v>
      </c>
      <c r="B62" s="1" t="s">
        <v>53</v>
      </c>
      <c r="C62" s="1" t="s">
        <v>5</v>
      </c>
      <c r="D62" s="1" t="s">
        <v>48</v>
      </c>
    </row>
    <row r="63" spans="1:4" ht="12.5" x14ac:dyDescent="0.25">
      <c r="A63" s="1">
        <v>62</v>
      </c>
      <c r="B63" s="1" t="s">
        <v>54</v>
      </c>
      <c r="C63" s="1" t="s">
        <v>5</v>
      </c>
      <c r="D63" s="1" t="s">
        <v>48</v>
      </c>
    </row>
    <row r="64" spans="1:4" ht="12.5" x14ac:dyDescent="0.25">
      <c r="A64" s="1">
        <v>63</v>
      </c>
      <c r="B64" s="1" t="s">
        <v>11</v>
      </c>
      <c r="C64" s="1" t="s">
        <v>5</v>
      </c>
      <c r="D64" s="1" t="s">
        <v>48</v>
      </c>
    </row>
    <row r="65" spans="1:4" ht="12.5" x14ac:dyDescent="0.25">
      <c r="A65" s="1">
        <v>64</v>
      </c>
      <c r="B65" s="1" t="s">
        <v>55</v>
      </c>
      <c r="C65" s="1" t="s">
        <v>5</v>
      </c>
      <c r="D65" s="1" t="s">
        <v>48</v>
      </c>
    </row>
    <row r="66" spans="1:4" ht="12.5" x14ac:dyDescent="0.25">
      <c r="A66" s="1">
        <v>65</v>
      </c>
      <c r="B66" s="1" t="s">
        <v>56</v>
      </c>
      <c r="C66" s="1" t="s">
        <v>5</v>
      </c>
      <c r="D66" s="1" t="s">
        <v>48</v>
      </c>
    </row>
    <row r="67" spans="1:4" ht="12.5" x14ac:dyDescent="0.25">
      <c r="A67" s="1">
        <v>66</v>
      </c>
      <c r="B67" s="2" t="s">
        <v>57</v>
      </c>
      <c r="C67" s="1" t="s">
        <v>5</v>
      </c>
      <c r="D67" s="1" t="s">
        <v>48</v>
      </c>
    </row>
    <row r="68" spans="1:4" ht="12.5" x14ac:dyDescent="0.25">
      <c r="A68" s="1">
        <v>67</v>
      </c>
      <c r="B68" s="1" t="s">
        <v>58</v>
      </c>
      <c r="C68" s="1" t="s">
        <v>15</v>
      </c>
      <c r="D68" s="1" t="s">
        <v>48</v>
      </c>
    </row>
    <row r="69" spans="1:4" ht="12.5" x14ac:dyDescent="0.25">
      <c r="A69" s="1">
        <v>68</v>
      </c>
      <c r="B69" s="1" t="s">
        <v>59</v>
      </c>
      <c r="C69" s="1" t="s">
        <v>15</v>
      </c>
      <c r="D69" s="1" t="s">
        <v>48</v>
      </c>
    </row>
    <row r="70" spans="1:4" ht="12.5" x14ac:dyDescent="0.25">
      <c r="A70" s="1">
        <v>69</v>
      </c>
      <c r="B70" s="1" t="s">
        <v>60</v>
      </c>
      <c r="C70" s="1" t="s">
        <v>15</v>
      </c>
      <c r="D70" s="1" t="s">
        <v>48</v>
      </c>
    </row>
    <row r="71" spans="1:4" ht="12.5" x14ac:dyDescent="0.25">
      <c r="A71" s="1">
        <v>70</v>
      </c>
      <c r="B71" s="1" t="s">
        <v>61</v>
      </c>
      <c r="C71" s="1" t="s">
        <v>15</v>
      </c>
      <c r="D71" s="1" t="s">
        <v>48</v>
      </c>
    </row>
    <row r="72" spans="1:4" ht="12.5" x14ac:dyDescent="0.25">
      <c r="A72" s="1">
        <v>71</v>
      </c>
      <c r="B72" s="1" t="s">
        <v>62</v>
      </c>
      <c r="C72" s="1" t="s">
        <v>15</v>
      </c>
      <c r="D72" s="1" t="s">
        <v>48</v>
      </c>
    </row>
    <row r="73" spans="1:4" ht="12.5" x14ac:dyDescent="0.25">
      <c r="A73" s="1">
        <v>72</v>
      </c>
      <c r="B73" s="1" t="s">
        <v>63</v>
      </c>
      <c r="C73" s="1" t="s">
        <v>15</v>
      </c>
      <c r="D73" s="1" t="s">
        <v>48</v>
      </c>
    </row>
    <row r="74" spans="1:4" ht="12.5" x14ac:dyDescent="0.25">
      <c r="A74" s="1">
        <v>73</v>
      </c>
      <c r="B74" s="1" t="s">
        <v>64</v>
      </c>
      <c r="C74" s="1" t="s">
        <v>15</v>
      </c>
      <c r="D74" s="1" t="s">
        <v>48</v>
      </c>
    </row>
    <row r="75" spans="1:4" ht="12.5" x14ac:dyDescent="0.25">
      <c r="A75" s="1">
        <v>74</v>
      </c>
      <c r="B75" s="1" t="s">
        <v>65</v>
      </c>
      <c r="C75" s="1" t="s">
        <v>15</v>
      </c>
      <c r="D75" s="1" t="s">
        <v>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A1:Z1000"/>
  <sheetViews>
    <sheetView workbookViewId="0"/>
  </sheetViews>
  <sheetFormatPr defaultColWidth="12.6328125" defaultRowHeight="15" customHeight="1" x14ac:dyDescent="0.25"/>
  <cols>
    <col min="1" max="4" width="12.6328125" customWidth="1"/>
    <col min="5" max="5" width="18.36328125" customWidth="1"/>
    <col min="6" max="6" width="12.6328125" customWidth="1"/>
    <col min="7" max="7" width="19.08984375" customWidth="1"/>
  </cols>
  <sheetData>
    <row r="1" spans="1:26" ht="15.75" customHeight="1" x14ac:dyDescent="0.25">
      <c r="A1" s="9" t="s">
        <v>96</v>
      </c>
      <c r="B1" s="9"/>
      <c r="C1" s="9"/>
      <c r="D1" s="9"/>
      <c r="E1" s="9"/>
      <c r="F1" s="9"/>
      <c r="G1" s="9"/>
      <c r="H1" s="9"/>
      <c r="I1" s="9"/>
      <c r="J1" s="9"/>
      <c r="K1" s="9"/>
      <c r="L1" s="9"/>
      <c r="M1" s="9"/>
      <c r="N1" s="9"/>
      <c r="O1" s="9"/>
      <c r="P1" s="9"/>
      <c r="Q1" s="9"/>
      <c r="R1" s="9"/>
      <c r="S1" s="9"/>
      <c r="T1" s="9"/>
      <c r="U1" s="9"/>
      <c r="V1" s="9"/>
      <c r="W1" s="9"/>
      <c r="X1" s="9"/>
      <c r="Y1" s="9"/>
      <c r="Z1" s="9"/>
    </row>
    <row r="2" spans="1:26" ht="15.75" customHeight="1" x14ac:dyDescent="0.25">
      <c r="A2" s="9" t="s">
        <v>97</v>
      </c>
      <c r="B2" s="9" t="s">
        <v>6</v>
      </c>
      <c r="C2" s="9" t="s">
        <v>22</v>
      </c>
      <c r="D2" s="9" t="s">
        <v>39</v>
      </c>
      <c r="E2" s="9" t="s">
        <v>98</v>
      </c>
      <c r="F2" s="9" t="s">
        <v>48</v>
      </c>
      <c r="G2" s="9" t="s">
        <v>99</v>
      </c>
    </row>
    <row r="3" spans="1:26" ht="15.75" customHeight="1" x14ac:dyDescent="0.25">
      <c r="A3" s="9">
        <v>2018</v>
      </c>
      <c r="B3" s="21">
        <v>17774.917379999999</v>
      </c>
      <c r="C3" s="21">
        <v>17255.00056</v>
      </c>
      <c r="D3" s="21">
        <v>0</v>
      </c>
      <c r="E3" s="21"/>
      <c r="F3" s="21">
        <v>0</v>
      </c>
      <c r="G3" s="21"/>
    </row>
    <row r="4" spans="1:26" ht="15.75" customHeight="1" x14ac:dyDescent="0.25">
      <c r="A4" s="9">
        <v>2019</v>
      </c>
      <c r="B4" s="21">
        <v>16522.04031</v>
      </c>
      <c r="C4" s="21">
        <v>15246.38832</v>
      </c>
      <c r="D4" s="21">
        <v>0</v>
      </c>
      <c r="E4" s="21"/>
      <c r="F4" s="21">
        <v>0</v>
      </c>
      <c r="G4" s="21"/>
    </row>
    <row r="5" spans="1:26" ht="15.75" customHeight="1" x14ac:dyDescent="0.25">
      <c r="A5" s="9">
        <v>2020</v>
      </c>
      <c r="B5" s="21">
        <v>14977.50949</v>
      </c>
      <c r="C5" s="21">
        <v>11375.2449</v>
      </c>
      <c r="D5" s="21">
        <v>24473.972129999998</v>
      </c>
      <c r="E5" s="21">
        <v>6221.2137400000001</v>
      </c>
      <c r="F5" s="21">
        <v>0</v>
      </c>
      <c r="G5" s="21"/>
    </row>
    <row r="6" spans="1:26" ht="15.75" customHeight="1" x14ac:dyDescent="0.25">
      <c r="A6" s="9">
        <v>2021</v>
      </c>
      <c r="B6" s="21">
        <v>21588.536319999999</v>
      </c>
      <c r="C6" s="21">
        <v>16030.75505</v>
      </c>
      <c r="D6" s="21">
        <v>33128.315629999997</v>
      </c>
      <c r="E6" s="21"/>
      <c r="F6" s="21">
        <v>106927.19628</v>
      </c>
      <c r="G6" s="21">
        <v>42184.793210000003</v>
      </c>
    </row>
    <row r="7" spans="1:26" ht="15.75" customHeight="1" x14ac:dyDescent="0.25">
      <c r="A7" s="9">
        <v>2022</v>
      </c>
      <c r="B7" s="21">
        <v>27845.655760000001</v>
      </c>
      <c r="C7" s="21">
        <v>18841.944950000001</v>
      </c>
      <c r="D7" s="21">
        <v>41756.877690000001</v>
      </c>
      <c r="E7" s="21"/>
      <c r="F7" s="21">
        <v>131033.48381999999</v>
      </c>
      <c r="G7" s="21"/>
    </row>
    <row r="8" spans="1:26" ht="15.75" customHeight="1" x14ac:dyDescent="0.25">
      <c r="A8" s="9" t="s">
        <v>100</v>
      </c>
      <c r="B8" s="21">
        <v>3811.01022005</v>
      </c>
      <c r="C8" s="21">
        <v>2907.7579472699999</v>
      </c>
      <c r="D8" s="21">
        <v>6713.4395094000001</v>
      </c>
      <c r="E8" s="21"/>
      <c r="F8" s="21">
        <v>20052.547061500001</v>
      </c>
      <c r="G8" s="21"/>
    </row>
    <row r="9" spans="1:26" ht="15.75" customHeight="1" x14ac:dyDescent="0.25">
      <c r="A9" s="9" t="s">
        <v>101</v>
      </c>
    </row>
    <row r="10" spans="1:26" ht="15.75" customHeight="1" x14ac:dyDescent="0.25">
      <c r="A10" s="9" t="s">
        <v>97</v>
      </c>
      <c r="B10" s="9" t="s">
        <v>6</v>
      </c>
      <c r="C10" s="9" t="s">
        <v>22</v>
      </c>
      <c r="D10" s="9" t="s">
        <v>39</v>
      </c>
      <c r="F10" s="9" t="s">
        <v>48</v>
      </c>
    </row>
    <row r="11" spans="1:26" ht="15.75" customHeight="1" x14ac:dyDescent="0.25">
      <c r="A11" s="9">
        <v>2018</v>
      </c>
      <c r="B11" s="21">
        <v>247.30481215</v>
      </c>
      <c r="C11" s="21">
        <v>101.15795672</v>
      </c>
      <c r="D11" s="21">
        <v>0</v>
      </c>
      <c r="E11" s="21"/>
      <c r="F11" s="21">
        <v>0</v>
      </c>
      <c r="G11" s="21"/>
    </row>
    <row r="12" spans="1:26" ht="15.75" customHeight="1" x14ac:dyDescent="0.25">
      <c r="A12" s="9">
        <v>2019</v>
      </c>
      <c r="B12" s="21">
        <v>595.47624490999999</v>
      </c>
      <c r="C12" s="21">
        <v>164.38982035000001</v>
      </c>
      <c r="D12" s="21">
        <v>0</v>
      </c>
      <c r="E12" s="21"/>
      <c r="F12" s="21">
        <v>0</v>
      </c>
      <c r="G12" s="21"/>
    </row>
    <row r="13" spans="1:26" ht="15.75" customHeight="1" x14ac:dyDescent="0.25">
      <c r="A13" s="9">
        <v>2020</v>
      </c>
      <c r="B13" s="21">
        <v>619.71288093999999</v>
      </c>
      <c r="C13" s="21">
        <v>147.94096941999999</v>
      </c>
      <c r="D13" s="21">
        <v>29.539749560000001</v>
      </c>
      <c r="E13" s="21"/>
      <c r="F13" s="21">
        <v>0</v>
      </c>
      <c r="G13" s="21"/>
    </row>
    <row r="14" spans="1:26" ht="15.75" customHeight="1" x14ac:dyDescent="0.25">
      <c r="A14" s="9">
        <v>2021</v>
      </c>
      <c r="B14" s="21">
        <v>637.38358198000003</v>
      </c>
      <c r="C14" s="21">
        <v>237.91320884000001</v>
      </c>
      <c r="D14" s="21">
        <v>1145.94800779</v>
      </c>
      <c r="E14" s="21">
        <v>0</v>
      </c>
      <c r="F14" s="21">
        <v>513.45652345999997</v>
      </c>
      <c r="G14" s="21"/>
    </row>
    <row r="15" spans="1:26" ht="15.75" customHeight="1" x14ac:dyDescent="0.25">
      <c r="A15" s="9">
        <v>2022</v>
      </c>
      <c r="B15" s="21">
        <v>1082.7978631799999</v>
      </c>
      <c r="C15" s="21">
        <v>523.70644247999996</v>
      </c>
      <c r="D15" s="21">
        <v>1742.0178961900001</v>
      </c>
      <c r="E15" s="21">
        <v>0</v>
      </c>
      <c r="F15" s="21">
        <v>759.39644289</v>
      </c>
      <c r="G15" s="21"/>
    </row>
    <row r="16" spans="1:26" ht="15.75" customHeight="1" x14ac:dyDescent="0.25">
      <c r="A16" s="9" t="s">
        <v>100</v>
      </c>
      <c r="B16" s="21">
        <v>335.90935643</v>
      </c>
      <c r="C16" s="21">
        <v>213.89021324999999</v>
      </c>
      <c r="D16" s="21">
        <v>195.07935867</v>
      </c>
      <c r="E16" s="21">
        <v>0</v>
      </c>
      <c r="F16" s="21">
        <v>212.97025478</v>
      </c>
      <c r="G16" s="21"/>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outlinePr summaryBelow="0" summaryRight="0"/>
  </sheetPr>
  <dimension ref="A1:Z1000"/>
  <sheetViews>
    <sheetView workbookViewId="0"/>
  </sheetViews>
  <sheetFormatPr defaultColWidth="12.6328125" defaultRowHeight="15" customHeight="1" x14ac:dyDescent="0.25"/>
  <cols>
    <col min="1" max="6" width="12.6328125" customWidth="1"/>
  </cols>
  <sheetData>
    <row r="1" spans="1:26" ht="15.75" customHeight="1" x14ac:dyDescent="0.25">
      <c r="A1" s="9" t="s">
        <v>73</v>
      </c>
      <c r="B1" s="9" t="s">
        <v>6</v>
      </c>
      <c r="C1" s="9" t="s">
        <v>22</v>
      </c>
      <c r="D1" s="9" t="s">
        <v>102</v>
      </c>
      <c r="E1" s="9" t="s">
        <v>103</v>
      </c>
      <c r="F1" s="9" t="s">
        <v>104</v>
      </c>
      <c r="G1" s="9"/>
      <c r="H1" s="9"/>
      <c r="I1" s="9" t="s">
        <v>73</v>
      </c>
      <c r="J1" s="9" t="s">
        <v>6</v>
      </c>
      <c r="K1" s="9" t="s">
        <v>22</v>
      </c>
      <c r="L1" s="9" t="s">
        <v>102</v>
      </c>
      <c r="M1" s="9" t="s">
        <v>103</v>
      </c>
      <c r="N1" s="9" t="s">
        <v>104</v>
      </c>
      <c r="O1" s="9"/>
      <c r="P1" s="9"/>
      <c r="Q1" s="9"/>
      <c r="R1" s="9"/>
      <c r="S1" s="9"/>
      <c r="T1" s="9"/>
      <c r="U1" s="9"/>
      <c r="V1" s="9"/>
      <c r="W1" s="9"/>
      <c r="X1" s="9"/>
      <c r="Y1" s="9"/>
      <c r="Z1" s="9"/>
    </row>
    <row r="2" spans="1:26" ht="15.75" customHeight="1" x14ac:dyDescent="0.25">
      <c r="A2" s="22">
        <v>44975</v>
      </c>
      <c r="B2" s="23">
        <v>4538.8092049999996</v>
      </c>
      <c r="C2" s="23">
        <v>3865.6834444199999</v>
      </c>
      <c r="D2" s="23" t="e">
        <v>#N/A</v>
      </c>
      <c r="E2" s="23" t="e">
        <v>#N/A</v>
      </c>
      <c r="F2" s="23">
        <v>8404.4926494200008</v>
      </c>
      <c r="I2" s="22">
        <v>44975</v>
      </c>
      <c r="J2" s="24">
        <v>2</v>
      </c>
      <c r="K2" s="24">
        <v>12</v>
      </c>
      <c r="L2" s="24"/>
      <c r="M2" s="24"/>
      <c r="N2" s="24">
        <v>14</v>
      </c>
    </row>
    <row r="3" spans="1:26" ht="15.75" customHeight="1" x14ac:dyDescent="0.25">
      <c r="A3" s="22">
        <v>45003</v>
      </c>
      <c r="B3" s="23">
        <v>3224.3121749699999</v>
      </c>
      <c r="C3" s="23">
        <v>9396.8282687999999</v>
      </c>
      <c r="D3" s="23" t="e">
        <v>#N/A</v>
      </c>
      <c r="E3" s="23" t="e">
        <v>#N/A</v>
      </c>
      <c r="F3" s="23">
        <v>12621.14044377</v>
      </c>
      <c r="I3" s="22">
        <v>45003</v>
      </c>
      <c r="J3" s="24">
        <v>42</v>
      </c>
      <c r="K3" s="24">
        <v>47</v>
      </c>
      <c r="L3" s="24"/>
      <c r="M3" s="24"/>
      <c r="N3" s="24">
        <v>89</v>
      </c>
    </row>
    <row r="4" spans="1:26" ht="15.75" customHeight="1" x14ac:dyDescent="0.25">
      <c r="A4" s="22">
        <v>45034</v>
      </c>
      <c r="B4" s="23">
        <v>8310.9345592600002</v>
      </c>
      <c r="C4" s="23">
        <v>11738.97650683</v>
      </c>
      <c r="D4" s="23" t="e">
        <v>#N/A</v>
      </c>
      <c r="E4" s="23" t="e">
        <v>#N/A</v>
      </c>
      <c r="F4" s="23">
        <v>20049.911066090001</v>
      </c>
      <c r="I4" s="22">
        <v>45034</v>
      </c>
      <c r="J4" s="24">
        <v>54</v>
      </c>
      <c r="K4" s="24">
        <v>40</v>
      </c>
      <c r="L4" s="24"/>
      <c r="M4" s="24"/>
      <c r="N4" s="24">
        <v>94</v>
      </c>
    </row>
    <row r="5" spans="1:26" ht="15.75" customHeight="1" x14ac:dyDescent="0.25">
      <c r="A5" s="25">
        <v>45064</v>
      </c>
      <c r="B5" s="23">
        <v>4852.1467271499996</v>
      </c>
      <c r="C5" s="23">
        <v>11665.305055839999</v>
      </c>
      <c r="D5" s="23" t="e">
        <v>#N/A</v>
      </c>
      <c r="E5" s="23" t="e">
        <v>#N/A</v>
      </c>
      <c r="F5" s="23">
        <v>16517.45178299</v>
      </c>
      <c r="I5" s="25">
        <v>45064</v>
      </c>
      <c r="J5" s="24">
        <v>51</v>
      </c>
      <c r="K5" s="24">
        <v>47</v>
      </c>
      <c r="L5" s="24"/>
      <c r="M5" s="24"/>
      <c r="N5" s="24">
        <v>98</v>
      </c>
    </row>
    <row r="6" spans="1:26" ht="15.75" customHeight="1" x14ac:dyDescent="0.25">
      <c r="A6" s="22">
        <v>45095</v>
      </c>
      <c r="B6" s="23">
        <v>21828.69694912</v>
      </c>
      <c r="C6" s="23">
        <v>6078.8876555500001</v>
      </c>
      <c r="D6" s="23" t="e">
        <v>#N/A</v>
      </c>
      <c r="E6" s="23" t="e">
        <v>#N/A</v>
      </c>
      <c r="F6" s="23">
        <v>27907.584604669999</v>
      </c>
      <c r="I6" s="22">
        <v>45095</v>
      </c>
      <c r="J6" s="24">
        <v>39</v>
      </c>
      <c r="K6" s="24">
        <v>33</v>
      </c>
      <c r="L6" s="24"/>
      <c r="M6" s="24"/>
      <c r="N6" s="24">
        <v>72</v>
      </c>
    </row>
    <row r="7" spans="1:26" ht="15.75" customHeight="1" x14ac:dyDescent="0.25">
      <c r="A7" s="22">
        <v>45125</v>
      </c>
      <c r="B7" s="23">
        <v>49803.030389580003</v>
      </c>
      <c r="C7" s="23">
        <v>9070.8405476299995</v>
      </c>
      <c r="D7" s="23" t="e">
        <v>#N/A</v>
      </c>
      <c r="E7" s="23" t="e">
        <v>#N/A</v>
      </c>
      <c r="F7" s="23">
        <v>58873.870937209998</v>
      </c>
      <c r="I7" s="22">
        <v>45125</v>
      </c>
      <c r="J7" s="24">
        <v>59</v>
      </c>
      <c r="K7" s="24">
        <v>45</v>
      </c>
      <c r="L7" s="24"/>
      <c r="M7" s="24"/>
      <c r="N7" s="24">
        <v>104</v>
      </c>
    </row>
    <row r="8" spans="1:26" ht="15.75" customHeight="1" x14ac:dyDescent="0.25">
      <c r="A8" s="22">
        <v>45156</v>
      </c>
      <c r="B8" s="23">
        <v>5395.60967936</v>
      </c>
      <c r="C8" s="23">
        <v>8103.1397758800003</v>
      </c>
      <c r="D8" s="23" t="e">
        <v>#N/A</v>
      </c>
      <c r="E8" s="23" t="e">
        <v>#N/A</v>
      </c>
      <c r="F8" s="23">
        <v>13498.74945524</v>
      </c>
      <c r="I8" s="22">
        <v>45156</v>
      </c>
      <c r="J8" s="24">
        <v>71</v>
      </c>
      <c r="K8" s="24">
        <v>39</v>
      </c>
      <c r="L8" s="24"/>
      <c r="M8" s="24"/>
      <c r="N8" s="24">
        <v>110</v>
      </c>
    </row>
    <row r="9" spans="1:26" ht="15.75" customHeight="1" x14ac:dyDescent="0.25">
      <c r="A9" s="22">
        <v>45187</v>
      </c>
      <c r="B9" s="23">
        <v>28198.309217580001</v>
      </c>
      <c r="C9" s="23">
        <v>11324.173731000001</v>
      </c>
      <c r="D9" s="23" t="e">
        <v>#N/A</v>
      </c>
      <c r="E9" s="23" t="e">
        <v>#N/A</v>
      </c>
      <c r="F9" s="23">
        <v>39522.48294858</v>
      </c>
      <c r="I9" s="22">
        <v>45187</v>
      </c>
      <c r="J9" s="24">
        <v>70</v>
      </c>
      <c r="K9" s="24">
        <v>55</v>
      </c>
      <c r="L9" s="24"/>
      <c r="M9" s="24"/>
      <c r="N9" s="24">
        <v>125</v>
      </c>
    </row>
    <row r="10" spans="1:26" ht="15.75" customHeight="1" x14ac:dyDescent="0.25">
      <c r="A10" s="22">
        <v>45217</v>
      </c>
      <c r="B10" s="23">
        <v>68947.861361860007</v>
      </c>
      <c r="C10" s="23">
        <v>11720.51798748</v>
      </c>
      <c r="D10" s="23" t="e">
        <v>#N/A</v>
      </c>
      <c r="E10" s="23" t="e">
        <v>#N/A</v>
      </c>
      <c r="F10" s="23">
        <v>80668.379349349998</v>
      </c>
      <c r="I10" s="22">
        <v>45217</v>
      </c>
      <c r="J10" s="24">
        <v>118</v>
      </c>
      <c r="K10" s="24">
        <v>47</v>
      </c>
      <c r="L10" s="24"/>
      <c r="M10" s="24"/>
      <c r="N10" s="24">
        <v>165</v>
      </c>
    </row>
    <row r="11" spans="1:26" ht="15.75" customHeight="1" x14ac:dyDescent="0.25">
      <c r="A11" s="22">
        <v>45248</v>
      </c>
      <c r="B11" s="23">
        <v>32905.057881150002</v>
      </c>
      <c r="C11" s="23">
        <v>7148.5821264300002</v>
      </c>
      <c r="D11" s="23" t="e">
        <v>#N/A</v>
      </c>
      <c r="E11" s="23" t="e">
        <v>#N/A</v>
      </c>
      <c r="F11" s="23">
        <v>40053.640007590002</v>
      </c>
      <c r="I11" s="22">
        <v>45248</v>
      </c>
      <c r="J11" s="24">
        <v>68</v>
      </c>
      <c r="K11" s="24">
        <v>32</v>
      </c>
      <c r="L11" s="24"/>
      <c r="M11" s="24"/>
      <c r="N11" s="24">
        <v>100</v>
      </c>
    </row>
    <row r="12" spans="1:26" ht="15.75" customHeight="1" x14ac:dyDescent="0.25">
      <c r="A12" s="22">
        <v>45278</v>
      </c>
      <c r="B12" s="23">
        <v>19300.04400831</v>
      </c>
      <c r="C12" s="23">
        <v>11045.021624290001</v>
      </c>
      <c r="D12" s="23" t="e">
        <v>#N/A</v>
      </c>
      <c r="E12" s="23" t="e">
        <v>#N/A</v>
      </c>
      <c r="F12" s="23">
        <v>30345.065632599999</v>
      </c>
      <c r="I12" s="22">
        <v>45278</v>
      </c>
      <c r="J12" s="24">
        <v>91</v>
      </c>
      <c r="K12" s="24">
        <v>50</v>
      </c>
      <c r="L12" s="24"/>
      <c r="M12" s="24"/>
      <c r="N12" s="24">
        <v>141</v>
      </c>
    </row>
    <row r="13" spans="1:26" ht="15.75" customHeight="1" x14ac:dyDescent="0.25">
      <c r="A13" s="22">
        <v>44945</v>
      </c>
      <c r="B13" s="23">
        <v>56271.620524420003</v>
      </c>
      <c r="C13" s="23">
        <v>10288.18164255</v>
      </c>
      <c r="D13" s="23" t="e">
        <v>#N/A</v>
      </c>
      <c r="E13" s="23" t="e">
        <v>#N/A</v>
      </c>
      <c r="F13" s="23">
        <v>66559.802166969996</v>
      </c>
      <c r="I13" s="22">
        <v>44945</v>
      </c>
      <c r="J13" s="24">
        <v>110</v>
      </c>
      <c r="K13" s="24">
        <v>59</v>
      </c>
      <c r="L13" s="24"/>
      <c r="M13" s="24"/>
      <c r="N13" s="24">
        <v>169</v>
      </c>
    </row>
    <row r="14" spans="1:26" ht="15.75" customHeight="1" x14ac:dyDescent="0.25">
      <c r="A14" s="22">
        <v>44976</v>
      </c>
      <c r="B14" s="23">
        <v>24301.290233029998</v>
      </c>
      <c r="C14" s="23">
        <v>7589.3002706899997</v>
      </c>
      <c r="D14" s="23" t="e">
        <v>#N/A</v>
      </c>
      <c r="E14" s="23" t="e">
        <v>#N/A</v>
      </c>
      <c r="F14" s="23">
        <v>31890.590503719999</v>
      </c>
      <c r="I14" s="22">
        <v>44976</v>
      </c>
      <c r="J14" s="24">
        <v>84</v>
      </c>
      <c r="K14" s="24">
        <v>44</v>
      </c>
      <c r="L14" s="24"/>
      <c r="M14" s="24"/>
      <c r="N14" s="24">
        <v>128</v>
      </c>
    </row>
    <row r="15" spans="1:26" ht="15.75" customHeight="1" x14ac:dyDescent="0.25">
      <c r="A15" s="22">
        <v>45004</v>
      </c>
      <c r="B15" s="23">
        <v>60714.80907766</v>
      </c>
      <c r="C15" s="23">
        <v>13851.695001239999</v>
      </c>
      <c r="D15" s="23" t="e">
        <v>#N/A</v>
      </c>
      <c r="E15" s="23" t="e">
        <v>#N/A</v>
      </c>
      <c r="F15" s="23">
        <v>74566.504078900005</v>
      </c>
      <c r="I15" s="22">
        <v>45004</v>
      </c>
      <c r="J15" s="24">
        <v>110</v>
      </c>
      <c r="K15" s="24">
        <v>48</v>
      </c>
      <c r="L15" s="24"/>
      <c r="M15" s="24"/>
      <c r="N15" s="24">
        <v>158</v>
      </c>
    </row>
    <row r="16" spans="1:26" ht="15.75" customHeight="1" x14ac:dyDescent="0.25">
      <c r="A16" s="22">
        <v>45035</v>
      </c>
      <c r="B16" s="23">
        <v>38221.303119620003</v>
      </c>
      <c r="C16" s="23">
        <v>13690.02846731</v>
      </c>
      <c r="D16" s="23" t="e">
        <v>#N/A</v>
      </c>
      <c r="E16" s="23" t="e">
        <v>#N/A</v>
      </c>
      <c r="F16" s="23">
        <v>51911.331586929999</v>
      </c>
      <c r="I16" s="22">
        <v>45035</v>
      </c>
      <c r="J16" s="24">
        <v>122</v>
      </c>
      <c r="K16" s="24">
        <v>50</v>
      </c>
      <c r="L16" s="24"/>
      <c r="M16" s="24"/>
      <c r="N16" s="24">
        <v>172</v>
      </c>
    </row>
    <row r="17" spans="1:14" ht="15.75" customHeight="1" x14ac:dyDescent="0.25">
      <c r="A17" s="25">
        <v>45065</v>
      </c>
      <c r="B17" s="23">
        <v>50172.587025549998</v>
      </c>
      <c r="C17" s="23">
        <v>9544.3540963399992</v>
      </c>
      <c r="D17" s="23" t="e">
        <v>#N/A</v>
      </c>
      <c r="E17" s="23" t="e">
        <v>#N/A</v>
      </c>
      <c r="F17" s="23">
        <v>59716.941121900003</v>
      </c>
      <c r="I17" s="25">
        <v>45065</v>
      </c>
      <c r="J17" s="24">
        <v>151</v>
      </c>
      <c r="K17" s="24">
        <v>55</v>
      </c>
      <c r="L17" s="24"/>
      <c r="M17" s="24"/>
      <c r="N17" s="24">
        <v>206</v>
      </c>
    </row>
    <row r="18" spans="1:14" ht="15.75" customHeight="1" x14ac:dyDescent="0.25">
      <c r="A18" s="22">
        <v>45096</v>
      </c>
      <c r="B18" s="23">
        <v>18817.650301950001</v>
      </c>
      <c r="C18" s="23">
        <v>13275.822684639999</v>
      </c>
      <c r="D18" s="23" t="e">
        <v>#N/A</v>
      </c>
      <c r="E18" s="23" t="e">
        <v>#N/A</v>
      </c>
      <c r="F18" s="23">
        <v>32093.47298658</v>
      </c>
      <c r="I18" s="22">
        <v>45096</v>
      </c>
      <c r="J18" s="24">
        <v>101</v>
      </c>
      <c r="K18" s="24">
        <v>59</v>
      </c>
      <c r="L18" s="24"/>
      <c r="M18" s="24"/>
      <c r="N18" s="24">
        <v>160</v>
      </c>
    </row>
    <row r="19" spans="1:14" ht="15.75" customHeight="1" x14ac:dyDescent="0.25">
      <c r="A19" s="22">
        <v>45126</v>
      </c>
      <c r="B19" s="23">
        <v>68809.248926319997</v>
      </c>
      <c r="C19" s="23">
        <v>16211.37857664</v>
      </c>
      <c r="D19" s="23" t="e">
        <v>#N/A</v>
      </c>
      <c r="E19" s="23" t="e">
        <v>#N/A</v>
      </c>
      <c r="F19" s="23">
        <v>85020.627502959993</v>
      </c>
      <c r="I19" s="22">
        <v>45126</v>
      </c>
      <c r="J19" s="24">
        <v>147</v>
      </c>
      <c r="K19" s="24">
        <v>75</v>
      </c>
      <c r="L19" s="24"/>
      <c r="M19" s="24"/>
      <c r="N19" s="24">
        <v>222</v>
      </c>
    </row>
    <row r="20" spans="1:14" ht="15.75" customHeight="1" x14ac:dyDescent="0.25">
      <c r="A20" s="22">
        <v>45157</v>
      </c>
      <c r="B20" s="23">
        <v>42949.028792190002</v>
      </c>
      <c r="C20" s="23">
        <v>14390.12885125</v>
      </c>
      <c r="D20" s="23" t="e">
        <v>#N/A</v>
      </c>
      <c r="E20" s="23" t="e">
        <v>#N/A</v>
      </c>
      <c r="F20" s="23">
        <v>57339.157643439998</v>
      </c>
      <c r="I20" s="22">
        <v>45157</v>
      </c>
      <c r="J20" s="24">
        <v>149</v>
      </c>
      <c r="K20" s="24">
        <v>59</v>
      </c>
      <c r="L20" s="24"/>
      <c r="M20" s="24"/>
      <c r="N20" s="24">
        <v>208</v>
      </c>
    </row>
    <row r="21" spans="1:14" ht="15.75" customHeight="1" x14ac:dyDescent="0.25">
      <c r="A21" s="22">
        <v>45188</v>
      </c>
      <c r="B21" s="23">
        <v>53964.714048479997</v>
      </c>
      <c r="C21" s="23">
        <v>15245.64723601</v>
      </c>
      <c r="D21" s="23" t="e">
        <v>#N/A</v>
      </c>
      <c r="E21" s="23" t="e">
        <v>#N/A</v>
      </c>
      <c r="F21" s="23">
        <v>69210.361284490005</v>
      </c>
      <c r="I21" s="22">
        <v>45188</v>
      </c>
      <c r="J21" s="24">
        <v>157</v>
      </c>
      <c r="K21" s="24">
        <v>71</v>
      </c>
      <c r="L21" s="24"/>
      <c r="M21" s="24"/>
      <c r="N21" s="24">
        <v>228</v>
      </c>
    </row>
    <row r="22" spans="1:14" ht="15.75" customHeight="1" x14ac:dyDescent="0.25">
      <c r="A22" s="22">
        <v>45218</v>
      </c>
      <c r="B22" s="23">
        <v>67542.633942319997</v>
      </c>
      <c r="C22" s="23">
        <v>19439.258963200002</v>
      </c>
      <c r="D22" s="23" t="e">
        <v>#N/A</v>
      </c>
      <c r="E22" s="23" t="e">
        <v>#N/A</v>
      </c>
      <c r="F22" s="23">
        <v>86981.892905519999</v>
      </c>
      <c r="I22" s="22">
        <v>45218</v>
      </c>
      <c r="J22" s="24">
        <v>233</v>
      </c>
      <c r="K22" s="24">
        <v>82</v>
      </c>
      <c r="L22" s="24"/>
      <c r="M22" s="24"/>
      <c r="N22" s="24">
        <v>315</v>
      </c>
    </row>
    <row r="23" spans="1:14" ht="15.75" customHeight="1" x14ac:dyDescent="0.25">
      <c r="A23" s="22">
        <v>45249</v>
      </c>
      <c r="B23" s="23">
        <v>48192.093441140001</v>
      </c>
      <c r="C23" s="23">
        <v>15809.76973308</v>
      </c>
      <c r="D23" s="23" t="e">
        <v>#N/A</v>
      </c>
      <c r="E23" s="23" t="e">
        <v>#N/A</v>
      </c>
      <c r="F23" s="23">
        <v>64001.863174220001</v>
      </c>
      <c r="I23" s="22">
        <v>45249</v>
      </c>
      <c r="J23" s="24">
        <v>211</v>
      </c>
      <c r="K23" s="24">
        <v>74</v>
      </c>
      <c r="L23" s="24"/>
      <c r="M23" s="24"/>
      <c r="N23" s="24">
        <v>285</v>
      </c>
    </row>
    <row r="24" spans="1:14" ht="15.75" customHeight="1" x14ac:dyDescent="0.25">
      <c r="A24" s="22">
        <v>45279</v>
      </c>
      <c r="B24" s="23">
        <v>65519.265476439999</v>
      </c>
      <c r="C24" s="23">
        <v>15054.25482369</v>
      </c>
      <c r="D24" s="23" t="e">
        <v>#N/A</v>
      </c>
      <c r="E24" s="23" t="e">
        <v>#N/A</v>
      </c>
      <c r="F24" s="23">
        <v>80573.520300129996</v>
      </c>
      <c r="I24" s="22">
        <v>45279</v>
      </c>
      <c r="J24" s="24">
        <v>198</v>
      </c>
      <c r="K24" s="24">
        <v>66</v>
      </c>
      <c r="L24" s="24"/>
      <c r="M24" s="24"/>
      <c r="N24" s="24">
        <v>264</v>
      </c>
    </row>
    <row r="25" spans="1:14" ht="15.75" customHeight="1" x14ac:dyDescent="0.25">
      <c r="A25" s="26">
        <v>43850</v>
      </c>
      <c r="B25" s="23">
        <v>66931.739374120007</v>
      </c>
      <c r="C25" s="23">
        <v>19305.45110654</v>
      </c>
      <c r="D25" s="23" t="e">
        <v>#N/A</v>
      </c>
      <c r="E25" s="23" t="e">
        <v>#N/A</v>
      </c>
      <c r="F25" s="23">
        <v>86237.190480649995</v>
      </c>
      <c r="I25" s="22">
        <v>44946</v>
      </c>
      <c r="J25" s="24">
        <v>228</v>
      </c>
      <c r="K25" s="24">
        <v>75</v>
      </c>
      <c r="L25" s="24"/>
      <c r="M25" s="24"/>
      <c r="N25" s="24">
        <v>303</v>
      </c>
    </row>
    <row r="26" spans="1:14" ht="15.75" customHeight="1" x14ac:dyDescent="0.25">
      <c r="A26" s="26">
        <v>43881</v>
      </c>
      <c r="B26" s="23">
        <v>64725.234104939998</v>
      </c>
      <c r="C26" s="23">
        <v>12013.701759699999</v>
      </c>
      <c r="D26" s="23" t="e">
        <v>#N/A</v>
      </c>
      <c r="E26" s="23" t="e">
        <v>#N/A</v>
      </c>
      <c r="F26" s="23">
        <v>76738.935864640007</v>
      </c>
      <c r="I26" s="22">
        <v>44977</v>
      </c>
      <c r="J26" s="24">
        <v>195</v>
      </c>
      <c r="K26" s="24">
        <v>74</v>
      </c>
      <c r="L26" s="24"/>
      <c r="M26" s="24"/>
      <c r="N26" s="24">
        <v>269</v>
      </c>
    </row>
    <row r="27" spans="1:14" ht="15.75" customHeight="1" x14ac:dyDescent="0.25">
      <c r="A27" s="26">
        <v>43910</v>
      </c>
      <c r="B27" s="23">
        <v>50292.554096100001</v>
      </c>
      <c r="C27" s="23">
        <v>13199.62719551</v>
      </c>
      <c r="D27" s="23" t="e">
        <v>#N/A</v>
      </c>
      <c r="E27" s="23" t="e">
        <v>#N/A</v>
      </c>
      <c r="F27" s="23">
        <v>63492.18129162</v>
      </c>
      <c r="I27" s="22">
        <v>45005</v>
      </c>
      <c r="J27" s="24">
        <v>171</v>
      </c>
      <c r="K27" s="24">
        <v>78</v>
      </c>
      <c r="L27" s="24"/>
      <c r="M27" s="24"/>
      <c r="N27" s="24">
        <v>249</v>
      </c>
    </row>
    <row r="28" spans="1:14" ht="15.75" customHeight="1" x14ac:dyDescent="0.25">
      <c r="A28" s="26">
        <v>43941</v>
      </c>
      <c r="B28" s="23">
        <v>67372.44680469</v>
      </c>
      <c r="C28" s="23">
        <v>12027.793938790001</v>
      </c>
      <c r="D28" s="23" t="e">
        <v>#N/A</v>
      </c>
      <c r="E28" s="23" t="e">
        <v>#N/A</v>
      </c>
      <c r="F28" s="23">
        <v>79400.240743479997</v>
      </c>
      <c r="I28" s="22">
        <v>45036</v>
      </c>
      <c r="J28" s="24">
        <v>134</v>
      </c>
      <c r="K28" s="24">
        <v>58</v>
      </c>
      <c r="L28" s="24"/>
      <c r="M28" s="24"/>
      <c r="N28" s="24">
        <v>192</v>
      </c>
    </row>
    <row r="29" spans="1:14" ht="15.75" customHeight="1" x14ac:dyDescent="0.25">
      <c r="A29" s="26">
        <v>43971</v>
      </c>
      <c r="B29" s="23">
        <v>23969.87826111</v>
      </c>
      <c r="C29" s="23">
        <v>10607.86451397</v>
      </c>
      <c r="D29" s="23" t="e">
        <v>#N/A</v>
      </c>
      <c r="E29" s="23" t="e">
        <v>#N/A</v>
      </c>
      <c r="F29" s="23">
        <v>34577.742775070001</v>
      </c>
      <c r="I29" s="25">
        <v>45066</v>
      </c>
      <c r="J29" s="24">
        <v>118</v>
      </c>
      <c r="K29" s="24">
        <v>60</v>
      </c>
      <c r="L29" s="24"/>
      <c r="M29" s="24"/>
      <c r="N29" s="24">
        <v>178</v>
      </c>
    </row>
    <row r="30" spans="1:14" ht="15.75" customHeight="1" x14ac:dyDescent="0.25">
      <c r="A30" s="26">
        <v>44002</v>
      </c>
      <c r="B30" s="23">
        <v>55222.211238490003</v>
      </c>
      <c r="C30" s="23">
        <v>10605.45627409</v>
      </c>
      <c r="D30" s="23" t="e">
        <v>#N/A</v>
      </c>
      <c r="E30" s="23" t="e">
        <v>#N/A</v>
      </c>
      <c r="F30" s="23">
        <v>65827.667512589993</v>
      </c>
      <c r="I30" s="22">
        <v>45097</v>
      </c>
      <c r="J30" s="24">
        <v>188</v>
      </c>
      <c r="K30" s="24">
        <v>65</v>
      </c>
      <c r="L30" s="24"/>
      <c r="M30" s="24"/>
      <c r="N30" s="24">
        <v>253</v>
      </c>
    </row>
    <row r="31" spans="1:14" ht="15.75" customHeight="1" x14ac:dyDescent="0.25">
      <c r="A31" s="26">
        <v>44032</v>
      </c>
      <c r="B31" s="23">
        <v>49512.183146269999</v>
      </c>
      <c r="C31" s="23">
        <v>9811.4050537000003</v>
      </c>
      <c r="D31" s="23" t="e">
        <v>#N/A</v>
      </c>
      <c r="E31" s="23" t="e">
        <v>#N/A</v>
      </c>
      <c r="F31" s="23">
        <v>59323.58819997</v>
      </c>
      <c r="I31" s="22">
        <v>45127</v>
      </c>
      <c r="J31" s="24">
        <v>195</v>
      </c>
      <c r="K31" s="24">
        <v>59</v>
      </c>
      <c r="L31" s="24"/>
      <c r="M31" s="24"/>
      <c r="N31" s="24">
        <v>254</v>
      </c>
    </row>
    <row r="32" spans="1:14" ht="15.75" customHeight="1" x14ac:dyDescent="0.25">
      <c r="A32" s="26">
        <v>44063</v>
      </c>
      <c r="B32" s="23">
        <v>24774.88533307</v>
      </c>
      <c r="C32" s="23">
        <v>9281.3521824799991</v>
      </c>
      <c r="D32" s="23" t="e">
        <v>#N/A</v>
      </c>
      <c r="E32" s="23" t="e">
        <v>#N/A</v>
      </c>
      <c r="F32" s="23">
        <v>34056.237515549998</v>
      </c>
      <c r="I32" s="22">
        <v>45158</v>
      </c>
      <c r="J32" s="24">
        <v>210</v>
      </c>
      <c r="K32" s="24">
        <v>64</v>
      </c>
      <c r="L32" s="24"/>
      <c r="M32" s="24"/>
      <c r="N32" s="24">
        <v>274</v>
      </c>
    </row>
    <row r="33" spans="1:14" ht="15.75" customHeight="1" x14ac:dyDescent="0.25">
      <c r="A33" s="26">
        <v>44094</v>
      </c>
      <c r="B33" s="23">
        <v>48246.287038579998</v>
      </c>
      <c r="C33" s="23">
        <v>10521.36710962</v>
      </c>
      <c r="D33" s="23" t="e">
        <v>#N/A</v>
      </c>
      <c r="E33" s="23" t="e">
        <v>#N/A</v>
      </c>
      <c r="F33" s="23">
        <v>58767.654148200003</v>
      </c>
      <c r="I33" s="22">
        <v>45189</v>
      </c>
      <c r="J33" s="24">
        <v>196</v>
      </c>
      <c r="K33" s="24">
        <v>60</v>
      </c>
      <c r="L33" s="24"/>
      <c r="M33" s="24"/>
      <c r="N33" s="24">
        <v>256</v>
      </c>
    </row>
    <row r="34" spans="1:14" ht="15.75" customHeight="1" x14ac:dyDescent="0.25">
      <c r="A34" s="26">
        <v>44124</v>
      </c>
      <c r="B34" s="23">
        <v>49011.370113570003</v>
      </c>
      <c r="C34" s="23">
        <v>9086.6913292999998</v>
      </c>
      <c r="D34" s="23">
        <v>28.079720609999999</v>
      </c>
      <c r="E34" s="23" t="e">
        <v>#N/A</v>
      </c>
      <c r="F34" s="23">
        <v>58126.141163469998</v>
      </c>
      <c r="I34" s="22">
        <v>45219</v>
      </c>
      <c r="J34" s="24">
        <v>191</v>
      </c>
      <c r="K34" s="24">
        <v>58</v>
      </c>
      <c r="L34" s="24">
        <v>3</v>
      </c>
      <c r="M34" s="24"/>
      <c r="N34" s="24">
        <v>252</v>
      </c>
    </row>
    <row r="35" spans="1:14" ht="15.75" customHeight="1" x14ac:dyDescent="0.25">
      <c r="A35" s="26">
        <v>44155</v>
      </c>
      <c r="B35" s="23">
        <v>52824.598362839999</v>
      </c>
      <c r="C35" s="23">
        <v>16606.765788789999</v>
      </c>
      <c r="D35" s="23">
        <v>15.186120539999999</v>
      </c>
      <c r="E35" s="23" t="e">
        <v>#N/A</v>
      </c>
      <c r="F35" s="23">
        <v>69446.55027218</v>
      </c>
      <c r="I35" s="22">
        <v>45250</v>
      </c>
      <c r="J35" s="24">
        <v>223</v>
      </c>
      <c r="K35" s="24">
        <v>80</v>
      </c>
      <c r="L35" s="24">
        <v>4</v>
      </c>
      <c r="M35" s="24"/>
      <c r="N35" s="24">
        <v>307</v>
      </c>
    </row>
    <row r="36" spans="1:14" ht="15.75" customHeight="1" x14ac:dyDescent="0.25">
      <c r="A36" s="22">
        <v>45280</v>
      </c>
      <c r="B36" s="23">
        <v>66829.493067060001</v>
      </c>
      <c r="C36" s="23">
        <v>14873.49316735</v>
      </c>
      <c r="D36" s="23">
        <v>29496.483717380001</v>
      </c>
      <c r="E36" s="23" t="e">
        <v>#N/A</v>
      </c>
      <c r="F36" s="23">
        <v>111199.46995178</v>
      </c>
      <c r="I36" s="22">
        <v>45280</v>
      </c>
      <c r="J36" s="24">
        <v>196</v>
      </c>
      <c r="K36" s="24">
        <v>70</v>
      </c>
      <c r="L36" s="24">
        <v>3</v>
      </c>
      <c r="M36" s="24"/>
      <c r="N36" s="24">
        <v>269</v>
      </c>
    </row>
    <row r="37" spans="1:14" ht="15.75" customHeight="1" x14ac:dyDescent="0.25">
      <c r="A37" s="22">
        <v>44947</v>
      </c>
      <c r="B37" s="23">
        <v>31758.688570599999</v>
      </c>
      <c r="C37" s="23">
        <v>7584.354437</v>
      </c>
      <c r="D37" s="23">
        <v>29714.930274400002</v>
      </c>
      <c r="E37" s="23" t="e">
        <v>#N/A</v>
      </c>
      <c r="F37" s="23">
        <v>69057.973282000006</v>
      </c>
      <c r="I37" s="22">
        <v>44947</v>
      </c>
      <c r="J37" s="24">
        <v>211</v>
      </c>
      <c r="K37" s="24">
        <v>51</v>
      </c>
      <c r="L37" s="24">
        <v>4</v>
      </c>
      <c r="M37" s="24"/>
      <c r="N37" s="24">
        <v>266</v>
      </c>
    </row>
    <row r="38" spans="1:14" ht="15.75" customHeight="1" x14ac:dyDescent="0.25">
      <c r="A38" s="22">
        <v>44978</v>
      </c>
      <c r="B38" s="23">
        <v>42775.523689989997</v>
      </c>
      <c r="C38" s="23">
        <v>7543.0454133900002</v>
      </c>
      <c r="D38" s="23">
        <v>166360.69582923001</v>
      </c>
      <c r="E38" s="23" t="e">
        <v>#N/A</v>
      </c>
      <c r="F38" s="23">
        <v>216679.26493261001</v>
      </c>
      <c r="I38" s="22">
        <v>44978</v>
      </c>
      <c r="J38" s="24">
        <v>180</v>
      </c>
      <c r="K38" s="24">
        <v>48</v>
      </c>
      <c r="L38" s="24">
        <v>13</v>
      </c>
      <c r="M38" s="24"/>
      <c r="N38" s="24">
        <v>241</v>
      </c>
    </row>
    <row r="39" spans="1:14" ht="15.75" customHeight="1" x14ac:dyDescent="0.25">
      <c r="A39" s="22">
        <v>45006</v>
      </c>
      <c r="B39" s="23">
        <v>65422.616214230002</v>
      </c>
      <c r="C39" s="23">
        <v>13009.16453589</v>
      </c>
      <c r="D39" s="23">
        <v>140166.71900002999</v>
      </c>
      <c r="E39" s="23" t="e">
        <v>#N/A</v>
      </c>
      <c r="F39" s="23">
        <v>218598.49975014999</v>
      </c>
      <c r="I39" s="22">
        <v>45006</v>
      </c>
      <c r="J39" s="24">
        <v>218</v>
      </c>
      <c r="K39" s="24">
        <v>77</v>
      </c>
      <c r="L39" s="24">
        <v>35</v>
      </c>
      <c r="M39" s="24"/>
      <c r="N39" s="24">
        <v>330</v>
      </c>
    </row>
    <row r="40" spans="1:14" ht="15.75" customHeight="1" x14ac:dyDescent="0.25">
      <c r="A40" s="22">
        <v>45037</v>
      </c>
      <c r="B40" s="23">
        <v>31538.49185197</v>
      </c>
      <c r="C40" s="23">
        <v>12938.83534439</v>
      </c>
      <c r="D40" s="23">
        <v>15094.713451539999</v>
      </c>
      <c r="E40" s="23" t="e">
        <v>#N/A</v>
      </c>
      <c r="F40" s="23">
        <v>59572.040647900001</v>
      </c>
      <c r="I40" s="22">
        <v>45037</v>
      </c>
      <c r="J40" s="24">
        <v>207</v>
      </c>
      <c r="K40" s="24">
        <v>58</v>
      </c>
      <c r="L40" s="24">
        <v>22</v>
      </c>
      <c r="M40" s="24"/>
      <c r="N40" s="24">
        <v>287</v>
      </c>
    </row>
    <row r="41" spans="1:14" ht="15.75" customHeight="1" x14ac:dyDescent="0.25">
      <c r="A41" s="25">
        <v>45067</v>
      </c>
      <c r="B41" s="23">
        <v>56095.765086430001</v>
      </c>
      <c r="C41" s="23">
        <v>8372.2197329499995</v>
      </c>
      <c r="D41" s="23">
        <v>55278.356961609999</v>
      </c>
      <c r="E41" s="23" t="e">
        <v>#N/A</v>
      </c>
      <c r="F41" s="23">
        <v>119746.34178098</v>
      </c>
      <c r="I41" s="25">
        <v>45067</v>
      </c>
      <c r="J41" s="24">
        <v>181</v>
      </c>
      <c r="K41" s="24">
        <v>62</v>
      </c>
      <c r="L41" s="24">
        <v>53</v>
      </c>
      <c r="M41" s="24"/>
      <c r="N41" s="24">
        <v>296</v>
      </c>
    </row>
    <row r="42" spans="1:14" ht="15.75" customHeight="1" x14ac:dyDescent="0.25">
      <c r="A42" s="22">
        <v>45098</v>
      </c>
      <c r="B42" s="23">
        <v>58472.021163010002</v>
      </c>
      <c r="C42" s="23">
        <v>15079.20295427</v>
      </c>
      <c r="D42" s="23">
        <v>116077.68763078999</v>
      </c>
      <c r="E42" s="23" t="e">
        <v>#N/A</v>
      </c>
      <c r="F42" s="23">
        <v>189628.91174807001</v>
      </c>
      <c r="I42" s="22">
        <v>45098</v>
      </c>
      <c r="J42" s="24">
        <v>202</v>
      </c>
      <c r="K42" s="24">
        <v>68</v>
      </c>
      <c r="L42" s="24">
        <v>20</v>
      </c>
      <c r="M42" s="24"/>
      <c r="N42" s="24">
        <v>290</v>
      </c>
    </row>
    <row r="43" spans="1:14" ht="15.75" customHeight="1" x14ac:dyDescent="0.25">
      <c r="A43" s="22">
        <v>45128</v>
      </c>
      <c r="B43" s="23">
        <v>44746.989857959998</v>
      </c>
      <c r="C43" s="23">
        <v>28648.411513849998</v>
      </c>
      <c r="D43" s="23">
        <v>189748.08079325</v>
      </c>
      <c r="E43" s="23" t="e">
        <v>#N/A</v>
      </c>
      <c r="F43" s="23">
        <v>263143.48216506001</v>
      </c>
      <c r="I43" s="22">
        <v>45128</v>
      </c>
      <c r="J43" s="24">
        <v>192</v>
      </c>
      <c r="K43" s="24">
        <v>62</v>
      </c>
      <c r="L43" s="24">
        <v>19</v>
      </c>
      <c r="M43" s="24"/>
      <c r="N43" s="24">
        <v>273</v>
      </c>
    </row>
    <row r="44" spans="1:14" ht="15.75" customHeight="1" x14ac:dyDescent="0.25">
      <c r="A44" s="22">
        <v>45159</v>
      </c>
      <c r="B44" s="23">
        <v>42008.772737109997</v>
      </c>
      <c r="C44" s="23">
        <v>21675.867159239999</v>
      </c>
      <c r="D44" s="23">
        <v>91992.635016700006</v>
      </c>
      <c r="E44" s="23" t="e">
        <v>#N/A</v>
      </c>
      <c r="F44" s="23">
        <v>155677.27491305</v>
      </c>
      <c r="I44" s="22">
        <v>45159</v>
      </c>
      <c r="J44" s="24">
        <v>278</v>
      </c>
      <c r="K44" s="24">
        <v>81</v>
      </c>
      <c r="L44" s="24">
        <v>190</v>
      </c>
      <c r="M44" s="24"/>
      <c r="N44" s="24">
        <v>549</v>
      </c>
    </row>
    <row r="45" spans="1:14" ht="15.75" customHeight="1" x14ac:dyDescent="0.25">
      <c r="A45" s="22">
        <v>45190</v>
      </c>
      <c r="B45" s="23">
        <v>31225.720856899999</v>
      </c>
      <c r="C45" s="23">
        <v>28347.55380659</v>
      </c>
      <c r="D45" s="23">
        <v>138321.15541216001</v>
      </c>
      <c r="E45" s="23">
        <v>123752.81974891</v>
      </c>
      <c r="F45" s="23">
        <v>321647.24982457998</v>
      </c>
      <c r="I45" s="22">
        <v>45190</v>
      </c>
      <c r="J45" s="24">
        <v>242</v>
      </c>
      <c r="K45" s="24">
        <v>77</v>
      </c>
      <c r="L45" s="24">
        <v>203</v>
      </c>
      <c r="M45" s="24">
        <v>10</v>
      </c>
      <c r="N45" s="24">
        <v>532</v>
      </c>
    </row>
    <row r="46" spans="1:14" ht="15.75" customHeight="1" x14ac:dyDescent="0.25">
      <c r="A46" s="22">
        <v>45220</v>
      </c>
      <c r="B46" s="23">
        <v>48997.807948189999</v>
      </c>
      <c r="C46" s="23">
        <v>26521.42032152</v>
      </c>
      <c r="D46" s="23">
        <v>80147.819599149996</v>
      </c>
      <c r="E46" s="23">
        <v>120802.79373556</v>
      </c>
      <c r="F46" s="23">
        <v>276469.84160441998</v>
      </c>
      <c r="I46" s="22">
        <v>45220</v>
      </c>
      <c r="J46" s="24">
        <v>380</v>
      </c>
      <c r="K46" s="24">
        <v>89</v>
      </c>
      <c r="L46" s="24">
        <v>169</v>
      </c>
      <c r="M46" s="24">
        <v>54</v>
      </c>
      <c r="N46" s="24">
        <v>692</v>
      </c>
    </row>
    <row r="47" spans="1:14" ht="15.75" customHeight="1" x14ac:dyDescent="0.25">
      <c r="A47" s="22">
        <v>45251</v>
      </c>
      <c r="B47" s="23">
        <v>79552.87123592</v>
      </c>
      <c r="C47" s="23">
        <v>33302.393559540003</v>
      </c>
      <c r="D47" s="23">
        <v>37940.464905820001</v>
      </c>
      <c r="E47" s="23">
        <v>112163.60623405001</v>
      </c>
      <c r="F47" s="23">
        <v>262959.33593533002</v>
      </c>
      <c r="I47" s="22">
        <v>45251</v>
      </c>
      <c r="J47" s="24">
        <v>530</v>
      </c>
      <c r="K47" s="24">
        <v>105</v>
      </c>
      <c r="L47" s="24">
        <v>250</v>
      </c>
      <c r="M47" s="24">
        <v>75</v>
      </c>
      <c r="N47" s="24">
        <v>960</v>
      </c>
    </row>
    <row r="48" spans="1:14" ht="15.75" customHeight="1" x14ac:dyDescent="0.25">
      <c r="A48" s="22">
        <v>45281</v>
      </c>
      <c r="B48" s="23">
        <v>104788.31276992999</v>
      </c>
      <c r="C48" s="23">
        <v>34890.740058470001</v>
      </c>
      <c r="D48" s="23">
        <v>85104.748910569993</v>
      </c>
      <c r="E48" s="23">
        <v>156737.30374316999</v>
      </c>
      <c r="F48" s="23">
        <v>381521.10548213002</v>
      </c>
      <c r="I48" s="22">
        <v>45281</v>
      </c>
      <c r="J48" s="24">
        <v>773</v>
      </c>
      <c r="K48" s="24">
        <v>105</v>
      </c>
      <c r="L48" s="24">
        <v>276</v>
      </c>
      <c r="M48" s="24">
        <v>95</v>
      </c>
      <c r="N48" s="24">
        <v>1249</v>
      </c>
    </row>
    <row r="49" spans="1:14" ht="15.75" customHeight="1" x14ac:dyDescent="0.25">
      <c r="A49" s="22">
        <v>44948</v>
      </c>
      <c r="B49" s="23">
        <v>40275.976721990002</v>
      </c>
      <c r="C49" s="23">
        <v>20656.547356250001</v>
      </c>
      <c r="D49" s="23">
        <v>94816.281650160003</v>
      </c>
      <c r="E49" s="23">
        <v>118978.061164</v>
      </c>
      <c r="F49" s="23">
        <v>274726.86689240002</v>
      </c>
      <c r="I49" s="22">
        <v>44948</v>
      </c>
      <c r="J49" s="24">
        <v>654</v>
      </c>
      <c r="K49" s="24">
        <v>116</v>
      </c>
      <c r="L49" s="24">
        <v>594</v>
      </c>
      <c r="M49" s="24">
        <v>133</v>
      </c>
      <c r="N49" s="24">
        <v>1497</v>
      </c>
    </row>
    <row r="50" spans="1:14" ht="15.75" customHeight="1" x14ac:dyDescent="0.25">
      <c r="A50" s="22">
        <v>44979</v>
      </c>
      <c r="B50" s="23">
        <v>24713.089031470001</v>
      </c>
      <c r="C50" s="23">
        <v>26074.506494230001</v>
      </c>
      <c r="D50" s="23">
        <v>164455.99038030999</v>
      </c>
      <c r="E50" s="23">
        <v>38245.334119660001</v>
      </c>
      <c r="F50" s="23">
        <v>253488.92002567</v>
      </c>
      <c r="I50" s="22">
        <v>44979</v>
      </c>
      <c r="J50" s="24">
        <v>476</v>
      </c>
      <c r="K50" s="24">
        <v>108</v>
      </c>
      <c r="L50" s="24">
        <v>495</v>
      </c>
      <c r="M50" s="24">
        <v>105</v>
      </c>
      <c r="N50" s="24">
        <v>1184</v>
      </c>
    </row>
    <row r="51" spans="1:14" ht="15.75" customHeight="1" x14ac:dyDescent="0.25">
      <c r="A51" s="22">
        <v>45007</v>
      </c>
      <c r="B51" s="23">
        <v>83604.420612639995</v>
      </c>
      <c r="C51" s="23">
        <v>34508.144997080002</v>
      </c>
      <c r="D51" s="23">
        <v>158145.54452590999</v>
      </c>
      <c r="E51" s="23">
        <v>63654.064272759999</v>
      </c>
      <c r="F51" s="23">
        <v>339912.17440839001</v>
      </c>
      <c r="I51" s="22">
        <v>45007</v>
      </c>
      <c r="J51" s="24">
        <v>819</v>
      </c>
      <c r="K51" s="24">
        <v>153</v>
      </c>
      <c r="L51" s="24">
        <v>649</v>
      </c>
      <c r="M51" s="24">
        <v>129</v>
      </c>
      <c r="N51" s="24">
        <v>1750</v>
      </c>
    </row>
    <row r="52" spans="1:14" ht="15.75" customHeight="1" x14ac:dyDescent="0.25">
      <c r="A52" s="22">
        <v>45038</v>
      </c>
      <c r="B52" s="23">
        <v>68858.244878219994</v>
      </c>
      <c r="C52" s="23">
        <v>26896.783775240001</v>
      </c>
      <c r="D52" s="23">
        <v>99516.698798509999</v>
      </c>
      <c r="E52" s="23">
        <v>46912.465822799997</v>
      </c>
      <c r="F52" s="23">
        <v>242184.19327478</v>
      </c>
      <c r="I52" s="22">
        <v>45038</v>
      </c>
      <c r="J52" s="24">
        <v>718</v>
      </c>
      <c r="K52" s="24">
        <v>151</v>
      </c>
      <c r="L52" s="24">
        <v>585</v>
      </c>
      <c r="M52" s="24">
        <v>116</v>
      </c>
      <c r="N52" s="24">
        <v>1570</v>
      </c>
    </row>
    <row r="53" spans="1:14" ht="15.75" customHeight="1" x14ac:dyDescent="0.25">
      <c r="A53" s="25">
        <v>45068</v>
      </c>
      <c r="B53" s="23">
        <v>65773.335731059997</v>
      </c>
      <c r="C53" s="23">
        <v>35640.305946760003</v>
      </c>
      <c r="D53" s="23">
        <v>337175.73302505998</v>
      </c>
      <c r="E53" s="23">
        <v>15258.318513439999</v>
      </c>
      <c r="F53" s="23">
        <v>453847.69321633002</v>
      </c>
      <c r="I53" s="25">
        <v>45068</v>
      </c>
      <c r="J53" s="24">
        <v>618</v>
      </c>
      <c r="K53" s="24">
        <v>144</v>
      </c>
      <c r="L53" s="24">
        <v>506</v>
      </c>
      <c r="M53" s="24">
        <v>74</v>
      </c>
      <c r="N53" s="24">
        <v>1342</v>
      </c>
    </row>
    <row r="54" spans="1:14" ht="15.75" customHeight="1" x14ac:dyDescent="0.25">
      <c r="A54" s="22">
        <v>45099</v>
      </c>
      <c r="B54" s="23">
        <v>106854.34772277001</v>
      </c>
      <c r="C54" s="23">
        <v>32473.053325180001</v>
      </c>
      <c r="D54" s="23">
        <v>302667.33957625</v>
      </c>
      <c r="E54" s="23">
        <v>80539.310999289999</v>
      </c>
      <c r="F54" s="23">
        <v>522534.05162349</v>
      </c>
      <c r="I54" s="22">
        <v>45099</v>
      </c>
      <c r="J54" s="24">
        <v>833</v>
      </c>
      <c r="K54" s="24">
        <v>192</v>
      </c>
      <c r="L54" s="24">
        <v>570</v>
      </c>
      <c r="M54" s="24">
        <v>115</v>
      </c>
      <c r="N54" s="24">
        <v>1710</v>
      </c>
    </row>
    <row r="55" spans="1:14" ht="15.75" customHeight="1" x14ac:dyDescent="0.25">
      <c r="A55" s="22">
        <v>45129</v>
      </c>
      <c r="B55" s="23">
        <v>125880.76988311</v>
      </c>
      <c r="C55" s="23">
        <v>35881.56408597</v>
      </c>
      <c r="D55" s="23">
        <v>141083.59448097</v>
      </c>
      <c r="E55" s="23">
        <v>67563.215954130006</v>
      </c>
      <c r="F55" s="23">
        <v>370409.14440419001</v>
      </c>
      <c r="I55" s="22">
        <v>45129</v>
      </c>
      <c r="J55" s="24">
        <v>878</v>
      </c>
      <c r="K55" s="24">
        <v>207</v>
      </c>
      <c r="L55" s="24">
        <v>494</v>
      </c>
      <c r="M55" s="24">
        <v>134</v>
      </c>
      <c r="N55" s="24">
        <v>1713</v>
      </c>
    </row>
    <row r="56" spans="1:14" ht="15.75" customHeight="1" x14ac:dyDescent="0.25">
      <c r="A56" s="9" t="s">
        <v>105</v>
      </c>
      <c r="B56" s="23">
        <v>172631.23749669001</v>
      </c>
      <c r="C56" s="23">
        <v>43609.871611930001</v>
      </c>
      <c r="D56" s="23">
        <v>56557.333375100003</v>
      </c>
      <c r="E56" s="23">
        <v>73461.763049100002</v>
      </c>
      <c r="F56" s="23">
        <v>346260.20553281001</v>
      </c>
      <c r="I56" s="9" t="s">
        <v>105</v>
      </c>
      <c r="J56" s="24">
        <v>985</v>
      </c>
      <c r="K56" s="24">
        <v>238</v>
      </c>
      <c r="L56" s="24">
        <v>635</v>
      </c>
      <c r="M56" s="24">
        <v>140</v>
      </c>
      <c r="N56" s="24">
        <v>1998</v>
      </c>
    </row>
    <row r="57" spans="1:14" ht="15.75" customHeight="1" x14ac:dyDescent="0.25">
      <c r="A57" s="22">
        <v>45191</v>
      </c>
      <c r="B57" s="23">
        <v>95226.109851689995</v>
      </c>
      <c r="C57" s="23">
        <v>43289.260816460002</v>
      </c>
      <c r="D57" s="23">
        <v>145661.08368598999</v>
      </c>
      <c r="E57" s="23">
        <v>101154.61048318</v>
      </c>
      <c r="F57" s="23">
        <v>385331.06483732001</v>
      </c>
      <c r="I57" s="22">
        <v>45191</v>
      </c>
      <c r="J57" s="24">
        <v>958</v>
      </c>
      <c r="K57" s="24">
        <v>239</v>
      </c>
      <c r="L57" s="24">
        <v>522</v>
      </c>
      <c r="M57" s="24">
        <v>190</v>
      </c>
      <c r="N57" s="24">
        <v>1909</v>
      </c>
    </row>
    <row r="58" spans="1:14" ht="15.75" customHeight="1" x14ac:dyDescent="0.25">
      <c r="A58" s="22">
        <v>45221</v>
      </c>
      <c r="B58" s="23">
        <v>97701.649959729999</v>
      </c>
      <c r="C58" s="23">
        <v>55276.195735510002</v>
      </c>
      <c r="D58" s="23">
        <v>76168.575324000005</v>
      </c>
      <c r="E58" s="23">
        <v>46240.111523430001</v>
      </c>
      <c r="F58" s="23">
        <v>275386.53254266002</v>
      </c>
      <c r="I58" s="22">
        <v>45221</v>
      </c>
      <c r="J58" s="24">
        <v>1000</v>
      </c>
      <c r="K58" s="24">
        <v>246</v>
      </c>
      <c r="L58" s="24">
        <v>671</v>
      </c>
      <c r="M58" s="24">
        <v>149</v>
      </c>
      <c r="N58" s="24">
        <v>2066</v>
      </c>
    </row>
    <row r="59" spans="1:14" ht="15.75" customHeight="1" x14ac:dyDescent="0.25">
      <c r="A59" s="22">
        <v>45252</v>
      </c>
      <c r="B59" s="23">
        <v>111000.31262143</v>
      </c>
      <c r="C59" s="23">
        <v>68917.232107939999</v>
      </c>
      <c r="D59" s="23">
        <v>79716.921116819998</v>
      </c>
      <c r="E59" s="23">
        <v>51582.596087459999</v>
      </c>
      <c r="F59" s="23">
        <v>311217.06193366001</v>
      </c>
      <c r="I59" s="22">
        <v>45252</v>
      </c>
      <c r="J59" s="24">
        <v>978</v>
      </c>
      <c r="K59" s="24">
        <v>281</v>
      </c>
      <c r="L59" s="24">
        <v>664</v>
      </c>
      <c r="M59" s="24">
        <v>183</v>
      </c>
      <c r="N59" s="24">
        <v>2106</v>
      </c>
    </row>
    <row r="60" spans="1:14" ht="15.75" customHeight="1" x14ac:dyDescent="0.25">
      <c r="A60" s="22">
        <v>45282</v>
      </c>
      <c r="B60" s="23">
        <v>90278.368670530006</v>
      </c>
      <c r="C60" s="23">
        <v>100482.9762318</v>
      </c>
      <c r="D60" s="23">
        <v>86052.800246900006</v>
      </c>
      <c r="E60" s="23">
        <v>55806.590898740003</v>
      </c>
      <c r="F60" s="23">
        <v>332620.73604797001</v>
      </c>
      <c r="I60" s="22">
        <v>45282</v>
      </c>
      <c r="J60" s="24">
        <v>987</v>
      </c>
      <c r="K60" s="24">
        <v>284</v>
      </c>
      <c r="L60" s="24">
        <v>647</v>
      </c>
      <c r="M60" s="24">
        <v>129</v>
      </c>
      <c r="N60" s="24">
        <v>2047</v>
      </c>
    </row>
    <row r="61" spans="1:14" ht="15.75" customHeight="1" x14ac:dyDescent="0.25">
      <c r="A61" s="22">
        <v>44949</v>
      </c>
      <c r="B61" s="23">
        <v>155670.44735321999</v>
      </c>
      <c r="C61" s="23">
        <v>116202.68862</v>
      </c>
      <c r="D61" s="23">
        <v>92220.858789489997</v>
      </c>
      <c r="E61" s="23">
        <v>141184.22401621999</v>
      </c>
      <c r="F61" s="23">
        <v>505278.21877893002</v>
      </c>
      <c r="I61" s="22">
        <v>44949</v>
      </c>
      <c r="J61" s="24">
        <v>995</v>
      </c>
      <c r="K61" s="24">
        <v>283</v>
      </c>
      <c r="L61" s="24">
        <v>526</v>
      </c>
      <c r="M61" s="24">
        <v>171</v>
      </c>
      <c r="N61" s="24">
        <v>1975</v>
      </c>
    </row>
    <row r="62" spans="1:14" ht="15.75" customHeight="1" x14ac:dyDescent="0.25">
      <c r="A62" s="22">
        <v>44980</v>
      </c>
      <c r="B62" s="23">
        <v>180238.90907939</v>
      </c>
      <c r="C62" s="23">
        <v>97687.524634989997</v>
      </c>
      <c r="D62" s="23">
        <v>102858.49987715</v>
      </c>
      <c r="E62" s="23">
        <v>71786.030767880002</v>
      </c>
      <c r="F62" s="23">
        <v>452570.96435940999</v>
      </c>
      <c r="I62" s="22">
        <v>44980</v>
      </c>
      <c r="J62" s="24">
        <v>976</v>
      </c>
      <c r="K62" s="24">
        <v>276</v>
      </c>
      <c r="L62" s="24">
        <v>632</v>
      </c>
      <c r="M62" s="24">
        <v>174</v>
      </c>
      <c r="N62" s="24">
        <v>2058</v>
      </c>
    </row>
    <row r="63" spans="1:14" ht="15.75" customHeight="1" x14ac:dyDescent="0.25">
      <c r="A63" s="22">
        <v>45008</v>
      </c>
      <c r="B63" s="23">
        <v>285522.75467866001</v>
      </c>
      <c r="C63" s="23">
        <v>141790.04095033</v>
      </c>
      <c r="D63" s="23">
        <v>155475.49565610001</v>
      </c>
      <c r="E63" s="23">
        <v>94114.269662949999</v>
      </c>
      <c r="F63" s="23">
        <v>676902.56094805</v>
      </c>
      <c r="I63" s="22">
        <v>45008</v>
      </c>
      <c r="J63" s="24">
        <v>1101</v>
      </c>
      <c r="K63" s="24">
        <v>304</v>
      </c>
      <c r="L63" s="24">
        <v>764</v>
      </c>
      <c r="M63" s="24">
        <v>247</v>
      </c>
      <c r="N63" s="24">
        <v>2416</v>
      </c>
    </row>
    <row r="64" spans="1: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outlinePr summaryBelow="0" summaryRight="0"/>
  </sheetPr>
  <dimension ref="A1:X1000"/>
  <sheetViews>
    <sheetView workbookViewId="0"/>
  </sheetViews>
  <sheetFormatPr defaultColWidth="12.6328125" defaultRowHeight="15" customHeight="1" x14ac:dyDescent="0.25"/>
  <cols>
    <col min="1" max="1" width="12.6328125" customWidth="1"/>
    <col min="2" max="2" width="26.7265625" customWidth="1"/>
    <col min="3" max="3" width="18.26953125" customWidth="1"/>
    <col min="4" max="4" width="22" customWidth="1"/>
    <col min="5" max="6" width="12.6328125" customWidth="1"/>
  </cols>
  <sheetData>
    <row r="1" spans="1:24" ht="15.75" customHeight="1" x14ac:dyDescent="0.25">
      <c r="A1" s="9" t="s">
        <v>106</v>
      </c>
      <c r="B1" s="9" t="s">
        <v>107</v>
      </c>
      <c r="C1" s="9" t="s">
        <v>108</v>
      </c>
      <c r="D1" s="9" t="s">
        <v>109</v>
      </c>
      <c r="E1" s="9"/>
      <c r="F1" s="9"/>
      <c r="G1" s="9"/>
      <c r="H1" s="9"/>
      <c r="I1" s="9"/>
      <c r="J1" s="9"/>
      <c r="K1" s="9"/>
      <c r="L1" s="9"/>
      <c r="M1" s="9"/>
      <c r="N1" s="9"/>
      <c r="O1" s="9"/>
      <c r="P1" s="9"/>
      <c r="Q1" s="9"/>
      <c r="R1" s="9"/>
      <c r="S1" s="9"/>
      <c r="T1" s="9"/>
      <c r="U1" s="9"/>
      <c r="V1" s="9"/>
      <c r="W1" s="9"/>
      <c r="X1" s="9"/>
    </row>
    <row r="2" spans="1:24" ht="15.75" customHeight="1" x14ac:dyDescent="0.25">
      <c r="A2" s="27" t="s">
        <v>110</v>
      </c>
      <c r="B2" s="23">
        <f>'Data Pangsa'!B3</f>
        <v>17774.917379999999</v>
      </c>
      <c r="C2" s="23">
        <f>'Data Pangsa'!B11</f>
        <v>247.30481215</v>
      </c>
      <c r="D2" s="28">
        <f t="shared" ref="D2:D7" si="0">C2/B2</f>
        <v>1.3913134270219603E-2</v>
      </c>
    </row>
    <row r="3" spans="1:24" ht="15.75" customHeight="1" x14ac:dyDescent="0.25">
      <c r="A3" s="27" t="s">
        <v>111</v>
      </c>
      <c r="B3" s="23">
        <f>'Data Pangsa'!B4</f>
        <v>16522.04031</v>
      </c>
      <c r="C3" s="23">
        <f>'Data Pangsa'!B12</f>
        <v>595.47624490999999</v>
      </c>
      <c r="D3" s="28">
        <f t="shared" si="0"/>
        <v>3.6041326236783647E-2</v>
      </c>
    </row>
    <row r="4" spans="1:24" ht="15.75" customHeight="1" x14ac:dyDescent="0.25">
      <c r="A4" s="27" t="s">
        <v>112</v>
      </c>
      <c r="B4" s="23">
        <f>'Data Pangsa'!B5</f>
        <v>14977.50949</v>
      </c>
      <c r="C4" s="23">
        <f>'Data Pangsa'!B13</f>
        <v>619.71288093999999</v>
      </c>
      <c r="D4" s="28">
        <f t="shared" si="0"/>
        <v>4.1376230230650984E-2</v>
      </c>
    </row>
    <row r="5" spans="1:24" ht="15.75" customHeight="1" x14ac:dyDescent="0.25">
      <c r="A5" s="27" t="s">
        <v>113</v>
      </c>
      <c r="B5" s="23">
        <f>'Data Pangsa'!B6</f>
        <v>21588.536319999999</v>
      </c>
      <c r="C5" s="23">
        <f>'Data Pangsa'!B14</f>
        <v>637.38358198000003</v>
      </c>
      <c r="D5" s="28">
        <f t="shared" si="0"/>
        <v>2.952416840735593E-2</v>
      </c>
    </row>
    <row r="6" spans="1:24" ht="15.75" customHeight="1" x14ac:dyDescent="0.25">
      <c r="A6" s="27" t="s">
        <v>114</v>
      </c>
      <c r="B6" s="23">
        <f>'Data Pangsa'!B7</f>
        <v>27845.655760000001</v>
      </c>
      <c r="C6" s="23">
        <f>'Data Pangsa'!B15</f>
        <v>1082.7978631799999</v>
      </c>
      <c r="D6" s="28">
        <f t="shared" si="0"/>
        <v>3.8885701687637317E-2</v>
      </c>
    </row>
    <row r="7" spans="1:24" ht="15.75" customHeight="1" x14ac:dyDescent="0.25">
      <c r="A7" s="27" t="s">
        <v>100</v>
      </c>
      <c r="B7" s="23">
        <f>'Data Pangsa'!B8</f>
        <v>3811.01022005</v>
      </c>
      <c r="C7" s="23">
        <f>'Data Pangsa'!B16</f>
        <v>335.90935643</v>
      </c>
      <c r="D7" s="28">
        <f t="shared" si="0"/>
        <v>8.8141814646089542E-2</v>
      </c>
    </row>
    <row r="8" spans="1:24" ht="15.75" customHeight="1" x14ac:dyDescent="0.25"/>
    <row r="9" spans="1:24" ht="15.75" customHeight="1" x14ac:dyDescent="0.25"/>
    <row r="10" spans="1:24" ht="15.75" customHeight="1" x14ac:dyDescent="0.25"/>
    <row r="11" spans="1:24" ht="15.75" customHeight="1" x14ac:dyDescent="0.25"/>
    <row r="12" spans="1:24" ht="15.75" customHeight="1" x14ac:dyDescent="0.25"/>
    <row r="13" spans="1:24" ht="15.75" customHeight="1" x14ac:dyDescent="0.25"/>
    <row r="14" spans="1:24" ht="15.75" customHeight="1" x14ac:dyDescent="0.25"/>
    <row r="15" spans="1:24" ht="15.75" customHeight="1" x14ac:dyDescent="0.25"/>
    <row r="16" spans="1:2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outlinePr summaryBelow="0" summaryRight="0"/>
  </sheetPr>
  <dimension ref="A1:D1000"/>
  <sheetViews>
    <sheetView workbookViewId="0"/>
  </sheetViews>
  <sheetFormatPr defaultColWidth="12.6328125" defaultRowHeight="15" customHeight="1" x14ac:dyDescent="0.25"/>
  <cols>
    <col min="1" max="1" width="15" customWidth="1"/>
    <col min="2" max="2" width="26" customWidth="1"/>
    <col min="3" max="3" width="18.7265625" customWidth="1"/>
    <col min="4" max="4" width="21.453125" customWidth="1"/>
    <col min="5" max="6" width="12.6328125" customWidth="1"/>
  </cols>
  <sheetData>
    <row r="1" spans="1:4" ht="15.75" customHeight="1" x14ac:dyDescent="0.25">
      <c r="A1" s="9" t="s">
        <v>106</v>
      </c>
      <c r="B1" s="9" t="s">
        <v>115</v>
      </c>
      <c r="C1" s="9" t="s">
        <v>116</v>
      </c>
      <c r="D1" s="9" t="s">
        <v>109</v>
      </c>
    </row>
    <row r="2" spans="1:4" ht="15.75" customHeight="1" x14ac:dyDescent="0.25">
      <c r="A2" s="29" t="s">
        <v>117</v>
      </c>
      <c r="B2" s="30">
        <f>'Data Pangsa'!G6</f>
        <v>42184.793210000003</v>
      </c>
      <c r="C2" s="30">
        <f>'Data Pangsa'!F14</f>
        <v>513.45652345999997</v>
      </c>
      <c r="D2" s="31">
        <f t="shared" ref="D2:D4" si="0">C2/B2</f>
        <v>1.2171602238369723E-2</v>
      </c>
    </row>
    <row r="3" spans="1:4" ht="15.75" customHeight="1" x14ac:dyDescent="0.25">
      <c r="A3" s="29" t="s">
        <v>114</v>
      </c>
      <c r="B3" s="30">
        <f>'Data Pangsa'!F7</f>
        <v>131033.48381999999</v>
      </c>
      <c r="C3" s="30">
        <f>'Data Pangsa'!F15</f>
        <v>759.39644289</v>
      </c>
      <c r="D3" s="31">
        <f t="shared" si="0"/>
        <v>5.7954380876660419E-3</v>
      </c>
    </row>
    <row r="4" spans="1:4" ht="15.75" customHeight="1" x14ac:dyDescent="0.25">
      <c r="A4" s="27" t="s">
        <v>100</v>
      </c>
      <c r="B4" s="30">
        <f>'Data Pangsa'!F8</f>
        <v>20052.547061500001</v>
      </c>
      <c r="C4" s="30">
        <f>'Data Pangsa'!F16</f>
        <v>212.97025478</v>
      </c>
      <c r="D4" s="31">
        <f t="shared" si="0"/>
        <v>1.0620608650204514E-2</v>
      </c>
    </row>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outlinePr summaryBelow="0" summaryRight="0"/>
  </sheetPr>
  <dimension ref="A1:D1000"/>
  <sheetViews>
    <sheetView workbookViewId="0"/>
  </sheetViews>
  <sheetFormatPr defaultColWidth="12.6328125" defaultRowHeight="15" customHeight="1" x14ac:dyDescent="0.25"/>
  <cols>
    <col min="1" max="1" width="12.6328125" customWidth="1"/>
    <col min="2" max="2" width="28.08984375" customWidth="1"/>
    <col min="3" max="3" width="18.6328125" customWidth="1"/>
    <col min="4" max="4" width="23" customWidth="1"/>
    <col min="5" max="6" width="12.6328125" customWidth="1"/>
  </cols>
  <sheetData>
    <row r="1" spans="1:4" ht="15.75" customHeight="1" x14ac:dyDescent="0.25">
      <c r="A1" s="9" t="s">
        <v>106</v>
      </c>
      <c r="B1" s="9" t="s">
        <v>118</v>
      </c>
      <c r="C1" s="9" t="s">
        <v>119</v>
      </c>
      <c r="D1" s="9" t="s">
        <v>109</v>
      </c>
    </row>
    <row r="2" spans="1:4" ht="15.75" customHeight="1" x14ac:dyDescent="0.25">
      <c r="A2" s="27" t="s">
        <v>110</v>
      </c>
      <c r="B2" s="23">
        <f>'Data Pangsa'!C3</f>
        <v>17255.00056</v>
      </c>
      <c r="C2" s="23">
        <f>'Data Pangsa'!C11</f>
        <v>101.15795672</v>
      </c>
      <c r="D2" s="28">
        <f t="shared" ref="D2:D7" si="0">C2/B2</f>
        <v>5.8625299007234576E-3</v>
      </c>
    </row>
    <row r="3" spans="1:4" ht="15.75" customHeight="1" x14ac:dyDescent="0.25">
      <c r="A3" s="27" t="s">
        <v>111</v>
      </c>
      <c r="B3" s="23">
        <f>'Data Pangsa'!C4</f>
        <v>15246.38832</v>
      </c>
      <c r="C3" s="23">
        <f>'Data Pangsa'!C12</f>
        <v>164.38982035000001</v>
      </c>
      <c r="D3" s="28">
        <f t="shared" si="0"/>
        <v>1.0782213918450164E-2</v>
      </c>
    </row>
    <row r="4" spans="1:4" ht="15.75" customHeight="1" x14ac:dyDescent="0.25">
      <c r="A4" s="27" t="s">
        <v>112</v>
      </c>
      <c r="B4" s="23">
        <f>'Data Pangsa'!C5</f>
        <v>11375.2449</v>
      </c>
      <c r="C4" s="23">
        <f>'Data Pangsa'!C13</f>
        <v>147.94096941999999</v>
      </c>
      <c r="D4" s="28">
        <f t="shared" si="0"/>
        <v>1.3005519504903142E-2</v>
      </c>
    </row>
    <row r="5" spans="1:4" ht="15.75" customHeight="1" x14ac:dyDescent="0.25">
      <c r="A5" s="27" t="s">
        <v>113</v>
      </c>
      <c r="B5" s="23">
        <f>'Data Pangsa'!C6</f>
        <v>16030.75505</v>
      </c>
      <c r="C5" s="23">
        <f>'Data Pangsa'!C14</f>
        <v>237.91320884000001</v>
      </c>
      <c r="D5" s="28">
        <f t="shared" si="0"/>
        <v>1.4841048228729564E-2</v>
      </c>
    </row>
    <row r="6" spans="1:4" ht="15.75" customHeight="1" x14ac:dyDescent="0.25">
      <c r="A6" s="27" t="s">
        <v>114</v>
      </c>
      <c r="B6" s="23">
        <f>'Data Pangsa'!C7</f>
        <v>18841.944950000001</v>
      </c>
      <c r="C6" s="23">
        <f>'Data Pangsa'!C15</f>
        <v>523.70644247999996</v>
      </c>
      <c r="D6" s="28">
        <f t="shared" si="0"/>
        <v>2.7794712481632632E-2</v>
      </c>
    </row>
    <row r="7" spans="1:4" ht="15.75" customHeight="1" x14ac:dyDescent="0.25">
      <c r="A7" s="27" t="s">
        <v>100</v>
      </c>
      <c r="B7" s="23">
        <f>'Data Pangsa'!C8</f>
        <v>2907.7579472699999</v>
      </c>
      <c r="C7" s="23">
        <f>'Data Pangsa'!C16</f>
        <v>213.89021324999999</v>
      </c>
      <c r="D7" s="28">
        <f t="shared" si="0"/>
        <v>7.3558465707510012E-2</v>
      </c>
    </row>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outlinePr summaryBelow="0" summaryRight="0"/>
  </sheetPr>
  <dimension ref="A1:D1000"/>
  <sheetViews>
    <sheetView workbookViewId="0"/>
  </sheetViews>
  <sheetFormatPr defaultColWidth="12.6328125" defaultRowHeight="15" customHeight="1" x14ac:dyDescent="0.25"/>
  <cols>
    <col min="1" max="1" width="12.6328125" customWidth="1"/>
    <col min="2" max="2" width="26.08984375" customWidth="1"/>
    <col min="3" max="3" width="21.90625" customWidth="1"/>
    <col min="4" max="4" width="22.36328125" customWidth="1"/>
    <col min="5" max="6" width="12.6328125" customWidth="1"/>
  </cols>
  <sheetData>
    <row r="1" spans="1:4" ht="15.75" customHeight="1" x14ac:dyDescent="0.25">
      <c r="A1" s="9" t="s">
        <v>106</v>
      </c>
      <c r="B1" s="9" t="s">
        <v>120</v>
      </c>
      <c r="C1" s="9" t="s">
        <v>121</v>
      </c>
      <c r="D1" s="9" t="s">
        <v>109</v>
      </c>
    </row>
    <row r="2" spans="1:4" ht="15.75" customHeight="1" x14ac:dyDescent="0.25">
      <c r="A2" s="29" t="s">
        <v>122</v>
      </c>
      <c r="B2" s="30">
        <f>'Data Pangsa'!E5</f>
        <v>6221.2137400000001</v>
      </c>
      <c r="C2" s="30">
        <f>'Data Pangsa'!D13</f>
        <v>29.539749560000001</v>
      </c>
      <c r="D2" s="31">
        <f t="shared" ref="D2:D5" si="0">C2/B2</f>
        <v>4.7482293318538192E-3</v>
      </c>
    </row>
    <row r="3" spans="1:4" ht="15.75" customHeight="1" x14ac:dyDescent="0.25">
      <c r="A3" s="29" t="s">
        <v>113</v>
      </c>
      <c r="B3" s="30">
        <f>'Data Pangsa'!D6</f>
        <v>33128.315629999997</v>
      </c>
      <c r="C3" s="30">
        <f>'Data Pangsa'!D14</f>
        <v>1145.94800779</v>
      </c>
      <c r="D3" s="31">
        <f t="shared" si="0"/>
        <v>3.4591194450956764E-2</v>
      </c>
    </row>
    <row r="4" spans="1:4" ht="15.75" customHeight="1" x14ac:dyDescent="0.25">
      <c r="A4" s="29" t="s">
        <v>114</v>
      </c>
      <c r="B4" s="30">
        <f>'Data Pangsa'!D7</f>
        <v>41756.877690000001</v>
      </c>
      <c r="C4" s="30">
        <f>'Data Pangsa'!D15</f>
        <v>1742.0178961900001</v>
      </c>
      <c r="D4" s="31">
        <f t="shared" si="0"/>
        <v>4.1718107113338627E-2</v>
      </c>
    </row>
    <row r="5" spans="1:4" ht="15.75" customHeight="1" x14ac:dyDescent="0.25">
      <c r="A5" s="27" t="s">
        <v>100</v>
      </c>
      <c r="B5" s="30">
        <f>'Data Pangsa'!D8</f>
        <v>6713.4395094000001</v>
      </c>
      <c r="C5" s="30">
        <f>'Data Pangsa'!D16</f>
        <v>195.07935867</v>
      </c>
      <c r="D5" s="31">
        <f t="shared" si="0"/>
        <v>2.9058034766955818E-2</v>
      </c>
    </row>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outlinePr summaryBelow="0" summaryRight="0"/>
  </sheetPr>
  <dimension ref="A1:F1000"/>
  <sheetViews>
    <sheetView workbookViewId="0"/>
  </sheetViews>
  <sheetFormatPr defaultColWidth="12.6328125" defaultRowHeight="15" customHeight="1" x14ac:dyDescent="0.25"/>
  <cols>
    <col min="1" max="6" width="12.6328125" customWidth="1"/>
  </cols>
  <sheetData>
    <row r="1" spans="1:6" ht="15.75" customHeight="1" x14ac:dyDescent="0.35">
      <c r="A1" s="32" t="s">
        <v>67</v>
      </c>
      <c r="B1" s="33" t="s">
        <v>6</v>
      </c>
      <c r="C1" s="33" t="s">
        <v>22</v>
      </c>
      <c r="D1" s="33" t="s">
        <v>39</v>
      </c>
      <c r="E1" s="33" t="s">
        <v>48</v>
      </c>
      <c r="F1" s="33" t="s">
        <v>104</v>
      </c>
    </row>
    <row r="2" spans="1:6" ht="15.75" customHeight="1" x14ac:dyDescent="0.35">
      <c r="A2" s="34" t="s">
        <v>110</v>
      </c>
      <c r="B2" s="35">
        <f>SUM('Data RDG LCS'!B2:B12)</f>
        <v>247304.81215334003</v>
      </c>
      <c r="C2" s="35">
        <f>SUM('Data RDG LCS'!C2:C12)</f>
        <v>101157.95672415</v>
      </c>
      <c r="D2" s="35" t="e">
        <f>SUM('Data RDG LCS'!D2:D12)</f>
        <v>#N/A</v>
      </c>
      <c r="E2" s="35" t="e">
        <f>SUM('Data RDG LCS'!E2:E12)</f>
        <v>#N/A</v>
      </c>
      <c r="F2" s="35" t="e">
        <f t="shared" ref="F2:F7" si="0">SUM(B2:E2)</f>
        <v>#N/A</v>
      </c>
    </row>
    <row r="3" spans="1:6" ht="15.75" customHeight="1" x14ac:dyDescent="0.35">
      <c r="A3" s="34" t="s">
        <v>111</v>
      </c>
      <c r="B3" s="35">
        <f>SUM('Data RDG LCS'!B13:B24)</f>
        <v>595476.24490911991</v>
      </c>
      <c r="C3" s="35">
        <f>SUM('Data RDG LCS'!C13:C24)</f>
        <v>164389.82034663999</v>
      </c>
      <c r="D3" s="35" t="e">
        <f>SUM('Data RDG LCS'!D13:D24)</f>
        <v>#N/A</v>
      </c>
      <c r="E3" s="35" t="e">
        <f>SUM('Data RDG LCS'!E13:E24)</f>
        <v>#N/A</v>
      </c>
      <c r="F3" s="35" t="e">
        <f t="shared" si="0"/>
        <v>#N/A</v>
      </c>
    </row>
    <row r="4" spans="1:6" ht="15.75" customHeight="1" x14ac:dyDescent="0.35">
      <c r="A4" s="34" t="s">
        <v>112</v>
      </c>
      <c r="B4" s="35">
        <f>SUM('Data RDG LCS'!B25:B36)</f>
        <v>619712.88094084</v>
      </c>
      <c r="C4" s="35">
        <f>SUM('Data RDG LCS'!C25:C36)</f>
        <v>147940.96941984</v>
      </c>
      <c r="D4" s="35" t="e">
        <f>SUM('Data RDG LCS'!D25:D36)</f>
        <v>#N/A</v>
      </c>
      <c r="E4" s="35" t="e">
        <f>SUM('Data RDG LCS'!E25:E36)</f>
        <v>#N/A</v>
      </c>
      <c r="F4" s="35" t="e">
        <f t="shared" si="0"/>
        <v>#N/A</v>
      </c>
    </row>
    <row r="5" spans="1:6" ht="15.75" customHeight="1" x14ac:dyDescent="0.35">
      <c r="A5" s="36" t="s">
        <v>113</v>
      </c>
      <c r="B5" s="35">
        <f>SUM('Data RDG LCS'!B37:B48)</f>
        <v>637383.58198223996</v>
      </c>
      <c r="C5" s="35">
        <f>SUM('Data RDG LCS'!C37:C48)</f>
        <v>237913.20883710001</v>
      </c>
      <c r="D5" s="35">
        <f>SUM('Data RDG LCS'!D37:D48)</f>
        <v>1145948.00778525</v>
      </c>
      <c r="E5" s="35" t="e">
        <f>SUM('Data RDG LCS'!E37:E48)</f>
        <v>#N/A</v>
      </c>
      <c r="F5" s="35" t="e">
        <f t="shared" si="0"/>
        <v>#N/A</v>
      </c>
    </row>
    <row r="6" spans="1:6" ht="15.75" customHeight="1" x14ac:dyDescent="0.35">
      <c r="A6" s="37" t="s">
        <v>114</v>
      </c>
      <c r="B6" s="35">
        <f>SUM('Data RDG LCS'!B49:B60)</f>
        <v>1082797.86318133</v>
      </c>
      <c r="C6" s="35">
        <f>SUM('Data RDG LCS'!C49:C60)</f>
        <v>523706.44248435</v>
      </c>
      <c r="D6" s="35">
        <f>SUM('Data RDG LCS'!D49:D60)</f>
        <v>1742017.8961859799</v>
      </c>
      <c r="E6" s="35">
        <f>SUM('Data RDG LCS'!E49:E60)</f>
        <v>759396.44288798992</v>
      </c>
      <c r="F6" s="35">
        <f t="shared" si="0"/>
        <v>4107918.6447396497</v>
      </c>
    </row>
    <row r="7" spans="1:6" ht="15.75" customHeight="1" x14ac:dyDescent="0.35">
      <c r="A7" s="38" t="s">
        <v>123</v>
      </c>
      <c r="B7" s="35">
        <f>SUM('Data RDG LCS'!B61:B63)</f>
        <v>621432.11111127003</v>
      </c>
      <c r="C7" s="35">
        <f>SUM('Data RDG LCS'!C61:C63)</f>
        <v>355680.25420532003</v>
      </c>
      <c r="D7" s="35">
        <f>SUM('Data RDG LCS'!D61:D63)</f>
        <v>350554.85432273999</v>
      </c>
      <c r="E7" s="35">
        <f>SUM('Data RDG LCS'!E61:E63)</f>
        <v>307084.52444705</v>
      </c>
      <c r="F7" s="35">
        <f t="shared" si="0"/>
        <v>1634751.7440863801</v>
      </c>
    </row>
    <row r="8" spans="1:6" ht="15.75" customHeight="1" x14ac:dyDescent="0.25"/>
    <row r="9" spans="1:6" ht="15.75" customHeight="1" x14ac:dyDescent="0.25"/>
    <row r="10" spans="1:6" ht="15.75" customHeight="1" x14ac:dyDescent="0.25"/>
    <row r="11" spans="1:6" ht="15.75" customHeight="1" x14ac:dyDescent="0.25"/>
    <row r="12" spans="1:6" ht="15.75" customHeight="1" x14ac:dyDescent="0.25"/>
    <row r="13" spans="1:6" ht="15.75" customHeight="1" x14ac:dyDescent="0.25"/>
    <row r="14" spans="1:6" ht="15.75" customHeight="1" x14ac:dyDescent="0.25"/>
    <row r="15" spans="1:6" ht="15.75" customHeight="1" x14ac:dyDescent="0.25"/>
    <row r="16" spans="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outlinePr summaryBelow="0" summaryRight="0"/>
  </sheetPr>
  <dimension ref="A1:F1000"/>
  <sheetViews>
    <sheetView workbookViewId="0"/>
  </sheetViews>
  <sheetFormatPr defaultColWidth="12.6328125" defaultRowHeight="15" customHeight="1" x14ac:dyDescent="0.25"/>
  <cols>
    <col min="1" max="6" width="12.6328125" customWidth="1"/>
  </cols>
  <sheetData>
    <row r="1" spans="1:6" ht="15.75" customHeight="1" x14ac:dyDescent="0.35">
      <c r="A1" s="32" t="s">
        <v>67</v>
      </c>
      <c r="B1" s="33" t="s">
        <v>6</v>
      </c>
      <c r="C1" s="33" t="s">
        <v>22</v>
      </c>
      <c r="D1" s="33" t="s">
        <v>39</v>
      </c>
      <c r="E1" s="33" t="s">
        <v>48</v>
      </c>
      <c r="F1" s="33" t="s">
        <v>104</v>
      </c>
    </row>
    <row r="2" spans="1:6" ht="15.75" customHeight="1" x14ac:dyDescent="0.35">
      <c r="A2" s="34" t="s">
        <v>112</v>
      </c>
      <c r="B2" s="35">
        <f>SUM('Data RDG LCS'!B25:B36)</f>
        <v>619712.88094084</v>
      </c>
      <c r="C2" s="35">
        <f>SUM('Data RDG LCS'!C25:C36)</f>
        <v>147940.96941984</v>
      </c>
      <c r="D2" s="35" t="e">
        <f>SUM('Data RDG LCS'!D25:D36)</f>
        <v>#N/A</v>
      </c>
      <c r="E2" s="35" t="e">
        <f>SUM('Data RDG LCS'!E25:E36)</f>
        <v>#N/A</v>
      </c>
      <c r="F2" s="35" t="e">
        <f t="shared" ref="F2:F5" si="0">SUM(B2:E2)</f>
        <v>#N/A</v>
      </c>
    </row>
    <row r="3" spans="1:6" ht="15.75" customHeight="1" x14ac:dyDescent="0.35">
      <c r="A3" s="36" t="s">
        <v>113</v>
      </c>
      <c r="B3" s="35">
        <f>SUM('Data RDG LCS'!B37:B48)</f>
        <v>637383.58198223996</v>
      </c>
      <c r="C3" s="35">
        <f>SUM('Data RDG LCS'!C37:C48)</f>
        <v>237913.20883710001</v>
      </c>
      <c r="D3" s="35">
        <f>SUM('Data RDG LCS'!D37:D48)</f>
        <v>1145948.00778525</v>
      </c>
      <c r="E3" s="35" t="e">
        <f>SUM('Data RDG LCS'!E37:E48)</f>
        <v>#N/A</v>
      </c>
      <c r="F3" s="35" t="e">
        <f t="shared" si="0"/>
        <v>#N/A</v>
      </c>
    </row>
    <row r="4" spans="1:6" ht="15.75" customHeight="1" x14ac:dyDescent="0.35">
      <c r="A4" s="37" t="s">
        <v>114</v>
      </c>
      <c r="B4" s="35">
        <f>SUM('Data RDG LCS'!B49:B60)</f>
        <v>1082797.86318133</v>
      </c>
      <c r="C4" s="35">
        <f>SUM('Data RDG LCS'!C49:C60)</f>
        <v>523706.44248435</v>
      </c>
      <c r="D4" s="35">
        <f>SUM('Data RDG LCS'!D49:D60)</f>
        <v>1742017.8961859799</v>
      </c>
      <c r="E4" s="35">
        <f>SUM('Data RDG LCS'!E49:E60)</f>
        <v>759396.44288798992</v>
      </c>
      <c r="F4" s="35">
        <f t="shared" si="0"/>
        <v>4107918.6447396497</v>
      </c>
    </row>
    <row r="5" spans="1:6" ht="15.75" customHeight="1" x14ac:dyDescent="0.35">
      <c r="A5" s="38" t="s">
        <v>123</v>
      </c>
      <c r="B5" s="35">
        <f>SUM('Data RDG LCS'!B61:B63)</f>
        <v>621432.11111127003</v>
      </c>
      <c r="C5" s="35">
        <f>SUM('Data RDG LCS'!C61:C63)</f>
        <v>355680.25420532003</v>
      </c>
      <c r="D5" s="35">
        <f>SUM('Data RDG LCS'!D61:D63)</f>
        <v>350554.85432273999</v>
      </c>
      <c r="E5" s="35">
        <f>SUM('Data RDG LCS'!E61:E63)</f>
        <v>307084.52444705</v>
      </c>
      <c r="F5" s="35">
        <f t="shared" si="0"/>
        <v>1634751.7440863801</v>
      </c>
    </row>
    <row r="6" spans="1:6" ht="15.75" customHeight="1" x14ac:dyDescent="0.25"/>
    <row r="7" spans="1:6" ht="15.75" customHeight="1" x14ac:dyDescent="0.25"/>
    <row r="8" spans="1:6" ht="15.75" customHeight="1" x14ac:dyDescent="0.25"/>
    <row r="9" spans="1:6" ht="15.75" customHeight="1" x14ac:dyDescent="0.25"/>
    <row r="10" spans="1:6" ht="15.75" customHeight="1" x14ac:dyDescent="0.25"/>
    <row r="11" spans="1:6" ht="15.75" customHeight="1" x14ac:dyDescent="0.25"/>
    <row r="12" spans="1:6" ht="15.75" customHeight="1" x14ac:dyDescent="0.25"/>
    <row r="13" spans="1:6" ht="15.75" customHeight="1" x14ac:dyDescent="0.25"/>
    <row r="14" spans="1:6" ht="15.75" customHeight="1" x14ac:dyDescent="0.25"/>
    <row r="15" spans="1:6" ht="15.75" customHeight="1" x14ac:dyDescent="0.25"/>
    <row r="16" spans="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outlinePr summaryBelow="0" summaryRight="0"/>
  </sheetPr>
  <dimension ref="A1:F1000"/>
  <sheetViews>
    <sheetView workbookViewId="0"/>
  </sheetViews>
  <sheetFormatPr defaultColWidth="12.6328125" defaultRowHeight="15" customHeight="1" x14ac:dyDescent="0.25"/>
  <cols>
    <col min="1" max="6" width="12.6328125" customWidth="1"/>
  </cols>
  <sheetData>
    <row r="1" spans="1:6" ht="15.75" customHeight="1" x14ac:dyDescent="0.35">
      <c r="A1" s="32" t="s">
        <v>67</v>
      </c>
      <c r="B1" s="33" t="s">
        <v>6</v>
      </c>
      <c r="C1" s="33" t="s">
        <v>22</v>
      </c>
      <c r="D1" s="33" t="s">
        <v>39</v>
      </c>
      <c r="E1" s="33" t="s">
        <v>48</v>
      </c>
      <c r="F1" s="33" t="s">
        <v>124</v>
      </c>
    </row>
    <row r="2" spans="1:6" ht="15.75" customHeight="1" x14ac:dyDescent="0.35">
      <c r="A2" s="34" t="s">
        <v>110</v>
      </c>
      <c r="B2" s="35">
        <f>AVERAGE('Data RDG LCS'!B2:B12)</f>
        <v>22482.255650303639</v>
      </c>
      <c r="C2" s="35">
        <f>AVERAGE('Data RDG LCS'!C2:C12)</f>
        <v>9196.1778840136376</v>
      </c>
      <c r="D2" s="35" t="e">
        <f>SUM('Data RDG LCS'!D2:D12)</f>
        <v>#N/A</v>
      </c>
      <c r="E2" s="35" t="e">
        <f>SUM('Data RDG LCS'!E2:E12)</f>
        <v>#N/A</v>
      </c>
      <c r="F2" s="35" t="e">
        <f t="shared" ref="F2:F7" si="0">AVERAGE(B2:E2)</f>
        <v>#N/A</v>
      </c>
    </row>
    <row r="3" spans="1:6" ht="15.75" customHeight="1" x14ac:dyDescent="0.35">
      <c r="A3" s="34" t="s">
        <v>111</v>
      </c>
      <c r="B3" s="35">
        <f>AVERAGE('Data RDG LCS'!B13:B24)</f>
        <v>49623.020409093326</v>
      </c>
      <c r="C3" s="35">
        <f>AVERAGE('Data RDG LCS'!C13:C24)</f>
        <v>13699.151695553332</v>
      </c>
      <c r="D3" s="35" t="e">
        <f>SUM('Data RDG LCS'!D13:D24)</f>
        <v>#N/A</v>
      </c>
      <c r="E3" s="35" t="e">
        <f>SUM('Data RDG LCS'!E13:E24)</f>
        <v>#N/A</v>
      </c>
      <c r="F3" s="35" t="e">
        <f t="shared" si="0"/>
        <v>#N/A</v>
      </c>
    </row>
    <row r="4" spans="1:6" ht="15.75" customHeight="1" x14ac:dyDescent="0.35">
      <c r="A4" s="34" t="s">
        <v>112</v>
      </c>
      <c r="B4" s="35">
        <f>AVERAGE('Data RDG LCS'!B25:B36)</f>
        <v>51642.740078403331</v>
      </c>
      <c r="C4" s="35">
        <f>AVERAGE('Data RDG LCS'!C25:C36)</f>
        <v>12328.414118319999</v>
      </c>
      <c r="D4" s="35">
        <f>AVERAGE('Data RDG LCS'!D34:D36)</f>
        <v>9846.5831861766674</v>
      </c>
      <c r="E4" s="35" t="e">
        <f>SUM('Data RDG LCS'!E25:E36)</f>
        <v>#N/A</v>
      </c>
      <c r="F4" s="35" t="e">
        <f t="shared" si="0"/>
        <v>#N/A</v>
      </c>
    </row>
    <row r="5" spans="1:6" ht="15.75" customHeight="1" x14ac:dyDescent="0.35">
      <c r="A5" s="36" t="s">
        <v>113</v>
      </c>
      <c r="B5" s="35">
        <f>AVERAGE('Data RDG LCS'!B37:B48)</f>
        <v>53115.298498519995</v>
      </c>
      <c r="C5" s="35">
        <f>AVERAGE('Data RDG LCS'!C37:C48)</f>
        <v>19826.100736425</v>
      </c>
      <c r="D5" s="35">
        <f>AVERAGE('Data RDG LCS'!D37:D48)</f>
        <v>95495.667315437502</v>
      </c>
      <c r="E5" s="35" t="e">
        <f>AVERAGE('Data RDG LCS'!E37:E48)</f>
        <v>#N/A</v>
      </c>
      <c r="F5" s="35" t="e">
        <f t="shared" si="0"/>
        <v>#N/A</v>
      </c>
    </row>
    <row r="6" spans="1:6" ht="15.75" customHeight="1" x14ac:dyDescent="0.35">
      <c r="A6" s="37" t="s">
        <v>114</v>
      </c>
      <c r="B6" s="35">
        <f>AVERAGE('Data RDG LCS'!B49:B60)</f>
        <v>90233.155265110836</v>
      </c>
      <c r="C6" s="35">
        <f>AVERAGE('Data RDG LCS'!C49:C60)</f>
        <v>43642.203540362498</v>
      </c>
      <c r="D6" s="35">
        <f>AVERAGE('Data RDG LCS'!D49:D60)</f>
        <v>145168.15801549834</v>
      </c>
      <c r="E6" s="35">
        <f>AVERAGE('Data RDG LCS'!E49:E60)</f>
        <v>63283.036907332491</v>
      </c>
      <c r="F6" s="35">
        <f t="shared" si="0"/>
        <v>85581.638432076041</v>
      </c>
    </row>
    <row r="7" spans="1:6" ht="15.75" customHeight="1" x14ac:dyDescent="0.35">
      <c r="A7" s="38" t="s">
        <v>123</v>
      </c>
      <c r="B7" s="35">
        <f>AVERAGE('Data RDG LCS'!B61:B63)</f>
        <v>207144.03703709002</v>
      </c>
      <c r="C7" s="35">
        <f>AVERAGE('Data RDG LCS'!C61:C63)</f>
        <v>118560.08473510668</v>
      </c>
      <c r="D7" s="35">
        <f>AVERAGE('Data RDG LCS'!D61:D63)</f>
        <v>116851.61810758</v>
      </c>
      <c r="E7" s="35">
        <f>AVERAGE('Data RDG LCS'!E61:E63)</f>
        <v>102361.50814901666</v>
      </c>
      <c r="F7" s="35">
        <f t="shared" si="0"/>
        <v>136229.31200719834</v>
      </c>
    </row>
    <row r="8" spans="1:6" ht="15.75" customHeight="1" x14ac:dyDescent="0.25"/>
    <row r="9" spans="1:6" ht="15.75" customHeight="1" x14ac:dyDescent="0.25"/>
    <row r="10" spans="1:6" ht="15.75" customHeight="1" x14ac:dyDescent="0.25"/>
    <row r="11" spans="1:6" ht="15.75" customHeight="1" x14ac:dyDescent="0.25"/>
    <row r="12" spans="1:6" ht="15.75" customHeight="1" x14ac:dyDescent="0.25"/>
    <row r="13" spans="1:6" ht="15.75" customHeight="1" x14ac:dyDescent="0.25"/>
    <row r="14" spans="1:6" ht="15.75" customHeight="1" x14ac:dyDescent="0.25"/>
    <row r="15" spans="1:6" ht="15.75" customHeight="1" x14ac:dyDescent="0.25"/>
    <row r="16" spans="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outlinePr summaryBelow="0" summaryRight="0"/>
  </sheetPr>
  <dimension ref="A1:F1000"/>
  <sheetViews>
    <sheetView workbookViewId="0"/>
  </sheetViews>
  <sheetFormatPr defaultColWidth="12.6328125" defaultRowHeight="15" customHeight="1" x14ac:dyDescent="0.25"/>
  <cols>
    <col min="1" max="6" width="12.6328125" customWidth="1"/>
  </cols>
  <sheetData>
    <row r="1" spans="1:6" ht="15.75" customHeight="1" x14ac:dyDescent="0.35">
      <c r="A1" s="32" t="s">
        <v>67</v>
      </c>
      <c r="B1" s="33" t="s">
        <v>6</v>
      </c>
      <c r="C1" s="33" t="s">
        <v>22</v>
      </c>
      <c r="D1" s="33" t="s">
        <v>39</v>
      </c>
      <c r="E1" s="33" t="s">
        <v>48</v>
      </c>
      <c r="F1" s="33" t="s">
        <v>104</v>
      </c>
    </row>
    <row r="2" spans="1:6" ht="15.75" customHeight="1" x14ac:dyDescent="0.35">
      <c r="A2" s="34" t="s">
        <v>110</v>
      </c>
      <c r="B2" s="35">
        <f>AVERAGE('Data RDG LCS'!J2:J12)</f>
        <v>60.454545454545453</v>
      </c>
      <c r="C2" s="35">
        <f>AVERAGE('Data RDG LCS'!K2:K12)</f>
        <v>40.636363636363633</v>
      </c>
      <c r="D2" s="35">
        <f>SUM('Data RDG LCS'!L2:L12)</f>
        <v>0</v>
      </c>
      <c r="E2" s="35">
        <f>SUM('Data RDG LCS'!M2:M12)</f>
        <v>0</v>
      </c>
      <c r="F2" s="35">
        <f t="shared" ref="F2:F7" si="0">SUM(B2:E2)</f>
        <v>101.09090909090909</v>
      </c>
    </row>
    <row r="3" spans="1:6" ht="15.75" customHeight="1" x14ac:dyDescent="0.35">
      <c r="A3" s="34" t="s">
        <v>111</v>
      </c>
      <c r="B3" s="35">
        <f>AVERAGE('Data RDG LCS'!J13:J24)</f>
        <v>147.75</v>
      </c>
      <c r="C3" s="35">
        <f>AVERAGE('Data RDG LCS'!K13:K24)</f>
        <v>61.833333333333336</v>
      </c>
      <c r="D3" s="35">
        <f>SUM('Data RDG LCS'!L13:L24)</f>
        <v>0</v>
      </c>
      <c r="E3" s="35">
        <f>SUM('Data RDG LCS'!M13:M24)</f>
        <v>0</v>
      </c>
      <c r="F3" s="35">
        <f t="shared" si="0"/>
        <v>209.58333333333334</v>
      </c>
    </row>
    <row r="4" spans="1:6" ht="15.75" customHeight="1" x14ac:dyDescent="0.35">
      <c r="A4" s="34" t="s">
        <v>112</v>
      </c>
      <c r="B4" s="35">
        <f>AVERAGE('Data RDG LCS'!J25:J36)</f>
        <v>187.08333333333334</v>
      </c>
      <c r="C4" s="35">
        <f>AVERAGE('Data RDG LCS'!K25:K36)</f>
        <v>66.75</v>
      </c>
      <c r="D4" s="39">
        <f>AVERAGE('Data RDG LCS'!L25:L36)</f>
        <v>3.3333333333333335</v>
      </c>
      <c r="E4" s="35">
        <f>SUM('Data RDG LCS'!M25:M36)</f>
        <v>0</v>
      </c>
      <c r="F4" s="35">
        <f t="shared" si="0"/>
        <v>257.16666666666669</v>
      </c>
    </row>
    <row r="5" spans="1:6" ht="15.75" customHeight="1" x14ac:dyDescent="0.35">
      <c r="A5" s="36" t="s">
        <v>113</v>
      </c>
      <c r="B5" s="35">
        <f>AVERAGE('Data RDG LCS'!J37:J48)</f>
        <v>299.5</v>
      </c>
      <c r="C5" s="35">
        <f>AVERAGE('Data RDG LCS'!K37:K48)</f>
        <v>73.583333333333329</v>
      </c>
      <c r="D5" s="35">
        <f>AVERAGE('Data RDG LCS'!L37:L48)</f>
        <v>104.5</v>
      </c>
      <c r="E5" s="39">
        <f>AVERAGE('Data RDG LCS'!M37:M48)</f>
        <v>58.5</v>
      </c>
      <c r="F5" s="35">
        <f t="shared" si="0"/>
        <v>536.08333333333326</v>
      </c>
    </row>
    <row r="6" spans="1:6" ht="15.75" customHeight="1" x14ac:dyDescent="0.35">
      <c r="A6" s="37" t="s">
        <v>114</v>
      </c>
      <c r="B6" s="35">
        <f>AVERAGE('Data RDG LCS'!J49:J60)</f>
        <v>825.33333333333337</v>
      </c>
      <c r="C6" s="35">
        <f>AVERAGE('Data RDG LCS'!K49:K60)</f>
        <v>196.58333333333334</v>
      </c>
      <c r="D6" s="35">
        <f>AVERAGE('Data RDG LCS'!L49:L60)</f>
        <v>586</v>
      </c>
      <c r="E6" s="35">
        <f>AVERAGE('Data RDG LCS'!M49:M60)</f>
        <v>133.08333333333334</v>
      </c>
      <c r="F6" s="35">
        <f t="shared" si="0"/>
        <v>1741</v>
      </c>
    </row>
    <row r="7" spans="1:6" ht="15.75" customHeight="1" x14ac:dyDescent="0.35">
      <c r="A7" s="38" t="s">
        <v>123</v>
      </c>
      <c r="B7" s="35">
        <f>AVERAGE('Data RDG LCS'!J61:J63)</f>
        <v>1024</v>
      </c>
      <c r="C7" s="35">
        <f>AVERAGE('Data RDG LCS'!K61:K63)</f>
        <v>287.66666666666669</v>
      </c>
      <c r="D7" s="35">
        <f>AVERAGE('Data RDG LCS'!L61:L63)</f>
        <v>640.66666666666663</v>
      </c>
      <c r="E7" s="35">
        <f>AVERAGE('Data RDG LCS'!M61:M63)</f>
        <v>197.33333333333334</v>
      </c>
      <c r="F7" s="35">
        <f t="shared" si="0"/>
        <v>2149.666666666667</v>
      </c>
    </row>
    <row r="8" spans="1:6" ht="15.75" customHeight="1" x14ac:dyDescent="0.25"/>
    <row r="9" spans="1:6" ht="15.75" customHeight="1" x14ac:dyDescent="0.25"/>
    <row r="10" spans="1:6" ht="15.75" customHeight="1" x14ac:dyDescent="0.25"/>
    <row r="11" spans="1:6" ht="15.75" customHeight="1" x14ac:dyDescent="0.25"/>
    <row r="12" spans="1:6" ht="15.75" customHeight="1" x14ac:dyDescent="0.25"/>
    <row r="13" spans="1:6" ht="15.75" customHeight="1" x14ac:dyDescent="0.25"/>
    <row r="14" spans="1:6" ht="15.75" customHeight="1" x14ac:dyDescent="0.25"/>
    <row r="15" spans="1:6" ht="15.75" customHeight="1" x14ac:dyDescent="0.25"/>
    <row r="16" spans="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
  <sheetViews>
    <sheetView showGridLines="0" workbookViewId="0"/>
  </sheetViews>
  <sheetFormatPr defaultColWidth="12.6328125" defaultRowHeight="15" customHeight="1" x14ac:dyDescent="0.25"/>
  <sheetData>
    <row r="1" spans="1:9" ht="15" customHeight="1" x14ac:dyDescent="0.25">
      <c r="A1" s="40" t="s">
        <v>66</v>
      </c>
      <c r="B1" s="40" t="s">
        <v>67</v>
      </c>
      <c r="C1" s="41"/>
      <c r="D1" s="41"/>
      <c r="E1" s="41"/>
      <c r="F1" s="41"/>
      <c r="G1" s="41"/>
      <c r="H1" s="41"/>
      <c r="I1" s="42"/>
    </row>
    <row r="2" spans="1:9" ht="15" customHeight="1" x14ac:dyDescent="0.25">
      <c r="A2" s="40" t="s">
        <v>3</v>
      </c>
      <c r="B2" s="43">
        <v>2018</v>
      </c>
      <c r="C2" s="44">
        <v>2019</v>
      </c>
      <c r="D2" s="44">
        <v>2020</v>
      </c>
      <c r="E2" s="44">
        <v>2021</v>
      </c>
      <c r="F2" s="44">
        <v>2022</v>
      </c>
      <c r="G2" s="44">
        <v>2023</v>
      </c>
      <c r="H2" s="44">
        <v>2024</v>
      </c>
      <c r="I2" s="45" t="s">
        <v>68</v>
      </c>
    </row>
    <row r="3" spans="1:9" ht="15" customHeight="1" x14ac:dyDescent="0.25">
      <c r="A3" s="43" t="s">
        <v>39</v>
      </c>
      <c r="B3" s="46"/>
      <c r="C3" s="47"/>
      <c r="D3" s="47">
        <v>0.4415195247408405</v>
      </c>
      <c r="E3" s="47">
        <v>3.540201976212396</v>
      </c>
      <c r="F3" s="47">
        <v>4.3027883282763346</v>
      </c>
      <c r="G3" s="47">
        <v>3.7155020909637066</v>
      </c>
      <c r="H3" s="47">
        <v>11.431456479831352</v>
      </c>
      <c r="I3" s="48">
        <v>4.481448857245649</v>
      </c>
    </row>
    <row r="4" spans="1:9" ht="15" customHeight="1" x14ac:dyDescent="0.25">
      <c r="A4" s="49" t="s">
        <v>6</v>
      </c>
      <c r="B4" s="50">
        <v>1.4913585414119874</v>
      </c>
      <c r="C4" s="51">
        <v>3.5302949199871594</v>
      </c>
      <c r="D4" s="51">
        <v>4.2477295396762864</v>
      </c>
      <c r="E4" s="51">
        <v>2.9073440886453685</v>
      </c>
      <c r="F4" s="51">
        <v>3.8506241836666404</v>
      </c>
      <c r="G4" s="51">
        <v>10.250477496641324</v>
      </c>
      <c r="H4" s="51">
        <v>12.63065849442115</v>
      </c>
      <c r="I4" s="52">
        <v>4.9604720943557767</v>
      </c>
    </row>
    <row r="5" spans="1:9" ht="15" customHeight="1" x14ac:dyDescent="0.25">
      <c r="A5" s="49" t="s">
        <v>22</v>
      </c>
      <c r="B5" s="50">
        <v>0.63855649945492199</v>
      </c>
      <c r="C5" s="51">
        <v>1.0858189866595169</v>
      </c>
      <c r="D5" s="51">
        <v>1.3219376123047348</v>
      </c>
      <c r="E5" s="51">
        <v>1.4611307446073345</v>
      </c>
      <c r="F5" s="51">
        <v>2.8984811811388358</v>
      </c>
      <c r="G5" s="51">
        <v>8.0631905807077207</v>
      </c>
      <c r="H5" s="51">
        <v>6.0420865152471812</v>
      </c>
      <c r="I5" s="52">
        <v>2.83159557020076</v>
      </c>
    </row>
    <row r="6" spans="1:9" ht="15" customHeight="1" x14ac:dyDescent="0.25">
      <c r="A6" s="49" t="s">
        <v>48</v>
      </c>
      <c r="B6" s="50"/>
      <c r="C6" s="51"/>
      <c r="D6" s="51"/>
      <c r="E6" s="51">
        <v>1.225279081652682</v>
      </c>
      <c r="F6" s="51">
        <v>0.58196553774981752</v>
      </c>
      <c r="G6" s="51">
        <v>0.96055890594323412</v>
      </c>
      <c r="H6" s="51">
        <v>0.97115701281448452</v>
      </c>
      <c r="I6" s="52">
        <v>0.84512412255187708</v>
      </c>
    </row>
    <row r="7" spans="1:9" ht="15" customHeight="1" x14ac:dyDescent="0.25">
      <c r="A7" s="53" t="s">
        <v>68</v>
      </c>
      <c r="B7" s="54">
        <v>1.0649575204334547</v>
      </c>
      <c r="C7" s="55">
        <v>2.3080569533233382</v>
      </c>
      <c r="D7" s="55">
        <v>2.5244653480738806</v>
      </c>
      <c r="E7" s="55">
        <v>2.4951309510047976</v>
      </c>
      <c r="F7" s="55">
        <v>2.9084648077079076</v>
      </c>
      <c r="G7" s="55">
        <v>5.7474322685639967</v>
      </c>
      <c r="H7" s="55">
        <v>8.968430674889845</v>
      </c>
      <c r="I7" s="56">
        <v>3.6050204243436359</v>
      </c>
    </row>
    <row r="9" spans="1:9" ht="15" customHeight="1" x14ac:dyDescent="0.25">
      <c r="B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2"/>
  <sheetViews>
    <sheetView showGridLines="0" workbookViewId="0"/>
  </sheetViews>
  <sheetFormatPr defaultColWidth="12.6328125" defaultRowHeight="15" customHeight="1" x14ac:dyDescent="0.25"/>
  <sheetData>
    <row r="1" spans="1:9" ht="15" customHeight="1" x14ac:dyDescent="0.25">
      <c r="A1" s="1" t="s">
        <v>69</v>
      </c>
      <c r="B1" s="1" t="s">
        <v>67</v>
      </c>
      <c r="C1" s="1"/>
      <c r="D1" s="1"/>
      <c r="E1" s="1"/>
      <c r="F1" s="1"/>
      <c r="G1" s="1"/>
      <c r="H1" s="1"/>
      <c r="I1" s="1"/>
    </row>
    <row r="2" spans="1:9" ht="15" customHeight="1" x14ac:dyDescent="0.25">
      <c r="A2" s="1" t="s">
        <v>3</v>
      </c>
      <c r="B2" s="1">
        <v>2018</v>
      </c>
      <c r="C2" s="1">
        <v>2019</v>
      </c>
      <c r="D2" s="1">
        <v>2020</v>
      </c>
      <c r="E2" s="1">
        <v>2021</v>
      </c>
      <c r="F2" s="1">
        <v>2022</v>
      </c>
      <c r="G2" s="1">
        <v>2023</v>
      </c>
      <c r="H2" s="1">
        <v>2024</v>
      </c>
      <c r="I2" s="1" t="s">
        <v>68</v>
      </c>
    </row>
    <row r="3" spans="1:9" ht="15" customHeight="1" x14ac:dyDescent="0.25">
      <c r="A3" s="1" t="s">
        <v>39</v>
      </c>
      <c r="B3" s="1"/>
      <c r="C3" s="1"/>
      <c r="D3" s="1"/>
      <c r="E3" s="5">
        <v>356</v>
      </c>
      <c r="F3" s="5">
        <v>4528</v>
      </c>
      <c r="G3" s="5">
        <v>5001</v>
      </c>
      <c r="H3" s="5">
        <v>5709</v>
      </c>
      <c r="I3" s="5">
        <v>15594</v>
      </c>
    </row>
    <row r="4" spans="1:9" ht="15" customHeight="1" x14ac:dyDescent="0.25">
      <c r="A4" s="1" t="s">
        <v>6</v>
      </c>
      <c r="B4" s="5">
        <v>318</v>
      </c>
      <c r="C4" s="5">
        <v>974</v>
      </c>
      <c r="D4" s="5">
        <v>1439</v>
      </c>
      <c r="E4" s="5">
        <v>1669</v>
      </c>
      <c r="F4" s="5">
        <v>5981</v>
      </c>
      <c r="G4" s="5">
        <v>8613</v>
      </c>
      <c r="H4" s="5">
        <v>7252</v>
      </c>
      <c r="I4" s="5">
        <v>26246</v>
      </c>
    </row>
    <row r="5" spans="1:9" ht="15" customHeight="1" x14ac:dyDescent="0.25">
      <c r="A5" s="1" t="s">
        <v>22</v>
      </c>
      <c r="B5" s="5">
        <v>263</v>
      </c>
      <c r="C5" s="5">
        <v>449</v>
      </c>
      <c r="D5" s="5">
        <v>533</v>
      </c>
      <c r="E5" s="5">
        <v>507</v>
      </c>
      <c r="F5" s="5">
        <v>1309</v>
      </c>
      <c r="G5" s="5">
        <v>2882</v>
      </c>
      <c r="H5" s="5">
        <v>4438</v>
      </c>
      <c r="I5" s="5">
        <v>10381</v>
      </c>
    </row>
    <row r="6" spans="1:9" ht="15" customHeight="1" x14ac:dyDescent="0.25">
      <c r="A6" s="1" t="s">
        <v>48</v>
      </c>
      <c r="B6" s="1"/>
      <c r="C6" s="1"/>
      <c r="D6" s="1"/>
      <c r="E6" s="1"/>
      <c r="F6" s="5">
        <v>946</v>
      </c>
      <c r="G6" s="5">
        <v>1806</v>
      </c>
      <c r="H6" s="1"/>
      <c r="I6" s="5">
        <v>2752</v>
      </c>
    </row>
    <row r="7" spans="1:9" ht="15" customHeight="1" x14ac:dyDescent="0.25">
      <c r="A7" s="1" t="s">
        <v>68</v>
      </c>
      <c r="B7" s="5">
        <v>581</v>
      </c>
      <c r="C7" s="5">
        <v>1423</v>
      </c>
      <c r="D7" s="5">
        <v>1972</v>
      </c>
      <c r="E7" s="5">
        <v>2532</v>
      </c>
      <c r="F7" s="5">
        <v>12764</v>
      </c>
      <c r="G7" s="5">
        <v>18302</v>
      </c>
      <c r="H7" s="5">
        <v>17399</v>
      </c>
      <c r="I7" s="5">
        <v>54973</v>
      </c>
    </row>
    <row r="9" spans="1:9" ht="15" customHeight="1" x14ac:dyDescent="0.25">
      <c r="F9" s="1" t="s">
        <v>39</v>
      </c>
      <c r="G9" s="6">
        <f t="shared" ref="G9:G12" si="0">((G3-F3)/F3)*100</f>
        <v>10.446113074204948</v>
      </c>
    </row>
    <row r="10" spans="1:9" ht="15" customHeight="1" x14ac:dyDescent="0.25">
      <c r="F10" s="1" t="s">
        <v>6</v>
      </c>
      <c r="G10" s="6">
        <f t="shared" si="0"/>
        <v>44.006019060357801</v>
      </c>
    </row>
    <row r="11" spans="1:9" ht="15" customHeight="1" x14ac:dyDescent="0.25">
      <c r="F11" s="1" t="s">
        <v>22</v>
      </c>
      <c r="G11" s="6">
        <f t="shared" si="0"/>
        <v>120.16806722689076</v>
      </c>
    </row>
    <row r="12" spans="1:9" ht="15" customHeight="1" x14ac:dyDescent="0.25">
      <c r="F12" s="1" t="s">
        <v>48</v>
      </c>
      <c r="G12" s="6">
        <f t="shared" si="0"/>
        <v>90.909090909090907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7"/>
  <sheetViews>
    <sheetView showGridLines="0" workbookViewId="0"/>
  </sheetViews>
  <sheetFormatPr defaultColWidth="12.6328125" defaultRowHeight="15" customHeight="1" x14ac:dyDescent="0.25"/>
  <sheetData>
    <row r="1" spans="1:9" ht="15" customHeight="1" x14ac:dyDescent="0.25">
      <c r="A1" s="40" t="s">
        <v>70</v>
      </c>
      <c r="B1" s="40" t="s">
        <v>67</v>
      </c>
      <c r="C1" s="41"/>
      <c r="D1" s="41"/>
      <c r="E1" s="41"/>
      <c r="F1" s="41"/>
      <c r="G1" s="41"/>
      <c r="H1" s="41"/>
      <c r="I1" s="42"/>
    </row>
    <row r="2" spans="1:9" ht="15" customHeight="1" x14ac:dyDescent="0.25">
      <c r="A2" s="40" t="s">
        <v>3</v>
      </c>
      <c r="B2" s="43">
        <v>2018</v>
      </c>
      <c r="C2" s="44">
        <v>2019</v>
      </c>
      <c r="D2" s="44">
        <v>2020</v>
      </c>
      <c r="E2" s="44">
        <v>2021</v>
      </c>
      <c r="F2" s="44">
        <v>2022</v>
      </c>
      <c r="G2" s="44">
        <v>2023</v>
      </c>
      <c r="H2" s="44">
        <v>2024</v>
      </c>
      <c r="I2" s="45" t="s">
        <v>68</v>
      </c>
    </row>
    <row r="3" spans="1:9" ht="15" customHeight="1" x14ac:dyDescent="0.25">
      <c r="A3" s="43" t="s">
        <v>39</v>
      </c>
      <c r="B3" s="46"/>
      <c r="C3" s="47"/>
      <c r="D3" s="47">
        <v>3.3333333333333335</v>
      </c>
      <c r="E3" s="47">
        <v>104.5</v>
      </c>
      <c r="F3" s="47">
        <v>586</v>
      </c>
      <c r="G3" s="47">
        <v>747.58333333333337</v>
      </c>
      <c r="H3" s="47">
        <v>1141.8</v>
      </c>
      <c r="I3" s="48">
        <v>522.18181818181813</v>
      </c>
    </row>
    <row r="4" spans="1:9" ht="15" customHeight="1" x14ac:dyDescent="0.25">
      <c r="A4" s="49" t="s">
        <v>6</v>
      </c>
      <c r="B4" s="50">
        <v>60.454545454545453</v>
      </c>
      <c r="C4" s="51">
        <v>147.75</v>
      </c>
      <c r="D4" s="51">
        <v>187.08333333333334</v>
      </c>
      <c r="E4" s="51">
        <v>299.5</v>
      </c>
      <c r="F4" s="51">
        <v>825.33333333333337</v>
      </c>
      <c r="G4" s="51">
        <v>1199.8333333333333</v>
      </c>
      <c r="H4" s="51">
        <v>1450.4</v>
      </c>
      <c r="I4" s="52">
        <v>524.09210526315792</v>
      </c>
    </row>
    <row r="5" spans="1:9" ht="15" customHeight="1" x14ac:dyDescent="0.25">
      <c r="A5" s="49" t="s">
        <v>22</v>
      </c>
      <c r="B5" s="50">
        <v>40.636363636363633</v>
      </c>
      <c r="C5" s="51">
        <v>61.833333333333336</v>
      </c>
      <c r="D5" s="51">
        <v>66.75</v>
      </c>
      <c r="E5" s="51">
        <v>73.583333333333329</v>
      </c>
      <c r="F5" s="51">
        <v>196.58333333333334</v>
      </c>
      <c r="G5" s="51">
        <v>381.08333333333331</v>
      </c>
      <c r="H5" s="51">
        <v>887.6</v>
      </c>
      <c r="I5" s="52">
        <v>187.40789473684211</v>
      </c>
    </row>
    <row r="6" spans="1:9" ht="15" customHeight="1" x14ac:dyDescent="0.25">
      <c r="A6" s="49" t="s">
        <v>48</v>
      </c>
      <c r="B6" s="50"/>
      <c r="C6" s="51"/>
      <c r="D6" s="51"/>
      <c r="E6" s="51">
        <v>58.5</v>
      </c>
      <c r="F6" s="51">
        <v>133.08333333333334</v>
      </c>
      <c r="G6" s="51">
        <v>225.75</v>
      </c>
      <c r="H6" s="51"/>
      <c r="I6" s="52">
        <v>151.54166666666666</v>
      </c>
    </row>
    <row r="7" spans="1:9" ht="15" customHeight="1" x14ac:dyDescent="0.25">
      <c r="A7" s="53" t="s">
        <v>68</v>
      </c>
      <c r="B7" s="54">
        <v>50.545454545454547</v>
      </c>
      <c r="C7" s="55">
        <v>104.79166666666667</v>
      </c>
      <c r="D7" s="55">
        <v>113.18518518518519</v>
      </c>
      <c r="E7" s="55">
        <v>149.125</v>
      </c>
      <c r="F7" s="55">
        <v>435.25</v>
      </c>
      <c r="G7" s="55">
        <v>676.09090909090912</v>
      </c>
      <c r="H7" s="55">
        <v>1159.9333333333334</v>
      </c>
      <c r="I7" s="56">
        <v>366.7590909090909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1"/>
  <sheetViews>
    <sheetView showGridLines="0" workbookViewId="0"/>
  </sheetViews>
  <sheetFormatPr defaultColWidth="12.6328125" defaultRowHeight="15" customHeight="1" x14ac:dyDescent="0.25"/>
  <sheetData>
    <row r="1" spans="1:8" ht="15" customHeight="1" x14ac:dyDescent="0.25">
      <c r="A1" s="1" t="s">
        <v>71</v>
      </c>
      <c r="B1" s="1" t="s">
        <v>67</v>
      </c>
      <c r="C1" s="1"/>
      <c r="D1" s="1"/>
      <c r="E1" s="1"/>
      <c r="F1" s="1"/>
      <c r="G1" s="1"/>
      <c r="H1" s="1"/>
    </row>
    <row r="2" spans="1:8" ht="15" customHeight="1" x14ac:dyDescent="0.25">
      <c r="A2" s="1" t="s">
        <v>3</v>
      </c>
      <c r="B2" s="1">
        <v>2018</v>
      </c>
      <c r="C2" s="1">
        <v>2019</v>
      </c>
      <c r="D2" s="1">
        <v>2020</v>
      </c>
      <c r="E2" s="1">
        <v>2021</v>
      </c>
      <c r="F2" s="1">
        <v>2022</v>
      </c>
      <c r="G2" s="1">
        <v>2023</v>
      </c>
      <c r="H2" s="1">
        <v>2024</v>
      </c>
    </row>
    <row r="3" spans="1:8" ht="15" customHeight="1" x14ac:dyDescent="0.25">
      <c r="A3" s="1" t="s">
        <v>39</v>
      </c>
      <c r="B3" s="1"/>
      <c r="C3" s="1"/>
      <c r="D3" s="1"/>
      <c r="E3" s="7">
        <v>804435</v>
      </c>
      <c r="F3" s="7">
        <v>1354419</v>
      </c>
      <c r="G3" s="7">
        <v>972453.76257970801</v>
      </c>
      <c r="H3" s="7">
        <v>1637615.0702032009</v>
      </c>
    </row>
    <row r="4" spans="1:8" ht="15" customHeight="1" x14ac:dyDescent="0.25">
      <c r="A4" s="1" t="s">
        <v>6</v>
      </c>
      <c r="B4" s="7">
        <v>97954</v>
      </c>
      <c r="C4" s="7">
        <v>360258</v>
      </c>
      <c r="D4" s="7">
        <v>402801</v>
      </c>
      <c r="E4" s="7">
        <v>372820</v>
      </c>
      <c r="F4" s="7">
        <v>688590</v>
      </c>
      <c r="G4" s="7">
        <v>1599182</v>
      </c>
      <c r="H4" s="7">
        <v>1127975.4805492871</v>
      </c>
    </row>
    <row r="5" spans="1:8" ht="15" customHeight="1" x14ac:dyDescent="0.25">
      <c r="A5" s="1" t="s">
        <v>22</v>
      </c>
      <c r="B5" s="7">
        <v>59920</v>
      </c>
      <c r="C5" s="7">
        <v>98840</v>
      </c>
      <c r="D5" s="7">
        <v>96852</v>
      </c>
      <c r="E5" s="7">
        <v>114850</v>
      </c>
      <c r="F5" s="7">
        <v>255742</v>
      </c>
      <c r="G5" s="7">
        <v>905310</v>
      </c>
      <c r="H5" s="7">
        <v>428971.09559970006</v>
      </c>
    </row>
    <row r="6" spans="1:8" ht="15" customHeight="1" x14ac:dyDescent="0.25">
      <c r="A6" s="1" t="s">
        <v>48</v>
      </c>
      <c r="B6" s="1"/>
      <c r="C6" s="1"/>
      <c r="D6" s="1"/>
      <c r="E6" s="1"/>
      <c r="F6" s="7">
        <v>504611</v>
      </c>
      <c r="G6" s="7">
        <v>864295</v>
      </c>
      <c r="H6" s="1"/>
    </row>
    <row r="8" spans="1:8" ht="15" customHeight="1" x14ac:dyDescent="0.25">
      <c r="F8" s="1" t="s">
        <v>39</v>
      </c>
      <c r="G8" s="1">
        <f t="shared" ref="G8:G11" si="0">((G3-F3)/F3)*100</f>
        <v>-28.201408679315044</v>
      </c>
    </row>
    <row r="9" spans="1:8" ht="15" customHeight="1" x14ac:dyDescent="0.25">
      <c r="F9" s="1" t="s">
        <v>6</v>
      </c>
      <c r="G9" s="1">
        <f t="shared" si="0"/>
        <v>132.24008481099057</v>
      </c>
    </row>
    <row r="10" spans="1:8" ht="15" customHeight="1" x14ac:dyDescent="0.25">
      <c r="F10" s="1" t="s">
        <v>22</v>
      </c>
      <c r="G10" s="1">
        <f t="shared" si="0"/>
        <v>253.99347780184715</v>
      </c>
    </row>
    <row r="11" spans="1:8" ht="15" customHeight="1" x14ac:dyDescent="0.25">
      <c r="F11" s="1" t="s">
        <v>48</v>
      </c>
      <c r="G11" s="1">
        <f t="shared" si="0"/>
        <v>71.279460812388152</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7"/>
  <sheetViews>
    <sheetView showGridLines="0" workbookViewId="0"/>
  </sheetViews>
  <sheetFormatPr defaultColWidth="12.6328125" defaultRowHeight="15" customHeight="1" x14ac:dyDescent="0.25"/>
  <sheetData>
    <row r="1" spans="1:9" ht="15" customHeight="1" x14ac:dyDescent="0.25">
      <c r="A1" s="40" t="s">
        <v>72</v>
      </c>
      <c r="B1" s="40" t="s">
        <v>67</v>
      </c>
      <c r="C1" s="41"/>
      <c r="D1" s="41"/>
      <c r="E1" s="41"/>
      <c r="F1" s="41"/>
      <c r="G1" s="41"/>
      <c r="H1" s="41"/>
      <c r="I1" s="42"/>
    </row>
    <row r="2" spans="1:9" ht="15" customHeight="1" x14ac:dyDescent="0.25">
      <c r="A2" s="40" t="s">
        <v>3</v>
      </c>
      <c r="B2" s="43">
        <v>2018</v>
      </c>
      <c r="C2" s="44">
        <v>2019</v>
      </c>
      <c r="D2" s="44">
        <v>2020</v>
      </c>
      <c r="E2" s="44">
        <v>2021</v>
      </c>
      <c r="F2" s="44">
        <v>2022</v>
      </c>
      <c r="G2" s="44">
        <v>2023</v>
      </c>
      <c r="H2" s="44">
        <v>2024</v>
      </c>
      <c r="I2" s="45" t="s">
        <v>68</v>
      </c>
    </row>
    <row r="3" spans="1:9" ht="15" customHeight="1" x14ac:dyDescent="0.25">
      <c r="A3" s="43" t="s">
        <v>39</v>
      </c>
      <c r="B3" s="46"/>
      <c r="C3" s="47"/>
      <c r="D3" s="47">
        <v>9846.3333333333339</v>
      </c>
      <c r="E3" s="47">
        <v>95495.75</v>
      </c>
      <c r="F3" s="47">
        <v>145168.25</v>
      </c>
      <c r="G3" s="47">
        <v>113762.11670799994</v>
      </c>
      <c r="H3" s="47">
        <v>327523.01404064021</v>
      </c>
      <c r="I3" s="48">
        <v>134551.53342498181</v>
      </c>
    </row>
    <row r="4" spans="1:9" ht="15" customHeight="1" x14ac:dyDescent="0.25">
      <c r="A4" s="49" t="s">
        <v>6</v>
      </c>
      <c r="B4" s="50">
        <v>22482.272727272728</v>
      </c>
      <c r="C4" s="51">
        <v>49623.083333333336</v>
      </c>
      <c r="D4" s="51">
        <v>51642.666666666664</v>
      </c>
      <c r="E4" s="51">
        <v>53115.416666666664</v>
      </c>
      <c r="F4" s="51">
        <v>90233</v>
      </c>
      <c r="G4" s="51">
        <v>195472.77150525982</v>
      </c>
      <c r="H4" s="51">
        <v>225595.0961098574</v>
      </c>
      <c r="I4" s="52">
        <v>87583.207087005329</v>
      </c>
    </row>
    <row r="5" spans="1:9" ht="15" customHeight="1" x14ac:dyDescent="0.25">
      <c r="A5" s="49" t="s">
        <v>22</v>
      </c>
      <c r="B5" s="50">
        <v>9196.2727272727279</v>
      </c>
      <c r="C5" s="51">
        <v>13699.083333333334</v>
      </c>
      <c r="D5" s="51">
        <v>12328.333333333334</v>
      </c>
      <c r="E5" s="51">
        <v>19826</v>
      </c>
      <c r="F5" s="51">
        <v>43642.25</v>
      </c>
      <c r="G5" s="51">
        <v>113909.79777020442</v>
      </c>
      <c r="H5" s="51">
        <v>85794.219119940011</v>
      </c>
      <c r="I5" s="52">
        <v>39092.048274238856</v>
      </c>
    </row>
    <row r="6" spans="1:9" ht="15" customHeight="1" x14ac:dyDescent="0.25">
      <c r="A6" s="49" t="s">
        <v>48</v>
      </c>
      <c r="B6" s="50"/>
      <c r="C6" s="51"/>
      <c r="D6" s="51"/>
      <c r="E6" s="51">
        <v>128364.25</v>
      </c>
      <c r="F6" s="51">
        <v>63283</v>
      </c>
      <c r="G6" s="51">
        <v>108036.875</v>
      </c>
      <c r="H6" s="51"/>
      <c r="I6" s="52">
        <v>89047.833333333328</v>
      </c>
    </row>
    <row r="7" spans="1:9" ht="15" customHeight="1" x14ac:dyDescent="0.25">
      <c r="A7" s="53" t="s">
        <v>68</v>
      </c>
      <c r="B7" s="54">
        <v>15839.272727272728</v>
      </c>
      <c r="C7" s="55">
        <v>31661.083333333332</v>
      </c>
      <c r="D7" s="55">
        <v>29525.592592592591</v>
      </c>
      <c r="E7" s="55">
        <v>63367.574999999997</v>
      </c>
      <c r="F7" s="55">
        <v>85581.625</v>
      </c>
      <c r="G7" s="55">
        <v>135046.16435912659</v>
      </c>
      <c r="H7" s="55">
        <v>212970.77642347917</v>
      </c>
      <c r="I7" s="56">
        <v>80385.158537062525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K1027"/>
  <sheetViews>
    <sheetView workbookViewId="0">
      <pane ySplit="1" topLeftCell="A2" activePane="bottomLeft" state="frozen"/>
      <selection pane="bottomLeft" activeCell="B3" sqref="B3"/>
    </sheetView>
  </sheetViews>
  <sheetFormatPr defaultColWidth="12.6328125" defaultRowHeight="15" customHeight="1" x14ac:dyDescent="0.25"/>
  <cols>
    <col min="1" max="2" width="12.6328125" customWidth="1"/>
    <col min="7" max="7" width="17" customWidth="1"/>
    <col min="8" max="8" width="14.6328125" customWidth="1"/>
    <col min="9" max="9" width="16.90625" customWidth="1"/>
    <col min="10" max="10" width="25.26953125" customWidth="1"/>
    <col min="11" max="11" width="26.26953125" customWidth="1"/>
  </cols>
  <sheetData>
    <row r="1" spans="1:11" ht="15" customHeight="1" x14ac:dyDescent="0.25">
      <c r="A1" s="9" t="s">
        <v>0</v>
      </c>
      <c r="B1" s="10" t="s">
        <v>73</v>
      </c>
      <c r="C1" s="1" t="s">
        <v>74</v>
      </c>
      <c r="D1" s="1" t="s">
        <v>75</v>
      </c>
      <c r="E1" s="1" t="s">
        <v>67</v>
      </c>
      <c r="F1" s="1" t="s">
        <v>3</v>
      </c>
      <c r="G1" s="7" t="s">
        <v>76</v>
      </c>
      <c r="H1" s="6" t="s">
        <v>77</v>
      </c>
      <c r="I1" s="3" t="s">
        <v>78</v>
      </c>
      <c r="J1" s="1" t="s">
        <v>79</v>
      </c>
    </row>
    <row r="2" spans="1:11" ht="15" customHeight="1" x14ac:dyDescent="0.25">
      <c r="A2" s="9">
        <f t="shared" ref="A2:A229" si="0">ROW()-1</f>
        <v>1</v>
      </c>
      <c r="B2" s="10">
        <v>43149</v>
      </c>
      <c r="C2" s="1" t="s">
        <v>80</v>
      </c>
      <c r="D2" s="1">
        <v>2</v>
      </c>
      <c r="E2" s="1">
        <v>2018</v>
      </c>
      <c r="F2" s="1" t="s">
        <v>6</v>
      </c>
      <c r="G2" s="7">
        <v>4539</v>
      </c>
      <c r="H2" s="5">
        <v>2</v>
      </c>
      <c r="I2" s="3">
        <v>1376923</v>
      </c>
      <c r="J2" s="3">
        <f t="shared" ref="J2:J229" si="1">(G2/I2)*100</f>
        <v>0.32964806310883032</v>
      </c>
    </row>
    <row r="3" spans="1:11" ht="15" customHeight="1" x14ac:dyDescent="0.25">
      <c r="A3" s="9">
        <f t="shared" si="0"/>
        <v>2</v>
      </c>
      <c r="B3" s="10">
        <v>43177</v>
      </c>
      <c r="C3" s="1" t="s">
        <v>81</v>
      </c>
      <c r="D3" s="1">
        <v>3</v>
      </c>
      <c r="E3" s="1">
        <v>2018</v>
      </c>
      <c r="F3" s="1" t="s">
        <v>6</v>
      </c>
      <c r="G3" s="7">
        <v>3224</v>
      </c>
      <c r="H3" s="5">
        <v>42</v>
      </c>
      <c r="I3" s="3">
        <v>1472362</v>
      </c>
      <c r="J3" s="3">
        <f t="shared" si="1"/>
        <v>0.21896788969017131</v>
      </c>
    </row>
    <row r="4" spans="1:11" ht="15" customHeight="1" x14ac:dyDescent="0.25">
      <c r="A4" s="9">
        <f t="shared" si="0"/>
        <v>3</v>
      </c>
      <c r="B4" s="10">
        <v>43208</v>
      </c>
      <c r="C4" s="1" t="s">
        <v>82</v>
      </c>
      <c r="D4" s="1">
        <v>4</v>
      </c>
      <c r="E4" s="1">
        <v>2018</v>
      </c>
      <c r="F4" s="1" t="s">
        <v>6</v>
      </c>
      <c r="G4" s="7">
        <v>8311</v>
      </c>
      <c r="H4" s="5">
        <v>54</v>
      </c>
      <c r="I4" s="3">
        <v>1541322</v>
      </c>
      <c r="J4" s="3">
        <f t="shared" si="1"/>
        <v>0.53921244230602039</v>
      </c>
      <c r="K4" s="6"/>
    </row>
    <row r="5" spans="1:11" ht="15" customHeight="1" x14ac:dyDescent="0.25">
      <c r="A5" s="9">
        <f t="shared" si="0"/>
        <v>4</v>
      </c>
      <c r="B5" s="10">
        <v>43238</v>
      </c>
      <c r="C5" s="1" t="s">
        <v>83</v>
      </c>
      <c r="D5" s="1">
        <v>5</v>
      </c>
      <c r="E5" s="1">
        <v>2018</v>
      </c>
      <c r="F5" s="1" t="s">
        <v>6</v>
      </c>
      <c r="G5" s="7">
        <v>4852</v>
      </c>
      <c r="H5" s="5">
        <v>51</v>
      </c>
      <c r="I5" s="3">
        <v>1726141</v>
      </c>
      <c r="J5" s="3">
        <f t="shared" si="1"/>
        <v>0.28108943591514252</v>
      </c>
      <c r="K5" s="6"/>
    </row>
    <row r="6" spans="1:11" ht="15" customHeight="1" x14ac:dyDescent="0.25">
      <c r="A6" s="9">
        <f t="shared" si="0"/>
        <v>5</v>
      </c>
      <c r="B6" s="10">
        <v>43269</v>
      </c>
      <c r="C6" s="1" t="s">
        <v>84</v>
      </c>
      <c r="D6" s="1">
        <v>6</v>
      </c>
      <c r="E6" s="1">
        <v>2018</v>
      </c>
      <c r="F6" s="1" t="s">
        <v>6</v>
      </c>
      <c r="G6" s="7">
        <v>21829</v>
      </c>
      <c r="H6" s="5">
        <v>39</v>
      </c>
      <c r="I6" s="3">
        <v>1280377</v>
      </c>
      <c r="J6" s="3">
        <f t="shared" si="1"/>
        <v>1.7048884820642669</v>
      </c>
    </row>
    <row r="7" spans="1:11" ht="15" customHeight="1" x14ac:dyDescent="0.25">
      <c r="A7" s="9">
        <f t="shared" si="0"/>
        <v>6</v>
      </c>
      <c r="B7" s="10">
        <v>43299</v>
      </c>
      <c r="C7" s="1" t="s">
        <v>85</v>
      </c>
      <c r="D7" s="1">
        <v>7</v>
      </c>
      <c r="E7" s="1">
        <v>2018</v>
      </c>
      <c r="F7" s="1" t="s">
        <v>6</v>
      </c>
      <c r="G7" s="7">
        <v>49803</v>
      </c>
      <c r="H7" s="5">
        <v>59</v>
      </c>
      <c r="I7" s="3">
        <v>1752989</v>
      </c>
      <c r="J7" s="3">
        <f t="shared" si="1"/>
        <v>2.8410332295296779</v>
      </c>
    </row>
    <row r="8" spans="1:11" ht="15" customHeight="1" x14ac:dyDescent="0.25">
      <c r="A8" s="9">
        <f t="shared" si="0"/>
        <v>7</v>
      </c>
      <c r="B8" s="10">
        <v>43330</v>
      </c>
      <c r="C8" s="1" t="s">
        <v>86</v>
      </c>
      <c r="D8" s="1">
        <v>8</v>
      </c>
      <c r="E8" s="1">
        <v>2018</v>
      </c>
      <c r="F8" s="1" t="s">
        <v>6</v>
      </c>
      <c r="G8" s="7">
        <v>5396</v>
      </c>
      <c r="H8" s="5">
        <v>71</v>
      </c>
      <c r="I8" s="3">
        <v>1458157</v>
      </c>
      <c r="J8" s="3">
        <f t="shared" si="1"/>
        <v>0.37005617364933957</v>
      </c>
    </row>
    <row r="9" spans="1:11" ht="15" customHeight="1" x14ac:dyDescent="0.25">
      <c r="A9" s="9">
        <f t="shared" si="0"/>
        <v>8</v>
      </c>
      <c r="B9" s="10">
        <v>43361</v>
      </c>
      <c r="C9" s="1" t="s">
        <v>87</v>
      </c>
      <c r="D9" s="1">
        <v>9</v>
      </c>
      <c r="E9" s="1">
        <v>2018</v>
      </c>
      <c r="F9" s="1" t="s">
        <v>6</v>
      </c>
      <c r="G9" s="7">
        <v>28198</v>
      </c>
      <c r="H9" s="5">
        <v>70</v>
      </c>
      <c r="I9" s="3">
        <v>1292061</v>
      </c>
      <c r="J9" s="3">
        <f t="shared" si="1"/>
        <v>2.1824047007068552</v>
      </c>
    </row>
    <row r="10" spans="1:11" ht="15" customHeight="1" x14ac:dyDescent="0.25">
      <c r="A10" s="9">
        <f t="shared" si="0"/>
        <v>9</v>
      </c>
      <c r="B10" s="10">
        <v>43391</v>
      </c>
      <c r="C10" s="1" t="s">
        <v>88</v>
      </c>
      <c r="D10" s="1">
        <v>10</v>
      </c>
      <c r="E10" s="1">
        <v>2018</v>
      </c>
      <c r="F10" s="1" t="s">
        <v>6</v>
      </c>
      <c r="G10" s="7">
        <v>68948</v>
      </c>
      <c r="H10" s="5">
        <v>118</v>
      </c>
      <c r="I10" s="3">
        <v>1612747</v>
      </c>
      <c r="J10" s="3">
        <f t="shared" si="1"/>
        <v>4.2751900949125936</v>
      </c>
    </row>
    <row r="11" spans="1:11" ht="15" customHeight="1" x14ac:dyDescent="0.25">
      <c r="A11" s="9">
        <f t="shared" si="0"/>
        <v>10</v>
      </c>
      <c r="B11" s="10">
        <v>43422</v>
      </c>
      <c r="C11" s="1" t="s">
        <v>89</v>
      </c>
      <c r="D11" s="1">
        <v>11</v>
      </c>
      <c r="E11" s="1">
        <v>2018</v>
      </c>
      <c r="F11" s="1" t="s">
        <v>6</v>
      </c>
      <c r="G11" s="7">
        <v>32905</v>
      </c>
      <c r="H11" s="5">
        <v>68</v>
      </c>
      <c r="I11" s="3">
        <v>1589736</v>
      </c>
      <c r="J11" s="3">
        <f t="shared" si="1"/>
        <v>2.0698405269805806</v>
      </c>
    </row>
    <row r="12" spans="1:11" ht="15" customHeight="1" x14ac:dyDescent="0.25">
      <c r="A12" s="9">
        <f t="shared" si="0"/>
        <v>11</v>
      </c>
      <c r="B12" s="10">
        <v>43452</v>
      </c>
      <c r="C12" s="1" t="s">
        <v>90</v>
      </c>
      <c r="D12" s="1">
        <v>12</v>
      </c>
      <c r="E12" s="1">
        <v>2018</v>
      </c>
      <c r="F12" s="1" t="s">
        <v>6</v>
      </c>
      <c r="G12" s="7">
        <v>19300</v>
      </c>
      <c r="H12" s="5">
        <v>91</v>
      </c>
      <c r="I12" s="3">
        <v>1211845</v>
      </c>
      <c r="J12" s="3">
        <f t="shared" si="1"/>
        <v>1.5926129166683858</v>
      </c>
    </row>
    <row r="13" spans="1:11" ht="15" customHeight="1" x14ac:dyDescent="0.25">
      <c r="A13" s="9">
        <f t="shared" si="0"/>
        <v>12</v>
      </c>
      <c r="B13" s="10">
        <v>43484</v>
      </c>
      <c r="C13" s="1" t="s">
        <v>91</v>
      </c>
      <c r="D13" s="1">
        <v>1</v>
      </c>
      <c r="E13" s="1">
        <v>2019</v>
      </c>
      <c r="F13" s="1" t="s">
        <v>6</v>
      </c>
      <c r="G13" s="7">
        <v>56272</v>
      </c>
      <c r="H13" s="5">
        <v>110</v>
      </c>
      <c r="I13" s="3">
        <v>1322806</v>
      </c>
      <c r="J13" s="3">
        <f t="shared" si="1"/>
        <v>4.2539873571786035</v>
      </c>
    </row>
    <row r="14" spans="1:11" ht="15" customHeight="1" x14ac:dyDescent="0.25">
      <c r="A14" s="9">
        <f t="shared" si="0"/>
        <v>13</v>
      </c>
      <c r="B14" s="10">
        <v>43515</v>
      </c>
      <c r="C14" s="1" t="s">
        <v>80</v>
      </c>
      <c r="D14" s="1">
        <v>2</v>
      </c>
      <c r="E14" s="1">
        <v>2019</v>
      </c>
      <c r="F14" s="1" t="s">
        <v>6</v>
      </c>
      <c r="G14" s="7">
        <v>24301</v>
      </c>
      <c r="H14" s="5">
        <v>84</v>
      </c>
      <c r="I14" s="3">
        <v>1208162</v>
      </c>
      <c r="J14" s="3">
        <f t="shared" si="1"/>
        <v>2.0114024443741814</v>
      </c>
    </row>
    <row r="15" spans="1:11" ht="15" customHeight="1" x14ac:dyDescent="0.25">
      <c r="A15" s="9">
        <f t="shared" si="0"/>
        <v>14</v>
      </c>
      <c r="B15" s="10">
        <v>43543</v>
      </c>
      <c r="C15" s="1" t="s">
        <v>81</v>
      </c>
      <c r="D15" s="1">
        <v>3</v>
      </c>
      <c r="E15" s="1">
        <v>2019</v>
      </c>
      <c r="F15" s="1" t="s">
        <v>6</v>
      </c>
      <c r="G15" s="7">
        <v>60715</v>
      </c>
      <c r="H15" s="5">
        <v>110</v>
      </c>
      <c r="I15" s="3">
        <v>1369601</v>
      </c>
      <c r="J15" s="3">
        <f t="shared" si="1"/>
        <v>4.4330429081170353</v>
      </c>
    </row>
    <row r="16" spans="1:11" ht="15" customHeight="1" x14ac:dyDescent="0.25">
      <c r="A16" s="9">
        <f t="shared" si="0"/>
        <v>15</v>
      </c>
      <c r="B16" s="10">
        <v>43574</v>
      </c>
      <c r="C16" s="1" t="s">
        <v>82</v>
      </c>
      <c r="D16" s="1">
        <v>4</v>
      </c>
      <c r="E16" s="1">
        <v>2019</v>
      </c>
      <c r="F16" s="1" t="s">
        <v>6</v>
      </c>
      <c r="G16" s="7">
        <v>38221</v>
      </c>
      <c r="H16" s="5">
        <v>122</v>
      </c>
      <c r="I16" s="3">
        <v>1313171</v>
      </c>
      <c r="J16" s="3">
        <f t="shared" si="1"/>
        <v>2.9105881869154895</v>
      </c>
    </row>
    <row r="17" spans="1:10" ht="15" customHeight="1" x14ac:dyDescent="0.25">
      <c r="A17" s="9">
        <f t="shared" si="0"/>
        <v>16</v>
      </c>
      <c r="B17" s="10">
        <v>43604</v>
      </c>
      <c r="C17" s="1" t="s">
        <v>83</v>
      </c>
      <c r="D17" s="1">
        <v>5</v>
      </c>
      <c r="E17" s="1">
        <v>2019</v>
      </c>
      <c r="F17" s="1" t="s">
        <v>6</v>
      </c>
      <c r="G17" s="7">
        <v>50173</v>
      </c>
      <c r="H17" s="5">
        <v>151</v>
      </c>
      <c r="I17" s="3">
        <v>1405042</v>
      </c>
      <c r="J17" s="3">
        <f t="shared" si="1"/>
        <v>3.5709252819488668</v>
      </c>
    </row>
    <row r="18" spans="1:10" ht="15" customHeight="1" x14ac:dyDescent="0.25">
      <c r="A18" s="9">
        <f t="shared" si="0"/>
        <v>17</v>
      </c>
      <c r="B18" s="10">
        <v>43635</v>
      </c>
      <c r="C18" s="1" t="s">
        <v>84</v>
      </c>
      <c r="D18" s="1">
        <v>6</v>
      </c>
      <c r="E18" s="1">
        <v>2019</v>
      </c>
      <c r="F18" s="1" t="s">
        <v>6</v>
      </c>
      <c r="G18" s="7">
        <v>18818</v>
      </c>
      <c r="H18" s="5">
        <v>101</v>
      </c>
      <c r="I18" s="3">
        <v>1039788</v>
      </c>
      <c r="J18" s="3">
        <f t="shared" si="1"/>
        <v>1.8097919960607354</v>
      </c>
    </row>
    <row r="19" spans="1:10" ht="15" customHeight="1" x14ac:dyDescent="0.25">
      <c r="A19" s="9">
        <f t="shared" si="0"/>
        <v>18</v>
      </c>
      <c r="B19" s="10">
        <v>43665</v>
      </c>
      <c r="C19" s="1" t="s">
        <v>85</v>
      </c>
      <c r="D19" s="1">
        <v>7</v>
      </c>
      <c r="E19" s="1">
        <v>2019</v>
      </c>
      <c r="F19" s="1" t="s">
        <v>6</v>
      </c>
      <c r="G19" s="7">
        <v>68809</v>
      </c>
      <c r="H19" s="5">
        <v>147</v>
      </c>
      <c r="I19" s="3">
        <v>1543658</v>
      </c>
      <c r="J19" s="3">
        <f t="shared" si="1"/>
        <v>4.4575288049555013</v>
      </c>
    </row>
    <row r="20" spans="1:10" ht="15" customHeight="1" x14ac:dyDescent="0.25">
      <c r="A20" s="9">
        <f t="shared" si="0"/>
        <v>19</v>
      </c>
      <c r="B20" s="10">
        <v>43696</v>
      </c>
      <c r="C20" s="1" t="s">
        <v>86</v>
      </c>
      <c r="D20" s="1">
        <v>8</v>
      </c>
      <c r="E20" s="1">
        <v>2019</v>
      </c>
      <c r="F20" s="1" t="s">
        <v>6</v>
      </c>
      <c r="G20" s="7">
        <v>42949</v>
      </c>
      <c r="H20" s="5">
        <v>149</v>
      </c>
      <c r="I20" s="3">
        <v>1310857</v>
      </c>
      <c r="J20" s="3">
        <f t="shared" si="1"/>
        <v>3.2764061983877721</v>
      </c>
    </row>
    <row r="21" spans="1:10" ht="15" customHeight="1" x14ac:dyDescent="0.25">
      <c r="A21" s="9">
        <f t="shared" si="0"/>
        <v>20</v>
      </c>
      <c r="B21" s="10">
        <v>43727</v>
      </c>
      <c r="C21" s="1" t="s">
        <v>87</v>
      </c>
      <c r="D21" s="1">
        <v>9</v>
      </c>
      <c r="E21" s="1">
        <v>2019</v>
      </c>
      <c r="F21" s="1" t="s">
        <v>6</v>
      </c>
      <c r="G21" s="7">
        <v>53965</v>
      </c>
      <c r="H21" s="5">
        <v>157</v>
      </c>
      <c r="I21" s="3">
        <v>1406894</v>
      </c>
      <c r="J21" s="3">
        <f t="shared" si="1"/>
        <v>3.8357545060253297</v>
      </c>
    </row>
    <row r="22" spans="1:10" ht="15" customHeight="1" x14ac:dyDescent="0.25">
      <c r="A22" s="9">
        <f t="shared" si="0"/>
        <v>21</v>
      </c>
      <c r="B22" s="10">
        <v>43757</v>
      </c>
      <c r="C22" s="1" t="s">
        <v>88</v>
      </c>
      <c r="D22" s="1">
        <v>10</v>
      </c>
      <c r="E22" s="1">
        <v>2019</v>
      </c>
      <c r="F22" s="1" t="s">
        <v>6</v>
      </c>
      <c r="G22" s="7">
        <v>67543</v>
      </c>
      <c r="H22" s="5">
        <v>233</v>
      </c>
      <c r="I22" s="3">
        <v>1482933</v>
      </c>
      <c r="J22" s="3">
        <f t="shared" si="1"/>
        <v>4.554689928675133</v>
      </c>
    </row>
    <row r="23" spans="1:10" ht="15" customHeight="1" x14ac:dyDescent="0.25">
      <c r="A23" s="9">
        <f t="shared" si="0"/>
        <v>22</v>
      </c>
      <c r="B23" s="10">
        <v>43788</v>
      </c>
      <c r="C23" s="1" t="s">
        <v>89</v>
      </c>
      <c r="D23" s="1">
        <v>11</v>
      </c>
      <c r="E23" s="1">
        <v>2019</v>
      </c>
      <c r="F23" s="1" t="s">
        <v>6</v>
      </c>
      <c r="G23" s="7">
        <v>48192</v>
      </c>
      <c r="H23" s="5">
        <v>211</v>
      </c>
      <c r="I23" s="3">
        <v>1456280</v>
      </c>
      <c r="J23" s="3">
        <f t="shared" si="1"/>
        <v>3.3092537149449286</v>
      </c>
    </row>
    <row r="24" spans="1:10" ht="15" customHeight="1" x14ac:dyDescent="0.25">
      <c r="A24" s="9">
        <f t="shared" si="0"/>
        <v>23</v>
      </c>
      <c r="B24" s="10">
        <v>43818</v>
      </c>
      <c r="C24" s="1" t="s">
        <v>90</v>
      </c>
      <c r="D24" s="1">
        <v>12</v>
      </c>
      <c r="E24" s="1">
        <v>2019</v>
      </c>
      <c r="F24" s="1" t="s">
        <v>6</v>
      </c>
      <c r="G24" s="7">
        <v>65519</v>
      </c>
      <c r="H24" s="5">
        <v>198</v>
      </c>
      <c r="I24" s="3">
        <v>1662848</v>
      </c>
      <c r="J24" s="3">
        <f t="shared" si="1"/>
        <v>3.9401677122623351</v>
      </c>
    </row>
    <row r="25" spans="1:10" ht="15" customHeight="1" x14ac:dyDescent="0.25">
      <c r="A25" s="9">
        <f t="shared" si="0"/>
        <v>24</v>
      </c>
      <c r="B25" s="10">
        <v>43850</v>
      </c>
      <c r="C25" s="1" t="s">
        <v>91</v>
      </c>
      <c r="D25" s="1">
        <v>1</v>
      </c>
      <c r="E25" s="1">
        <v>2020</v>
      </c>
      <c r="F25" s="1" t="s">
        <v>6</v>
      </c>
      <c r="G25" s="7">
        <v>66932</v>
      </c>
      <c r="H25" s="5">
        <v>228</v>
      </c>
      <c r="I25" s="3">
        <v>1225721</v>
      </c>
      <c r="J25" s="3">
        <f t="shared" si="1"/>
        <v>5.4606227681503379</v>
      </c>
    </row>
    <row r="26" spans="1:10" ht="15" customHeight="1" x14ac:dyDescent="0.25">
      <c r="A26" s="9">
        <f t="shared" si="0"/>
        <v>25</v>
      </c>
      <c r="B26" s="10">
        <v>43881</v>
      </c>
      <c r="C26" s="1" t="s">
        <v>80</v>
      </c>
      <c r="D26" s="1">
        <v>2</v>
      </c>
      <c r="E26" s="1">
        <v>2020</v>
      </c>
      <c r="F26" s="1" t="s">
        <v>6</v>
      </c>
      <c r="G26" s="7">
        <v>64725</v>
      </c>
      <c r="H26" s="5">
        <v>195</v>
      </c>
      <c r="I26" s="3">
        <v>1365254</v>
      </c>
      <c r="J26" s="3">
        <f t="shared" si="1"/>
        <v>4.7408760567630637</v>
      </c>
    </row>
    <row r="27" spans="1:10" ht="12.5" x14ac:dyDescent="0.25">
      <c r="A27" s="9">
        <f t="shared" si="0"/>
        <v>26</v>
      </c>
      <c r="B27" s="10">
        <v>43910</v>
      </c>
      <c r="C27" s="1" t="s">
        <v>81</v>
      </c>
      <c r="D27" s="1">
        <v>3</v>
      </c>
      <c r="E27" s="1">
        <v>2020</v>
      </c>
      <c r="F27" s="1" t="s">
        <v>6</v>
      </c>
      <c r="G27" s="7">
        <v>50293</v>
      </c>
      <c r="H27" s="5">
        <v>171</v>
      </c>
      <c r="I27" s="3">
        <v>1258756</v>
      </c>
      <c r="J27" s="3">
        <f t="shared" si="1"/>
        <v>3.9954526532544832</v>
      </c>
    </row>
    <row r="28" spans="1:10" ht="12.5" x14ac:dyDescent="0.25">
      <c r="A28" s="9">
        <f t="shared" si="0"/>
        <v>27</v>
      </c>
      <c r="B28" s="10">
        <v>43941</v>
      </c>
      <c r="C28" s="1" t="s">
        <v>82</v>
      </c>
      <c r="D28" s="1">
        <v>4</v>
      </c>
      <c r="E28" s="1">
        <v>2020</v>
      </c>
      <c r="F28" s="1" t="s">
        <v>6</v>
      </c>
      <c r="G28" s="7">
        <v>67372</v>
      </c>
      <c r="H28" s="5">
        <v>134</v>
      </c>
      <c r="I28" s="3">
        <v>853727</v>
      </c>
      <c r="J28" s="3">
        <f t="shared" si="1"/>
        <v>7.8915156718716881</v>
      </c>
    </row>
    <row r="29" spans="1:10" ht="12.5" x14ac:dyDescent="0.25">
      <c r="A29" s="9">
        <f t="shared" si="0"/>
        <v>28</v>
      </c>
      <c r="B29" s="10">
        <v>43971</v>
      </c>
      <c r="C29" s="1" t="s">
        <v>83</v>
      </c>
      <c r="D29" s="1">
        <v>5</v>
      </c>
      <c r="E29" s="1">
        <v>2020</v>
      </c>
      <c r="F29" s="1" t="s">
        <v>6</v>
      </c>
      <c r="G29" s="7">
        <v>23970</v>
      </c>
      <c r="H29" s="5">
        <v>118</v>
      </c>
      <c r="I29" s="3">
        <v>828230</v>
      </c>
      <c r="J29" s="3">
        <f t="shared" si="1"/>
        <v>2.894123613006049</v>
      </c>
    </row>
    <row r="30" spans="1:10" ht="12.5" x14ac:dyDescent="0.25">
      <c r="A30" s="9">
        <f t="shared" si="0"/>
        <v>29</v>
      </c>
      <c r="B30" s="10">
        <v>44002</v>
      </c>
      <c r="C30" s="1" t="s">
        <v>84</v>
      </c>
      <c r="D30" s="1">
        <v>6</v>
      </c>
      <c r="E30" s="1">
        <v>2020</v>
      </c>
      <c r="F30" s="1" t="s">
        <v>6</v>
      </c>
      <c r="G30" s="7">
        <v>55222</v>
      </c>
      <c r="H30" s="5">
        <v>188</v>
      </c>
      <c r="I30" s="3">
        <v>1081499</v>
      </c>
      <c r="J30" s="3">
        <f t="shared" si="1"/>
        <v>5.1060611244208269</v>
      </c>
    </row>
    <row r="31" spans="1:10" ht="12.5" x14ac:dyDescent="0.25">
      <c r="A31" s="9">
        <f t="shared" si="0"/>
        <v>30</v>
      </c>
      <c r="B31" s="10">
        <v>44032</v>
      </c>
      <c r="C31" s="1" t="s">
        <v>85</v>
      </c>
      <c r="D31" s="1">
        <v>7</v>
      </c>
      <c r="E31" s="1">
        <v>2020</v>
      </c>
      <c r="F31" s="1" t="s">
        <v>6</v>
      </c>
      <c r="G31" s="7">
        <v>49512</v>
      </c>
      <c r="H31" s="5">
        <v>195</v>
      </c>
      <c r="I31" s="3">
        <v>1110632</v>
      </c>
      <c r="J31" s="3">
        <f t="shared" si="1"/>
        <v>4.4580022905877019</v>
      </c>
    </row>
    <row r="32" spans="1:10" ht="12.5" x14ac:dyDescent="0.25">
      <c r="A32" s="9">
        <f t="shared" si="0"/>
        <v>31</v>
      </c>
      <c r="B32" s="10">
        <v>44063</v>
      </c>
      <c r="C32" s="1" t="s">
        <v>86</v>
      </c>
      <c r="D32" s="1">
        <v>8</v>
      </c>
      <c r="E32" s="1">
        <v>2020</v>
      </c>
      <c r="F32" s="1" t="s">
        <v>6</v>
      </c>
      <c r="G32" s="7">
        <v>24775</v>
      </c>
      <c r="H32" s="5">
        <v>210</v>
      </c>
      <c r="I32" s="3">
        <v>1229959</v>
      </c>
      <c r="J32" s="3">
        <f t="shared" si="1"/>
        <v>2.0142947854359372</v>
      </c>
    </row>
    <row r="33" spans="1:10" ht="12.5" x14ac:dyDescent="0.25">
      <c r="A33" s="9">
        <f t="shared" si="0"/>
        <v>32</v>
      </c>
      <c r="B33" s="10">
        <v>44094</v>
      </c>
      <c r="C33" s="1" t="s">
        <v>87</v>
      </c>
      <c r="D33" s="1">
        <v>9</v>
      </c>
      <c r="E33" s="1">
        <v>2020</v>
      </c>
      <c r="F33" s="1" t="s">
        <v>6</v>
      </c>
      <c r="G33" s="7">
        <v>48246</v>
      </c>
      <c r="H33" s="5">
        <v>196</v>
      </c>
      <c r="I33" s="3">
        <v>1268392</v>
      </c>
      <c r="J33" s="3">
        <f t="shared" si="1"/>
        <v>3.803713678421182</v>
      </c>
    </row>
    <row r="34" spans="1:10" ht="12.5" x14ac:dyDescent="0.25">
      <c r="A34" s="9">
        <f t="shared" si="0"/>
        <v>33</v>
      </c>
      <c r="B34" s="10">
        <v>44124</v>
      </c>
      <c r="C34" s="1" t="s">
        <v>88</v>
      </c>
      <c r="D34" s="1">
        <v>10</v>
      </c>
      <c r="E34" s="1">
        <v>2020</v>
      </c>
      <c r="F34" s="1" t="s">
        <v>6</v>
      </c>
      <c r="G34" s="7">
        <v>49011</v>
      </c>
      <c r="H34" s="5">
        <v>191</v>
      </c>
      <c r="I34" s="3">
        <v>1423519</v>
      </c>
      <c r="J34" s="3">
        <f t="shared" si="1"/>
        <v>3.4429466694859712</v>
      </c>
    </row>
    <row r="35" spans="1:10" ht="12.5" x14ac:dyDescent="0.25">
      <c r="A35" s="9">
        <f t="shared" si="0"/>
        <v>34</v>
      </c>
      <c r="B35" s="10">
        <v>44155</v>
      </c>
      <c r="C35" s="1" t="s">
        <v>89</v>
      </c>
      <c r="D35" s="1">
        <v>11</v>
      </c>
      <c r="E35" s="1">
        <v>2020</v>
      </c>
      <c r="F35" s="1" t="s">
        <v>6</v>
      </c>
      <c r="G35" s="7">
        <v>52825</v>
      </c>
      <c r="H35" s="5">
        <v>223</v>
      </c>
      <c r="I35" s="3">
        <v>1515013</v>
      </c>
      <c r="J35" s="3">
        <f t="shared" si="1"/>
        <v>3.4867687604000759</v>
      </c>
    </row>
    <row r="36" spans="1:10" ht="12.5" x14ac:dyDescent="0.25">
      <c r="A36" s="9">
        <f t="shared" si="0"/>
        <v>35</v>
      </c>
      <c r="B36" s="10">
        <v>44185</v>
      </c>
      <c r="C36" s="1" t="s">
        <v>90</v>
      </c>
      <c r="D36" s="1">
        <v>12</v>
      </c>
      <c r="E36" s="1">
        <v>2020</v>
      </c>
      <c r="F36" s="1" t="s">
        <v>6</v>
      </c>
      <c r="G36" s="7">
        <v>66829</v>
      </c>
      <c r="H36" s="5">
        <v>196</v>
      </c>
      <c r="I36" s="3">
        <v>1816807</v>
      </c>
      <c r="J36" s="3">
        <f t="shared" si="1"/>
        <v>3.6783764043181253</v>
      </c>
    </row>
    <row r="37" spans="1:10" ht="12.5" x14ac:dyDescent="0.25">
      <c r="A37" s="9">
        <f t="shared" si="0"/>
        <v>36</v>
      </c>
      <c r="B37" s="10">
        <v>44217</v>
      </c>
      <c r="C37" s="1" t="s">
        <v>91</v>
      </c>
      <c r="D37" s="1">
        <v>1</v>
      </c>
      <c r="E37" s="1">
        <v>2021</v>
      </c>
      <c r="F37" s="1" t="s">
        <v>6</v>
      </c>
      <c r="G37" s="7">
        <v>31759</v>
      </c>
      <c r="H37" s="5">
        <v>211</v>
      </c>
      <c r="I37" s="3">
        <v>1565352</v>
      </c>
      <c r="J37" s="3">
        <f t="shared" si="1"/>
        <v>2.0288727391666539</v>
      </c>
    </row>
    <row r="38" spans="1:10" ht="12.5" x14ac:dyDescent="0.25">
      <c r="A38" s="9">
        <f t="shared" si="0"/>
        <v>37</v>
      </c>
      <c r="B38" s="10">
        <v>44248</v>
      </c>
      <c r="C38" s="1" t="s">
        <v>80</v>
      </c>
      <c r="D38" s="1">
        <v>2</v>
      </c>
      <c r="E38" s="1">
        <v>2021</v>
      </c>
      <c r="F38" s="1" t="s">
        <v>6</v>
      </c>
      <c r="G38" s="7">
        <v>42776</v>
      </c>
      <c r="H38" s="5">
        <v>180</v>
      </c>
      <c r="I38" s="3">
        <v>1546621</v>
      </c>
      <c r="J38" s="3">
        <f t="shared" si="1"/>
        <v>2.7657713169548326</v>
      </c>
    </row>
    <row r="39" spans="1:10" ht="12.5" x14ac:dyDescent="0.25">
      <c r="A39" s="9">
        <f t="shared" si="0"/>
        <v>38</v>
      </c>
      <c r="B39" s="10">
        <v>44276</v>
      </c>
      <c r="C39" s="1" t="s">
        <v>81</v>
      </c>
      <c r="D39" s="1">
        <v>3</v>
      </c>
      <c r="E39" s="1">
        <v>2021</v>
      </c>
      <c r="F39" s="1" t="s">
        <v>6</v>
      </c>
      <c r="G39" s="7">
        <v>65423</v>
      </c>
      <c r="H39" s="5">
        <v>218</v>
      </c>
      <c r="I39" s="3">
        <v>1682563</v>
      </c>
      <c r="J39" s="3">
        <f t="shared" si="1"/>
        <v>3.8882942273186796</v>
      </c>
    </row>
    <row r="40" spans="1:10" ht="12.5" x14ac:dyDescent="0.25">
      <c r="A40" s="9">
        <f t="shared" si="0"/>
        <v>39</v>
      </c>
      <c r="B40" s="10">
        <v>44307</v>
      </c>
      <c r="C40" s="1" t="s">
        <v>82</v>
      </c>
      <c r="D40" s="1">
        <v>4</v>
      </c>
      <c r="E40" s="1">
        <v>2021</v>
      </c>
      <c r="F40" s="1" t="s">
        <v>6</v>
      </c>
      <c r="G40" s="7">
        <v>31538</v>
      </c>
      <c r="H40" s="5">
        <v>207</v>
      </c>
      <c r="I40" s="3">
        <v>1736913</v>
      </c>
      <c r="J40" s="3">
        <f t="shared" si="1"/>
        <v>1.8157501268054301</v>
      </c>
    </row>
    <row r="41" spans="1:10" ht="12.5" x14ac:dyDescent="0.25">
      <c r="A41" s="9">
        <f t="shared" si="0"/>
        <v>40</v>
      </c>
      <c r="B41" s="10">
        <v>44337</v>
      </c>
      <c r="C41" s="1" t="s">
        <v>83</v>
      </c>
      <c r="D41" s="1">
        <v>5</v>
      </c>
      <c r="E41" s="1">
        <v>2021</v>
      </c>
      <c r="F41" s="1" t="s">
        <v>6</v>
      </c>
      <c r="G41" s="7">
        <v>56096</v>
      </c>
      <c r="H41" s="5">
        <v>181</v>
      </c>
      <c r="I41" s="3">
        <v>1693155</v>
      </c>
      <c r="J41" s="3">
        <f t="shared" si="1"/>
        <v>3.31310482501602</v>
      </c>
    </row>
    <row r="42" spans="1:10" ht="12.5" x14ac:dyDescent="0.25">
      <c r="A42" s="9">
        <f t="shared" si="0"/>
        <v>41</v>
      </c>
      <c r="B42" s="10">
        <v>44368</v>
      </c>
      <c r="C42" s="1" t="s">
        <v>84</v>
      </c>
      <c r="D42" s="1">
        <v>6</v>
      </c>
      <c r="E42" s="1">
        <v>2021</v>
      </c>
      <c r="F42" s="1" t="s">
        <v>6</v>
      </c>
      <c r="G42" s="7">
        <v>58472</v>
      </c>
      <c r="H42" s="5">
        <v>202</v>
      </c>
      <c r="I42" s="3">
        <v>1901600</v>
      </c>
      <c r="J42" s="3">
        <f t="shared" si="1"/>
        <v>3.0748843079511987</v>
      </c>
    </row>
    <row r="43" spans="1:10" ht="12.5" x14ac:dyDescent="0.25">
      <c r="A43" s="9">
        <f t="shared" si="0"/>
        <v>42</v>
      </c>
      <c r="B43" s="10">
        <v>44398</v>
      </c>
      <c r="C43" s="1" t="s">
        <v>85</v>
      </c>
      <c r="D43" s="1">
        <v>7</v>
      </c>
      <c r="E43" s="1">
        <v>2021</v>
      </c>
      <c r="F43" s="1" t="s">
        <v>6</v>
      </c>
      <c r="G43" s="7">
        <v>44747</v>
      </c>
      <c r="H43" s="5">
        <v>192</v>
      </c>
      <c r="I43" s="3">
        <v>1656965</v>
      </c>
      <c r="J43" s="3">
        <f t="shared" si="1"/>
        <v>2.7005398424227427</v>
      </c>
    </row>
    <row r="44" spans="1:10" ht="12.5" x14ac:dyDescent="0.25">
      <c r="A44" s="9">
        <f t="shared" si="0"/>
        <v>43</v>
      </c>
      <c r="B44" s="10">
        <v>44429</v>
      </c>
      <c r="C44" s="1" t="s">
        <v>86</v>
      </c>
      <c r="D44" s="1">
        <v>8</v>
      </c>
      <c r="E44" s="1">
        <v>2021</v>
      </c>
      <c r="F44" s="1" t="s">
        <v>6</v>
      </c>
      <c r="G44" s="7">
        <v>42009</v>
      </c>
      <c r="H44" s="5">
        <v>278</v>
      </c>
      <c r="I44" s="3">
        <v>1752155</v>
      </c>
      <c r="J44" s="3">
        <f t="shared" si="1"/>
        <v>2.3975618595386825</v>
      </c>
    </row>
    <row r="45" spans="1:10" ht="12.5" x14ac:dyDescent="0.25">
      <c r="A45" s="9">
        <f t="shared" si="0"/>
        <v>44</v>
      </c>
      <c r="B45" s="10">
        <v>44460</v>
      </c>
      <c r="C45" s="1" t="s">
        <v>87</v>
      </c>
      <c r="D45" s="1">
        <v>9</v>
      </c>
      <c r="E45" s="1">
        <v>2021</v>
      </c>
      <c r="F45" s="1" t="s">
        <v>6</v>
      </c>
      <c r="G45" s="7">
        <v>31226</v>
      </c>
      <c r="H45" s="5">
        <v>242</v>
      </c>
      <c r="I45" s="3">
        <v>1607483</v>
      </c>
      <c r="J45" s="3">
        <f t="shared" si="1"/>
        <v>1.9425399833155312</v>
      </c>
    </row>
    <row r="46" spans="1:10" ht="12.5" x14ac:dyDescent="0.25">
      <c r="A46" s="9">
        <f t="shared" si="0"/>
        <v>45</v>
      </c>
      <c r="B46" s="10">
        <v>44490</v>
      </c>
      <c r="C46" s="1" t="s">
        <v>88</v>
      </c>
      <c r="D46" s="1">
        <v>10</v>
      </c>
      <c r="E46" s="1">
        <v>2021</v>
      </c>
      <c r="F46" s="1" t="s">
        <v>6</v>
      </c>
      <c r="G46" s="7">
        <v>48998</v>
      </c>
      <c r="H46" s="5">
        <v>380</v>
      </c>
      <c r="I46" s="3">
        <v>1981309</v>
      </c>
      <c r="J46" s="3">
        <f t="shared" si="1"/>
        <v>2.4730115292465737</v>
      </c>
    </row>
    <row r="47" spans="1:10" ht="12.5" x14ac:dyDescent="0.25">
      <c r="A47" s="9">
        <f t="shared" si="0"/>
        <v>46</v>
      </c>
      <c r="B47" s="10">
        <v>44521</v>
      </c>
      <c r="C47" s="1" t="s">
        <v>89</v>
      </c>
      <c r="D47" s="1">
        <v>11</v>
      </c>
      <c r="E47" s="1">
        <v>2021</v>
      </c>
      <c r="F47" s="1" t="s">
        <v>6</v>
      </c>
      <c r="G47" s="7">
        <v>79553</v>
      </c>
      <c r="H47" s="5">
        <v>530</v>
      </c>
      <c r="I47" s="3">
        <v>2479622</v>
      </c>
      <c r="J47" s="3">
        <f t="shared" si="1"/>
        <v>3.20827126070022</v>
      </c>
    </row>
    <row r="48" spans="1:10" ht="12.5" x14ac:dyDescent="0.25">
      <c r="A48" s="9">
        <f t="shared" si="0"/>
        <v>47</v>
      </c>
      <c r="B48" s="10">
        <v>44551</v>
      </c>
      <c r="C48" s="1" t="s">
        <v>90</v>
      </c>
      <c r="D48" s="1">
        <v>12</v>
      </c>
      <c r="E48" s="1">
        <v>2021</v>
      </c>
      <c r="F48" s="1" t="s">
        <v>6</v>
      </c>
      <c r="G48" s="7">
        <v>104788</v>
      </c>
      <c r="H48" s="5">
        <v>773</v>
      </c>
      <c r="I48" s="3">
        <v>1984799</v>
      </c>
      <c r="J48" s="3">
        <f t="shared" si="1"/>
        <v>5.2795270453078622</v>
      </c>
    </row>
    <row r="49" spans="1:10" ht="12.5" x14ac:dyDescent="0.25">
      <c r="A49" s="9">
        <f t="shared" si="0"/>
        <v>48</v>
      </c>
      <c r="B49" s="10">
        <v>44583</v>
      </c>
      <c r="C49" s="1" t="s">
        <v>91</v>
      </c>
      <c r="D49" s="1">
        <v>1</v>
      </c>
      <c r="E49" s="1">
        <v>2022</v>
      </c>
      <c r="F49" s="1" t="s">
        <v>6</v>
      </c>
      <c r="G49" s="7">
        <v>40276</v>
      </c>
      <c r="H49" s="5">
        <v>654</v>
      </c>
      <c r="I49" s="3">
        <v>1889349</v>
      </c>
      <c r="J49" s="3">
        <f t="shared" si="1"/>
        <v>2.1317395568526512</v>
      </c>
    </row>
    <row r="50" spans="1:10" ht="12.5" x14ac:dyDescent="0.25">
      <c r="A50" s="9">
        <f t="shared" si="0"/>
        <v>49</v>
      </c>
      <c r="B50" s="10">
        <v>44614</v>
      </c>
      <c r="C50" s="1" t="s">
        <v>80</v>
      </c>
      <c r="D50" s="1">
        <v>2</v>
      </c>
      <c r="E50" s="1">
        <v>2022</v>
      </c>
      <c r="F50" s="1" t="s">
        <v>6</v>
      </c>
      <c r="G50" s="7">
        <v>24713</v>
      </c>
      <c r="H50" s="5">
        <v>476</v>
      </c>
      <c r="I50" s="3">
        <v>2077032</v>
      </c>
      <c r="J50" s="3">
        <f t="shared" si="1"/>
        <v>1.1898227855902075</v>
      </c>
    </row>
    <row r="51" spans="1:10" ht="12.5" x14ac:dyDescent="0.25">
      <c r="A51" s="9">
        <f t="shared" si="0"/>
        <v>50</v>
      </c>
      <c r="B51" s="10">
        <v>44642</v>
      </c>
      <c r="C51" s="1" t="s">
        <v>81</v>
      </c>
      <c r="D51" s="1">
        <v>3</v>
      </c>
      <c r="E51" s="1">
        <v>2022</v>
      </c>
      <c r="F51" s="1" t="s">
        <v>6</v>
      </c>
      <c r="G51" s="7">
        <v>83604</v>
      </c>
      <c r="H51" s="5">
        <v>819</v>
      </c>
      <c r="I51" s="3">
        <v>2561721</v>
      </c>
      <c r="J51" s="3">
        <f t="shared" si="1"/>
        <v>3.2635872524759724</v>
      </c>
    </row>
    <row r="52" spans="1:10" ht="12.5" x14ac:dyDescent="0.25">
      <c r="A52" s="9">
        <f t="shared" si="0"/>
        <v>51</v>
      </c>
      <c r="B52" s="10">
        <v>44673</v>
      </c>
      <c r="C52" s="1" t="s">
        <v>82</v>
      </c>
      <c r="D52" s="1">
        <v>4</v>
      </c>
      <c r="E52" s="1">
        <v>2022</v>
      </c>
      <c r="F52" s="1" t="s">
        <v>6</v>
      </c>
      <c r="G52" s="7">
        <v>68858</v>
      </c>
      <c r="H52" s="5">
        <v>718</v>
      </c>
      <c r="I52" s="3">
        <v>2723380</v>
      </c>
      <c r="J52" s="3">
        <f t="shared" si="1"/>
        <v>2.5284022060821481</v>
      </c>
    </row>
    <row r="53" spans="1:10" ht="12.5" x14ac:dyDescent="0.25">
      <c r="A53" s="9">
        <f t="shared" si="0"/>
        <v>52</v>
      </c>
      <c r="B53" s="10">
        <v>44703</v>
      </c>
      <c r="C53" s="1" t="s">
        <v>83</v>
      </c>
      <c r="D53" s="1">
        <v>5</v>
      </c>
      <c r="E53" s="1">
        <v>2022</v>
      </c>
      <c r="F53" s="1" t="s">
        <v>6</v>
      </c>
      <c r="G53" s="7">
        <v>65773</v>
      </c>
      <c r="H53" s="5">
        <v>618</v>
      </c>
      <c r="I53" s="3">
        <v>2339376</v>
      </c>
      <c r="J53" s="3">
        <f t="shared" si="1"/>
        <v>2.8115617156027932</v>
      </c>
    </row>
    <row r="54" spans="1:10" ht="12.5" x14ac:dyDescent="0.25">
      <c r="A54" s="9">
        <f t="shared" si="0"/>
        <v>53</v>
      </c>
      <c r="B54" s="10">
        <v>44734</v>
      </c>
      <c r="C54" s="1" t="s">
        <v>84</v>
      </c>
      <c r="D54" s="1">
        <v>6</v>
      </c>
      <c r="E54" s="1">
        <v>2022</v>
      </c>
      <c r="F54" s="1" t="s">
        <v>6</v>
      </c>
      <c r="G54" s="7">
        <v>106854</v>
      </c>
      <c r="H54" s="5">
        <v>833</v>
      </c>
      <c r="I54" s="3">
        <v>2452008</v>
      </c>
      <c r="J54" s="3">
        <f t="shared" si="1"/>
        <v>4.357816124580344</v>
      </c>
    </row>
    <row r="55" spans="1:10" ht="12.5" x14ac:dyDescent="0.25">
      <c r="A55" s="9">
        <f t="shared" si="0"/>
        <v>54</v>
      </c>
      <c r="B55" s="10">
        <v>44764</v>
      </c>
      <c r="C55" s="1" t="s">
        <v>85</v>
      </c>
      <c r="D55" s="1">
        <v>7</v>
      </c>
      <c r="E55" s="1">
        <v>2022</v>
      </c>
      <c r="F55" s="1" t="s">
        <v>6</v>
      </c>
      <c r="G55" s="7">
        <v>125881</v>
      </c>
      <c r="H55" s="5">
        <v>878</v>
      </c>
      <c r="I55" s="3">
        <v>2566124</v>
      </c>
      <c r="J55" s="3">
        <f t="shared" si="1"/>
        <v>4.9054917065582178</v>
      </c>
    </row>
    <row r="56" spans="1:10" ht="12.5" x14ac:dyDescent="0.25">
      <c r="A56" s="9">
        <f t="shared" si="0"/>
        <v>55</v>
      </c>
      <c r="B56" s="10">
        <v>44795</v>
      </c>
      <c r="C56" s="1" t="s">
        <v>86</v>
      </c>
      <c r="D56" s="1">
        <v>8</v>
      </c>
      <c r="E56" s="1">
        <v>2022</v>
      </c>
      <c r="F56" s="1" t="s">
        <v>6</v>
      </c>
      <c r="G56" s="7">
        <v>172631</v>
      </c>
      <c r="H56" s="5">
        <v>985</v>
      </c>
      <c r="I56" s="3">
        <v>2964462</v>
      </c>
      <c r="J56" s="3">
        <f t="shared" si="1"/>
        <v>5.8233500716150184</v>
      </c>
    </row>
    <row r="57" spans="1:10" ht="12.5" x14ac:dyDescent="0.25">
      <c r="A57" s="9">
        <f t="shared" si="0"/>
        <v>56</v>
      </c>
      <c r="B57" s="10">
        <v>44826</v>
      </c>
      <c r="C57" s="1" t="s">
        <v>87</v>
      </c>
      <c r="D57" s="1">
        <v>9</v>
      </c>
      <c r="E57" s="1">
        <v>2022</v>
      </c>
      <c r="F57" s="1" t="s">
        <v>6</v>
      </c>
      <c r="G57" s="7">
        <v>95226</v>
      </c>
      <c r="H57" s="5">
        <v>958</v>
      </c>
      <c r="I57" s="3">
        <v>2254404</v>
      </c>
      <c r="J57" s="3">
        <f t="shared" si="1"/>
        <v>4.2239988928337597</v>
      </c>
    </row>
    <row r="58" spans="1:10" ht="12.5" x14ac:dyDescent="0.25">
      <c r="A58" s="9">
        <f t="shared" si="0"/>
        <v>57</v>
      </c>
      <c r="B58" s="10">
        <v>44856</v>
      </c>
      <c r="C58" s="1" t="s">
        <v>88</v>
      </c>
      <c r="D58" s="1">
        <v>10</v>
      </c>
      <c r="E58" s="1">
        <v>2022</v>
      </c>
      <c r="F58" s="1" t="s">
        <v>6</v>
      </c>
      <c r="G58" s="7">
        <v>97702</v>
      </c>
      <c r="H58" s="5">
        <v>1000</v>
      </c>
      <c r="I58" s="3">
        <v>1803950</v>
      </c>
      <c r="J58" s="3">
        <f t="shared" si="1"/>
        <v>5.4160037695058065</v>
      </c>
    </row>
    <row r="59" spans="1:10" ht="12.5" x14ac:dyDescent="0.25">
      <c r="A59" s="9">
        <f t="shared" si="0"/>
        <v>58</v>
      </c>
      <c r="B59" s="10">
        <v>44887</v>
      </c>
      <c r="C59" s="1" t="s">
        <v>89</v>
      </c>
      <c r="D59" s="1">
        <v>11</v>
      </c>
      <c r="E59" s="1">
        <v>2022</v>
      </c>
      <c r="F59" s="1" t="s">
        <v>6</v>
      </c>
      <c r="G59" s="7">
        <v>111000</v>
      </c>
      <c r="H59" s="5">
        <v>978</v>
      </c>
      <c r="I59" s="3">
        <v>2101589</v>
      </c>
      <c r="J59" s="3">
        <f t="shared" si="1"/>
        <v>5.2817177859229378</v>
      </c>
    </row>
    <row r="60" spans="1:10" ht="12.5" x14ac:dyDescent="0.25">
      <c r="A60" s="9">
        <f t="shared" si="0"/>
        <v>59</v>
      </c>
      <c r="B60" s="10">
        <v>44917</v>
      </c>
      <c r="C60" s="1" t="s">
        <v>90</v>
      </c>
      <c r="D60" s="1">
        <v>12</v>
      </c>
      <c r="E60" s="1">
        <v>2022</v>
      </c>
      <c r="F60" s="1" t="s">
        <v>6</v>
      </c>
      <c r="G60" s="7">
        <v>90278</v>
      </c>
      <c r="H60" s="5">
        <v>987</v>
      </c>
      <c r="I60" s="3">
        <v>2112261</v>
      </c>
      <c r="J60" s="3">
        <f t="shared" si="1"/>
        <v>4.2739983363798322</v>
      </c>
    </row>
    <row r="61" spans="1:10" ht="12.5" x14ac:dyDescent="0.25">
      <c r="A61" s="9">
        <f t="shared" si="0"/>
        <v>60</v>
      </c>
      <c r="B61" s="10">
        <v>44948</v>
      </c>
      <c r="C61" s="1" t="s">
        <v>91</v>
      </c>
      <c r="D61" s="1">
        <v>1</v>
      </c>
      <c r="E61" s="1">
        <v>2023</v>
      </c>
      <c r="F61" s="1" t="s">
        <v>6</v>
      </c>
      <c r="G61" s="7">
        <v>155670</v>
      </c>
      <c r="H61" s="5">
        <v>995</v>
      </c>
      <c r="I61" s="3">
        <v>1970844</v>
      </c>
      <c r="J61" s="3">
        <f t="shared" si="1"/>
        <v>7.8986464682136184</v>
      </c>
    </row>
    <row r="62" spans="1:10" ht="12.5" x14ac:dyDescent="0.25">
      <c r="A62" s="9">
        <f t="shared" si="0"/>
        <v>61</v>
      </c>
      <c r="B62" s="10">
        <v>44979</v>
      </c>
      <c r="C62" s="1" t="s">
        <v>80</v>
      </c>
      <c r="D62" s="1">
        <v>2</v>
      </c>
      <c r="E62" s="1">
        <v>2023</v>
      </c>
      <c r="F62" s="1" t="s">
        <v>6</v>
      </c>
      <c r="G62" s="7">
        <v>180239</v>
      </c>
      <c r="H62" s="5">
        <v>976</v>
      </c>
      <c r="I62" s="3">
        <v>1848429</v>
      </c>
      <c r="J62" s="3">
        <f t="shared" si="1"/>
        <v>9.7509290321673152</v>
      </c>
    </row>
    <row r="63" spans="1:10" ht="12.5" x14ac:dyDescent="0.25">
      <c r="A63" s="9">
        <f t="shared" si="0"/>
        <v>62</v>
      </c>
      <c r="B63" s="10">
        <v>45007</v>
      </c>
      <c r="C63" s="1" t="s">
        <v>81</v>
      </c>
      <c r="D63" s="1">
        <v>3</v>
      </c>
      <c r="E63" s="1">
        <v>2023</v>
      </c>
      <c r="F63" s="1" t="s">
        <v>6</v>
      </c>
      <c r="G63" s="7">
        <v>285523</v>
      </c>
      <c r="H63" s="5">
        <v>1101</v>
      </c>
      <c r="I63" s="3">
        <v>2169307</v>
      </c>
      <c r="J63" s="3">
        <f t="shared" si="1"/>
        <v>13.161945266391525</v>
      </c>
    </row>
    <row r="64" spans="1:10" ht="12.5" x14ac:dyDescent="0.25">
      <c r="A64" s="9">
        <f t="shared" si="0"/>
        <v>63</v>
      </c>
      <c r="B64" s="10">
        <v>45038</v>
      </c>
      <c r="C64" s="1" t="s">
        <v>82</v>
      </c>
      <c r="D64" s="1">
        <v>4</v>
      </c>
      <c r="E64" s="1">
        <v>2023</v>
      </c>
      <c r="F64" s="1" t="s">
        <v>6</v>
      </c>
      <c r="G64" s="7">
        <v>189524</v>
      </c>
      <c r="H64" s="5">
        <v>834</v>
      </c>
      <c r="I64" s="3">
        <v>1697479</v>
      </c>
      <c r="J64" s="3">
        <f t="shared" si="1"/>
        <v>11.165027667499864</v>
      </c>
    </row>
    <row r="65" spans="1:11" ht="12.5" x14ac:dyDescent="0.25">
      <c r="A65" s="9">
        <f t="shared" si="0"/>
        <v>64</v>
      </c>
      <c r="B65" s="10">
        <v>45068</v>
      </c>
      <c r="C65" s="1" t="s">
        <v>83</v>
      </c>
      <c r="D65" s="1">
        <v>5</v>
      </c>
      <c r="E65" s="1">
        <v>2023</v>
      </c>
      <c r="F65" s="1" t="s">
        <v>6</v>
      </c>
      <c r="G65" s="7">
        <v>233969</v>
      </c>
      <c r="H65" s="5">
        <v>1126</v>
      </c>
      <c r="I65" s="3">
        <v>1993463</v>
      </c>
      <c r="J65" s="3">
        <f t="shared" si="1"/>
        <v>11.736811769267852</v>
      </c>
    </row>
    <row r="66" spans="1:11" ht="12.5" x14ac:dyDescent="0.25">
      <c r="A66" s="9">
        <f t="shared" si="0"/>
        <v>65</v>
      </c>
      <c r="B66" s="10">
        <v>45099</v>
      </c>
      <c r="C66" s="1" t="s">
        <v>84</v>
      </c>
      <c r="D66" s="1">
        <v>6</v>
      </c>
      <c r="E66" s="1">
        <v>2023</v>
      </c>
      <c r="F66" s="1" t="s">
        <v>6</v>
      </c>
      <c r="G66" s="7">
        <v>190240</v>
      </c>
      <c r="H66" s="5">
        <v>995</v>
      </c>
      <c r="I66" s="3">
        <v>1931453</v>
      </c>
      <c r="J66" s="3">
        <f t="shared" si="1"/>
        <v>9.849579565228872</v>
      </c>
    </row>
    <row r="67" spans="1:11" ht="12.5" x14ac:dyDescent="0.25">
      <c r="A67" s="9">
        <f t="shared" si="0"/>
        <v>66</v>
      </c>
      <c r="B67" s="10">
        <v>45129</v>
      </c>
      <c r="C67" s="1" t="s">
        <v>85</v>
      </c>
      <c r="D67" s="1">
        <v>7</v>
      </c>
      <c r="E67" s="1">
        <v>2023</v>
      </c>
      <c r="F67" s="1" t="s">
        <v>6</v>
      </c>
      <c r="G67" s="7">
        <v>164470</v>
      </c>
      <c r="H67" s="5">
        <v>1187</v>
      </c>
      <c r="I67" s="3">
        <v>1834384</v>
      </c>
      <c r="J67" s="3">
        <f t="shared" si="1"/>
        <v>8.9659526031626964</v>
      </c>
    </row>
    <row r="68" spans="1:11" ht="12.5" x14ac:dyDescent="0.25">
      <c r="A68" s="9">
        <f t="shared" si="0"/>
        <v>67</v>
      </c>
      <c r="B68" s="10">
        <v>45160</v>
      </c>
      <c r="C68" s="1" t="s">
        <v>86</v>
      </c>
      <c r="D68" s="1">
        <v>8</v>
      </c>
      <c r="E68" s="1">
        <v>2023</v>
      </c>
      <c r="F68" s="1" t="s">
        <v>6</v>
      </c>
      <c r="G68" s="7">
        <v>199547</v>
      </c>
      <c r="H68" s="5">
        <v>1399</v>
      </c>
      <c r="I68" s="3">
        <v>1889248</v>
      </c>
      <c r="J68" s="3">
        <f t="shared" si="1"/>
        <v>10.562244872033741</v>
      </c>
    </row>
    <row r="69" spans="1:11" ht="12.5" x14ac:dyDescent="0.25">
      <c r="A69" s="9">
        <f t="shared" si="0"/>
        <v>68</v>
      </c>
      <c r="B69" s="10">
        <v>45191</v>
      </c>
      <c r="C69" s="1" t="s">
        <v>87</v>
      </c>
      <c r="D69" s="1">
        <v>9</v>
      </c>
      <c r="E69" s="1">
        <v>2023</v>
      </c>
      <c r="F69" s="1" t="s">
        <v>6</v>
      </c>
      <c r="G69" s="7">
        <v>216806.52006311799</v>
      </c>
      <c r="H69" s="5">
        <v>1353</v>
      </c>
      <c r="I69" s="3">
        <v>1756724</v>
      </c>
      <c r="J69" s="3">
        <f t="shared" si="1"/>
        <v>12.341524340939044</v>
      </c>
      <c r="K69" s="5"/>
    </row>
    <row r="70" spans="1:11" ht="12.5" x14ac:dyDescent="0.25">
      <c r="A70" s="9">
        <f t="shared" si="0"/>
        <v>69</v>
      </c>
      <c r="B70" s="10">
        <v>45221</v>
      </c>
      <c r="C70" s="1" t="s">
        <v>88</v>
      </c>
      <c r="D70" s="1">
        <v>10</v>
      </c>
      <c r="E70" s="1">
        <v>2023</v>
      </c>
      <c r="F70" s="1" t="s">
        <v>6</v>
      </c>
      <c r="G70" s="7">
        <v>177853</v>
      </c>
      <c r="H70" s="5">
        <v>1476</v>
      </c>
      <c r="I70" s="3">
        <v>1691677</v>
      </c>
      <c r="J70" s="3">
        <f t="shared" si="1"/>
        <v>10.513413612645913</v>
      </c>
    </row>
    <row r="71" spans="1:11" ht="12.5" x14ac:dyDescent="0.25">
      <c r="A71" s="9">
        <f t="shared" si="0"/>
        <v>70</v>
      </c>
      <c r="B71" s="10">
        <v>45252</v>
      </c>
      <c r="C71" s="1" t="s">
        <v>89</v>
      </c>
      <c r="D71" s="1">
        <v>11</v>
      </c>
      <c r="E71" s="1">
        <v>2023</v>
      </c>
      <c r="F71" s="1" t="s">
        <v>6</v>
      </c>
      <c r="G71" s="7">
        <v>225353.73300000001</v>
      </c>
      <c r="H71" s="5">
        <v>1580</v>
      </c>
      <c r="I71" s="3">
        <v>2014131</v>
      </c>
      <c r="J71" s="3">
        <f t="shared" si="1"/>
        <v>11.188633360987939</v>
      </c>
    </row>
    <row r="72" spans="1:11" ht="12.5" x14ac:dyDescent="0.25">
      <c r="A72" s="9">
        <f t="shared" si="0"/>
        <v>71</v>
      </c>
      <c r="B72" s="10">
        <v>45282</v>
      </c>
      <c r="C72" s="1" t="s">
        <v>90</v>
      </c>
      <c r="D72" s="1">
        <v>12</v>
      </c>
      <c r="E72" s="1">
        <v>2023</v>
      </c>
      <c r="F72" s="1" t="s">
        <v>6</v>
      </c>
      <c r="G72" s="7">
        <v>126478.005</v>
      </c>
      <c r="H72" s="5">
        <v>1376</v>
      </c>
      <c r="I72" s="3">
        <v>2154276</v>
      </c>
      <c r="J72" s="3">
        <f t="shared" si="1"/>
        <v>5.8710214011575124</v>
      </c>
    </row>
    <row r="73" spans="1:11" ht="12.5" x14ac:dyDescent="0.25">
      <c r="A73" s="9">
        <f t="shared" si="0"/>
        <v>72</v>
      </c>
      <c r="B73" s="10">
        <v>45313</v>
      </c>
      <c r="C73" s="1" t="s">
        <v>91</v>
      </c>
      <c r="D73" s="1">
        <v>1</v>
      </c>
      <c r="E73" s="1">
        <v>2024</v>
      </c>
      <c r="F73" s="1" t="s">
        <v>6</v>
      </c>
      <c r="G73" s="7">
        <v>149111.87599999999</v>
      </c>
      <c r="H73" s="5">
        <v>1513</v>
      </c>
      <c r="I73" s="3">
        <v>1790699</v>
      </c>
      <c r="J73" s="3">
        <f t="shared" si="1"/>
        <v>8.3270206774002773</v>
      </c>
    </row>
    <row r="74" spans="1:11" ht="12.5" x14ac:dyDescent="0.25">
      <c r="A74" s="9">
        <f t="shared" si="0"/>
        <v>73</v>
      </c>
      <c r="B74" s="10">
        <v>45344</v>
      </c>
      <c r="C74" s="1" t="s">
        <v>80</v>
      </c>
      <c r="D74" s="1">
        <v>2</v>
      </c>
      <c r="E74" s="1">
        <v>2024</v>
      </c>
      <c r="F74" s="1" t="s">
        <v>6</v>
      </c>
      <c r="G74" s="7">
        <v>165957.739</v>
      </c>
      <c r="H74" s="5">
        <v>1420</v>
      </c>
      <c r="I74" s="3">
        <v>1858581</v>
      </c>
      <c r="J74" s="3">
        <f t="shared" si="1"/>
        <v>8.9292712558667073</v>
      </c>
    </row>
    <row r="75" spans="1:11" ht="12.5" x14ac:dyDescent="0.25">
      <c r="A75" s="9">
        <f t="shared" si="0"/>
        <v>74</v>
      </c>
      <c r="B75" s="10">
        <v>45373</v>
      </c>
      <c r="C75" s="1" t="s">
        <v>81</v>
      </c>
      <c r="D75" s="1">
        <v>3</v>
      </c>
      <c r="E75" s="1">
        <v>2024</v>
      </c>
      <c r="F75" s="1" t="s">
        <v>6</v>
      </c>
      <c r="G75" s="7">
        <v>230535.148549287</v>
      </c>
      <c r="H75" s="5">
        <v>1355</v>
      </c>
      <c r="I75" s="3">
        <v>1993619</v>
      </c>
      <c r="J75" s="3">
        <f t="shared" si="1"/>
        <v>11.563651256799169</v>
      </c>
    </row>
    <row r="76" spans="1:11" ht="12.5" x14ac:dyDescent="0.25">
      <c r="A76" s="9">
        <f t="shared" si="0"/>
        <v>75</v>
      </c>
      <c r="B76" s="10">
        <v>45404</v>
      </c>
      <c r="C76" s="1" t="s">
        <v>82</v>
      </c>
      <c r="D76" s="1">
        <v>4</v>
      </c>
      <c r="E76" s="1">
        <v>2024</v>
      </c>
      <c r="F76" s="1" t="s">
        <v>6</v>
      </c>
      <c r="G76" s="7">
        <v>317023.62199999997</v>
      </c>
      <c r="H76" s="5">
        <v>1414</v>
      </c>
      <c r="I76" s="3">
        <v>1578486</v>
      </c>
      <c r="J76" s="3">
        <f t="shared" si="1"/>
        <v>20.084031280606858</v>
      </c>
    </row>
    <row r="77" spans="1:11" ht="12.5" x14ac:dyDescent="0.25">
      <c r="A77" s="9">
        <f t="shared" si="0"/>
        <v>76</v>
      </c>
      <c r="B77" s="10">
        <v>45434</v>
      </c>
      <c r="C77" s="1" t="s">
        <v>83</v>
      </c>
      <c r="D77" s="1">
        <v>5</v>
      </c>
      <c r="E77" s="1">
        <v>2024</v>
      </c>
      <c r="F77" s="1" t="s">
        <v>6</v>
      </c>
      <c r="G77" s="7">
        <v>265347.09499999997</v>
      </c>
      <c r="H77" s="5">
        <v>1550</v>
      </c>
      <c r="I77" s="3">
        <v>1862174</v>
      </c>
      <c r="J77" s="3">
        <f t="shared" si="1"/>
        <v>14.249318001432732</v>
      </c>
    </row>
    <row r="78" spans="1:11" ht="12.5" x14ac:dyDescent="0.25">
      <c r="A78" s="9">
        <f t="shared" si="0"/>
        <v>77</v>
      </c>
      <c r="B78" s="10">
        <v>43149</v>
      </c>
      <c r="C78" s="1" t="s">
        <v>80</v>
      </c>
      <c r="D78" s="1">
        <v>2</v>
      </c>
      <c r="E78" s="1">
        <v>2018</v>
      </c>
      <c r="F78" s="1" t="s">
        <v>22</v>
      </c>
      <c r="G78" s="7">
        <v>3866</v>
      </c>
      <c r="H78" s="5">
        <v>12</v>
      </c>
      <c r="I78" s="3">
        <v>1425823</v>
      </c>
      <c r="J78" s="3">
        <f t="shared" si="1"/>
        <v>0.27114164941931779</v>
      </c>
    </row>
    <row r="79" spans="1:11" ht="12.5" x14ac:dyDescent="0.25">
      <c r="A79" s="9">
        <f t="shared" si="0"/>
        <v>78</v>
      </c>
      <c r="B79" s="10">
        <v>43177</v>
      </c>
      <c r="C79" s="1" t="s">
        <v>81</v>
      </c>
      <c r="D79" s="1">
        <v>3</v>
      </c>
      <c r="E79" s="1">
        <v>2018</v>
      </c>
      <c r="F79" s="1" t="s">
        <v>22</v>
      </c>
      <c r="G79" s="7">
        <v>9397</v>
      </c>
      <c r="H79" s="5">
        <v>47</v>
      </c>
      <c r="I79" s="3">
        <v>1500979</v>
      </c>
      <c r="J79" s="3">
        <f t="shared" si="1"/>
        <v>0.62605805943987225</v>
      </c>
    </row>
    <row r="80" spans="1:11" ht="12.5" x14ac:dyDescent="0.25">
      <c r="A80" s="9">
        <f t="shared" si="0"/>
        <v>79</v>
      </c>
      <c r="B80" s="10">
        <v>43208</v>
      </c>
      <c r="C80" s="1" t="s">
        <v>82</v>
      </c>
      <c r="D80" s="1">
        <v>4</v>
      </c>
      <c r="E80" s="1">
        <v>2018</v>
      </c>
      <c r="F80" s="1" t="s">
        <v>22</v>
      </c>
      <c r="G80" s="7">
        <v>11739</v>
      </c>
      <c r="H80" s="5">
        <v>40</v>
      </c>
      <c r="I80" s="3">
        <v>1379048</v>
      </c>
      <c r="J80" s="3">
        <f t="shared" si="1"/>
        <v>0.85123940573497081</v>
      </c>
    </row>
    <row r="81" spans="1:10" ht="12.5" x14ac:dyDescent="0.25">
      <c r="A81" s="9">
        <f t="shared" si="0"/>
        <v>80</v>
      </c>
      <c r="B81" s="10">
        <v>43238</v>
      </c>
      <c r="C81" s="1" t="s">
        <v>83</v>
      </c>
      <c r="D81" s="1">
        <v>5</v>
      </c>
      <c r="E81" s="1">
        <v>2018</v>
      </c>
      <c r="F81" s="1" t="s">
        <v>22</v>
      </c>
      <c r="G81" s="7">
        <v>11665</v>
      </c>
      <c r="H81" s="5">
        <v>47</v>
      </c>
      <c r="I81" s="3">
        <v>1715159</v>
      </c>
      <c r="J81" s="3">
        <f t="shared" si="1"/>
        <v>0.68011187301002418</v>
      </c>
    </row>
    <row r="82" spans="1:10" ht="12.5" x14ac:dyDescent="0.25">
      <c r="A82" s="9">
        <f t="shared" si="0"/>
        <v>81</v>
      </c>
      <c r="B82" s="10">
        <v>43269</v>
      </c>
      <c r="C82" s="1" t="s">
        <v>84</v>
      </c>
      <c r="D82" s="1">
        <v>6</v>
      </c>
      <c r="E82" s="1">
        <v>2018</v>
      </c>
      <c r="F82" s="1" t="s">
        <v>22</v>
      </c>
      <c r="G82" s="7">
        <v>6079</v>
      </c>
      <c r="H82" s="5">
        <v>33</v>
      </c>
      <c r="I82" s="3">
        <v>1182447</v>
      </c>
      <c r="J82" s="3">
        <f t="shared" si="1"/>
        <v>0.51410338053206617</v>
      </c>
    </row>
    <row r="83" spans="1:10" ht="12.5" x14ac:dyDescent="0.25">
      <c r="A83" s="9">
        <f t="shared" si="0"/>
        <v>82</v>
      </c>
      <c r="B83" s="10">
        <v>43299</v>
      </c>
      <c r="C83" s="1" t="s">
        <v>85</v>
      </c>
      <c r="D83" s="1">
        <v>7</v>
      </c>
      <c r="E83" s="1">
        <v>2018</v>
      </c>
      <c r="F83" s="1" t="s">
        <v>22</v>
      </c>
      <c r="G83" s="7">
        <v>9071</v>
      </c>
      <c r="H83" s="5">
        <v>45</v>
      </c>
      <c r="I83" s="3">
        <v>1632829</v>
      </c>
      <c r="J83" s="3">
        <f t="shared" si="1"/>
        <v>0.55553888374104088</v>
      </c>
    </row>
    <row r="84" spans="1:10" ht="12.5" x14ac:dyDescent="0.25">
      <c r="A84" s="9">
        <f t="shared" si="0"/>
        <v>83</v>
      </c>
      <c r="B84" s="10">
        <v>43330</v>
      </c>
      <c r="C84" s="1" t="s">
        <v>86</v>
      </c>
      <c r="D84" s="1">
        <v>8</v>
      </c>
      <c r="E84" s="1">
        <v>2018</v>
      </c>
      <c r="F84" s="1" t="s">
        <v>22</v>
      </c>
      <c r="G84" s="7">
        <v>8103</v>
      </c>
      <c r="H84" s="5">
        <v>39</v>
      </c>
      <c r="I84" s="3">
        <v>1479966</v>
      </c>
      <c r="J84" s="3">
        <f t="shared" si="1"/>
        <v>0.54751257799165653</v>
      </c>
    </row>
    <row r="85" spans="1:10" ht="12.5" x14ac:dyDescent="0.25">
      <c r="A85" s="9">
        <f t="shared" si="0"/>
        <v>84</v>
      </c>
      <c r="B85" s="10">
        <v>43361</v>
      </c>
      <c r="C85" s="1" t="s">
        <v>87</v>
      </c>
      <c r="D85" s="1">
        <v>9</v>
      </c>
      <c r="E85" s="1">
        <v>2018</v>
      </c>
      <c r="F85" s="1" t="s">
        <v>22</v>
      </c>
      <c r="G85" s="7">
        <v>11324</v>
      </c>
      <c r="H85" s="5">
        <v>55</v>
      </c>
      <c r="I85" s="3">
        <v>1526118</v>
      </c>
      <c r="J85" s="3">
        <f t="shared" si="1"/>
        <v>0.74201339608077488</v>
      </c>
    </row>
    <row r="86" spans="1:10" ht="12.5" x14ac:dyDescent="0.25">
      <c r="A86" s="9">
        <f t="shared" si="0"/>
        <v>85</v>
      </c>
      <c r="B86" s="10">
        <v>43391</v>
      </c>
      <c r="C86" s="1" t="s">
        <v>88</v>
      </c>
      <c r="D86" s="1">
        <v>10</v>
      </c>
      <c r="E86" s="1">
        <v>2018</v>
      </c>
      <c r="F86" s="1" t="s">
        <v>22</v>
      </c>
      <c r="G86" s="7">
        <v>11721</v>
      </c>
      <c r="H86" s="5">
        <v>47</v>
      </c>
      <c r="I86" s="3">
        <v>1570840</v>
      </c>
      <c r="J86" s="3">
        <f t="shared" si="1"/>
        <v>0.74616128950115856</v>
      </c>
    </row>
    <row r="87" spans="1:10" ht="12.5" x14ac:dyDescent="0.25">
      <c r="A87" s="9">
        <f t="shared" si="0"/>
        <v>86</v>
      </c>
      <c r="B87" s="10">
        <v>43422</v>
      </c>
      <c r="C87" s="1" t="s">
        <v>89</v>
      </c>
      <c r="D87" s="1">
        <v>11</v>
      </c>
      <c r="E87" s="1">
        <v>2018</v>
      </c>
      <c r="F87" s="1" t="s">
        <v>22</v>
      </c>
      <c r="G87" s="7">
        <v>7149</v>
      </c>
      <c r="H87" s="5">
        <v>32</v>
      </c>
      <c r="I87" s="3">
        <v>1419077</v>
      </c>
      <c r="J87" s="3">
        <f t="shared" si="1"/>
        <v>0.50377816002937126</v>
      </c>
    </row>
    <row r="88" spans="1:10" ht="12.5" x14ac:dyDescent="0.25">
      <c r="A88" s="9">
        <f t="shared" si="0"/>
        <v>87</v>
      </c>
      <c r="B88" s="10">
        <v>43452</v>
      </c>
      <c r="C88" s="1" t="s">
        <v>90</v>
      </c>
      <c r="D88" s="1">
        <v>12</v>
      </c>
      <c r="E88" s="1">
        <v>2018</v>
      </c>
      <c r="F88" s="1" t="s">
        <v>22</v>
      </c>
      <c r="G88" s="7">
        <v>11045</v>
      </c>
      <c r="H88" s="5">
        <v>50</v>
      </c>
      <c r="I88" s="3">
        <v>1119657</v>
      </c>
      <c r="J88" s="3">
        <f t="shared" si="1"/>
        <v>0.98646281852388717</v>
      </c>
    </row>
    <row r="89" spans="1:10" ht="12.5" x14ac:dyDescent="0.25">
      <c r="A89" s="9">
        <f t="shared" si="0"/>
        <v>88</v>
      </c>
      <c r="B89" s="10">
        <v>43484</v>
      </c>
      <c r="C89" s="1" t="s">
        <v>91</v>
      </c>
      <c r="D89" s="1">
        <v>1</v>
      </c>
      <c r="E89" s="1">
        <v>2019</v>
      </c>
      <c r="F89" s="1" t="s">
        <v>22</v>
      </c>
      <c r="G89" s="7">
        <v>10288</v>
      </c>
      <c r="H89" s="5">
        <v>59</v>
      </c>
      <c r="I89" s="3">
        <v>1244301</v>
      </c>
      <c r="J89" s="3">
        <f t="shared" si="1"/>
        <v>0.8268095902840229</v>
      </c>
    </row>
    <row r="90" spans="1:10" ht="12.5" x14ac:dyDescent="0.25">
      <c r="A90" s="9">
        <f t="shared" si="0"/>
        <v>89</v>
      </c>
      <c r="B90" s="10">
        <v>43515</v>
      </c>
      <c r="C90" s="1" t="s">
        <v>80</v>
      </c>
      <c r="D90" s="1">
        <v>2</v>
      </c>
      <c r="E90" s="1">
        <v>2019</v>
      </c>
      <c r="F90" s="1" t="s">
        <v>22</v>
      </c>
      <c r="G90" s="7">
        <v>7589</v>
      </c>
      <c r="H90" s="5">
        <v>44</v>
      </c>
      <c r="I90" s="3">
        <v>1343896</v>
      </c>
      <c r="J90" s="3">
        <f t="shared" si="1"/>
        <v>0.56470143523010707</v>
      </c>
    </row>
    <row r="91" spans="1:10" ht="12.5" x14ac:dyDescent="0.25">
      <c r="A91" s="9">
        <f t="shared" si="0"/>
        <v>90</v>
      </c>
      <c r="B91" s="10">
        <v>43543</v>
      </c>
      <c r="C91" s="1" t="s">
        <v>81</v>
      </c>
      <c r="D91" s="1">
        <v>3</v>
      </c>
      <c r="E91" s="1">
        <v>2019</v>
      </c>
      <c r="F91" s="1" t="s">
        <v>22</v>
      </c>
      <c r="G91" s="7">
        <v>13852</v>
      </c>
      <c r="H91" s="5">
        <v>48</v>
      </c>
      <c r="I91" s="3">
        <v>1403812</v>
      </c>
      <c r="J91" s="3">
        <f t="shared" si="1"/>
        <v>0.98674181443099207</v>
      </c>
    </row>
    <row r="92" spans="1:10" ht="12.5" x14ac:dyDescent="0.25">
      <c r="A92" s="9">
        <f t="shared" si="0"/>
        <v>91</v>
      </c>
      <c r="B92" s="10">
        <v>43574</v>
      </c>
      <c r="C92" s="1" t="s">
        <v>82</v>
      </c>
      <c r="D92" s="1">
        <v>4</v>
      </c>
      <c r="E92" s="1">
        <v>2019</v>
      </c>
      <c r="F92" s="1" t="s">
        <v>22</v>
      </c>
      <c r="G92" s="7">
        <v>13690</v>
      </c>
      <c r="H92" s="5">
        <v>50</v>
      </c>
      <c r="I92" s="3">
        <v>1293858</v>
      </c>
      <c r="J92" s="3">
        <f t="shared" si="1"/>
        <v>1.0580759248696534</v>
      </c>
    </row>
    <row r="93" spans="1:10" ht="12.5" x14ac:dyDescent="0.25">
      <c r="A93" s="9">
        <f t="shared" si="0"/>
        <v>92</v>
      </c>
      <c r="B93" s="10">
        <v>43604</v>
      </c>
      <c r="C93" s="1" t="s">
        <v>83</v>
      </c>
      <c r="D93" s="1">
        <v>5</v>
      </c>
      <c r="E93" s="1">
        <v>2019</v>
      </c>
      <c r="F93" s="1" t="s">
        <v>22</v>
      </c>
      <c r="G93" s="7">
        <v>9544</v>
      </c>
      <c r="H93" s="5">
        <v>55</v>
      </c>
      <c r="I93" s="3">
        <v>1271938</v>
      </c>
      <c r="J93" s="3">
        <f t="shared" si="1"/>
        <v>0.75035103912297607</v>
      </c>
    </row>
    <row r="94" spans="1:10" ht="12.5" x14ac:dyDescent="0.25">
      <c r="A94" s="9">
        <f t="shared" si="0"/>
        <v>93</v>
      </c>
      <c r="B94" s="10">
        <v>43635</v>
      </c>
      <c r="C94" s="1" t="s">
        <v>84</v>
      </c>
      <c r="D94" s="1">
        <v>6</v>
      </c>
      <c r="E94" s="1">
        <v>2019</v>
      </c>
      <c r="F94" s="1" t="s">
        <v>22</v>
      </c>
      <c r="G94" s="7">
        <v>13276</v>
      </c>
      <c r="H94" s="5">
        <v>59</v>
      </c>
      <c r="I94" s="3">
        <v>1041936</v>
      </c>
      <c r="J94" s="3">
        <f t="shared" si="1"/>
        <v>1.2741665514964451</v>
      </c>
    </row>
    <row r="95" spans="1:10" ht="12.5" x14ac:dyDescent="0.25">
      <c r="A95" s="9">
        <f t="shared" si="0"/>
        <v>94</v>
      </c>
      <c r="B95" s="10">
        <v>43665</v>
      </c>
      <c r="C95" s="1" t="s">
        <v>85</v>
      </c>
      <c r="D95" s="1">
        <v>7</v>
      </c>
      <c r="E95" s="1">
        <v>2019</v>
      </c>
      <c r="F95" s="1" t="s">
        <v>22</v>
      </c>
      <c r="G95" s="7">
        <v>16211</v>
      </c>
      <c r="H95" s="5">
        <v>75</v>
      </c>
      <c r="I95" s="3">
        <v>1366375</v>
      </c>
      <c r="J95" s="3">
        <f t="shared" si="1"/>
        <v>1.1864239319366938</v>
      </c>
    </row>
    <row r="96" spans="1:10" ht="12.5" x14ac:dyDescent="0.25">
      <c r="A96" s="9">
        <f t="shared" si="0"/>
        <v>95</v>
      </c>
      <c r="B96" s="10">
        <v>43696</v>
      </c>
      <c r="C96" s="1" t="s">
        <v>86</v>
      </c>
      <c r="D96" s="1">
        <v>8</v>
      </c>
      <c r="E96" s="1">
        <v>2019</v>
      </c>
      <c r="F96" s="1" t="s">
        <v>22</v>
      </c>
      <c r="G96" s="7">
        <v>14390</v>
      </c>
      <c r="H96" s="5">
        <v>59</v>
      </c>
      <c r="I96" s="3">
        <v>1356108</v>
      </c>
      <c r="J96" s="3">
        <f t="shared" si="1"/>
        <v>1.061124925153454</v>
      </c>
    </row>
    <row r="97" spans="1:10" ht="12.5" x14ac:dyDescent="0.25">
      <c r="A97" s="9">
        <f t="shared" si="0"/>
        <v>96</v>
      </c>
      <c r="B97" s="10">
        <v>43727</v>
      </c>
      <c r="C97" s="1" t="s">
        <v>87</v>
      </c>
      <c r="D97" s="1">
        <v>9</v>
      </c>
      <c r="E97" s="1">
        <v>2019</v>
      </c>
      <c r="F97" s="1" t="s">
        <v>22</v>
      </c>
      <c r="G97" s="7">
        <v>15246</v>
      </c>
      <c r="H97" s="5">
        <v>71</v>
      </c>
      <c r="I97" s="3">
        <v>1224400</v>
      </c>
      <c r="J97" s="3">
        <f t="shared" si="1"/>
        <v>1.2451813132963083</v>
      </c>
    </row>
    <row r="98" spans="1:10" ht="12.5" x14ac:dyDescent="0.25">
      <c r="A98" s="9">
        <f t="shared" si="0"/>
        <v>97</v>
      </c>
      <c r="B98" s="10">
        <v>43757</v>
      </c>
      <c r="C98" s="1" t="s">
        <v>88</v>
      </c>
      <c r="D98" s="1">
        <v>10</v>
      </c>
      <c r="E98" s="1">
        <v>2019</v>
      </c>
      <c r="F98" s="1" t="s">
        <v>22</v>
      </c>
      <c r="G98" s="7">
        <v>19439</v>
      </c>
      <c r="H98" s="5">
        <v>82</v>
      </c>
      <c r="I98" s="3">
        <v>1400730</v>
      </c>
      <c r="J98" s="3">
        <f t="shared" si="1"/>
        <v>1.3877763737479742</v>
      </c>
    </row>
    <row r="99" spans="1:10" ht="12.5" x14ac:dyDescent="0.25">
      <c r="A99" s="9">
        <f t="shared" si="0"/>
        <v>98</v>
      </c>
      <c r="B99" s="10">
        <v>43788</v>
      </c>
      <c r="C99" s="1" t="s">
        <v>89</v>
      </c>
      <c r="D99" s="1">
        <v>11</v>
      </c>
      <c r="E99" s="1">
        <v>2019</v>
      </c>
      <c r="F99" s="1" t="s">
        <v>22</v>
      </c>
      <c r="G99" s="7">
        <v>15810</v>
      </c>
      <c r="H99" s="5">
        <v>74</v>
      </c>
      <c r="I99" s="3">
        <v>1207497</v>
      </c>
      <c r="J99" s="3">
        <f t="shared" si="1"/>
        <v>1.309320023155337</v>
      </c>
    </row>
    <row r="100" spans="1:10" ht="12.5" x14ac:dyDescent="0.25">
      <c r="A100" s="9">
        <f t="shared" si="0"/>
        <v>99</v>
      </c>
      <c r="B100" s="10">
        <v>43818</v>
      </c>
      <c r="C100" s="1" t="s">
        <v>90</v>
      </c>
      <c r="D100" s="1">
        <v>12</v>
      </c>
      <c r="E100" s="1">
        <v>2019</v>
      </c>
      <c r="F100" s="1" t="s">
        <v>22</v>
      </c>
      <c r="G100" s="7">
        <v>15054</v>
      </c>
      <c r="H100" s="5">
        <v>66</v>
      </c>
      <c r="I100" s="3">
        <v>1091538</v>
      </c>
      <c r="J100" s="3">
        <f t="shared" si="1"/>
        <v>1.37915491719024</v>
      </c>
    </row>
    <row r="101" spans="1:10" ht="12.5" x14ac:dyDescent="0.25">
      <c r="A101" s="9">
        <f t="shared" si="0"/>
        <v>100</v>
      </c>
      <c r="B101" s="10">
        <v>43850</v>
      </c>
      <c r="C101" s="1" t="s">
        <v>91</v>
      </c>
      <c r="D101" s="1">
        <v>1</v>
      </c>
      <c r="E101" s="1">
        <v>2020</v>
      </c>
      <c r="F101" s="1" t="s">
        <v>22</v>
      </c>
      <c r="G101" s="7">
        <v>19305</v>
      </c>
      <c r="H101" s="5">
        <v>75</v>
      </c>
      <c r="I101" s="3">
        <v>1088308</v>
      </c>
      <c r="J101" s="3">
        <f t="shared" si="1"/>
        <v>1.7738544603182187</v>
      </c>
    </row>
    <row r="102" spans="1:10" ht="12.5" x14ac:dyDescent="0.25">
      <c r="A102" s="9">
        <f t="shared" si="0"/>
        <v>101</v>
      </c>
      <c r="B102" s="10">
        <v>43881</v>
      </c>
      <c r="C102" s="1" t="s">
        <v>80</v>
      </c>
      <c r="D102" s="1">
        <v>2</v>
      </c>
      <c r="E102" s="1">
        <v>2020</v>
      </c>
      <c r="F102" s="1" t="s">
        <v>22</v>
      </c>
      <c r="G102" s="7">
        <v>12014</v>
      </c>
      <c r="H102" s="5">
        <v>74</v>
      </c>
      <c r="I102" s="3">
        <v>1304233</v>
      </c>
      <c r="J102" s="3">
        <f t="shared" si="1"/>
        <v>0.92115442562793604</v>
      </c>
    </row>
    <row r="103" spans="1:10" ht="12.5" x14ac:dyDescent="0.25">
      <c r="A103" s="9">
        <f t="shared" si="0"/>
        <v>102</v>
      </c>
      <c r="B103" s="10">
        <v>43910</v>
      </c>
      <c r="C103" s="1" t="s">
        <v>81</v>
      </c>
      <c r="D103" s="1">
        <v>3</v>
      </c>
      <c r="E103" s="1">
        <v>2020</v>
      </c>
      <c r="F103" s="1" t="s">
        <v>22</v>
      </c>
      <c r="G103" s="7">
        <v>13200</v>
      </c>
      <c r="H103" s="5">
        <v>78</v>
      </c>
      <c r="I103" s="3">
        <v>1276132</v>
      </c>
      <c r="J103" s="3">
        <f t="shared" si="1"/>
        <v>1.0343757542323206</v>
      </c>
    </row>
    <row r="104" spans="1:10" ht="12.5" x14ac:dyDescent="0.25">
      <c r="A104" s="9">
        <f t="shared" si="0"/>
        <v>103</v>
      </c>
      <c r="B104" s="10">
        <v>43941</v>
      </c>
      <c r="C104" s="1" t="s">
        <v>82</v>
      </c>
      <c r="D104" s="1">
        <v>4</v>
      </c>
      <c r="E104" s="1">
        <v>2020</v>
      </c>
      <c r="F104" s="1" t="s">
        <v>22</v>
      </c>
      <c r="G104" s="7">
        <v>12028</v>
      </c>
      <c r="H104" s="5">
        <v>58</v>
      </c>
      <c r="I104" s="3">
        <v>1000273</v>
      </c>
      <c r="J104" s="3">
        <f t="shared" si="1"/>
        <v>1.2024717252190151</v>
      </c>
    </row>
    <row r="105" spans="1:10" ht="12.5" x14ac:dyDescent="0.25">
      <c r="A105" s="9">
        <f t="shared" si="0"/>
        <v>104</v>
      </c>
      <c r="B105" s="10">
        <v>43971</v>
      </c>
      <c r="C105" s="1" t="s">
        <v>83</v>
      </c>
      <c r="D105" s="1">
        <v>5</v>
      </c>
      <c r="E105" s="1">
        <v>2020</v>
      </c>
      <c r="F105" s="1" t="s">
        <v>22</v>
      </c>
      <c r="G105" s="7">
        <v>10608</v>
      </c>
      <c r="H105" s="5">
        <v>60</v>
      </c>
      <c r="I105" s="3">
        <v>614541</v>
      </c>
      <c r="J105" s="3">
        <f t="shared" si="1"/>
        <v>1.7261663583064433</v>
      </c>
    </row>
    <row r="106" spans="1:10" ht="12.5" x14ac:dyDescent="0.25">
      <c r="A106" s="9">
        <f t="shared" si="0"/>
        <v>105</v>
      </c>
      <c r="B106" s="10">
        <v>44002</v>
      </c>
      <c r="C106" s="1" t="s">
        <v>84</v>
      </c>
      <c r="D106" s="1">
        <v>6</v>
      </c>
      <c r="E106" s="1">
        <v>2020</v>
      </c>
      <c r="F106" s="1" t="s">
        <v>22</v>
      </c>
      <c r="G106" s="7">
        <v>10605</v>
      </c>
      <c r="H106" s="5">
        <v>65</v>
      </c>
      <c r="I106" s="3">
        <v>783699</v>
      </c>
      <c r="J106" s="3">
        <f t="shared" si="1"/>
        <v>1.3531981028430558</v>
      </c>
    </row>
    <row r="107" spans="1:10" ht="12.5" x14ac:dyDescent="0.25">
      <c r="A107" s="9">
        <f t="shared" si="0"/>
        <v>106</v>
      </c>
      <c r="B107" s="10">
        <v>44032</v>
      </c>
      <c r="C107" s="1" t="s">
        <v>85</v>
      </c>
      <c r="D107" s="1">
        <v>7</v>
      </c>
      <c r="E107" s="1">
        <v>2020</v>
      </c>
      <c r="F107" s="1" t="s">
        <v>22</v>
      </c>
      <c r="G107" s="7">
        <v>9811</v>
      </c>
      <c r="H107" s="5">
        <v>59</v>
      </c>
      <c r="I107" s="3">
        <v>739071</v>
      </c>
      <c r="J107" s="3">
        <f t="shared" si="1"/>
        <v>1.3274773330302501</v>
      </c>
    </row>
    <row r="108" spans="1:10" ht="12.5" x14ac:dyDescent="0.25">
      <c r="A108" s="9">
        <f t="shared" si="0"/>
        <v>107</v>
      </c>
      <c r="B108" s="10">
        <v>44063</v>
      </c>
      <c r="C108" s="1" t="s">
        <v>86</v>
      </c>
      <c r="D108" s="1">
        <v>8</v>
      </c>
      <c r="E108" s="1">
        <v>2020</v>
      </c>
      <c r="F108" s="1" t="s">
        <v>22</v>
      </c>
      <c r="G108" s="7">
        <v>9281</v>
      </c>
      <c r="H108" s="5">
        <v>64</v>
      </c>
      <c r="I108" s="3">
        <v>757767</v>
      </c>
      <c r="J108" s="3">
        <f t="shared" si="1"/>
        <v>1.2247828158259728</v>
      </c>
    </row>
    <row r="109" spans="1:10" ht="12.5" x14ac:dyDescent="0.25">
      <c r="A109" s="9">
        <f t="shared" si="0"/>
        <v>108</v>
      </c>
      <c r="B109" s="10">
        <v>44094</v>
      </c>
      <c r="C109" s="1" t="s">
        <v>87</v>
      </c>
      <c r="D109" s="1">
        <v>9</v>
      </c>
      <c r="E109" s="1">
        <v>2020</v>
      </c>
      <c r="F109" s="1" t="s">
        <v>22</v>
      </c>
      <c r="G109" s="7">
        <v>10521</v>
      </c>
      <c r="H109" s="5">
        <v>60</v>
      </c>
      <c r="I109" s="3">
        <v>850991</v>
      </c>
      <c r="J109" s="3">
        <f t="shared" si="1"/>
        <v>1.2363232983662578</v>
      </c>
    </row>
    <row r="110" spans="1:10" ht="12.5" x14ac:dyDescent="0.25">
      <c r="A110" s="9">
        <f t="shared" si="0"/>
        <v>109</v>
      </c>
      <c r="B110" s="10">
        <v>44124</v>
      </c>
      <c r="C110" s="1" t="s">
        <v>88</v>
      </c>
      <c r="D110" s="1">
        <v>10</v>
      </c>
      <c r="E110" s="1">
        <v>2020</v>
      </c>
      <c r="F110" s="1" t="s">
        <v>22</v>
      </c>
      <c r="G110" s="7">
        <v>9087</v>
      </c>
      <c r="H110" s="5">
        <v>58</v>
      </c>
      <c r="I110" s="3">
        <v>883915</v>
      </c>
      <c r="J110" s="3">
        <f t="shared" si="1"/>
        <v>1.0280400264731338</v>
      </c>
    </row>
    <row r="111" spans="1:10" ht="12.5" x14ac:dyDescent="0.25">
      <c r="A111" s="9">
        <f t="shared" si="0"/>
        <v>110</v>
      </c>
      <c r="B111" s="10">
        <v>44155</v>
      </c>
      <c r="C111" s="1" t="s">
        <v>89</v>
      </c>
      <c r="D111" s="1">
        <v>11</v>
      </c>
      <c r="E111" s="1">
        <v>2020</v>
      </c>
      <c r="F111" s="1" t="s">
        <v>22</v>
      </c>
      <c r="G111" s="7">
        <v>16607</v>
      </c>
      <c r="H111" s="5">
        <v>80</v>
      </c>
      <c r="I111" s="3">
        <v>1022894</v>
      </c>
      <c r="J111" s="3">
        <f t="shared" si="1"/>
        <v>1.6235308839430089</v>
      </c>
    </row>
    <row r="112" spans="1:10" ht="12.5" x14ac:dyDescent="0.25">
      <c r="A112" s="9">
        <f t="shared" si="0"/>
        <v>111</v>
      </c>
      <c r="B112" s="10">
        <v>44185</v>
      </c>
      <c r="C112" s="1" t="s">
        <v>90</v>
      </c>
      <c r="D112" s="1">
        <v>12</v>
      </c>
      <c r="E112" s="1">
        <v>2020</v>
      </c>
      <c r="F112" s="1" t="s">
        <v>22</v>
      </c>
      <c r="G112" s="7">
        <v>14873</v>
      </c>
      <c r="H112" s="5">
        <v>70</v>
      </c>
      <c r="I112" s="3">
        <v>1053421</v>
      </c>
      <c r="J112" s="3">
        <f t="shared" si="1"/>
        <v>1.4118761634712047</v>
      </c>
    </row>
    <row r="113" spans="1:10" ht="12.5" x14ac:dyDescent="0.25">
      <c r="A113" s="9">
        <f t="shared" si="0"/>
        <v>112</v>
      </c>
      <c r="B113" s="10">
        <v>44217</v>
      </c>
      <c r="C113" s="1" t="s">
        <v>91</v>
      </c>
      <c r="D113" s="1">
        <v>1</v>
      </c>
      <c r="E113" s="1">
        <v>2021</v>
      </c>
      <c r="F113" s="1" t="s">
        <v>22</v>
      </c>
      <c r="G113" s="7">
        <v>7584</v>
      </c>
      <c r="H113" s="5">
        <v>51</v>
      </c>
      <c r="I113" s="3">
        <v>1194514</v>
      </c>
      <c r="J113" s="3">
        <f t="shared" si="1"/>
        <v>0.63490256288331492</v>
      </c>
    </row>
    <row r="114" spans="1:10" ht="12.5" x14ac:dyDescent="0.25">
      <c r="A114" s="9">
        <f t="shared" si="0"/>
        <v>113</v>
      </c>
      <c r="B114" s="10">
        <v>44248</v>
      </c>
      <c r="C114" s="1" t="s">
        <v>80</v>
      </c>
      <c r="D114" s="1">
        <v>2</v>
      </c>
      <c r="E114" s="1">
        <v>2021</v>
      </c>
      <c r="F114" s="1" t="s">
        <v>22</v>
      </c>
      <c r="G114" s="7">
        <v>7543</v>
      </c>
      <c r="H114" s="5">
        <v>48</v>
      </c>
      <c r="I114" s="3">
        <v>1281353</v>
      </c>
      <c r="J114" s="3">
        <f t="shared" si="1"/>
        <v>0.58867462752262645</v>
      </c>
    </row>
    <row r="115" spans="1:10" ht="12.5" x14ac:dyDescent="0.25">
      <c r="A115" s="9">
        <f t="shared" si="0"/>
        <v>114</v>
      </c>
      <c r="B115" s="10">
        <v>44276</v>
      </c>
      <c r="C115" s="1" t="s">
        <v>81</v>
      </c>
      <c r="D115" s="1">
        <v>3</v>
      </c>
      <c r="E115" s="1">
        <v>2021</v>
      </c>
      <c r="F115" s="1" t="s">
        <v>22</v>
      </c>
      <c r="G115" s="7">
        <v>13009</v>
      </c>
      <c r="H115" s="5">
        <v>77</v>
      </c>
      <c r="I115" s="3">
        <v>1402902</v>
      </c>
      <c r="J115" s="3">
        <f t="shared" si="1"/>
        <v>0.92729214157510642</v>
      </c>
    </row>
    <row r="116" spans="1:10" ht="12.5" x14ac:dyDescent="0.25">
      <c r="A116" s="9">
        <f t="shared" si="0"/>
        <v>115</v>
      </c>
      <c r="B116" s="10">
        <v>44307</v>
      </c>
      <c r="C116" s="1" t="s">
        <v>82</v>
      </c>
      <c r="D116" s="1">
        <v>4</v>
      </c>
      <c r="E116" s="1">
        <v>2021</v>
      </c>
      <c r="F116" s="1" t="s">
        <v>22</v>
      </c>
      <c r="G116" s="7">
        <v>12939</v>
      </c>
      <c r="H116" s="5">
        <v>58</v>
      </c>
      <c r="I116" s="3">
        <v>1383953</v>
      </c>
      <c r="J116" s="3">
        <f t="shared" si="1"/>
        <v>0.93493059374126153</v>
      </c>
    </row>
    <row r="117" spans="1:10" ht="12.5" x14ac:dyDescent="0.25">
      <c r="A117" s="9">
        <f t="shared" si="0"/>
        <v>116</v>
      </c>
      <c r="B117" s="10">
        <v>44337</v>
      </c>
      <c r="C117" s="1" t="s">
        <v>83</v>
      </c>
      <c r="D117" s="1">
        <v>5</v>
      </c>
      <c r="E117" s="1">
        <v>2021</v>
      </c>
      <c r="F117" s="1" t="s">
        <v>22</v>
      </c>
      <c r="G117" s="7">
        <v>8372</v>
      </c>
      <c r="H117" s="5">
        <v>62</v>
      </c>
      <c r="I117" s="3">
        <v>1098690</v>
      </c>
      <c r="J117" s="3">
        <f t="shared" si="1"/>
        <v>0.76199837988877661</v>
      </c>
    </row>
    <row r="118" spans="1:10" ht="12.5" x14ac:dyDescent="0.25">
      <c r="A118" s="9">
        <f t="shared" si="0"/>
        <v>117</v>
      </c>
      <c r="B118" s="10">
        <v>44368</v>
      </c>
      <c r="C118" s="1" t="s">
        <v>84</v>
      </c>
      <c r="D118" s="1">
        <v>6</v>
      </c>
      <c r="E118" s="1">
        <v>2021</v>
      </c>
      <c r="F118" s="1" t="s">
        <v>22</v>
      </c>
      <c r="G118" s="7">
        <v>15079</v>
      </c>
      <c r="H118" s="5">
        <v>68</v>
      </c>
      <c r="I118" s="3">
        <v>1493114</v>
      </c>
      <c r="J118" s="3">
        <f t="shared" si="1"/>
        <v>1.0099027937585476</v>
      </c>
    </row>
    <row r="119" spans="1:10" ht="12.5" x14ac:dyDescent="0.25">
      <c r="A119" s="9">
        <f t="shared" si="0"/>
        <v>118</v>
      </c>
      <c r="B119" s="10">
        <v>44398</v>
      </c>
      <c r="C119" s="1" t="s">
        <v>85</v>
      </c>
      <c r="D119" s="1">
        <v>7</v>
      </c>
      <c r="E119" s="1">
        <v>2021</v>
      </c>
      <c r="F119" s="1" t="s">
        <v>22</v>
      </c>
      <c r="G119" s="7">
        <v>28648</v>
      </c>
      <c r="H119" s="5">
        <v>62</v>
      </c>
      <c r="I119" s="3">
        <v>1234633</v>
      </c>
      <c r="J119" s="3">
        <f t="shared" si="1"/>
        <v>2.3203656471194276</v>
      </c>
    </row>
    <row r="120" spans="1:10" ht="12.5" x14ac:dyDescent="0.25">
      <c r="A120" s="9">
        <f t="shared" si="0"/>
        <v>119</v>
      </c>
      <c r="B120" s="10">
        <v>44429</v>
      </c>
      <c r="C120" s="1" t="s">
        <v>86</v>
      </c>
      <c r="D120" s="1">
        <v>8</v>
      </c>
      <c r="E120" s="1">
        <v>2021</v>
      </c>
      <c r="F120" s="1" t="s">
        <v>22</v>
      </c>
      <c r="G120" s="7">
        <v>21676</v>
      </c>
      <c r="H120" s="5">
        <v>81</v>
      </c>
      <c r="I120" s="3">
        <v>1246872</v>
      </c>
      <c r="J120" s="3">
        <f t="shared" si="1"/>
        <v>1.7384302478522253</v>
      </c>
    </row>
    <row r="121" spans="1:10" ht="12.5" x14ac:dyDescent="0.25">
      <c r="A121" s="9">
        <f t="shared" si="0"/>
        <v>120</v>
      </c>
      <c r="B121" s="10">
        <v>44460</v>
      </c>
      <c r="C121" s="1" t="s">
        <v>87</v>
      </c>
      <c r="D121" s="1">
        <v>9</v>
      </c>
      <c r="E121" s="1">
        <v>2021</v>
      </c>
      <c r="F121" s="1" t="s">
        <v>22</v>
      </c>
      <c r="G121" s="7">
        <v>28348</v>
      </c>
      <c r="H121" s="5">
        <v>77</v>
      </c>
      <c r="I121" s="3">
        <v>1364714</v>
      </c>
      <c r="J121" s="3">
        <f t="shared" si="1"/>
        <v>2.0772117821023306</v>
      </c>
    </row>
    <row r="122" spans="1:10" ht="12.5" x14ac:dyDescent="0.25">
      <c r="A122" s="9">
        <f t="shared" si="0"/>
        <v>121</v>
      </c>
      <c r="B122" s="10">
        <v>44490</v>
      </c>
      <c r="C122" s="1" t="s">
        <v>88</v>
      </c>
      <c r="D122" s="1">
        <v>10</v>
      </c>
      <c r="E122" s="1">
        <v>2021</v>
      </c>
      <c r="F122" s="1" t="s">
        <v>22</v>
      </c>
      <c r="G122" s="7">
        <v>26521</v>
      </c>
      <c r="H122" s="5">
        <v>89</v>
      </c>
      <c r="I122" s="3">
        <v>1330157</v>
      </c>
      <c r="J122" s="3">
        <f t="shared" si="1"/>
        <v>1.9938247891038425</v>
      </c>
    </row>
    <row r="123" spans="1:10" ht="12.5" x14ac:dyDescent="0.25">
      <c r="A123" s="9">
        <f t="shared" si="0"/>
        <v>122</v>
      </c>
      <c r="B123" s="10">
        <v>44521</v>
      </c>
      <c r="C123" s="1" t="s">
        <v>89</v>
      </c>
      <c r="D123" s="1">
        <v>11</v>
      </c>
      <c r="E123" s="1">
        <v>2021</v>
      </c>
      <c r="F123" s="1" t="s">
        <v>22</v>
      </c>
      <c r="G123" s="7">
        <v>33302</v>
      </c>
      <c r="H123" s="5">
        <v>105</v>
      </c>
      <c r="I123" s="3">
        <v>1471786</v>
      </c>
      <c r="J123" s="3">
        <f t="shared" si="1"/>
        <v>2.2626930817387856</v>
      </c>
    </row>
    <row r="124" spans="1:10" ht="12.5" x14ac:dyDescent="0.25">
      <c r="A124" s="9">
        <f t="shared" si="0"/>
        <v>123</v>
      </c>
      <c r="B124" s="10">
        <v>44551</v>
      </c>
      <c r="C124" s="1" t="s">
        <v>90</v>
      </c>
      <c r="D124" s="1">
        <v>12</v>
      </c>
      <c r="E124" s="1">
        <v>2021</v>
      </c>
      <c r="F124" s="1" t="s">
        <v>22</v>
      </c>
      <c r="G124" s="7">
        <v>34891</v>
      </c>
      <c r="H124" s="5">
        <v>105</v>
      </c>
      <c r="I124" s="3">
        <v>1528067</v>
      </c>
      <c r="J124" s="3">
        <f t="shared" si="1"/>
        <v>2.2833422880017697</v>
      </c>
    </row>
    <row r="125" spans="1:10" ht="12.5" x14ac:dyDescent="0.25">
      <c r="A125" s="9">
        <f t="shared" si="0"/>
        <v>124</v>
      </c>
      <c r="B125" s="10">
        <v>44583</v>
      </c>
      <c r="C125" s="1" t="s">
        <v>91</v>
      </c>
      <c r="D125" s="1">
        <v>1</v>
      </c>
      <c r="E125" s="1">
        <v>2022</v>
      </c>
      <c r="F125" s="1" t="s">
        <v>22</v>
      </c>
      <c r="G125" s="7">
        <v>20657</v>
      </c>
      <c r="H125" s="5">
        <v>116</v>
      </c>
      <c r="I125" s="3">
        <v>1468518</v>
      </c>
      <c r="J125" s="3">
        <f t="shared" si="1"/>
        <v>1.4066562343805116</v>
      </c>
    </row>
    <row r="126" spans="1:10" ht="12.5" x14ac:dyDescent="0.25">
      <c r="A126" s="9">
        <f t="shared" si="0"/>
        <v>125</v>
      </c>
      <c r="B126" s="10">
        <v>44614</v>
      </c>
      <c r="C126" s="1" t="s">
        <v>80</v>
      </c>
      <c r="D126" s="1">
        <v>2</v>
      </c>
      <c r="E126" s="1">
        <v>2022</v>
      </c>
      <c r="F126" s="1" t="s">
        <v>22</v>
      </c>
      <c r="G126" s="7">
        <v>26075</v>
      </c>
      <c r="H126" s="5">
        <v>108</v>
      </c>
      <c r="I126" s="3">
        <v>1576512</v>
      </c>
      <c r="J126" s="3">
        <f t="shared" si="1"/>
        <v>1.6539677465188973</v>
      </c>
    </row>
    <row r="127" spans="1:10" ht="12.5" x14ac:dyDescent="0.25">
      <c r="A127" s="9">
        <f t="shared" si="0"/>
        <v>126</v>
      </c>
      <c r="B127" s="10">
        <v>44642</v>
      </c>
      <c r="C127" s="1" t="s">
        <v>81</v>
      </c>
      <c r="D127" s="1">
        <v>3</v>
      </c>
      <c r="E127" s="1">
        <v>2022</v>
      </c>
      <c r="F127" s="1" t="s">
        <v>22</v>
      </c>
      <c r="G127" s="7">
        <v>34508</v>
      </c>
      <c r="H127" s="5">
        <v>153</v>
      </c>
      <c r="I127" s="3">
        <v>2007740</v>
      </c>
      <c r="J127" s="3">
        <f t="shared" si="1"/>
        <v>1.7187484435235638</v>
      </c>
    </row>
    <row r="128" spans="1:10" ht="12.5" x14ac:dyDescent="0.25">
      <c r="A128" s="9">
        <f t="shared" si="0"/>
        <v>127</v>
      </c>
      <c r="B128" s="10">
        <v>44673</v>
      </c>
      <c r="C128" s="1" t="s">
        <v>82</v>
      </c>
      <c r="D128" s="1">
        <v>4</v>
      </c>
      <c r="E128" s="1">
        <v>2022</v>
      </c>
      <c r="F128" s="1" t="s">
        <v>22</v>
      </c>
      <c r="G128" s="7">
        <v>26897</v>
      </c>
      <c r="H128" s="5">
        <v>151</v>
      </c>
      <c r="I128" s="3">
        <v>1506180</v>
      </c>
      <c r="J128" s="3">
        <f t="shared" si="1"/>
        <v>1.7857759364750561</v>
      </c>
    </row>
    <row r="129" spans="1:10" ht="12.5" x14ac:dyDescent="0.25">
      <c r="A129" s="9">
        <f t="shared" si="0"/>
        <v>128</v>
      </c>
      <c r="B129" s="10">
        <v>44703</v>
      </c>
      <c r="C129" s="1" t="s">
        <v>83</v>
      </c>
      <c r="D129" s="1">
        <v>5</v>
      </c>
      <c r="E129" s="1">
        <v>2022</v>
      </c>
      <c r="F129" s="1" t="s">
        <v>22</v>
      </c>
      <c r="G129" s="7">
        <v>35640</v>
      </c>
      <c r="H129" s="5">
        <v>144</v>
      </c>
      <c r="I129" s="3">
        <v>1640099</v>
      </c>
      <c r="J129" s="3">
        <f t="shared" si="1"/>
        <v>2.1730395543195868</v>
      </c>
    </row>
    <row r="130" spans="1:10" ht="12.5" x14ac:dyDescent="0.25">
      <c r="A130" s="9">
        <f t="shared" si="0"/>
        <v>129</v>
      </c>
      <c r="B130" s="10">
        <v>44734</v>
      </c>
      <c r="C130" s="1" t="s">
        <v>84</v>
      </c>
      <c r="D130" s="1">
        <v>6</v>
      </c>
      <c r="E130" s="1">
        <v>2022</v>
      </c>
      <c r="F130" s="1" t="s">
        <v>22</v>
      </c>
      <c r="G130" s="7">
        <v>32473</v>
      </c>
      <c r="H130" s="5">
        <v>192</v>
      </c>
      <c r="I130" s="3">
        <v>1832636</v>
      </c>
      <c r="J130" s="3">
        <f t="shared" si="1"/>
        <v>1.7719285226307897</v>
      </c>
    </row>
    <row r="131" spans="1:10" ht="12.5" x14ac:dyDescent="0.25">
      <c r="A131" s="9">
        <f t="shared" si="0"/>
        <v>130</v>
      </c>
      <c r="B131" s="10">
        <v>44764</v>
      </c>
      <c r="C131" s="1" t="s">
        <v>85</v>
      </c>
      <c r="D131" s="1">
        <v>7</v>
      </c>
      <c r="E131" s="1">
        <v>2022</v>
      </c>
      <c r="F131" s="1" t="s">
        <v>22</v>
      </c>
      <c r="G131" s="7">
        <v>35882</v>
      </c>
      <c r="H131" s="5">
        <v>207</v>
      </c>
      <c r="I131" s="3">
        <v>1625375</v>
      </c>
      <c r="J131" s="3">
        <f t="shared" si="1"/>
        <v>2.2076136276243945</v>
      </c>
    </row>
    <row r="132" spans="1:10" ht="12.5" x14ac:dyDescent="0.25">
      <c r="A132" s="9">
        <f t="shared" si="0"/>
        <v>131</v>
      </c>
      <c r="B132" s="10">
        <v>44795</v>
      </c>
      <c r="C132" s="1" t="s">
        <v>86</v>
      </c>
      <c r="D132" s="1">
        <v>8</v>
      </c>
      <c r="E132" s="1">
        <v>2022</v>
      </c>
      <c r="F132" s="1" t="s">
        <v>22</v>
      </c>
      <c r="G132" s="7">
        <v>43610</v>
      </c>
      <c r="H132" s="5">
        <v>238</v>
      </c>
      <c r="I132" s="3">
        <v>1644943</v>
      </c>
      <c r="J132" s="3">
        <f t="shared" si="1"/>
        <v>2.651155693540749</v>
      </c>
    </row>
    <row r="133" spans="1:10" ht="12.5" x14ac:dyDescent="0.25">
      <c r="A133" s="9">
        <f t="shared" si="0"/>
        <v>132</v>
      </c>
      <c r="B133" s="10">
        <v>44826</v>
      </c>
      <c r="C133" s="1" t="s">
        <v>87</v>
      </c>
      <c r="D133" s="1">
        <v>9</v>
      </c>
      <c r="E133" s="1">
        <v>2022</v>
      </c>
      <c r="F133" s="1" t="s">
        <v>22</v>
      </c>
      <c r="G133" s="7">
        <v>43289</v>
      </c>
      <c r="H133" s="5">
        <v>239</v>
      </c>
      <c r="I133" s="3">
        <v>1415748</v>
      </c>
      <c r="J133" s="3">
        <f t="shared" si="1"/>
        <v>3.057676931205271</v>
      </c>
    </row>
    <row r="134" spans="1:10" ht="12.5" x14ac:dyDescent="0.25">
      <c r="A134" s="9">
        <f t="shared" si="0"/>
        <v>133</v>
      </c>
      <c r="B134" s="10">
        <v>44856</v>
      </c>
      <c r="C134" s="1" t="s">
        <v>88</v>
      </c>
      <c r="D134" s="1">
        <v>10</v>
      </c>
      <c r="E134" s="1">
        <v>2022</v>
      </c>
      <c r="F134" s="1" t="s">
        <v>22</v>
      </c>
      <c r="G134" s="7">
        <v>55276</v>
      </c>
      <c r="H134" s="5">
        <v>246</v>
      </c>
      <c r="I134" s="3">
        <v>1359799</v>
      </c>
      <c r="J134" s="3">
        <f t="shared" si="1"/>
        <v>4.0650125496488814</v>
      </c>
    </row>
    <row r="135" spans="1:10" ht="12.5" x14ac:dyDescent="0.25">
      <c r="A135" s="9">
        <f t="shared" si="0"/>
        <v>134</v>
      </c>
      <c r="B135" s="10">
        <v>44887</v>
      </c>
      <c r="C135" s="1" t="s">
        <v>89</v>
      </c>
      <c r="D135" s="1">
        <v>11</v>
      </c>
      <c r="E135" s="1">
        <v>2022</v>
      </c>
      <c r="F135" s="1" t="s">
        <v>22</v>
      </c>
      <c r="G135" s="7">
        <v>68917</v>
      </c>
      <c r="H135" s="5">
        <v>281</v>
      </c>
      <c r="I135" s="3">
        <v>1401536</v>
      </c>
      <c r="J135" s="3">
        <f t="shared" si="1"/>
        <v>4.9172479336956023</v>
      </c>
    </row>
    <row r="136" spans="1:10" ht="12.5" x14ac:dyDescent="0.25">
      <c r="A136" s="9">
        <f t="shared" si="0"/>
        <v>135</v>
      </c>
      <c r="B136" s="10">
        <v>44917</v>
      </c>
      <c r="C136" s="1" t="s">
        <v>90</v>
      </c>
      <c r="D136" s="1">
        <v>12</v>
      </c>
      <c r="E136" s="1">
        <v>2022</v>
      </c>
      <c r="F136" s="1" t="s">
        <v>22</v>
      </c>
      <c r="G136" s="7">
        <v>100483</v>
      </c>
      <c r="H136" s="5">
        <v>284</v>
      </c>
      <c r="I136" s="3">
        <v>1362860</v>
      </c>
      <c r="J136" s="3">
        <f t="shared" si="1"/>
        <v>7.3729510001027245</v>
      </c>
    </row>
    <row r="137" spans="1:10" ht="12.5" x14ac:dyDescent="0.25">
      <c r="A137" s="9">
        <f t="shared" si="0"/>
        <v>136</v>
      </c>
      <c r="B137" s="10">
        <v>44948</v>
      </c>
      <c r="C137" s="1" t="s">
        <v>91</v>
      </c>
      <c r="D137" s="1">
        <v>1</v>
      </c>
      <c r="E137" s="1">
        <v>2023</v>
      </c>
      <c r="F137" s="1" t="s">
        <v>22</v>
      </c>
      <c r="G137" s="7">
        <v>116203</v>
      </c>
      <c r="H137" s="5">
        <v>283</v>
      </c>
      <c r="I137" s="3">
        <v>1416355</v>
      </c>
      <c r="J137" s="3">
        <f t="shared" si="1"/>
        <v>8.2043696672091393</v>
      </c>
    </row>
    <row r="138" spans="1:10" ht="12.5" x14ac:dyDescent="0.25">
      <c r="A138" s="9">
        <f t="shared" si="0"/>
        <v>137</v>
      </c>
      <c r="B138" s="10">
        <v>44979</v>
      </c>
      <c r="C138" s="1" t="s">
        <v>80</v>
      </c>
      <c r="D138" s="1">
        <v>2</v>
      </c>
      <c r="E138" s="1">
        <v>2023</v>
      </c>
      <c r="F138" s="1" t="s">
        <v>22</v>
      </c>
      <c r="G138" s="7">
        <v>97688</v>
      </c>
      <c r="H138" s="5">
        <v>276</v>
      </c>
      <c r="I138" s="3">
        <v>1491364</v>
      </c>
      <c r="J138" s="3">
        <f t="shared" si="1"/>
        <v>6.5502452788185854</v>
      </c>
    </row>
    <row r="139" spans="1:10" ht="12.5" x14ac:dyDescent="0.25">
      <c r="A139" s="9">
        <f t="shared" si="0"/>
        <v>138</v>
      </c>
      <c r="B139" s="10">
        <v>45007</v>
      </c>
      <c r="C139" s="1" t="s">
        <v>81</v>
      </c>
      <c r="D139" s="1">
        <v>3</v>
      </c>
      <c r="E139" s="1">
        <v>2023</v>
      </c>
      <c r="F139" s="1" t="s">
        <v>22</v>
      </c>
      <c r="G139" s="7">
        <v>141790</v>
      </c>
      <c r="H139" s="5">
        <v>304</v>
      </c>
      <c r="I139" s="3">
        <v>1759040</v>
      </c>
      <c r="J139" s="3">
        <f t="shared" si="1"/>
        <v>8.0606467163907585</v>
      </c>
    </row>
    <row r="140" spans="1:10" ht="12.5" x14ac:dyDescent="0.25">
      <c r="A140" s="9">
        <f t="shared" si="0"/>
        <v>139</v>
      </c>
      <c r="B140" s="10">
        <v>45038</v>
      </c>
      <c r="C140" s="1" t="s">
        <v>82</v>
      </c>
      <c r="D140" s="1">
        <v>4</v>
      </c>
      <c r="E140" s="1">
        <v>2023</v>
      </c>
      <c r="F140" s="1" t="s">
        <v>22</v>
      </c>
      <c r="G140" s="7">
        <v>84742</v>
      </c>
      <c r="H140" s="5">
        <v>268</v>
      </c>
      <c r="I140" s="3">
        <v>1031576</v>
      </c>
      <c r="J140" s="3">
        <f t="shared" si="1"/>
        <v>8.2148091851691003</v>
      </c>
    </row>
    <row r="141" spans="1:10" ht="12.5" x14ac:dyDescent="0.25">
      <c r="A141" s="9">
        <f t="shared" si="0"/>
        <v>140</v>
      </c>
      <c r="B141" s="10">
        <v>45068</v>
      </c>
      <c r="C141" s="1" t="s">
        <v>83</v>
      </c>
      <c r="D141" s="1">
        <v>5</v>
      </c>
      <c r="E141" s="1">
        <v>2023</v>
      </c>
      <c r="F141" s="1" t="s">
        <v>22</v>
      </c>
      <c r="G141" s="7">
        <v>114420</v>
      </c>
      <c r="H141" s="5">
        <v>396</v>
      </c>
      <c r="I141" s="3">
        <v>1667073</v>
      </c>
      <c r="J141" s="3">
        <f t="shared" si="1"/>
        <v>6.8635266721973176</v>
      </c>
    </row>
    <row r="142" spans="1:10" ht="12.5" x14ac:dyDescent="0.25">
      <c r="A142" s="9">
        <f t="shared" si="0"/>
        <v>141</v>
      </c>
      <c r="B142" s="10">
        <v>45099</v>
      </c>
      <c r="C142" s="1" t="s">
        <v>84</v>
      </c>
      <c r="D142" s="1">
        <v>6</v>
      </c>
      <c r="E142" s="1">
        <v>2023</v>
      </c>
      <c r="F142" s="1" t="s">
        <v>22</v>
      </c>
      <c r="G142" s="7">
        <v>99288</v>
      </c>
      <c r="H142" s="5">
        <v>384</v>
      </c>
      <c r="I142" s="3">
        <v>1316929</v>
      </c>
      <c r="J142" s="3">
        <f t="shared" si="1"/>
        <v>7.5393586138660469</v>
      </c>
    </row>
    <row r="143" spans="1:10" ht="12.5" x14ac:dyDescent="0.25">
      <c r="A143" s="9">
        <f t="shared" si="0"/>
        <v>142</v>
      </c>
      <c r="B143" s="10">
        <v>45129</v>
      </c>
      <c r="C143" s="1" t="s">
        <v>85</v>
      </c>
      <c r="D143" s="1">
        <v>7</v>
      </c>
      <c r="E143" s="1">
        <v>2023</v>
      </c>
      <c r="F143" s="1" t="s">
        <v>22</v>
      </c>
      <c r="G143" s="7">
        <v>111303</v>
      </c>
      <c r="H143" s="5">
        <v>397</v>
      </c>
      <c r="I143" s="3">
        <v>1433718</v>
      </c>
      <c r="J143" s="3">
        <f t="shared" si="1"/>
        <v>7.7632421438525574</v>
      </c>
    </row>
    <row r="144" spans="1:10" ht="12.5" x14ac:dyDescent="0.25">
      <c r="A144" s="9">
        <f t="shared" si="0"/>
        <v>143</v>
      </c>
      <c r="B144" s="10">
        <v>45160</v>
      </c>
      <c r="C144" s="1" t="s">
        <v>86</v>
      </c>
      <c r="D144" s="1">
        <v>8</v>
      </c>
      <c r="E144" s="1">
        <v>2023</v>
      </c>
      <c r="F144" s="1" t="s">
        <v>22</v>
      </c>
      <c r="G144" s="7">
        <v>139876</v>
      </c>
      <c r="H144" s="5">
        <v>574</v>
      </c>
      <c r="I144" s="3">
        <v>1402702</v>
      </c>
      <c r="J144" s="3">
        <f t="shared" si="1"/>
        <v>9.9718970957480639</v>
      </c>
    </row>
    <row r="145" spans="1:11" ht="12.5" x14ac:dyDescent="0.25">
      <c r="A145" s="9">
        <f t="shared" si="0"/>
        <v>144</v>
      </c>
      <c r="B145" s="10">
        <v>45191</v>
      </c>
      <c r="C145" s="1" t="s">
        <v>87</v>
      </c>
      <c r="D145" s="1">
        <v>9</v>
      </c>
      <c r="E145" s="1">
        <v>2023</v>
      </c>
      <c r="F145" s="1" t="s">
        <v>22</v>
      </c>
      <c r="G145" s="7">
        <v>173820.330242453</v>
      </c>
      <c r="H145" s="5">
        <v>471</v>
      </c>
      <c r="I145" s="3">
        <v>1350840</v>
      </c>
      <c r="J145" s="3">
        <f t="shared" si="1"/>
        <v>12.867573527764428</v>
      </c>
      <c r="K145" s="11"/>
    </row>
    <row r="146" spans="1:11" ht="12.5" x14ac:dyDescent="0.25">
      <c r="A146" s="9">
        <f t="shared" si="0"/>
        <v>145</v>
      </c>
      <c r="B146" s="10">
        <v>45221</v>
      </c>
      <c r="C146" s="1" t="s">
        <v>88</v>
      </c>
      <c r="D146" s="1">
        <v>10</v>
      </c>
      <c r="E146" s="1">
        <v>2023</v>
      </c>
      <c r="F146" s="1" t="s">
        <v>22</v>
      </c>
      <c r="G146" s="7">
        <v>106600</v>
      </c>
      <c r="H146" s="5">
        <v>221</v>
      </c>
      <c r="I146" s="3">
        <v>1490335</v>
      </c>
      <c r="J146" s="3">
        <f t="shared" si="1"/>
        <v>7.1527542465284659</v>
      </c>
    </row>
    <row r="147" spans="1:11" ht="12.5" x14ac:dyDescent="0.25">
      <c r="A147" s="9">
        <f t="shared" si="0"/>
        <v>146</v>
      </c>
      <c r="B147" s="10">
        <v>45252</v>
      </c>
      <c r="C147" s="1" t="s">
        <v>89</v>
      </c>
      <c r="D147" s="1">
        <v>11</v>
      </c>
      <c r="E147" s="1">
        <v>2023</v>
      </c>
      <c r="F147" s="1" t="s">
        <v>22</v>
      </c>
      <c r="G147" s="7">
        <v>96461.311000000002</v>
      </c>
      <c r="H147" s="5">
        <v>229</v>
      </c>
      <c r="I147" s="3">
        <v>1442179</v>
      </c>
      <c r="J147" s="3">
        <f t="shared" si="1"/>
        <v>6.6885810291232914</v>
      </c>
    </row>
    <row r="148" spans="1:11" ht="12.5" x14ac:dyDescent="0.25">
      <c r="A148" s="9">
        <f t="shared" si="0"/>
        <v>147</v>
      </c>
      <c r="B148" s="10">
        <v>45282</v>
      </c>
      <c r="C148" s="1" t="s">
        <v>90</v>
      </c>
      <c r="D148" s="1">
        <v>12</v>
      </c>
      <c r="E148" s="1">
        <v>2023</v>
      </c>
      <c r="F148" s="1" t="s">
        <v>22</v>
      </c>
      <c r="G148" s="7">
        <v>84725.932000000001</v>
      </c>
      <c r="H148" s="5">
        <v>770</v>
      </c>
      <c r="I148" s="3">
        <v>1231252</v>
      </c>
      <c r="J148" s="3">
        <f t="shared" si="1"/>
        <v>6.8812827918249067</v>
      </c>
    </row>
    <row r="149" spans="1:11" ht="12.5" x14ac:dyDescent="0.25">
      <c r="A149" s="9">
        <f t="shared" si="0"/>
        <v>148</v>
      </c>
      <c r="B149" s="10">
        <v>45313</v>
      </c>
      <c r="C149" s="1" t="s">
        <v>91</v>
      </c>
      <c r="D149" s="1">
        <v>1</v>
      </c>
      <c r="E149" s="1">
        <v>2024</v>
      </c>
      <c r="F149" s="1" t="s">
        <v>22</v>
      </c>
      <c r="G149" s="7">
        <v>81187.13</v>
      </c>
      <c r="H149" s="5">
        <v>788</v>
      </c>
      <c r="I149" s="3">
        <v>1478847</v>
      </c>
      <c r="J149" s="3">
        <f t="shared" si="1"/>
        <v>5.4898938159255151</v>
      </c>
    </row>
    <row r="150" spans="1:11" ht="12.5" x14ac:dyDescent="0.25">
      <c r="A150" s="9">
        <f t="shared" si="0"/>
        <v>149</v>
      </c>
      <c r="B150" s="10">
        <v>45344</v>
      </c>
      <c r="C150" s="1" t="s">
        <v>80</v>
      </c>
      <c r="D150" s="1">
        <v>2</v>
      </c>
      <c r="E150" s="1">
        <v>2024</v>
      </c>
      <c r="F150" s="1" t="s">
        <v>22</v>
      </c>
      <c r="G150" s="7">
        <v>74290.422999999995</v>
      </c>
      <c r="H150" s="5">
        <v>920</v>
      </c>
      <c r="I150" s="3">
        <v>1586025</v>
      </c>
      <c r="J150" s="3">
        <f t="shared" si="1"/>
        <v>4.6840638073170338</v>
      </c>
    </row>
    <row r="151" spans="1:11" ht="12.5" x14ac:dyDescent="0.25">
      <c r="A151" s="9">
        <f t="shared" si="0"/>
        <v>150</v>
      </c>
      <c r="B151" s="10">
        <v>45373</v>
      </c>
      <c r="C151" s="1" t="s">
        <v>81</v>
      </c>
      <c r="D151" s="1">
        <v>3</v>
      </c>
      <c r="E151" s="1">
        <v>2024</v>
      </c>
      <c r="F151" s="1" t="s">
        <v>22</v>
      </c>
      <c r="G151" s="7">
        <v>109034.2245997</v>
      </c>
      <c r="H151" s="5">
        <v>910</v>
      </c>
      <c r="I151" s="3">
        <v>1439897</v>
      </c>
      <c r="J151" s="3">
        <f t="shared" si="1"/>
        <v>7.5723627870396282</v>
      </c>
    </row>
    <row r="152" spans="1:11" ht="12.5" x14ac:dyDescent="0.25">
      <c r="A152" s="9">
        <f t="shared" si="0"/>
        <v>151</v>
      </c>
      <c r="B152" s="10">
        <v>45404</v>
      </c>
      <c r="C152" s="1" t="s">
        <v>82</v>
      </c>
      <c r="D152" s="1">
        <v>4</v>
      </c>
      <c r="E152" s="1">
        <v>2024</v>
      </c>
      <c r="F152" s="1" t="s">
        <v>22</v>
      </c>
      <c r="G152" s="7">
        <v>65934.993000000002</v>
      </c>
      <c r="H152" s="5">
        <v>795</v>
      </c>
      <c r="I152" s="3">
        <v>1132096</v>
      </c>
      <c r="J152" s="3">
        <f t="shared" si="1"/>
        <v>5.8241521037085198</v>
      </c>
    </row>
    <row r="153" spans="1:11" ht="12.5" x14ac:dyDescent="0.25">
      <c r="A153" s="9">
        <f t="shared" si="0"/>
        <v>152</v>
      </c>
      <c r="B153" s="10">
        <v>45434</v>
      </c>
      <c r="C153" s="1" t="s">
        <v>83</v>
      </c>
      <c r="D153" s="1">
        <v>5</v>
      </c>
      <c r="E153" s="1">
        <v>2024</v>
      </c>
      <c r="F153" s="1" t="s">
        <v>22</v>
      </c>
      <c r="G153" s="7">
        <v>98524.324999999997</v>
      </c>
      <c r="H153" s="5">
        <v>1025</v>
      </c>
      <c r="I153" s="3">
        <v>1483809</v>
      </c>
      <c r="J153" s="3">
        <f t="shared" si="1"/>
        <v>6.6399600622452075</v>
      </c>
    </row>
    <row r="154" spans="1:11" ht="12.5" x14ac:dyDescent="0.25">
      <c r="A154" s="9">
        <f t="shared" si="0"/>
        <v>153</v>
      </c>
      <c r="B154" s="10">
        <v>44124</v>
      </c>
      <c r="C154" s="1" t="s">
        <v>88</v>
      </c>
      <c r="D154" s="1">
        <v>10</v>
      </c>
      <c r="E154" s="1">
        <v>2020</v>
      </c>
      <c r="F154" s="1" t="s">
        <v>39</v>
      </c>
      <c r="G154" s="8">
        <v>28</v>
      </c>
      <c r="H154" s="5">
        <v>3</v>
      </c>
      <c r="I154" s="3">
        <v>1820763</v>
      </c>
      <c r="J154" s="3">
        <f t="shared" si="1"/>
        <v>1.5378168383254711E-3</v>
      </c>
    </row>
    <row r="155" spans="1:11" ht="12.5" x14ac:dyDescent="0.25">
      <c r="A155" s="9">
        <f t="shared" si="0"/>
        <v>154</v>
      </c>
      <c r="B155" s="10">
        <v>44155</v>
      </c>
      <c r="C155" s="1" t="s">
        <v>89</v>
      </c>
      <c r="D155" s="1">
        <v>11</v>
      </c>
      <c r="E155" s="1">
        <v>2020</v>
      </c>
      <c r="F155" s="1" t="s">
        <v>39</v>
      </c>
      <c r="G155" s="8">
        <v>15</v>
      </c>
      <c r="H155" s="5">
        <v>4</v>
      </c>
      <c r="I155" s="3">
        <v>2169841</v>
      </c>
      <c r="J155" s="3">
        <f t="shared" si="1"/>
        <v>6.9129489211421482E-4</v>
      </c>
    </row>
    <row r="156" spans="1:11" ht="12.5" x14ac:dyDescent="0.25">
      <c r="A156" s="9">
        <f t="shared" si="0"/>
        <v>155</v>
      </c>
      <c r="B156" s="10">
        <v>44185</v>
      </c>
      <c r="C156" s="1" t="s">
        <v>90</v>
      </c>
      <c r="D156" s="1">
        <v>12</v>
      </c>
      <c r="E156" s="1">
        <v>2020</v>
      </c>
      <c r="F156" s="1" t="s">
        <v>39</v>
      </c>
      <c r="G156" s="7">
        <v>29496</v>
      </c>
      <c r="H156" s="5">
        <v>3</v>
      </c>
      <c r="I156" s="3">
        <v>2230609</v>
      </c>
      <c r="J156" s="3">
        <f t="shared" si="1"/>
        <v>1.3223294624920818</v>
      </c>
    </row>
    <row r="157" spans="1:11" ht="12.5" x14ac:dyDescent="0.25">
      <c r="A157" s="9">
        <f t="shared" si="0"/>
        <v>156</v>
      </c>
      <c r="B157" s="10">
        <v>44217</v>
      </c>
      <c r="C157" s="1" t="s">
        <v>91</v>
      </c>
      <c r="D157" s="1">
        <v>1</v>
      </c>
      <c r="E157" s="1">
        <v>2021</v>
      </c>
      <c r="F157" s="1" t="s">
        <v>39</v>
      </c>
      <c r="G157" s="7">
        <v>29715</v>
      </c>
      <c r="H157" s="5">
        <v>4</v>
      </c>
      <c r="I157" s="3">
        <v>2244660</v>
      </c>
      <c r="J157" s="3">
        <f t="shared" si="1"/>
        <v>1.323808505519767</v>
      </c>
    </row>
    <row r="158" spans="1:11" ht="12.5" x14ac:dyDescent="0.25">
      <c r="A158" s="9">
        <f t="shared" si="0"/>
        <v>157</v>
      </c>
      <c r="B158" s="10">
        <v>44248</v>
      </c>
      <c r="C158" s="1" t="s">
        <v>80</v>
      </c>
      <c r="D158" s="1">
        <v>2</v>
      </c>
      <c r="E158" s="1">
        <v>2021</v>
      </c>
      <c r="F158" s="1" t="s">
        <v>39</v>
      </c>
      <c r="G158" s="7">
        <v>166361</v>
      </c>
      <c r="H158" s="5">
        <v>13</v>
      </c>
      <c r="I158" s="3">
        <v>2284006</v>
      </c>
      <c r="J158" s="3">
        <f t="shared" si="1"/>
        <v>7.2837374332641858</v>
      </c>
    </row>
    <row r="159" spans="1:11" ht="12.5" x14ac:dyDescent="0.25">
      <c r="A159" s="9">
        <f t="shared" si="0"/>
        <v>158</v>
      </c>
      <c r="B159" s="10">
        <v>44276</v>
      </c>
      <c r="C159" s="1" t="s">
        <v>81</v>
      </c>
      <c r="D159" s="1">
        <v>3</v>
      </c>
      <c r="E159" s="1">
        <v>2021</v>
      </c>
      <c r="F159" s="1" t="s">
        <v>39</v>
      </c>
      <c r="G159" s="7">
        <v>140167</v>
      </c>
      <c r="H159" s="5">
        <v>35</v>
      </c>
      <c r="I159" s="3">
        <v>2715403</v>
      </c>
      <c r="J159" s="3">
        <f t="shared" si="1"/>
        <v>5.1619225580880626</v>
      </c>
    </row>
    <row r="160" spans="1:11" ht="12.5" x14ac:dyDescent="0.25">
      <c r="A160" s="9">
        <f t="shared" si="0"/>
        <v>159</v>
      </c>
      <c r="B160" s="10">
        <v>44307</v>
      </c>
      <c r="C160" s="1" t="s">
        <v>82</v>
      </c>
      <c r="D160" s="1">
        <v>4</v>
      </c>
      <c r="E160" s="1">
        <v>2021</v>
      </c>
      <c r="F160" s="1" t="s">
        <v>39</v>
      </c>
      <c r="G160" s="7">
        <v>15095</v>
      </c>
      <c r="H160" s="5">
        <v>22</v>
      </c>
      <c r="I160" s="3">
        <v>2626319</v>
      </c>
      <c r="J160" s="3">
        <f t="shared" si="1"/>
        <v>0.57475881642709814</v>
      </c>
    </row>
    <row r="161" spans="1:10" ht="12.5" x14ac:dyDescent="0.25">
      <c r="A161" s="9">
        <f t="shared" si="0"/>
        <v>160</v>
      </c>
      <c r="B161" s="10">
        <v>44337</v>
      </c>
      <c r="C161" s="1" t="s">
        <v>83</v>
      </c>
      <c r="D161" s="1">
        <v>5</v>
      </c>
      <c r="E161" s="1">
        <v>2021</v>
      </c>
      <c r="F161" s="1" t="s">
        <v>39</v>
      </c>
      <c r="G161" s="7">
        <v>55278</v>
      </c>
      <c r="H161" s="5">
        <v>53</v>
      </c>
      <c r="I161" s="3">
        <v>2185035</v>
      </c>
      <c r="J161" s="3">
        <f t="shared" si="1"/>
        <v>2.5298450596901194</v>
      </c>
    </row>
    <row r="162" spans="1:10" ht="12.5" x14ac:dyDescent="0.25">
      <c r="A162" s="9">
        <f t="shared" si="0"/>
        <v>161</v>
      </c>
      <c r="B162" s="10">
        <v>44368</v>
      </c>
      <c r="C162" s="1" t="s">
        <v>84</v>
      </c>
      <c r="D162" s="1">
        <v>6</v>
      </c>
      <c r="E162" s="1">
        <v>2021</v>
      </c>
      <c r="F162" s="1" t="s">
        <v>39</v>
      </c>
      <c r="G162" s="7">
        <v>116078</v>
      </c>
      <c r="H162" s="5">
        <v>20</v>
      </c>
      <c r="I162" s="3">
        <v>2782233</v>
      </c>
      <c r="J162" s="3">
        <f t="shared" si="1"/>
        <v>4.1721164259068164</v>
      </c>
    </row>
    <row r="163" spans="1:10" ht="12.5" x14ac:dyDescent="0.25">
      <c r="A163" s="9">
        <f t="shared" si="0"/>
        <v>162</v>
      </c>
      <c r="B163" s="10">
        <v>44398</v>
      </c>
      <c r="C163" s="1" t="s">
        <v>85</v>
      </c>
      <c r="D163" s="1">
        <v>7</v>
      </c>
      <c r="E163" s="1">
        <v>2021</v>
      </c>
      <c r="F163" s="1" t="s">
        <v>39</v>
      </c>
      <c r="G163" s="7">
        <v>189748</v>
      </c>
      <c r="H163" s="5">
        <v>19</v>
      </c>
      <c r="I163" s="3">
        <v>2518651</v>
      </c>
      <c r="J163" s="3">
        <f t="shared" si="1"/>
        <v>7.5337154691142203</v>
      </c>
    </row>
    <row r="164" spans="1:10" ht="12.5" x14ac:dyDescent="0.25">
      <c r="A164" s="9">
        <f t="shared" si="0"/>
        <v>163</v>
      </c>
      <c r="B164" s="10">
        <v>44429</v>
      </c>
      <c r="C164" s="1" t="s">
        <v>86</v>
      </c>
      <c r="D164" s="1">
        <v>8</v>
      </c>
      <c r="E164" s="1">
        <v>2021</v>
      </c>
      <c r="F164" s="1" t="s">
        <v>39</v>
      </c>
      <c r="G164" s="7">
        <v>91993</v>
      </c>
      <c r="H164" s="5">
        <v>190</v>
      </c>
      <c r="I164" s="3">
        <v>3112888</v>
      </c>
      <c r="J164" s="3">
        <f t="shared" si="1"/>
        <v>2.9552299986379209</v>
      </c>
    </row>
    <row r="165" spans="1:10" ht="12.5" x14ac:dyDescent="0.25">
      <c r="A165" s="9">
        <f t="shared" si="0"/>
        <v>164</v>
      </c>
      <c r="B165" s="10">
        <v>44460</v>
      </c>
      <c r="C165" s="1" t="s">
        <v>87</v>
      </c>
      <c r="D165" s="1">
        <v>9</v>
      </c>
      <c r="E165" s="1">
        <v>2021</v>
      </c>
      <c r="F165" s="1" t="s">
        <v>39</v>
      </c>
      <c r="G165" s="7">
        <v>138321</v>
      </c>
      <c r="H165" s="5">
        <v>203</v>
      </c>
      <c r="I165" s="3">
        <v>3051437</v>
      </c>
      <c r="J165" s="3">
        <f t="shared" si="1"/>
        <v>4.5329790521646034</v>
      </c>
    </row>
    <row r="166" spans="1:10" ht="12.5" x14ac:dyDescent="0.25">
      <c r="A166" s="9">
        <f t="shared" si="0"/>
        <v>165</v>
      </c>
      <c r="B166" s="10">
        <v>44490</v>
      </c>
      <c r="C166" s="1" t="s">
        <v>88</v>
      </c>
      <c r="D166" s="1">
        <v>10</v>
      </c>
      <c r="E166" s="1">
        <v>2021</v>
      </c>
      <c r="F166" s="1" t="s">
        <v>39</v>
      </c>
      <c r="G166" s="7">
        <v>80148</v>
      </c>
      <c r="H166" s="5">
        <v>169</v>
      </c>
      <c r="I166" s="3">
        <v>2986792</v>
      </c>
      <c r="J166" s="3">
        <f t="shared" si="1"/>
        <v>2.683414178155024</v>
      </c>
    </row>
    <row r="167" spans="1:10" ht="12.5" x14ac:dyDescent="0.25">
      <c r="A167" s="9">
        <f t="shared" si="0"/>
        <v>166</v>
      </c>
      <c r="B167" s="10">
        <v>44521</v>
      </c>
      <c r="C167" s="1" t="s">
        <v>89</v>
      </c>
      <c r="D167" s="1">
        <v>11</v>
      </c>
      <c r="E167" s="1">
        <v>2021</v>
      </c>
      <c r="F167" s="1" t="s">
        <v>39</v>
      </c>
      <c r="G167" s="7">
        <v>37940</v>
      </c>
      <c r="H167" s="5">
        <v>250</v>
      </c>
      <c r="I167" s="3">
        <v>3342232</v>
      </c>
      <c r="J167" s="3">
        <f t="shared" si="1"/>
        <v>1.1351695513656743</v>
      </c>
    </row>
    <row r="168" spans="1:10" ht="12.5" x14ac:dyDescent="0.25">
      <c r="A168" s="9">
        <f t="shared" si="0"/>
        <v>167</v>
      </c>
      <c r="B168" s="10">
        <v>44551</v>
      </c>
      <c r="C168" s="1" t="s">
        <v>90</v>
      </c>
      <c r="D168" s="1">
        <v>12</v>
      </c>
      <c r="E168" s="1">
        <v>2021</v>
      </c>
      <c r="F168" s="1" t="s">
        <v>39</v>
      </c>
      <c r="G168" s="7">
        <v>85105</v>
      </c>
      <c r="H168" s="5">
        <v>276</v>
      </c>
      <c r="I168" s="3">
        <v>3278658</v>
      </c>
      <c r="J168" s="3">
        <f t="shared" si="1"/>
        <v>2.5957266662152625</v>
      </c>
    </row>
    <row r="169" spans="1:10" ht="12.5" x14ac:dyDescent="0.25">
      <c r="A169" s="9">
        <f t="shared" si="0"/>
        <v>168</v>
      </c>
      <c r="B169" s="10">
        <v>44583</v>
      </c>
      <c r="C169" s="1" t="s">
        <v>91</v>
      </c>
      <c r="D169" s="1">
        <v>1</v>
      </c>
      <c r="E169" s="1">
        <v>2022</v>
      </c>
      <c r="F169" s="1" t="s">
        <v>39</v>
      </c>
      <c r="G169" s="7">
        <v>94816</v>
      </c>
      <c r="H169" s="5">
        <v>594</v>
      </c>
      <c r="I169" s="3">
        <v>3061965</v>
      </c>
      <c r="J169" s="3">
        <f t="shared" si="1"/>
        <v>3.0965736055114936</v>
      </c>
    </row>
    <row r="170" spans="1:10" ht="12.5" x14ac:dyDescent="0.25">
      <c r="A170" s="9">
        <f t="shared" si="0"/>
        <v>169</v>
      </c>
      <c r="B170" s="10">
        <v>44614</v>
      </c>
      <c r="C170" s="1" t="s">
        <v>80</v>
      </c>
      <c r="D170" s="1">
        <v>2</v>
      </c>
      <c r="E170" s="1">
        <v>2022</v>
      </c>
      <c r="F170" s="1" t="s">
        <v>39</v>
      </c>
      <c r="G170" s="7">
        <v>164456</v>
      </c>
      <c r="H170" s="5">
        <v>495</v>
      </c>
      <c r="I170" s="3">
        <v>3015972</v>
      </c>
      <c r="J170" s="3">
        <f t="shared" si="1"/>
        <v>5.4528357690323386</v>
      </c>
    </row>
    <row r="171" spans="1:10" ht="12.5" x14ac:dyDescent="0.25">
      <c r="A171" s="9">
        <f t="shared" si="0"/>
        <v>170</v>
      </c>
      <c r="B171" s="10">
        <v>44642</v>
      </c>
      <c r="C171" s="1" t="s">
        <v>81</v>
      </c>
      <c r="D171" s="1">
        <v>3</v>
      </c>
      <c r="E171" s="1">
        <v>2022</v>
      </c>
      <c r="F171" s="1" t="s">
        <v>39</v>
      </c>
      <c r="G171" s="7">
        <v>158146</v>
      </c>
      <c r="H171" s="5">
        <v>649</v>
      </c>
      <c r="I171" s="3">
        <v>3737966</v>
      </c>
      <c r="J171" s="3">
        <f t="shared" si="1"/>
        <v>4.2308035974645035</v>
      </c>
    </row>
    <row r="172" spans="1:10" ht="12.5" x14ac:dyDescent="0.25">
      <c r="A172" s="9">
        <f t="shared" si="0"/>
        <v>171</v>
      </c>
      <c r="B172" s="10">
        <v>44673</v>
      </c>
      <c r="C172" s="1" t="s">
        <v>82</v>
      </c>
      <c r="D172" s="1">
        <v>4</v>
      </c>
      <c r="E172" s="1">
        <v>2022</v>
      </c>
      <c r="F172" s="1" t="s">
        <v>39</v>
      </c>
      <c r="G172" s="7">
        <v>99517</v>
      </c>
      <c r="H172" s="5">
        <v>585</v>
      </c>
      <c r="I172" s="3">
        <v>3771516</v>
      </c>
      <c r="J172" s="3">
        <f t="shared" si="1"/>
        <v>2.6386471646945155</v>
      </c>
    </row>
    <row r="173" spans="1:10" ht="12.5" x14ac:dyDescent="0.25">
      <c r="A173" s="9">
        <f t="shared" si="0"/>
        <v>172</v>
      </c>
      <c r="B173" s="10">
        <v>44703</v>
      </c>
      <c r="C173" s="1" t="s">
        <v>83</v>
      </c>
      <c r="D173" s="1">
        <v>5</v>
      </c>
      <c r="E173" s="1">
        <v>2022</v>
      </c>
      <c r="F173" s="1" t="s">
        <v>39</v>
      </c>
      <c r="G173" s="7">
        <v>337176</v>
      </c>
      <c r="H173" s="5">
        <v>506</v>
      </c>
      <c r="I173" s="3">
        <v>2966297</v>
      </c>
      <c r="J173" s="3">
        <f t="shared" si="1"/>
        <v>11.366899538380682</v>
      </c>
    </row>
    <row r="174" spans="1:10" ht="12.5" x14ac:dyDescent="0.25">
      <c r="A174" s="9">
        <f t="shared" si="0"/>
        <v>173</v>
      </c>
      <c r="B174" s="10">
        <v>44734</v>
      </c>
      <c r="C174" s="1" t="s">
        <v>84</v>
      </c>
      <c r="D174" s="1">
        <v>6</v>
      </c>
      <c r="E174" s="1">
        <v>2022</v>
      </c>
      <c r="F174" s="1" t="s">
        <v>39</v>
      </c>
      <c r="G174" s="7">
        <v>302667</v>
      </c>
      <c r="H174" s="5">
        <v>570</v>
      </c>
      <c r="I174" s="3">
        <v>3545468</v>
      </c>
      <c r="J174" s="3">
        <f t="shared" si="1"/>
        <v>8.5367291426688947</v>
      </c>
    </row>
    <row r="175" spans="1:10" ht="12.5" x14ac:dyDescent="0.25">
      <c r="A175" s="9">
        <f t="shared" si="0"/>
        <v>174</v>
      </c>
      <c r="B175" s="10">
        <v>44764</v>
      </c>
      <c r="C175" s="1" t="s">
        <v>85</v>
      </c>
      <c r="D175" s="1">
        <v>7</v>
      </c>
      <c r="E175" s="1">
        <v>2022</v>
      </c>
      <c r="F175" s="1" t="s">
        <v>39</v>
      </c>
      <c r="G175" s="7">
        <v>141084</v>
      </c>
      <c r="H175" s="5">
        <v>494</v>
      </c>
      <c r="I175" s="3">
        <v>3708559</v>
      </c>
      <c r="J175" s="3">
        <f t="shared" si="1"/>
        <v>3.8042808540999347</v>
      </c>
    </row>
    <row r="176" spans="1:10" ht="12.5" x14ac:dyDescent="0.25">
      <c r="A176" s="9">
        <f t="shared" si="0"/>
        <v>175</v>
      </c>
      <c r="B176" s="10">
        <v>44795</v>
      </c>
      <c r="C176" s="1" t="s">
        <v>86</v>
      </c>
      <c r="D176" s="1">
        <v>8</v>
      </c>
      <c r="E176" s="1">
        <v>2022</v>
      </c>
      <c r="F176" s="1" t="s">
        <v>39</v>
      </c>
      <c r="G176" s="7">
        <v>56557</v>
      </c>
      <c r="H176" s="5">
        <v>635</v>
      </c>
      <c r="I176" s="3">
        <v>3784113</v>
      </c>
      <c r="J176" s="3">
        <f t="shared" si="1"/>
        <v>1.4945906742214095</v>
      </c>
    </row>
    <row r="177" spans="1:11" ht="12.5" x14ac:dyDescent="0.25">
      <c r="A177" s="9">
        <f t="shared" si="0"/>
        <v>176</v>
      </c>
      <c r="B177" s="10">
        <v>44826</v>
      </c>
      <c r="C177" s="1" t="s">
        <v>87</v>
      </c>
      <c r="D177" s="1">
        <v>9</v>
      </c>
      <c r="E177" s="1">
        <v>2022</v>
      </c>
      <c r="F177" s="1" t="s">
        <v>39</v>
      </c>
      <c r="G177" s="7">
        <v>145661</v>
      </c>
      <c r="H177" s="5">
        <v>522</v>
      </c>
      <c r="I177" s="3">
        <v>3425720</v>
      </c>
      <c r="J177" s="3">
        <f t="shared" si="1"/>
        <v>4.2519820650841282</v>
      </c>
    </row>
    <row r="178" spans="1:11" ht="12.5" x14ac:dyDescent="0.25">
      <c r="A178" s="9">
        <f t="shared" si="0"/>
        <v>177</v>
      </c>
      <c r="B178" s="10">
        <v>44856</v>
      </c>
      <c r="C178" s="1" t="s">
        <v>88</v>
      </c>
      <c r="D178" s="1">
        <v>10</v>
      </c>
      <c r="E178" s="1">
        <v>2022</v>
      </c>
      <c r="F178" s="1" t="s">
        <v>39</v>
      </c>
      <c r="G178" s="7">
        <v>76169</v>
      </c>
      <c r="H178" s="5">
        <v>671</v>
      </c>
      <c r="I178" s="3">
        <v>3543229</v>
      </c>
      <c r="J178" s="3">
        <f t="shared" si="1"/>
        <v>2.1497058191835752</v>
      </c>
    </row>
    <row r="179" spans="1:11" ht="12.5" x14ac:dyDescent="0.25">
      <c r="A179" s="9">
        <f t="shared" si="0"/>
        <v>178</v>
      </c>
      <c r="B179" s="10">
        <v>44887</v>
      </c>
      <c r="C179" s="1" t="s">
        <v>89</v>
      </c>
      <c r="D179" s="1">
        <v>11</v>
      </c>
      <c r="E179" s="1">
        <v>2022</v>
      </c>
      <c r="F179" s="1" t="s">
        <v>39</v>
      </c>
      <c r="G179" s="7">
        <v>79717</v>
      </c>
      <c r="H179" s="5">
        <v>664</v>
      </c>
      <c r="I179" s="3">
        <v>3412533</v>
      </c>
      <c r="J179" s="3">
        <f t="shared" si="1"/>
        <v>2.3360067140742671</v>
      </c>
    </row>
    <row r="180" spans="1:11" ht="12.5" x14ac:dyDescent="0.25">
      <c r="A180" s="9">
        <f t="shared" si="0"/>
        <v>179</v>
      </c>
      <c r="B180" s="10">
        <v>44917</v>
      </c>
      <c r="C180" s="1" t="s">
        <v>90</v>
      </c>
      <c r="D180" s="1">
        <v>12</v>
      </c>
      <c r="E180" s="1">
        <v>2022</v>
      </c>
      <c r="F180" s="1" t="s">
        <v>39</v>
      </c>
      <c r="G180" s="7">
        <v>86053</v>
      </c>
      <c r="H180" s="5">
        <v>647</v>
      </c>
      <c r="I180" s="3">
        <v>3783539</v>
      </c>
      <c r="J180" s="3">
        <f t="shared" si="1"/>
        <v>2.2744049949002769</v>
      </c>
    </row>
    <row r="181" spans="1:11" ht="12.5" x14ac:dyDescent="0.25">
      <c r="A181" s="9">
        <f t="shared" si="0"/>
        <v>180</v>
      </c>
      <c r="B181" s="10">
        <v>44948</v>
      </c>
      <c r="C181" s="1" t="s">
        <v>91</v>
      </c>
      <c r="D181" s="1">
        <v>1</v>
      </c>
      <c r="E181" s="1">
        <v>2023</v>
      </c>
      <c r="F181" s="1" t="s">
        <v>39</v>
      </c>
      <c r="G181" s="7">
        <v>92221</v>
      </c>
      <c r="H181" s="5">
        <v>526</v>
      </c>
      <c r="I181" s="3">
        <v>3408606</v>
      </c>
      <c r="J181" s="3">
        <f t="shared" si="1"/>
        <v>2.7055341685134628</v>
      </c>
    </row>
    <row r="182" spans="1:11" ht="12.5" x14ac:dyDescent="0.25">
      <c r="A182" s="9">
        <f t="shared" si="0"/>
        <v>181</v>
      </c>
      <c r="B182" s="10">
        <v>44979</v>
      </c>
      <c r="C182" s="1" t="s">
        <v>80</v>
      </c>
      <c r="D182" s="1">
        <v>2</v>
      </c>
      <c r="E182" s="1">
        <v>2023</v>
      </c>
      <c r="F182" s="1" t="s">
        <v>39</v>
      </c>
      <c r="G182" s="7">
        <v>102858</v>
      </c>
      <c r="H182" s="5">
        <v>632</v>
      </c>
      <c r="I182" s="3">
        <v>3261985</v>
      </c>
      <c r="J182" s="3">
        <f t="shared" si="1"/>
        <v>3.1532333839671245</v>
      </c>
    </row>
    <row r="183" spans="1:11" ht="12.5" x14ac:dyDescent="0.25">
      <c r="A183" s="9">
        <f t="shared" si="0"/>
        <v>182</v>
      </c>
      <c r="B183" s="10">
        <v>45007</v>
      </c>
      <c r="C183" s="1" t="s">
        <v>81</v>
      </c>
      <c r="D183" s="1">
        <v>3</v>
      </c>
      <c r="E183" s="1">
        <v>2023</v>
      </c>
      <c r="F183" s="1" t="s">
        <v>39</v>
      </c>
      <c r="G183" s="7">
        <v>155475</v>
      </c>
      <c r="H183" s="5">
        <v>764</v>
      </c>
      <c r="I183" s="3">
        <v>3457475</v>
      </c>
      <c r="J183" s="3">
        <f t="shared" si="1"/>
        <v>4.496778718573526</v>
      </c>
    </row>
    <row r="184" spans="1:11" ht="12.5" x14ac:dyDescent="0.25">
      <c r="A184" s="9">
        <f t="shared" si="0"/>
        <v>183</v>
      </c>
      <c r="B184" s="10">
        <v>45038</v>
      </c>
      <c r="C184" s="1" t="s">
        <v>82</v>
      </c>
      <c r="D184" s="1">
        <v>4</v>
      </c>
      <c r="E184" s="1">
        <v>2023</v>
      </c>
      <c r="F184" s="1" t="s">
        <v>39</v>
      </c>
      <c r="G184" s="7">
        <v>119698</v>
      </c>
      <c r="H184" s="5">
        <v>497</v>
      </c>
      <c r="I184" s="3">
        <v>2518119</v>
      </c>
      <c r="J184" s="3">
        <f t="shared" si="1"/>
        <v>4.7534687598163554</v>
      </c>
    </row>
    <row r="185" spans="1:11" ht="12.5" x14ac:dyDescent="0.25">
      <c r="A185" s="9">
        <f t="shared" si="0"/>
        <v>184</v>
      </c>
      <c r="B185" s="10">
        <v>45068</v>
      </c>
      <c r="C185" s="1" t="s">
        <v>83</v>
      </c>
      <c r="D185" s="1">
        <v>5</v>
      </c>
      <c r="E185" s="1">
        <v>2023</v>
      </c>
      <c r="F185" s="1" t="s">
        <v>39</v>
      </c>
      <c r="G185" s="7">
        <v>161160</v>
      </c>
      <c r="H185" s="5">
        <v>548</v>
      </c>
      <c r="I185" s="3">
        <v>3481056</v>
      </c>
      <c r="J185" s="3">
        <f t="shared" si="1"/>
        <v>4.6296296296296298</v>
      </c>
    </row>
    <row r="186" spans="1:11" ht="12.5" x14ac:dyDescent="0.25">
      <c r="A186" s="9">
        <f t="shared" si="0"/>
        <v>185</v>
      </c>
      <c r="B186" s="10">
        <v>45099</v>
      </c>
      <c r="C186" s="1" t="s">
        <v>84</v>
      </c>
      <c r="D186" s="1">
        <v>6</v>
      </c>
      <c r="E186" s="1">
        <v>2023</v>
      </c>
      <c r="F186" s="1" t="s">
        <v>39</v>
      </c>
      <c r="G186" s="7">
        <v>125255</v>
      </c>
      <c r="H186" s="5">
        <v>508</v>
      </c>
      <c r="I186" s="3">
        <v>2977246</v>
      </c>
      <c r="J186" s="3">
        <f t="shared" si="1"/>
        <v>4.2070759352770981</v>
      </c>
    </row>
    <row r="187" spans="1:11" ht="12.5" x14ac:dyDescent="0.25">
      <c r="A187" s="9">
        <f t="shared" si="0"/>
        <v>186</v>
      </c>
      <c r="B187" s="10">
        <v>45129</v>
      </c>
      <c r="C187" s="1" t="s">
        <v>85</v>
      </c>
      <c r="D187" s="1">
        <v>7</v>
      </c>
      <c r="E187" s="1">
        <v>2023</v>
      </c>
      <c r="F187" s="1" t="s">
        <v>39</v>
      </c>
      <c r="G187" s="7">
        <v>93354</v>
      </c>
      <c r="H187" s="5">
        <v>716</v>
      </c>
      <c r="I187" s="3">
        <v>3013965</v>
      </c>
      <c r="J187" s="3">
        <f t="shared" si="1"/>
        <v>3.0973816882412368</v>
      </c>
    </row>
    <row r="188" spans="1:11" ht="12.5" x14ac:dyDescent="0.25">
      <c r="A188" s="9">
        <f t="shared" si="0"/>
        <v>187</v>
      </c>
      <c r="B188" s="10">
        <v>45160</v>
      </c>
      <c r="C188" s="1" t="s">
        <v>86</v>
      </c>
      <c r="D188" s="1">
        <v>8</v>
      </c>
      <c r="E188" s="1">
        <v>2023</v>
      </c>
      <c r="F188" s="1" t="s">
        <v>39</v>
      </c>
      <c r="G188" s="7">
        <v>122432.762579708</v>
      </c>
      <c r="H188" s="5">
        <v>810</v>
      </c>
      <c r="I188" s="3">
        <v>3084505</v>
      </c>
      <c r="J188" s="3">
        <f t="shared" si="1"/>
        <v>3.9692839719730721</v>
      </c>
    </row>
    <row r="189" spans="1:11" ht="12.5" x14ac:dyDescent="0.25">
      <c r="A189" s="9">
        <f t="shared" si="0"/>
        <v>188</v>
      </c>
      <c r="B189" s="10">
        <v>45191</v>
      </c>
      <c r="C189" s="1" t="s">
        <v>87</v>
      </c>
      <c r="D189" s="1">
        <v>9</v>
      </c>
      <c r="E189" s="1">
        <v>2023</v>
      </c>
      <c r="F189" s="1" t="s">
        <v>39</v>
      </c>
      <c r="G189" s="7">
        <v>115641.08291629099</v>
      </c>
      <c r="H189" s="5">
        <v>777</v>
      </c>
      <c r="I189" s="3">
        <v>2709055</v>
      </c>
      <c r="J189" s="3">
        <f t="shared" si="1"/>
        <v>4.2686871590385209</v>
      </c>
      <c r="K189" s="11"/>
    </row>
    <row r="190" spans="1:11" ht="12.5" x14ac:dyDescent="0.25">
      <c r="A190" s="9">
        <f t="shared" si="0"/>
        <v>189</v>
      </c>
      <c r="B190" s="10">
        <v>45221</v>
      </c>
      <c r="C190" s="1" t="s">
        <v>88</v>
      </c>
      <c r="D190" s="1">
        <v>10</v>
      </c>
      <c r="E190" s="1">
        <v>2023</v>
      </c>
      <c r="F190" s="1" t="s">
        <v>39</v>
      </c>
      <c r="G190" s="7">
        <v>62044</v>
      </c>
      <c r="H190" s="5">
        <v>785</v>
      </c>
      <c r="I190" s="3">
        <v>3241557</v>
      </c>
      <c r="J190" s="3">
        <f t="shared" si="1"/>
        <v>1.9140184793912309</v>
      </c>
    </row>
    <row r="191" spans="1:11" ht="12.5" x14ac:dyDescent="0.25">
      <c r="A191" s="9">
        <f t="shared" si="0"/>
        <v>190</v>
      </c>
      <c r="B191" s="12">
        <v>45231</v>
      </c>
      <c r="C191" s="1" t="s">
        <v>89</v>
      </c>
      <c r="D191" s="1">
        <v>11</v>
      </c>
      <c r="E191" s="1">
        <v>2023</v>
      </c>
      <c r="F191" s="1" t="s">
        <v>39</v>
      </c>
      <c r="G191" s="7">
        <v>93368.201000000001</v>
      </c>
      <c r="H191" s="5">
        <v>1179</v>
      </c>
      <c r="I191" s="3">
        <v>2883009</v>
      </c>
      <c r="J191" s="3">
        <f t="shared" si="1"/>
        <v>3.2385677949669947</v>
      </c>
    </row>
    <row r="192" spans="1:11" ht="12.5" x14ac:dyDescent="0.25">
      <c r="A192" s="9">
        <f t="shared" si="0"/>
        <v>191</v>
      </c>
      <c r="B192" s="10">
        <v>45272</v>
      </c>
      <c r="C192" s="1" t="s">
        <v>90</v>
      </c>
      <c r="D192" s="1">
        <v>12</v>
      </c>
      <c r="E192" s="1">
        <v>2023</v>
      </c>
      <c r="F192" s="1" t="s">
        <v>39</v>
      </c>
      <c r="G192" s="7">
        <v>121638.35400000001</v>
      </c>
      <c r="H192" s="5">
        <v>1229</v>
      </c>
      <c r="I192" s="3">
        <v>2929375</v>
      </c>
      <c r="J192" s="3">
        <f t="shared" si="1"/>
        <v>4.1523654021762324</v>
      </c>
    </row>
    <row r="193" spans="1:10" ht="12.5" x14ac:dyDescent="0.25">
      <c r="A193" s="9">
        <f t="shared" si="0"/>
        <v>192</v>
      </c>
      <c r="B193" s="12">
        <v>45313</v>
      </c>
      <c r="C193" s="1" t="s">
        <v>91</v>
      </c>
      <c r="D193" s="1">
        <v>1</v>
      </c>
      <c r="E193" s="1">
        <v>2024</v>
      </c>
      <c r="F193" s="1" t="s">
        <v>39</v>
      </c>
      <c r="G193" s="7">
        <v>110386.50199999999</v>
      </c>
      <c r="H193" s="5">
        <v>935</v>
      </c>
      <c r="I193" s="3">
        <v>2735296</v>
      </c>
      <c r="J193" s="3">
        <f t="shared" si="1"/>
        <v>4.0356327797795926</v>
      </c>
    </row>
    <row r="194" spans="1:10" ht="12.5" x14ac:dyDescent="0.25">
      <c r="A194" s="9">
        <f t="shared" si="0"/>
        <v>193</v>
      </c>
      <c r="B194" s="10">
        <v>45324</v>
      </c>
      <c r="C194" s="1" t="s">
        <v>80</v>
      </c>
      <c r="D194" s="1">
        <v>2</v>
      </c>
      <c r="E194" s="1">
        <v>2024</v>
      </c>
      <c r="F194" s="1" t="s">
        <v>39</v>
      </c>
      <c r="G194" s="7">
        <v>157146.717</v>
      </c>
      <c r="H194" s="5">
        <v>999</v>
      </c>
      <c r="I194" s="3">
        <v>2885424</v>
      </c>
      <c r="J194" s="3">
        <f t="shared" si="1"/>
        <v>5.4462261698800596</v>
      </c>
    </row>
    <row r="195" spans="1:10" ht="12.5" x14ac:dyDescent="0.25">
      <c r="A195" s="9">
        <f t="shared" si="0"/>
        <v>194</v>
      </c>
      <c r="B195" s="12">
        <v>45364</v>
      </c>
      <c r="C195" s="1" t="s">
        <v>81</v>
      </c>
      <c r="D195" s="1">
        <v>3</v>
      </c>
      <c r="E195" s="1">
        <v>2024</v>
      </c>
      <c r="F195" s="1" t="s">
        <v>39</v>
      </c>
      <c r="G195" s="7">
        <v>980995.062203201</v>
      </c>
      <c r="H195" s="5">
        <v>1048</v>
      </c>
      <c r="I195" s="3">
        <v>2900607</v>
      </c>
      <c r="J195" s="3">
        <f t="shared" si="1"/>
        <v>33.820336991643508</v>
      </c>
    </row>
    <row r="196" spans="1:10" ht="12.5" x14ac:dyDescent="0.25">
      <c r="A196" s="9">
        <f t="shared" si="0"/>
        <v>195</v>
      </c>
      <c r="B196" s="10">
        <v>45404</v>
      </c>
      <c r="C196" s="1" t="s">
        <v>82</v>
      </c>
      <c r="D196" s="1">
        <v>4</v>
      </c>
      <c r="E196" s="1">
        <v>2024</v>
      </c>
      <c r="F196" s="1" t="s">
        <v>39</v>
      </c>
      <c r="G196" s="7">
        <v>181906.07500000001</v>
      </c>
      <c r="H196" s="5">
        <v>1320</v>
      </c>
      <c r="I196" s="3">
        <v>2597624</v>
      </c>
      <c r="J196" s="3">
        <f t="shared" si="1"/>
        <v>7.0027869699386835</v>
      </c>
    </row>
    <row r="197" spans="1:10" ht="12.5" x14ac:dyDescent="0.25">
      <c r="A197" s="9">
        <f t="shared" si="0"/>
        <v>196</v>
      </c>
      <c r="B197" s="12">
        <v>45413</v>
      </c>
      <c r="C197" s="1" t="s">
        <v>83</v>
      </c>
      <c r="D197" s="1">
        <v>5</v>
      </c>
      <c r="E197" s="1">
        <v>2024</v>
      </c>
      <c r="F197" s="1" t="s">
        <v>39</v>
      </c>
      <c r="G197" s="7">
        <v>207180.71400000001</v>
      </c>
      <c r="H197" s="5">
        <v>1407</v>
      </c>
      <c r="I197" s="3">
        <v>3023521</v>
      </c>
      <c r="J197" s="3">
        <f t="shared" si="1"/>
        <v>6.8522994879149177</v>
      </c>
    </row>
    <row r="198" spans="1:10" ht="12.5" x14ac:dyDescent="0.25">
      <c r="A198" s="9">
        <f t="shared" si="0"/>
        <v>197</v>
      </c>
      <c r="B198" s="12">
        <v>44460</v>
      </c>
      <c r="C198" s="1" t="s">
        <v>87</v>
      </c>
      <c r="D198" s="1">
        <v>9</v>
      </c>
      <c r="E198" s="1">
        <v>2021</v>
      </c>
      <c r="F198" s="1" t="s">
        <v>48</v>
      </c>
      <c r="G198" s="7">
        <v>123753</v>
      </c>
      <c r="H198" s="5">
        <v>10</v>
      </c>
      <c r="I198" s="3">
        <v>8883724</v>
      </c>
      <c r="J198" s="3">
        <f t="shared" si="1"/>
        <v>1.3930306704710773</v>
      </c>
    </row>
    <row r="199" spans="1:10" ht="12.5" x14ac:dyDescent="0.25">
      <c r="A199" s="9">
        <f t="shared" si="0"/>
        <v>198</v>
      </c>
      <c r="B199" s="12">
        <v>44490</v>
      </c>
      <c r="C199" s="1" t="s">
        <v>88</v>
      </c>
      <c r="D199" s="1">
        <v>10</v>
      </c>
      <c r="E199" s="1">
        <v>2021</v>
      </c>
      <c r="F199" s="1" t="s">
        <v>48</v>
      </c>
      <c r="G199" s="7">
        <v>120803</v>
      </c>
      <c r="H199" s="5">
        <v>54</v>
      </c>
      <c r="I199" s="3">
        <v>10496804</v>
      </c>
      <c r="J199" s="3">
        <f t="shared" si="1"/>
        <v>1.1508550602640575</v>
      </c>
    </row>
    <row r="200" spans="1:10" ht="12.5" x14ac:dyDescent="0.25">
      <c r="A200" s="9">
        <f t="shared" si="0"/>
        <v>199</v>
      </c>
      <c r="B200" s="12">
        <v>44521</v>
      </c>
      <c r="C200" s="1" t="s">
        <v>89</v>
      </c>
      <c r="D200" s="1">
        <v>11</v>
      </c>
      <c r="E200" s="1">
        <v>2021</v>
      </c>
      <c r="F200" s="1" t="s">
        <v>48</v>
      </c>
      <c r="G200" s="7">
        <v>112164</v>
      </c>
      <c r="H200" s="5">
        <v>75</v>
      </c>
      <c r="I200" s="3">
        <v>11369214</v>
      </c>
      <c r="J200" s="3">
        <f t="shared" si="1"/>
        <v>0.98655896528994869</v>
      </c>
    </row>
    <row r="201" spans="1:10" ht="12.5" x14ac:dyDescent="0.25">
      <c r="A201" s="9">
        <f t="shared" si="0"/>
        <v>200</v>
      </c>
      <c r="B201" s="12">
        <v>44551</v>
      </c>
      <c r="C201" s="1" t="s">
        <v>90</v>
      </c>
      <c r="D201" s="1">
        <v>12</v>
      </c>
      <c r="E201" s="1">
        <v>2021</v>
      </c>
      <c r="F201" s="1" t="s">
        <v>48</v>
      </c>
      <c r="G201" s="7">
        <v>156737</v>
      </c>
      <c r="H201" s="5">
        <v>95</v>
      </c>
      <c r="I201" s="3">
        <v>11435051</v>
      </c>
      <c r="J201" s="3">
        <f t="shared" si="1"/>
        <v>1.3706716305856441</v>
      </c>
    </row>
    <row r="202" spans="1:10" ht="12.5" x14ac:dyDescent="0.25">
      <c r="A202" s="9">
        <f t="shared" si="0"/>
        <v>201</v>
      </c>
      <c r="B202" s="12">
        <v>44583</v>
      </c>
      <c r="C202" s="1" t="s">
        <v>91</v>
      </c>
      <c r="D202" s="1">
        <v>1</v>
      </c>
      <c r="E202" s="1">
        <v>2022</v>
      </c>
      <c r="F202" s="1" t="s">
        <v>48</v>
      </c>
      <c r="G202" s="7">
        <v>118978</v>
      </c>
      <c r="H202" s="5">
        <v>133</v>
      </c>
      <c r="I202" s="3">
        <v>9350211</v>
      </c>
      <c r="J202" s="3">
        <f t="shared" si="1"/>
        <v>1.2724632631285004</v>
      </c>
    </row>
    <row r="203" spans="1:10" ht="12.5" x14ac:dyDescent="0.25">
      <c r="A203" s="9">
        <f t="shared" si="0"/>
        <v>202</v>
      </c>
      <c r="B203" s="12">
        <v>44614</v>
      </c>
      <c r="C203" s="1" t="s">
        <v>80</v>
      </c>
      <c r="D203" s="1">
        <v>2</v>
      </c>
      <c r="E203" s="1">
        <v>2022</v>
      </c>
      <c r="F203" s="1" t="s">
        <v>48</v>
      </c>
      <c r="G203" s="7">
        <v>38245</v>
      </c>
      <c r="H203" s="5">
        <v>105</v>
      </c>
      <c r="I203" s="3">
        <v>8357206</v>
      </c>
      <c r="J203" s="3">
        <f t="shared" si="1"/>
        <v>0.45762902099098668</v>
      </c>
    </row>
    <row r="204" spans="1:10" ht="12.5" x14ac:dyDescent="0.25">
      <c r="A204" s="9">
        <f t="shared" si="0"/>
        <v>203</v>
      </c>
      <c r="B204" s="12">
        <v>44642</v>
      </c>
      <c r="C204" s="1" t="s">
        <v>81</v>
      </c>
      <c r="D204" s="1">
        <v>3</v>
      </c>
      <c r="E204" s="1">
        <v>2022</v>
      </c>
      <c r="F204" s="1" t="s">
        <v>48</v>
      </c>
      <c r="G204" s="7">
        <v>63654</v>
      </c>
      <c r="H204" s="5">
        <v>129</v>
      </c>
      <c r="I204" s="3">
        <v>10733134</v>
      </c>
      <c r="J204" s="3">
        <f t="shared" si="1"/>
        <v>0.59306070342548589</v>
      </c>
    </row>
    <row r="205" spans="1:10" ht="12.5" x14ac:dyDescent="0.25">
      <c r="A205" s="9">
        <f t="shared" si="0"/>
        <v>204</v>
      </c>
      <c r="B205" s="12">
        <v>44673</v>
      </c>
      <c r="C205" s="1" t="s">
        <v>82</v>
      </c>
      <c r="D205" s="1">
        <v>4</v>
      </c>
      <c r="E205" s="1">
        <v>2022</v>
      </c>
      <c r="F205" s="1" t="s">
        <v>48</v>
      </c>
      <c r="G205" s="7">
        <v>46912</v>
      </c>
      <c r="H205" s="5">
        <v>116</v>
      </c>
      <c r="I205" s="3">
        <v>10657783</v>
      </c>
      <c r="J205" s="3">
        <f t="shared" si="1"/>
        <v>0.44016658999343483</v>
      </c>
    </row>
    <row r="206" spans="1:10" ht="12.5" x14ac:dyDescent="0.25">
      <c r="A206" s="9">
        <f t="shared" si="0"/>
        <v>205</v>
      </c>
      <c r="B206" s="12">
        <v>44703</v>
      </c>
      <c r="C206" s="1" t="s">
        <v>83</v>
      </c>
      <c r="D206" s="1">
        <v>5</v>
      </c>
      <c r="E206" s="1">
        <v>2022</v>
      </c>
      <c r="F206" s="1" t="s">
        <v>48</v>
      </c>
      <c r="G206" s="7">
        <v>15258</v>
      </c>
      <c r="H206" s="5">
        <v>74</v>
      </c>
      <c r="I206" s="3">
        <v>9652649</v>
      </c>
      <c r="J206" s="3">
        <f t="shared" si="1"/>
        <v>0.15807059802961859</v>
      </c>
    </row>
    <row r="207" spans="1:10" ht="12.5" x14ac:dyDescent="0.25">
      <c r="A207" s="9">
        <f t="shared" si="0"/>
        <v>206</v>
      </c>
      <c r="B207" s="12">
        <v>44734</v>
      </c>
      <c r="C207" s="1" t="s">
        <v>84</v>
      </c>
      <c r="D207" s="1">
        <v>6</v>
      </c>
      <c r="E207" s="1">
        <v>2022</v>
      </c>
      <c r="F207" s="1" t="s">
        <v>48</v>
      </c>
      <c r="G207" s="7">
        <v>80539</v>
      </c>
      <c r="H207" s="5">
        <v>115</v>
      </c>
      <c r="I207" s="3">
        <v>11238941</v>
      </c>
      <c r="J207" s="3">
        <f t="shared" si="1"/>
        <v>0.71660666249604832</v>
      </c>
    </row>
    <row r="208" spans="1:10" ht="12.5" x14ac:dyDescent="0.25">
      <c r="A208" s="9">
        <f t="shared" si="0"/>
        <v>207</v>
      </c>
      <c r="B208" s="12">
        <v>44764</v>
      </c>
      <c r="C208" s="1" t="s">
        <v>85</v>
      </c>
      <c r="D208" s="1">
        <v>7</v>
      </c>
      <c r="E208" s="1">
        <v>2022</v>
      </c>
      <c r="F208" s="1" t="s">
        <v>48</v>
      </c>
      <c r="G208" s="7">
        <v>67563</v>
      </c>
      <c r="H208" s="5">
        <v>134</v>
      </c>
      <c r="I208" s="3">
        <v>10955007</v>
      </c>
      <c r="J208" s="3">
        <f t="shared" si="1"/>
        <v>0.61673169172780995</v>
      </c>
    </row>
    <row r="209" spans="1:11" ht="12.5" x14ac:dyDescent="0.25">
      <c r="A209" s="9">
        <f t="shared" si="0"/>
        <v>208</v>
      </c>
      <c r="B209" s="12">
        <v>44795</v>
      </c>
      <c r="C209" s="1" t="s">
        <v>86</v>
      </c>
      <c r="D209" s="1">
        <v>8</v>
      </c>
      <c r="E209" s="1">
        <v>2022</v>
      </c>
      <c r="F209" s="1" t="s">
        <v>48</v>
      </c>
      <c r="G209" s="7">
        <v>73462</v>
      </c>
      <c r="H209" s="5">
        <v>140</v>
      </c>
      <c r="I209" s="3">
        <v>12804323</v>
      </c>
      <c r="J209" s="3">
        <f t="shared" si="1"/>
        <v>0.57372810729626234</v>
      </c>
    </row>
    <row r="210" spans="1:11" ht="12.5" x14ac:dyDescent="0.25">
      <c r="A210" s="9">
        <f t="shared" si="0"/>
        <v>209</v>
      </c>
      <c r="B210" s="12">
        <v>44826</v>
      </c>
      <c r="C210" s="1" t="s">
        <v>87</v>
      </c>
      <c r="D210" s="1">
        <v>9</v>
      </c>
      <c r="E210" s="1">
        <v>2022</v>
      </c>
      <c r="F210" s="1" t="s">
        <v>48</v>
      </c>
      <c r="G210" s="7">
        <v>101155</v>
      </c>
      <c r="H210" s="5">
        <v>190</v>
      </c>
      <c r="I210" s="3">
        <v>11806012</v>
      </c>
      <c r="J210" s="3">
        <f t="shared" si="1"/>
        <v>0.8568092256724793</v>
      </c>
    </row>
    <row r="211" spans="1:11" ht="12.5" x14ac:dyDescent="0.25">
      <c r="A211" s="9">
        <f t="shared" si="0"/>
        <v>210</v>
      </c>
      <c r="B211" s="12">
        <v>44856</v>
      </c>
      <c r="C211" s="1" t="s">
        <v>88</v>
      </c>
      <c r="D211" s="1">
        <v>10</v>
      </c>
      <c r="E211" s="1">
        <v>2022</v>
      </c>
      <c r="F211" s="1" t="s">
        <v>48</v>
      </c>
      <c r="G211" s="7">
        <v>46240</v>
      </c>
      <c r="H211" s="5">
        <v>149</v>
      </c>
      <c r="I211" s="3">
        <v>11493445</v>
      </c>
      <c r="J211" s="3">
        <f t="shared" si="1"/>
        <v>0.40231627679951487</v>
      </c>
    </row>
    <row r="212" spans="1:11" ht="12.5" x14ac:dyDescent="0.25">
      <c r="A212" s="9">
        <f t="shared" si="0"/>
        <v>211</v>
      </c>
      <c r="B212" s="12">
        <v>44887</v>
      </c>
      <c r="C212" s="1" t="s">
        <v>89</v>
      </c>
      <c r="D212" s="1">
        <v>11</v>
      </c>
      <c r="E212" s="1">
        <v>2022</v>
      </c>
      <c r="F212" s="1" t="s">
        <v>48</v>
      </c>
      <c r="G212" s="7">
        <v>51583</v>
      </c>
      <c r="H212" s="5">
        <v>183</v>
      </c>
      <c r="I212" s="3">
        <v>12129427</v>
      </c>
      <c r="J212" s="3">
        <f t="shared" si="1"/>
        <v>0.42527153178794025</v>
      </c>
    </row>
    <row r="213" spans="1:11" ht="12.5" x14ac:dyDescent="0.25">
      <c r="A213" s="9">
        <f t="shared" si="0"/>
        <v>212</v>
      </c>
      <c r="B213" s="12">
        <v>44917</v>
      </c>
      <c r="C213" s="1" t="s">
        <v>90</v>
      </c>
      <c r="D213" s="1">
        <v>12</v>
      </c>
      <c r="E213" s="1">
        <v>2022</v>
      </c>
      <c r="F213" s="1" t="s">
        <v>48</v>
      </c>
      <c r="G213" s="7">
        <v>55807</v>
      </c>
      <c r="H213" s="5">
        <v>129</v>
      </c>
      <c r="I213" s="3">
        <v>11855346</v>
      </c>
      <c r="J213" s="3">
        <f t="shared" si="1"/>
        <v>0.47073278164973004</v>
      </c>
    </row>
    <row r="214" spans="1:11" ht="12.5" x14ac:dyDescent="0.25">
      <c r="A214" s="9">
        <f t="shared" si="0"/>
        <v>213</v>
      </c>
      <c r="B214" s="12">
        <v>44948</v>
      </c>
      <c r="C214" s="1" t="s">
        <v>91</v>
      </c>
      <c r="D214" s="1">
        <v>1</v>
      </c>
      <c r="E214" s="1">
        <v>2023</v>
      </c>
      <c r="F214" s="1" t="s">
        <v>48</v>
      </c>
      <c r="G214" s="7">
        <v>141184</v>
      </c>
      <c r="H214" s="5">
        <v>171</v>
      </c>
      <c r="I214" s="3">
        <v>10790012</v>
      </c>
      <c r="J214" s="3">
        <f t="shared" si="1"/>
        <v>1.3084693510998875</v>
      </c>
    </row>
    <row r="215" spans="1:11" ht="12.5" x14ac:dyDescent="0.25">
      <c r="A215" s="9">
        <f t="shared" si="0"/>
        <v>214</v>
      </c>
      <c r="B215" s="12">
        <v>44979</v>
      </c>
      <c r="C215" s="1" t="s">
        <v>80</v>
      </c>
      <c r="D215" s="1">
        <v>2</v>
      </c>
      <c r="E215" s="1">
        <v>2023</v>
      </c>
      <c r="F215" s="1" t="s">
        <v>48</v>
      </c>
      <c r="G215" s="7">
        <v>71786</v>
      </c>
      <c r="H215" s="5">
        <v>174</v>
      </c>
      <c r="I215" s="3">
        <v>9264246</v>
      </c>
      <c r="J215" s="3">
        <f t="shared" si="1"/>
        <v>0.77487147901728859</v>
      </c>
    </row>
    <row r="216" spans="1:11" ht="12.5" x14ac:dyDescent="0.25">
      <c r="A216" s="9">
        <f t="shared" si="0"/>
        <v>215</v>
      </c>
      <c r="B216" s="12">
        <v>45007</v>
      </c>
      <c r="C216" s="1" t="s">
        <v>81</v>
      </c>
      <c r="D216" s="1">
        <v>3</v>
      </c>
      <c r="E216" s="1">
        <v>2023</v>
      </c>
      <c r="F216" s="1" t="s">
        <v>48</v>
      </c>
      <c r="G216" s="7">
        <v>94114</v>
      </c>
      <c r="H216" s="5">
        <v>247</v>
      </c>
      <c r="I216" s="3">
        <v>11406315</v>
      </c>
      <c r="J216" s="3">
        <f t="shared" si="1"/>
        <v>0.82510433913143733</v>
      </c>
    </row>
    <row r="217" spans="1:11" ht="12.5" x14ac:dyDescent="0.25">
      <c r="A217" s="9">
        <f t="shared" si="0"/>
        <v>216</v>
      </c>
      <c r="B217" s="12">
        <v>45038</v>
      </c>
      <c r="C217" s="1" t="s">
        <v>82</v>
      </c>
      <c r="D217" s="1">
        <v>4</v>
      </c>
      <c r="E217" s="1">
        <v>2023</v>
      </c>
      <c r="F217" s="1" t="s">
        <v>48</v>
      </c>
      <c r="G217" s="7">
        <v>82860</v>
      </c>
      <c r="H217" s="5">
        <v>209</v>
      </c>
      <c r="I217" s="3">
        <v>8930104</v>
      </c>
      <c r="J217" s="3">
        <f t="shared" si="1"/>
        <v>0.92787273250121172</v>
      </c>
      <c r="K217" s="13"/>
    </row>
    <row r="218" spans="1:11" ht="12.5" x14ac:dyDescent="0.25">
      <c r="A218" s="9">
        <f t="shared" si="0"/>
        <v>217</v>
      </c>
      <c r="B218" s="12">
        <v>45068</v>
      </c>
      <c r="C218" s="1" t="s">
        <v>83</v>
      </c>
      <c r="D218" s="1">
        <v>5</v>
      </c>
      <c r="E218" s="1">
        <v>2023</v>
      </c>
      <c r="F218" s="1" t="s">
        <v>48</v>
      </c>
      <c r="G218" s="7">
        <v>111892</v>
      </c>
      <c r="H218" s="5">
        <v>251</v>
      </c>
      <c r="I218" s="3">
        <v>10713549</v>
      </c>
      <c r="J218" s="3">
        <f t="shared" si="1"/>
        <v>1.0443971460810979</v>
      </c>
    </row>
    <row r="219" spans="1:11" ht="12.5" x14ac:dyDescent="0.25">
      <c r="A219" s="9">
        <f t="shared" si="0"/>
        <v>218</v>
      </c>
      <c r="B219" s="12">
        <v>45099</v>
      </c>
      <c r="C219" s="1" t="s">
        <v>84</v>
      </c>
      <c r="D219" s="1">
        <v>6</v>
      </c>
      <c r="E219" s="1">
        <v>2023</v>
      </c>
      <c r="F219" s="1" t="s">
        <v>48</v>
      </c>
      <c r="G219" s="7">
        <v>76497</v>
      </c>
      <c r="H219" s="5">
        <v>216</v>
      </c>
      <c r="I219" s="3">
        <v>9333970</v>
      </c>
      <c r="J219" s="3">
        <f t="shared" si="1"/>
        <v>0.81955480893981869</v>
      </c>
    </row>
    <row r="220" spans="1:11" ht="12.5" x14ac:dyDescent="0.25">
      <c r="A220" s="9">
        <f t="shared" si="0"/>
        <v>219</v>
      </c>
      <c r="B220" s="12">
        <v>45129</v>
      </c>
      <c r="C220" s="1" t="s">
        <v>85</v>
      </c>
      <c r="D220" s="1">
        <v>7</v>
      </c>
      <c r="E220" s="1">
        <v>2023</v>
      </c>
      <c r="F220" s="1" t="s">
        <v>48</v>
      </c>
      <c r="G220" s="7">
        <v>174846</v>
      </c>
      <c r="H220" s="5">
        <v>264</v>
      </c>
      <c r="I220" s="3">
        <v>10513644</v>
      </c>
      <c r="J220" s="3">
        <f t="shared" si="1"/>
        <v>1.6630389996085089</v>
      </c>
    </row>
    <row r="221" spans="1:11" ht="12.5" x14ac:dyDescent="0.25">
      <c r="A221" s="9">
        <f t="shared" si="0"/>
        <v>220</v>
      </c>
      <c r="B221" s="12">
        <v>45160</v>
      </c>
      <c r="C221" s="1" t="s">
        <v>86</v>
      </c>
      <c r="D221" s="1">
        <v>8</v>
      </c>
      <c r="E221" s="1">
        <v>2023</v>
      </c>
      <c r="F221" s="1" t="s">
        <v>48</v>
      </c>
      <c r="G221" s="7">
        <v>111116</v>
      </c>
      <c r="H221" s="5">
        <v>274</v>
      </c>
      <c r="I221" s="3">
        <v>10429019</v>
      </c>
      <c r="J221" s="3">
        <f t="shared" si="1"/>
        <v>1.0654501636251694</v>
      </c>
    </row>
    <row r="222" spans="1:11" ht="12.5" x14ac:dyDescent="0.25">
      <c r="A222" s="9">
        <f t="shared" si="0"/>
        <v>221</v>
      </c>
      <c r="B222" s="12">
        <v>45191</v>
      </c>
      <c r="C222" s="1" t="s">
        <v>87</v>
      </c>
      <c r="D222" s="1">
        <v>9</v>
      </c>
      <c r="E222" s="1">
        <v>2023</v>
      </c>
      <c r="F222" s="1" t="s">
        <v>48</v>
      </c>
      <c r="G222" s="7">
        <v>76349.6881270304</v>
      </c>
      <c r="H222" s="5">
        <v>213</v>
      </c>
      <c r="I222" s="3">
        <v>10154477</v>
      </c>
      <c r="J222" s="3">
        <f t="shared" si="1"/>
        <v>0.75188203318625269</v>
      </c>
      <c r="K222" s="11"/>
    </row>
    <row r="223" spans="1:11" ht="12.5" x14ac:dyDescent="0.25">
      <c r="A223" s="9">
        <f t="shared" si="0"/>
        <v>222</v>
      </c>
      <c r="B223" s="12">
        <v>45221</v>
      </c>
      <c r="C223" s="1" t="s">
        <v>88</v>
      </c>
      <c r="D223" s="1">
        <v>10</v>
      </c>
      <c r="E223" s="1">
        <v>2023</v>
      </c>
      <c r="F223" s="1" t="s">
        <v>48</v>
      </c>
      <c r="G223" s="7">
        <v>90683</v>
      </c>
      <c r="H223" s="5">
        <v>275</v>
      </c>
      <c r="I223" s="3">
        <v>11175396</v>
      </c>
      <c r="J223" s="3">
        <f t="shared" si="1"/>
        <v>0.81145222952278373</v>
      </c>
    </row>
    <row r="224" spans="1:11" ht="12.5" x14ac:dyDescent="0.25">
      <c r="A224" s="9">
        <f t="shared" si="0"/>
        <v>223</v>
      </c>
      <c r="B224" s="12">
        <v>45252</v>
      </c>
      <c r="C224" s="1" t="s">
        <v>89</v>
      </c>
      <c r="D224" s="1">
        <v>11</v>
      </c>
      <c r="E224" s="1">
        <v>2023</v>
      </c>
      <c r="F224" s="1" t="s">
        <v>48</v>
      </c>
      <c r="G224" s="7">
        <v>81894.441999999995</v>
      </c>
      <c r="H224" s="5">
        <v>294</v>
      </c>
      <c r="I224" s="3">
        <v>11214878</v>
      </c>
      <c r="J224" s="3">
        <f t="shared" si="1"/>
        <v>0.7302303422293136</v>
      </c>
    </row>
    <row r="225" spans="1:10" ht="12.5" x14ac:dyDescent="0.25">
      <c r="A225" s="9">
        <f t="shared" si="0"/>
        <v>224</v>
      </c>
      <c r="B225" s="12">
        <v>45282</v>
      </c>
      <c r="C225" s="1" t="s">
        <v>90</v>
      </c>
      <c r="D225" s="1">
        <v>12</v>
      </c>
      <c r="E225" s="1">
        <v>2023</v>
      </c>
      <c r="F225" s="1" t="s">
        <v>48</v>
      </c>
      <c r="G225" s="7">
        <v>91089.493000000002</v>
      </c>
      <c r="H225" s="5">
        <v>273</v>
      </c>
      <c r="I225" s="3">
        <v>11324141</v>
      </c>
      <c r="J225" s="3">
        <f t="shared" si="1"/>
        <v>0.80438324637603864</v>
      </c>
    </row>
    <row r="226" spans="1:10" ht="12.5" x14ac:dyDescent="0.25">
      <c r="A226" s="9">
        <f t="shared" si="0"/>
        <v>225</v>
      </c>
      <c r="B226" s="12">
        <v>45313</v>
      </c>
      <c r="C226" s="1" t="s">
        <v>91</v>
      </c>
      <c r="D226" s="1">
        <v>1</v>
      </c>
      <c r="E226" s="1">
        <v>2024</v>
      </c>
      <c r="F226" s="1" t="s">
        <v>48</v>
      </c>
      <c r="G226" s="7">
        <v>106634.60400000001</v>
      </c>
      <c r="H226" s="5">
        <v>294</v>
      </c>
      <c r="I226" s="3">
        <v>10780533</v>
      </c>
      <c r="J226" s="3">
        <f t="shared" si="1"/>
        <v>0.98914036996129973</v>
      </c>
    </row>
    <row r="227" spans="1:10" ht="12.5" x14ac:dyDescent="0.25">
      <c r="A227" s="9">
        <f t="shared" si="0"/>
        <v>226</v>
      </c>
      <c r="B227" s="12">
        <v>45344</v>
      </c>
      <c r="C227" s="1" t="s">
        <v>80</v>
      </c>
      <c r="D227" s="1">
        <v>2</v>
      </c>
      <c r="E227" s="1">
        <v>2024</v>
      </c>
      <c r="F227" s="1" t="s">
        <v>48</v>
      </c>
      <c r="G227" s="7">
        <v>97141.005999999994</v>
      </c>
      <c r="H227" s="5">
        <v>205</v>
      </c>
      <c r="I227" s="3">
        <v>10191323</v>
      </c>
      <c r="J227" s="3">
        <f t="shared" si="1"/>
        <v>0.95317365566766932</v>
      </c>
    </row>
    <row r="228" spans="1:10" ht="12.5" x14ac:dyDescent="0.25">
      <c r="A228" s="9">
        <f t="shared" si="0"/>
        <v>227</v>
      </c>
      <c r="B228" s="12">
        <v>45373</v>
      </c>
      <c r="C228" s="1" t="s">
        <v>81</v>
      </c>
      <c r="D228" s="1">
        <v>3</v>
      </c>
      <c r="E228" s="1">
        <v>2024</v>
      </c>
      <c r="F228" s="1" t="s">
        <v>48</v>
      </c>
      <c r="G228" s="7">
        <v>52392.916963162497</v>
      </c>
      <c r="H228" s="5">
        <v>191</v>
      </c>
      <c r="I228" s="3">
        <v>9494150</v>
      </c>
      <c r="J228" s="3">
        <f t="shared" si="1"/>
        <v>0.55184420894090036</v>
      </c>
    </row>
    <row r="229" spans="1:10" ht="12.5" x14ac:dyDescent="0.25">
      <c r="A229" s="9">
        <f t="shared" si="0"/>
        <v>228</v>
      </c>
      <c r="B229" s="12">
        <v>45404</v>
      </c>
      <c r="C229" s="1" t="s">
        <v>82</v>
      </c>
      <c r="D229" s="1">
        <v>4</v>
      </c>
      <c r="E229" s="1">
        <v>2024</v>
      </c>
      <c r="F229" s="1" t="s">
        <v>48</v>
      </c>
      <c r="G229" s="7">
        <v>74754.152000000002</v>
      </c>
      <c r="H229" s="5">
        <v>223</v>
      </c>
      <c r="I229" s="3">
        <v>9205622</v>
      </c>
      <c r="J229" s="3">
        <f t="shared" si="1"/>
        <v>0.81204889794519053</v>
      </c>
    </row>
    <row r="230" spans="1:10" ht="12.5" x14ac:dyDescent="0.25">
      <c r="A230" s="1">
        <v>229</v>
      </c>
      <c r="B230" s="12">
        <v>45413</v>
      </c>
      <c r="C230" s="1" t="s">
        <v>83</v>
      </c>
      <c r="D230" s="1">
        <v>5</v>
      </c>
      <c r="E230" s="1">
        <v>2024</v>
      </c>
      <c r="F230" s="1" t="s">
        <v>48</v>
      </c>
      <c r="G230" s="7">
        <v>284532.81599999999</v>
      </c>
      <c r="H230" s="5">
        <v>405</v>
      </c>
      <c r="I230" s="3">
        <v>11032316</v>
      </c>
      <c r="J230" s="3"/>
    </row>
    <row r="231" spans="1:10" ht="12.5" x14ac:dyDescent="0.25">
      <c r="A231" s="12"/>
      <c r="B231" s="12"/>
      <c r="G231" s="7"/>
      <c r="H231" s="5"/>
      <c r="I231" s="3"/>
    </row>
    <row r="232" spans="1:10" ht="12.5" x14ac:dyDescent="0.25">
      <c r="A232" s="12"/>
      <c r="B232" s="12"/>
      <c r="G232" s="7"/>
      <c r="H232" s="5"/>
      <c r="I232" s="3"/>
    </row>
    <row r="233" spans="1:10" ht="12.5" x14ac:dyDescent="0.25">
      <c r="A233" s="12"/>
      <c r="B233" s="12"/>
      <c r="G233" s="7"/>
      <c r="H233" s="5"/>
      <c r="I233" s="3"/>
    </row>
    <row r="234" spans="1:10" ht="12.5" x14ac:dyDescent="0.25">
      <c r="A234" s="12"/>
      <c r="B234" s="12"/>
      <c r="G234" s="7"/>
      <c r="H234" s="5"/>
      <c r="I234" s="3"/>
    </row>
    <row r="235" spans="1:10" ht="12.5" x14ac:dyDescent="0.25">
      <c r="A235" s="12"/>
      <c r="B235" s="12"/>
      <c r="G235" s="7"/>
      <c r="H235" s="5"/>
      <c r="I235" s="3"/>
    </row>
    <row r="236" spans="1:10" ht="12.5" x14ac:dyDescent="0.25">
      <c r="A236" s="12"/>
      <c r="B236" s="12"/>
      <c r="G236" s="7"/>
      <c r="H236" s="5"/>
      <c r="I236" s="3"/>
    </row>
    <row r="237" spans="1:10" ht="12.5" x14ac:dyDescent="0.25">
      <c r="A237" s="12"/>
      <c r="B237" s="12"/>
      <c r="G237" s="7"/>
      <c r="H237" s="5"/>
      <c r="I237" s="3"/>
    </row>
    <row r="238" spans="1:10" ht="12.5" x14ac:dyDescent="0.25">
      <c r="A238" s="12"/>
      <c r="B238" s="12"/>
      <c r="G238" s="7"/>
      <c r="H238" s="5"/>
      <c r="I238" s="3"/>
    </row>
    <row r="239" spans="1:10" ht="12.5" x14ac:dyDescent="0.25">
      <c r="A239" s="12"/>
      <c r="B239" s="12"/>
      <c r="G239" s="7"/>
      <c r="H239" s="5"/>
      <c r="I239" s="3"/>
    </row>
    <row r="240" spans="1:10" ht="12.5" x14ac:dyDescent="0.25">
      <c r="A240" s="12"/>
      <c r="B240" s="12"/>
      <c r="G240" s="7"/>
      <c r="H240" s="5"/>
      <c r="I240" s="3"/>
    </row>
    <row r="241" spans="1:9" ht="12.5" x14ac:dyDescent="0.25">
      <c r="A241" s="12"/>
      <c r="B241" s="12"/>
      <c r="G241" s="7"/>
      <c r="H241" s="6"/>
      <c r="I241" s="3"/>
    </row>
    <row r="242" spans="1:9" ht="12.5" x14ac:dyDescent="0.25">
      <c r="A242" s="12"/>
      <c r="B242" s="12"/>
      <c r="G242" s="7"/>
      <c r="H242" s="6"/>
      <c r="I242" s="3"/>
    </row>
    <row r="243" spans="1:9" ht="12.5" x14ac:dyDescent="0.25">
      <c r="A243" s="12"/>
      <c r="B243" s="12"/>
      <c r="G243" s="7"/>
      <c r="H243" s="6"/>
      <c r="I243" s="3"/>
    </row>
    <row r="244" spans="1:9" ht="12.5" x14ac:dyDescent="0.25">
      <c r="A244" s="12"/>
      <c r="B244" s="12"/>
      <c r="G244" s="7"/>
      <c r="H244" s="6"/>
      <c r="I244" s="3"/>
    </row>
    <row r="245" spans="1:9" ht="12.5" x14ac:dyDescent="0.25">
      <c r="A245" s="12"/>
      <c r="B245" s="12"/>
      <c r="G245" s="7"/>
      <c r="H245" s="6"/>
      <c r="I245" s="3"/>
    </row>
    <row r="246" spans="1:9" ht="12.5" x14ac:dyDescent="0.25">
      <c r="A246" s="12"/>
      <c r="B246" s="12"/>
      <c r="G246" s="7"/>
      <c r="H246" s="6"/>
      <c r="I246" s="3"/>
    </row>
    <row r="247" spans="1:9" ht="12.5" x14ac:dyDescent="0.25">
      <c r="A247" s="12"/>
      <c r="B247" s="12"/>
      <c r="G247" s="7"/>
      <c r="H247" s="6"/>
      <c r="I247" s="3"/>
    </row>
    <row r="248" spans="1:9" ht="12.5" x14ac:dyDescent="0.25">
      <c r="A248" s="12"/>
      <c r="B248" s="12"/>
      <c r="G248" s="7"/>
      <c r="H248" s="6"/>
      <c r="I248" s="3"/>
    </row>
    <row r="249" spans="1:9" ht="12.5" x14ac:dyDescent="0.25">
      <c r="A249" s="12"/>
      <c r="B249" s="12"/>
      <c r="G249" s="7"/>
      <c r="H249" s="6"/>
      <c r="I249" s="3"/>
    </row>
    <row r="250" spans="1:9" ht="12.5" x14ac:dyDescent="0.25">
      <c r="A250" s="12"/>
      <c r="B250" s="12"/>
      <c r="G250" s="7"/>
      <c r="H250" s="6"/>
      <c r="I250" s="3"/>
    </row>
    <row r="251" spans="1:9" ht="12.5" x14ac:dyDescent="0.25">
      <c r="A251" s="12"/>
      <c r="B251" s="12"/>
      <c r="G251" s="7"/>
      <c r="H251" s="6"/>
      <c r="I251" s="3"/>
    </row>
    <row r="252" spans="1:9" ht="12.5" x14ac:dyDescent="0.25">
      <c r="A252" s="12"/>
      <c r="B252" s="12"/>
      <c r="G252" s="7"/>
      <c r="H252" s="6"/>
      <c r="I252" s="3"/>
    </row>
    <row r="253" spans="1:9" ht="12.5" x14ac:dyDescent="0.25">
      <c r="A253" s="12"/>
      <c r="B253" s="12"/>
      <c r="G253" s="7"/>
      <c r="H253" s="6"/>
      <c r="I253" s="3"/>
    </row>
    <row r="254" spans="1:9" ht="12.5" x14ac:dyDescent="0.25">
      <c r="A254" s="12"/>
      <c r="B254" s="12"/>
      <c r="G254" s="7"/>
      <c r="H254" s="6"/>
      <c r="I254" s="3"/>
    </row>
    <row r="255" spans="1:9" ht="12.5" x14ac:dyDescent="0.25">
      <c r="A255" s="12"/>
      <c r="B255" s="12"/>
      <c r="G255" s="7"/>
      <c r="H255" s="6"/>
      <c r="I255" s="3"/>
    </row>
    <row r="256" spans="1:9" ht="12.5" x14ac:dyDescent="0.25">
      <c r="A256" s="12"/>
      <c r="B256" s="12"/>
      <c r="G256" s="7"/>
      <c r="H256" s="6"/>
      <c r="I256" s="3"/>
    </row>
    <row r="257" spans="1:9" ht="12.5" x14ac:dyDescent="0.25">
      <c r="A257" s="12"/>
      <c r="B257" s="12"/>
      <c r="G257" s="7"/>
      <c r="H257" s="6"/>
      <c r="I257" s="3"/>
    </row>
    <row r="258" spans="1:9" ht="12.5" x14ac:dyDescent="0.25">
      <c r="A258" s="12"/>
      <c r="B258" s="12"/>
      <c r="G258" s="7"/>
      <c r="H258" s="6"/>
      <c r="I258" s="3"/>
    </row>
    <row r="259" spans="1:9" ht="12.5" x14ac:dyDescent="0.25">
      <c r="A259" s="12"/>
      <c r="B259" s="12"/>
      <c r="G259" s="7"/>
      <c r="H259" s="6"/>
      <c r="I259" s="3"/>
    </row>
    <row r="260" spans="1:9" ht="12.5" x14ac:dyDescent="0.25">
      <c r="A260" s="12"/>
      <c r="B260" s="12"/>
      <c r="G260" s="7"/>
      <c r="H260" s="6"/>
      <c r="I260" s="3"/>
    </row>
    <row r="261" spans="1:9" ht="12.5" x14ac:dyDescent="0.25">
      <c r="A261" s="12"/>
      <c r="B261" s="12"/>
      <c r="G261" s="7"/>
      <c r="H261" s="6"/>
      <c r="I261" s="3"/>
    </row>
    <row r="262" spans="1:9" ht="12.5" x14ac:dyDescent="0.25">
      <c r="A262" s="12"/>
      <c r="B262" s="12"/>
      <c r="G262" s="7"/>
      <c r="H262" s="6"/>
      <c r="I262" s="3"/>
    </row>
    <row r="263" spans="1:9" ht="12.5" x14ac:dyDescent="0.25">
      <c r="A263" s="12"/>
      <c r="B263" s="12"/>
      <c r="G263" s="7"/>
      <c r="H263" s="6"/>
      <c r="I263" s="3"/>
    </row>
    <row r="264" spans="1:9" ht="12.5" x14ac:dyDescent="0.25">
      <c r="A264" s="12"/>
      <c r="B264" s="12"/>
      <c r="G264" s="7"/>
      <c r="H264" s="6"/>
      <c r="I264" s="3"/>
    </row>
    <row r="265" spans="1:9" ht="12.5" x14ac:dyDescent="0.25">
      <c r="A265" s="12"/>
      <c r="B265" s="12"/>
      <c r="G265" s="7"/>
      <c r="H265" s="6"/>
      <c r="I265" s="3"/>
    </row>
    <row r="266" spans="1:9" ht="12.5" x14ac:dyDescent="0.25">
      <c r="A266" s="12"/>
      <c r="B266" s="12"/>
      <c r="G266" s="7"/>
      <c r="H266" s="6"/>
      <c r="I266" s="3"/>
    </row>
    <row r="267" spans="1:9" ht="12.5" x14ac:dyDescent="0.25">
      <c r="A267" s="12"/>
      <c r="B267" s="12"/>
      <c r="G267" s="7"/>
      <c r="H267" s="6"/>
      <c r="I267" s="3"/>
    </row>
    <row r="268" spans="1:9" ht="12.5" x14ac:dyDescent="0.25">
      <c r="A268" s="12"/>
      <c r="B268" s="12"/>
      <c r="G268" s="7"/>
      <c r="H268" s="6"/>
      <c r="I268" s="3"/>
    </row>
    <row r="269" spans="1:9" ht="12.5" x14ac:dyDescent="0.25">
      <c r="A269" s="12"/>
      <c r="B269" s="12"/>
      <c r="G269" s="7"/>
      <c r="H269" s="6"/>
      <c r="I269" s="3"/>
    </row>
    <row r="270" spans="1:9" ht="12.5" x14ac:dyDescent="0.25">
      <c r="A270" s="12"/>
      <c r="B270" s="12"/>
      <c r="G270" s="7"/>
      <c r="H270" s="6"/>
      <c r="I270" s="3"/>
    </row>
    <row r="271" spans="1:9" ht="12.5" x14ac:dyDescent="0.25">
      <c r="A271" s="12"/>
      <c r="B271" s="12"/>
      <c r="G271" s="7"/>
      <c r="H271" s="6"/>
      <c r="I271" s="3"/>
    </row>
    <row r="272" spans="1:9" ht="12.5" x14ac:dyDescent="0.25">
      <c r="A272" s="12"/>
      <c r="B272" s="12"/>
      <c r="G272" s="7"/>
      <c r="H272" s="6"/>
      <c r="I272" s="3"/>
    </row>
    <row r="273" spans="1:9" ht="12.5" x14ac:dyDescent="0.25">
      <c r="A273" s="12"/>
      <c r="B273" s="12"/>
      <c r="G273" s="7"/>
      <c r="H273" s="6"/>
      <c r="I273" s="3"/>
    </row>
    <row r="274" spans="1:9" ht="12.5" x14ac:dyDescent="0.25">
      <c r="A274" s="12"/>
      <c r="B274" s="12"/>
      <c r="G274" s="7"/>
      <c r="H274" s="6"/>
      <c r="I274" s="3"/>
    </row>
    <row r="275" spans="1:9" ht="12.5" x14ac:dyDescent="0.25">
      <c r="A275" s="12"/>
      <c r="B275" s="12"/>
      <c r="G275" s="7"/>
      <c r="H275" s="6"/>
      <c r="I275" s="3"/>
    </row>
    <row r="276" spans="1:9" ht="12.5" x14ac:dyDescent="0.25">
      <c r="A276" s="12"/>
      <c r="B276" s="12"/>
      <c r="G276" s="7"/>
      <c r="H276" s="6"/>
      <c r="I276" s="3"/>
    </row>
    <row r="277" spans="1:9" ht="12.5" x14ac:dyDescent="0.25">
      <c r="A277" s="12"/>
      <c r="B277" s="12"/>
      <c r="G277" s="7"/>
      <c r="H277" s="6"/>
      <c r="I277" s="3"/>
    </row>
    <row r="278" spans="1:9" ht="12.5" x14ac:dyDescent="0.25">
      <c r="A278" s="12"/>
      <c r="B278" s="12"/>
      <c r="G278" s="7"/>
      <c r="H278" s="6"/>
      <c r="I278" s="3"/>
    </row>
    <row r="279" spans="1:9" ht="12.5" x14ac:dyDescent="0.25">
      <c r="A279" s="12"/>
      <c r="B279" s="12"/>
      <c r="G279" s="7"/>
      <c r="H279" s="6"/>
      <c r="I279" s="3"/>
    </row>
    <row r="280" spans="1:9" ht="12.5" x14ac:dyDescent="0.25">
      <c r="A280" s="12"/>
      <c r="B280" s="12"/>
      <c r="G280" s="7"/>
      <c r="H280" s="6"/>
      <c r="I280" s="3"/>
    </row>
    <row r="281" spans="1:9" ht="12.5" x14ac:dyDescent="0.25">
      <c r="A281" s="12"/>
      <c r="B281" s="12"/>
      <c r="G281" s="7"/>
      <c r="H281" s="6"/>
      <c r="I281" s="3"/>
    </row>
    <row r="282" spans="1:9" ht="12.5" x14ac:dyDescent="0.25">
      <c r="A282" s="12"/>
      <c r="B282" s="12"/>
      <c r="G282" s="7"/>
      <c r="H282" s="6"/>
      <c r="I282" s="3"/>
    </row>
    <row r="283" spans="1:9" ht="12.5" x14ac:dyDescent="0.25">
      <c r="A283" s="12"/>
      <c r="B283" s="12"/>
      <c r="G283" s="7"/>
      <c r="H283" s="6"/>
      <c r="I283" s="3"/>
    </row>
    <row r="284" spans="1:9" ht="12.5" x14ac:dyDescent="0.25">
      <c r="A284" s="12"/>
      <c r="B284" s="12"/>
      <c r="G284" s="7"/>
      <c r="H284" s="6"/>
      <c r="I284" s="3"/>
    </row>
    <row r="285" spans="1:9" ht="12.5" x14ac:dyDescent="0.25">
      <c r="A285" s="12"/>
      <c r="B285" s="12"/>
      <c r="G285" s="7"/>
      <c r="H285" s="6"/>
      <c r="I285" s="3"/>
    </row>
    <row r="286" spans="1:9" ht="12.5" x14ac:dyDescent="0.25">
      <c r="A286" s="12"/>
      <c r="B286" s="12"/>
      <c r="G286" s="7"/>
      <c r="H286" s="6"/>
      <c r="I286" s="3"/>
    </row>
    <row r="287" spans="1:9" ht="12.5" x14ac:dyDescent="0.25">
      <c r="A287" s="12"/>
      <c r="B287" s="12"/>
      <c r="G287" s="7"/>
      <c r="H287" s="6"/>
      <c r="I287" s="3"/>
    </row>
    <row r="288" spans="1:9" ht="12.5" x14ac:dyDescent="0.25">
      <c r="A288" s="12"/>
      <c r="B288" s="12"/>
      <c r="G288" s="7"/>
      <c r="H288" s="6"/>
      <c r="I288" s="3"/>
    </row>
    <row r="289" spans="1:9" ht="12.5" x14ac:dyDescent="0.25">
      <c r="A289" s="12"/>
      <c r="B289" s="12"/>
      <c r="G289" s="7"/>
      <c r="H289" s="6"/>
      <c r="I289" s="3"/>
    </row>
    <row r="290" spans="1:9" ht="12.5" x14ac:dyDescent="0.25">
      <c r="A290" s="12"/>
      <c r="B290" s="12"/>
      <c r="G290" s="7"/>
      <c r="H290" s="6"/>
      <c r="I290" s="3"/>
    </row>
    <row r="291" spans="1:9" ht="12.5" x14ac:dyDescent="0.25">
      <c r="A291" s="12"/>
      <c r="B291" s="12"/>
      <c r="G291" s="7"/>
      <c r="H291" s="6"/>
      <c r="I291" s="3"/>
    </row>
    <row r="292" spans="1:9" ht="12.5" x14ac:dyDescent="0.25">
      <c r="A292" s="12"/>
      <c r="B292" s="12"/>
      <c r="G292" s="7"/>
      <c r="H292" s="6"/>
      <c r="I292" s="3"/>
    </row>
    <row r="293" spans="1:9" ht="12.5" x14ac:dyDescent="0.25">
      <c r="A293" s="12"/>
      <c r="B293" s="12"/>
      <c r="G293" s="7"/>
      <c r="H293" s="6"/>
      <c r="I293" s="3"/>
    </row>
    <row r="294" spans="1:9" ht="12.5" x14ac:dyDescent="0.25">
      <c r="A294" s="12"/>
      <c r="B294" s="12"/>
      <c r="G294" s="7"/>
      <c r="H294" s="6"/>
      <c r="I294" s="3"/>
    </row>
    <row r="295" spans="1:9" ht="12.5" x14ac:dyDescent="0.25">
      <c r="A295" s="12"/>
      <c r="B295" s="12"/>
      <c r="G295" s="7"/>
      <c r="H295" s="6"/>
      <c r="I295" s="3"/>
    </row>
    <row r="296" spans="1:9" ht="12.5" x14ac:dyDescent="0.25">
      <c r="A296" s="12"/>
      <c r="B296" s="12"/>
      <c r="G296" s="7"/>
      <c r="H296" s="6"/>
      <c r="I296" s="3"/>
    </row>
    <row r="297" spans="1:9" ht="12.5" x14ac:dyDescent="0.25">
      <c r="A297" s="12"/>
      <c r="B297" s="12"/>
      <c r="G297" s="7"/>
      <c r="H297" s="6"/>
      <c r="I297" s="3"/>
    </row>
    <row r="298" spans="1:9" ht="12.5" x14ac:dyDescent="0.25">
      <c r="A298" s="12"/>
      <c r="B298" s="12"/>
      <c r="G298" s="7"/>
      <c r="H298" s="6"/>
      <c r="I298" s="3"/>
    </row>
    <row r="299" spans="1:9" ht="12.5" x14ac:dyDescent="0.25">
      <c r="A299" s="12"/>
      <c r="B299" s="12"/>
      <c r="G299" s="7"/>
      <c r="H299" s="6"/>
      <c r="I299" s="3"/>
    </row>
    <row r="300" spans="1:9" ht="12.5" x14ac:dyDescent="0.25">
      <c r="A300" s="12"/>
      <c r="B300" s="12"/>
      <c r="G300" s="7"/>
      <c r="H300" s="6"/>
      <c r="I300" s="3"/>
    </row>
    <row r="301" spans="1:9" ht="12.5" x14ac:dyDescent="0.25">
      <c r="A301" s="12"/>
      <c r="B301" s="12"/>
      <c r="G301" s="7"/>
      <c r="H301" s="6"/>
      <c r="I301" s="3"/>
    </row>
    <row r="302" spans="1:9" ht="12.5" x14ac:dyDescent="0.25">
      <c r="A302" s="12"/>
      <c r="B302" s="12"/>
      <c r="G302" s="7"/>
      <c r="H302" s="6"/>
      <c r="I302" s="3"/>
    </row>
    <row r="303" spans="1:9" ht="12.5" x14ac:dyDescent="0.25">
      <c r="A303" s="12"/>
      <c r="B303" s="12"/>
      <c r="G303" s="7"/>
      <c r="H303" s="6"/>
      <c r="I303" s="3"/>
    </row>
    <row r="304" spans="1:9" ht="12.5" x14ac:dyDescent="0.25">
      <c r="A304" s="12"/>
      <c r="B304" s="12"/>
      <c r="G304" s="7"/>
      <c r="H304" s="6"/>
      <c r="I304" s="3"/>
    </row>
    <row r="305" spans="1:9" ht="12.5" x14ac:dyDescent="0.25">
      <c r="A305" s="12"/>
      <c r="B305" s="12"/>
      <c r="G305" s="7"/>
      <c r="H305" s="6"/>
      <c r="I305" s="3"/>
    </row>
    <row r="306" spans="1:9" ht="12.5" x14ac:dyDescent="0.25">
      <c r="A306" s="12"/>
      <c r="B306" s="12"/>
      <c r="G306" s="7"/>
      <c r="H306" s="6"/>
      <c r="I306" s="3"/>
    </row>
    <row r="307" spans="1:9" ht="12.5" x14ac:dyDescent="0.25">
      <c r="A307" s="12"/>
      <c r="B307" s="12"/>
      <c r="G307" s="7"/>
      <c r="H307" s="6"/>
      <c r="I307" s="3"/>
    </row>
    <row r="308" spans="1:9" ht="12.5" x14ac:dyDescent="0.25">
      <c r="A308" s="12"/>
      <c r="B308" s="12"/>
      <c r="G308" s="7"/>
      <c r="H308" s="6"/>
      <c r="I308" s="3"/>
    </row>
    <row r="309" spans="1:9" ht="12.5" x14ac:dyDescent="0.25">
      <c r="A309" s="12"/>
      <c r="B309" s="12"/>
      <c r="G309" s="7"/>
      <c r="H309" s="6"/>
      <c r="I309" s="3"/>
    </row>
    <row r="310" spans="1:9" ht="12.5" x14ac:dyDescent="0.25">
      <c r="A310" s="12"/>
      <c r="B310" s="12"/>
      <c r="G310" s="7"/>
      <c r="H310" s="6"/>
      <c r="I310" s="3"/>
    </row>
    <row r="311" spans="1:9" ht="12.5" x14ac:dyDescent="0.25">
      <c r="A311" s="12"/>
      <c r="B311" s="12"/>
      <c r="G311" s="7"/>
      <c r="H311" s="6"/>
      <c r="I311" s="3"/>
    </row>
    <row r="312" spans="1:9" ht="12.5" x14ac:dyDescent="0.25">
      <c r="A312" s="12"/>
      <c r="B312" s="12"/>
      <c r="G312" s="7"/>
      <c r="H312" s="6"/>
      <c r="I312" s="3"/>
    </row>
    <row r="313" spans="1:9" ht="12.5" x14ac:dyDescent="0.25">
      <c r="A313" s="12"/>
      <c r="B313" s="12"/>
      <c r="G313" s="7"/>
      <c r="H313" s="6"/>
      <c r="I313" s="3"/>
    </row>
    <row r="314" spans="1:9" ht="12.5" x14ac:dyDescent="0.25">
      <c r="A314" s="12"/>
      <c r="B314" s="12"/>
      <c r="G314" s="7"/>
      <c r="H314" s="6"/>
      <c r="I314" s="3"/>
    </row>
    <row r="315" spans="1:9" ht="12.5" x14ac:dyDescent="0.25">
      <c r="A315" s="12"/>
      <c r="B315" s="12"/>
      <c r="G315" s="7"/>
      <c r="H315" s="6"/>
      <c r="I315" s="3"/>
    </row>
    <row r="316" spans="1:9" ht="12.5" x14ac:dyDescent="0.25">
      <c r="A316" s="12"/>
      <c r="B316" s="12"/>
      <c r="G316" s="7"/>
      <c r="H316" s="6"/>
      <c r="I316" s="3"/>
    </row>
    <row r="317" spans="1:9" ht="12.5" x14ac:dyDescent="0.25">
      <c r="A317" s="12"/>
      <c r="B317" s="12"/>
      <c r="G317" s="7"/>
      <c r="H317" s="6"/>
      <c r="I317" s="3"/>
    </row>
    <row r="318" spans="1:9" ht="12.5" x14ac:dyDescent="0.25">
      <c r="A318" s="12"/>
      <c r="B318" s="12"/>
      <c r="G318" s="7"/>
      <c r="H318" s="6"/>
      <c r="I318" s="3"/>
    </row>
    <row r="319" spans="1:9" ht="12.5" x14ac:dyDescent="0.25">
      <c r="A319" s="12"/>
      <c r="B319" s="12"/>
      <c r="G319" s="7"/>
      <c r="H319" s="6"/>
      <c r="I319" s="3"/>
    </row>
    <row r="320" spans="1:9" ht="12.5" x14ac:dyDescent="0.25">
      <c r="A320" s="12"/>
      <c r="B320" s="12"/>
      <c r="G320" s="7"/>
      <c r="H320" s="6"/>
      <c r="I320" s="3"/>
    </row>
    <row r="321" spans="1:9" ht="12.5" x14ac:dyDescent="0.25">
      <c r="A321" s="12"/>
      <c r="B321" s="12"/>
      <c r="G321" s="7"/>
      <c r="H321" s="6"/>
      <c r="I321" s="3"/>
    </row>
    <row r="322" spans="1:9" ht="12.5" x14ac:dyDescent="0.25">
      <c r="A322" s="12"/>
      <c r="B322" s="12"/>
      <c r="G322" s="7"/>
      <c r="H322" s="6"/>
      <c r="I322" s="3"/>
    </row>
    <row r="323" spans="1:9" ht="12.5" x14ac:dyDescent="0.25">
      <c r="A323" s="12"/>
      <c r="B323" s="12"/>
      <c r="G323" s="7"/>
      <c r="H323" s="6"/>
      <c r="I323" s="3"/>
    </row>
    <row r="324" spans="1:9" ht="12.5" x14ac:dyDescent="0.25">
      <c r="A324" s="12"/>
      <c r="B324" s="12"/>
      <c r="G324" s="7"/>
      <c r="H324" s="6"/>
      <c r="I324" s="3"/>
    </row>
    <row r="325" spans="1:9" ht="12.5" x14ac:dyDescent="0.25">
      <c r="A325" s="12"/>
      <c r="B325" s="12"/>
      <c r="G325" s="7"/>
      <c r="H325" s="6"/>
      <c r="I325" s="3"/>
    </row>
    <row r="326" spans="1:9" ht="12.5" x14ac:dyDescent="0.25">
      <c r="A326" s="12"/>
      <c r="B326" s="12"/>
      <c r="G326" s="7"/>
      <c r="H326" s="6"/>
      <c r="I326" s="3"/>
    </row>
    <row r="327" spans="1:9" ht="12.5" x14ac:dyDescent="0.25">
      <c r="A327" s="12"/>
      <c r="B327" s="12"/>
      <c r="G327" s="7"/>
      <c r="H327" s="6"/>
      <c r="I327" s="3"/>
    </row>
    <row r="328" spans="1:9" ht="12.5" x14ac:dyDescent="0.25">
      <c r="A328" s="12"/>
      <c r="B328" s="12"/>
      <c r="G328" s="7"/>
      <c r="H328" s="6"/>
      <c r="I328" s="3"/>
    </row>
    <row r="329" spans="1:9" ht="12.5" x14ac:dyDescent="0.25">
      <c r="A329" s="12"/>
      <c r="B329" s="12"/>
      <c r="G329" s="7"/>
      <c r="H329" s="6"/>
      <c r="I329" s="3"/>
    </row>
    <row r="330" spans="1:9" ht="12.5" x14ac:dyDescent="0.25">
      <c r="A330" s="12"/>
      <c r="B330" s="12"/>
      <c r="G330" s="7"/>
      <c r="H330" s="6"/>
      <c r="I330" s="3"/>
    </row>
    <row r="331" spans="1:9" ht="12.5" x14ac:dyDescent="0.25">
      <c r="A331" s="12"/>
      <c r="B331" s="12"/>
      <c r="G331" s="7"/>
      <c r="H331" s="6"/>
      <c r="I331" s="3"/>
    </row>
    <row r="332" spans="1:9" ht="12.5" x14ac:dyDescent="0.25">
      <c r="A332" s="12"/>
      <c r="B332" s="12"/>
      <c r="G332" s="7"/>
      <c r="H332" s="6"/>
      <c r="I332" s="3"/>
    </row>
    <row r="333" spans="1:9" ht="12.5" x14ac:dyDescent="0.25">
      <c r="A333" s="12"/>
      <c r="B333" s="12"/>
      <c r="G333" s="7"/>
      <c r="H333" s="6"/>
      <c r="I333" s="3"/>
    </row>
    <row r="334" spans="1:9" ht="12.5" x14ac:dyDescent="0.25">
      <c r="A334" s="12"/>
      <c r="B334" s="12"/>
      <c r="G334" s="7"/>
      <c r="H334" s="6"/>
      <c r="I334" s="3"/>
    </row>
    <row r="335" spans="1:9" ht="12.5" x14ac:dyDescent="0.25">
      <c r="A335" s="12"/>
      <c r="B335" s="12"/>
      <c r="G335" s="7"/>
      <c r="H335" s="6"/>
      <c r="I335" s="3"/>
    </row>
    <row r="336" spans="1:9" ht="12.5" x14ac:dyDescent="0.25">
      <c r="A336" s="12"/>
      <c r="B336" s="12"/>
      <c r="G336" s="7"/>
      <c r="H336" s="6"/>
      <c r="I336" s="3"/>
    </row>
    <row r="337" spans="1:9" ht="12.5" x14ac:dyDescent="0.25">
      <c r="A337" s="12"/>
      <c r="B337" s="12"/>
      <c r="G337" s="7"/>
      <c r="H337" s="6"/>
      <c r="I337" s="3"/>
    </row>
    <row r="338" spans="1:9" ht="12.5" x14ac:dyDescent="0.25">
      <c r="A338" s="12"/>
      <c r="B338" s="12"/>
      <c r="G338" s="7"/>
      <c r="H338" s="6"/>
      <c r="I338" s="3"/>
    </row>
    <row r="339" spans="1:9" ht="12.5" x14ac:dyDescent="0.25">
      <c r="A339" s="12"/>
      <c r="B339" s="12"/>
      <c r="G339" s="7"/>
      <c r="H339" s="6"/>
      <c r="I339" s="3"/>
    </row>
    <row r="340" spans="1:9" ht="12.5" x14ac:dyDescent="0.25">
      <c r="A340" s="12"/>
      <c r="B340" s="12"/>
      <c r="G340" s="7"/>
      <c r="H340" s="6"/>
      <c r="I340" s="3"/>
    </row>
    <row r="341" spans="1:9" ht="12.5" x14ac:dyDescent="0.25">
      <c r="A341" s="12"/>
      <c r="B341" s="12"/>
      <c r="G341" s="7"/>
      <c r="H341" s="6"/>
      <c r="I341" s="3"/>
    </row>
    <row r="342" spans="1:9" ht="12.5" x14ac:dyDescent="0.25">
      <c r="A342" s="12"/>
      <c r="B342" s="12"/>
      <c r="G342" s="7"/>
      <c r="H342" s="6"/>
      <c r="I342" s="3"/>
    </row>
    <row r="343" spans="1:9" ht="12.5" x14ac:dyDescent="0.25">
      <c r="A343" s="12"/>
      <c r="B343" s="12"/>
      <c r="G343" s="7"/>
      <c r="H343" s="6"/>
      <c r="I343" s="3"/>
    </row>
    <row r="344" spans="1:9" ht="12.5" x14ac:dyDescent="0.25">
      <c r="A344" s="12"/>
      <c r="B344" s="12"/>
      <c r="G344" s="7"/>
      <c r="H344" s="6"/>
      <c r="I344" s="3"/>
    </row>
    <row r="345" spans="1:9" ht="12.5" x14ac:dyDescent="0.25">
      <c r="A345" s="12"/>
      <c r="B345" s="12"/>
      <c r="G345" s="7"/>
      <c r="H345" s="6"/>
      <c r="I345" s="3"/>
    </row>
    <row r="346" spans="1:9" ht="12.5" x14ac:dyDescent="0.25">
      <c r="A346" s="12"/>
      <c r="B346" s="12"/>
      <c r="G346" s="7"/>
      <c r="H346" s="6"/>
      <c r="I346" s="3"/>
    </row>
    <row r="347" spans="1:9" ht="12.5" x14ac:dyDescent="0.25">
      <c r="A347" s="12"/>
      <c r="B347" s="12"/>
      <c r="G347" s="7"/>
      <c r="H347" s="6"/>
      <c r="I347" s="3"/>
    </row>
    <row r="348" spans="1:9" ht="12.5" x14ac:dyDescent="0.25">
      <c r="A348" s="12"/>
      <c r="B348" s="12"/>
      <c r="G348" s="7"/>
      <c r="H348" s="6"/>
      <c r="I348" s="3"/>
    </row>
    <row r="349" spans="1:9" ht="12.5" x14ac:dyDescent="0.25">
      <c r="A349" s="12"/>
      <c r="B349" s="12"/>
      <c r="G349" s="7"/>
      <c r="H349" s="6"/>
      <c r="I349" s="3"/>
    </row>
    <row r="350" spans="1:9" ht="12.5" x14ac:dyDescent="0.25">
      <c r="A350" s="12"/>
      <c r="B350" s="12"/>
      <c r="G350" s="7"/>
      <c r="H350" s="6"/>
      <c r="I350" s="3"/>
    </row>
    <row r="351" spans="1:9" ht="12.5" x14ac:dyDescent="0.25">
      <c r="A351" s="12"/>
      <c r="B351" s="12"/>
      <c r="G351" s="7"/>
      <c r="H351" s="6"/>
      <c r="I351" s="3"/>
    </row>
    <row r="352" spans="1:9" ht="12.5" x14ac:dyDescent="0.25">
      <c r="A352" s="12"/>
      <c r="B352" s="12"/>
      <c r="G352" s="7"/>
      <c r="H352" s="6"/>
      <c r="I352" s="3"/>
    </row>
    <row r="353" spans="1:9" ht="12.5" x14ac:dyDescent="0.25">
      <c r="A353" s="12"/>
      <c r="B353" s="12"/>
      <c r="G353" s="7"/>
      <c r="H353" s="6"/>
      <c r="I353" s="3"/>
    </row>
    <row r="354" spans="1:9" ht="12.5" x14ac:dyDescent="0.25">
      <c r="A354" s="12"/>
      <c r="B354" s="12"/>
      <c r="G354" s="7"/>
      <c r="H354" s="6"/>
      <c r="I354" s="3"/>
    </row>
    <row r="355" spans="1:9" ht="12.5" x14ac:dyDescent="0.25">
      <c r="A355" s="12"/>
      <c r="B355" s="12"/>
      <c r="G355" s="7"/>
      <c r="H355" s="6"/>
      <c r="I355" s="3"/>
    </row>
    <row r="356" spans="1:9" ht="12.5" x14ac:dyDescent="0.25">
      <c r="A356" s="12"/>
      <c r="B356" s="12"/>
      <c r="G356" s="7"/>
      <c r="H356" s="6"/>
      <c r="I356" s="3"/>
    </row>
    <row r="357" spans="1:9" ht="12.5" x14ac:dyDescent="0.25">
      <c r="A357" s="12"/>
      <c r="B357" s="12"/>
      <c r="G357" s="7"/>
      <c r="H357" s="6"/>
      <c r="I357" s="3"/>
    </row>
    <row r="358" spans="1:9" ht="12.5" x14ac:dyDescent="0.25">
      <c r="A358" s="12"/>
      <c r="B358" s="12"/>
      <c r="G358" s="7"/>
      <c r="H358" s="6"/>
      <c r="I358" s="3"/>
    </row>
    <row r="359" spans="1:9" ht="12.5" x14ac:dyDescent="0.25">
      <c r="A359" s="12"/>
      <c r="B359" s="12"/>
      <c r="G359" s="7"/>
      <c r="H359" s="6"/>
      <c r="I359" s="3"/>
    </row>
    <row r="360" spans="1:9" ht="12.5" x14ac:dyDescent="0.25">
      <c r="A360" s="12"/>
      <c r="B360" s="12"/>
      <c r="G360" s="7"/>
      <c r="H360" s="6"/>
      <c r="I360" s="3"/>
    </row>
    <row r="361" spans="1:9" ht="12.5" x14ac:dyDescent="0.25">
      <c r="A361" s="12"/>
      <c r="B361" s="12"/>
      <c r="G361" s="7"/>
      <c r="H361" s="6"/>
      <c r="I361" s="3"/>
    </row>
    <row r="362" spans="1:9" ht="12.5" x14ac:dyDescent="0.25">
      <c r="A362" s="12"/>
      <c r="B362" s="12"/>
      <c r="G362" s="7"/>
      <c r="H362" s="6"/>
      <c r="I362" s="3"/>
    </row>
    <row r="363" spans="1:9" ht="12.5" x14ac:dyDescent="0.25">
      <c r="A363" s="12"/>
      <c r="B363" s="12"/>
      <c r="G363" s="7"/>
      <c r="H363" s="6"/>
      <c r="I363" s="3"/>
    </row>
    <row r="364" spans="1:9" ht="12.5" x14ac:dyDescent="0.25">
      <c r="A364" s="12"/>
      <c r="B364" s="12"/>
      <c r="G364" s="7"/>
      <c r="H364" s="6"/>
      <c r="I364" s="3"/>
    </row>
    <row r="365" spans="1:9" ht="12.5" x14ac:dyDescent="0.25">
      <c r="A365" s="12"/>
      <c r="B365" s="12"/>
      <c r="G365" s="7"/>
      <c r="H365" s="6"/>
      <c r="I365" s="3"/>
    </row>
    <row r="366" spans="1:9" ht="12.5" x14ac:dyDescent="0.25">
      <c r="A366" s="12"/>
      <c r="B366" s="12"/>
      <c r="G366" s="7"/>
      <c r="H366" s="6"/>
      <c r="I366" s="3"/>
    </row>
    <row r="367" spans="1:9" ht="12.5" x14ac:dyDescent="0.25">
      <c r="A367" s="12"/>
      <c r="B367" s="12"/>
      <c r="G367" s="7"/>
      <c r="H367" s="6"/>
      <c r="I367" s="3"/>
    </row>
    <row r="368" spans="1:9" ht="12.5" x14ac:dyDescent="0.25">
      <c r="A368" s="12"/>
      <c r="B368" s="12"/>
      <c r="G368" s="7"/>
      <c r="H368" s="6"/>
      <c r="I368" s="3"/>
    </row>
    <row r="369" spans="1:9" ht="12.5" x14ac:dyDescent="0.25">
      <c r="A369" s="12"/>
      <c r="B369" s="12"/>
      <c r="G369" s="7"/>
      <c r="H369" s="6"/>
      <c r="I369" s="3"/>
    </row>
    <row r="370" spans="1:9" ht="12.5" x14ac:dyDescent="0.25">
      <c r="A370" s="12"/>
      <c r="B370" s="12"/>
      <c r="G370" s="7"/>
      <c r="H370" s="6"/>
      <c r="I370" s="3"/>
    </row>
    <row r="371" spans="1:9" ht="12.5" x14ac:dyDescent="0.25">
      <c r="A371" s="12"/>
      <c r="B371" s="12"/>
      <c r="G371" s="7"/>
      <c r="H371" s="6"/>
      <c r="I371" s="3"/>
    </row>
    <row r="372" spans="1:9" ht="12.5" x14ac:dyDescent="0.25">
      <c r="A372" s="12"/>
      <c r="B372" s="12"/>
      <c r="G372" s="7"/>
      <c r="H372" s="6"/>
      <c r="I372" s="3"/>
    </row>
    <row r="373" spans="1:9" ht="12.5" x14ac:dyDescent="0.25">
      <c r="A373" s="12"/>
      <c r="B373" s="12"/>
      <c r="G373" s="7"/>
      <c r="H373" s="6"/>
      <c r="I373" s="3"/>
    </row>
    <row r="374" spans="1:9" ht="12.5" x14ac:dyDescent="0.25">
      <c r="A374" s="12"/>
      <c r="B374" s="12"/>
      <c r="G374" s="7"/>
      <c r="H374" s="6"/>
      <c r="I374" s="3"/>
    </row>
    <row r="375" spans="1:9" ht="12.5" x14ac:dyDescent="0.25">
      <c r="A375" s="12"/>
      <c r="B375" s="12"/>
      <c r="G375" s="7"/>
      <c r="H375" s="6"/>
      <c r="I375" s="3"/>
    </row>
    <row r="376" spans="1:9" ht="12.5" x14ac:dyDescent="0.25">
      <c r="A376" s="12"/>
      <c r="B376" s="12"/>
      <c r="G376" s="7"/>
      <c r="H376" s="6"/>
      <c r="I376" s="3"/>
    </row>
    <row r="377" spans="1:9" ht="12.5" x14ac:dyDescent="0.25">
      <c r="A377" s="12"/>
      <c r="B377" s="12"/>
      <c r="G377" s="7"/>
      <c r="H377" s="6"/>
      <c r="I377" s="3"/>
    </row>
    <row r="378" spans="1:9" ht="12.5" x14ac:dyDescent="0.25">
      <c r="A378" s="12"/>
      <c r="B378" s="12"/>
      <c r="G378" s="7"/>
      <c r="H378" s="6"/>
      <c r="I378" s="3"/>
    </row>
    <row r="379" spans="1:9" ht="12.5" x14ac:dyDescent="0.25">
      <c r="A379" s="12"/>
      <c r="B379" s="12"/>
      <c r="G379" s="7"/>
      <c r="H379" s="6"/>
      <c r="I379" s="3"/>
    </row>
    <row r="380" spans="1:9" ht="12.5" x14ac:dyDescent="0.25">
      <c r="A380" s="12"/>
      <c r="B380" s="12"/>
      <c r="G380" s="7"/>
      <c r="H380" s="6"/>
      <c r="I380" s="3"/>
    </row>
    <row r="381" spans="1:9" ht="12.5" x14ac:dyDescent="0.25">
      <c r="A381" s="12"/>
      <c r="B381" s="12"/>
      <c r="G381" s="7"/>
      <c r="H381" s="6"/>
      <c r="I381" s="3"/>
    </row>
    <row r="382" spans="1:9" ht="12.5" x14ac:dyDescent="0.25">
      <c r="A382" s="12"/>
      <c r="B382" s="12"/>
      <c r="G382" s="7"/>
      <c r="H382" s="6"/>
      <c r="I382" s="3"/>
    </row>
    <row r="383" spans="1:9" ht="12.5" x14ac:dyDescent="0.25">
      <c r="A383" s="12"/>
      <c r="B383" s="12"/>
      <c r="G383" s="7"/>
      <c r="H383" s="6"/>
      <c r="I383" s="3"/>
    </row>
    <row r="384" spans="1:9" ht="12.5" x14ac:dyDescent="0.25">
      <c r="A384" s="12"/>
      <c r="B384" s="12"/>
      <c r="G384" s="7"/>
      <c r="H384" s="6"/>
      <c r="I384" s="3"/>
    </row>
    <row r="385" spans="1:9" ht="12.5" x14ac:dyDescent="0.25">
      <c r="A385" s="12"/>
      <c r="B385" s="12"/>
      <c r="G385" s="7"/>
      <c r="H385" s="6"/>
      <c r="I385" s="3"/>
    </row>
    <row r="386" spans="1:9" ht="12.5" x14ac:dyDescent="0.25">
      <c r="A386" s="12"/>
      <c r="B386" s="12"/>
      <c r="G386" s="7"/>
      <c r="H386" s="6"/>
      <c r="I386" s="3"/>
    </row>
    <row r="387" spans="1:9" ht="12.5" x14ac:dyDescent="0.25">
      <c r="A387" s="12"/>
      <c r="B387" s="12"/>
      <c r="G387" s="7"/>
      <c r="H387" s="6"/>
      <c r="I387" s="3"/>
    </row>
    <row r="388" spans="1:9" ht="12.5" x14ac:dyDescent="0.25">
      <c r="A388" s="12"/>
      <c r="B388" s="12"/>
      <c r="G388" s="7"/>
      <c r="H388" s="6"/>
      <c r="I388" s="3"/>
    </row>
    <row r="389" spans="1:9" ht="12.5" x14ac:dyDescent="0.25">
      <c r="A389" s="12"/>
      <c r="B389" s="12"/>
      <c r="G389" s="7"/>
      <c r="H389" s="6"/>
      <c r="I389" s="3"/>
    </row>
    <row r="390" spans="1:9" ht="12.5" x14ac:dyDescent="0.25">
      <c r="A390" s="12"/>
      <c r="B390" s="12"/>
      <c r="G390" s="7"/>
      <c r="H390" s="6"/>
      <c r="I390" s="3"/>
    </row>
    <row r="391" spans="1:9" ht="12.5" x14ac:dyDescent="0.25">
      <c r="A391" s="12"/>
      <c r="B391" s="12"/>
      <c r="G391" s="7"/>
      <c r="H391" s="6"/>
      <c r="I391" s="3"/>
    </row>
    <row r="392" spans="1:9" ht="12.5" x14ac:dyDescent="0.25">
      <c r="A392" s="12"/>
      <c r="B392" s="12"/>
      <c r="G392" s="7"/>
      <c r="H392" s="6"/>
      <c r="I392" s="3"/>
    </row>
    <row r="393" spans="1:9" ht="12.5" x14ac:dyDescent="0.25">
      <c r="A393" s="12"/>
      <c r="B393" s="12"/>
      <c r="G393" s="7"/>
      <c r="H393" s="6"/>
      <c r="I393" s="3"/>
    </row>
    <row r="394" spans="1:9" ht="12.5" x14ac:dyDescent="0.25">
      <c r="A394" s="12"/>
      <c r="B394" s="12"/>
      <c r="G394" s="7"/>
      <c r="H394" s="6"/>
      <c r="I394" s="3"/>
    </row>
    <row r="395" spans="1:9" ht="12.5" x14ac:dyDescent="0.25">
      <c r="A395" s="12"/>
      <c r="B395" s="12"/>
      <c r="G395" s="7"/>
      <c r="H395" s="6"/>
      <c r="I395" s="3"/>
    </row>
    <row r="396" spans="1:9" ht="12.5" x14ac:dyDescent="0.25">
      <c r="A396" s="12"/>
      <c r="B396" s="12"/>
      <c r="G396" s="7"/>
      <c r="H396" s="6"/>
      <c r="I396" s="3"/>
    </row>
    <row r="397" spans="1:9" ht="12.5" x14ac:dyDescent="0.25">
      <c r="A397" s="12"/>
      <c r="B397" s="12"/>
      <c r="G397" s="7"/>
      <c r="H397" s="6"/>
      <c r="I397" s="3"/>
    </row>
    <row r="398" spans="1:9" ht="12.5" x14ac:dyDescent="0.25">
      <c r="A398" s="12"/>
      <c r="B398" s="12"/>
      <c r="G398" s="7"/>
      <c r="H398" s="6"/>
      <c r="I398" s="3"/>
    </row>
    <row r="399" spans="1:9" ht="12.5" x14ac:dyDescent="0.25">
      <c r="A399" s="12"/>
      <c r="B399" s="12"/>
      <c r="G399" s="7"/>
      <c r="H399" s="6"/>
      <c r="I399" s="3"/>
    </row>
    <row r="400" spans="1:9" ht="12.5" x14ac:dyDescent="0.25">
      <c r="A400" s="12"/>
      <c r="B400" s="12"/>
      <c r="G400" s="7"/>
      <c r="H400" s="6"/>
      <c r="I400" s="3"/>
    </row>
    <row r="401" spans="1:9" ht="12.5" x14ac:dyDescent="0.25">
      <c r="A401" s="12"/>
      <c r="B401" s="12"/>
      <c r="G401" s="7"/>
      <c r="H401" s="6"/>
      <c r="I401" s="3"/>
    </row>
    <row r="402" spans="1:9" ht="12.5" x14ac:dyDescent="0.25">
      <c r="A402" s="12"/>
      <c r="B402" s="12"/>
      <c r="G402" s="7"/>
      <c r="H402" s="6"/>
      <c r="I402" s="3"/>
    </row>
    <row r="403" spans="1:9" ht="12.5" x14ac:dyDescent="0.25">
      <c r="A403" s="12"/>
      <c r="B403" s="12"/>
      <c r="G403" s="7"/>
      <c r="H403" s="6"/>
      <c r="I403" s="3"/>
    </row>
    <row r="404" spans="1:9" ht="12.5" x14ac:dyDescent="0.25">
      <c r="A404" s="12"/>
      <c r="B404" s="12"/>
      <c r="G404" s="7"/>
      <c r="H404" s="6"/>
      <c r="I404" s="3"/>
    </row>
    <row r="405" spans="1:9" ht="12.5" x14ac:dyDescent="0.25">
      <c r="A405" s="12"/>
      <c r="B405" s="12"/>
      <c r="G405" s="7"/>
      <c r="H405" s="6"/>
      <c r="I405" s="3"/>
    </row>
    <row r="406" spans="1:9" ht="12.5" x14ac:dyDescent="0.25">
      <c r="A406" s="12"/>
      <c r="B406" s="12"/>
      <c r="G406" s="7"/>
      <c r="H406" s="6"/>
      <c r="I406" s="3"/>
    </row>
    <row r="407" spans="1:9" ht="12.5" x14ac:dyDescent="0.25">
      <c r="A407" s="12"/>
      <c r="B407" s="12"/>
      <c r="G407" s="7"/>
      <c r="H407" s="6"/>
      <c r="I407" s="3"/>
    </row>
    <row r="408" spans="1:9" ht="12.5" x14ac:dyDescent="0.25">
      <c r="A408" s="12"/>
      <c r="B408" s="12"/>
      <c r="G408" s="7"/>
      <c r="H408" s="6"/>
      <c r="I408" s="3"/>
    </row>
    <row r="409" spans="1:9" ht="12.5" x14ac:dyDescent="0.25">
      <c r="A409" s="12"/>
      <c r="B409" s="12"/>
      <c r="G409" s="7"/>
      <c r="H409" s="6"/>
      <c r="I409" s="3"/>
    </row>
    <row r="410" spans="1:9" ht="12.5" x14ac:dyDescent="0.25">
      <c r="A410" s="12"/>
      <c r="B410" s="12"/>
      <c r="G410" s="7"/>
      <c r="H410" s="6"/>
      <c r="I410" s="3"/>
    </row>
    <row r="411" spans="1:9" ht="12.5" x14ac:dyDescent="0.25">
      <c r="A411" s="12"/>
      <c r="B411" s="12"/>
      <c r="G411" s="7"/>
      <c r="H411" s="6"/>
      <c r="I411" s="3"/>
    </row>
    <row r="412" spans="1:9" ht="12.5" x14ac:dyDescent="0.25">
      <c r="A412" s="12"/>
      <c r="B412" s="12"/>
      <c r="G412" s="7"/>
      <c r="H412" s="6"/>
      <c r="I412" s="3"/>
    </row>
    <row r="413" spans="1:9" ht="12.5" x14ac:dyDescent="0.25">
      <c r="A413" s="12"/>
      <c r="B413" s="12"/>
      <c r="G413" s="7"/>
      <c r="H413" s="6"/>
      <c r="I413" s="3"/>
    </row>
    <row r="414" spans="1:9" ht="12.5" x14ac:dyDescent="0.25">
      <c r="A414" s="12"/>
      <c r="B414" s="12"/>
      <c r="G414" s="7"/>
      <c r="H414" s="6"/>
      <c r="I414" s="3"/>
    </row>
    <row r="415" spans="1:9" ht="12.5" x14ac:dyDescent="0.25">
      <c r="A415" s="12"/>
      <c r="B415" s="12"/>
      <c r="G415" s="7"/>
      <c r="H415" s="6"/>
      <c r="I415" s="3"/>
    </row>
    <row r="416" spans="1:9" ht="12.5" x14ac:dyDescent="0.25">
      <c r="A416" s="12"/>
      <c r="B416" s="12"/>
      <c r="G416" s="7"/>
      <c r="H416" s="6"/>
      <c r="I416" s="3"/>
    </row>
    <row r="417" spans="1:9" ht="12.5" x14ac:dyDescent="0.25">
      <c r="A417" s="12"/>
      <c r="B417" s="12"/>
      <c r="G417" s="7"/>
      <c r="H417" s="6"/>
      <c r="I417" s="3"/>
    </row>
    <row r="418" spans="1:9" ht="12.5" x14ac:dyDescent="0.25">
      <c r="A418" s="12"/>
      <c r="B418" s="12"/>
      <c r="G418" s="7"/>
      <c r="H418" s="6"/>
      <c r="I418" s="3"/>
    </row>
    <row r="419" spans="1:9" ht="12.5" x14ac:dyDescent="0.25">
      <c r="A419" s="12"/>
      <c r="B419" s="12"/>
      <c r="G419" s="7"/>
      <c r="H419" s="6"/>
      <c r="I419" s="3"/>
    </row>
    <row r="420" spans="1:9" ht="12.5" x14ac:dyDescent="0.25">
      <c r="A420" s="12"/>
      <c r="B420" s="12"/>
      <c r="G420" s="7"/>
      <c r="H420" s="6"/>
      <c r="I420" s="3"/>
    </row>
    <row r="421" spans="1:9" ht="12.5" x14ac:dyDescent="0.25">
      <c r="A421" s="12"/>
      <c r="B421" s="12"/>
      <c r="G421" s="7"/>
      <c r="H421" s="6"/>
      <c r="I421" s="3"/>
    </row>
    <row r="422" spans="1:9" ht="12.5" x14ac:dyDescent="0.25">
      <c r="A422" s="12"/>
      <c r="B422" s="12"/>
      <c r="G422" s="7"/>
      <c r="H422" s="6"/>
      <c r="I422" s="3"/>
    </row>
    <row r="423" spans="1:9" ht="12.5" x14ac:dyDescent="0.25">
      <c r="A423" s="12"/>
      <c r="B423" s="12"/>
      <c r="G423" s="7"/>
      <c r="H423" s="6"/>
      <c r="I423" s="3"/>
    </row>
    <row r="424" spans="1:9" ht="12.5" x14ac:dyDescent="0.25">
      <c r="A424" s="12"/>
      <c r="B424" s="12"/>
      <c r="G424" s="7"/>
      <c r="H424" s="6"/>
      <c r="I424" s="3"/>
    </row>
    <row r="425" spans="1:9" ht="12.5" x14ac:dyDescent="0.25">
      <c r="A425" s="12"/>
      <c r="B425" s="12"/>
      <c r="G425" s="7"/>
      <c r="H425" s="6"/>
      <c r="I425" s="3"/>
    </row>
    <row r="426" spans="1:9" ht="12.5" x14ac:dyDescent="0.25">
      <c r="A426" s="12"/>
      <c r="B426" s="12"/>
      <c r="G426" s="7"/>
      <c r="H426" s="6"/>
      <c r="I426" s="3"/>
    </row>
    <row r="427" spans="1:9" ht="12.5" x14ac:dyDescent="0.25">
      <c r="A427" s="12"/>
      <c r="B427" s="12"/>
      <c r="G427" s="7"/>
      <c r="H427" s="6"/>
      <c r="I427" s="3"/>
    </row>
    <row r="428" spans="1:9" ht="12.5" x14ac:dyDescent="0.25">
      <c r="A428" s="12"/>
      <c r="B428" s="12"/>
      <c r="G428" s="7"/>
      <c r="H428" s="6"/>
      <c r="I428" s="3"/>
    </row>
    <row r="429" spans="1:9" ht="12.5" x14ac:dyDescent="0.25">
      <c r="A429" s="12"/>
      <c r="B429" s="12"/>
      <c r="G429" s="7"/>
      <c r="H429" s="6"/>
      <c r="I429" s="3"/>
    </row>
    <row r="430" spans="1:9" ht="12.5" x14ac:dyDescent="0.25">
      <c r="A430" s="12"/>
      <c r="B430" s="12"/>
      <c r="G430" s="7"/>
      <c r="H430" s="6"/>
      <c r="I430" s="3"/>
    </row>
    <row r="431" spans="1:9" ht="12.5" x14ac:dyDescent="0.25">
      <c r="A431" s="12"/>
      <c r="B431" s="12"/>
      <c r="G431" s="7"/>
      <c r="H431" s="6"/>
      <c r="I431" s="3"/>
    </row>
    <row r="432" spans="1:9" ht="12.5" x14ac:dyDescent="0.25">
      <c r="A432" s="12"/>
      <c r="B432" s="12"/>
      <c r="G432" s="7"/>
      <c r="H432" s="6"/>
      <c r="I432" s="3"/>
    </row>
    <row r="433" spans="1:9" ht="12.5" x14ac:dyDescent="0.25">
      <c r="A433" s="12"/>
      <c r="B433" s="12"/>
      <c r="G433" s="7"/>
      <c r="H433" s="6"/>
      <c r="I433" s="3"/>
    </row>
    <row r="434" spans="1:9" ht="12.5" x14ac:dyDescent="0.25">
      <c r="A434" s="12"/>
      <c r="B434" s="12"/>
      <c r="G434" s="7"/>
      <c r="H434" s="6"/>
      <c r="I434" s="3"/>
    </row>
    <row r="435" spans="1:9" ht="12.5" x14ac:dyDescent="0.25">
      <c r="A435" s="12"/>
      <c r="B435" s="12"/>
      <c r="G435" s="7"/>
      <c r="H435" s="6"/>
      <c r="I435" s="3"/>
    </row>
    <row r="436" spans="1:9" ht="12.5" x14ac:dyDescent="0.25">
      <c r="A436" s="12"/>
      <c r="B436" s="12"/>
      <c r="G436" s="7"/>
      <c r="H436" s="6"/>
      <c r="I436" s="3"/>
    </row>
    <row r="437" spans="1:9" ht="12.5" x14ac:dyDescent="0.25">
      <c r="A437" s="12"/>
      <c r="B437" s="12"/>
      <c r="G437" s="7"/>
      <c r="H437" s="6"/>
      <c r="I437" s="3"/>
    </row>
    <row r="438" spans="1:9" ht="12.5" x14ac:dyDescent="0.25">
      <c r="A438" s="12"/>
      <c r="B438" s="12"/>
      <c r="G438" s="7"/>
      <c r="H438" s="6"/>
      <c r="I438" s="3"/>
    </row>
    <row r="439" spans="1:9" ht="12.5" x14ac:dyDescent="0.25">
      <c r="A439" s="12"/>
      <c r="B439" s="12"/>
      <c r="G439" s="7"/>
      <c r="H439" s="6"/>
      <c r="I439" s="3"/>
    </row>
    <row r="440" spans="1:9" ht="12.5" x14ac:dyDescent="0.25">
      <c r="A440" s="12"/>
      <c r="B440" s="12"/>
      <c r="G440" s="7"/>
      <c r="H440" s="6"/>
      <c r="I440" s="3"/>
    </row>
    <row r="441" spans="1:9" ht="12.5" x14ac:dyDescent="0.25">
      <c r="A441" s="12"/>
      <c r="B441" s="12"/>
      <c r="G441" s="7"/>
      <c r="H441" s="6"/>
      <c r="I441" s="3"/>
    </row>
    <row r="442" spans="1:9" ht="12.5" x14ac:dyDescent="0.25">
      <c r="A442" s="12"/>
      <c r="B442" s="12"/>
      <c r="G442" s="7"/>
      <c r="H442" s="6"/>
      <c r="I442" s="3"/>
    </row>
    <row r="443" spans="1:9" ht="12.5" x14ac:dyDescent="0.25">
      <c r="A443" s="12"/>
      <c r="B443" s="12"/>
      <c r="G443" s="7"/>
      <c r="H443" s="6"/>
      <c r="I443" s="3"/>
    </row>
    <row r="444" spans="1:9" ht="12.5" x14ac:dyDescent="0.25">
      <c r="A444" s="12"/>
      <c r="B444" s="12"/>
      <c r="G444" s="7"/>
      <c r="H444" s="6"/>
      <c r="I444" s="3"/>
    </row>
    <row r="445" spans="1:9" ht="12.5" x14ac:dyDescent="0.25">
      <c r="A445" s="12"/>
      <c r="B445" s="12"/>
      <c r="G445" s="7"/>
      <c r="H445" s="6"/>
      <c r="I445" s="3"/>
    </row>
    <row r="446" spans="1:9" ht="12.5" x14ac:dyDescent="0.25">
      <c r="A446" s="12"/>
      <c r="B446" s="12"/>
      <c r="G446" s="7"/>
      <c r="H446" s="6"/>
      <c r="I446" s="3"/>
    </row>
    <row r="447" spans="1:9" ht="12.5" x14ac:dyDescent="0.25">
      <c r="A447" s="12"/>
      <c r="B447" s="12"/>
      <c r="G447" s="7"/>
      <c r="H447" s="6"/>
      <c r="I447" s="3"/>
    </row>
    <row r="448" spans="1:9" ht="12.5" x14ac:dyDescent="0.25">
      <c r="A448" s="12"/>
      <c r="B448" s="12"/>
      <c r="G448" s="7"/>
      <c r="H448" s="6"/>
      <c r="I448" s="3"/>
    </row>
    <row r="449" spans="1:9" ht="12.5" x14ac:dyDescent="0.25">
      <c r="A449" s="12"/>
      <c r="B449" s="12"/>
      <c r="G449" s="7"/>
      <c r="H449" s="6"/>
      <c r="I449" s="3"/>
    </row>
    <row r="450" spans="1:9" ht="12.5" x14ac:dyDescent="0.25">
      <c r="A450" s="12"/>
      <c r="B450" s="12"/>
      <c r="G450" s="7"/>
      <c r="H450" s="6"/>
      <c r="I450" s="3"/>
    </row>
    <row r="451" spans="1:9" ht="12.5" x14ac:dyDescent="0.25">
      <c r="A451" s="12"/>
      <c r="B451" s="12"/>
      <c r="G451" s="7"/>
      <c r="H451" s="6"/>
      <c r="I451" s="3"/>
    </row>
    <row r="452" spans="1:9" ht="12.5" x14ac:dyDescent="0.25">
      <c r="A452" s="12"/>
      <c r="B452" s="12"/>
      <c r="G452" s="7"/>
      <c r="H452" s="6"/>
      <c r="I452" s="3"/>
    </row>
    <row r="453" spans="1:9" ht="12.5" x14ac:dyDescent="0.25">
      <c r="A453" s="12"/>
      <c r="B453" s="12"/>
      <c r="G453" s="7"/>
      <c r="H453" s="6"/>
      <c r="I453" s="3"/>
    </row>
    <row r="454" spans="1:9" ht="12.5" x14ac:dyDescent="0.25">
      <c r="A454" s="12"/>
      <c r="B454" s="12"/>
      <c r="G454" s="7"/>
      <c r="H454" s="6"/>
      <c r="I454" s="3"/>
    </row>
    <row r="455" spans="1:9" ht="12.5" x14ac:dyDescent="0.25">
      <c r="A455" s="12"/>
      <c r="B455" s="12"/>
      <c r="G455" s="7"/>
      <c r="H455" s="6"/>
      <c r="I455" s="3"/>
    </row>
    <row r="456" spans="1:9" ht="12.5" x14ac:dyDescent="0.25">
      <c r="A456" s="12"/>
      <c r="B456" s="12"/>
      <c r="G456" s="7"/>
      <c r="H456" s="6"/>
      <c r="I456" s="3"/>
    </row>
    <row r="457" spans="1:9" ht="12.5" x14ac:dyDescent="0.25">
      <c r="A457" s="12"/>
      <c r="B457" s="12"/>
      <c r="G457" s="7"/>
      <c r="H457" s="6"/>
      <c r="I457" s="3"/>
    </row>
    <row r="458" spans="1:9" ht="12.5" x14ac:dyDescent="0.25">
      <c r="A458" s="12"/>
      <c r="B458" s="12"/>
      <c r="G458" s="7"/>
      <c r="H458" s="6"/>
      <c r="I458" s="3"/>
    </row>
    <row r="459" spans="1:9" ht="12.5" x14ac:dyDescent="0.25">
      <c r="A459" s="12"/>
      <c r="B459" s="12"/>
      <c r="G459" s="7"/>
      <c r="H459" s="6"/>
      <c r="I459" s="3"/>
    </row>
    <row r="460" spans="1:9" ht="12.5" x14ac:dyDescent="0.25">
      <c r="A460" s="12"/>
      <c r="B460" s="12"/>
      <c r="G460" s="7"/>
      <c r="H460" s="6"/>
      <c r="I460" s="3"/>
    </row>
    <row r="461" spans="1:9" ht="12.5" x14ac:dyDescent="0.25">
      <c r="A461" s="12"/>
      <c r="B461" s="12"/>
      <c r="G461" s="7"/>
      <c r="H461" s="6"/>
      <c r="I461" s="3"/>
    </row>
    <row r="462" spans="1:9" ht="12.5" x14ac:dyDescent="0.25">
      <c r="A462" s="12"/>
      <c r="B462" s="12"/>
      <c r="G462" s="7"/>
      <c r="H462" s="6"/>
      <c r="I462" s="3"/>
    </row>
    <row r="463" spans="1:9" ht="12.5" x14ac:dyDescent="0.25">
      <c r="A463" s="12"/>
      <c r="B463" s="12"/>
      <c r="G463" s="7"/>
      <c r="H463" s="6"/>
      <c r="I463" s="3"/>
    </row>
    <row r="464" spans="1:9" ht="12.5" x14ac:dyDescent="0.25">
      <c r="A464" s="12"/>
      <c r="B464" s="12"/>
      <c r="G464" s="7"/>
      <c r="H464" s="6"/>
      <c r="I464" s="3"/>
    </row>
    <row r="465" spans="1:9" ht="12.5" x14ac:dyDescent="0.25">
      <c r="A465" s="12"/>
      <c r="B465" s="12"/>
      <c r="G465" s="7"/>
      <c r="H465" s="6"/>
      <c r="I465" s="3"/>
    </row>
    <row r="466" spans="1:9" ht="12.5" x14ac:dyDescent="0.25">
      <c r="A466" s="12"/>
      <c r="B466" s="12"/>
      <c r="G466" s="7"/>
      <c r="H466" s="6"/>
      <c r="I466" s="3"/>
    </row>
    <row r="467" spans="1:9" ht="12.5" x14ac:dyDescent="0.25">
      <c r="A467" s="12"/>
      <c r="B467" s="12"/>
      <c r="G467" s="7"/>
      <c r="H467" s="6"/>
      <c r="I467" s="3"/>
    </row>
    <row r="468" spans="1:9" ht="12.5" x14ac:dyDescent="0.25">
      <c r="A468" s="12"/>
      <c r="B468" s="12"/>
      <c r="G468" s="7"/>
      <c r="H468" s="6"/>
      <c r="I468" s="3"/>
    </row>
    <row r="469" spans="1:9" ht="12.5" x14ac:dyDescent="0.25">
      <c r="A469" s="12"/>
      <c r="B469" s="12"/>
      <c r="G469" s="7"/>
      <c r="H469" s="6"/>
      <c r="I469" s="3"/>
    </row>
    <row r="470" spans="1:9" ht="12.5" x14ac:dyDescent="0.25">
      <c r="A470" s="12"/>
      <c r="B470" s="12"/>
      <c r="G470" s="7"/>
      <c r="H470" s="6"/>
      <c r="I470" s="3"/>
    </row>
    <row r="471" spans="1:9" ht="12.5" x14ac:dyDescent="0.25">
      <c r="A471" s="12"/>
      <c r="B471" s="12"/>
      <c r="G471" s="7"/>
      <c r="H471" s="6"/>
      <c r="I471" s="3"/>
    </row>
    <row r="472" spans="1:9" ht="12.5" x14ac:dyDescent="0.25">
      <c r="A472" s="12"/>
      <c r="B472" s="12"/>
      <c r="G472" s="7"/>
      <c r="H472" s="6"/>
      <c r="I472" s="3"/>
    </row>
    <row r="473" spans="1:9" ht="12.5" x14ac:dyDescent="0.25">
      <c r="A473" s="12"/>
      <c r="B473" s="12"/>
      <c r="G473" s="7"/>
      <c r="H473" s="6"/>
      <c r="I473" s="3"/>
    </row>
    <row r="474" spans="1:9" ht="12.5" x14ac:dyDescent="0.25">
      <c r="A474" s="12"/>
      <c r="B474" s="12"/>
      <c r="G474" s="7"/>
      <c r="H474" s="6"/>
      <c r="I474" s="3"/>
    </row>
    <row r="475" spans="1:9" ht="12.5" x14ac:dyDescent="0.25">
      <c r="A475" s="12"/>
      <c r="B475" s="12"/>
      <c r="G475" s="7"/>
      <c r="H475" s="6"/>
      <c r="I475" s="3"/>
    </row>
    <row r="476" spans="1:9" ht="12.5" x14ac:dyDescent="0.25">
      <c r="A476" s="12"/>
      <c r="B476" s="12"/>
      <c r="G476" s="7"/>
      <c r="H476" s="6"/>
      <c r="I476" s="3"/>
    </row>
    <row r="477" spans="1:9" ht="12.5" x14ac:dyDescent="0.25">
      <c r="A477" s="12"/>
      <c r="B477" s="12"/>
      <c r="G477" s="7"/>
      <c r="H477" s="6"/>
      <c r="I477" s="3"/>
    </row>
    <row r="478" spans="1:9" ht="12.5" x14ac:dyDescent="0.25">
      <c r="A478" s="12"/>
      <c r="B478" s="12"/>
      <c r="G478" s="7"/>
      <c r="H478" s="6"/>
      <c r="I478" s="3"/>
    </row>
    <row r="479" spans="1:9" ht="12.5" x14ac:dyDescent="0.25">
      <c r="A479" s="12"/>
      <c r="B479" s="12"/>
      <c r="G479" s="7"/>
      <c r="H479" s="6"/>
      <c r="I479" s="3"/>
    </row>
    <row r="480" spans="1:9" ht="12.5" x14ac:dyDescent="0.25">
      <c r="A480" s="12"/>
      <c r="B480" s="12"/>
      <c r="G480" s="7"/>
      <c r="H480" s="6"/>
      <c r="I480" s="3"/>
    </row>
    <row r="481" spans="1:9" ht="12.5" x14ac:dyDescent="0.25">
      <c r="A481" s="12"/>
      <c r="B481" s="12"/>
      <c r="G481" s="7"/>
      <c r="H481" s="6"/>
      <c r="I481" s="3"/>
    </row>
    <row r="482" spans="1:9" ht="12.5" x14ac:dyDescent="0.25">
      <c r="A482" s="12"/>
      <c r="B482" s="12"/>
      <c r="G482" s="7"/>
      <c r="H482" s="6"/>
      <c r="I482" s="3"/>
    </row>
    <row r="483" spans="1:9" ht="12.5" x14ac:dyDescent="0.25">
      <c r="A483" s="12"/>
      <c r="B483" s="12"/>
      <c r="G483" s="7"/>
      <c r="H483" s="6"/>
      <c r="I483" s="3"/>
    </row>
    <row r="484" spans="1:9" ht="12.5" x14ac:dyDescent="0.25">
      <c r="A484" s="12"/>
      <c r="B484" s="12"/>
      <c r="G484" s="7"/>
      <c r="H484" s="6"/>
      <c r="I484" s="3"/>
    </row>
    <row r="485" spans="1:9" ht="12.5" x14ac:dyDescent="0.25">
      <c r="A485" s="12"/>
      <c r="B485" s="12"/>
      <c r="G485" s="7"/>
      <c r="H485" s="6"/>
      <c r="I485" s="3"/>
    </row>
    <row r="486" spans="1:9" ht="12.5" x14ac:dyDescent="0.25">
      <c r="A486" s="12"/>
      <c r="B486" s="12"/>
      <c r="G486" s="7"/>
      <c r="H486" s="6"/>
      <c r="I486" s="3"/>
    </row>
    <row r="487" spans="1:9" ht="12.5" x14ac:dyDescent="0.25">
      <c r="A487" s="12"/>
      <c r="B487" s="12"/>
      <c r="G487" s="7"/>
      <c r="H487" s="6"/>
      <c r="I487" s="3"/>
    </row>
    <row r="488" spans="1:9" ht="12.5" x14ac:dyDescent="0.25">
      <c r="A488" s="12"/>
      <c r="B488" s="12"/>
      <c r="G488" s="7"/>
      <c r="H488" s="6"/>
      <c r="I488" s="3"/>
    </row>
    <row r="489" spans="1:9" ht="12.5" x14ac:dyDescent="0.25">
      <c r="A489" s="12"/>
      <c r="B489" s="12"/>
      <c r="G489" s="7"/>
      <c r="H489" s="6"/>
      <c r="I489" s="3"/>
    </row>
    <row r="490" spans="1:9" ht="12.5" x14ac:dyDescent="0.25">
      <c r="A490" s="12"/>
      <c r="B490" s="12"/>
      <c r="G490" s="7"/>
      <c r="H490" s="6"/>
      <c r="I490" s="3"/>
    </row>
    <row r="491" spans="1:9" ht="12.5" x14ac:dyDescent="0.25">
      <c r="A491" s="12"/>
      <c r="B491" s="12"/>
      <c r="G491" s="7"/>
      <c r="H491" s="6"/>
      <c r="I491" s="3"/>
    </row>
    <row r="492" spans="1:9" ht="12.5" x14ac:dyDescent="0.25">
      <c r="A492" s="12"/>
      <c r="B492" s="12"/>
      <c r="G492" s="7"/>
      <c r="H492" s="6"/>
      <c r="I492" s="3"/>
    </row>
    <row r="493" spans="1:9" ht="12.5" x14ac:dyDescent="0.25">
      <c r="A493" s="12"/>
      <c r="B493" s="12"/>
      <c r="G493" s="7"/>
      <c r="H493" s="6"/>
      <c r="I493" s="3"/>
    </row>
    <row r="494" spans="1:9" ht="12.5" x14ac:dyDescent="0.25">
      <c r="A494" s="12"/>
      <c r="B494" s="12"/>
      <c r="G494" s="7"/>
      <c r="H494" s="6"/>
      <c r="I494" s="3"/>
    </row>
    <row r="495" spans="1:9" ht="12.5" x14ac:dyDescent="0.25">
      <c r="A495" s="12"/>
      <c r="B495" s="12"/>
      <c r="G495" s="7"/>
      <c r="H495" s="6"/>
      <c r="I495" s="3"/>
    </row>
    <row r="496" spans="1:9" ht="12.5" x14ac:dyDescent="0.25">
      <c r="A496" s="12"/>
      <c r="B496" s="12"/>
      <c r="G496" s="7"/>
      <c r="H496" s="6"/>
      <c r="I496" s="3"/>
    </row>
    <row r="497" spans="1:9" ht="12.5" x14ac:dyDescent="0.25">
      <c r="A497" s="12"/>
      <c r="B497" s="12"/>
      <c r="G497" s="7"/>
      <c r="H497" s="6"/>
      <c r="I497" s="3"/>
    </row>
    <row r="498" spans="1:9" ht="12.5" x14ac:dyDescent="0.25">
      <c r="A498" s="12"/>
      <c r="B498" s="12"/>
      <c r="G498" s="7"/>
      <c r="H498" s="6"/>
      <c r="I498" s="3"/>
    </row>
    <row r="499" spans="1:9" ht="12.5" x14ac:dyDescent="0.25">
      <c r="A499" s="12"/>
      <c r="B499" s="12"/>
      <c r="G499" s="7"/>
      <c r="H499" s="6"/>
      <c r="I499" s="3"/>
    </row>
    <row r="500" spans="1:9" ht="12.5" x14ac:dyDescent="0.25">
      <c r="A500" s="12"/>
      <c r="B500" s="12"/>
      <c r="G500" s="7"/>
      <c r="H500" s="6"/>
      <c r="I500" s="3"/>
    </row>
    <row r="501" spans="1:9" ht="12.5" x14ac:dyDescent="0.25">
      <c r="A501" s="12"/>
      <c r="B501" s="12"/>
      <c r="G501" s="7"/>
      <c r="H501" s="6"/>
      <c r="I501" s="3"/>
    </row>
    <row r="502" spans="1:9" ht="12.5" x14ac:dyDescent="0.25">
      <c r="A502" s="12"/>
      <c r="B502" s="12"/>
      <c r="G502" s="7"/>
      <c r="H502" s="6"/>
      <c r="I502" s="3"/>
    </row>
    <row r="503" spans="1:9" ht="12.5" x14ac:dyDescent="0.25">
      <c r="A503" s="12"/>
      <c r="B503" s="12"/>
      <c r="G503" s="7"/>
      <c r="H503" s="6"/>
      <c r="I503" s="3"/>
    </row>
    <row r="504" spans="1:9" ht="12.5" x14ac:dyDescent="0.25">
      <c r="A504" s="12"/>
      <c r="B504" s="12"/>
      <c r="G504" s="7"/>
      <c r="H504" s="6"/>
      <c r="I504" s="3"/>
    </row>
    <row r="505" spans="1:9" ht="12.5" x14ac:dyDescent="0.25">
      <c r="A505" s="12"/>
      <c r="B505" s="12"/>
      <c r="G505" s="7"/>
      <c r="H505" s="6"/>
      <c r="I505" s="3"/>
    </row>
    <row r="506" spans="1:9" ht="12.5" x14ac:dyDescent="0.25">
      <c r="A506" s="12"/>
      <c r="B506" s="12"/>
      <c r="G506" s="7"/>
      <c r="H506" s="6"/>
      <c r="I506" s="3"/>
    </row>
    <row r="507" spans="1:9" ht="12.5" x14ac:dyDescent="0.25">
      <c r="A507" s="12"/>
      <c r="B507" s="12"/>
      <c r="G507" s="7"/>
      <c r="H507" s="6"/>
      <c r="I507" s="3"/>
    </row>
    <row r="508" spans="1:9" ht="12.5" x14ac:dyDescent="0.25">
      <c r="A508" s="12"/>
      <c r="B508" s="12"/>
      <c r="G508" s="7"/>
      <c r="H508" s="6"/>
      <c r="I508" s="3"/>
    </row>
    <row r="509" spans="1:9" ht="12.5" x14ac:dyDescent="0.25">
      <c r="A509" s="12"/>
      <c r="B509" s="12"/>
      <c r="G509" s="7"/>
      <c r="H509" s="6"/>
      <c r="I509" s="3"/>
    </row>
    <row r="510" spans="1:9" ht="12.5" x14ac:dyDescent="0.25">
      <c r="A510" s="12"/>
      <c r="B510" s="12"/>
      <c r="G510" s="7"/>
      <c r="H510" s="6"/>
      <c r="I510" s="3"/>
    </row>
    <row r="511" spans="1:9" ht="12.5" x14ac:dyDescent="0.25">
      <c r="A511" s="12"/>
      <c r="B511" s="12"/>
      <c r="G511" s="7"/>
      <c r="H511" s="6"/>
      <c r="I511" s="3"/>
    </row>
    <row r="512" spans="1:9" ht="12.5" x14ac:dyDescent="0.25">
      <c r="A512" s="12"/>
      <c r="B512" s="12"/>
      <c r="G512" s="7"/>
      <c r="H512" s="6"/>
      <c r="I512" s="3"/>
    </row>
    <row r="513" spans="1:9" ht="12.5" x14ac:dyDescent="0.25">
      <c r="A513" s="12"/>
      <c r="B513" s="12"/>
      <c r="G513" s="7"/>
      <c r="H513" s="6"/>
      <c r="I513" s="3"/>
    </row>
    <row r="514" spans="1:9" ht="12.5" x14ac:dyDescent="0.25">
      <c r="A514" s="12"/>
      <c r="B514" s="12"/>
      <c r="G514" s="7"/>
      <c r="H514" s="6"/>
      <c r="I514" s="3"/>
    </row>
    <row r="515" spans="1:9" ht="12.5" x14ac:dyDescent="0.25">
      <c r="A515" s="12"/>
      <c r="B515" s="12"/>
      <c r="G515" s="7"/>
      <c r="H515" s="6"/>
      <c r="I515" s="3"/>
    </row>
    <row r="516" spans="1:9" ht="12.5" x14ac:dyDescent="0.25">
      <c r="A516" s="12"/>
      <c r="B516" s="12"/>
      <c r="G516" s="7"/>
      <c r="H516" s="6"/>
      <c r="I516" s="3"/>
    </row>
    <row r="517" spans="1:9" ht="12.5" x14ac:dyDescent="0.25">
      <c r="A517" s="12"/>
      <c r="B517" s="12"/>
      <c r="G517" s="7"/>
      <c r="H517" s="6"/>
      <c r="I517" s="3"/>
    </row>
    <row r="518" spans="1:9" ht="12.5" x14ac:dyDescent="0.25">
      <c r="A518" s="12"/>
      <c r="B518" s="12"/>
      <c r="G518" s="7"/>
      <c r="H518" s="6"/>
      <c r="I518" s="3"/>
    </row>
    <row r="519" spans="1:9" ht="12.5" x14ac:dyDescent="0.25">
      <c r="A519" s="12"/>
      <c r="B519" s="12"/>
      <c r="G519" s="7"/>
      <c r="H519" s="6"/>
      <c r="I519" s="3"/>
    </row>
    <row r="520" spans="1:9" ht="12.5" x14ac:dyDescent="0.25">
      <c r="A520" s="12"/>
      <c r="B520" s="12"/>
      <c r="G520" s="7"/>
      <c r="H520" s="6"/>
      <c r="I520" s="3"/>
    </row>
    <row r="521" spans="1:9" ht="12.5" x14ac:dyDescent="0.25">
      <c r="A521" s="12"/>
      <c r="B521" s="12"/>
      <c r="G521" s="7"/>
      <c r="H521" s="6"/>
      <c r="I521" s="3"/>
    </row>
    <row r="522" spans="1:9" ht="12.5" x14ac:dyDescent="0.25">
      <c r="A522" s="12"/>
      <c r="B522" s="12"/>
      <c r="G522" s="7"/>
      <c r="H522" s="6"/>
      <c r="I522" s="3"/>
    </row>
    <row r="523" spans="1:9" ht="12.5" x14ac:dyDescent="0.25">
      <c r="A523" s="12"/>
      <c r="B523" s="12"/>
      <c r="G523" s="7"/>
      <c r="H523" s="6"/>
      <c r="I523" s="3"/>
    </row>
    <row r="524" spans="1:9" ht="12.5" x14ac:dyDescent="0.25">
      <c r="A524" s="12"/>
      <c r="B524" s="12"/>
      <c r="G524" s="7"/>
      <c r="H524" s="6"/>
      <c r="I524" s="3"/>
    </row>
    <row r="525" spans="1:9" ht="12.5" x14ac:dyDescent="0.25">
      <c r="A525" s="12"/>
      <c r="B525" s="12"/>
      <c r="G525" s="7"/>
      <c r="H525" s="6"/>
      <c r="I525" s="3"/>
    </row>
    <row r="526" spans="1:9" ht="12.5" x14ac:dyDescent="0.25">
      <c r="A526" s="12"/>
      <c r="B526" s="12"/>
      <c r="G526" s="7"/>
      <c r="H526" s="6"/>
      <c r="I526" s="3"/>
    </row>
    <row r="527" spans="1:9" ht="12.5" x14ac:dyDescent="0.25">
      <c r="A527" s="12"/>
      <c r="B527" s="12"/>
      <c r="G527" s="7"/>
      <c r="H527" s="6"/>
      <c r="I527" s="3"/>
    </row>
    <row r="528" spans="1:9" ht="12.5" x14ac:dyDescent="0.25">
      <c r="A528" s="12"/>
      <c r="B528" s="12"/>
      <c r="G528" s="7"/>
      <c r="H528" s="6"/>
      <c r="I528" s="3"/>
    </row>
    <row r="529" spans="1:9" ht="12.5" x14ac:dyDescent="0.25">
      <c r="A529" s="12"/>
      <c r="B529" s="12"/>
      <c r="G529" s="7"/>
      <c r="H529" s="6"/>
      <c r="I529" s="3"/>
    </row>
    <row r="530" spans="1:9" ht="12.5" x14ac:dyDescent="0.25">
      <c r="A530" s="12"/>
      <c r="B530" s="12"/>
      <c r="G530" s="7"/>
      <c r="H530" s="6"/>
      <c r="I530" s="3"/>
    </row>
    <row r="531" spans="1:9" ht="12.5" x14ac:dyDescent="0.25">
      <c r="A531" s="12"/>
      <c r="B531" s="12"/>
      <c r="G531" s="7"/>
      <c r="H531" s="6"/>
      <c r="I531" s="3"/>
    </row>
    <row r="532" spans="1:9" ht="12.5" x14ac:dyDescent="0.25">
      <c r="A532" s="12"/>
      <c r="B532" s="12"/>
      <c r="G532" s="7"/>
      <c r="H532" s="6"/>
      <c r="I532" s="3"/>
    </row>
    <row r="533" spans="1:9" ht="12.5" x14ac:dyDescent="0.25">
      <c r="A533" s="12"/>
      <c r="B533" s="12"/>
      <c r="G533" s="7"/>
      <c r="H533" s="6"/>
      <c r="I533" s="3"/>
    </row>
    <row r="534" spans="1:9" ht="12.5" x14ac:dyDescent="0.25">
      <c r="A534" s="12"/>
      <c r="B534" s="12"/>
      <c r="G534" s="7"/>
      <c r="H534" s="6"/>
      <c r="I534" s="3"/>
    </row>
    <row r="535" spans="1:9" ht="12.5" x14ac:dyDescent="0.25">
      <c r="A535" s="12"/>
      <c r="B535" s="12"/>
      <c r="G535" s="7"/>
      <c r="H535" s="6"/>
      <c r="I535" s="3"/>
    </row>
    <row r="536" spans="1:9" ht="12.5" x14ac:dyDescent="0.25">
      <c r="A536" s="12"/>
      <c r="B536" s="12"/>
      <c r="G536" s="7"/>
      <c r="H536" s="6"/>
      <c r="I536" s="3"/>
    </row>
    <row r="537" spans="1:9" ht="12.5" x14ac:dyDescent="0.25">
      <c r="A537" s="12"/>
      <c r="B537" s="12"/>
      <c r="G537" s="7"/>
      <c r="H537" s="6"/>
      <c r="I537" s="3"/>
    </row>
    <row r="538" spans="1:9" ht="12.5" x14ac:dyDescent="0.25">
      <c r="A538" s="12"/>
      <c r="B538" s="12"/>
      <c r="G538" s="7"/>
      <c r="H538" s="6"/>
      <c r="I538" s="3"/>
    </row>
    <row r="539" spans="1:9" ht="12.5" x14ac:dyDescent="0.25">
      <c r="A539" s="12"/>
      <c r="B539" s="12"/>
      <c r="G539" s="7"/>
      <c r="H539" s="6"/>
      <c r="I539" s="3"/>
    </row>
    <row r="540" spans="1:9" ht="12.5" x14ac:dyDescent="0.25">
      <c r="A540" s="12"/>
      <c r="B540" s="12"/>
      <c r="G540" s="7"/>
      <c r="H540" s="6"/>
      <c r="I540" s="3"/>
    </row>
    <row r="541" spans="1:9" ht="12.5" x14ac:dyDescent="0.25">
      <c r="A541" s="12"/>
      <c r="B541" s="12"/>
      <c r="G541" s="7"/>
      <c r="H541" s="6"/>
      <c r="I541" s="3"/>
    </row>
    <row r="542" spans="1:9" ht="12.5" x14ac:dyDescent="0.25">
      <c r="A542" s="12"/>
      <c r="B542" s="12"/>
      <c r="G542" s="7"/>
      <c r="H542" s="6"/>
      <c r="I542" s="3"/>
    </row>
    <row r="543" spans="1:9" ht="12.5" x14ac:dyDescent="0.25">
      <c r="A543" s="12"/>
      <c r="B543" s="12"/>
      <c r="G543" s="7"/>
      <c r="H543" s="6"/>
      <c r="I543" s="3"/>
    </row>
    <row r="544" spans="1:9" ht="12.5" x14ac:dyDescent="0.25">
      <c r="A544" s="12"/>
      <c r="B544" s="12"/>
      <c r="G544" s="7"/>
      <c r="H544" s="6"/>
      <c r="I544" s="3"/>
    </row>
    <row r="545" spans="1:9" ht="12.5" x14ac:dyDescent="0.25">
      <c r="A545" s="12"/>
      <c r="B545" s="12"/>
      <c r="G545" s="7"/>
      <c r="H545" s="6"/>
      <c r="I545" s="3"/>
    </row>
    <row r="546" spans="1:9" ht="12.5" x14ac:dyDescent="0.25">
      <c r="A546" s="12"/>
      <c r="B546" s="12"/>
      <c r="G546" s="7"/>
      <c r="H546" s="6"/>
      <c r="I546" s="3"/>
    </row>
    <row r="547" spans="1:9" ht="12.5" x14ac:dyDescent="0.25">
      <c r="A547" s="12"/>
      <c r="B547" s="12"/>
      <c r="G547" s="7"/>
      <c r="H547" s="6"/>
      <c r="I547" s="3"/>
    </row>
    <row r="548" spans="1:9" ht="12.5" x14ac:dyDescent="0.25">
      <c r="A548" s="12"/>
      <c r="B548" s="12"/>
      <c r="G548" s="7"/>
      <c r="H548" s="6"/>
      <c r="I548" s="3"/>
    </row>
    <row r="549" spans="1:9" ht="12.5" x14ac:dyDescent="0.25">
      <c r="A549" s="12"/>
      <c r="B549" s="12"/>
      <c r="G549" s="7"/>
      <c r="H549" s="6"/>
      <c r="I549" s="3"/>
    </row>
    <row r="550" spans="1:9" ht="12.5" x14ac:dyDescent="0.25">
      <c r="A550" s="12"/>
      <c r="B550" s="12"/>
      <c r="G550" s="7"/>
      <c r="H550" s="6"/>
      <c r="I550" s="3"/>
    </row>
    <row r="551" spans="1:9" ht="12.5" x14ac:dyDescent="0.25">
      <c r="A551" s="12"/>
      <c r="B551" s="12"/>
      <c r="G551" s="7"/>
      <c r="H551" s="6"/>
      <c r="I551" s="3"/>
    </row>
    <row r="552" spans="1:9" ht="12.5" x14ac:dyDescent="0.25">
      <c r="A552" s="12"/>
      <c r="B552" s="12"/>
      <c r="G552" s="7"/>
      <c r="H552" s="6"/>
      <c r="I552" s="3"/>
    </row>
    <row r="553" spans="1:9" ht="12.5" x14ac:dyDescent="0.25">
      <c r="A553" s="12"/>
      <c r="B553" s="12"/>
      <c r="G553" s="7"/>
      <c r="H553" s="6"/>
      <c r="I553" s="3"/>
    </row>
    <row r="554" spans="1:9" ht="12.5" x14ac:dyDescent="0.25">
      <c r="A554" s="12"/>
      <c r="B554" s="12"/>
      <c r="G554" s="7"/>
      <c r="H554" s="6"/>
      <c r="I554" s="3"/>
    </row>
    <row r="555" spans="1:9" ht="12.5" x14ac:dyDescent="0.25">
      <c r="A555" s="12"/>
      <c r="B555" s="12"/>
      <c r="G555" s="7"/>
      <c r="H555" s="6"/>
      <c r="I555" s="3"/>
    </row>
    <row r="556" spans="1:9" ht="12.5" x14ac:dyDescent="0.25">
      <c r="A556" s="12"/>
      <c r="B556" s="12"/>
      <c r="G556" s="7"/>
      <c r="H556" s="6"/>
      <c r="I556" s="3"/>
    </row>
    <row r="557" spans="1:9" ht="12.5" x14ac:dyDescent="0.25">
      <c r="A557" s="12"/>
      <c r="B557" s="12"/>
      <c r="G557" s="7"/>
      <c r="H557" s="6"/>
      <c r="I557" s="3"/>
    </row>
    <row r="558" spans="1:9" ht="12.5" x14ac:dyDescent="0.25">
      <c r="A558" s="12"/>
      <c r="B558" s="12"/>
      <c r="G558" s="7"/>
      <c r="H558" s="6"/>
      <c r="I558" s="3"/>
    </row>
    <row r="559" spans="1:9" ht="12.5" x14ac:dyDescent="0.25">
      <c r="A559" s="12"/>
      <c r="B559" s="12"/>
      <c r="G559" s="7"/>
      <c r="H559" s="6"/>
      <c r="I559" s="3"/>
    </row>
    <row r="560" spans="1:9" ht="12.5" x14ac:dyDescent="0.25">
      <c r="A560" s="12"/>
      <c r="B560" s="12"/>
      <c r="G560" s="7"/>
      <c r="H560" s="6"/>
      <c r="I560" s="3"/>
    </row>
    <row r="561" spans="1:9" ht="12.5" x14ac:dyDescent="0.25">
      <c r="A561" s="12"/>
      <c r="B561" s="12"/>
      <c r="G561" s="7"/>
      <c r="H561" s="6"/>
      <c r="I561" s="3"/>
    </row>
    <row r="562" spans="1:9" ht="12.5" x14ac:dyDescent="0.25">
      <c r="A562" s="12"/>
      <c r="B562" s="12"/>
      <c r="G562" s="7"/>
      <c r="H562" s="6"/>
      <c r="I562" s="3"/>
    </row>
    <row r="563" spans="1:9" ht="12.5" x14ac:dyDescent="0.25">
      <c r="A563" s="12"/>
      <c r="B563" s="12"/>
      <c r="G563" s="7"/>
      <c r="H563" s="6"/>
      <c r="I563" s="3"/>
    </row>
    <row r="564" spans="1:9" ht="12.5" x14ac:dyDescent="0.25">
      <c r="A564" s="12"/>
      <c r="B564" s="12"/>
      <c r="G564" s="7"/>
      <c r="H564" s="6"/>
      <c r="I564" s="3"/>
    </row>
    <row r="565" spans="1:9" ht="12.5" x14ac:dyDescent="0.25">
      <c r="A565" s="12"/>
      <c r="B565" s="12"/>
      <c r="G565" s="7"/>
      <c r="H565" s="6"/>
      <c r="I565" s="3"/>
    </row>
    <row r="566" spans="1:9" ht="12.5" x14ac:dyDescent="0.25">
      <c r="A566" s="12"/>
      <c r="B566" s="12"/>
      <c r="G566" s="7"/>
      <c r="H566" s="6"/>
      <c r="I566" s="3"/>
    </row>
    <row r="567" spans="1:9" ht="12.5" x14ac:dyDescent="0.25">
      <c r="A567" s="12"/>
      <c r="B567" s="12"/>
      <c r="G567" s="7"/>
      <c r="H567" s="6"/>
      <c r="I567" s="3"/>
    </row>
    <row r="568" spans="1:9" ht="12.5" x14ac:dyDescent="0.25">
      <c r="A568" s="12"/>
      <c r="B568" s="12"/>
      <c r="G568" s="7"/>
      <c r="H568" s="6"/>
      <c r="I568" s="3"/>
    </row>
    <row r="569" spans="1:9" ht="12.5" x14ac:dyDescent="0.25">
      <c r="A569" s="12"/>
      <c r="B569" s="12"/>
      <c r="G569" s="7"/>
      <c r="H569" s="6"/>
      <c r="I569" s="3"/>
    </row>
    <row r="570" spans="1:9" ht="12.5" x14ac:dyDescent="0.25">
      <c r="A570" s="12"/>
      <c r="B570" s="12"/>
      <c r="G570" s="7"/>
      <c r="H570" s="6"/>
      <c r="I570" s="3"/>
    </row>
    <row r="571" spans="1:9" ht="12.5" x14ac:dyDescent="0.25">
      <c r="A571" s="12"/>
      <c r="B571" s="12"/>
      <c r="G571" s="7"/>
      <c r="H571" s="6"/>
      <c r="I571" s="3"/>
    </row>
    <row r="572" spans="1:9" ht="12.5" x14ac:dyDescent="0.25">
      <c r="A572" s="12"/>
      <c r="B572" s="12"/>
      <c r="G572" s="7"/>
      <c r="H572" s="6"/>
      <c r="I572" s="3"/>
    </row>
    <row r="573" spans="1:9" ht="12.5" x14ac:dyDescent="0.25">
      <c r="A573" s="12"/>
      <c r="B573" s="12"/>
      <c r="G573" s="7"/>
      <c r="H573" s="6"/>
      <c r="I573" s="3"/>
    </row>
    <row r="574" spans="1:9" ht="12.5" x14ac:dyDescent="0.25">
      <c r="A574" s="12"/>
      <c r="B574" s="12"/>
      <c r="G574" s="7"/>
      <c r="H574" s="6"/>
      <c r="I574" s="3"/>
    </row>
    <row r="575" spans="1:9" ht="12.5" x14ac:dyDescent="0.25">
      <c r="A575" s="12"/>
      <c r="B575" s="12"/>
      <c r="G575" s="7"/>
      <c r="H575" s="6"/>
      <c r="I575" s="3"/>
    </row>
    <row r="576" spans="1:9" ht="12.5" x14ac:dyDescent="0.25">
      <c r="A576" s="12"/>
      <c r="B576" s="12"/>
      <c r="G576" s="7"/>
      <c r="H576" s="6"/>
      <c r="I576" s="3"/>
    </row>
    <row r="577" spans="1:9" ht="12.5" x14ac:dyDescent="0.25">
      <c r="A577" s="12"/>
      <c r="B577" s="12"/>
      <c r="G577" s="7"/>
      <c r="H577" s="6"/>
      <c r="I577" s="3"/>
    </row>
    <row r="578" spans="1:9" ht="12.5" x14ac:dyDescent="0.25">
      <c r="A578" s="12"/>
      <c r="B578" s="12"/>
      <c r="G578" s="7"/>
      <c r="H578" s="6"/>
      <c r="I578" s="3"/>
    </row>
    <row r="579" spans="1:9" ht="12.5" x14ac:dyDescent="0.25">
      <c r="A579" s="12"/>
      <c r="B579" s="12"/>
      <c r="G579" s="7"/>
      <c r="H579" s="6"/>
      <c r="I579" s="3"/>
    </row>
    <row r="580" spans="1:9" ht="12.5" x14ac:dyDescent="0.25">
      <c r="A580" s="12"/>
      <c r="B580" s="12"/>
      <c r="G580" s="7"/>
      <c r="H580" s="6"/>
      <c r="I580" s="3"/>
    </row>
    <row r="581" spans="1:9" ht="12.5" x14ac:dyDescent="0.25">
      <c r="A581" s="12"/>
      <c r="B581" s="12"/>
      <c r="G581" s="7"/>
      <c r="H581" s="6"/>
      <c r="I581" s="3"/>
    </row>
    <row r="582" spans="1:9" ht="12.5" x14ac:dyDescent="0.25">
      <c r="A582" s="12"/>
      <c r="B582" s="12"/>
      <c r="G582" s="7"/>
      <c r="H582" s="6"/>
      <c r="I582" s="3"/>
    </row>
    <row r="583" spans="1:9" ht="12.5" x14ac:dyDescent="0.25">
      <c r="A583" s="12"/>
      <c r="B583" s="12"/>
      <c r="G583" s="7"/>
      <c r="H583" s="6"/>
      <c r="I583" s="3"/>
    </row>
    <row r="584" spans="1:9" ht="12.5" x14ac:dyDescent="0.25">
      <c r="A584" s="12"/>
      <c r="B584" s="12"/>
      <c r="G584" s="7"/>
      <c r="H584" s="6"/>
      <c r="I584" s="3"/>
    </row>
    <row r="585" spans="1:9" ht="12.5" x14ac:dyDescent="0.25">
      <c r="A585" s="12"/>
      <c r="B585" s="12"/>
      <c r="G585" s="7"/>
      <c r="H585" s="6"/>
      <c r="I585" s="3"/>
    </row>
    <row r="586" spans="1:9" ht="12.5" x14ac:dyDescent="0.25">
      <c r="A586" s="12"/>
      <c r="B586" s="12"/>
      <c r="G586" s="7"/>
      <c r="H586" s="6"/>
      <c r="I586" s="3"/>
    </row>
    <row r="587" spans="1:9" ht="12.5" x14ac:dyDescent="0.25">
      <c r="A587" s="12"/>
      <c r="B587" s="12"/>
      <c r="G587" s="7"/>
      <c r="H587" s="6"/>
      <c r="I587" s="3"/>
    </row>
    <row r="588" spans="1:9" ht="12.5" x14ac:dyDescent="0.25">
      <c r="A588" s="12"/>
      <c r="B588" s="12"/>
      <c r="G588" s="7"/>
      <c r="H588" s="6"/>
      <c r="I588" s="3"/>
    </row>
    <row r="589" spans="1:9" ht="12.5" x14ac:dyDescent="0.25">
      <c r="A589" s="12"/>
      <c r="B589" s="12"/>
      <c r="G589" s="7"/>
      <c r="H589" s="6"/>
      <c r="I589" s="3"/>
    </row>
    <row r="590" spans="1:9" ht="12.5" x14ac:dyDescent="0.25">
      <c r="A590" s="12"/>
      <c r="B590" s="12"/>
      <c r="G590" s="7"/>
      <c r="H590" s="6"/>
      <c r="I590" s="3"/>
    </row>
    <row r="591" spans="1:9" ht="12.5" x14ac:dyDescent="0.25">
      <c r="A591" s="12"/>
      <c r="B591" s="12"/>
      <c r="G591" s="7"/>
      <c r="H591" s="6"/>
      <c r="I591" s="3"/>
    </row>
    <row r="592" spans="1:9" ht="12.5" x14ac:dyDescent="0.25">
      <c r="A592" s="12"/>
      <c r="B592" s="12"/>
      <c r="G592" s="7"/>
      <c r="H592" s="6"/>
      <c r="I592" s="3"/>
    </row>
    <row r="593" spans="1:9" ht="12.5" x14ac:dyDescent="0.25">
      <c r="A593" s="12"/>
      <c r="B593" s="12"/>
      <c r="G593" s="7"/>
      <c r="H593" s="6"/>
      <c r="I593" s="3"/>
    </row>
    <row r="594" spans="1:9" ht="12.5" x14ac:dyDescent="0.25">
      <c r="A594" s="12"/>
      <c r="B594" s="12"/>
      <c r="G594" s="7"/>
      <c r="H594" s="6"/>
      <c r="I594" s="3"/>
    </row>
    <row r="595" spans="1:9" ht="12.5" x14ac:dyDescent="0.25">
      <c r="A595" s="12"/>
      <c r="B595" s="12"/>
      <c r="G595" s="7"/>
      <c r="H595" s="6"/>
      <c r="I595" s="3"/>
    </row>
    <row r="596" spans="1:9" ht="12.5" x14ac:dyDescent="0.25">
      <c r="A596" s="12"/>
      <c r="B596" s="12"/>
      <c r="G596" s="7"/>
      <c r="H596" s="6"/>
      <c r="I596" s="3"/>
    </row>
    <row r="597" spans="1:9" ht="12.5" x14ac:dyDescent="0.25">
      <c r="A597" s="12"/>
      <c r="B597" s="12"/>
      <c r="G597" s="7"/>
      <c r="H597" s="6"/>
      <c r="I597" s="3"/>
    </row>
    <row r="598" spans="1:9" ht="12.5" x14ac:dyDescent="0.25">
      <c r="A598" s="12"/>
      <c r="B598" s="12"/>
      <c r="G598" s="7"/>
      <c r="H598" s="6"/>
      <c r="I598" s="3"/>
    </row>
    <row r="599" spans="1:9" ht="12.5" x14ac:dyDescent="0.25">
      <c r="A599" s="12"/>
      <c r="B599" s="12"/>
      <c r="G599" s="7"/>
      <c r="H599" s="6"/>
      <c r="I599" s="3"/>
    </row>
    <row r="600" spans="1:9" ht="12.5" x14ac:dyDescent="0.25">
      <c r="A600" s="12"/>
      <c r="B600" s="12"/>
      <c r="G600" s="7"/>
      <c r="H600" s="6"/>
      <c r="I600" s="3"/>
    </row>
    <row r="601" spans="1:9" ht="12.5" x14ac:dyDescent="0.25">
      <c r="A601" s="12"/>
      <c r="B601" s="12"/>
      <c r="G601" s="7"/>
      <c r="H601" s="6"/>
      <c r="I601" s="3"/>
    </row>
    <row r="602" spans="1:9" ht="12.5" x14ac:dyDescent="0.25">
      <c r="A602" s="12"/>
      <c r="B602" s="12"/>
      <c r="G602" s="7"/>
      <c r="H602" s="6"/>
      <c r="I602" s="3"/>
    </row>
    <row r="603" spans="1:9" ht="12.5" x14ac:dyDescent="0.25">
      <c r="A603" s="12"/>
      <c r="B603" s="12"/>
      <c r="G603" s="7"/>
      <c r="H603" s="6"/>
      <c r="I603" s="3"/>
    </row>
    <row r="604" spans="1:9" ht="12.5" x14ac:dyDescent="0.25">
      <c r="A604" s="12"/>
      <c r="B604" s="12"/>
      <c r="G604" s="7"/>
      <c r="H604" s="6"/>
      <c r="I604" s="3"/>
    </row>
    <row r="605" spans="1:9" ht="12.5" x14ac:dyDescent="0.25">
      <c r="A605" s="12"/>
      <c r="B605" s="12"/>
      <c r="G605" s="7"/>
      <c r="H605" s="6"/>
      <c r="I605" s="3"/>
    </row>
    <row r="606" spans="1:9" ht="12.5" x14ac:dyDescent="0.25">
      <c r="A606" s="12"/>
      <c r="B606" s="12"/>
      <c r="G606" s="7"/>
      <c r="H606" s="6"/>
      <c r="I606" s="3"/>
    </row>
    <row r="607" spans="1:9" ht="12.5" x14ac:dyDescent="0.25">
      <c r="A607" s="12"/>
      <c r="B607" s="12"/>
      <c r="G607" s="7"/>
      <c r="H607" s="6"/>
      <c r="I607" s="3"/>
    </row>
    <row r="608" spans="1:9" ht="12.5" x14ac:dyDescent="0.25">
      <c r="A608" s="12"/>
      <c r="B608" s="12"/>
      <c r="G608" s="7"/>
      <c r="H608" s="6"/>
      <c r="I608" s="3"/>
    </row>
    <row r="609" spans="1:9" ht="12.5" x14ac:dyDescent="0.25">
      <c r="A609" s="12"/>
      <c r="B609" s="12"/>
      <c r="G609" s="7"/>
      <c r="H609" s="6"/>
      <c r="I609" s="3"/>
    </row>
    <row r="610" spans="1:9" ht="12.5" x14ac:dyDescent="0.25">
      <c r="A610" s="12"/>
      <c r="B610" s="12"/>
      <c r="G610" s="7"/>
      <c r="H610" s="6"/>
      <c r="I610" s="3"/>
    </row>
    <row r="611" spans="1:9" ht="12.5" x14ac:dyDescent="0.25">
      <c r="A611" s="12"/>
      <c r="B611" s="12"/>
      <c r="G611" s="7"/>
      <c r="H611" s="6"/>
      <c r="I611" s="3"/>
    </row>
    <row r="612" spans="1:9" ht="12.5" x14ac:dyDescent="0.25">
      <c r="A612" s="12"/>
      <c r="B612" s="12"/>
      <c r="G612" s="7"/>
      <c r="H612" s="6"/>
      <c r="I612" s="3"/>
    </row>
    <row r="613" spans="1:9" ht="12.5" x14ac:dyDescent="0.25">
      <c r="A613" s="12"/>
      <c r="B613" s="12"/>
      <c r="G613" s="7"/>
      <c r="H613" s="6"/>
      <c r="I613" s="3"/>
    </row>
    <row r="614" spans="1:9" ht="12.5" x14ac:dyDescent="0.25">
      <c r="A614" s="12"/>
      <c r="B614" s="12"/>
      <c r="G614" s="7"/>
      <c r="H614" s="6"/>
      <c r="I614" s="3"/>
    </row>
    <row r="615" spans="1:9" ht="12.5" x14ac:dyDescent="0.25">
      <c r="A615" s="12"/>
      <c r="B615" s="12"/>
      <c r="G615" s="7"/>
      <c r="H615" s="6"/>
      <c r="I615" s="3"/>
    </row>
    <row r="616" spans="1:9" ht="12.5" x14ac:dyDescent="0.25">
      <c r="A616" s="12"/>
      <c r="B616" s="12"/>
      <c r="G616" s="7"/>
      <c r="H616" s="6"/>
      <c r="I616" s="3"/>
    </row>
    <row r="617" spans="1:9" ht="12.5" x14ac:dyDescent="0.25">
      <c r="A617" s="12"/>
      <c r="B617" s="12"/>
      <c r="G617" s="7"/>
      <c r="H617" s="6"/>
      <c r="I617" s="3"/>
    </row>
    <row r="618" spans="1:9" ht="12.5" x14ac:dyDescent="0.25">
      <c r="A618" s="12"/>
      <c r="B618" s="12"/>
      <c r="G618" s="7"/>
      <c r="H618" s="6"/>
      <c r="I618" s="3"/>
    </row>
    <row r="619" spans="1:9" ht="12.5" x14ac:dyDescent="0.25">
      <c r="A619" s="12"/>
      <c r="B619" s="12"/>
      <c r="G619" s="7"/>
      <c r="H619" s="6"/>
      <c r="I619" s="3"/>
    </row>
    <row r="620" spans="1:9" ht="12.5" x14ac:dyDescent="0.25">
      <c r="A620" s="12"/>
      <c r="B620" s="12"/>
      <c r="G620" s="7"/>
      <c r="H620" s="6"/>
      <c r="I620" s="3"/>
    </row>
    <row r="621" spans="1:9" ht="12.5" x14ac:dyDescent="0.25">
      <c r="A621" s="12"/>
      <c r="B621" s="12"/>
      <c r="G621" s="7"/>
      <c r="H621" s="6"/>
      <c r="I621" s="3"/>
    </row>
    <row r="622" spans="1:9" ht="12.5" x14ac:dyDescent="0.25">
      <c r="A622" s="12"/>
      <c r="B622" s="12"/>
      <c r="G622" s="7"/>
      <c r="H622" s="6"/>
      <c r="I622" s="3"/>
    </row>
    <row r="623" spans="1:9" ht="12.5" x14ac:dyDescent="0.25">
      <c r="A623" s="12"/>
      <c r="B623" s="12"/>
      <c r="G623" s="7"/>
      <c r="H623" s="6"/>
      <c r="I623" s="3"/>
    </row>
    <row r="624" spans="1:9" ht="12.5" x14ac:dyDescent="0.25">
      <c r="A624" s="12"/>
      <c r="B624" s="12"/>
      <c r="G624" s="7"/>
      <c r="H624" s="6"/>
      <c r="I624" s="3"/>
    </row>
    <row r="625" spans="1:9" ht="12.5" x14ac:dyDescent="0.25">
      <c r="A625" s="12"/>
      <c r="B625" s="12"/>
      <c r="G625" s="7"/>
      <c r="H625" s="6"/>
      <c r="I625" s="3"/>
    </row>
    <row r="626" spans="1:9" ht="12.5" x14ac:dyDescent="0.25">
      <c r="A626" s="12"/>
      <c r="B626" s="12"/>
      <c r="G626" s="7"/>
      <c r="H626" s="6"/>
      <c r="I626" s="3"/>
    </row>
    <row r="627" spans="1:9" ht="12.5" x14ac:dyDescent="0.25">
      <c r="A627" s="12"/>
      <c r="B627" s="12"/>
      <c r="G627" s="7"/>
      <c r="H627" s="6"/>
      <c r="I627" s="3"/>
    </row>
    <row r="628" spans="1:9" ht="12.5" x14ac:dyDescent="0.25">
      <c r="A628" s="12"/>
      <c r="B628" s="12"/>
      <c r="G628" s="7"/>
      <c r="H628" s="6"/>
      <c r="I628" s="3"/>
    </row>
    <row r="629" spans="1:9" ht="12.5" x14ac:dyDescent="0.25">
      <c r="A629" s="12"/>
      <c r="B629" s="12"/>
      <c r="G629" s="7"/>
      <c r="H629" s="6"/>
      <c r="I629" s="3"/>
    </row>
    <row r="630" spans="1:9" ht="12.5" x14ac:dyDescent="0.25">
      <c r="A630" s="12"/>
      <c r="B630" s="12"/>
      <c r="G630" s="7"/>
      <c r="H630" s="6"/>
      <c r="I630" s="3"/>
    </row>
    <row r="631" spans="1:9" ht="12.5" x14ac:dyDescent="0.25">
      <c r="A631" s="12"/>
      <c r="B631" s="12"/>
      <c r="G631" s="7"/>
      <c r="H631" s="6"/>
      <c r="I631" s="3"/>
    </row>
    <row r="632" spans="1:9" ht="12.5" x14ac:dyDescent="0.25">
      <c r="A632" s="12"/>
      <c r="B632" s="12"/>
      <c r="G632" s="7"/>
      <c r="H632" s="6"/>
      <c r="I632" s="3"/>
    </row>
    <row r="633" spans="1:9" ht="12.5" x14ac:dyDescent="0.25">
      <c r="A633" s="12"/>
      <c r="B633" s="12"/>
      <c r="G633" s="7"/>
      <c r="H633" s="6"/>
      <c r="I633" s="3"/>
    </row>
    <row r="634" spans="1:9" ht="12.5" x14ac:dyDescent="0.25">
      <c r="A634" s="12"/>
      <c r="B634" s="12"/>
      <c r="G634" s="7"/>
      <c r="H634" s="6"/>
      <c r="I634" s="3"/>
    </row>
    <row r="635" spans="1:9" ht="12.5" x14ac:dyDescent="0.25">
      <c r="A635" s="12"/>
      <c r="B635" s="12"/>
      <c r="G635" s="7"/>
      <c r="H635" s="6"/>
      <c r="I635" s="3"/>
    </row>
    <row r="636" spans="1:9" ht="12.5" x14ac:dyDescent="0.25">
      <c r="A636" s="12"/>
      <c r="B636" s="12"/>
      <c r="G636" s="7"/>
      <c r="H636" s="6"/>
      <c r="I636" s="3"/>
    </row>
    <row r="637" spans="1:9" ht="12.5" x14ac:dyDescent="0.25">
      <c r="A637" s="12"/>
      <c r="B637" s="12"/>
      <c r="G637" s="7"/>
      <c r="H637" s="6"/>
      <c r="I637" s="3"/>
    </row>
    <row r="638" spans="1:9" ht="12.5" x14ac:dyDescent="0.25">
      <c r="A638" s="12"/>
      <c r="B638" s="12"/>
      <c r="G638" s="7"/>
      <c r="H638" s="6"/>
      <c r="I638" s="3"/>
    </row>
    <row r="639" spans="1:9" ht="12.5" x14ac:dyDescent="0.25">
      <c r="A639" s="12"/>
      <c r="B639" s="12"/>
      <c r="G639" s="7"/>
      <c r="H639" s="6"/>
      <c r="I639" s="3"/>
    </row>
    <row r="640" spans="1:9" ht="12.5" x14ac:dyDescent="0.25">
      <c r="A640" s="12"/>
      <c r="B640" s="12"/>
      <c r="G640" s="7"/>
      <c r="H640" s="6"/>
      <c r="I640" s="3"/>
    </row>
    <row r="641" spans="1:9" ht="12.5" x14ac:dyDescent="0.25">
      <c r="A641" s="12"/>
      <c r="B641" s="12"/>
      <c r="G641" s="7"/>
      <c r="H641" s="6"/>
      <c r="I641" s="3"/>
    </row>
    <row r="642" spans="1:9" ht="12.5" x14ac:dyDescent="0.25">
      <c r="A642" s="12"/>
      <c r="B642" s="12"/>
      <c r="G642" s="7"/>
      <c r="H642" s="6"/>
      <c r="I642" s="3"/>
    </row>
    <row r="643" spans="1:9" ht="12.5" x14ac:dyDescent="0.25">
      <c r="A643" s="12"/>
      <c r="B643" s="12"/>
      <c r="G643" s="7"/>
      <c r="H643" s="6"/>
      <c r="I643" s="3"/>
    </row>
    <row r="644" spans="1:9" ht="12.5" x14ac:dyDescent="0.25">
      <c r="A644" s="12"/>
      <c r="B644" s="12"/>
      <c r="G644" s="7"/>
      <c r="H644" s="6"/>
      <c r="I644" s="3"/>
    </row>
    <row r="645" spans="1:9" ht="12.5" x14ac:dyDescent="0.25">
      <c r="A645" s="12"/>
      <c r="B645" s="12"/>
      <c r="G645" s="7"/>
      <c r="H645" s="6"/>
      <c r="I645" s="3"/>
    </row>
    <row r="646" spans="1:9" ht="12.5" x14ac:dyDescent="0.25">
      <c r="A646" s="12"/>
      <c r="B646" s="12"/>
      <c r="G646" s="7"/>
      <c r="H646" s="6"/>
      <c r="I646" s="3"/>
    </row>
    <row r="647" spans="1:9" ht="12.5" x14ac:dyDescent="0.25">
      <c r="A647" s="12"/>
      <c r="B647" s="12"/>
      <c r="G647" s="7"/>
      <c r="H647" s="6"/>
      <c r="I647" s="3"/>
    </row>
    <row r="648" spans="1:9" ht="12.5" x14ac:dyDescent="0.25">
      <c r="A648" s="12"/>
      <c r="B648" s="12"/>
      <c r="G648" s="7"/>
      <c r="H648" s="6"/>
      <c r="I648" s="3"/>
    </row>
    <row r="649" spans="1:9" ht="12.5" x14ac:dyDescent="0.25">
      <c r="A649" s="12"/>
      <c r="B649" s="12"/>
      <c r="G649" s="7"/>
      <c r="H649" s="6"/>
      <c r="I649" s="3"/>
    </row>
    <row r="650" spans="1:9" ht="12.5" x14ac:dyDescent="0.25">
      <c r="A650" s="12"/>
      <c r="B650" s="12"/>
      <c r="G650" s="7"/>
      <c r="H650" s="6"/>
      <c r="I650" s="3"/>
    </row>
    <row r="651" spans="1:9" ht="12.5" x14ac:dyDescent="0.25">
      <c r="A651" s="12"/>
      <c r="B651" s="12"/>
      <c r="G651" s="7"/>
      <c r="H651" s="6"/>
      <c r="I651" s="3"/>
    </row>
    <row r="652" spans="1:9" ht="12.5" x14ac:dyDescent="0.25">
      <c r="A652" s="12"/>
      <c r="B652" s="12"/>
      <c r="G652" s="7"/>
      <c r="H652" s="6"/>
      <c r="I652" s="3"/>
    </row>
    <row r="653" spans="1:9" ht="12.5" x14ac:dyDescent="0.25">
      <c r="A653" s="12"/>
      <c r="B653" s="12"/>
      <c r="G653" s="7"/>
      <c r="H653" s="6"/>
      <c r="I653" s="3"/>
    </row>
    <row r="654" spans="1:9" ht="12.5" x14ac:dyDescent="0.25">
      <c r="A654" s="12"/>
      <c r="B654" s="12"/>
      <c r="G654" s="7"/>
      <c r="H654" s="6"/>
      <c r="I654" s="3"/>
    </row>
    <row r="655" spans="1:9" ht="12.5" x14ac:dyDescent="0.25">
      <c r="A655" s="12"/>
      <c r="B655" s="12"/>
      <c r="G655" s="7"/>
      <c r="H655" s="6"/>
      <c r="I655" s="3"/>
    </row>
    <row r="656" spans="1:9" ht="12.5" x14ac:dyDescent="0.25">
      <c r="A656" s="12"/>
      <c r="B656" s="12"/>
      <c r="G656" s="7"/>
      <c r="H656" s="6"/>
      <c r="I656" s="3"/>
    </row>
    <row r="657" spans="1:9" ht="12.5" x14ac:dyDescent="0.25">
      <c r="A657" s="12"/>
      <c r="B657" s="12"/>
      <c r="G657" s="7"/>
      <c r="H657" s="6"/>
      <c r="I657" s="3"/>
    </row>
    <row r="658" spans="1:9" ht="12.5" x14ac:dyDescent="0.25">
      <c r="A658" s="12"/>
      <c r="B658" s="12"/>
      <c r="G658" s="7"/>
      <c r="H658" s="6"/>
      <c r="I658" s="3"/>
    </row>
    <row r="659" spans="1:9" ht="12.5" x14ac:dyDescent="0.25">
      <c r="A659" s="12"/>
      <c r="B659" s="12"/>
      <c r="G659" s="7"/>
      <c r="H659" s="6"/>
      <c r="I659" s="3"/>
    </row>
    <row r="660" spans="1:9" ht="12.5" x14ac:dyDescent="0.25">
      <c r="A660" s="12"/>
      <c r="B660" s="12"/>
      <c r="G660" s="7"/>
      <c r="H660" s="6"/>
      <c r="I660" s="3"/>
    </row>
    <row r="661" spans="1:9" ht="12.5" x14ac:dyDescent="0.25">
      <c r="A661" s="12"/>
      <c r="B661" s="12"/>
      <c r="G661" s="7"/>
      <c r="H661" s="6"/>
      <c r="I661" s="3"/>
    </row>
    <row r="662" spans="1:9" ht="12.5" x14ac:dyDescent="0.25">
      <c r="A662" s="12"/>
      <c r="B662" s="12"/>
      <c r="G662" s="7"/>
      <c r="H662" s="6"/>
      <c r="I662" s="3"/>
    </row>
    <row r="663" spans="1:9" ht="12.5" x14ac:dyDescent="0.25">
      <c r="A663" s="12"/>
      <c r="B663" s="12"/>
      <c r="G663" s="7"/>
      <c r="H663" s="6"/>
      <c r="I663" s="3"/>
    </row>
    <row r="664" spans="1:9" ht="12.5" x14ac:dyDescent="0.25">
      <c r="A664" s="12"/>
      <c r="B664" s="12"/>
      <c r="G664" s="7"/>
      <c r="H664" s="6"/>
      <c r="I664" s="3"/>
    </row>
    <row r="665" spans="1:9" ht="12.5" x14ac:dyDescent="0.25">
      <c r="A665" s="12"/>
      <c r="B665" s="12"/>
      <c r="G665" s="7"/>
      <c r="H665" s="6"/>
      <c r="I665" s="3"/>
    </row>
    <row r="666" spans="1:9" ht="12.5" x14ac:dyDescent="0.25">
      <c r="A666" s="12"/>
      <c r="B666" s="12"/>
      <c r="G666" s="7"/>
      <c r="H666" s="6"/>
      <c r="I666" s="3"/>
    </row>
    <row r="667" spans="1:9" ht="12.5" x14ac:dyDescent="0.25">
      <c r="A667" s="12"/>
      <c r="B667" s="12"/>
      <c r="G667" s="7"/>
      <c r="H667" s="6"/>
      <c r="I667" s="3"/>
    </row>
    <row r="668" spans="1:9" ht="12.5" x14ac:dyDescent="0.25">
      <c r="A668" s="12"/>
      <c r="B668" s="12"/>
      <c r="G668" s="7"/>
      <c r="H668" s="6"/>
      <c r="I668" s="3"/>
    </row>
    <row r="669" spans="1:9" ht="12.5" x14ac:dyDescent="0.25">
      <c r="A669" s="12"/>
      <c r="B669" s="12"/>
      <c r="G669" s="7"/>
      <c r="H669" s="6"/>
      <c r="I669" s="3"/>
    </row>
    <row r="670" spans="1:9" ht="12.5" x14ac:dyDescent="0.25">
      <c r="A670" s="12"/>
      <c r="B670" s="12"/>
      <c r="G670" s="7"/>
      <c r="H670" s="6"/>
      <c r="I670" s="3"/>
    </row>
    <row r="671" spans="1:9" ht="12.5" x14ac:dyDescent="0.25">
      <c r="A671" s="12"/>
      <c r="B671" s="12"/>
      <c r="G671" s="7"/>
      <c r="H671" s="6"/>
      <c r="I671" s="3"/>
    </row>
    <row r="672" spans="1:9" ht="12.5" x14ac:dyDescent="0.25">
      <c r="A672" s="12"/>
      <c r="B672" s="12"/>
      <c r="G672" s="7"/>
      <c r="H672" s="6"/>
      <c r="I672" s="3"/>
    </row>
    <row r="673" spans="1:9" ht="12.5" x14ac:dyDescent="0.25">
      <c r="A673" s="12"/>
      <c r="B673" s="12"/>
      <c r="G673" s="7"/>
      <c r="H673" s="6"/>
      <c r="I673" s="3"/>
    </row>
    <row r="674" spans="1:9" ht="12.5" x14ac:dyDescent="0.25">
      <c r="A674" s="12"/>
      <c r="B674" s="12"/>
      <c r="G674" s="7"/>
      <c r="H674" s="6"/>
      <c r="I674" s="3"/>
    </row>
    <row r="675" spans="1:9" ht="12.5" x14ac:dyDescent="0.25">
      <c r="A675" s="12"/>
      <c r="B675" s="12"/>
      <c r="G675" s="7"/>
      <c r="H675" s="6"/>
      <c r="I675" s="3"/>
    </row>
    <row r="676" spans="1:9" ht="12.5" x14ac:dyDescent="0.25">
      <c r="A676" s="12"/>
      <c r="B676" s="12"/>
      <c r="G676" s="7"/>
      <c r="H676" s="6"/>
      <c r="I676" s="3"/>
    </row>
    <row r="677" spans="1:9" ht="12.5" x14ac:dyDescent="0.25">
      <c r="A677" s="12"/>
      <c r="B677" s="12"/>
      <c r="G677" s="7"/>
      <c r="H677" s="6"/>
      <c r="I677" s="3"/>
    </row>
    <row r="678" spans="1:9" ht="12.5" x14ac:dyDescent="0.25">
      <c r="A678" s="12"/>
      <c r="B678" s="12"/>
      <c r="G678" s="7"/>
      <c r="H678" s="6"/>
      <c r="I678" s="3"/>
    </row>
    <row r="679" spans="1:9" ht="12.5" x14ac:dyDescent="0.25">
      <c r="A679" s="12"/>
      <c r="B679" s="12"/>
      <c r="G679" s="7"/>
      <c r="H679" s="6"/>
      <c r="I679" s="3"/>
    </row>
    <row r="680" spans="1:9" ht="12.5" x14ac:dyDescent="0.25">
      <c r="A680" s="12"/>
      <c r="B680" s="12"/>
      <c r="G680" s="7"/>
      <c r="H680" s="6"/>
      <c r="I680" s="3"/>
    </row>
    <row r="681" spans="1:9" ht="12.5" x14ac:dyDescent="0.25">
      <c r="A681" s="12"/>
      <c r="B681" s="12"/>
      <c r="G681" s="7"/>
      <c r="H681" s="6"/>
      <c r="I681" s="3"/>
    </row>
    <row r="682" spans="1:9" ht="12.5" x14ac:dyDescent="0.25">
      <c r="A682" s="12"/>
      <c r="B682" s="12"/>
      <c r="G682" s="7"/>
      <c r="H682" s="6"/>
      <c r="I682" s="3"/>
    </row>
    <row r="683" spans="1:9" ht="12.5" x14ac:dyDescent="0.25">
      <c r="A683" s="12"/>
      <c r="B683" s="12"/>
      <c r="G683" s="7"/>
      <c r="H683" s="6"/>
      <c r="I683" s="3"/>
    </row>
    <row r="684" spans="1:9" ht="12.5" x14ac:dyDescent="0.25">
      <c r="A684" s="12"/>
      <c r="B684" s="12"/>
      <c r="G684" s="7"/>
      <c r="H684" s="6"/>
      <c r="I684" s="3"/>
    </row>
    <row r="685" spans="1:9" ht="12.5" x14ac:dyDescent="0.25">
      <c r="A685" s="12"/>
      <c r="B685" s="12"/>
      <c r="G685" s="7"/>
      <c r="H685" s="6"/>
      <c r="I685" s="3"/>
    </row>
    <row r="686" spans="1:9" ht="12.5" x14ac:dyDescent="0.25">
      <c r="A686" s="12"/>
      <c r="B686" s="12"/>
      <c r="G686" s="7"/>
      <c r="H686" s="6"/>
      <c r="I686" s="3"/>
    </row>
    <row r="687" spans="1:9" ht="12.5" x14ac:dyDescent="0.25">
      <c r="A687" s="12"/>
      <c r="B687" s="12"/>
      <c r="G687" s="7"/>
      <c r="H687" s="6"/>
      <c r="I687" s="3"/>
    </row>
    <row r="688" spans="1:9" ht="12.5" x14ac:dyDescent="0.25">
      <c r="A688" s="12"/>
      <c r="B688" s="12"/>
      <c r="G688" s="7"/>
      <c r="H688" s="6"/>
      <c r="I688" s="3"/>
    </row>
    <row r="689" spans="1:9" ht="12.5" x14ac:dyDescent="0.25">
      <c r="A689" s="12"/>
      <c r="B689" s="12"/>
      <c r="G689" s="7"/>
      <c r="H689" s="6"/>
      <c r="I689" s="3"/>
    </row>
    <row r="690" spans="1:9" ht="12.5" x14ac:dyDescent="0.25">
      <c r="A690" s="12"/>
      <c r="B690" s="12"/>
      <c r="G690" s="7"/>
      <c r="H690" s="6"/>
      <c r="I690" s="3"/>
    </row>
    <row r="691" spans="1:9" ht="12.5" x14ac:dyDescent="0.25">
      <c r="A691" s="12"/>
      <c r="B691" s="12"/>
      <c r="G691" s="7"/>
      <c r="H691" s="6"/>
      <c r="I691" s="3"/>
    </row>
    <row r="692" spans="1:9" ht="12.5" x14ac:dyDescent="0.25">
      <c r="A692" s="12"/>
      <c r="B692" s="12"/>
      <c r="G692" s="7"/>
      <c r="H692" s="6"/>
      <c r="I692" s="3"/>
    </row>
    <row r="693" spans="1:9" ht="12.5" x14ac:dyDescent="0.25">
      <c r="A693" s="12"/>
      <c r="B693" s="12"/>
      <c r="G693" s="7"/>
      <c r="H693" s="6"/>
      <c r="I693" s="3"/>
    </row>
    <row r="694" spans="1:9" ht="12.5" x14ac:dyDescent="0.25">
      <c r="A694" s="12"/>
      <c r="B694" s="12"/>
      <c r="G694" s="7"/>
      <c r="H694" s="6"/>
      <c r="I694" s="3"/>
    </row>
    <row r="695" spans="1:9" ht="12.5" x14ac:dyDescent="0.25">
      <c r="A695" s="12"/>
      <c r="B695" s="12"/>
      <c r="G695" s="7"/>
      <c r="H695" s="6"/>
      <c r="I695" s="3"/>
    </row>
    <row r="696" spans="1:9" ht="12.5" x14ac:dyDescent="0.25">
      <c r="A696" s="12"/>
      <c r="B696" s="12"/>
      <c r="G696" s="7"/>
      <c r="H696" s="6"/>
      <c r="I696" s="3"/>
    </row>
    <row r="697" spans="1:9" ht="12.5" x14ac:dyDescent="0.25">
      <c r="A697" s="12"/>
      <c r="B697" s="12"/>
      <c r="G697" s="7"/>
      <c r="H697" s="6"/>
      <c r="I697" s="3"/>
    </row>
    <row r="698" spans="1:9" ht="12.5" x14ac:dyDescent="0.25">
      <c r="A698" s="12"/>
      <c r="B698" s="12"/>
      <c r="G698" s="7"/>
      <c r="H698" s="6"/>
      <c r="I698" s="3"/>
    </row>
    <row r="699" spans="1:9" ht="12.5" x14ac:dyDescent="0.25">
      <c r="A699" s="12"/>
      <c r="B699" s="12"/>
      <c r="G699" s="7"/>
      <c r="H699" s="6"/>
      <c r="I699" s="3"/>
    </row>
    <row r="700" spans="1:9" ht="12.5" x14ac:dyDescent="0.25">
      <c r="A700" s="12"/>
      <c r="B700" s="12"/>
      <c r="G700" s="7"/>
      <c r="H700" s="6"/>
      <c r="I700" s="3"/>
    </row>
    <row r="701" spans="1:9" ht="12.5" x14ac:dyDescent="0.25">
      <c r="A701" s="12"/>
      <c r="B701" s="12"/>
      <c r="G701" s="7"/>
      <c r="H701" s="6"/>
      <c r="I701" s="3"/>
    </row>
    <row r="702" spans="1:9" ht="12.5" x14ac:dyDescent="0.25">
      <c r="A702" s="12"/>
      <c r="B702" s="12"/>
      <c r="G702" s="7"/>
      <c r="H702" s="6"/>
      <c r="I702" s="3"/>
    </row>
    <row r="703" spans="1:9" ht="12.5" x14ac:dyDescent="0.25">
      <c r="A703" s="12"/>
      <c r="B703" s="12"/>
      <c r="G703" s="7"/>
      <c r="H703" s="6"/>
      <c r="I703" s="3"/>
    </row>
    <row r="704" spans="1:9" ht="12.5" x14ac:dyDescent="0.25">
      <c r="A704" s="12"/>
      <c r="B704" s="12"/>
      <c r="G704" s="7"/>
      <c r="H704" s="6"/>
      <c r="I704" s="3"/>
    </row>
    <row r="705" spans="1:9" ht="12.5" x14ac:dyDescent="0.25">
      <c r="A705" s="12"/>
      <c r="B705" s="12"/>
      <c r="G705" s="7"/>
      <c r="H705" s="6"/>
      <c r="I705" s="3"/>
    </row>
    <row r="706" spans="1:9" ht="12.5" x14ac:dyDescent="0.25">
      <c r="A706" s="12"/>
      <c r="B706" s="12"/>
      <c r="G706" s="7"/>
      <c r="H706" s="6"/>
      <c r="I706" s="3"/>
    </row>
    <row r="707" spans="1:9" ht="12.5" x14ac:dyDescent="0.25">
      <c r="A707" s="12"/>
      <c r="B707" s="12"/>
      <c r="G707" s="7"/>
      <c r="H707" s="6"/>
      <c r="I707" s="3"/>
    </row>
    <row r="708" spans="1:9" ht="12.5" x14ac:dyDescent="0.25">
      <c r="A708" s="12"/>
      <c r="B708" s="12"/>
      <c r="G708" s="7"/>
      <c r="H708" s="6"/>
      <c r="I708" s="3"/>
    </row>
    <row r="709" spans="1:9" ht="12.5" x14ac:dyDescent="0.25">
      <c r="A709" s="12"/>
      <c r="B709" s="12"/>
      <c r="G709" s="7"/>
      <c r="H709" s="6"/>
      <c r="I709" s="3"/>
    </row>
    <row r="710" spans="1:9" ht="12.5" x14ac:dyDescent="0.25">
      <c r="A710" s="12"/>
      <c r="B710" s="12"/>
      <c r="G710" s="7"/>
      <c r="H710" s="6"/>
      <c r="I710" s="3"/>
    </row>
    <row r="711" spans="1:9" ht="12.5" x14ac:dyDescent="0.25">
      <c r="A711" s="12"/>
      <c r="B711" s="12"/>
      <c r="G711" s="7"/>
      <c r="H711" s="6"/>
      <c r="I711" s="3"/>
    </row>
    <row r="712" spans="1:9" ht="12.5" x14ac:dyDescent="0.25">
      <c r="A712" s="12"/>
      <c r="B712" s="12"/>
      <c r="G712" s="7"/>
      <c r="H712" s="6"/>
      <c r="I712" s="3"/>
    </row>
    <row r="713" spans="1:9" ht="12.5" x14ac:dyDescent="0.25">
      <c r="A713" s="12"/>
      <c r="B713" s="12"/>
      <c r="G713" s="7"/>
      <c r="H713" s="6"/>
      <c r="I713" s="3"/>
    </row>
    <row r="714" spans="1:9" ht="12.5" x14ac:dyDescent="0.25">
      <c r="A714" s="12"/>
      <c r="B714" s="12"/>
      <c r="G714" s="7"/>
      <c r="H714" s="6"/>
      <c r="I714" s="3"/>
    </row>
    <row r="715" spans="1:9" ht="12.5" x14ac:dyDescent="0.25">
      <c r="A715" s="12"/>
      <c r="B715" s="12"/>
      <c r="G715" s="7"/>
      <c r="H715" s="6"/>
      <c r="I715" s="3"/>
    </row>
    <row r="716" spans="1:9" ht="12.5" x14ac:dyDescent="0.25">
      <c r="A716" s="12"/>
      <c r="B716" s="12"/>
      <c r="G716" s="7"/>
      <c r="H716" s="6"/>
      <c r="I716" s="3"/>
    </row>
    <row r="717" spans="1:9" ht="12.5" x14ac:dyDescent="0.25">
      <c r="A717" s="12"/>
      <c r="B717" s="12"/>
      <c r="G717" s="7"/>
      <c r="H717" s="6"/>
      <c r="I717" s="3"/>
    </row>
    <row r="718" spans="1:9" ht="12.5" x14ac:dyDescent="0.25">
      <c r="A718" s="12"/>
      <c r="B718" s="12"/>
      <c r="G718" s="7"/>
      <c r="H718" s="6"/>
      <c r="I718" s="3"/>
    </row>
    <row r="719" spans="1:9" ht="12.5" x14ac:dyDescent="0.25">
      <c r="A719" s="12"/>
      <c r="B719" s="12"/>
      <c r="G719" s="7"/>
      <c r="H719" s="6"/>
      <c r="I719" s="3"/>
    </row>
    <row r="720" spans="1:9" ht="12.5" x14ac:dyDescent="0.25">
      <c r="A720" s="12"/>
      <c r="B720" s="12"/>
      <c r="G720" s="7"/>
      <c r="H720" s="6"/>
      <c r="I720" s="3"/>
    </row>
    <row r="721" spans="1:9" ht="12.5" x14ac:dyDescent="0.25">
      <c r="A721" s="12"/>
      <c r="B721" s="12"/>
      <c r="G721" s="7"/>
      <c r="H721" s="6"/>
      <c r="I721" s="3"/>
    </row>
    <row r="722" spans="1:9" ht="12.5" x14ac:dyDescent="0.25">
      <c r="A722" s="12"/>
      <c r="B722" s="12"/>
      <c r="G722" s="7"/>
      <c r="H722" s="6"/>
      <c r="I722" s="3"/>
    </row>
    <row r="723" spans="1:9" ht="12.5" x14ac:dyDescent="0.25">
      <c r="A723" s="12"/>
      <c r="B723" s="12"/>
      <c r="G723" s="7"/>
      <c r="H723" s="6"/>
      <c r="I723" s="3"/>
    </row>
    <row r="724" spans="1:9" ht="12.5" x14ac:dyDescent="0.25">
      <c r="A724" s="12"/>
      <c r="B724" s="12"/>
      <c r="G724" s="7"/>
      <c r="H724" s="6"/>
      <c r="I724" s="3"/>
    </row>
    <row r="725" spans="1:9" ht="12.5" x14ac:dyDescent="0.25">
      <c r="A725" s="12"/>
      <c r="B725" s="12"/>
      <c r="G725" s="7"/>
      <c r="H725" s="6"/>
      <c r="I725" s="3"/>
    </row>
    <row r="726" spans="1:9" ht="12.5" x14ac:dyDescent="0.25">
      <c r="A726" s="12"/>
      <c r="B726" s="12"/>
      <c r="G726" s="7"/>
      <c r="H726" s="6"/>
      <c r="I726" s="3"/>
    </row>
    <row r="727" spans="1:9" ht="12.5" x14ac:dyDescent="0.25">
      <c r="A727" s="12"/>
      <c r="B727" s="12"/>
      <c r="G727" s="7"/>
      <c r="H727" s="6"/>
      <c r="I727" s="3"/>
    </row>
    <row r="728" spans="1:9" ht="12.5" x14ac:dyDescent="0.25">
      <c r="A728" s="12"/>
      <c r="B728" s="12"/>
      <c r="G728" s="7"/>
      <c r="H728" s="6"/>
      <c r="I728" s="3"/>
    </row>
    <row r="729" spans="1:9" ht="12.5" x14ac:dyDescent="0.25">
      <c r="A729" s="12"/>
      <c r="B729" s="12"/>
      <c r="G729" s="7"/>
      <c r="H729" s="6"/>
      <c r="I729" s="3"/>
    </row>
    <row r="730" spans="1:9" ht="12.5" x14ac:dyDescent="0.25">
      <c r="A730" s="12"/>
      <c r="B730" s="12"/>
      <c r="G730" s="7"/>
      <c r="H730" s="6"/>
      <c r="I730" s="3"/>
    </row>
    <row r="731" spans="1:9" ht="12.5" x14ac:dyDescent="0.25">
      <c r="A731" s="12"/>
      <c r="B731" s="12"/>
      <c r="G731" s="7"/>
      <c r="H731" s="6"/>
      <c r="I731" s="3"/>
    </row>
    <row r="732" spans="1:9" ht="12.5" x14ac:dyDescent="0.25">
      <c r="A732" s="12"/>
      <c r="B732" s="12"/>
      <c r="G732" s="7"/>
      <c r="H732" s="6"/>
      <c r="I732" s="3"/>
    </row>
    <row r="733" spans="1:9" ht="12.5" x14ac:dyDescent="0.25">
      <c r="A733" s="12"/>
      <c r="B733" s="12"/>
      <c r="G733" s="7"/>
      <c r="H733" s="6"/>
      <c r="I733" s="3"/>
    </row>
    <row r="734" spans="1:9" ht="12.5" x14ac:dyDescent="0.25">
      <c r="A734" s="12"/>
      <c r="B734" s="12"/>
      <c r="G734" s="7"/>
      <c r="H734" s="6"/>
      <c r="I734" s="3"/>
    </row>
    <row r="735" spans="1:9" ht="12.5" x14ac:dyDescent="0.25">
      <c r="A735" s="12"/>
      <c r="B735" s="12"/>
      <c r="G735" s="7"/>
      <c r="H735" s="6"/>
      <c r="I735" s="3"/>
    </row>
    <row r="736" spans="1:9" ht="12.5" x14ac:dyDescent="0.25">
      <c r="A736" s="12"/>
      <c r="B736" s="12"/>
      <c r="G736" s="7"/>
      <c r="H736" s="6"/>
      <c r="I736" s="3"/>
    </row>
    <row r="737" spans="1:9" ht="12.5" x14ac:dyDescent="0.25">
      <c r="A737" s="12"/>
      <c r="B737" s="12"/>
      <c r="G737" s="7"/>
      <c r="H737" s="6"/>
      <c r="I737" s="3"/>
    </row>
    <row r="738" spans="1:9" ht="12.5" x14ac:dyDescent="0.25">
      <c r="A738" s="12"/>
      <c r="B738" s="12"/>
      <c r="G738" s="7"/>
      <c r="H738" s="6"/>
      <c r="I738" s="3"/>
    </row>
    <row r="739" spans="1:9" ht="12.5" x14ac:dyDescent="0.25">
      <c r="A739" s="12"/>
      <c r="B739" s="12"/>
      <c r="G739" s="7"/>
      <c r="H739" s="6"/>
      <c r="I739" s="3"/>
    </row>
    <row r="740" spans="1:9" ht="12.5" x14ac:dyDescent="0.25">
      <c r="A740" s="12"/>
      <c r="B740" s="12"/>
      <c r="G740" s="7"/>
      <c r="H740" s="6"/>
      <c r="I740" s="3"/>
    </row>
    <row r="741" spans="1:9" ht="12.5" x14ac:dyDescent="0.25">
      <c r="A741" s="12"/>
      <c r="B741" s="12"/>
      <c r="G741" s="7"/>
      <c r="H741" s="6"/>
      <c r="I741" s="3"/>
    </row>
    <row r="742" spans="1:9" ht="12.5" x14ac:dyDescent="0.25">
      <c r="A742" s="12"/>
      <c r="B742" s="12"/>
      <c r="G742" s="7"/>
      <c r="H742" s="6"/>
      <c r="I742" s="3"/>
    </row>
    <row r="743" spans="1:9" ht="12.5" x14ac:dyDescent="0.25">
      <c r="A743" s="12"/>
      <c r="B743" s="12"/>
      <c r="G743" s="7"/>
      <c r="H743" s="6"/>
      <c r="I743" s="3"/>
    </row>
    <row r="744" spans="1:9" ht="12.5" x14ac:dyDescent="0.25">
      <c r="A744" s="12"/>
      <c r="B744" s="12"/>
      <c r="G744" s="7"/>
      <c r="H744" s="6"/>
      <c r="I744" s="3"/>
    </row>
    <row r="745" spans="1:9" ht="12.5" x14ac:dyDescent="0.25">
      <c r="A745" s="12"/>
      <c r="B745" s="12"/>
      <c r="G745" s="7"/>
      <c r="H745" s="6"/>
      <c r="I745" s="3"/>
    </row>
    <row r="746" spans="1:9" ht="12.5" x14ac:dyDescent="0.25">
      <c r="A746" s="12"/>
      <c r="B746" s="12"/>
      <c r="G746" s="7"/>
      <c r="H746" s="6"/>
      <c r="I746" s="3"/>
    </row>
    <row r="747" spans="1:9" ht="12.5" x14ac:dyDescent="0.25">
      <c r="A747" s="12"/>
      <c r="B747" s="12"/>
      <c r="G747" s="7"/>
      <c r="H747" s="6"/>
      <c r="I747" s="3"/>
    </row>
    <row r="748" spans="1:9" ht="12.5" x14ac:dyDescent="0.25">
      <c r="A748" s="12"/>
      <c r="B748" s="12"/>
      <c r="G748" s="7"/>
      <c r="H748" s="6"/>
      <c r="I748" s="3"/>
    </row>
    <row r="749" spans="1:9" ht="12.5" x14ac:dyDescent="0.25">
      <c r="A749" s="12"/>
      <c r="B749" s="12"/>
      <c r="G749" s="7"/>
      <c r="H749" s="6"/>
      <c r="I749" s="3"/>
    </row>
    <row r="750" spans="1:9" ht="12.5" x14ac:dyDescent="0.25">
      <c r="A750" s="12"/>
      <c r="B750" s="12"/>
      <c r="G750" s="7"/>
      <c r="H750" s="6"/>
      <c r="I750" s="3"/>
    </row>
    <row r="751" spans="1:9" ht="12.5" x14ac:dyDescent="0.25">
      <c r="A751" s="12"/>
      <c r="B751" s="12"/>
      <c r="G751" s="7"/>
      <c r="H751" s="6"/>
      <c r="I751" s="3"/>
    </row>
    <row r="752" spans="1:9" ht="12.5" x14ac:dyDescent="0.25">
      <c r="A752" s="12"/>
      <c r="B752" s="12"/>
      <c r="G752" s="7"/>
      <c r="H752" s="6"/>
      <c r="I752" s="3"/>
    </row>
    <row r="753" spans="1:9" ht="12.5" x14ac:dyDescent="0.25">
      <c r="A753" s="12"/>
      <c r="B753" s="12"/>
      <c r="G753" s="7"/>
      <c r="H753" s="6"/>
      <c r="I753" s="3"/>
    </row>
    <row r="754" spans="1:9" ht="12.5" x14ac:dyDescent="0.25">
      <c r="A754" s="12"/>
      <c r="B754" s="12"/>
      <c r="G754" s="7"/>
      <c r="H754" s="6"/>
      <c r="I754" s="3"/>
    </row>
    <row r="755" spans="1:9" ht="12.5" x14ac:dyDescent="0.25">
      <c r="A755" s="12"/>
      <c r="B755" s="12"/>
      <c r="G755" s="7"/>
      <c r="H755" s="6"/>
      <c r="I755" s="3"/>
    </row>
    <row r="756" spans="1:9" ht="12.5" x14ac:dyDescent="0.25">
      <c r="A756" s="12"/>
      <c r="B756" s="12"/>
      <c r="G756" s="7"/>
      <c r="H756" s="6"/>
      <c r="I756" s="3"/>
    </row>
    <row r="757" spans="1:9" ht="12.5" x14ac:dyDescent="0.25">
      <c r="A757" s="12"/>
      <c r="B757" s="12"/>
      <c r="G757" s="7"/>
      <c r="H757" s="6"/>
      <c r="I757" s="3"/>
    </row>
    <row r="758" spans="1:9" ht="12.5" x14ac:dyDescent="0.25">
      <c r="A758" s="12"/>
      <c r="B758" s="12"/>
      <c r="G758" s="7"/>
      <c r="H758" s="6"/>
      <c r="I758" s="3"/>
    </row>
    <row r="759" spans="1:9" ht="12.5" x14ac:dyDescent="0.25">
      <c r="A759" s="12"/>
      <c r="B759" s="12"/>
      <c r="G759" s="7"/>
      <c r="H759" s="6"/>
      <c r="I759" s="3"/>
    </row>
    <row r="760" spans="1:9" ht="12.5" x14ac:dyDescent="0.25">
      <c r="A760" s="12"/>
      <c r="B760" s="12"/>
      <c r="G760" s="7"/>
      <c r="H760" s="6"/>
      <c r="I760" s="3"/>
    </row>
    <row r="761" spans="1:9" ht="12.5" x14ac:dyDescent="0.25">
      <c r="A761" s="12"/>
      <c r="B761" s="12"/>
      <c r="G761" s="7"/>
      <c r="H761" s="6"/>
      <c r="I761" s="3"/>
    </row>
    <row r="762" spans="1:9" ht="12.5" x14ac:dyDescent="0.25">
      <c r="A762" s="12"/>
      <c r="B762" s="12"/>
      <c r="G762" s="7"/>
      <c r="H762" s="6"/>
      <c r="I762" s="3"/>
    </row>
    <row r="763" spans="1:9" ht="12.5" x14ac:dyDescent="0.25">
      <c r="A763" s="12"/>
      <c r="B763" s="12"/>
      <c r="G763" s="7"/>
      <c r="H763" s="6"/>
      <c r="I763" s="3"/>
    </row>
    <row r="764" spans="1:9" ht="12.5" x14ac:dyDescent="0.25">
      <c r="A764" s="12"/>
      <c r="B764" s="12"/>
      <c r="G764" s="7"/>
      <c r="H764" s="6"/>
      <c r="I764" s="3"/>
    </row>
    <row r="765" spans="1:9" ht="12.5" x14ac:dyDescent="0.25">
      <c r="A765" s="12"/>
      <c r="B765" s="12"/>
      <c r="G765" s="7"/>
      <c r="H765" s="6"/>
      <c r="I765" s="3"/>
    </row>
    <row r="766" spans="1:9" ht="12.5" x14ac:dyDescent="0.25">
      <c r="A766" s="12"/>
      <c r="B766" s="12"/>
      <c r="G766" s="7"/>
      <c r="H766" s="6"/>
      <c r="I766" s="3"/>
    </row>
    <row r="767" spans="1:9" ht="12.5" x14ac:dyDescent="0.25">
      <c r="A767" s="12"/>
      <c r="B767" s="12"/>
      <c r="G767" s="7"/>
      <c r="H767" s="6"/>
      <c r="I767" s="3"/>
    </row>
    <row r="768" spans="1:9" ht="12.5" x14ac:dyDescent="0.25">
      <c r="A768" s="12"/>
      <c r="B768" s="12"/>
      <c r="G768" s="7"/>
      <c r="H768" s="6"/>
      <c r="I768" s="3"/>
    </row>
    <row r="769" spans="1:9" ht="12.5" x14ac:dyDescent="0.25">
      <c r="A769" s="12"/>
      <c r="B769" s="12"/>
      <c r="G769" s="7"/>
      <c r="H769" s="6"/>
      <c r="I769" s="3"/>
    </row>
    <row r="770" spans="1:9" ht="12.5" x14ac:dyDescent="0.25">
      <c r="A770" s="12"/>
      <c r="B770" s="12"/>
      <c r="G770" s="7"/>
      <c r="H770" s="6"/>
      <c r="I770" s="3"/>
    </row>
    <row r="771" spans="1:9" ht="12.5" x14ac:dyDescent="0.25">
      <c r="A771" s="12"/>
      <c r="B771" s="12"/>
      <c r="G771" s="7"/>
      <c r="H771" s="6"/>
      <c r="I771" s="3"/>
    </row>
    <row r="772" spans="1:9" ht="12.5" x14ac:dyDescent="0.25">
      <c r="A772" s="12"/>
      <c r="B772" s="12"/>
      <c r="G772" s="7"/>
      <c r="H772" s="6"/>
      <c r="I772" s="3"/>
    </row>
    <row r="773" spans="1:9" ht="12.5" x14ac:dyDescent="0.25">
      <c r="A773" s="12"/>
      <c r="B773" s="12"/>
      <c r="G773" s="7"/>
      <c r="H773" s="6"/>
      <c r="I773" s="3"/>
    </row>
    <row r="774" spans="1:9" ht="12.5" x14ac:dyDescent="0.25">
      <c r="A774" s="12"/>
      <c r="B774" s="12"/>
      <c r="G774" s="7"/>
      <c r="H774" s="6"/>
      <c r="I774" s="3"/>
    </row>
    <row r="775" spans="1:9" ht="12.5" x14ac:dyDescent="0.25">
      <c r="A775" s="12"/>
      <c r="B775" s="12"/>
      <c r="G775" s="7"/>
      <c r="H775" s="6"/>
      <c r="I775" s="3"/>
    </row>
    <row r="776" spans="1:9" ht="12.5" x14ac:dyDescent="0.25">
      <c r="A776" s="12"/>
      <c r="B776" s="12"/>
      <c r="G776" s="7"/>
      <c r="H776" s="6"/>
      <c r="I776" s="3"/>
    </row>
    <row r="777" spans="1:9" ht="12.5" x14ac:dyDescent="0.25">
      <c r="A777" s="12"/>
      <c r="B777" s="12"/>
      <c r="G777" s="7"/>
      <c r="H777" s="6"/>
      <c r="I777" s="3"/>
    </row>
    <row r="778" spans="1:9" ht="12.5" x14ac:dyDescent="0.25">
      <c r="A778" s="12"/>
      <c r="B778" s="12"/>
      <c r="G778" s="7"/>
      <c r="H778" s="6"/>
      <c r="I778" s="3"/>
    </row>
    <row r="779" spans="1:9" ht="12.5" x14ac:dyDescent="0.25">
      <c r="A779" s="12"/>
      <c r="B779" s="12"/>
      <c r="G779" s="7"/>
      <c r="H779" s="6"/>
      <c r="I779" s="3"/>
    </row>
    <row r="780" spans="1:9" ht="12.5" x14ac:dyDescent="0.25">
      <c r="A780" s="12"/>
      <c r="B780" s="12"/>
      <c r="G780" s="7"/>
      <c r="H780" s="6"/>
      <c r="I780" s="3"/>
    </row>
    <row r="781" spans="1:9" ht="12.5" x14ac:dyDescent="0.25">
      <c r="A781" s="12"/>
      <c r="B781" s="12"/>
      <c r="G781" s="7"/>
      <c r="H781" s="6"/>
      <c r="I781" s="3"/>
    </row>
    <row r="782" spans="1:9" ht="12.5" x14ac:dyDescent="0.25">
      <c r="A782" s="12"/>
      <c r="B782" s="12"/>
      <c r="G782" s="7"/>
      <c r="H782" s="6"/>
      <c r="I782" s="3"/>
    </row>
    <row r="783" spans="1:9" ht="12.5" x14ac:dyDescent="0.25">
      <c r="A783" s="12"/>
      <c r="B783" s="12"/>
      <c r="G783" s="7"/>
      <c r="H783" s="6"/>
      <c r="I783" s="3"/>
    </row>
    <row r="784" spans="1:9" ht="12.5" x14ac:dyDescent="0.25">
      <c r="A784" s="12"/>
      <c r="B784" s="12"/>
      <c r="G784" s="7"/>
      <c r="H784" s="6"/>
      <c r="I784" s="3"/>
    </row>
    <row r="785" spans="1:9" ht="12.5" x14ac:dyDescent="0.25">
      <c r="A785" s="12"/>
      <c r="B785" s="12"/>
      <c r="G785" s="7"/>
      <c r="H785" s="6"/>
      <c r="I785" s="3"/>
    </row>
    <row r="786" spans="1:9" ht="12.5" x14ac:dyDescent="0.25">
      <c r="A786" s="12"/>
      <c r="B786" s="12"/>
      <c r="G786" s="7"/>
      <c r="H786" s="6"/>
      <c r="I786" s="3"/>
    </row>
    <row r="787" spans="1:9" ht="12.5" x14ac:dyDescent="0.25">
      <c r="A787" s="12"/>
      <c r="B787" s="12"/>
      <c r="G787" s="7"/>
      <c r="H787" s="6"/>
      <c r="I787" s="3"/>
    </row>
    <row r="788" spans="1:9" ht="12.5" x14ac:dyDescent="0.25">
      <c r="A788" s="12"/>
      <c r="B788" s="12"/>
      <c r="G788" s="7"/>
      <c r="H788" s="6"/>
      <c r="I788" s="3"/>
    </row>
    <row r="789" spans="1:9" ht="12.5" x14ac:dyDescent="0.25">
      <c r="A789" s="12"/>
      <c r="B789" s="12"/>
      <c r="G789" s="7"/>
      <c r="H789" s="6"/>
      <c r="I789" s="3"/>
    </row>
    <row r="790" spans="1:9" ht="12.5" x14ac:dyDescent="0.25">
      <c r="A790" s="12"/>
      <c r="B790" s="12"/>
      <c r="G790" s="7"/>
      <c r="H790" s="6"/>
      <c r="I790" s="3"/>
    </row>
    <row r="791" spans="1:9" ht="12.5" x14ac:dyDescent="0.25">
      <c r="A791" s="12"/>
      <c r="B791" s="12"/>
      <c r="G791" s="7"/>
      <c r="H791" s="6"/>
      <c r="I791" s="3"/>
    </row>
    <row r="792" spans="1:9" ht="12.5" x14ac:dyDescent="0.25">
      <c r="A792" s="12"/>
      <c r="B792" s="12"/>
      <c r="G792" s="7"/>
      <c r="H792" s="6"/>
      <c r="I792" s="3"/>
    </row>
    <row r="793" spans="1:9" ht="12.5" x14ac:dyDescent="0.25">
      <c r="A793" s="12"/>
      <c r="B793" s="12"/>
      <c r="G793" s="7"/>
      <c r="H793" s="6"/>
      <c r="I793" s="3"/>
    </row>
    <row r="794" spans="1:9" ht="12.5" x14ac:dyDescent="0.25">
      <c r="A794" s="12"/>
      <c r="B794" s="12"/>
      <c r="G794" s="7"/>
      <c r="H794" s="6"/>
      <c r="I794" s="3"/>
    </row>
    <row r="795" spans="1:9" ht="12.5" x14ac:dyDescent="0.25">
      <c r="A795" s="12"/>
      <c r="B795" s="12"/>
      <c r="G795" s="7"/>
      <c r="H795" s="6"/>
      <c r="I795" s="3"/>
    </row>
    <row r="796" spans="1:9" ht="12.5" x14ac:dyDescent="0.25">
      <c r="A796" s="12"/>
      <c r="B796" s="12"/>
      <c r="G796" s="7"/>
      <c r="H796" s="6"/>
      <c r="I796" s="3"/>
    </row>
    <row r="797" spans="1:9" ht="12.5" x14ac:dyDescent="0.25">
      <c r="A797" s="12"/>
      <c r="B797" s="12"/>
      <c r="G797" s="7"/>
      <c r="H797" s="6"/>
      <c r="I797" s="3"/>
    </row>
    <row r="798" spans="1:9" ht="12.5" x14ac:dyDescent="0.25">
      <c r="A798" s="12"/>
      <c r="B798" s="12"/>
      <c r="G798" s="7"/>
      <c r="H798" s="6"/>
      <c r="I798" s="3"/>
    </row>
    <row r="799" spans="1:9" ht="12.5" x14ac:dyDescent="0.25">
      <c r="A799" s="12"/>
      <c r="B799" s="12"/>
      <c r="G799" s="7"/>
      <c r="H799" s="6"/>
      <c r="I799" s="3"/>
    </row>
    <row r="800" spans="1:9" ht="12.5" x14ac:dyDescent="0.25">
      <c r="A800" s="12"/>
      <c r="B800" s="12"/>
      <c r="G800" s="7"/>
      <c r="H800" s="6"/>
      <c r="I800" s="3"/>
    </row>
    <row r="801" spans="1:9" ht="12.5" x14ac:dyDescent="0.25">
      <c r="A801" s="12"/>
      <c r="B801" s="12"/>
      <c r="G801" s="7"/>
      <c r="H801" s="6"/>
      <c r="I801" s="3"/>
    </row>
    <row r="802" spans="1:9" ht="12.5" x14ac:dyDescent="0.25">
      <c r="A802" s="12"/>
      <c r="B802" s="12"/>
      <c r="G802" s="7"/>
      <c r="H802" s="6"/>
      <c r="I802" s="3"/>
    </row>
    <row r="803" spans="1:9" ht="12.5" x14ac:dyDescent="0.25">
      <c r="A803" s="12"/>
      <c r="B803" s="12"/>
      <c r="G803" s="7"/>
      <c r="H803" s="6"/>
      <c r="I803" s="3"/>
    </row>
    <row r="804" spans="1:9" ht="12.5" x14ac:dyDescent="0.25">
      <c r="A804" s="12"/>
      <c r="B804" s="12"/>
      <c r="G804" s="7"/>
      <c r="H804" s="6"/>
      <c r="I804" s="3"/>
    </row>
    <row r="805" spans="1:9" ht="12.5" x14ac:dyDescent="0.25">
      <c r="A805" s="12"/>
      <c r="B805" s="12"/>
      <c r="G805" s="7"/>
      <c r="H805" s="6"/>
      <c r="I805" s="3"/>
    </row>
    <row r="806" spans="1:9" ht="12.5" x14ac:dyDescent="0.25">
      <c r="A806" s="12"/>
      <c r="B806" s="12"/>
      <c r="G806" s="7"/>
      <c r="H806" s="6"/>
      <c r="I806" s="3"/>
    </row>
    <row r="807" spans="1:9" ht="12.5" x14ac:dyDescent="0.25">
      <c r="A807" s="12"/>
      <c r="B807" s="12"/>
      <c r="G807" s="7"/>
      <c r="H807" s="6"/>
      <c r="I807" s="3"/>
    </row>
    <row r="808" spans="1:9" ht="12.5" x14ac:dyDescent="0.25">
      <c r="A808" s="12"/>
      <c r="B808" s="12"/>
      <c r="G808" s="7"/>
      <c r="H808" s="6"/>
      <c r="I808" s="3"/>
    </row>
    <row r="809" spans="1:9" ht="12.5" x14ac:dyDescent="0.25">
      <c r="A809" s="12"/>
      <c r="B809" s="12"/>
      <c r="G809" s="7"/>
      <c r="H809" s="6"/>
      <c r="I809" s="3"/>
    </row>
    <row r="810" spans="1:9" ht="12.5" x14ac:dyDescent="0.25">
      <c r="A810" s="12"/>
      <c r="B810" s="12"/>
      <c r="G810" s="7"/>
      <c r="H810" s="6"/>
      <c r="I810" s="3"/>
    </row>
    <row r="811" spans="1:9" ht="12.5" x14ac:dyDescent="0.25">
      <c r="A811" s="12"/>
      <c r="B811" s="12"/>
      <c r="G811" s="7"/>
      <c r="H811" s="6"/>
      <c r="I811" s="3"/>
    </row>
    <row r="812" spans="1:9" ht="12.5" x14ac:dyDescent="0.25">
      <c r="A812" s="12"/>
      <c r="B812" s="12"/>
      <c r="G812" s="7"/>
      <c r="H812" s="6"/>
      <c r="I812" s="3"/>
    </row>
    <row r="813" spans="1:9" ht="12.5" x14ac:dyDescent="0.25">
      <c r="A813" s="12"/>
      <c r="B813" s="12"/>
      <c r="G813" s="7"/>
      <c r="H813" s="6"/>
      <c r="I813" s="3"/>
    </row>
    <row r="814" spans="1:9" ht="12.5" x14ac:dyDescent="0.25">
      <c r="A814" s="12"/>
      <c r="B814" s="12"/>
      <c r="G814" s="7"/>
      <c r="H814" s="6"/>
      <c r="I814" s="3"/>
    </row>
    <row r="815" spans="1:9" ht="12.5" x14ac:dyDescent="0.25">
      <c r="A815" s="12"/>
      <c r="B815" s="12"/>
      <c r="G815" s="7"/>
      <c r="H815" s="6"/>
      <c r="I815" s="3"/>
    </row>
    <row r="816" spans="1:9" ht="12.5" x14ac:dyDescent="0.25">
      <c r="A816" s="12"/>
      <c r="B816" s="12"/>
      <c r="G816" s="7"/>
      <c r="H816" s="6"/>
      <c r="I816" s="3"/>
    </row>
    <row r="817" spans="1:9" ht="12.5" x14ac:dyDescent="0.25">
      <c r="A817" s="12"/>
      <c r="B817" s="12"/>
      <c r="G817" s="7"/>
      <c r="H817" s="6"/>
      <c r="I817" s="3"/>
    </row>
    <row r="818" spans="1:9" ht="12.5" x14ac:dyDescent="0.25">
      <c r="A818" s="12"/>
      <c r="B818" s="12"/>
      <c r="G818" s="7"/>
      <c r="H818" s="6"/>
      <c r="I818" s="3"/>
    </row>
    <row r="819" spans="1:9" ht="12.5" x14ac:dyDescent="0.25">
      <c r="A819" s="12"/>
      <c r="B819" s="12"/>
      <c r="G819" s="7"/>
      <c r="H819" s="6"/>
      <c r="I819" s="3"/>
    </row>
    <row r="820" spans="1:9" ht="12.5" x14ac:dyDescent="0.25">
      <c r="A820" s="12"/>
      <c r="B820" s="12"/>
      <c r="G820" s="7"/>
      <c r="H820" s="6"/>
      <c r="I820" s="3"/>
    </row>
    <row r="821" spans="1:9" ht="12.5" x14ac:dyDescent="0.25">
      <c r="A821" s="12"/>
      <c r="B821" s="12"/>
      <c r="G821" s="7"/>
      <c r="H821" s="6"/>
      <c r="I821" s="3"/>
    </row>
    <row r="822" spans="1:9" ht="12.5" x14ac:dyDescent="0.25">
      <c r="A822" s="12"/>
      <c r="B822" s="12"/>
      <c r="G822" s="7"/>
      <c r="H822" s="6"/>
      <c r="I822" s="3"/>
    </row>
    <row r="823" spans="1:9" ht="12.5" x14ac:dyDescent="0.25">
      <c r="A823" s="12"/>
      <c r="B823" s="12"/>
      <c r="G823" s="7"/>
      <c r="H823" s="6"/>
      <c r="I823" s="3"/>
    </row>
    <row r="824" spans="1:9" ht="12.5" x14ac:dyDescent="0.25">
      <c r="A824" s="12"/>
      <c r="B824" s="12"/>
      <c r="G824" s="7"/>
      <c r="H824" s="6"/>
      <c r="I824" s="3"/>
    </row>
    <row r="825" spans="1:9" ht="12.5" x14ac:dyDescent="0.25">
      <c r="A825" s="12"/>
      <c r="B825" s="12"/>
      <c r="G825" s="7"/>
      <c r="H825" s="6"/>
      <c r="I825" s="3"/>
    </row>
    <row r="826" spans="1:9" ht="12.5" x14ac:dyDescent="0.25">
      <c r="A826" s="12"/>
      <c r="B826" s="12"/>
      <c r="G826" s="7"/>
      <c r="H826" s="6"/>
      <c r="I826" s="3"/>
    </row>
    <row r="827" spans="1:9" ht="12.5" x14ac:dyDescent="0.25">
      <c r="A827" s="12"/>
      <c r="B827" s="12"/>
      <c r="G827" s="7"/>
      <c r="H827" s="6"/>
      <c r="I827" s="3"/>
    </row>
    <row r="828" spans="1:9" ht="12.5" x14ac:dyDescent="0.25">
      <c r="A828" s="12"/>
      <c r="B828" s="12"/>
      <c r="G828" s="7"/>
      <c r="H828" s="6"/>
      <c r="I828" s="3"/>
    </row>
    <row r="829" spans="1:9" ht="12.5" x14ac:dyDescent="0.25">
      <c r="A829" s="12"/>
      <c r="B829" s="12"/>
      <c r="G829" s="7"/>
      <c r="H829" s="6"/>
      <c r="I829" s="3"/>
    </row>
    <row r="830" spans="1:9" ht="12.5" x14ac:dyDescent="0.25">
      <c r="A830" s="12"/>
      <c r="B830" s="12"/>
      <c r="G830" s="7"/>
      <c r="H830" s="6"/>
      <c r="I830" s="3"/>
    </row>
    <row r="831" spans="1:9" ht="12.5" x14ac:dyDescent="0.25">
      <c r="A831" s="12"/>
      <c r="B831" s="12"/>
      <c r="G831" s="7"/>
      <c r="H831" s="6"/>
      <c r="I831" s="3"/>
    </row>
    <row r="832" spans="1:9" ht="12.5" x14ac:dyDescent="0.25">
      <c r="A832" s="12"/>
      <c r="B832" s="12"/>
      <c r="G832" s="7"/>
      <c r="H832" s="6"/>
      <c r="I832" s="3"/>
    </row>
    <row r="833" spans="1:9" ht="12.5" x14ac:dyDescent="0.25">
      <c r="A833" s="12"/>
      <c r="B833" s="12"/>
      <c r="G833" s="7"/>
      <c r="H833" s="6"/>
      <c r="I833" s="3"/>
    </row>
    <row r="834" spans="1:9" ht="12.5" x14ac:dyDescent="0.25">
      <c r="A834" s="12"/>
      <c r="B834" s="12"/>
      <c r="G834" s="7"/>
      <c r="H834" s="6"/>
      <c r="I834" s="3"/>
    </row>
    <row r="835" spans="1:9" ht="12.5" x14ac:dyDescent="0.25">
      <c r="A835" s="12"/>
      <c r="B835" s="12"/>
      <c r="G835" s="7"/>
      <c r="H835" s="6"/>
      <c r="I835" s="3"/>
    </row>
    <row r="836" spans="1:9" ht="12.5" x14ac:dyDescent="0.25">
      <c r="A836" s="12"/>
      <c r="B836" s="12"/>
      <c r="G836" s="7"/>
      <c r="H836" s="6"/>
      <c r="I836" s="3"/>
    </row>
    <row r="837" spans="1:9" ht="12.5" x14ac:dyDescent="0.25">
      <c r="A837" s="12"/>
      <c r="B837" s="12"/>
      <c r="G837" s="7"/>
      <c r="H837" s="6"/>
      <c r="I837" s="3"/>
    </row>
    <row r="838" spans="1:9" ht="12.5" x14ac:dyDescent="0.25">
      <c r="A838" s="12"/>
      <c r="B838" s="12"/>
      <c r="G838" s="7"/>
      <c r="H838" s="6"/>
      <c r="I838" s="3"/>
    </row>
    <row r="839" spans="1:9" ht="12.5" x14ac:dyDescent="0.25">
      <c r="A839" s="12"/>
      <c r="B839" s="12"/>
      <c r="G839" s="7"/>
      <c r="H839" s="6"/>
      <c r="I839" s="3"/>
    </row>
    <row r="840" spans="1:9" ht="12.5" x14ac:dyDescent="0.25">
      <c r="A840" s="12"/>
      <c r="B840" s="12"/>
      <c r="G840" s="7"/>
      <c r="H840" s="6"/>
      <c r="I840" s="3"/>
    </row>
    <row r="841" spans="1:9" ht="12.5" x14ac:dyDescent="0.25">
      <c r="A841" s="12"/>
      <c r="B841" s="12"/>
      <c r="G841" s="7"/>
      <c r="H841" s="6"/>
      <c r="I841" s="3"/>
    </row>
    <row r="842" spans="1:9" ht="12.5" x14ac:dyDescent="0.25">
      <c r="A842" s="12"/>
      <c r="B842" s="12"/>
      <c r="G842" s="7"/>
      <c r="H842" s="6"/>
      <c r="I842" s="3"/>
    </row>
    <row r="843" spans="1:9" ht="12.5" x14ac:dyDescent="0.25">
      <c r="A843" s="12"/>
      <c r="B843" s="12"/>
      <c r="G843" s="7"/>
      <c r="H843" s="6"/>
      <c r="I843" s="3"/>
    </row>
    <row r="844" spans="1:9" ht="12.5" x14ac:dyDescent="0.25">
      <c r="A844" s="12"/>
      <c r="B844" s="12"/>
      <c r="G844" s="7"/>
      <c r="H844" s="6"/>
      <c r="I844" s="3"/>
    </row>
    <row r="845" spans="1:9" ht="12.5" x14ac:dyDescent="0.25">
      <c r="A845" s="12"/>
      <c r="B845" s="12"/>
      <c r="G845" s="7"/>
      <c r="H845" s="6"/>
      <c r="I845" s="3"/>
    </row>
    <row r="846" spans="1:9" ht="12.5" x14ac:dyDescent="0.25">
      <c r="A846" s="12"/>
      <c r="B846" s="12"/>
      <c r="G846" s="7"/>
      <c r="H846" s="6"/>
      <c r="I846" s="3"/>
    </row>
    <row r="847" spans="1:9" ht="12.5" x14ac:dyDescent="0.25">
      <c r="A847" s="12"/>
      <c r="B847" s="12"/>
      <c r="G847" s="7"/>
      <c r="H847" s="6"/>
      <c r="I847" s="3"/>
    </row>
    <row r="848" spans="1:9" ht="12.5" x14ac:dyDescent="0.25">
      <c r="A848" s="12"/>
      <c r="B848" s="12"/>
      <c r="G848" s="7"/>
      <c r="H848" s="6"/>
      <c r="I848" s="3"/>
    </row>
    <row r="849" spans="1:9" ht="12.5" x14ac:dyDescent="0.25">
      <c r="A849" s="12"/>
      <c r="B849" s="12"/>
      <c r="G849" s="7"/>
      <c r="H849" s="6"/>
      <c r="I849" s="3"/>
    </row>
    <row r="850" spans="1:9" ht="12.5" x14ac:dyDescent="0.25">
      <c r="A850" s="12"/>
      <c r="B850" s="12"/>
      <c r="G850" s="7"/>
      <c r="H850" s="6"/>
      <c r="I850" s="3"/>
    </row>
    <row r="851" spans="1:9" ht="12.5" x14ac:dyDescent="0.25">
      <c r="A851" s="12"/>
      <c r="B851" s="12"/>
      <c r="G851" s="7"/>
      <c r="H851" s="6"/>
      <c r="I851" s="3"/>
    </row>
    <row r="852" spans="1:9" ht="12.5" x14ac:dyDescent="0.25">
      <c r="A852" s="12"/>
      <c r="B852" s="12"/>
      <c r="G852" s="7"/>
      <c r="H852" s="6"/>
      <c r="I852" s="3"/>
    </row>
    <row r="853" spans="1:9" ht="12.5" x14ac:dyDescent="0.25">
      <c r="A853" s="12"/>
      <c r="B853" s="12"/>
      <c r="G853" s="7"/>
      <c r="H853" s="6"/>
      <c r="I853" s="3"/>
    </row>
    <row r="854" spans="1:9" ht="12.5" x14ac:dyDescent="0.25">
      <c r="A854" s="12"/>
      <c r="B854" s="12"/>
      <c r="G854" s="7"/>
      <c r="H854" s="6"/>
      <c r="I854" s="3"/>
    </row>
    <row r="855" spans="1:9" ht="12.5" x14ac:dyDescent="0.25">
      <c r="A855" s="12"/>
      <c r="B855" s="12"/>
      <c r="G855" s="7"/>
      <c r="H855" s="6"/>
      <c r="I855" s="3"/>
    </row>
    <row r="856" spans="1:9" ht="12.5" x14ac:dyDescent="0.25">
      <c r="A856" s="12"/>
      <c r="B856" s="12"/>
      <c r="G856" s="7"/>
      <c r="H856" s="6"/>
      <c r="I856" s="3"/>
    </row>
    <row r="857" spans="1:9" ht="12.5" x14ac:dyDescent="0.25">
      <c r="A857" s="12"/>
      <c r="B857" s="12"/>
      <c r="G857" s="7"/>
      <c r="H857" s="6"/>
      <c r="I857" s="3"/>
    </row>
    <row r="858" spans="1:9" ht="12.5" x14ac:dyDescent="0.25">
      <c r="A858" s="12"/>
      <c r="B858" s="12"/>
      <c r="G858" s="7"/>
      <c r="H858" s="6"/>
      <c r="I858" s="3"/>
    </row>
    <row r="859" spans="1:9" ht="12.5" x14ac:dyDescent="0.25">
      <c r="A859" s="12"/>
      <c r="B859" s="12"/>
      <c r="G859" s="7"/>
      <c r="H859" s="6"/>
      <c r="I859" s="3"/>
    </row>
    <row r="860" spans="1:9" ht="12.5" x14ac:dyDescent="0.25">
      <c r="A860" s="12"/>
      <c r="B860" s="12"/>
      <c r="G860" s="7"/>
      <c r="H860" s="6"/>
      <c r="I860" s="3"/>
    </row>
    <row r="861" spans="1:9" ht="12.5" x14ac:dyDescent="0.25">
      <c r="A861" s="12"/>
      <c r="B861" s="12"/>
      <c r="G861" s="7"/>
      <c r="H861" s="6"/>
      <c r="I861" s="3"/>
    </row>
    <row r="862" spans="1:9" ht="12.5" x14ac:dyDescent="0.25">
      <c r="A862" s="12"/>
      <c r="B862" s="12"/>
      <c r="G862" s="7"/>
      <c r="H862" s="6"/>
      <c r="I862" s="3"/>
    </row>
    <row r="863" spans="1:9" ht="12.5" x14ac:dyDescent="0.25">
      <c r="A863" s="12"/>
      <c r="B863" s="12"/>
      <c r="G863" s="7"/>
      <c r="H863" s="6"/>
      <c r="I863" s="3"/>
    </row>
    <row r="864" spans="1:9" ht="12.5" x14ac:dyDescent="0.25">
      <c r="A864" s="12"/>
      <c r="B864" s="12"/>
      <c r="G864" s="7"/>
      <c r="H864" s="6"/>
      <c r="I864" s="3"/>
    </row>
    <row r="865" spans="1:9" ht="12.5" x14ac:dyDescent="0.25">
      <c r="A865" s="12"/>
      <c r="B865" s="12"/>
      <c r="G865" s="7"/>
      <c r="H865" s="6"/>
      <c r="I865" s="3"/>
    </row>
    <row r="866" spans="1:9" ht="12.5" x14ac:dyDescent="0.25">
      <c r="A866" s="12"/>
      <c r="B866" s="12"/>
      <c r="G866" s="7"/>
      <c r="H866" s="6"/>
      <c r="I866" s="3"/>
    </row>
    <row r="867" spans="1:9" ht="12.5" x14ac:dyDescent="0.25">
      <c r="A867" s="12"/>
      <c r="B867" s="12"/>
      <c r="G867" s="7"/>
      <c r="H867" s="6"/>
      <c r="I867" s="3"/>
    </row>
    <row r="868" spans="1:9" ht="12.5" x14ac:dyDescent="0.25">
      <c r="A868" s="12"/>
      <c r="B868" s="12"/>
      <c r="G868" s="7"/>
      <c r="H868" s="6"/>
      <c r="I868" s="3"/>
    </row>
    <row r="869" spans="1:9" ht="12.5" x14ac:dyDescent="0.25">
      <c r="A869" s="12"/>
      <c r="B869" s="12"/>
      <c r="G869" s="7"/>
      <c r="H869" s="6"/>
      <c r="I869" s="3"/>
    </row>
    <row r="870" spans="1:9" ht="12.5" x14ac:dyDescent="0.25">
      <c r="A870" s="12"/>
      <c r="B870" s="12"/>
      <c r="G870" s="7"/>
      <c r="H870" s="6"/>
      <c r="I870" s="3"/>
    </row>
    <row r="871" spans="1:9" ht="12.5" x14ac:dyDescent="0.25">
      <c r="A871" s="12"/>
      <c r="B871" s="12"/>
      <c r="G871" s="7"/>
      <c r="H871" s="6"/>
      <c r="I871" s="3"/>
    </row>
    <row r="872" spans="1:9" ht="12.5" x14ac:dyDescent="0.25">
      <c r="A872" s="12"/>
      <c r="B872" s="12"/>
      <c r="G872" s="7"/>
      <c r="H872" s="6"/>
      <c r="I872" s="3"/>
    </row>
    <row r="873" spans="1:9" ht="12.5" x14ac:dyDescent="0.25">
      <c r="A873" s="12"/>
      <c r="B873" s="12"/>
      <c r="G873" s="7"/>
      <c r="H873" s="6"/>
      <c r="I873" s="3"/>
    </row>
    <row r="874" spans="1:9" ht="12.5" x14ac:dyDescent="0.25">
      <c r="A874" s="12"/>
      <c r="B874" s="12"/>
      <c r="G874" s="7"/>
      <c r="H874" s="6"/>
      <c r="I874" s="3"/>
    </row>
    <row r="875" spans="1:9" ht="12.5" x14ac:dyDescent="0.25">
      <c r="A875" s="12"/>
      <c r="B875" s="12"/>
      <c r="G875" s="7"/>
      <c r="H875" s="6"/>
      <c r="I875" s="3"/>
    </row>
    <row r="876" spans="1:9" ht="12.5" x14ac:dyDescent="0.25">
      <c r="A876" s="12"/>
      <c r="B876" s="12"/>
      <c r="G876" s="7"/>
      <c r="H876" s="6"/>
      <c r="I876" s="3"/>
    </row>
    <row r="877" spans="1:9" ht="12.5" x14ac:dyDescent="0.25">
      <c r="A877" s="12"/>
      <c r="B877" s="12"/>
      <c r="G877" s="7"/>
      <c r="H877" s="6"/>
      <c r="I877" s="3"/>
    </row>
    <row r="878" spans="1:9" ht="12.5" x14ac:dyDescent="0.25">
      <c r="A878" s="12"/>
      <c r="B878" s="12"/>
      <c r="G878" s="7"/>
      <c r="H878" s="6"/>
      <c r="I878" s="3"/>
    </row>
    <row r="879" spans="1:9" ht="12.5" x14ac:dyDescent="0.25">
      <c r="A879" s="12"/>
      <c r="B879" s="12"/>
      <c r="G879" s="7"/>
      <c r="H879" s="6"/>
      <c r="I879" s="3"/>
    </row>
    <row r="880" spans="1:9" ht="12.5" x14ac:dyDescent="0.25">
      <c r="A880" s="12"/>
      <c r="B880" s="12"/>
      <c r="G880" s="7"/>
      <c r="H880" s="6"/>
      <c r="I880" s="3"/>
    </row>
    <row r="881" spans="1:9" ht="12.5" x14ac:dyDescent="0.25">
      <c r="A881" s="12"/>
      <c r="B881" s="12"/>
      <c r="G881" s="7"/>
      <c r="H881" s="6"/>
      <c r="I881" s="3"/>
    </row>
    <row r="882" spans="1:9" ht="12.5" x14ac:dyDescent="0.25">
      <c r="A882" s="12"/>
      <c r="B882" s="12"/>
      <c r="G882" s="7"/>
      <c r="H882" s="6"/>
      <c r="I882" s="3"/>
    </row>
    <row r="883" spans="1:9" ht="12.5" x14ac:dyDescent="0.25">
      <c r="A883" s="12"/>
      <c r="B883" s="12"/>
      <c r="G883" s="7"/>
      <c r="H883" s="6"/>
      <c r="I883" s="3"/>
    </row>
    <row r="884" spans="1:9" ht="12.5" x14ac:dyDescent="0.25">
      <c r="A884" s="12"/>
      <c r="B884" s="12"/>
      <c r="G884" s="7"/>
      <c r="H884" s="6"/>
      <c r="I884" s="3"/>
    </row>
    <row r="885" spans="1:9" ht="12.5" x14ac:dyDescent="0.25">
      <c r="A885" s="12"/>
      <c r="B885" s="12"/>
      <c r="G885" s="7"/>
      <c r="H885" s="6"/>
      <c r="I885" s="3"/>
    </row>
    <row r="886" spans="1:9" ht="12.5" x14ac:dyDescent="0.25">
      <c r="A886" s="12"/>
      <c r="B886" s="12"/>
      <c r="G886" s="7"/>
      <c r="H886" s="6"/>
      <c r="I886" s="3"/>
    </row>
    <row r="887" spans="1:9" ht="12.5" x14ac:dyDescent="0.25">
      <c r="A887" s="12"/>
      <c r="B887" s="12"/>
      <c r="G887" s="7"/>
      <c r="H887" s="6"/>
      <c r="I887" s="3"/>
    </row>
    <row r="888" spans="1:9" ht="12.5" x14ac:dyDescent="0.25">
      <c r="A888" s="12"/>
      <c r="B888" s="12"/>
      <c r="G888" s="7"/>
      <c r="H888" s="6"/>
      <c r="I888" s="3"/>
    </row>
    <row r="889" spans="1:9" ht="12.5" x14ac:dyDescent="0.25">
      <c r="A889" s="12"/>
      <c r="B889" s="12"/>
      <c r="G889" s="7"/>
      <c r="H889" s="6"/>
      <c r="I889" s="3"/>
    </row>
    <row r="890" spans="1:9" ht="12.5" x14ac:dyDescent="0.25">
      <c r="A890" s="12"/>
      <c r="B890" s="12"/>
      <c r="G890" s="7"/>
      <c r="H890" s="6"/>
      <c r="I890" s="3"/>
    </row>
    <row r="891" spans="1:9" ht="12.5" x14ac:dyDescent="0.25">
      <c r="A891" s="12"/>
      <c r="B891" s="12"/>
      <c r="G891" s="7"/>
      <c r="H891" s="6"/>
      <c r="I891" s="3"/>
    </row>
    <row r="892" spans="1:9" ht="12.5" x14ac:dyDescent="0.25">
      <c r="A892" s="12"/>
      <c r="B892" s="12"/>
      <c r="G892" s="7"/>
      <c r="H892" s="6"/>
      <c r="I892" s="3"/>
    </row>
    <row r="893" spans="1:9" ht="12.5" x14ac:dyDescent="0.25">
      <c r="A893" s="12"/>
      <c r="B893" s="12"/>
      <c r="G893" s="7"/>
      <c r="H893" s="6"/>
      <c r="I893" s="3"/>
    </row>
    <row r="894" spans="1:9" ht="12.5" x14ac:dyDescent="0.25">
      <c r="A894" s="12"/>
      <c r="B894" s="12"/>
      <c r="G894" s="7"/>
      <c r="H894" s="6"/>
      <c r="I894" s="3"/>
    </row>
    <row r="895" spans="1:9" ht="12.5" x14ac:dyDescent="0.25">
      <c r="A895" s="12"/>
      <c r="B895" s="12"/>
      <c r="G895" s="7"/>
      <c r="H895" s="6"/>
      <c r="I895" s="3"/>
    </row>
    <row r="896" spans="1:9" ht="12.5" x14ac:dyDescent="0.25">
      <c r="A896" s="12"/>
      <c r="B896" s="12"/>
      <c r="G896" s="7"/>
      <c r="H896" s="6"/>
      <c r="I896" s="3"/>
    </row>
    <row r="897" spans="1:9" ht="12.5" x14ac:dyDescent="0.25">
      <c r="A897" s="12"/>
      <c r="B897" s="12"/>
      <c r="G897" s="7"/>
      <c r="H897" s="6"/>
      <c r="I897" s="3"/>
    </row>
    <row r="898" spans="1:9" ht="12.5" x14ac:dyDescent="0.25">
      <c r="A898" s="12"/>
      <c r="B898" s="12"/>
      <c r="G898" s="7"/>
      <c r="H898" s="6"/>
      <c r="I898" s="3"/>
    </row>
    <row r="899" spans="1:9" ht="12.5" x14ac:dyDescent="0.25">
      <c r="A899" s="12"/>
      <c r="B899" s="12"/>
      <c r="G899" s="7"/>
      <c r="H899" s="6"/>
      <c r="I899" s="3"/>
    </row>
    <row r="900" spans="1:9" ht="12.5" x14ac:dyDescent="0.25">
      <c r="A900" s="12"/>
      <c r="B900" s="12"/>
      <c r="G900" s="7"/>
      <c r="H900" s="6"/>
      <c r="I900" s="3"/>
    </row>
    <row r="901" spans="1:9" ht="12.5" x14ac:dyDescent="0.25">
      <c r="A901" s="12"/>
      <c r="B901" s="12"/>
      <c r="G901" s="7"/>
      <c r="H901" s="6"/>
      <c r="I901" s="3"/>
    </row>
    <row r="902" spans="1:9" ht="12.5" x14ac:dyDescent="0.25">
      <c r="A902" s="12"/>
      <c r="B902" s="12"/>
      <c r="G902" s="7"/>
      <c r="H902" s="6"/>
      <c r="I902" s="3"/>
    </row>
    <row r="903" spans="1:9" ht="12.5" x14ac:dyDescent="0.25">
      <c r="A903" s="12"/>
      <c r="B903" s="12"/>
      <c r="G903" s="7"/>
      <c r="H903" s="6"/>
      <c r="I903" s="3"/>
    </row>
    <row r="904" spans="1:9" ht="12.5" x14ac:dyDescent="0.25">
      <c r="A904" s="12"/>
      <c r="B904" s="12"/>
      <c r="G904" s="7"/>
      <c r="H904" s="6"/>
      <c r="I904" s="3"/>
    </row>
    <row r="905" spans="1:9" ht="12.5" x14ac:dyDescent="0.25">
      <c r="A905" s="12"/>
      <c r="B905" s="12"/>
      <c r="G905" s="7"/>
      <c r="H905" s="6"/>
      <c r="I905" s="3"/>
    </row>
    <row r="906" spans="1:9" ht="12.5" x14ac:dyDescent="0.25">
      <c r="A906" s="12"/>
      <c r="B906" s="12"/>
      <c r="G906" s="7"/>
      <c r="H906" s="6"/>
      <c r="I906" s="3"/>
    </row>
    <row r="907" spans="1:9" ht="12.5" x14ac:dyDescent="0.25">
      <c r="A907" s="12"/>
      <c r="B907" s="12"/>
      <c r="G907" s="7"/>
      <c r="H907" s="6"/>
      <c r="I907" s="3"/>
    </row>
    <row r="908" spans="1:9" ht="12.5" x14ac:dyDescent="0.25">
      <c r="A908" s="12"/>
      <c r="B908" s="12"/>
      <c r="G908" s="7"/>
      <c r="H908" s="6"/>
      <c r="I908" s="3"/>
    </row>
    <row r="909" spans="1:9" ht="12.5" x14ac:dyDescent="0.25">
      <c r="A909" s="12"/>
      <c r="B909" s="12"/>
      <c r="G909" s="7"/>
      <c r="H909" s="6"/>
      <c r="I909" s="3"/>
    </row>
    <row r="910" spans="1:9" ht="12.5" x14ac:dyDescent="0.25">
      <c r="A910" s="12"/>
      <c r="B910" s="12"/>
      <c r="G910" s="7"/>
      <c r="H910" s="6"/>
      <c r="I910" s="3"/>
    </row>
    <row r="911" spans="1:9" ht="12.5" x14ac:dyDescent="0.25">
      <c r="A911" s="12"/>
      <c r="B911" s="12"/>
      <c r="G911" s="7"/>
      <c r="H911" s="6"/>
      <c r="I911" s="3"/>
    </row>
    <row r="912" spans="1:9" ht="12.5" x14ac:dyDescent="0.25">
      <c r="A912" s="12"/>
      <c r="B912" s="12"/>
      <c r="G912" s="7"/>
      <c r="H912" s="6"/>
      <c r="I912" s="3"/>
    </row>
    <row r="913" spans="1:9" ht="12.5" x14ac:dyDescent="0.25">
      <c r="A913" s="12"/>
      <c r="B913" s="12"/>
      <c r="G913" s="7"/>
      <c r="H913" s="6"/>
      <c r="I913" s="3"/>
    </row>
    <row r="914" spans="1:9" ht="12.5" x14ac:dyDescent="0.25">
      <c r="A914" s="12"/>
      <c r="B914" s="12"/>
      <c r="G914" s="7"/>
      <c r="H914" s="6"/>
      <c r="I914" s="3"/>
    </row>
    <row r="915" spans="1:9" ht="12.5" x14ac:dyDescent="0.25">
      <c r="A915" s="12"/>
      <c r="B915" s="12"/>
      <c r="G915" s="7"/>
      <c r="H915" s="6"/>
      <c r="I915" s="3"/>
    </row>
    <row r="916" spans="1:9" ht="12.5" x14ac:dyDescent="0.25">
      <c r="A916" s="12"/>
      <c r="B916" s="12"/>
      <c r="G916" s="7"/>
      <c r="H916" s="6"/>
      <c r="I916" s="3"/>
    </row>
    <row r="917" spans="1:9" ht="12.5" x14ac:dyDescent="0.25">
      <c r="A917" s="12"/>
      <c r="B917" s="12"/>
      <c r="G917" s="7"/>
      <c r="H917" s="6"/>
      <c r="I917" s="3"/>
    </row>
    <row r="918" spans="1:9" ht="12.5" x14ac:dyDescent="0.25">
      <c r="A918" s="12"/>
      <c r="B918" s="12"/>
      <c r="G918" s="7"/>
      <c r="H918" s="6"/>
      <c r="I918" s="3"/>
    </row>
    <row r="919" spans="1:9" ht="12.5" x14ac:dyDescent="0.25">
      <c r="A919" s="12"/>
      <c r="B919" s="12"/>
      <c r="G919" s="7"/>
      <c r="H919" s="6"/>
      <c r="I919" s="3"/>
    </row>
    <row r="920" spans="1:9" ht="12.5" x14ac:dyDescent="0.25">
      <c r="A920" s="12"/>
      <c r="B920" s="12"/>
      <c r="G920" s="7"/>
      <c r="H920" s="6"/>
      <c r="I920" s="3"/>
    </row>
    <row r="921" spans="1:9" ht="12.5" x14ac:dyDescent="0.25">
      <c r="A921" s="12"/>
      <c r="B921" s="12"/>
      <c r="G921" s="7"/>
      <c r="H921" s="6"/>
      <c r="I921" s="3"/>
    </row>
    <row r="922" spans="1:9" ht="12.5" x14ac:dyDescent="0.25">
      <c r="A922" s="12"/>
      <c r="B922" s="12"/>
      <c r="G922" s="7"/>
      <c r="H922" s="6"/>
      <c r="I922" s="3"/>
    </row>
    <row r="923" spans="1:9" ht="12.5" x14ac:dyDescent="0.25">
      <c r="A923" s="12"/>
      <c r="B923" s="12"/>
      <c r="G923" s="7"/>
      <c r="H923" s="6"/>
      <c r="I923" s="3"/>
    </row>
    <row r="924" spans="1:9" ht="12.5" x14ac:dyDescent="0.25">
      <c r="A924" s="12"/>
      <c r="B924" s="12"/>
      <c r="G924" s="7"/>
      <c r="H924" s="6"/>
      <c r="I924" s="3"/>
    </row>
    <row r="925" spans="1:9" ht="12.5" x14ac:dyDescent="0.25">
      <c r="A925" s="12"/>
      <c r="B925" s="12"/>
      <c r="G925" s="7"/>
      <c r="H925" s="6"/>
      <c r="I925" s="3"/>
    </row>
    <row r="926" spans="1:9" ht="12.5" x14ac:dyDescent="0.25">
      <c r="A926" s="12"/>
      <c r="B926" s="12"/>
      <c r="G926" s="7"/>
      <c r="H926" s="6"/>
      <c r="I926" s="3"/>
    </row>
    <row r="927" spans="1:9" ht="12.5" x14ac:dyDescent="0.25">
      <c r="A927" s="12"/>
      <c r="B927" s="12"/>
      <c r="G927" s="7"/>
      <c r="H927" s="6"/>
      <c r="I927" s="3"/>
    </row>
    <row r="928" spans="1:9" ht="12.5" x14ac:dyDescent="0.25">
      <c r="A928" s="12"/>
      <c r="B928" s="12"/>
      <c r="G928" s="7"/>
      <c r="H928" s="6"/>
      <c r="I928" s="3"/>
    </row>
    <row r="929" spans="1:9" ht="12.5" x14ac:dyDescent="0.25">
      <c r="A929" s="12"/>
      <c r="B929" s="12"/>
      <c r="G929" s="7"/>
      <c r="H929" s="6"/>
      <c r="I929" s="3"/>
    </row>
    <row r="930" spans="1:9" ht="12.5" x14ac:dyDescent="0.25">
      <c r="A930" s="12"/>
      <c r="B930" s="12"/>
      <c r="G930" s="7"/>
      <c r="H930" s="6"/>
      <c r="I930" s="3"/>
    </row>
    <row r="931" spans="1:9" ht="12.5" x14ac:dyDescent="0.25">
      <c r="A931" s="12"/>
      <c r="B931" s="12"/>
      <c r="G931" s="7"/>
      <c r="H931" s="6"/>
      <c r="I931" s="3"/>
    </row>
    <row r="932" spans="1:9" ht="12.5" x14ac:dyDescent="0.25">
      <c r="A932" s="12"/>
      <c r="B932" s="12"/>
      <c r="G932" s="7"/>
      <c r="H932" s="6"/>
      <c r="I932" s="3"/>
    </row>
    <row r="933" spans="1:9" ht="12.5" x14ac:dyDescent="0.25">
      <c r="A933" s="12"/>
      <c r="B933" s="12"/>
      <c r="G933" s="7"/>
      <c r="H933" s="6"/>
      <c r="I933" s="3"/>
    </row>
    <row r="934" spans="1:9" ht="12.5" x14ac:dyDescent="0.25">
      <c r="A934" s="12"/>
      <c r="B934" s="12"/>
      <c r="G934" s="7"/>
      <c r="H934" s="6"/>
      <c r="I934" s="3"/>
    </row>
    <row r="935" spans="1:9" ht="12.5" x14ac:dyDescent="0.25">
      <c r="A935" s="12"/>
      <c r="B935" s="12"/>
      <c r="G935" s="7"/>
      <c r="H935" s="6"/>
      <c r="I935" s="3"/>
    </row>
    <row r="936" spans="1:9" ht="12.5" x14ac:dyDescent="0.25">
      <c r="A936" s="12"/>
      <c r="B936" s="12"/>
      <c r="G936" s="7"/>
      <c r="H936" s="6"/>
      <c r="I936" s="3"/>
    </row>
    <row r="937" spans="1:9" ht="12.5" x14ac:dyDescent="0.25">
      <c r="A937" s="12"/>
      <c r="B937" s="12"/>
      <c r="G937" s="7"/>
      <c r="H937" s="6"/>
      <c r="I937" s="3"/>
    </row>
    <row r="938" spans="1:9" ht="12.5" x14ac:dyDescent="0.25">
      <c r="A938" s="12"/>
      <c r="B938" s="12"/>
      <c r="G938" s="7"/>
      <c r="H938" s="6"/>
      <c r="I938" s="3"/>
    </row>
    <row r="939" spans="1:9" ht="12.5" x14ac:dyDescent="0.25">
      <c r="A939" s="12"/>
      <c r="B939" s="12"/>
      <c r="G939" s="7"/>
      <c r="H939" s="6"/>
      <c r="I939" s="3"/>
    </row>
    <row r="940" spans="1:9" ht="12.5" x14ac:dyDescent="0.25">
      <c r="A940" s="12"/>
      <c r="B940" s="12"/>
      <c r="G940" s="7"/>
      <c r="H940" s="6"/>
      <c r="I940" s="3"/>
    </row>
    <row r="941" spans="1:9" ht="12.5" x14ac:dyDescent="0.25">
      <c r="A941" s="12"/>
      <c r="B941" s="12"/>
      <c r="G941" s="7"/>
      <c r="H941" s="6"/>
      <c r="I941" s="3"/>
    </row>
    <row r="942" spans="1:9" ht="12.5" x14ac:dyDescent="0.25">
      <c r="A942" s="12"/>
      <c r="B942" s="12"/>
      <c r="G942" s="7"/>
      <c r="H942" s="6"/>
      <c r="I942" s="3"/>
    </row>
    <row r="943" spans="1:9" ht="12.5" x14ac:dyDescent="0.25">
      <c r="A943" s="12"/>
      <c r="B943" s="12"/>
      <c r="G943" s="7"/>
      <c r="H943" s="6"/>
      <c r="I943" s="3"/>
    </row>
    <row r="944" spans="1:9" ht="12.5" x14ac:dyDescent="0.25">
      <c r="A944" s="12"/>
      <c r="B944" s="12"/>
      <c r="G944" s="7"/>
      <c r="H944" s="6"/>
      <c r="I944" s="3"/>
    </row>
    <row r="945" spans="1:9" ht="12.5" x14ac:dyDescent="0.25">
      <c r="A945" s="12"/>
      <c r="B945" s="12"/>
      <c r="G945" s="7"/>
      <c r="H945" s="6"/>
      <c r="I945" s="3"/>
    </row>
    <row r="946" spans="1:9" ht="12.5" x14ac:dyDescent="0.25">
      <c r="A946" s="12"/>
      <c r="B946" s="12"/>
      <c r="G946" s="7"/>
      <c r="H946" s="6"/>
      <c r="I946" s="3"/>
    </row>
    <row r="947" spans="1:9" ht="12.5" x14ac:dyDescent="0.25">
      <c r="A947" s="12"/>
      <c r="B947" s="12"/>
      <c r="G947" s="7"/>
      <c r="H947" s="6"/>
      <c r="I947" s="3"/>
    </row>
    <row r="948" spans="1:9" ht="12.5" x14ac:dyDescent="0.25">
      <c r="A948" s="12"/>
      <c r="B948" s="12"/>
      <c r="G948" s="7"/>
      <c r="H948" s="6"/>
      <c r="I948" s="3"/>
    </row>
    <row r="949" spans="1:9" ht="12.5" x14ac:dyDescent="0.25">
      <c r="A949" s="12"/>
      <c r="B949" s="12"/>
      <c r="G949" s="7"/>
      <c r="H949" s="6"/>
      <c r="I949" s="3"/>
    </row>
    <row r="950" spans="1:9" ht="12.5" x14ac:dyDescent="0.25">
      <c r="A950" s="12"/>
      <c r="B950" s="12"/>
      <c r="G950" s="7"/>
      <c r="H950" s="6"/>
      <c r="I950" s="3"/>
    </row>
    <row r="951" spans="1:9" ht="12.5" x14ac:dyDescent="0.25">
      <c r="A951" s="12"/>
      <c r="B951" s="12"/>
      <c r="G951" s="7"/>
      <c r="H951" s="6"/>
      <c r="I951" s="3"/>
    </row>
    <row r="952" spans="1:9" ht="12.5" x14ac:dyDescent="0.25">
      <c r="A952" s="12"/>
      <c r="B952" s="12"/>
      <c r="G952" s="7"/>
      <c r="H952" s="6"/>
      <c r="I952" s="3"/>
    </row>
    <row r="953" spans="1:9" ht="12.5" x14ac:dyDescent="0.25">
      <c r="A953" s="12"/>
      <c r="B953" s="12"/>
      <c r="G953" s="7"/>
      <c r="H953" s="6"/>
      <c r="I953" s="3"/>
    </row>
    <row r="954" spans="1:9" ht="12.5" x14ac:dyDescent="0.25">
      <c r="A954" s="12"/>
      <c r="B954" s="12"/>
      <c r="G954" s="7"/>
      <c r="H954" s="6"/>
      <c r="I954" s="3"/>
    </row>
    <row r="955" spans="1:9" ht="12.5" x14ac:dyDescent="0.25">
      <c r="A955" s="12"/>
      <c r="B955" s="12"/>
      <c r="G955" s="7"/>
      <c r="H955" s="6"/>
      <c r="I955" s="3"/>
    </row>
    <row r="956" spans="1:9" ht="12.5" x14ac:dyDescent="0.25">
      <c r="A956" s="12"/>
      <c r="B956" s="12"/>
      <c r="G956" s="7"/>
      <c r="H956" s="6"/>
      <c r="I956" s="3"/>
    </row>
    <row r="957" spans="1:9" ht="12.5" x14ac:dyDescent="0.25">
      <c r="A957" s="12"/>
      <c r="B957" s="12"/>
      <c r="G957" s="7"/>
      <c r="H957" s="6"/>
      <c r="I957" s="3"/>
    </row>
    <row r="958" spans="1:9" ht="12.5" x14ac:dyDescent="0.25">
      <c r="A958" s="12"/>
      <c r="B958" s="12"/>
      <c r="G958" s="7"/>
      <c r="H958" s="6"/>
      <c r="I958" s="3"/>
    </row>
    <row r="959" spans="1:9" ht="12.5" x14ac:dyDescent="0.25">
      <c r="A959" s="12"/>
      <c r="B959" s="12"/>
      <c r="G959" s="7"/>
      <c r="H959" s="6"/>
      <c r="I959" s="3"/>
    </row>
    <row r="960" spans="1:9" ht="12.5" x14ac:dyDescent="0.25">
      <c r="A960" s="12"/>
      <c r="B960" s="12"/>
      <c r="G960" s="7"/>
      <c r="H960" s="6"/>
      <c r="I960" s="3"/>
    </row>
    <row r="961" spans="1:9" ht="12.5" x14ac:dyDescent="0.25">
      <c r="A961" s="12"/>
      <c r="B961" s="12"/>
      <c r="G961" s="7"/>
      <c r="H961" s="6"/>
      <c r="I961" s="3"/>
    </row>
    <row r="962" spans="1:9" ht="12.5" x14ac:dyDescent="0.25">
      <c r="A962" s="12"/>
      <c r="B962" s="12"/>
      <c r="G962" s="7"/>
      <c r="H962" s="6"/>
      <c r="I962" s="3"/>
    </row>
    <row r="963" spans="1:9" ht="12.5" x14ac:dyDescent="0.25">
      <c r="A963" s="12"/>
      <c r="B963" s="12"/>
      <c r="G963" s="7"/>
      <c r="H963" s="6"/>
      <c r="I963" s="3"/>
    </row>
    <row r="964" spans="1:9" ht="12.5" x14ac:dyDescent="0.25">
      <c r="A964" s="12"/>
      <c r="B964" s="12"/>
      <c r="G964" s="7"/>
      <c r="H964" s="6"/>
      <c r="I964" s="3"/>
    </row>
    <row r="965" spans="1:9" ht="12.5" x14ac:dyDescent="0.25">
      <c r="A965" s="12"/>
      <c r="B965" s="12"/>
      <c r="G965" s="7"/>
      <c r="H965" s="6"/>
      <c r="I965" s="3"/>
    </row>
    <row r="966" spans="1:9" ht="12.5" x14ac:dyDescent="0.25">
      <c r="A966" s="12"/>
      <c r="B966" s="12"/>
      <c r="G966" s="7"/>
      <c r="H966" s="6"/>
      <c r="I966" s="3"/>
    </row>
    <row r="967" spans="1:9" ht="12.5" x14ac:dyDescent="0.25">
      <c r="A967" s="12"/>
      <c r="B967" s="12"/>
      <c r="G967" s="7"/>
      <c r="H967" s="6"/>
      <c r="I967" s="3"/>
    </row>
    <row r="968" spans="1:9" ht="12.5" x14ac:dyDescent="0.25">
      <c r="A968" s="12"/>
      <c r="B968" s="12"/>
      <c r="G968" s="7"/>
      <c r="H968" s="6"/>
      <c r="I968" s="3"/>
    </row>
    <row r="969" spans="1:9" ht="12.5" x14ac:dyDescent="0.25">
      <c r="A969" s="12"/>
      <c r="B969" s="12"/>
      <c r="G969" s="7"/>
      <c r="H969" s="6"/>
      <c r="I969" s="3"/>
    </row>
    <row r="970" spans="1:9" ht="12.5" x14ac:dyDescent="0.25">
      <c r="A970" s="12"/>
      <c r="B970" s="12"/>
      <c r="G970" s="7"/>
      <c r="H970" s="6"/>
      <c r="I970" s="3"/>
    </row>
    <row r="971" spans="1:9" ht="12.5" x14ac:dyDescent="0.25">
      <c r="A971" s="12"/>
      <c r="B971" s="12"/>
      <c r="G971" s="7"/>
      <c r="H971" s="6"/>
      <c r="I971" s="3"/>
    </row>
    <row r="972" spans="1:9" ht="12.5" x14ac:dyDescent="0.25">
      <c r="A972" s="12"/>
      <c r="B972" s="12"/>
      <c r="G972" s="7"/>
      <c r="H972" s="6"/>
      <c r="I972" s="3"/>
    </row>
    <row r="973" spans="1:9" ht="12.5" x14ac:dyDescent="0.25">
      <c r="A973" s="12"/>
      <c r="B973" s="12"/>
      <c r="G973" s="7"/>
      <c r="H973" s="6"/>
      <c r="I973" s="3"/>
    </row>
    <row r="974" spans="1:9" ht="12.5" x14ac:dyDescent="0.25">
      <c r="A974" s="12"/>
      <c r="B974" s="12"/>
      <c r="G974" s="7"/>
      <c r="H974" s="6"/>
      <c r="I974" s="3"/>
    </row>
    <row r="975" spans="1:9" ht="12.5" x14ac:dyDescent="0.25">
      <c r="A975" s="12"/>
      <c r="B975" s="12"/>
      <c r="G975" s="7"/>
      <c r="H975" s="6"/>
      <c r="I975" s="3"/>
    </row>
    <row r="976" spans="1:9" ht="12.5" x14ac:dyDescent="0.25">
      <c r="A976" s="12"/>
      <c r="B976" s="12"/>
      <c r="G976" s="7"/>
      <c r="H976" s="6"/>
      <c r="I976" s="3"/>
    </row>
    <row r="977" spans="1:9" ht="12.5" x14ac:dyDescent="0.25">
      <c r="A977" s="12"/>
      <c r="B977" s="12"/>
      <c r="G977" s="7"/>
      <c r="H977" s="6"/>
      <c r="I977" s="3"/>
    </row>
    <row r="978" spans="1:9" ht="12.5" x14ac:dyDescent="0.25">
      <c r="A978" s="12"/>
      <c r="B978" s="12"/>
      <c r="G978" s="7"/>
      <c r="H978" s="6"/>
      <c r="I978" s="3"/>
    </row>
    <row r="979" spans="1:9" ht="12.5" x14ac:dyDescent="0.25">
      <c r="A979" s="12"/>
      <c r="B979" s="12"/>
      <c r="G979" s="7"/>
      <c r="H979" s="6"/>
      <c r="I979" s="3"/>
    </row>
    <row r="980" spans="1:9" ht="12.5" x14ac:dyDescent="0.25">
      <c r="A980" s="12"/>
      <c r="B980" s="12"/>
      <c r="G980" s="7"/>
      <c r="H980" s="6"/>
      <c r="I980" s="3"/>
    </row>
    <row r="981" spans="1:9" ht="12.5" x14ac:dyDescent="0.25">
      <c r="A981" s="12"/>
      <c r="B981" s="12"/>
      <c r="G981" s="7"/>
      <c r="H981" s="6"/>
      <c r="I981" s="3"/>
    </row>
    <row r="982" spans="1:9" ht="12.5" x14ac:dyDescent="0.25">
      <c r="A982" s="12"/>
      <c r="B982" s="12"/>
      <c r="G982" s="7"/>
      <c r="H982" s="6"/>
      <c r="I982" s="3"/>
    </row>
    <row r="983" spans="1:9" ht="12.5" x14ac:dyDescent="0.25">
      <c r="A983" s="12"/>
      <c r="B983" s="12"/>
      <c r="G983" s="7"/>
      <c r="H983" s="6"/>
      <c r="I983" s="3"/>
    </row>
    <row r="984" spans="1:9" ht="12.5" x14ac:dyDescent="0.25">
      <c r="A984" s="12"/>
      <c r="B984" s="12"/>
      <c r="G984" s="7"/>
      <c r="H984" s="6"/>
      <c r="I984" s="3"/>
    </row>
    <row r="985" spans="1:9" ht="12.5" x14ac:dyDescent="0.25">
      <c r="A985" s="12"/>
      <c r="B985" s="12"/>
      <c r="G985" s="7"/>
      <c r="H985" s="6"/>
      <c r="I985" s="3"/>
    </row>
    <row r="986" spans="1:9" ht="12.5" x14ac:dyDescent="0.25">
      <c r="A986" s="12"/>
      <c r="B986" s="12"/>
      <c r="G986" s="7"/>
      <c r="H986" s="6"/>
      <c r="I986" s="3"/>
    </row>
    <row r="987" spans="1:9" ht="12.5" x14ac:dyDescent="0.25">
      <c r="A987" s="12"/>
      <c r="B987" s="12"/>
      <c r="G987" s="7"/>
      <c r="H987" s="6"/>
      <c r="I987" s="3"/>
    </row>
    <row r="988" spans="1:9" ht="12.5" x14ac:dyDescent="0.25">
      <c r="A988" s="12"/>
      <c r="B988" s="12"/>
      <c r="G988" s="7"/>
      <c r="H988" s="6"/>
      <c r="I988" s="3"/>
    </row>
    <row r="989" spans="1:9" ht="12.5" x14ac:dyDescent="0.25">
      <c r="A989" s="12"/>
      <c r="B989" s="12"/>
      <c r="G989" s="7"/>
      <c r="H989" s="6"/>
      <c r="I989" s="3"/>
    </row>
    <row r="990" spans="1:9" ht="12.5" x14ac:dyDescent="0.25">
      <c r="A990" s="12"/>
      <c r="B990" s="12"/>
      <c r="G990" s="7"/>
      <c r="H990" s="6"/>
      <c r="I990" s="3"/>
    </row>
    <row r="991" spans="1:9" ht="12.5" x14ac:dyDescent="0.25">
      <c r="A991" s="12"/>
      <c r="B991" s="12"/>
      <c r="G991" s="7"/>
      <c r="H991" s="6"/>
      <c r="I991" s="3"/>
    </row>
    <row r="992" spans="1:9" ht="12.5" x14ac:dyDescent="0.25">
      <c r="A992" s="12"/>
      <c r="B992" s="12"/>
      <c r="G992" s="7"/>
      <c r="H992" s="6"/>
      <c r="I992" s="3"/>
    </row>
    <row r="993" spans="1:9" ht="12.5" x14ac:dyDescent="0.25">
      <c r="A993" s="12"/>
      <c r="B993" s="12"/>
      <c r="G993" s="7"/>
      <c r="H993" s="6"/>
      <c r="I993" s="3"/>
    </row>
    <row r="994" spans="1:9" ht="12.5" x14ac:dyDescent="0.25">
      <c r="A994" s="12"/>
      <c r="B994" s="12"/>
      <c r="G994" s="7"/>
      <c r="H994" s="6"/>
      <c r="I994" s="3"/>
    </row>
    <row r="995" spans="1:9" ht="12.5" x14ac:dyDescent="0.25">
      <c r="A995" s="12"/>
      <c r="B995" s="12"/>
      <c r="G995" s="7"/>
      <c r="H995" s="6"/>
      <c r="I995" s="3"/>
    </row>
    <row r="996" spans="1:9" ht="12.5" x14ac:dyDescent="0.25">
      <c r="A996" s="12"/>
      <c r="B996" s="12"/>
      <c r="G996" s="7"/>
      <c r="H996" s="6"/>
      <c r="I996" s="3"/>
    </row>
    <row r="997" spans="1:9" ht="12.5" x14ac:dyDescent="0.25">
      <c r="A997" s="12"/>
      <c r="B997" s="12"/>
      <c r="G997" s="7"/>
      <c r="H997" s="6"/>
      <c r="I997" s="3"/>
    </row>
    <row r="998" spans="1:9" ht="12.5" x14ac:dyDescent="0.25">
      <c r="A998" s="12"/>
      <c r="B998" s="12"/>
      <c r="G998" s="7"/>
      <c r="H998" s="6"/>
      <c r="I998" s="3"/>
    </row>
    <row r="999" spans="1:9" ht="12.5" x14ac:dyDescent="0.25">
      <c r="A999" s="12"/>
      <c r="B999" s="12"/>
      <c r="G999" s="7"/>
      <c r="H999" s="6"/>
      <c r="I999" s="3"/>
    </row>
    <row r="1000" spans="1:9" ht="12.5" x14ac:dyDescent="0.25">
      <c r="A1000" s="12"/>
      <c r="B1000" s="12"/>
      <c r="G1000" s="7"/>
      <c r="H1000" s="6"/>
      <c r="I1000" s="3"/>
    </row>
    <row r="1001" spans="1:9" ht="12.5" x14ac:dyDescent="0.25">
      <c r="A1001" s="12"/>
      <c r="B1001" s="12"/>
      <c r="G1001" s="7"/>
      <c r="H1001" s="6"/>
      <c r="I1001" s="3"/>
    </row>
    <row r="1002" spans="1:9" ht="12.5" x14ac:dyDescent="0.25">
      <c r="A1002" s="12"/>
      <c r="B1002" s="12"/>
      <c r="G1002" s="7"/>
      <c r="H1002" s="6"/>
      <c r="I1002" s="3"/>
    </row>
    <row r="1003" spans="1:9" ht="12.5" x14ac:dyDescent="0.25">
      <c r="A1003" s="12"/>
      <c r="B1003" s="12"/>
      <c r="G1003" s="7"/>
      <c r="H1003" s="6"/>
      <c r="I1003" s="3"/>
    </row>
    <row r="1004" spans="1:9" ht="12.5" x14ac:dyDescent="0.25">
      <c r="A1004" s="12"/>
      <c r="B1004" s="12"/>
      <c r="G1004" s="7"/>
      <c r="H1004" s="6"/>
      <c r="I1004" s="3"/>
    </row>
    <row r="1005" spans="1:9" ht="12.5" x14ac:dyDescent="0.25">
      <c r="A1005" s="12"/>
      <c r="B1005" s="12"/>
      <c r="G1005" s="7"/>
      <c r="H1005" s="6"/>
      <c r="I1005" s="3"/>
    </row>
    <row r="1006" spans="1:9" ht="12.5" x14ac:dyDescent="0.25">
      <c r="A1006" s="12"/>
      <c r="B1006" s="12"/>
      <c r="G1006" s="7"/>
      <c r="H1006" s="6"/>
      <c r="I1006" s="3"/>
    </row>
    <row r="1007" spans="1:9" ht="12.5" x14ac:dyDescent="0.25">
      <c r="A1007" s="12"/>
      <c r="B1007" s="12"/>
      <c r="G1007" s="7"/>
      <c r="H1007" s="6"/>
      <c r="I1007" s="3"/>
    </row>
    <row r="1008" spans="1:9" ht="12.5" x14ac:dyDescent="0.25">
      <c r="A1008" s="12"/>
      <c r="B1008" s="12"/>
      <c r="G1008" s="7"/>
      <c r="H1008" s="6"/>
      <c r="I1008" s="3"/>
    </row>
    <row r="1009" spans="1:9" ht="12.5" x14ac:dyDescent="0.25">
      <c r="A1009" s="12"/>
      <c r="B1009" s="12"/>
      <c r="G1009" s="7"/>
      <c r="H1009" s="6"/>
      <c r="I1009" s="3"/>
    </row>
    <row r="1010" spans="1:9" ht="12.5" x14ac:dyDescent="0.25">
      <c r="A1010" s="12"/>
      <c r="B1010" s="12"/>
      <c r="G1010" s="7"/>
      <c r="H1010" s="6"/>
      <c r="I1010" s="3"/>
    </row>
    <row r="1011" spans="1:9" ht="12.5" x14ac:dyDescent="0.25">
      <c r="A1011" s="12"/>
      <c r="B1011" s="12"/>
      <c r="G1011" s="7"/>
      <c r="H1011" s="6"/>
      <c r="I1011" s="3"/>
    </row>
    <row r="1012" spans="1:9" ht="12.5" x14ac:dyDescent="0.25">
      <c r="A1012" s="12"/>
      <c r="B1012" s="12"/>
      <c r="G1012" s="7"/>
      <c r="H1012" s="6"/>
      <c r="I1012" s="3"/>
    </row>
    <row r="1013" spans="1:9" ht="12.5" x14ac:dyDescent="0.25">
      <c r="A1013" s="12"/>
      <c r="B1013" s="12"/>
      <c r="G1013" s="7"/>
      <c r="H1013" s="6"/>
      <c r="I1013" s="3"/>
    </row>
    <row r="1014" spans="1:9" ht="12.5" x14ac:dyDescent="0.25">
      <c r="A1014" s="12"/>
      <c r="B1014" s="12"/>
      <c r="G1014" s="7"/>
      <c r="H1014" s="6"/>
      <c r="I1014" s="3"/>
    </row>
    <row r="1015" spans="1:9" ht="12.5" x14ac:dyDescent="0.25">
      <c r="A1015" s="12"/>
      <c r="B1015" s="12"/>
      <c r="G1015" s="7"/>
      <c r="H1015" s="6"/>
      <c r="I1015" s="3"/>
    </row>
    <row r="1016" spans="1:9" ht="12.5" x14ac:dyDescent="0.25">
      <c r="A1016" s="12"/>
      <c r="B1016" s="12"/>
      <c r="G1016" s="7"/>
      <c r="H1016" s="6"/>
      <c r="I1016" s="3"/>
    </row>
    <row r="1017" spans="1:9" ht="12.5" x14ac:dyDescent="0.25">
      <c r="A1017" s="12"/>
      <c r="B1017" s="12"/>
      <c r="G1017" s="7"/>
      <c r="H1017" s="6"/>
      <c r="I1017" s="3"/>
    </row>
    <row r="1018" spans="1:9" ht="12.5" x14ac:dyDescent="0.25">
      <c r="A1018" s="12"/>
      <c r="B1018" s="12"/>
      <c r="G1018" s="7"/>
      <c r="H1018" s="6"/>
      <c r="I1018" s="3"/>
    </row>
    <row r="1019" spans="1:9" ht="12.5" x14ac:dyDescent="0.25">
      <c r="A1019" s="12"/>
      <c r="B1019" s="12"/>
      <c r="G1019" s="7"/>
      <c r="H1019" s="6"/>
      <c r="I1019" s="3"/>
    </row>
    <row r="1020" spans="1:9" ht="12.5" x14ac:dyDescent="0.25">
      <c r="A1020" s="12"/>
      <c r="B1020" s="12"/>
      <c r="G1020" s="7"/>
      <c r="H1020" s="6"/>
      <c r="I1020" s="3"/>
    </row>
    <row r="1021" spans="1:9" ht="12.5" x14ac:dyDescent="0.25">
      <c r="A1021" s="12"/>
      <c r="B1021" s="12"/>
      <c r="G1021" s="7"/>
      <c r="H1021" s="6"/>
      <c r="I1021" s="3"/>
    </row>
    <row r="1022" spans="1:9" ht="12.5" x14ac:dyDescent="0.25">
      <c r="A1022" s="12"/>
      <c r="B1022" s="12"/>
      <c r="G1022" s="7"/>
      <c r="H1022" s="6"/>
      <c r="I1022" s="3"/>
    </row>
    <row r="1023" spans="1:9" ht="12.5" x14ac:dyDescent="0.25">
      <c r="A1023" s="12"/>
      <c r="B1023" s="12"/>
      <c r="G1023" s="7"/>
      <c r="H1023" s="6"/>
      <c r="I1023" s="3"/>
    </row>
    <row r="1024" spans="1:9" ht="12.5" x14ac:dyDescent="0.25">
      <c r="A1024" s="12"/>
      <c r="B1024" s="12"/>
      <c r="G1024" s="7"/>
      <c r="H1024" s="6"/>
      <c r="I1024" s="3"/>
    </row>
    <row r="1025" spans="1:9" ht="12.5" x14ac:dyDescent="0.25">
      <c r="A1025" s="12"/>
      <c r="B1025" s="12"/>
      <c r="G1025" s="7"/>
      <c r="H1025" s="6"/>
      <c r="I1025" s="3"/>
    </row>
    <row r="1026" spans="1:9" ht="12.5" x14ac:dyDescent="0.25">
      <c r="A1026" s="12"/>
      <c r="B1026" s="12"/>
      <c r="G1026" s="7"/>
      <c r="H1026" s="6"/>
      <c r="I1026" s="3"/>
    </row>
    <row r="1027" spans="1:9" ht="12.5" x14ac:dyDescent="0.25">
      <c r="A1027" s="12"/>
      <c r="B1027" s="12"/>
      <c r="G1027" s="7"/>
      <c r="H1027" s="6"/>
      <c r="I1027" s="3"/>
    </row>
  </sheetData>
  <customSheetViews>
    <customSheetView guid="{27D408D6-CDDD-4394-8DCA-943496CAC5C5}" filter="1" showAutoFilter="1">
      <pageMargins left="0.7" right="0.7" top="0.75" bottom="0.75" header="0.3" footer="0.3"/>
      <autoFilter ref="A1:J222" xr:uid="{6D430F39-7497-4B51-A99D-DBF2B3DB4213}"/>
    </customSheetView>
    <customSheetView guid="{3CE353CC-B01C-4DB1-8A92-0E195E843536}" filter="1" showAutoFilter="1">
      <pageMargins left="0.7" right="0.7" top="0.75" bottom="0.75" header="0.3" footer="0.3"/>
      <autoFilter ref="A1:AD224" xr:uid="{70D294F5-2863-4FF4-8E02-C64AB2226D58}">
        <filterColumn colId="4">
          <filters>
            <filter val="2024"/>
            <filter val="2023"/>
          </filters>
        </filterColumn>
      </autoFilter>
    </customSheetView>
    <customSheetView guid="{27D408D6-CDDD-4394-8DCA-943496CAC5C5}" filter="1" showAutoFilter="1">
      <pageMargins left="0.7" right="0.7" top="0.75" bottom="0.75" header="0.3" footer="0.3"/>
      <autoFilter ref="B1:H226" xr:uid="{766AE348-5179-4D08-A290-071140FFA93D}"/>
    </customSheetView>
  </customSheetViews>
  <printOptions horizontalCentered="1" gridLines="1"/>
  <pageMargins left="0.7" right="0.7" top="0.75" bottom="0.75" header="0" footer="0"/>
  <pageSetup fitToHeight="0" pageOrder="overThenDown" orientation="landscape" cellComments="atEnd"/>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9"/>
  <sheetViews>
    <sheetView workbookViewId="0"/>
  </sheetViews>
  <sheetFormatPr defaultColWidth="12.6328125" defaultRowHeight="15" customHeight="1" x14ac:dyDescent="0.25"/>
  <sheetData>
    <row r="1" spans="1:7" ht="15" customHeight="1" x14ac:dyDescent="0.25">
      <c r="A1" s="10" t="s">
        <v>73</v>
      </c>
      <c r="B1" s="1" t="s">
        <v>67</v>
      </c>
      <c r="C1" s="1" t="s">
        <v>3</v>
      </c>
      <c r="D1" s="6" t="s">
        <v>92</v>
      </c>
      <c r="E1" s="1" t="s">
        <v>93</v>
      </c>
    </row>
    <row r="2" spans="1:7" ht="15" customHeight="1" x14ac:dyDescent="0.25">
      <c r="A2" s="14">
        <v>43101</v>
      </c>
      <c r="B2" s="1">
        <v>2018</v>
      </c>
      <c r="C2" s="1" t="s">
        <v>39</v>
      </c>
      <c r="F2" s="6"/>
      <c r="G2" s="6"/>
    </row>
    <row r="3" spans="1:7" ht="15" customHeight="1" x14ac:dyDescent="0.25">
      <c r="A3" s="14">
        <v>43467</v>
      </c>
      <c r="B3" s="1">
        <v>2019</v>
      </c>
      <c r="C3" s="1" t="s">
        <v>39</v>
      </c>
    </row>
    <row r="4" spans="1:7" ht="15" customHeight="1" x14ac:dyDescent="0.35">
      <c r="A4" s="14">
        <v>43833</v>
      </c>
      <c r="B4" s="1">
        <v>2020</v>
      </c>
      <c r="C4" s="1" t="s">
        <v>39</v>
      </c>
      <c r="D4" s="5">
        <v>3.3333333333333335</v>
      </c>
      <c r="E4" s="15">
        <v>4.7000000000000002E-3</v>
      </c>
      <c r="G4" s="16"/>
    </row>
    <row r="5" spans="1:7" ht="15" customHeight="1" x14ac:dyDescent="0.35">
      <c r="A5" s="14">
        <v>44200</v>
      </c>
      <c r="B5" s="1">
        <v>2021</v>
      </c>
      <c r="C5" s="1" t="s">
        <v>39</v>
      </c>
      <c r="D5" s="5">
        <v>104.5</v>
      </c>
      <c r="E5" s="15">
        <v>3.4599999999999999E-2</v>
      </c>
      <c r="G5" s="17"/>
    </row>
    <row r="6" spans="1:7" ht="15" customHeight="1" x14ac:dyDescent="0.35">
      <c r="A6" s="14">
        <v>44566</v>
      </c>
      <c r="B6" s="1">
        <v>2022</v>
      </c>
      <c r="C6" s="1" t="s">
        <v>39</v>
      </c>
      <c r="D6" s="5">
        <v>586</v>
      </c>
      <c r="E6" s="15">
        <v>4.1700000000000001E-2</v>
      </c>
      <c r="G6" s="17"/>
    </row>
    <row r="7" spans="1:7" ht="15" customHeight="1" x14ac:dyDescent="0.35">
      <c r="A7" s="14">
        <v>44932</v>
      </c>
      <c r="B7" s="1">
        <v>2023</v>
      </c>
      <c r="C7" s="1" t="s">
        <v>39</v>
      </c>
      <c r="D7" s="5">
        <v>748</v>
      </c>
      <c r="E7" s="15">
        <v>3.6999999999999998E-2</v>
      </c>
      <c r="G7" s="17"/>
    </row>
    <row r="8" spans="1:7" ht="15" customHeight="1" x14ac:dyDescent="0.35">
      <c r="A8" s="14">
        <v>45315</v>
      </c>
      <c r="B8" s="1">
        <v>2024</v>
      </c>
      <c r="C8" s="1" t="s">
        <v>39</v>
      </c>
      <c r="D8" s="5">
        <v>1142</v>
      </c>
      <c r="E8" s="15">
        <v>0.1158</v>
      </c>
      <c r="G8" s="17"/>
    </row>
    <row r="9" spans="1:7" ht="15" customHeight="1" x14ac:dyDescent="0.35">
      <c r="A9" s="14">
        <v>43101</v>
      </c>
      <c r="B9" s="1">
        <v>2018</v>
      </c>
      <c r="C9" s="1" t="s">
        <v>6</v>
      </c>
      <c r="D9" s="5">
        <v>60.454545454545453</v>
      </c>
      <c r="E9" s="15">
        <v>1.52E-2</v>
      </c>
      <c r="G9" s="16"/>
    </row>
    <row r="10" spans="1:7" ht="15" customHeight="1" x14ac:dyDescent="0.35">
      <c r="A10" s="14">
        <v>43467</v>
      </c>
      <c r="B10" s="1">
        <v>2019</v>
      </c>
      <c r="C10" s="1" t="s">
        <v>6</v>
      </c>
      <c r="D10" s="5">
        <v>147.75</v>
      </c>
      <c r="E10" s="15">
        <v>3.5999999999999997E-2</v>
      </c>
      <c r="G10" s="17"/>
    </row>
    <row r="11" spans="1:7" ht="15" customHeight="1" x14ac:dyDescent="0.35">
      <c r="A11" s="14">
        <v>43833</v>
      </c>
      <c r="B11" s="1">
        <v>2020</v>
      </c>
      <c r="C11" s="1" t="s">
        <v>6</v>
      </c>
      <c r="D11" s="5">
        <v>187.08333333333334</v>
      </c>
      <c r="E11" s="15">
        <v>4.1399999999999999E-2</v>
      </c>
      <c r="G11" s="17"/>
    </row>
    <row r="12" spans="1:7" ht="15" customHeight="1" x14ac:dyDescent="0.35">
      <c r="A12" s="14">
        <v>44200</v>
      </c>
      <c r="B12" s="1">
        <v>2021</v>
      </c>
      <c r="C12" s="1" t="s">
        <v>6</v>
      </c>
      <c r="D12" s="5">
        <v>299.5</v>
      </c>
      <c r="E12" s="15">
        <v>2.9499999999999998E-2</v>
      </c>
      <c r="G12" s="17"/>
    </row>
    <row r="13" spans="1:7" ht="15" customHeight="1" x14ac:dyDescent="0.35">
      <c r="A13" s="14">
        <v>44566</v>
      </c>
      <c r="B13" s="1">
        <v>2022</v>
      </c>
      <c r="C13" s="1" t="s">
        <v>6</v>
      </c>
      <c r="D13" s="5">
        <v>825.33333333333337</v>
      </c>
      <c r="E13" s="15">
        <v>3.8899999999999997E-2</v>
      </c>
      <c r="G13" s="17"/>
    </row>
    <row r="14" spans="1:7" ht="15" customHeight="1" x14ac:dyDescent="0.35">
      <c r="A14" s="14">
        <v>44932</v>
      </c>
      <c r="B14" s="1">
        <v>2023</v>
      </c>
      <c r="C14" s="1" t="s">
        <v>6</v>
      </c>
      <c r="D14" s="5">
        <v>1200</v>
      </c>
      <c r="E14" s="15">
        <v>0.1022</v>
      </c>
      <c r="G14" s="17"/>
    </row>
    <row r="15" spans="1:7" ht="15" customHeight="1" x14ac:dyDescent="0.35">
      <c r="A15" s="14">
        <v>45315</v>
      </c>
      <c r="B15" s="1">
        <v>2024</v>
      </c>
      <c r="C15" s="1" t="s">
        <v>6</v>
      </c>
      <c r="D15" s="5">
        <v>1450</v>
      </c>
      <c r="E15" s="15">
        <v>0.1242</v>
      </c>
      <c r="G15" s="17"/>
    </row>
    <row r="16" spans="1:7" ht="15" customHeight="1" x14ac:dyDescent="0.35">
      <c r="A16" s="14">
        <v>43101</v>
      </c>
      <c r="B16" s="1">
        <v>2018</v>
      </c>
      <c r="C16" s="1" t="s">
        <v>22</v>
      </c>
      <c r="D16" s="5">
        <v>40.636363636363633</v>
      </c>
      <c r="E16" s="15">
        <v>6.3E-3</v>
      </c>
      <c r="G16" s="16"/>
    </row>
    <row r="17" spans="1:7" ht="15" customHeight="1" x14ac:dyDescent="0.35">
      <c r="A17" s="14">
        <v>43467</v>
      </c>
      <c r="B17" s="1">
        <v>2019</v>
      </c>
      <c r="C17" s="1" t="s">
        <v>22</v>
      </c>
      <c r="D17" s="5">
        <v>61.833333333333336</v>
      </c>
      <c r="E17" s="15">
        <v>1.0800000000000001E-2</v>
      </c>
      <c r="G17" s="17"/>
    </row>
    <row r="18" spans="1:7" ht="15" customHeight="1" x14ac:dyDescent="0.35">
      <c r="A18" s="14">
        <v>43833</v>
      </c>
      <c r="B18" s="1">
        <v>2020</v>
      </c>
      <c r="C18" s="1" t="s">
        <v>22</v>
      </c>
      <c r="D18" s="5">
        <v>66.75</v>
      </c>
      <c r="E18" s="15">
        <v>1.2999999999999999E-2</v>
      </c>
      <c r="G18" s="17"/>
    </row>
    <row r="19" spans="1:7" ht="15" customHeight="1" x14ac:dyDescent="0.35">
      <c r="A19" s="14">
        <v>44200</v>
      </c>
      <c r="B19" s="1">
        <v>2021</v>
      </c>
      <c r="C19" s="1" t="s">
        <v>22</v>
      </c>
      <c r="D19" s="5">
        <v>73.583333333333329</v>
      </c>
      <c r="E19" s="15">
        <v>1.4800000000000001E-2</v>
      </c>
      <c r="G19" s="17"/>
    </row>
    <row r="20" spans="1:7" ht="15" customHeight="1" x14ac:dyDescent="0.35">
      <c r="A20" s="14">
        <v>44566</v>
      </c>
      <c r="B20" s="1">
        <v>2022</v>
      </c>
      <c r="C20" s="1" t="s">
        <v>22</v>
      </c>
      <c r="D20" s="5">
        <v>196.58333333333334</v>
      </c>
      <c r="E20" s="15">
        <v>2.7799999999999998E-2</v>
      </c>
      <c r="G20" s="17"/>
    </row>
    <row r="21" spans="1:7" ht="15" customHeight="1" x14ac:dyDescent="0.35">
      <c r="A21" s="14">
        <v>44932</v>
      </c>
      <c r="B21" s="1">
        <v>2023</v>
      </c>
      <c r="C21" s="1" t="s">
        <v>22</v>
      </c>
      <c r="D21" s="5">
        <v>416</v>
      </c>
      <c r="E21" s="15">
        <v>8.0299999999999996E-2</v>
      </c>
      <c r="G21" s="17"/>
    </row>
    <row r="22" spans="1:7" ht="15" customHeight="1" x14ac:dyDescent="0.35">
      <c r="A22" s="14">
        <v>45315</v>
      </c>
      <c r="B22" s="1">
        <v>2024</v>
      </c>
      <c r="C22" s="1" t="s">
        <v>22</v>
      </c>
      <c r="D22" s="1">
        <v>888</v>
      </c>
      <c r="E22" s="15">
        <v>6.0299999999999999E-2</v>
      </c>
      <c r="G22" s="17"/>
    </row>
    <row r="23" spans="1:7" ht="15" customHeight="1" x14ac:dyDescent="0.25">
      <c r="A23" s="14">
        <v>43101</v>
      </c>
      <c r="B23" s="1">
        <v>2018</v>
      </c>
      <c r="C23" s="1" t="s">
        <v>48</v>
      </c>
    </row>
    <row r="24" spans="1:7" ht="15" customHeight="1" x14ac:dyDescent="0.25">
      <c r="A24" s="14">
        <v>43467</v>
      </c>
      <c r="B24" s="1">
        <v>2019</v>
      </c>
      <c r="C24" s="1" t="s">
        <v>48</v>
      </c>
    </row>
    <row r="25" spans="1:7" ht="12.5" x14ac:dyDescent="0.25">
      <c r="A25" s="14">
        <v>43833</v>
      </c>
      <c r="B25" s="1">
        <v>2020</v>
      </c>
      <c r="C25" s="1" t="s">
        <v>48</v>
      </c>
    </row>
    <row r="26" spans="1:7" ht="14.5" x14ac:dyDescent="0.35">
      <c r="A26" s="14">
        <v>44200</v>
      </c>
      <c r="B26" s="1">
        <v>2021</v>
      </c>
      <c r="C26" s="1" t="s">
        <v>48</v>
      </c>
      <c r="D26" s="5">
        <v>58.5</v>
      </c>
      <c r="E26" s="15">
        <v>1.2200000000000001E-2</v>
      </c>
      <c r="G26" s="16"/>
    </row>
    <row r="27" spans="1:7" ht="14.5" x14ac:dyDescent="0.35">
      <c r="A27" s="14">
        <v>44566</v>
      </c>
      <c r="B27" s="1">
        <v>2022</v>
      </c>
      <c r="C27" s="1" t="s">
        <v>48</v>
      </c>
      <c r="D27" s="5">
        <v>133.08333333333334</v>
      </c>
      <c r="E27" s="15">
        <v>5.7999999999999996E-3</v>
      </c>
      <c r="G27" s="17"/>
    </row>
    <row r="28" spans="1:7" ht="14.5" x14ac:dyDescent="0.35">
      <c r="A28" s="14">
        <v>44932</v>
      </c>
      <c r="B28" s="1">
        <v>2023</v>
      </c>
      <c r="C28" s="1" t="s">
        <v>48</v>
      </c>
      <c r="D28" s="5">
        <v>238</v>
      </c>
      <c r="E28" s="15">
        <v>9.5999999999999992E-3</v>
      </c>
      <c r="G28" s="17"/>
    </row>
    <row r="29" spans="1:7" ht="14.5" x14ac:dyDescent="0.35">
      <c r="A29" s="14">
        <v>45297</v>
      </c>
      <c r="B29" s="1">
        <v>2024</v>
      </c>
      <c r="C29" s="1" t="s">
        <v>48</v>
      </c>
      <c r="D29" s="1">
        <v>264</v>
      </c>
      <c r="E29" s="15">
        <v>1.21E-2</v>
      </c>
      <c r="G29"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1"/>
  <sheetViews>
    <sheetView tabSelected="1" workbookViewId="0">
      <selection activeCell="D3" sqref="D3"/>
    </sheetView>
  </sheetViews>
  <sheetFormatPr defaultColWidth="12.6328125" defaultRowHeight="15" customHeight="1" x14ac:dyDescent="0.25"/>
  <sheetData>
    <row r="1" spans="1:4" ht="15" customHeight="1" x14ac:dyDescent="0.25">
      <c r="A1" s="1" t="s">
        <v>3</v>
      </c>
      <c r="B1" s="6" t="s">
        <v>67</v>
      </c>
      <c r="C1" s="6" t="s">
        <v>94</v>
      </c>
      <c r="D1" s="1" t="s">
        <v>95</v>
      </c>
    </row>
    <row r="2" spans="1:4" ht="15" customHeight="1" x14ac:dyDescent="0.35">
      <c r="A2" s="1" t="s">
        <v>39</v>
      </c>
      <c r="B2" s="18">
        <v>2024</v>
      </c>
      <c r="C2" s="19">
        <v>159.4</v>
      </c>
      <c r="D2" s="20">
        <v>92.4</v>
      </c>
    </row>
    <row r="3" spans="1:4" ht="15" customHeight="1" x14ac:dyDescent="0.35">
      <c r="A3" s="1" t="s">
        <v>6</v>
      </c>
      <c r="B3" s="18">
        <v>2024</v>
      </c>
      <c r="C3" s="19">
        <v>7.9</v>
      </c>
      <c r="D3" s="20">
        <v>44.1</v>
      </c>
    </row>
    <row r="4" spans="1:4" ht="15" customHeight="1" x14ac:dyDescent="0.35">
      <c r="A4" s="1" t="s">
        <v>22</v>
      </c>
      <c r="B4" s="18">
        <v>2024</v>
      </c>
      <c r="C4" s="19">
        <v>-22.7</v>
      </c>
      <c r="D4" s="20">
        <v>190.6</v>
      </c>
    </row>
    <row r="5" spans="1:4" ht="15" customHeight="1" x14ac:dyDescent="0.35">
      <c r="A5" s="1" t="s">
        <v>48</v>
      </c>
      <c r="B5" s="18">
        <v>2024</v>
      </c>
      <c r="C5" s="19">
        <v>22.6</v>
      </c>
      <c r="D5" s="20">
        <v>25.3</v>
      </c>
    </row>
    <row r="6" spans="1:4" ht="15" customHeight="1" x14ac:dyDescent="0.25">
      <c r="B6" s="5"/>
      <c r="C6" s="5"/>
    </row>
    <row r="7" spans="1:4" ht="15" customHeight="1" x14ac:dyDescent="0.25">
      <c r="B7" s="5"/>
      <c r="C7" s="5"/>
    </row>
    <row r="8" spans="1:4" ht="15" customHeight="1" x14ac:dyDescent="0.25">
      <c r="B8" s="5"/>
      <c r="C8" s="5"/>
    </row>
    <row r="9" spans="1:4" ht="15" customHeight="1" x14ac:dyDescent="0.25">
      <c r="B9" s="5"/>
      <c r="C9" s="5"/>
    </row>
    <row r="10" spans="1:4" ht="15" customHeight="1" x14ac:dyDescent="0.25">
      <c r="B10" s="5"/>
      <c r="C10" s="5"/>
    </row>
    <row r="11" spans="1:4" ht="15" customHeight="1" x14ac:dyDescent="0.25">
      <c r="B11" s="5"/>
      <c r="C11" s="5"/>
    </row>
    <row r="12" spans="1:4" ht="15" customHeight="1" x14ac:dyDescent="0.25">
      <c r="B12" s="5"/>
      <c r="C12" s="5"/>
    </row>
    <row r="13" spans="1:4" ht="15" customHeight="1" x14ac:dyDescent="0.25">
      <c r="B13" s="5"/>
      <c r="C13" s="5"/>
    </row>
    <row r="14" spans="1:4" ht="15" customHeight="1" x14ac:dyDescent="0.25">
      <c r="B14" s="5"/>
      <c r="C14" s="5"/>
    </row>
    <row r="15" spans="1:4" ht="15" customHeight="1" x14ac:dyDescent="0.25">
      <c r="B15" s="5"/>
      <c r="C15" s="5"/>
    </row>
    <row r="19" spans="2:3" ht="15" customHeight="1" x14ac:dyDescent="0.25">
      <c r="B19" s="5"/>
      <c r="C19" s="5"/>
    </row>
    <row r="20" spans="2:3" ht="15" customHeight="1" x14ac:dyDescent="0.25">
      <c r="B20" s="5"/>
      <c r="C20" s="5"/>
    </row>
    <row r="21" spans="2:3" ht="15" customHeight="1" x14ac:dyDescent="0.25">
      <c r="B21" s="5"/>
      <c r="C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Daftar ACCD LCT</vt:lpstr>
      <vt:lpstr>Pangsa Transaksi</vt:lpstr>
      <vt:lpstr>Total Pelaku Looker</vt:lpstr>
      <vt:lpstr>Rerata Nasabah LCT Bulanan</vt:lpstr>
      <vt:lpstr>Total Transaksi Looker</vt:lpstr>
      <vt:lpstr>Rerata Transaksi LCT Bulanan</vt:lpstr>
      <vt:lpstr>Input Data Mentah</vt:lpstr>
      <vt:lpstr>Custom Data</vt:lpstr>
      <vt:lpstr>Growth YoY</vt:lpstr>
      <vt:lpstr>Data Pangsa</vt:lpstr>
      <vt:lpstr>Data RDG LCS</vt:lpstr>
      <vt:lpstr>Pangsa Malaysia</vt:lpstr>
      <vt:lpstr>Pangsa Tiongkok</vt:lpstr>
      <vt:lpstr>Pangsa Thailand</vt:lpstr>
      <vt:lpstr>Pangsa Jepang</vt:lpstr>
      <vt:lpstr>Total LCS (Negara)</vt:lpstr>
      <vt:lpstr>Copy of Total LCS (Negara)</vt:lpstr>
      <vt:lpstr>Rata Bulanan LCS (Negara)</vt:lpstr>
      <vt:lpstr>Rata Bulanan Pelaku Usaha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ZAKI RABBANI</cp:lastModifiedBy>
  <dcterms:modified xsi:type="dcterms:W3CDTF">2024-08-08T02:23:09Z</dcterms:modified>
</cp:coreProperties>
</file>