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dda1b9d1a412cb/Documents/PickPlace/"/>
    </mc:Choice>
  </mc:AlternateContent>
  <xr:revisionPtr revIDLastSave="92" documentId="10_ncr:8100000_{065F2B78-9737-4E12-9653-DC118ACF08FD}" xr6:coauthVersionLast="43" xr6:coauthVersionMax="43" xr10:uidLastSave="{CC84736A-FB54-4616-B4E1-6CFA90293C31}"/>
  <bookViews>
    <workbookView xWindow="-28920" yWindow="-120" windowWidth="29040" windowHeight="16440" activeTab="1" xr2:uid="{00000000-000D-0000-FFFF-FFFF00000000}"/>
  </bookViews>
  <sheets>
    <sheet name="Budget" sheetId="1" r:id="rId1"/>
    <sheet name="Vacuum" sheetId="3" r:id="rId2"/>
    <sheet name="Reflow Oven" sheetId="4" r:id="rId3"/>
    <sheet name="Motors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3" l="1"/>
  <c r="C8" i="4" l="1"/>
  <c r="J10" i="3" l="1"/>
  <c r="I10" i="3"/>
  <c r="J9" i="3" l="1"/>
  <c r="I9" i="3"/>
  <c r="I8" i="3" l="1"/>
  <c r="J8" i="3"/>
  <c r="J7" i="3"/>
  <c r="I7" i="3"/>
  <c r="J6" i="3"/>
  <c r="I6" i="3"/>
  <c r="I5" i="3"/>
  <c r="J5" i="3"/>
  <c r="I4" i="3"/>
  <c r="J4" i="3"/>
  <c r="I3" i="3"/>
  <c r="D43" i="1" l="1"/>
  <c r="D40" i="1"/>
  <c r="D44" i="1" l="1"/>
  <c r="D42" i="1"/>
  <c r="D53" i="1" l="1"/>
  <c r="D65" i="1" l="1"/>
  <c r="D29" i="1"/>
  <c r="D28" i="1"/>
  <c r="D27" i="1"/>
  <c r="D13" i="1"/>
  <c r="D12" i="1"/>
  <c r="D11" i="1"/>
  <c r="D52" i="1"/>
  <c r="D54" i="1"/>
  <c r="D55" i="1"/>
  <c r="D56" i="1"/>
  <c r="D57" i="1"/>
  <c r="D58" i="1"/>
  <c r="D59" i="1"/>
  <c r="D60" i="1"/>
  <c r="D61" i="1"/>
  <c r="D36" i="1"/>
  <c r="D37" i="1"/>
  <c r="D38" i="1"/>
  <c r="D39" i="1"/>
  <c r="D41" i="1"/>
  <c r="D45" i="1"/>
  <c r="D47" i="1"/>
  <c r="D46" i="1"/>
  <c r="D48" i="1"/>
  <c r="D63" i="1"/>
  <c r="D64" i="1"/>
  <c r="D62" i="1"/>
  <c r="D49" i="1"/>
  <c r="D50" i="1"/>
  <c r="D51" i="1"/>
  <c r="D35" i="1"/>
  <c r="D66" i="1" l="1"/>
  <c r="D25" i="1"/>
  <c r="D15" i="1" l="1"/>
  <c r="D7" i="1"/>
  <c r="D8" i="1"/>
  <c r="D10" i="1" l="1"/>
  <c r="D5" i="1" l="1"/>
  <c r="D6" i="1"/>
  <c r="D9" i="1"/>
  <c r="D26" i="1"/>
  <c r="D14" i="1"/>
  <c r="D16" i="1"/>
  <c r="D17" i="1"/>
  <c r="D18" i="1"/>
  <c r="D19" i="1"/>
  <c r="D20" i="1"/>
  <c r="D21" i="1"/>
  <c r="D22" i="1"/>
  <c r="D23" i="1"/>
  <c r="D24" i="1"/>
  <c r="D4" i="1"/>
  <c r="D30" i="1" l="1"/>
</calcChain>
</file>

<file path=xl/sharedStrings.xml><?xml version="1.0" encoding="utf-8"?>
<sst xmlns="http://schemas.openxmlformats.org/spreadsheetml/2006/main" count="226" uniqueCount="158">
  <si>
    <t>Parts for Pick and Place Machine</t>
  </si>
  <si>
    <t>Part</t>
  </si>
  <si>
    <t>16T GT2 Gear</t>
  </si>
  <si>
    <t>GT2 Belt</t>
  </si>
  <si>
    <t>Qty</t>
  </si>
  <si>
    <t>ELP 5MP Camera</t>
  </si>
  <si>
    <t>Nema8 Hollow</t>
  </si>
  <si>
    <t>Motor Controller?</t>
  </si>
  <si>
    <t>Power Switch?</t>
  </si>
  <si>
    <t>Vacuum Pump</t>
  </si>
  <si>
    <t>Juki Adapter</t>
  </si>
  <si>
    <t>Juki Nozzle</t>
  </si>
  <si>
    <t>Power Supply +5V</t>
  </si>
  <si>
    <t>Power Supply Motors?</t>
  </si>
  <si>
    <t>Cost</t>
  </si>
  <si>
    <t>Cost each</t>
  </si>
  <si>
    <t>--total</t>
  </si>
  <si>
    <t>url</t>
  </si>
  <si>
    <t>https://www.sparkfun.com/products/10398</t>
  </si>
  <si>
    <t>Tubing 1/4"in 3/8" out</t>
  </si>
  <si>
    <t>5x14x5 bearing</t>
  </si>
  <si>
    <t>https://www.amazon.com/gp/product/B01CUTIQYA</t>
  </si>
  <si>
    <t>https://www.amazon.com/gp/product/B01IB9937M</t>
  </si>
  <si>
    <t>https://www.amazon.com/gp/product/B00KA0UQH2</t>
  </si>
  <si>
    <t>https://www.amazon.com/gp/product/B00NQ9NBWQ</t>
  </si>
  <si>
    <t>https://www.amazon.com/gp/product/B00MARDJZ4</t>
  </si>
  <si>
    <t>https://www.amazon.com/gp/product/B00KWA06ZM</t>
  </si>
  <si>
    <t>https://www.amazon.com/gp/product/B019DT7RUE</t>
  </si>
  <si>
    <t>https://www.servocity.com/8mm-stainless-steel-precision-shafting#371=462</t>
  </si>
  <si>
    <t>https://www.servocity.com/5mm-stainless-steel-precision-shafting#371=464</t>
  </si>
  <si>
    <t>5mm shaft (40mm)</t>
  </si>
  <si>
    <t>8mm shaft (300mm)</t>
  </si>
  <si>
    <t>Nema11 Std</t>
  </si>
  <si>
    <t>Nema17 Std</t>
  </si>
  <si>
    <t>Endstops</t>
  </si>
  <si>
    <t>https://smile.amazon.com/BIQU-Endstop-Mechanical-Switch-Printer/dp/B01FX8SR8A</t>
  </si>
  <si>
    <t>LM6UU Bearings</t>
  </si>
  <si>
    <t>LM8UUW Bearings</t>
  </si>
  <si>
    <t>Pi ZeroW</t>
  </si>
  <si>
    <t>Pi Zero Camera</t>
  </si>
  <si>
    <t>6mm shaft (75mm)</t>
  </si>
  <si>
    <t>303 Stainless Steel, 10 RMS micron finish, 83B hardness</t>
  </si>
  <si>
    <t xml:space="preserve"> </t>
  </si>
  <si>
    <t>https://us.misumi-ec.com/vona2/detail/110302634310/?CategorySpec=00000042688%3a%3aa</t>
  </si>
  <si>
    <t>12mm shaft (450mm)</t>
  </si>
  <si>
    <t>https://us.misumi-ec.com/vona2/detail/110302634310/?CategorySpec=00000028941%3a%3amig00000001498696</t>
  </si>
  <si>
    <t>Chrome plated bearing steel 58HRC</t>
  </si>
  <si>
    <t>LM12UU Bearings</t>
  </si>
  <si>
    <t>Build A</t>
  </si>
  <si>
    <t>Build B</t>
  </si>
  <si>
    <t xml:space="preserve">amazon      a14041900ux0455 </t>
  </si>
  <si>
    <t>https://us.misumi-ec.com/vona2/detail/110300026540/?CategorySpec=00000042371%3a%3aa%0900000028969%3a%3amig00000001421930</t>
  </si>
  <si>
    <t>https://us.misumi-ec.com/vona2/detail/110300026540/?CategorySpec=00000042371%3a%3aa%0900000028969%3a%3amig00000001421852</t>
  </si>
  <si>
    <t>LMUW8</t>
  </si>
  <si>
    <t>LMU6</t>
  </si>
  <si>
    <t>https://us.misumi-ec.com/vona2/detail/110300026540/</t>
  </si>
  <si>
    <t>LMU12</t>
  </si>
  <si>
    <t>8020 Base</t>
  </si>
  <si>
    <t>Motors</t>
  </si>
  <si>
    <t>* Manufacturer Part Number: 17HS16-2004S</t>
  </si>
  <si>
    <t>* Motor Type: Bipolar Stepper</t>
  </si>
  <si>
    <t xml:space="preserve">* Step Angle: 1.8 deg. </t>
  </si>
  <si>
    <t>* Holding Torque: 45Ncm(63.7oz.in)</t>
  </si>
  <si>
    <t>* Rated Current/phase: 2A</t>
  </si>
  <si>
    <t>* Phase Resistance: 1.1ohms</t>
  </si>
  <si>
    <t xml:space="preserve">* Inductance: 2.6mH+/-20%(1KHz) </t>
  </si>
  <si>
    <t>Physical Specification:</t>
  </si>
  <si>
    <t>* Frame Size: 42 x 42mm</t>
  </si>
  <si>
    <t>* Body Length: 40mm</t>
  </si>
  <si>
    <t>* Shaft Diameter: 5mm</t>
  </si>
  <si>
    <t>* Shaft Length: 23mm</t>
  </si>
  <si>
    <t>* D-cut Length: 21mm</t>
  </si>
  <si>
    <t>* Number of Leads: 4</t>
  </si>
  <si>
    <t>* Lead Length: 1000mm</t>
  </si>
  <si>
    <t xml:space="preserve">* Weight: 310g </t>
  </si>
  <si>
    <t>Connection:</t>
  </si>
  <si>
    <t xml:space="preserve">Black(A+), Green(A-), Red(B+), Blue(B-) </t>
  </si>
  <si>
    <t>Electrical Specification: 17HS16-2004S</t>
  </si>
  <si>
    <t>Electrical Specification</t>
  </si>
  <si>
    <t>Manufacturer Part Number: 14HS17-0504S</t>
  </si>
  <si>
    <t>Motor Type: Bipolar Stepper</t>
  </si>
  <si>
    <t xml:space="preserve">Step Angle: 1.8 deg </t>
  </si>
  <si>
    <t>Holding Torque: 23Ncm(32.6oz.in)</t>
  </si>
  <si>
    <t>Rated Current/phase: 0.5A</t>
  </si>
  <si>
    <t>Voltage:7.5V</t>
  </si>
  <si>
    <t>Phase Resistance: 15ohms</t>
  </si>
  <si>
    <t>Inductance : 26mH ± 20%(1KHz)</t>
  </si>
  <si>
    <t>Physical Specification</t>
  </si>
  <si>
    <t>Frame Size: 35 x 35mm</t>
  </si>
  <si>
    <t>Body Length: 42mm</t>
  </si>
  <si>
    <t>Shaft Diameter: F5mm</t>
  </si>
  <si>
    <t>Shaft Length: 24mm</t>
  </si>
  <si>
    <t>D-cut Length: 15mm</t>
  </si>
  <si>
    <t>Number of Leads: 4</t>
  </si>
  <si>
    <t>Lead Length: 300mm</t>
  </si>
  <si>
    <t>Weight: 220g</t>
  </si>
  <si>
    <t>Electrical Specification: 14HS17-0504S</t>
  </si>
  <si>
    <t>Manufacturer Part Number: 14HS13-0804S</t>
  </si>
  <si>
    <t>Holding Torque: 18Ncm(25.5oz.in)</t>
  </si>
  <si>
    <t>Rated Current/phase: 0.8A</t>
  </si>
  <si>
    <t>Voltage: 5.4V</t>
  </si>
  <si>
    <t>Phase Resistance: 6.8ohms</t>
  </si>
  <si>
    <t>Inductance : 10mH ± 20%(1KHz)</t>
  </si>
  <si>
    <t>Body Length: 34mm</t>
  </si>
  <si>
    <t>D-cut Length: 16.5mm</t>
  </si>
  <si>
    <t>Lead Length: 400mm</t>
  </si>
  <si>
    <t>Weight: 190g</t>
  </si>
  <si>
    <t>Stepperonline 11HS12-0674S 0.67A, 5.6ohms, 4.2mH 0.6Kg</t>
  </si>
  <si>
    <t>https://www.robotdigg.com/product/43/Nema8-Hollow-Shaft-Stepper-Motor</t>
  </si>
  <si>
    <t xml:space="preserve">Robotdigg  0.6A, 1.7mH, 6.5ohms, </t>
  </si>
  <si>
    <t>Controller Boards</t>
  </si>
  <si>
    <t>A4988 w .1ohm ref so Imax=Vref*1.25</t>
  </si>
  <si>
    <t>Sk8 Supports</t>
  </si>
  <si>
    <t>Sk12 Supports</t>
  </si>
  <si>
    <t>10mm shaft (350mm)</t>
  </si>
  <si>
    <t>Sk10 Supports</t>
  </si>
  <si>
    <t>https://smile.amazon.com/gp/product/B013ETVO12</t>
  </si>
  <si>
    <t>Stepperonline 17HS16-2004S1 2A, 1.1ohms, 2.6mH .045N 64ozin</t>
  </si>
  <si>
    <t xml:space="preserve">Lightobject EMOT-42HSM03 NEMA 17 42HSM03 Stepper Motor, Dual Shaft </t>
  </si>
  <si>
    <t>* Holding Torque: 57Ncm(80 oz.in)</t>
  </si>
  <si>
    <t xml:space="preserve">* Inductance: 3.6mH+/-20%(1KHz) </t>
  </si>
  <si>
    <t>* Phase Resistance: 1.7ohms</t>
  </si>
  <si>
    <t>Electrical Specification: EMOT-42HSM03</t>
  </si>
  <si>
    <t>Vacuum Generator</t>
  </si>
  <si>
    <t>Misumi</t>
  </si>
  <si>
    <t xml:space="preserve">Vacuum Generator - Union, Straight (VUHK6-6-5) </t>
  </si>
  <si>
    <t>VUHK6-6-5</t>
  </si>
  <si>
    <t>https://us.misumi-ec.com/vona2/detail/110300346440/?HissuCode=VUHK6-6-5</t>
  </si>
  <si>
    <t>90psi</t>
  </si>
  <si>
    <t>Vac l/m</t>
  </si>
  <si>
    <t>Air l/m</t>
  </si>
  <si>
    <t>Vac cfm</t>
  </si>
  <si>
    <t>Air cfm</t>
  </si>
  <si>
    <t>Pressure</t>
  </si>
  <si>
    <t>CKT</t>
  </si>
  <si>
    <t>CV-15</t>
  </si>
  <si>
    <t>-87kpa</t>
  </si>
  <si>
    <t>CV-10</t>
  </si>
  <si>
    <t>VUHK6-6-7</t>
  </si>
  <si>
    <t>CV-7</t>
  </si>
  <si>
    <t>SMC</t>
  </si>
  <si>
    <t>ZH10BS-06-06</t>
  </si>
  <si>
    <t>-88kpa</t>
  </si>
  <si>
    <t>Hitachi EC510</t>
  </si>
  <si>
    <t>2.8 CFM @ 40 PSI Airflow: 2.0 CFM @ 90 PSI Warranty:</t>
  </si>
  <si>
    <t>ZU07S</t>
  </si>
  <si>
    <t>-85kpa</t>
  </si>
  <si>
    <t>Vacuforce</t>
  </si>
  <si>
    <t>vab0706</t>
  </si>
  <si>
    <t>Raspberry Pi</t>
  </si>
  <si>
    <t>Relay</t>
  </si>
  <si>
    <t>Fan</t>
  </si>
  <si>
    <t>Control board</t>
  </si>
  <si>
    <t>Oled</t>
  </si>
  <si>
    <t>Heaters</t>
  </si>
  <si>
    <t>Total</t>
  </si>
  <si>
    <t>Piab Xi6-6</t>
  </si>
  <si>
    <t>Piab ti5-2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</si>
</sst>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8">
    <xf numFmtId="0" fontId="0" fillId="0" borderId="0" xfId="0"/>
    <xf numFmtId="0" fontId="0" fillId="0" borderId="0" xfId="0" quotePrefix="1"/>
    <xf numFmtId="0" fontId="1" fillId="0" borderId="0" xfId="1"/>
    <xf numFmtId="164" fontId="0" fillId="0" borderId="0" xfId="0" applyNumberFormat="1"/>
    <xf numFmtId="0" fontId="0" fillId="0" borderId="0" xfId="0" applyAlignment="1">
      <alignment wrapText="1"/>
    </xf>
    <xf numFmtId="0" fontId="2" fillId="2" borderId="0" xfId="2"/>
    <xf numFmtId="0" fontId="3" fillId="0" borderId="0" xfId="0" applyFont="1"/>
    <xf numFmtId="2" fontId="0" fillId="0" borderId="0" xfId="0" applyNumberFormat="1"/>
  </cellXfs>
  <cellStyles count="3">
    <cellStyle name="Hyperlink" xfId="1" builtinId="8"/>
    <cellStyle name="Neutral" xfId="2" builtinId="28"/>
    <cellStyle name="Normal" xfId="0" builtinId="0"/>
  </cellStyles>
  <dxfs count="35"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amazon.com/gp/product/B00MARDJZ4" TargetMode="External"/><Relationship Id="rId7" Type="http://schemas.openxmlformats.org/officeDocument/2006/relationships/hyperlink" Target="https://www.amazon.com/gp/product/B00MARDJZ4" TargetMode="External"/><Relationship Id="rId2" Type="http://schemas.openxmlformats.org/officeDocument/2006/relationships/hyperlink" Target="https://www.amazon.com/gp/product/B01IB9937M" TargetMode="External"/><Relationship Id="rId1" Type="http://schemas.openxmlformats.org/officeDocument/2006/relationships/hyperlink" Target="https://www.amazon.com/gp/product/B01CUTIQYA" TargetMode="External"/><Relationship Id="rId6" Type="http://schemas.openxmlformats.org/officeDocument/2006/relationships/hyperlink" Target="https://www.amazon.com/gp/product/B01IB9937M" TargetMode="External"/><Relationship Id="rId5" Type="http://schemas.openxmlformats.org/officeDocument/2006/relationships/hyperlink" Target="https://www.amazon.com/gp/product/B01CUTIQYA" TargetMode="External"/><Relationship Id="rId4" Type="http://schemas.openxmlformats.org/officeDocument/2006/relationships/hyperlink" Target="https://www.servocity.com/8mm-stainless-steel-precision-shaft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6"/>
  <sheetViews>
    <sheetView topLeftCell="A37" workbookViewId="0">
      <selection activeCell="E16" sqref="E16"/>
    </sheetView>
  </sheetViews>
  <sheetFormatPr defaultRowHeight="14.25" x14ac:dyDescent="0.45"/>
  <cols>
    <col min="1" max="1" width="19.06640625" customWidth="1"/>
    <col min="3" max="4" width="9.06640625" style="3"/>
    <col min="5" max="5" width="50.1328125" customWidth="1"/>
  </cols>
  <sheetData>
    <row r="1" spans="1:6" x14ac:dyDescent="0.45">
      <c r="A1" t="s">
        <v>0</v>
      </c>
    </row>
    <row r="2" spans="1:6" x14ac:dyDescent="0.45">
      <c r="A2" t="s">
        <v>48</v>
      </c>
    </row>
    <row r="3" spans="1:6" x14ac:dyDescent="0.45">
      <c r="A3" t="s">
        <v>1</v>
      </c>
      <c r="B3" t="s">
        <v>4</v>
      </c>
      <c r="C3" s="3" t="s">
        <v>15</v>
      </c>
      <c r="D3" s="3" t="s">
        <v>14</v>
      </c>
      <c r="E3" t="s">
        <v>17</v>
      </c>
    </row>
    <row r="4" spans="1:6" x14ac:dyDescent="0.45">
      <c r="A4" t="s">
        <v>2</v>
      </c>
      <c r="B4">
        <v>8</v>
      </c>
      <c r="C4" s="3">
        <v>2</v>
      </c>
      <c r="D4" s="3">
        <f>C4*B4</f>
        <v>16</v>
      </c>
      <c r="E4" t="s">
        <v>27</v>
      </c>
    </row>
    <row r="5" spans="1:6" x14ac:dyDescent="0.45">
      <c r="A5" t="s">
        <v>3</v>
      </c>
      <c r="B5">
        <v>1</v>
      </c>
      <c r="C5" s="3">
        <v>12</v>
      </c>
      <c r="D5" s="3">
        <f t="shared" ref="D5:D25" si="0">C5*B5</f>
        <v>12</v>
      </c>
      <c r="E5" t="s">
        <v>26</v>
      </c>
    </row>
    <row r="6" spans="1:6" x14ac:dyDescent="0.45">
      <c r="A6" t="s">
        <v>30</v>
      </c>
      <c r="B6">
        <v>4</v>
      </c>
      <c r="C6" s="3">
        <v>1</v>
      </c>
      <c r="D6" s="3">
        <f t="shared" si="0"/>
        <v>4</v>
      </c>
      <c r="E6" s="2" t="s">
        <v>29</v>
      </c>
      <c r="F6" t="s">
        <v>42</v>
      </c>
    </row>
    <row r="7" spans="1:6" x14ac:dyDescent="0.45">
      <c r="A7" t="s">
        <v>40</v>
      </c>
      <c r="B7">
        <v>2</v>
      </c>
      <c r="C7" s="3">
        <v>2</v>
      </c>
      <c r="D7" s="3">
        <f t="shared" si="0"/>
        <v>4</v>
      </c>
      <c r="E7" s="2" t="s">
        <v>28</v>
      </c>
      <c r="F7" t="s">
        <v>41</v>
      </c>
    </row>
    <row r="8" spans="1:6" x14ac:dyDescent="0.45">
      <c r="A8" t="s">
        <v>31</v>
      </c>
      <c r="B8">
        <v>2</v>
      </c>
      <c r="C8" s="3">
        <v>4.6900000000000004</v>
      </c>
      <c r="D8" s="3">
        <f t="shared" ref="D8" si="1">C8*B8</f>
        <v>9.3800000000000008</v>
      </c>
      <c r="E8" t="s">
        <v>28</v>
      </c>
      <c r="F8" t="s">
        <v>42</v>
      </c>
    </row>
    <row r="9" spans="1:6" x14ac:dyDescent="0.45">
      <c r="A9" t="s">
        <v>44</v>
      </c>
      <c r="B9">
        <v>2</v>
      </c>
      <c r="C9" s="3">
        <v>8.2899999999999991</v>
      </c>
      <c r="D9" s="3">
        <f t="shared" si="0"/>
        <v>16.579999999999998</v>
      </c>
      <c r="E9" t="s">
        <v>28</v>
      </c>
      <c r="F9" t="s">
        <v>42</v>
      </c>
    </row>
    <row r="10" spans="1:6" x14ac:dyDescent="0.45">
      <c r="A10" t="s">
        <v>20</v>
      </c>
      <c r="B10">
        <v>8</v>
      </c>
      <c r="C10" s="3">
        <v>1</v>
      </c>
      <c r="D10" s="3">
        <f t="shared" si="0"/>
        <v>8</v>
      </c>
      <c r="E10" s="2" t="s">
        <v>21</v>
      </c>
      <c r="F10" t="s">
        <v>24</v>
      </c>
    </row>
    <row r="11" spans="1:6" x14ac:dyDescent="0.45">
      <c r="A11" t="s">
        <v>36</v>
      </c>
      <c r="B11">
        <v>2</v>
      </c>
      <c r="C11" s="3">
        <v>1.3</v>
      </c>
      <c r="D11" s="3">
        <f>C11*$B11</f>
        <v>2.6</v>
      </c>
    </row>
    <row r="12" spans="1:6" x14ac:dyDescent="0.45">
      <c r="A12" t="s">
        <v>37</v>
      </c>
      <c r="B12">
        <v>2</v>
      </c>
      <c r="C12" s="3">
        <v>2</v>
      </c>
      <c r="D12" s="3">
        <f t="shared" ref="D12:D13" si="2">C12*$B12</f>
        <v>4</v>
      </c>
    </row>
    <row r="13" spans="1:6" x14ac:dyDescent="0.45">
      <c r="A13" t="s">
        <v>47</v>
      </c>
      <c r="B13">
        <v>4</v>
      </c>
      <c r="C13" s="3">
        <v>3</v>
      </c>
      <c r="D13" s="3">
        <f t="shared" si="2"/>
        <v>12</v>
      </c>
      <c r="E13" s="4" t="s">
        <v>50</v>
      </c>
    </row>
    <row r="14" spans="1:6" x14ac:dyDescent="0.45">
      <c r="A14" t="s">
        <v>6</v>
      </c>
      <c r="B14">
        <v>1</v>
      </c>
      <c r="C14" s="3">
        <v>20</v>
      </c>
      <c r="D14" s="3">
        <f t="shared" si="0"/>
        <v>20</v>
      </c>
      <c r="E14" t="s">
        <v>109</v>
      </c>
      <c r="F14" t="s">
        <v>108</v>
      </c>
    </row>
    <row r="15" spans="1:6" x14ac:dyDescent="0.45">
      <c r="A15" t="s">
        <v>32</v>
      </c>
      <c r="B15">
        <v>1</v>
      </c>
      <c r="C15" s="3">
        <v>20</v>
      </c>
      <c r="D15" s="3">
        <f t="shared" ref="D15" si="3">C15*B15</f>
        <v>20</v>
      </c>
      <c r="E15" t="s">
        <v>107</v>
      </c>
    </row>
    <row r="16" spans="1:6" x14ac:dyDescent="0.45">
      <c r="A16" t="s">
        <v>33</v>
      </c>
      <c r="B16">
        <v>3</v>
      </c>
      <c r="C16" s="3">
        <v>13</v>
      </c>
      <c r="D16" s="3">
        <f t="shared" si="0"/>
        <v>39</v>
      </c>
      <c r="E16" t="s">
        <v>117</v>
      </c>
    </row>
    <row r="17" spans="1:5" x14ac:dyDescent="0.45">
      <c r="A17" t="s">
        <v>7</v>
      </c>
      <c r="B17">
        <v>1</v>
      </c>
      <c r="C17" s="3">
        <v>43</v>
      </c>
      <c r="D17" s="3">
        <f t="shared" si="0"/>
        <v>43</v>
      </c>
    </row>
    <row r="18" spans="1:5" x14ac:dyDescent="0.45">
      <c r="A18" t="s">
        <v>8</v>
      </c>
      <c r="B18">
        <v>1</v>
      </c>
      <c r="C18" s="3">
        <v>5</v>
      </c>
      <c r="D18" s="3">
        <f t="shared" si="0"/>
        <v>5</v>
      </c>
    </row>
    <row r="19" spans="1:5" x14ac:dyDescent="0.45">
      <c r="A19" t="s">
        <v>9</v>
      </c>
      <c r="B19">
        <v>1</v>
      </c>
      <c r="C19" s="3">
        <v>13</v>
      </c>
      <c r="D19" s="3">
        <f t="shared" si="0"/>
        <v>13</v>
      </c>
      <c r="E19" t="s">
        <v>18</v>
      </c>
    </row>
    <row r="20" spans="1:5" x14ac:dyDescent="0.45">
      <c r="A20" t="s">
        <v>19</v>
      </c>
      <c r="B20">
        <v>1</v>
      </c>
      <c r="C20" s="3">
        <v>3</v>
      </c>
      <c r="D20" s="3">
        <f t="shared" si="0"/>
        <v>3</v>
      </c>
      <c r="E20" s="2" t="s">
        <v>22</v>
      </c>
    </row>
    <row r="21" spans="1:5" x14ac:dyDescent="0.45">
      <c r="A21" t="s">
        <v>11</v>
      </c>
      <c r="B21">
        <v>1</v>
      </c>
      <c r="C21" s="3">
        <v>20</v>
      </c>
      <c r="D21" s="3">
        <f t="shared" si="0"/>
        <v>20</v>
      </c>
    </row>
    <row r="22" spans="1:5" x14ac:dyDescent="0.45">
      <c r="A22" t="s">
        <v>10</v>
      </c>
      <c r="B22">
        <v>1</v>
      </c>
      <c r="C22" s="3">
        <v>20</v>
      </c>
      <c r="D22" s="3">
        <f t="shared" si="0"/>
        <v>20</v>
      </c>
    </row>
    <row r="23" spans="1:5" x14ac:dyDescent="0.45">
      <c r="A23" t="s">
        <v>12</v>
      </c>
      <c r="B23">
        <v>1</v>
      </c>
      <c r="C23" s="3">
        <v>10</v>
      </c>
      <c r="D23" s="3">
        <f t="shared" si="0"/>
        <v>10</v>
      </c>
      <c r="E23" s="2" t="s">
        <v>25</v>
      </c>
    </row>
    <row r="24" spans="1:5" x14ac:dyDescent="0.45">
      <c r="A24" t="s">
        <v>13</v>
      </c>
      <c r="B24">
        <v>1</v>
      </c>
      <c r="C24" s="3">
        <v>20</v>
      </c>
      <c r="D24" s="3">
        <f t="shared" si="0"/>
        <v>20</v>
      </c>
    </row>
    <row r="25" spans="1:5" x14ac:dyDescent="0.45">
      <c r="A25" t="s">
        <v>34</v>
      </c>
      <c r="B25">
        <v>3</v>
      </c>
      <c r="C25" s="3">
        <v>1.4</v>
      </c>
      <c r="D25" s="3">
        <f t="shared" si="0"/>
        <v>4.1999999999999993</v>
      </c>
      <c r="E25" s="2" t="s">
        <v>35</v>
      </c>
    </row>
    <row r="26" spans="1:5" x14ac:dyDescent="0.45">
      <c r="A26" t="s">
        <v>5</v>
      </c>
      <c r="B26">
        <v>2</v>
      </c>
      <c r="C26" s="3">
        <v>50</v>
      </c>
      <c r="D26" s="3">
        <f>C26*B26</f>
        <v>100</v>
      </c>
      <c r="E26" t="s">
        <v>23</v>
      </c>
    </row>
    <row r="27" spans="1:5" x14ac:dyDescent="0.45">
      <c r="A27" t="s">
        <v>38</v>
      </c>
      <c r="B27">
        <v>0</v>
      </c>
      <c r="C27" s="3">
        <v>10</v>
      </c>
      <c r="D27" s="3">
        <f>C27*$B27</f>
        <v>0</v>
      </c>
    </row>
    <row r="28" spans="1:5" x14ac:dyDescent="0.45">
      <c r="A28" t="s">
        <v>39</v>
      </c>
      <c r="B28">
        <v>0</v>
      </c>
      <c r="C28" s="3">
        <v>20</v>
      </c>
      <c r="D28" s="3">
        <f>C28*$B28</f>
        <v>0</v>
      </c>
    </row>
    <row r="29" spans="1:5" x14ac:dyDescent="0.45">
      <c r="A29" t="s">
        <v>57</v>
      </c>
      <c r="B29">
        <v>1</v>
      </c>
      <c r="C29" s="3">
        <v>60</v>
      </c>
      <c r="D29" s="3">
        <f>C29*$B29</f>
        <v>60</v>
      </c>
    </row>
    <row r="30" spans="1:5" x14ac:dyDescent="0.45">
      <c r="A30" s="1" t="s">
        <v>16</v>
      </c>
      <c r="D30" s="3">
        <f>SUM(D4:D29)</f>
        <v>465.76</v>
      </c>
    </row>
    <row r="33" spans="1:6" x14ac:dyDescent="0.45">
      <c r="A33" t="s">
        <v>49</v>
      </c>
    </row>
    <row r="34" spans="1:6" x14ac:dyDescent="0.45">
      <c r="A34" t="s">
        <v>1</v>
      </c>
      <c r="B34" t="s">
        <v>4</v>
      </c>
      <c r="C34" s="3" t="s">
        <v>15</v>
      </c>
      <c r="D34" s="3" t="s">
        <v>14</v>
      </c>
      <c r="E34" t="s">
        <v>17</v>
      </c>
    </row>
    <row r="35" spans="1:6" x14ac:dyDescent="0.45">
      <c r="A35" t="s">
        <v>2</v>
      </c>
      <c r="B35">
        <v>8</v>
      </c>
      <c r="C35" s="3">
        <v>2</v>
      </c>
      <c r="D35" s="3">
        <f t="shared" ref="D35:D65" si="4">C35*$B35</f>
        <v>16</v>
      </c>
      <c r="E35" t="s">
        <v>27</v>
      </c>
    </row>
    <row r="36" spans="1:6" x14ac:dyDescent="0.45">
      <c r="A36" t="s">
        <v>3</v>
      </c>
      <c r="B36">
        <v>1</v>
      </c>
      <c r="C36" s="3">
        <v>12</v>
      </c>
      <c r="D36" s="3">
        <f t="shared" si="4"/>
        <v>12</v>
      </c>
      <c r="E36" t="s">
        <v>26</v>
      </c>
    </row>
    <row r="37" spans="1:6" x14ac:dyDescent="0.45">
      <c r="A37" t="s">
        <v>30</v>
      </c>
      <c r="B37">
        <v>4</v>
      </c>
      <c r="C37" s="3">
        <v>1</v>
      </c>
      <c r="D37" s="3">
        <f t="shared" si="4"/>
        <v>4</v>
      </c>
      <c r="E37" s="2" t="s">
        <v>29</v>
      </c>
      <c r="F37" t="s">
        <v>42</v>
      </c>
    </row>
    <row r="38" spans="1:6" x14ac:dyDescent="0.45">
      <c r="A38" t="s">
        <v>40</v>
      </c>
      <c r="B38">
        <v>2</v>
      </c>
      <c r="C38" s="3">
        <v>3.92</v>
      </c>
      <c r="D38" s="3">
        <f t="shared" si="4"/>
        <v>7.84</v>
      </c>
      <c r="E38" t="s">
        <v>43</v>
      </c>
      <c r="F38" t="s">
        <v>42</v>
      </c>
    </row>
    <row r="39" spans="1:6" x14ac:dyDescent="0.45">
      <c r="A39" t="s">
        <v>31</v>
      </c>
      <c r="B39">
        <v>0</v>
      </c>
      <c r="C39" s="3">
        <v>10</v>
      </c>
      <c r="D39" s="3">
        <f t="shared" si="4"/>
        <v>0</v>
      </c>
      <c r="E39" t="s">
        <v>45</v>
      </c>
      <c r="F39" t="s">
        <v>46</v>
      </c>
    </row>
    <row r="40" spans="1:6" x14ac:dyDescent="0.45">
      <c r="A40" t="s">
        <v>114</v>
      </c>
      <c r="B40">
        <v>2</v>
      </c>
      <c r="C40" s="3">
        <v>23</v>
      </c>
      <c r="D40" s="3">
        <f t="shared" si="4"/>
        <v>46</v>
      </c>
      <c r="E40" t="s">
        <v>45</v>
      </c>
    </row>
    <row r="41" spans="1:6" x14ac:dyDescent="0.45">
      <c r="A41" t="s">
        <v>44</v>
      </c>
      <c r="B41">
        <v>2</v>
      </c>
      <c r="C41" s="3">
        <v>20</v>
      </c>
      <c r="D41" s="3">
        <f t="shared" si="4"/>
        <v>40</v>
      </c>
      <c r="E41" t="s">
        <v>45</v>
      </c>
      <c r="F41" t="s">
        <v>42</v>
      </c>
    </row>
    <row r="42" spans="1:6" x14ac:dyDescent="0.45">
      <c r="A42" t="s">
        <v>112</v>
      </c>
      <c r="B42">
        <v>0</v>
      </c>
      <c r="C42" s="3">
        <v>1.3</v>
      </c>
      <c r="D42" s="3">
        <f t="shared" si="4"/>
        <v>0</v>
      </c>
    </row>
    <row r="43" spans="1:6" x14ac:dyDescent="0.45">
      <c r="A43" t="s">
        <v>115</v>
      </c>
      <c r="B43">
        <v>4</v>
      </c>
      <c r="C43" s="3">
        <v>2</v>
      </c>
      <c r="D43" s="3">
        <f t="shared" si="4"/>
        <v>8</v>
      </c>
    </row>
    <row r="44" spans="1:6" x14ac:dyDescent="0.45">
      <c r="A44" t="s">
        <v>113</v>
      </c>
      <c r="B44">
        <v>4</v>
      </c>
      <c r="C44" s="3">
        <v>2.2999999999999998</v>
      </c>
      <c r="D44" s="3">
        <f t="shared" si="4"/>
        <v>9.1999999999999993</v>
      </c>
    </row>
    <row r="45" spans="1:6" x14ac:dyDescent="0.45">
      <c r="A45" t="s">
        <v>20</v>
      </c>
      <c r="B45">
        <v>8</v>
      </c>
      <c r="C45" s="3">
        <v>1</v>
      </c>
      <c r="D45" s="3">
        <f t="shared" si="4"/>
        <v>8</v>
      </c>
      <c r="E45" s="2" t="s">
        <v>21</v>
      </c>
      <c r="F45" t="s">
        <v>24</v>
      </c>
    </row>
    <row r="46" spans="1:6" x14ac:dyDescent="0.45">
      <c r="A46" t="s">
        <v>36</v>
      </c>
      <c r="B46">
        <v>2</v>
      </c>
      <c r="C46" s="3">
        <v>6</v>
      </c>
      <c r="D46" s="3">
        <f t="shared" si="4"/>
        <v>12</v>
      </c>
      <c r="E46" t="s">
        <v>51</v>
      </c>
      <c r="F46" t="s">
        <v>54</v>
      </c>
    </row>
    <row r="47" spans="1:6" x14ac:dyDescent="0.45">
      <c r="A47" t="s">
        <v>37</v>
      </c>
      <c r="B47">
        <v>2</v>
      </c>
      <c r="C47" s="3">
        <v>10</v>
      </c>
      <c r="D47" s="3">
        <f t="shared" si="4"/>
        <v>20</v>
      </c>
      <c r="E47" t="s">
        <v>52</v>
      </c>
      <c r="F47" t="s">
        <v>53</v>
      </c>
    </row>
    <row r="48" spans="1:6" x14ac:dyDescent="0.45">
      <c r="A48" t="s">
        <v>47</v>
      </c>
      <c r="B48">
        <v>4</v>
      </c>
      <c r="C48" s="3">
        <v>6</v>
      </c>
      <c r="D48" s="3">
        <f t="shared" si="4"/>
        <v>24</v>
      </c>
      <c r="E48" t="s">
        <v>55</v>
      </c>
      <c r="F48" t="s">
        <v>56</v>
      </c>
    </row>
    <row r="49" spans="1:5" x14ac:dyDescent="0.45">
      <c r="A49" t="s">
        <v>6</v>
      </c>
      <c r="B49">
        <v>1</v>
      </c>
      <c r="C49" s="3">
        <v>20</v>
      </c>
      <c r="D49" s="3">
        <f t="shared" si="4"/>
        <v>20</v>
      </c>
    </row>
    <row r="50" spans="1:5" x14ac:dyDescent="0.45">
      <c r="A50" t="s">
        <v>32</v>
      </c>
      <c r="B50">
        <v>1</v>
      </c>
      <c r="C50" s="3">
        <v>20</v>
      </c>
      <c r="D50" s="3">
        <f t="shared" si="4"/>
        <v>20</v>
      </c>
    </row>
    <row r="51" spans="1:5" x14ac:dyDescent="0.45">
      <c r="A51" t="s">
        <v>33</v>
      </c>
      <c r="B51">
        <v>3</v>
      </c>
      <c r="C51" s="3">
        <v>16</v>
      </c>
      <c r="D51" s="3">
        <f t="shared" si="4"/>
        <v>48</v>
      </c>
    </row>
    <row r="52" spans="1:5" x14ac:dyDescent="0.45">
      <c r="A52" t="s">
        <v>7</v>
      </c>
      <c r="B52">
        <v>1</v>
      </c>
      <c r="C52" s="3">
        <v>50</v>
      </c>
      <c r="D52" s="3">
        <f t="shared" si="4"/>
        <v>50</v>
      </c>
    </row>
    <row r="53" spans="1:5" x14ac:dyDescent="0.45">
      <c r="A53" t="s">
        <v>110</v>
      </c>
      <c r="B53">
        <v>5</v>
      </c>
      <c r="C53" s="3">
        <v>4</v>
      </c>
      <c r="D53" s="3">
        <f t="shared" si="4"/>
        <v>20</v>
      </c>
      <c r="E53" t="s">
        <v>111</v>
      </c>
    </row>
    <row r="54" spans="1:5" x14ac:dyDescent="0.45">
      <c r="A54" t="s">
        <v>8</v>
      </c>
      <c r="B54">
        <v>1</v>
      </c>
      <c r="C54" s="3">
        <v>5</v>
      </c>
      <c r="D54" s="3">
        <f t="shared" si="4"/>
        <v>5</v>
      </c>
    </row>
    <row r="55" spans="1:5" x14ac:dyDescent="0.45">
      <c r="A55" t="s">
        <v>9</v>
      </c>
      <c r="B55">
        <v>1</v>
      </c>
      <c r="C55" s="3">
        <v>13</v>
      </c>
      <c r="D55" s="3">
        <f t="shared" si="4"/>
        <v>13</v>
      </c>
      <c r="E55" t="s">
        <v>18</v>
      </c>
    </row>
    <row r="56" spans="1:5" x14ac:dyDescent="0.45">
      <c r="A56" t="s">
        <v>19</v>
      </c>
      <c r="B56">
        <v>1</v>
      </c>
      <c r="C56" s="3">
        <v>3</v>
      </c>
      <c r="D56" s="3">
        <f t="shared" si="4"/>
        <v>3</v>
      </c>
      <c r="E56" s="2" t="s">
        <v>22</v>
      </c>
    </row>
    <row r="57" spans="1:5" x14ac:dyDescent="0.45">
      <c r="A57" t="s">
        <v>11</v>
      </c>
      <c r="B57">
        <v>1</v>
      </c>
      <c r="C57" s="3">
        <v>20</v>
      </c>
      <c r="D57" s="3">
        <f t="shared" si="4"/>
        <v>20</v>
      </c>
    </row>
    <row r="58" spans="1:5" x14ac:dyDescent="0.45">
      <c r="A58" t="s">
        <v>10</v>
      </c>
      <c r="B58">
        <v>1</v>
      </c>
      <c r="C58" s="3">
        <v>20</v>
      </c>
      <c r="D58" s="3">
        <f t="shared" si="4"/>
        <v>20</v>
      </c>
    </row>
    <row r="59" spans="1:5" x14ac:dyDescent="0.45">
      <c r="A59" t="s">
        <v>12</v>
      </c>
      <c r="B59">
        <v>1</v>
      </c>
      <c r="C59" s="3">
        <v>10</v>
      </c>
      <c r="D59" s="3">
        <f t="shared" si="4"/>
        <v>10</v>
      </c>
      <c r="E59" s="2" t="s">
        <v>25</v>
      </c>
    </row>
    <row r="60" spans="1:5" x14ac:dyDescent="0.45">
      <c r="A60" t="s">
        <v>13</v>
      </c>
      <c r="B60">
        <v>1</v>
      </c>
      <c r="C60" s="3">
        <v>35</v>
      </c>
      <c r="D60" s="3">
        <f t="shared" si="4"/>
        <v>35</v>
      </c>
      <c r="E60" t="s">
        <v>116</v>
      </c>
    </row>
    <row r="61" spans="1:5" x14ac:dyDescent="0.45">
      <c r="A61" t="s">
        <v>34</v>
      </c>
      <c r="B61">
        <v>3</v>
      </c>
      <c r="C61" s="3">
        <v>1.4</v>
      </c>
      <c r="D61" s="3">
        <f t="shared" si="4"/>
        <v>4.1999999999999993</v>
      </c>
      <c r="E61" s="2" t="s">
        <v>35</v>
      </c>
    </row>
    <row r="62" spans="1:5" x14ac:dyDescent="0.45">
      <c r="A62" t="s">
        <v>5</v>
      </c>
      <c r="B62">
        <v>2</v>
      </c>
      <c r="C62" s="3">
        <v>50</v>
      </c>
      <c r="D62" s="3">
        <f t="shared" si="4"/>
        <v>100</v>
      </c>
      <c r="E62" t="s">
        <v>23</v>
      </c>
    </row>
    <row r="63" spans="1:5" x14ac:dyDescent="0.45">
      <c r="A63" t="s">
        <v>38</v>
      </c>
      <c r="B63">
        <v>0</v>
      </c>
      <c r="C63" s="3">
        <v>10</v>
      </c>
      <c r="D63" s="3">
        <f t="shared" si="4"/>
        <v>0</v>
      </c>
    </row>
    <row r="64" spans="1:5" x14ac:dyDescent="0.45">
      <c r="A64" t="s">
        <v>39</v>
      </c>
      <c r="B64">
        <v>0</v>
      </c>
      <c r="C64" s="3">
        <v>20</v>
      </c>
      <c r="D64" s="3">
        <f t="shared" si="4"/>
        <v>0</v>
      </c>
    </row>
    <row r="65" spans="1:4" x14ac:dyDescent="0.45">
      <c r="A65" t="s">
        <v>57</v>
      </c>
      <c r="B65">
        <v>1</v>
      </c>
      <c r="C65" s="3">
        <v>60</v>
      </c>
      <c r="D65" s="3">
        <f t="shared" si="4"/>
        <v>60</v>
      </c>
    </row>
    <row r="66" spans="1:4" x14ac:dyDescent="0.45">
      <c r="A66" s="1" t="s">
        <v>16</v>
      </c>
      <c r="D66" s="3">
        <f>SUM(D35:D65)</f>
        <v>635.24</v>
      </c>
    </row>
  </sheetData>
  <conditionalFormatting sqref="C35:C40">
    <cfRule type="expression" dxfId="34" priority="23">
      <formula>$C4&lt;&gt;$C35</formula>
    </cfRule>
  </conditionalFormatting>
  <conditionalFormatting sqref="C4:C8">
    <cfRule type="expression" dxfId="33" priority="24">
      <formula>$C4&lt;&gt;$C35</formula>
    </cfRule>
  </conditionalFormatting>
  <conditionalFormatting sqref="C29">
    <cfRule type="expression" dxfId="32" priority="34">
      <formula>$C29&lt;&gt;$C66</formula>
    </cfRule>
  </conditionalFormatting>
  <conditionalFormatting sqref="D29">
    <cfRule type="expression" dxfId="31" priority="37">
      <formula>$D29&lt;&gt;$D66</formula>
    </cfRule>
    <cfRule type="expression" dxfId="30" priority="38">
      <formula>$D5&lt;&gt;$D36</formula>
    </cfRule>
  </conditionalFormatting>
  <conditionalFormatting sqref="D65">
    <cfRule type="expression" dxfId="29" priority="2">
      <formula>$D29&lt;&gt;$D65</formula>
    </cfRule>
  </conditionalFormatting>
  <conditionalFormatting sqref="C41:C43">
    <cfRule type="expression" dxfId="28" priority="98">
      <formula>$C9&lt;&gt;$C41</formula>
    </cfRule>
  </conditionalFormatting>
  <conditionalFormatting sqref="C9">
    <cfRule type="expression" dxfId="27" priority="100">
      <formula>$C9&lt;&gt;$C41</formula>
    </cfRule>
  </conditionalFormatting>
  <conditionalFormatting sqref="C45:C53">
    <cfRule type="expression" dxfId="26" priority="103">
      <formula>$C10&lt;&gt;$C45</formula>
    </cfRule>
  </conditionalFormatting>
  <conditionalFormatting sqref="C10:C17">
    <cfRule type="expression" dxfId="25" priority="104">
      <formula>$C10&lt;&gt;$C45</formula>
    </cfRule>
  </conditionalFormatting>
  <conditionalFormatting sqref="D9">
    <cfRule type="expression" dxfId="24" priority="117">
      <formula>$D9&lt;&gt;$D41</formula>
    </cfRule>
    <cfRule type="expression" dxfId="23" priority="118">
      <formula>$D1048567&lt;&gt;$J1048567</formula>
    </cfRule>
  </conditionalFormatting>
  <conditionalFormatting sqref="C44">
    <cfRule type="expression" dxfId="22" priority="128">
      <formula>$C11&lt;&gt;$C44</formula>
    </cfRule>
  </conditionalFormatting>
  <conditionalFormatting sqref="C54:C65">
    <cfRule type="expression" dxfId="21" priority="129">
      <formula>$C18&lt;&gt;$C54</formula>
    </cfRule>
  </conditionalFormatting>
  <conditionalFormatting sqref="C18:C28">
    <cfRule type="expression" dxfId="20" priority="130">
      <formula>$C18&lt;&gt;$C54</formula>
    </cfRule>
  </conditionalFormatting>
  <conditionalFormatting sqref="D35:D40">
    <cfRule type="expression" dxfId="19" priority="131">
      <formula>$D4&lt;&gt;$D35</formula>
    </cfRule>
    <cfRule type="expression" dxfId="18" priority="132">
      <formula>$D1048562&lt;&gt;$J1048562</formula>
    </cfRule>
  </conditionalFormatting>
  <conditionalFormatting sqref="D41:D43">
    <cfRule type="expression" dxfId="17" priority="133">
      <formula>$D9&lt;&gt;$D41</formula>
    </cfRule>
    <cfRule type="expression" dxfId="16" priority="134">
      <formula>$D1048567&lt;&gt;$J1048567</formula>
    </cfRule>
  </conditionalFormatting>
  <conditionalFormatting sqref="D44">
    <cfRule type="expression" dxfId="15" priority="135">
      <formula>$D11&lt;&gt;$D44</formula>
    </cfRule>
    <cfRule type="expression" dxfId="14" priority="136">
      <formula>$D1048569&lt;&gt;$J1048569</formula>
    </cfRule>
  </conditionalFormatting>
  <conditionalFormatting sqref="D45:D53">
    <cfRule type="expression" dxfId="13" priority="137">
      <formula>$D10&lt;&gt;$D45</formula>
    </cfRule>
    <cfRule type="expression" dxfId="12" priority="138">
      <formula>$D1048568&lt;&gt;$J1048568</formula>
    </cfRule>
  </conditionalFormatting>
  <conditionalFormatting sqref="D54:D61">
    <cfRule type="expression" dxfId="11" priority="139">
      <formula>$D18&lt;&gt;$D54</formula>
    </cfRule>
    <cfRule type="expression" dxfId="10" priority="140">
      <formula>$D1048576&lt;&gt;$J1048576</formula>
    </cfRule>
  </conditionalFormatting>
  <conditionalFormatting sqref="D62:D64">
    <cfRule type="expression" dxfId="9" priority="141">
      <formula>$D26&lt;&gt;$D62</formula>
    </cfRule>
    <cfRule type="expression" dxfId="8" priority="142">
      <formula>$D2&lt;&gt;$D33</formula>
    </cfRule>
  </conditionalFormatting>
  <conditionalFormatting sqref="D4:D8">
    <cfRule type="expression" dxfId="7" priority="143">
      <formula>$D4&lt;&gt;$D35</formula>
    </cfRule>
    <cfRule type="expression" dxfId="6" priority="144">
      <formula>$D1048562&lt;&gt;$J1048562</formula>
    </cfRule>
  </conditionalFormatting>
  <conditionalFormatting sqref="D10:D17">
    <cfRule type="expression" dxfId="5" priority="145">
      <formula>$D10&lt;&gt;$D45</formula>
    </cfRule>
    <cfRule type="expression" dxfId="4" priority="146">
      <formula>$D1048568&lt;&gt;$J1048568</formula>
    </cfRule>
  </conditionalFormatting>
  <conditionalFormatting sqref="D18:D25">
    <cfRule type="expression" dxfId="3" priority="147">
      <formula>$D18&lt;&gt;$D54</formula>
    </cfRule>
    <cfRule type="expression" dxfId="2" priority="148">
      <formula>$D1048576&lt;&gt;$J1048576</formula>
    </cfRule>
  </conditionalFormatting>
  <conditionalFormatting sqref="D26:D28">
    <cfRule type="expression" dxfId="1" priority="149">
      <formula>$D26&lt;&gt;$D62</formula>
    </cfRule>
    <cfRule type="expression" dxfId="0" priority="150">
      <formula>$D2&lt;&gt;$D33</formula>
    </cfRule>
  </conditionalFormatting>
  <hyperlinks>
    <hyperlink ref="E10" r:id="rId1" xr:uid="{00000000-0004-0000-0000-000000000000}"/>
    <hyperlink ref="E20" r:id="rId2" xr:uid="{00000000-0004-0000-0000-000001000000}"/>
    <hyperlink ref="E23" r:id="rId3" xr:uid="{00000000-0004-0000-0000-000002000000}"/>
    <hyperlink ref="E7" r:id="rId4" location="371=462" xr:uid="{5035EA35-C664-49DB-9F6A-2B4B9E850EF0}"/>
    <hyperlink ref="E45" r:id="rId5" xr:uid="{35C6CE69-E304-4B40-998B-317CCDE6950A}"/>
    <hyperlink ref="E56" r:id="rId6" xr:uid="{E84DCDD9-2D2D-4E57-A9E8-3AB3690AB988}"/>
    <hyperlink ref="E59" r:id="rId7" xr:uid="{5A15BCF0-7F22-4E08-B62D-C47903542887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A6047-FAF8-4A96-A5C6-0964C86B26CA}">
  <dimension ref="A2:N19"/>
  <sheetViews>
    <sheetView tabSelected="1" workbookViewId="0">
      <selection activeCell="C15" sqref="C15"/>
    </sheetView>
  </sheetViews>
  <sheetFormatPr defaultRowHeight="14.25" x14ac:dyDescent="0.45"/>
  <sheetData>
    <row r="2" spans="1:14" x14ac:dyDescent="0.45">
      <c r="C2" t="s">
        <v>14</v>
      </c>
      <c r="F2" t="s">
        <v>133</v>
      </c>
      <c r="G2" t="s">
        <v>130</v>
      </c>
      <c r="H2" t="s">
        <v>129</v>
      </c>
      <c r="I2" t="s">
        <v>132</v>
      </c>
      <c r="J2" t="s">
        <v>131</v>
      </c>
    </row>
    <row r="3" spans="1:14" x14ac:dyDescent="0.45">
      <c r="A3" t="s">
        <v>123</v>
      </c>
      <c r="C3" s="3">
        <v>25</v>
      </c>
      <c r="D3" t="s">
        <v>124</v>
      </c>
      <c r="E3" t="s">
        <v>126</v>
      </c>
      <c r="F3" t="s">
        <v>128</v>
      </c>
      <c r="G3">
        <v>11.5</v>
      </c>
      <c r="H3">
        <v>7</v>
      </c>
      <c r="I3" s="7">
        <f>G3*0.035</f>
        <v>0.40250000000000002</v>
      </c>
      <c r="J3" s="7">
        <f>H3*0.035</f>
        <v>0.24500000000000002</v>
      </c>
      <c r="M3" s="6" t="s">
        <v>125</v>
      </c>
      <c r="N3" t="s">
        <v>127</v>
      </c>
    </row>
    <row r="4" spans="1:14" x14ac:dyDescent="0.45">
      <c r="C4" s="3">
        <v>25</v>
      </c>
      <c r="D4" t="s">
        <v>124</v>
      </c>
      <c r="E4" t="s">
        <v>138</v>
      </c>
      <c r="F4" t="s">
        <v>128</v>
      </c>
      <c r="G4">
        <v>23</v>
      </c>
      <c r="H4">
        <v>12.5</v>
      </c>
      <c r="I4" s="7">
        <f>G4*0.035</f>
        <v>0.80500000000000005</v>
      </c>
      <c r="J4" s="7">
        <f>H4*0.035</f>
        <v>0.43750000000000006</v>
      </c>
    </row>
    <row r="5" spans="1:14" x14ac:dyDescent="0.45">
      <c r="A5" t="s">
        <v>123</v>
      </c>
      <c r="C5" s="3">
        <v>8</v>
      </c>
      <c r="D5" t="s">
        <v>134</v>
      </c>
      <c r="E5" t="s">
        <v>135</v>
      </c>
      <c r="F5" s="1" t="s">
        <v>136</v>
      </c>
      <c r="G5">
        <v>100</v>
      </c>
      <c r="H5">
        <v>63</v>
      </c>
      <c r="I5" s="7">
        <f t="shared" ref="I5" si="0">G5*0.035</f>
        <v>3.5000000000000004</v>
      </c>
      <c r="J5" s="7">
        <f t="shared" ref="J5" si="1">H5*0.035</f>
        <v>2.2050000000000001</v>
      </c>
    </row>
    <row r="6" spans="1:14" x14ac:dyDescent="0.45">
      <c r="C6" s="3"/>
      <c r="D6" t="s">
        <v>134</v>
      </c>
      <c r="E6" t="s">
        <v>137</v>
      </c>
      <c r="G6">
        <v>44</v>
      </c>
      <c r="H6">
        <v>27</v>
      </c>
      <c r="I6" s="7">
        <f t="shared" ref="I6" si="2">G6*0.035</f>
        <v>1.54</v>
      </c>
      <c r="J6" s="7">
        <f t="shared" ref="J6" si="3">H6*0.035</f>
        <v>0.94500000000000006</v>
      </c>
    </row>
    <row r="7" spans="1:14" x14ac:dyDescent="0.45">
      <c r="C7" s="3"/>
      <c r="D7" t="s">
        <v>134</v>
      </c>
      <c r="E7" t="s">
        <v>139</v>
      </c>
      <c r="G7">
        <v>23</v>
      </c>
      <c r="H7">
        <v>12</v>
      </c>
      <c r="I7" s="7">
        <f t="shared" ref="I7:J10" si="4">G7*0.035</f>
        <v>0.80500000000000005</v>
      </c>
      <c r="J7" s="7">
        <f t="shared" si="4"/>
        <v>0.42000000000000004</v>
      </c>
    </row>
    <row r="8" spans="1:14" x14ac:dyDescent="0.45">
      <c r="C8" s="3">
        <v>15</v>
      </c>
      <c r="D8" t="s">
        <v>140</v>
      </c>
      <c r="E8" t="s">
        <v>141</v>
      </c>
      <c r="F8" s="1" t="s">
        <v>142</v>
      </c>
      <c r="G8">
        <v>46</v>
      </c>
      <c r="H8">
        <v>24</v>
      </c>
      <c r="I8" s="7">
        <f t="shared" si="4"/>
        <v>1.61</v>
      </c>
      <c r="J8" s="7">
        <f t="shared" si="4"/>
        <v>0.84000000000000008</v>
      </c>
    </row>
    <row r="9" spans="1:14" x14ac:dyDescent="0.45">
      <c r="C9" s="3"/>
      <c r="D9" t="s">
        <v>140</v>
      </c>
      <c r="E9" t="s">
        <v>145</v>
      </c>
      <c r="F9" s="1" t="s">
        <v>146</v>
      </c>
      <c r="G9">
        <v>19</v>
      </c>
      <c r="H9">
        <v>12</v>
      </c>
      <c r="I9" s="7">
        <f t="shared" si="4"/>
        <v>0.66500000000000004</v>
      </c>
      <c r="J9" s="7">
        <f t="shared" si="4"/>
        <v>0.42000000000000004</v>
      </c>
    </row>
    <row r="10" spans="1:14" x14ac:dyDescent="0.45">
      <c r="C10" s="3"/>
      <c r="D10" t="s">
        <v>147</v>
      </c>
      <c r="E10" t="s">
        <v>148</v>
      </c>
      <c r="G10">
        <v>44</v>
      </c>
      <c r="H10">
        <v>13</v>
      </c>
      <c r="I10" s="7">
        <f t="shared" si="4"/>
        <v>1.54</v>
      </c>
      <c r="J10" s="7">
        <f t="shared" si="4"/>
        <v>0.45500000000000007</v>
      </c>
    </row>
    <row r="11" spans="1:14" x14ac:dyDescent="0.45">
      <c r="C11" s="3"/>
    </row>
    <row r="12" spans="1:14" x14ac:dyDescent="0.45">
      <c r="C12" s="3"/>
    </row>
    <row r="13" spans="1:14" x14ac:dyDescent="0.45">
      <c r="A13" t="s">
        <v>143</v>
      </c>
      <c r="C13" s="3" t="s">
        <v>144</v>
      </c>
    </row>
    <row r="14" spans="1:14" x14ac:dyDescent="0.45">
      <c r="A14" t="s">
        <v>156</v>
      </c>
      <c r="C14" s="3"/>
    </row>
    <row r="15" spans="1:14" x14ac:dyDescent="0.45">
      <c r="A15" t="s">
        <v>157</v>
      </c>
      <c r="C15" s="3"/>
    </row>
    <row r="16" spans="1:14" x14ac:dyDescent="0.45">
      <c r="C16" s="3"/>
    </row>
    <row r="17" spans="3:3" x14ac:dyDescent="0.45">
      <c r="C17" s="3"/>
    </row>
    <row r="18" spans="3:3" x14ac:dyDescent="0.45">
      <c r="C18" s="3"/>
    </row>
    <row r="19" spans="3:3" x14ac:dyDescent="0.45">
      <c r="C19" s="3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8C607-542F-47F3-B293-3AF67546C26D}">
  <dimension ref="B2:C8"/>
  <sheetViews>
    <sheetView workbookViewId="0">
      <selection activeCell="C3" sqref="C3"/>
    </sheetView>
  </sheetViews>
  <sheetFormatPr defaultRowHeight="14.25" x14ac:dyDescent="0.45"/>
  <sheetData>
    <row r="2" spans="2:3" x14ac:dyDescent="0.45">
      <c r="B2" t="s">
        <v>149</v>
      </c>
      <c r="C2">
        <v>30</v>
      </c>
    </row>
    <row r="3" spans="2:3" x14ac:dyDescent="0.45">
      <c r="B3" t="s">
        <v>150</v>
      </c>
      <c r="C3">
        <v>10</v>
      </c>
    </row>
    <row r="4" spans="2:3" x14ac:dyDescent="0.45">
      <c r="B4" t="s">
        <v>151</v>
      </c>
      <c r="C4">
        <v>10</v>
      </c>
    </row>
    <row r="5" spans="2:3" x14ac:dyDescent="0.45">
      <c r="B5" t="s">
        <v>152</v>
      </c>
      <c r="C5">
        <v>22</v>
      </c>
    </row>
    <row r="6" spans="2:3" x14ac:dyDescent="0.45">
      <c r="B6" t="s">
        <v>153</v>
      </c>
      <c r="C6">
        <v>5</v>
      </c>
    </row>
    <row r="7" spans="2:3" x14ac:dyDescent="0.45">
      <c r="B7" t="s">
        <v>154</v>
      </c>
      <c r="C7">
        <v>60</v>
      </c>
    </row>
    <row r="8" spans="2:3" x14ac:dyDescent="0.45">
      <c r="B8" t="s">
        <v>155</v>
      </c>
      <c r="C8">
        <f>SUM(C2:C7)</f>
        <v>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F7E3D-F5C3-4F04-B874-8631B02BE9CF}">
  <dimension ref="A1:Q61"/>
  <sheetViews>
    <sheetView workbookViewId="0">
      <selection activeCell="I8" sqref="I8"/>
    </sheetView>
  </sheetViews>
  <sheetFormatPr defaultRowHeight="14.25" x14ac:dyDescent="0.45"/>
  <cols>
    <col min="1" max="1" width="17.73046875" customWidth="1"/>
  </cols>
  <sheetData>
    <row r="1" spans="1:17" x14ac:dyDescent="0.45">
      <c r="A1" t="s">
        <v>58</v>
      </c>
    </row>
    <row r="2" spans="1:17" x14ac:dyDescent="0.4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x14ac:dyDescent="0.45">
      <c r="B3" t="s">
        <v>77</v>
      </c>
      <c r="J3" t="s">
        <v>122</v>
      </c>
    </row>
    <row r="4" spans="1:17" x14ac:dyDescent="0.45">
      <c r="C4" t="s">
        <v>59</v>
      </c>
      <c r="K4" t="s">
        <v>118</v>
      </c>
    </row>
    <row r="5" spans="1:17" x14ac:dyDescent="0.45">
      <c r="C5" t="s">
        <v>60</v>
      </c>
      <c r="K5" t="s">
        <v>60</v>
      </c>
    </row>
    <row r="6" spans="1:17" x14ac:dyDescent="0.45">
      <c r="C6" t="s">
        <v>61</v>
      </c>
      <c r="K6" t="s">
        <v>61</v>
      </c>
    </row>
    <row r="7" spans="1:17" x14ac:dyDescent="0.45">
      <c r="C7" t="s">
        <v>62</v>
      </c>
      <c r="K7" t="s">
        <v>119</v>
      </c>
    </row>
    <row r="8" spans="1:17" x14ac:dyDescent="0.45">
      <c r="C8" t="s">
        <v>63</v>
      </c>
      <c r="K8" t="s">
        <v>63</v>
      </c>
    </row>
    <row r="9" spans="1:17" x14ac:dyDescent="0.45">
      <c r="C9" t="s">
        <v>64</v>
      </c>
      <c r="K9" t="s">
        <v>121</v>
      </c>
    </row>
    <row r="10" spans="1:17" x14ac:dyDescent="0.45">
      <c r="C10" t="s">
        <v>65</v>
      </c>
      <c r="K10" t="s">
        <v>120</v>
      </c>
    </row>
    <row r="11" spans="1:17" x14ac:dyDescent="0.45">
      <c r="B11" t="s">
        <v>66</v>
      </c>
    </row>
    <row r="12" spans="1:17" x14ac:dyDescent="0.45">
      <c r="C12" t="s">
        <v>67</v>
      </c>
    </row>
    <row r="13" spans="1:17" x14ac:dyDescent="0.45">
      <c r="C13" t="s">
        <v>68</v>
      </c>
    </row>
    <row r="14" spans="1:17" x14ac:dyDescent="0.45">
      <c r="C14" t="s">
        <v>69</v>
      </c>
    </row>
    <row r="15" spans="1:17" x14ac:dyDescent="0.45">
      <c r="C15" t="s">
        <v>70</v>
      </c>
    </row>
    <row r="16" spans="1:17" x14ac:dyDescent="0.45">
      <c r="C16" t="s">
        <v>71</v>
      </c>
    </row>
    <row r="17" spans="1:9" x14ac:dyDescent="0.45">
      <c r="C17" t="s">
        <v>72</v>
      </c>
    </row>
    <row r="18" spans="1:9" x14ac:dyDescent="0.45">
      <c r="C18" t="s">
        <v>73</v>
      </c>
    </row>
    <row r="19" spans="1:9" x14ac:dyDescent="0.45">
      <c r="C19" t="s">
        <v>74</v>
      </c>
    </row>
    <row r="20" spans="1:9" x14ac:dyDescent="0.45">
      <c r="B20" t="s">
        <v>75</v>
      </c>
    </row>
    <row r="21" spans="1:9" x14ac:dyDescent="0.45">
      <c r="C21" t="s">
        <v>76</v>
      </c>
    </row>
    <row r="22" spans="1:9" x14ac:dyDescent="0.45">
      <c r="A22" s="5"/>
      <c r="B22" s="5"/>
      <c r="C22" s="5"/>
      <c r="D22" s="5"/>
      <c r="E22" s="5"/>
      <c r="F22" s="5"/>
      <c r="G22" s="5"/>
      <c r="H22" s="5"/>
      <c r="I22" s="5"/>
    </row>
    <row r="24" spans="1:9" x14ac:dyDescent="0.45">
      <c r="B24" t="s">
        <v>96</v>
      </c>
    </row>
    <row r="25" spans="1:9" x14ac:dyDescent="0.45">
      <c r="C25" t="s">
        <v>79</v>
      </c>
    </row>
    <row r="26" spans="1:9" x14ac:dyDescent="0.45">
      <c r="C26" t="s">
        <v>80</v>
      </c>
    </row>
    <row r="27" spans="1:9" x14ac:dyDescent="0.45">
      <c r="C27" t="s">
        <v>81</v>
      </c>
    </row>
    <row r="28" spans="1:9" x14ac:dyDescent="0.45">
      <c r="C28" t="s">
        <v>82</v>
      </c>
    </row>
    <row r="29" spans="1:9" x14ac:dyDescent="0.45">
      <c r="C29" t="s">
        <v>83</v>
      </c>
    </row>
    <row r="30" spans="1:9" x14ac:dyDescent="0.45">
      <c r="C30" t="s">
        <v>84</v>
      </c>
    </row>
    <row r="31" spans="1:9" x14ac:dyDescent="0.45">
      <c r="C31" t="s">
        <v>85</v>
      </c>
    </row>
    <row r="32" spans="1:9" x14ac:dyDescent="0.45">
      <c r="C32" t="s">
        <v>86</v>
      </c>
    </row>
    <row r="33" spans="2:3" x14ac:dyDescent="0.45">
      <c r="B33" t="s">
        <v>87</v>
      </c>
    </row>
    <row r="34" spans="2:3" x14ac:dyDescent="0.45">
      <c r="C34" t="s">
        <v>88</v>
      </c>
    </row>
    <row r="35" spans="2:3" x14ac:dyDescent="0.45">
      <c r="C35" t="s">
        <v>89</v>
      </c>
    </row>
    <row r="36" spans="2:3" x14ac:dyDescent="0.45">
      <c r="C36" t="s">
        <v>90</v>
      </c>
    </row>
    <row r="37" spans="2:3" x14ac:dyDescent="0.45">
      <c r="C37" t="s">
        <v>91</v>
      </c>
    </row>
    <row r="38" spans="2:3" x14ac:dyDescent="0.45">
      <c r="C38" t="s">
        <v>92</v>
      </c>
    </row>
    <row r="39" spans="2:3" x14ac:dyDescent="0.45">
      <c r="C39" t="s">
        <v>93</v>
      </c>
    </row>
    <row r="40" spans="2:3" x14ac:dyDescent="0.45">
      <c r="C40" t="s">
        <v>94</v>
      </c>
    </row>
    <row r="41" spans="2:3" x14ac:dyDescent="0.45">
      <c r="C41" t="s">
        <v>95</v>
      </c>
    </row>
    <row r="44" spans="2:3" x14ac:dyDescent="0.45">
      <c r="B44" t="s">
        <v>78</v>
      </c>
    </row>
    <row r="45" spans="2:3" x14ac:dyDescent="0.45">
      <c r="C45" t="s">
        <v>97</v>
      </c>
    </row>
    <row r="46" spans="2:3" x14ac:dyDescent="0.45">
      <c r="C46" t="s">
        <v>80</v>
      </c>
    </row>
    <row r="47" spans="2:3" x14ac:dyDescent="0.45">
      <c r="C47" t="s">
        <v>81</v>
      </c>
    </row>
    <row r="48" spans="2:3" x14ac:dyDescent="0.45">
      <c r="C48" t="s">
        <v>98</v>
      </c>
    </row>
    <row r="49" spans="2:3" x14ac:dyDescent="0.45">
      <c r="C49" t="s">
        <v>99</v>
      </c>
    </row>
    <row r="50" spans="2:3" x14ac:dyDescent="0.45">
      <c r="C50" t="s">
        <v>100</v>
      </c>
    </row>
    <row r="51" spans="2:3" x14ac:dyDescent="0.45">
      <c r="C51" t="s">
        <v>101</v>
      </c>
    </row>
    <row r="52" spans="2:3" x14ac:dyDescent="0.45">
      <c r="C52" t="s">
        <v>102</v>
      </c>
    </row>
    <row r="53" spans="2:3" x14ac:dyDescent="0.45">
      <c r="B53" t="s">
        <v>87</v>
      </c>
    </row>
    <row r="54" spans="2:3" x14ac:dyDescent="0.45">
      <c r="C54" t="s">
        <v>88</v>
      </c>
    </row>
    <row r="55" spans="2:3" x14ac:dyDescent="0.45">
      <c r="C55" t="s">
        <v>103</v>
      </c>
    </row>
    <row r="56" spans="2:3" x14ac:dyDescent="0.45">
      <c r="C56" t="s">
        <v>90</v>
      </c>
    </row>
    <row r="57" spans="2:3" x14ac:dyDescent="0.45">
      <c r="C57" t="s">
        <v>91</v>
      </c>
    </row>
    <row r="58" spans="2:3" x14ac:dyDescent="0.45">
      <c r="C58" t="s">
        <v>104</v>
      </c>
    </row>
    <row r="59" spans="2:3" x14ac:dyDescent="0.45">
      <c r="C59" t="s">
        <v>93</v>
      </c>
    </row>
    <row r="60" spans="2:3" x14ac:dyDescent="0.45">
      <c r="C60" t="s">
        <v>105</v>
      </c>
    </row>
    <row r="61" spans="2:3" x14ac:dyDescent="0.45">
      <c r="C61" t="s">
        <v>106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Budget</vt:lpstr>
      <vt:lpstr>Vacuum</vt:lpstr>
      <vt:lpstr>Reflow Oven</vt:lpstr>
      <vt:lpstr>Motors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Zachmann</dc:creator>
  <cp:lastModifiedBy>Mark Zachmann</cp:lastModifiedBy>
  <dcterms:created xsi:type="dcterms:W3CDTF">2017-01-02T15:25:41Z</dcterms:created>
  <dcterms:modified xsi:type="dcterms:W3CDTF">2019-05-06T11:30:15Z</dcterms:modified>
</cp:coreProperties>
</file>