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<sst xmlns="http://schemas.openxmlformats.org/spreadsheetml/2006/main" count="31" uniqueCount="31">
  <si>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Ingredients</t>
  </si>
  <si>
    <t>Lye</t>
  </si>
  <si>
    <t xml:space="preserve">Hemp Oil </t>
  </si>
  <si>
    <t>Sunflower Oil</t>
  </si>
  <si>
    <t>Castor Oil</t>
  </si>
  <si>
    <t>Coconut Oil</t>
  </si>
  <si>
    <t>Olive Oil (A)</t>
  </si>
  <si>
    <t>Milk</t>
  </si>
  <si>
    <t xml:space="preserve">Tallow </t>
  </si>
  <si>
    <t xml:space="preserve">Beeswax </t>
  </si>
  <si>
    <t>Honey</t>
  </si>
  <si>
    <t>Palm Oil</t>
  </si>
  <si>
    <t xml:space="preserve">Shea Butter </t>
  </si>
  <si>
    <t xml:space="preserve">Star Anise Oil </t>
  </si>
  <si>
    <t>Ounces</t>
  </si>
  <si>
    <t>Cost/Unit</t>
  </si>
  <si>
    <t>Cost/Ounce</t>
  </si>
  <si>
    <t>Total cost per lb</t>
  </si>
  <si>
    <t>Average cost per lb</t>
  </si>
  <si>
    <t>Recipes (in oz, 1 lb total)</t>
  </si>
  <si>
    <t>Hemp Soap</t>
  </si>
  <si>
    <t>Coconut Milk Soap</t>
  </si>
  <si>
    <t>Honey Soap</t>
  </si>
  <si>
    <t>Star Anise Soap</t>
  </si>
  <si>
    <t>Super Lather Tallow Soap</t>
  </si>
  <si>
    <t>Tallow Trifecta Soap</t>
  </si>
  <si>
    <t>Meadow Soap</t>
  </si>
  <si>
    <t>Basic Soap</t>
  </si>
  <si>
    <t>Four Oils Soap</t>
  </si>
  <si>
    <t>Coconut Oil Soap (20% superfat)</t>
  </si>
  <si>
    <t>Castile (Grade 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</si>
</sst>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[RED]\-[$$-409]#,##0.00"/>
  </numFmts>
  <fonts count="10">
    <font>
      <sz val="10.0"/>
      <color rgb="FF000000"/>
      <name val="Arial"/>
      <scheme val="minor"/>
    </font>
    <font>
      <b/>
      <sz val="12.0"/>
      <color rgb="FFE8F2A1"/>
      <name val="Arial"/>
    </font>
    <font>
      <sz val="10.0"/>
      <color rgb="FFFFD8CE"/>
      <name val="Arial"/>
    </font>
    <font>
      <sz val="10.0"/>
      <color rgb="FFFFDE59"/>
      <name val="Arial"/>
    </font>
    <font>
      <b/>
      <sz val="12.0"/>
      <color rgb="FFFFD8CE"/>
      <name val="Arial"/>
    </font>
    <font>
      <sz val="10.0"/>
      <color theme="1"/>
      <name val="Arial"/>
    </font>
    <font>
      <b/>
      <sz val="12.0"/>
      <color rgb="FFF6F9D4"/>
      <name val="Arial"/>
    </font>
    <font>
      <b/>
      <sz val="11.0"/>
      <color rgb="FFE8F2A1"/>
      <name val="Arial"/>
    </font>
    <font>
      <b/>
      <sz val="11.0"/>
      <color theme="1"/>
      <name val="Arial"/>
    </font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983B0"/>
        <bgColor rgb="FF5983B0"/>
      </patternFill>
    </fill>
    <fill>
      <patternFill patternType="solid">
        <fgColor rgb="FFFF6D6D"/>
        <bgColor rgb="FFFF6D6D"/>
      </patternFill>
    </fill>
    <fill>
      <patternFill patternType="solid">
        <fgColor rgb="FFEC9BA4"/>
        <bgColor rgb="FFEC9BA4"/>
      </patternFill>
    </fill>
    <fill>
      <patternFill patternType="solid">
        <fgColor rgb="FFFFAA95"/>
        <bgColor rgb="FFFFAA95"/>
      </patternFill>
    </fill>
    <fill>
      <patternFill patternType="solid">
        <fgColor rgb="FFF7D1D5"/>
        <bgColor rgb="FFF7D1D5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2" fontId="5" numFmtId="164" xfId="0" applyAlignment="1" applyBorder="1" applyFont="1" applyNumberForma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2" fontId="8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horizontal="left" shrinkToFit="0" vertical="bottom" wrapText="0"/>
    </xf>
    <xf borderId="1" fillId="3" fontId="5" numFmtId="0" xfId="0" applyAlignment="1" applyBorder="1" applyFont="1">
      <alignment shrinkToFit="0" vertical="bottom" wrapText="0"/>
    </xf>
    <xf borderId="2" fillId="3" fontId="5" numFmtId="0" xfId="0" applyAlignment="1" applyBorder="1" applyFont="1">
      <alignment shrinkToFit="0" vertical="bottom" wrapText="0"/>
    </xf>
    <xf borderId="1" fillId="3" fontId="9" numFmtId="164" xfId="0" applyAlignment="1" applyBorder="1" applyFont="1" applyNumberFormat="1">
      <alignment shrinkToFit="0" vertical="bottom" wrapText="0"/>
    </xf>
    <xf borderId="1" fillId="3" fontId="9" numFmtId="0" xfId="0" applyAlignment="1" applyBorder="1" applyFont="1">
      <alignment shrinkToFit="0" vertical="bottom" wrapText="0"/>
    </xf>
    <xf borderId="1" fillId="4" fontId="5" numFmtId="0" xfId="0" applyAlignment="1" applyBorder="1" applyFill="1" applyFont="1">
      <alignment horizontal="center" shrinkToFit="0" vertical="bottom" wrapText="0"/>
    </xf>
    <xf borderId="1" fillId="5" fontId="5" numFmtId="0" xfId="0" applyAlignment="1" applyBorder="1" applyFill="1" applyFont="1">
      <alignment shrinkToFit="0" vertical="bottom" wrapText="0"/>
    </xf>
    <xf borderId="1" fillId="5" fontId="5" numFmtId="164" xfId="0" applyAlignment="1" applyBorder="1" applyFont="1" applyNumberFormat="1">
      <alignment shrinkToFit="0" vertical="bottom" wrapText="0"/>
    </xf>
    <xf borderId="1" fillId="6" fontId="5" numFmtId="0" xfId="0" applyAlignment="1" applyBorder="1" applyFill="1" applyFont="1">
      <alignment shrinkToFit="0" vertical="bottom" wrapText="0"/>
    </xf>
    <xf borderId="1" fillId="6" fontId="5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7.88"/>
    <col customWidth="1" min="3" max="3" width="9.13"/>
    <col customWidth="1" min="4" max="4" width="11.75"/>
    <col customWidth="1" min="5" max="5" width="9.25"/>
    <col customWidth="1" min="6" max="6" width="11.13"/>
    <col customWidth="1" min="7" max="7" width="11.38"/>
    <col customWidth="1" min="8" max="8" width="6.5"/>
    <col customWidth="1" min="9" max="9" width="7.13"/>
    <col customWidth="1" min="10" max="10" width="8.75"/>
    <col customWidth="1" min="11" max="11" width="6.63"/>
    <col customWidth="1" min="12" max="12" width="8.0"/>
    <col customWidth="1" min="13" max="13" width="11.0"/>
    <col customWidth="1" min="14" max="14" width="12.63"/>
    <col customWidth="1" min="15" max="15" width="14.88"/>
    <col customWidth="1" min="16" max="16" width="19.13"/>
    <col customWidth="1" min="17" max="17" width="18.5"/>
    <col customWidth="1" min="18" max="18" width="20.38"/>
    <col customWidth="1" min="19" max="19" width="39.5"/>
    <col customWidth="1" min="20" max="20" width="11.5"/>
    <col customWidth="1" min="21" max="26" width="8.63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2"/>
      <c r="Q1" s="2"/>
      <c r="R1" s="2"/>
      <c r="S1" s="2"/>
      <c r="T1" s="5"/>
      <c r="U1" s="6"/>
      <c r="V1" s="6"/>
      <c r="W1" s="6"/>
      <c r="X1" s="6"/>
      <c r="Y1" s="6"/>
      <c r="Z1" s="6"/>
    </row>
    <row r="2" ht="12.75" customHeight="1">
      <c r="A2" s="7" t="s">
        <v>14</v>
      </c>
      <c r="B2" s="3">
        <v>128.0</v>
      </c>
      <c r="C2" s="3">
        <v>16.0</v>
      </c>
      <c r="D2" s="3">
        <v>112.0</v>
      </c>
      <c r="E2" s="3">
        <v>112.0</v>
      </c>
      <c r="F2" s="3">
        <v>128.0</v>
      </c>
      <c r="G2" s="3">
        <v>112.0</v>
      </c>
      <c r="H2" s="3">
        <v>128.0</v>
      </c>
      <c r="I2" s="3">
        <v>128.0</v>
      </c>
      <c r="J2" s="3">
        <v>16.0</v>
      </c>
      <c r="K2" s="3">
        <v>16.0</v>
      </c>
      <c r="L2" s="3">
        <v>128.0</v>
      </c>
      <c r="M2" s="3">
        <v>32.0</v>
      </c>
      <c r="N2" s="3">
        <v>4.0</v>
      </c>
      <c r="O2" s="4"/>
      <c r="P2" s="2"/>
      <c r="Q2" s="2"/>
      <c r="R2" s="2"/>
      <c r="S2" s="2"/>
      <c r="T2" s="5"/>
      <c r="U2" s="6"/>
      <c r="V2" s="6"/>
      <c r="W2" s="6"/>
      <c r="X2" s="6"/>
      <c r="Y2" s="6"/>
      <c r="Z2" s="6"/>
    </row>
    <row r="3" ht="12.75" customHeight="1">
      <c r="A3" s="8" t="s">
        <v>15</v>
      </c>
      <c r="B3" s="9">
        <v>26.34</v>
      </c>
      <c r="C3" s="9">
        <v>10.12</v>
      </c>
      <c r="D3" s="9">
        <v>16.45</v>
      </c>
      <c r="E3" s="9">
        <v>20.84</v>
      </c>
      <c r="F3" s="9">
        <v>21.99</v>
      </c>
      <c r="G3" s="9">
        <v>36.16</v>
      </c>
      <c r="H3" s="9">
        <v>8.0</v>
      </c>
      <c r="I3" s="9">
        <v>35.0</v>
      </c>
      <c r="J3" s="9">
        <v>11.99</v>
      </c>
      <c r="K3" s="9">
        <v>8.0</v>
      </c>
      <c r="L3" s="9">
        <v>19.78</v>
      </c>
      <c r="M3" s="9">
        <v>20.0</v>
      </c>
      <c r="N3" s="9">
        <v>13.5</v>
      </c>
      <c r="O3" s="10"/>
      <c r="P3" s="11"/>
      <c r="Q3" s="10"/>
      <c r="R3" s="10"/>
      <c r="S3" s="10"/>
      <c r="T3" s="6"/>
      <c r="U3" s="6"/>
      <c r="V3" s="6"/>
      <c r="W3" s="6"/>
      <c r="X3" s="6"/>
      <c r="Y3" s="6"/>
      <c r="Z3" s="6"/>
    </row>
    <row r="4" ht="12.75" customHeight="1">
      <c r="A4" s="8" t="s">
        <v>16</v>
      </c>
      <c r="B4" s="9">
        <f t="shared" ref="B4:N4" si="1">B3 / B2</f>
        <v>0.20578125</v>
      </c>
      <c r="C4" s="9">
        <f t="shared" si="1"/>
        <v>0.6325</v>
      </c>
      <c r="D4" s="9">
        <f t="shared" si="1"/>
        <v>0.146875</v>
      </c>
      <c r="E4" s="9">
        <f t="shared" si="1"/>
        <v>0.1860714286</v>
      </c>
      <c r="F4" s="9">
        <f t="shared" si="1"/>
        <v>0.171796875</v>
      </c>
      <c r="G4" s="9">
        <f t="shared" si="1"/>
        <v>0.3228571429</v>
      </c>
      <c r="H4" s="9">
        <f t="shared" si="1"/>
        <v>0.0625</v>
      </c>
      <c r="I4" s="9">
        <f t="shared" si="1"/>
        <v>0.2734375</v>
      </c>
      <c r="J4" s="9">
        <f t="shared" si="1"/>
        <v>0.749375</v>
      </c>
      <c r="K4" s="9">
        <f t="shared" si="1"/>
        <v>0.5</v>
      </c>
      <c r="L4" s="9">
        <f t="shared" si="1"/>
        <v>0.15453125</v>
      </c>
      <c r="M4" s="9">
        <f t="shared" si="1"/>
        <v>0.625</v>
      </c>
      <c r="N4" s="9">
        <f t="shared" si="1"/>
        <v>3.375</v>
      </c>
      <c r="O4" s="12" t="s">
        <v>17</v>
      </c>
      <c r="P4" s="12" t="s">
        <v>18</v>
      </c>
      <c r="Q4" s="10"/>
      <c r="R4" s="10"/>
      <c r="S4" s="10"/>
      <c r="T4" s="6"/>
      <c r="U4" s="6"/>
      <c r="V4" s="6"/>
      <c r="W4" s="6"/>
      <c r="X4" s="6"/>
      <c r="Y4" s="6"/>
      <c r="Z4" s="6"/>
    </row>
    <row r="5" ht="12.75" customHeight="1">
      <c r="A5" s="13" t="s">
        <v>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6">
        <f>SUM(O6:O16) /11</f>
        <v>4.598908076</v>
      </c>
      <c r="Q5" s="17"/>
      <c r="R5" s="14"/>
      <c r="S5" s="14"/>
      <c r="T5" s="6"/>
      <c r="U5" s="6"/>
      <c r="V5" s="6"/>
      <c r="W5" s="6"/>
      <c r="X5" s="6"/>
      <c r="Y5" s="6"/>
      <c r="Z5" s="6"/>
    </row>
    <row r="6" ht="12.75" customHeight="1">
      <c r="A6" s="18" t="s">
        <v>20</v>
      </c>
      <c r="B6" s="19">
        <v>2.32</v>
      </c>
      <c r="C6" s="19">
        <v>5.0</v>
      </c>
      <c r="D6" s="19">
        <v>2.0</v>
      </c>
      <c r="E6" s="19">
        <v>1.0</v>
      </c>
      <c r="F6" s="20">
        <v>6.0</v>
      </c>
      <c r="G6" s="19">
        <v>2.0</v>
      </c>
      <c r="H6" s="19"/>
      <c r="I6" s="19"/>
      <c r="J6" s="19"/>
      <c r="K6" s="19"/>
      <c r="L6" s="19"/>
      <c r="M6" s="19"/>
      <c r="N6" s="19"/>
      <c r="O6" s="20">
        <f>B4*B6 + (C4*C6) + (D4*D6) + (E4*E6) + (F4*F6) + (G4*G6) + (H4*H6) + (I4*I6) + (J4*J6) + (K4*K6) + (L4*L6) + (M4*M6) + (N4*N6)</f>
        <v>5.796229464</v>
      </c>
      <c r="P6" s="20"/>
      <c r="Q6" s="20"/>
      <c r="R6" s="19"/>
      <c r="S6" s="19"/>
      <c r="T6" s="6"/>
      <c r="U6" s="6"/>
      <c r="V6" s="6"/>
      <c r="W6" s="6"/>
      <c r="X6" s="6"/>
      <c r="Y6" s="6"/>
      <c r="Z6" s="6"/>
    </row>
    <row r="7" ht="12.75" customHeight="1">
      <c r="A7" s="18" t="s">
        <v>21</v>
      </c>
      <c r="B7" s="21">
        <v>2.32</v>
      </c>
      <c r="C7" s="21"/>
      <c r="D7" s="21">
        <v>4.0</v>
      </c>
      <c r="E7" s="21">
        <v>1.0</v>
      </c>
      <c r="F7" s="21">
        <v>6.0</v>
      </c>
      <c r="G7" s="21">
        <v>5.0</v>
      </c>
      <c r="H7" s="21">
        <v>4.0</v>
      </c>
      <c r="I7" s="21"/>
      <c r="J7" s="21"/>
      <c r="K7" s="21"/>
      <c r="L7" s="21"/>
      <c r="M7" s="21"/>
      <c r="N7" s="21"/>
      <c r="O7" s="22">
        <f>B4*B7 + (C4*C7) + (D4*D7) + (E4*E7) + (F4*F7) + (G4*G7) + (H4*H7) + (I4*I7) + (J4*J7) + (K4*K7) + (L4*L7) + (M4*M7) + (N4*N7)</f>
        <v>4.146050893</v>
      </c>
      <c r="P7" s="22"/>
      <c r="Q7" s="22"/>
      <c r="R7" s="21"/>
      <c r="S7" s="21"/>
      <c r="T7" s="6"/>
      <c r="U7" s="6"/>
      <c r="V7" s="6"/>
      <c r="W7" s="6"/>
      <c r="X7" s="6"/>
      <c r="Y7" s="6"/>
      <c r="Z7" s="6"/>
    </row>
    <row r="8" ht="12.75" customHeight="1">
      <c r="A8" s="18" t="s">
        <v>22</v>
      </c>
      <c r="B8" s="19">
        <v>2.23</v>
      </c>
      <c r="C8" s="19"/>
      <c r="D8" s="19"/>
      <c r="E8" s="19">
        <v>0.8</v>
      </c>
      <c r="F8" s="19">
        <v>3.2</v>
      </c>
      <c r="G8" s="19">
        <v>4.0</v>
      </c>
      <c r="H8" s="19"/>
      <c r="I8" s="19">
        <v>7.68</v>
      </c>
      <c r="J8" s="19">
        <v>0.32</v>
      </c>
      <c r="K8" s="19">
        <v>0.48</v>
      </c>
      <c r="L8" s="19"/>
      <c r="M8" s="19"/>
      <c r="N8" s="19"/>
      <c r="O8" s="20">
        <f>B4*B8 + (C4*C8) + (D4*D8) + (E4*E8) + (F4*F8) + (G4*G8) + (H4*H8) + (I4*I8) + (J4*J8) + (K4*K8) + (L4*L8) + (M4*M8) + (N4*N8)</f>
        <v>5.028727902</v>
      </c>
      <c r="P8" s="20"/>
      <c r="Q8" s="20"/>
      <c r="R8" s="19"/>
      <c r="S8" s="19"/>
      <c r="T8" s="6"/>
      <c r="U8" s="6"/>
      <c r="V8" s="6"/>
      <c r="W8" s="6"/>
      <c r="X8" s="6"/>
      <c r="Y8" s="6"/>
      <c r="Z8" s="6"/>
    </row>
    <row r="9" ht="12.75" customHeight="1">
      <c r="A9" s="18" t="s">
        <v>23</v>
      </c>
      <c r="B9" s="19">
        <v>2.25</v>
      </c>
      <c r="C9" s="19"/>
      <c r="D9" s="19"/>
      <c r="E9" s="19"/>
      <c r="F9" s="19">
        <v>4.0</v>
      </c>
      <c r="G9" s="19">
        <v>2.0</v>
      </c>
      <c r="H9" s="19"/>
      <c r="I9" s="19"/>
      <c r="J9" s="19"/>
      <c r="K9" s="19"/>
      <c r="L9" s="19">
        <v>8.0</v>
      </c>
      <c r="M9" s="19">
        <v>2.0</v>
      </c>
      <c r="N9" s="19">
        <v>0.125</v>
      </c>
      <c r="O9" s="20">
        <f>B4*B9 + (C4*C9) + (D4*D9) + (E4*E9) + (F4*F9) + (G4*G9) + (H4*H9) + (I4*I9) + (J4*J9) + (K4*K9) + (L4*L9) + (M4*M9) + (N4*N9)</f>
        <v>4.704034598</v>
      </c>
      <c r="P9" s="20"/>
      <c r="Q9" s="20"/>
      <c r="R9" s="19"/>
      <c r="S9" s="19"/>
      <c r="T9" s="6"/>
      <c r="U9" s="6"/>
      <c r="V9" s="6"/>
      <c r="W9" s="6"/>
      <c r="X9" s="6"/>
      <c r="Y9" s="6"/>
      <c r="Z9" s="6"/>
    </row>
    <row r="10" ht="12.75" customHeight="1">
      <c r="A10" s="18" t="s">
        <v>24</v>
      </c>
      <c r="B10" s="21">
        <v>2.32</v>
      </c>
      <c r="C10" s="21"/>
      <c r="D10" s="21"/>
      <c r="E10" s="21">
        <v>0.96</v>
      </c>
      <c r="F10" s="21">
        <v>5.44</v>
      </c>
      <c r="G10" s="21">
        <v>6.4</v>
      </c>
      <c r="H10" s="21"/>
      <c r="I10" s="21">
        <v>3.2</v>
      </c>
      <c r="J10" s="21"/>
      <c r="K10" s="21"/>
      <c r="L10" s="21"/>
      <c r="M10" s="21"/>
      <c r="N10" s="21"/>
      <c r="O10" s="22">
        <f>B4*B10 + (C4*C10) + (D4*D10) + (E4*E10) + (F4*F10) + (G4*G10) + (H4*H10) + (I4*I10) + (J4*J10) + (K4*K10) + (L4*L10) + (M4*M10) + (N4*N10)</f>
        <v>4.531901786</v>
      </c>
      <c r="P10" s="22"/>
      <c r="Q10" s="22"/>
      <c r="R10" s="21"/>
      <c r="S10" s="21"/>
      <c r="T10" s="6"/>
      <c r="U10" s="6"/>
      <c r="V10" s="6"/>
      <c r="W10" s="6"/>
      <c r="X10" s="6"/>
      <c r="Y10" s="6"/>
      <c r="Z10" s="6"/>
    </row>
    <row r="11" ht="12.75" customHeight="1">
      <c r="A11" s="18" t="s">
        <v>25</v>
      </c>
      <c r="B11" s="21">
        <v>2.34</v>
      </c>
      <c r="C11" s="21"/>
      <c r="D11" s="21"/>
      <c r="E11" s="21"/>
      <c r="F11" s="21">
        <v>5.28</v>
      </c>
      <c r="G11" s="21">
        <v>5.44</v>
      </c>
      <c r="H11" s="21"/>
      <c r="I11" s="21">
        <v>5.28</v>
      </c>
      <c r="J11" s="21"/>
      <c r="K11" s="21"/>
      <c r="L11" s="21"/>
      <c r="M11" s="21"/>
      <c r="N11" s="21"/>
      <c r="O11" s="22">
        <f>B4*B11 + (C4*C11) + (D4*D11) + (E4*E11) + (F4*F11) + (G4*G11) + (H4*H11) + (I4*I11) + (J4*J11) + (K4*K11) + (L4*L11) + (M4*M11) + (N4*N11)</f>
        <v>4.588708482</v>
      </c>
      <c r="P11" s="22"/>
      <c r="Q11" s="22"/>
      <c r="R11" s="21"/>
      <c r="S11" s="21"/>
      <c r="T11" s="6"/>
      <c r="U11" s="6"/>
      <c r="V11" s="6"/>
      <c r="W11" s="6"/>
      <c r="X11" s="6"/>
      <c r="Y11" s="6"/>
      <c r="Z11" s="6"/>
    </row>
    <row r="12" ht="12.75" customHeight="1">
      <c r="A12" s="18" t="s">
        <v>26</v>
      </c>
      <c r="B12" s="21">
        <v>2.4</v>
      </c>
      <c r="C12" s="21"/>
      <c r="D12" s="21">
        <v>1.76</v>
      </c>
      <c r="E12" s="21">
        <v>1.28</v>
      </c>
      <c r="F12" s="21">
        <v>8.64</v>
      </c>
      <c r="G12" s="21">
        <v>2.24</v>
      </c>
      <c r="H12" s="21"/>
      <c r="I12" s="21"/>
      <c r="J12" s="21"/>
      <c r="K12" s="21"/>
      <c r="L12" s="21">
        <v>2.08</v>
      </c>
      <c r="M12" s="21"/>
      <c r="N12" s="21"/>
      <c r="O12" s="22">
        <f>B4*B12 + (C4*C12) + (D4*D12) + (E4*E12) + (F4*F12) + (G4*G12) + (H4*H12) + (I4*I12) + (J4*J12) + (K4*K12) + (L4*L12) + (M4*M12) + (N4*N12)</f>
        <v>3.519496429</v>
      </c>
      <c r="P12" s="22"/>
      <c r="Q12" s="22"/>
      <c r="R12" s="21"/>
      <c r="S12" s="21"/>
      <c r="T12" s="6"/>
      <c r="U12" s="6"/>
      <c r="V12" s="6"/>
      <c r="W12" s="6"/>
      <c r="X12" s="6"/>
      <c r="Y12" s="6"/>
      <c r="Z12" s="6"/>
    </row>
    <row r="13" ht="12.75" customHeight="1">
      <c r="A13" s="18" t="s">
        <v>27</v>
      </c>
      <c r="B13" s="21">
        <v>2.4</v>
      </c>
      <c r="C13" s="21"/>
      <c r="D13" s="21"/>
      <c r="E13" s="21"/>
      <c r="F13" s="21">
        <v>4.0</v>
      </c>
      <c r="G13" s="21">
        <v>7.5</v>
      </c>
      <c r="H13" s="21"/>
      <c r="I13" s="21"/>
      <c r="J13" s="21"/>
      <c r="K13" s="21"/>
      <c r="L13" s="21">
        <v>5.5</v>
      </c>
      <c r="M13" s="21"/>
      <c r="N13" s="21"/>
      <c r="O13" s="22">
        <f>B4*B13 + (C4*C13) + (D4*D13) + (E4*E13) + (F4*F13) + (G4*G13) + (H4*H13) + (I4*I13) + (J4*J13) + (K4*K13) + (L4*L13) + (M4*M13) + (N4*N13)</f>
        <v>4.452412946</v>
      </c>
      <c r="P13" s="22"/>
      <c r="Q13" s="22"/>
      <c r="R13" s="21"/>
      <c r="S13" s="21"/>
      <c r="T13" s="6"/>
      <c r="U13" s="6"/>
      <c r="V13" s="6"/>
      <c r="W13" s="6"/>
      <c r="X13" s="6"/>
      <c r="Y13" s="6"/>
      <c r="Z13" s="6"/>
    </row>
    <row r="14" ht="12.75" customHeight="1">
      <c r="A14" s="18" t="s">
        <v>28</v>
      </c>
      <c r="B14" s="19">
        <v>3.1</v>
      </c>
      <c r="C14" s="19"/>
      <c r="D14" s="19"/>
      <c r="E14" s="19">
        <v>1.3</v>
      </c>
      <c r="F14" s="19">
        <v>6.5</v>
      </c>
      <c r="G14" s="19">
        <v>7.5</v>
      </c>
      <c r="H14" s="19"/>
      <c r="I14" s="19"/>
      <c r="J14" s="19"/>
      <c r="K14" s="19"/>
      <c r="L14" s="19">
        <v>6.5</v>
      </c>
      <c r="M14" s="19"/>
      <c r="N14" s="19"/>
      <c r="O14" s="20">
        <f>B4*B14 + (C4*C14) + (D4*D14) + (E4*E14) + (F4*F14) + (G4*G14) + (H4*H14) + (I4*I14) + (J4*J14) + (K4*K14) + (L4*L14) + (M4*M14) + (N4*N14)</f>
        <v>5.422376116</v>
      </c>
      <c r="P14" s="20"/>
      <c r="Q14" s="20"/>
      <c r="R14" s="19"/>
      <c r="S14" s="19"/>
      <c r="T14" s="6"/>
      <c r="U14" s="6"/>
      <c r="V14" s="6"/>
      <c r="W14" s="6"/>
      <c r="X14" s="6"/>
      <c r="Y14" s="6"/>
      <c r="Z14" s="6"/>
    </row>
    <row r="15" ht="12.75" customHeight="1">
      <c r="A15" s="18" t="s">
        <v>29</v>
      </c>
      <c r="B15" s="21">
        <v>2.35</v>
      </c>
      <c r="C15" s="21"/>
      <c r="D15" s="21"/>
      <c r="E15" s="21"/>
      <c r="F15" s="21">
        <v>16.0</v>
      </c>
      <c r="G15" s="21"/>
      <c r="H15" s="21"/>
      <c r="I15" s="21"/>
      <c r="J15" s="21"/>
      <c r="K15" s="21"/>
      <c r="L15" s="21"/>
      <c r="M15" s="21"/>
      <c r="N15" s="21"/>
      <c r="O15" s="22">
        <f>B4*B15 + (C4*C15) + (D4*D15) + (E4*E15) + (F4*F15) + (G4*G15) + (H4*H15) + (I4*I15) + (J4*J15) + (K4*K15) + (L4*L15) + (M4*M15) + (N4*N15)</f>
        <v>3.232335938</v>
      </c>
      <c r="P15" s="21"/>
      <c r="Q15" s="21"/>
      <c r="R15" s="22"/>
      <c r="S15" s="21"/>
      <c r="T15" s="6"/>
      <c r="U15" s="6"/>
      <c r="V15" s="6"/>
      <c r="W15" s="6"/>
      <c r="X15" s="6"/>
      <c r="Y15" s="6"/>
      <c r="Z15" s="6"/>
    </row>
    <row r="16" ht="12.75" customHeight="1">
      <c r="A16" s="18" t="s">
        <v>30</v>
      </c>
      <c r="B16" s="19"/>
      <c r="C16" s="19"/>
      <c r="D16" s="19"/>
      <c r="E16" s="19"/>
      <c r="F16" s="19"/>
      <c r="G16" s="19">
        <v>16.0</v>
      </c>
      <c r="H16" s="19"/>
      <c r="I16" s="19"/>
      <c r="J16" s="19"/>
      <c r="K16" s="19"/>
      <c r="L16" s="19"/>
      <c r="M16" s="19"/>
      <c r="N16" s="19"/>
      <c r="O16" s="20">
        <f>B4*B16 + (C4*C16) + (D4*D16) + (E4*E16) + (F4*F16) + (G4*G16) + (H4*H16) + (I4*I16) + (J4*J16) + (K4*K16) + (L4*L16) + (M4*M16) + (N4*N16)</f>
        <v>5.165714286</v>
      </c>
      <c r="P16" s="19"/>
      <c r="Q16" s="19"/>
      <c r="R16" s="19"/>
      <c r="S16" s="19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