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HW4\"/>
    </mc:Choice>
  </mc:AlternateContent>
  <xr:revisionPtr revIDLastSave="0" documentId="13_ncr:1_{B3FC0958-C965-4AC1-8402-6AB84EB62AB2}" xr6:coauthVersionLast="47" xr6:coauthVersionMax="47" xr10:uidLastSave="{00000000-0000-0000-0000-000000000000}"/>
  <bookViews>
    <workbookView xWindow="-110" yWindow="-110" windowWidth="19420" windowHeight="10420" xr2:uid="{B26A65D8-A109-4224-AF12-E1D16D12ED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G44" i="1"/>
  <c r="G45" i="1"/>
  <c r="G46" i="1"/>
  <c r="G43" i="1"/>
  <c r="I36" i="1"/>
  <c r="G34" i="1"/>
  <c r="G35" i="1"/>
  <c r="G36" i="1"/>
  <c r="E17" i="1"/>
  <c r="F17" i="1" s="1"/>
  <c r="G29" i="1" s="1"/>
  <c r="E16" i="1"/>
  <c r="F21" i="1"/>
  <c r="G33" i="1" s="1"/>
  <c r="F20" i="1"/>
  <c r="G32" i="1" s="1"/>
  <c r="F19" i="1"/>
  <c r="G31" i="1" s="1"/>
  <c r="F18" i="1"/>
  <c r="G30" i="1" s="1"/>
  <c r="F16" i="1"/>
  <c r="G28" i="1" s="1"/>
  <c r="F6" i="1"/>
  <c r="F30" i="1" s="1"/>
  <c r="F7" i="1"/>
  <c r="F31" i="1" s="1"/>
  <c r="D31" i="1" s="1"/>
  <c r="C31" i="1" s="1"/>
  <c r="H44" i="1" s="1"/>
  <c r="F8" i="1"/>
  <c r="F32" i="1" s="1"/>
  <c r="F9" i="1"/>
  <c r="F33" i="1" s="1"/>
  <c r="D33" i="1" s="1"/>
  <c r="C33" i="1" s="1"/>
  <c r="H46" i="1" s="1"/>
  <c r="F10" i="1"/>
  <c r="F34" i="1" s="1"/>
  <c r="D34" i="1" s="1"/>
  <c r="C34" i="1" s="1"/>
  <c r="F5" i="1"/>
  <c r="F29" i="1" s="1"/>
  <c r="I46" i="1" l="1"/>
  <c r="I44" i="1"/>
  <c r="D30" i="1"/>
  <c r="I31" i="1"/>
  <c r="I33" i="1"/>
  <c r="I29" i="1"/>
  <c r="D32" i="1"/>
  <c r="C32" i="1" l="1"/>
  <c r="H45" i="1" s="1"/>
  <c r="I45" i="1" s="1"/>
  <c r="C30" i="1"/>
  <c r="H43" i="1" s="1"/>
  <c r="I43" i="1" s="1"/>
  <c r="I32" i="1" l="1"/>
  <c r="I30" i="1"/>
</calcChain>
</file>

<file path=xl/sharedStrings.xml><?xml version="1.0" encoding="utf-8"?>
<sst xmlns="http://schemas.openxmlformats.org/spreadsheetml/2006/main" count="58" uniqueCount="38">
  <si>
    <t>cod</t>
  </si>
  <si>
    <t>anchovy</t>
  </si>
  <si>
    <t>seals</t>
  </si>
  <si>
    <t>whales</t>
  </si>
  <si>
    <t>whiting</t>
  </si>
  <si>
    <t>mackerel</t>
  </si>
  <si>
    <t>shrimp</t>
  </si>
  <si>
    <t>zooplankton</t>
  </si>
  <si>
    <t>detritus</t>
  </si>
  <si>
    <t>P/B</t>
  </si>
  <si>
    <t>Z</t>
  </si>
  <si>
    <t>F</t>
  </si>
  <si>
    <t>M</t>
  </si>
  <si>
    <t>Q/B</t>
  </si>
  <si>
    <t>B</t>
  </si>
  <si>
    <t>C</t>
  </si>
  <si>
    <t xml:space="preserve">Fisheries data </t>
  </si>
  <si>
    <t>unit</t>
  </si>
  <si>
    <t>peso</t>
  </si>
  <si>
    <t>total tons</t>
  </si>
  <si>
    <t>xkm2</t>
  </si>
  <si>
    <t>Biological data</t>
  </si>
  <si>
    <t>P/B ratios</t>
  </si>
  <si>
    <t>Group</t>
  </si>
  <si>
    <t>Lc (cm)</t>
  </si>
  <si>
    <t>Lmean (cm)</t>
  </si>
  <si>
    <t>Cod</t>
  </si>
  <si>
    <t>Whiting</t>
  </si>
  <si>
    <t>Mackerel</t>
  </si>
  <si>
    <t>Anchovy</t>
  </si>
  <si>
    <t>K</t>
  </si>
  <si>
    <t>Linf</t>
  </si>
  <si>
    <t>Z from B&amp;H 1957</t>
  </si>
  <si>
    <t>Z (B/H)</t>
  </si>
  <si>
    <t>Z from data</t>
  </si>
  <si>
    <t>diff</t>
  </si>
  <si>
    <t>benthos</t>
  </si>
  <si>
    <t>phytoplankton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</si>
</sst>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 Narrow"/>
      <family val="2"/>
    </font>
    <font>
      <b/>
      <sz val="12"/>
      <color rgb="FF333333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40</xdr:row>
      <xdr:rowOff>127000</xdr:rowOff>
    </xdr:from>
    <xdr:to>
      <xdr:col>14</xdr:col>
      <xdr:colOff>120650</xdr:colOff>
      <xdr:row>46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9F0EDBE-FA09-B054-3205-69C8ABDA0F8A}"/>
            </a:ext>
          </a:extLst>
        </xdr:cNvPr>
        <xdr:cNvSpPr txBox="1"/>
      </xdr:nvSpPr>
      <xdr:spPr>
        <a:xfrm>
          <a:off x="7499350" y="7124700"/>
          <a:ext cx="34290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Z = K * (L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– 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/ (L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– L’) , where 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the mean length of all fishes caught at sizes equal or larger than L’, which is the smallest size in the catch and here assumed to be the same as L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which is the mean length at entry in the fishery, assuming knife-edge selection, and thus the same as used under Yield per Recruit above.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9DC2-B25E-47B5-AD48-C7CEF8B25A88}">
  <dimension ref="B3:I46"/>
  <sheetViews>
    <sheetView tabSelected="1" workbookViewId="0">
      <selection activeCell="P18" sqref="P18"/>
    </sheetView>
  </sheetViews>
  <sheetFormatPr baseColWidth="10" defaultRowHeight="14.5" x14ac:dyDescent="0.35"/>
  <cols>
    <col min="2" max="2" width="12.90625" bestFit="1" customWidth="1"/>
  </cols>
  <sheetData>
    <row r="3" spans="2:6" x14ac:dyDescent="0.35">
      <c r="B3" s="5" t="s">
        <v>16</v>
      </c>
    </row>
    <row r="4" spans="2:6" x14ac:dyDescent="0.35">
      <c r="C4" t="s">
        <v>17</v>
      </c>
      <c r="D4" t="s">
        <v>18</v>
      </c>
      <c r="E4" t="s">
        <v>19</v>
      </c>
      <c r="F4" t="s">
        <v>20</v>
      </c>
    </row>
    <row r="5" spans="2:6" x14ac:dyDescent="0.35">
      <c r="B5" t="s">
        <v>2</v>
      </c>
      <c r="C5">
        <v>15</v>
      </c>
      <c r="D5">
        <v>30</v>
      </c>
      <c r="E5">
        <v>0.45</v>
      </c>
      <c r="F5" s="8">
        <f>E5/100</f>
        <v>4.5000000000000005E-3</v>
      </c>
    </row>
    <row r="6" spans="2:6" x14ac:dyDescent="0.35">
      <c r="B6" t="s">
        <v>0</v>
      </c>
      <c r="E6">
        <v>45</v>
      </c>
      <c r="F6">
        <f t="shared" ref="F6:F10" si="0">E6/100</f>
        <v>0.45</v>
      </c>
    </row>
    <row r="7" spans="2:6" x14ac:dyDescent="0.35">
      <c r="B7" t="s">
        <v>4</v>
      </c>
      <c r="E7">
        <v>20</v>
      </c>
      <c r="F7">
        <f t="shared" si="0"/>
        <v>0.2</v>
      </c>
    </row>
    <row r="8" spans="2:6" x14ac:dyDescent="0.35">
      <c r="B8" t="s">
        <v>5</v>
      </c>
      <c r="E8">
        <v>40</v>
      </c>
      <c r="F8">
        <f t="shared" si="0"/>
        <v>0.4</v>
      </c>
    </row>
    <row r="9" spans="2:6" x14ac:dyDescent="0.35">
      <c r="B9" t="s">
        <v>1</v>
      </c>
      <c r="E9">
        <v>140</v>
      </c>
      <c r="F9">
        <f t="shared" si="0"/>
        <v>1.4</v>
      </c>
    </row>
    <row r="10" spans="2:6" x14ac:dyDescent="0.35">
      <c r="B10" t="s">
        <v>6</v>
      </c>
      <c r="E10">
        <v>5</v>
      </c>
      <c r="F10">
        <f t="shared" si="0"/>
        <v>0.05</v>
      </c>
    </row>
    <row r="14" spans="2:6" x14ac:dyDescent="0.35">
      <c r="B14" s="5" t="s">
        <v>21</v>
      </c>
    </row>
    <row r="15" spans="2:6" x14ac:dyDescent="0.35">
      <c r="C15" t="s">
        <v>17</v>
      </c>
      <c r="D15" t="s">
        <v>18</v>
      </c>
      <c r="E15" t="s">
        <v>19</v>
      </c>
      <c r="F15" t="s">
        <v>20</v>
      </c>
    </row>
    <row r="16" spans="2:6" x14ac:dyDescent="0.35">
      <c r="B16" t="s">
        <v>3</v>
      </c>
      <c r="C16">
        <v>10</v>
      </c>
      <c r="D16">
        <v>800</v>
      </c>
      <c r="E16">
        <f>8000/1000</f>
        <v>8</v>
      </c>
      <c r="F16">
        <f>E16/100</f>
        <v>0.08</v>
      </c>
    </row>
    <row r="17" spans="2:9" x14ac:dyDescent="0.35">
      <c r="B17" t="s">
        <v>2</v>
      </c>
      <c r="C17">
        <v>203</v>
      </c>
      <c r="D17">
        <v>30</v>
      </c>
      <c r="E17">
        <f>(C17*D17)/1000</f>
        <v>6.09</v>
      </c>
      <c r="F17">
        <f t="shared" ref="F17:F21" si="1">E17/100</f>
        <v>6.0899999999999996E-2</v>
      </c>
    </row>
    <row r="18" spans="2:9" x14ac:dyDescent="0.35">
      <c r="B18" t="s">
        <v>0</v>
      </c>
      <c r="E18">
        <v>310</v>
      </c>
      <c r="F18">
        <f t="shared" si="1"/>
        <v>3.1</v>
      </c>
    </row>
    <row r="19" spans="2:9" x14ac:dyDescent="0.35">
      <c r="B19" t="s">
        <v>4</v>
      </c>
      <c r="E19">
        <v>170</v>
      </c>
      <c r="F19">
        <f t="shared" si="1"/>
        <v>1.7</v>
      </c>
    </row>
    <row r="20" spans="2:9" x14ac:dyDescent="0.35">
      <c r="B20" t="s">
        <v>5</v>
      </c>
      <c r="E20">
        <v>122</v>
      </c>
      <c r="F20">
        <f t="shared" si="1"/>
        <v>1.22</v>
      </c>
    </row>
    <row r="21" spans="2:9" x14ac:dyDescent="0.35">
      <c r="B21" t="s">
        <v>1</v>
      </c>
      <c r="E21">
        <v>600</v>
      </c>
      <c r="F21">
        <f t="shared" si="1"/>
        <v>6</v>
      </c>
    </row>
    <row r="22" spans="2:9" x14ac:dyDescent="0.35">
      <c r="B22" t="s">
        <v>6</v>
      </c>
      <c r="F22">
        <v>0.8</v>
      </c>
    </row>
    <row r="23" spans="2:9" x14ac:dyDescent="0.35">
      <c r="B23" t="s">
        <v>7</v>
      </c>
      <c r="F23">
        <v>14.8</v>
      </c>
    </row>
    <row r="24" spans="2:9" x14ac:dyDescent="0.35">
      <c r="B24" t="s">
        <v>8</v>
      </c>
      <c r="F24">
        <v>10</v>
      </c>
    </row>
    <row r="25" spans="2:9" x14ac:dyDescent="0.35">
      <c r="B25" t="s">
        <v>37</v>
      </c>
      <c r="F25">
        <v>9</v>
      </c>
    </row>
    <row r="27" spans="2:9" x14ac:dyDescent="0.35">
      <c r="B27" s="5" t="s">
        <v>22</v>
      </c>
      <c r="C27" t="s">
        <v>10</v>
      </c>
      <c r="D27" t="s">
        <v>11</v>
      </c>
      <c r="E27" t="s">
        <v>12</v>
      </c>
      <c r="F27" t="s">
        <v>15</v>
      </c>
      <c r="G27" t="s">
        <v>14</v>
      </c>
      <c r="H27" t="s">
        <v>13</v>
      </c>
      <c r="I27" t="s">
        <v>9</v>
      </c>
    </row>
    <row r="28" spans="2:9" x14ac:dyDescent="0.35">
      <c r="B28" t="s">
        <v>3</v>
      </c>
      <c r="G28">
        <f>F16</f>
        <v>0.08</v>
      </c>
      <c r="H28">
        <v>9</v>
      </c>
      <c r="I28">
        <v>0.05</v>
      </c>
    </row>
    <row r="29" spans="2:9" x14ac:dyDescent="0.35">
      <c r="B29" t="s">
        <v>2</v>
      </c>
      <c r="C29">
        <f>D29+E29</f>
        <v>0.16389162561576354</v>
      </c>
      <c r="D29">
        <f>F29/G29</f>
        <v>7.3891625615763554E-2</v>
      </c>
      <c r="E29">
        <v>0.09</v>
      </c>
      <c r="F29">
        <f>F5</f>
        <v>4.5000000000000005E-3</v>
      </c>
      <c r="G29">
        <f t="shared" ref="G29:G36" si="2">F17</f>
        <v>6.0899999999999996E-2</v>
      </c>
      <c r="H29">
        <v>15</v>
      </c>
      <c r="I29">
        <f t="shared" ref="I29:I36" si="3">C29</f>
        <v>0.16389162561576354</v>
      </c>
    </row>
    <row r="30" spans="2:9" x14ac:dyDescent="0.35">
      <c r="B30" t="s">
        <v>0</v>
      </c>
      <c r="C30">
        <f t="shared" ref="C30:C34" si="4">D30+E30</f>
        <v>0.35516129032258065</v>
      </c>
      <c r="D30">
        <f t="shared" ref="D30:D34" si="5">F30/G30</f>
        <v>0.14516129032258066</v>
      </c>
      <c r="E30">
        <v>0.21</v>
      </c>
      <c r="F30">
        <f>F6</f>
        <v>0.45</v>
      </c>
      <c r="G30">
        <f t="shared" si="2"/>
        <v>3.1</v>
      </c>
      <c r="H30">
        <v>2.58</v>
      </c>
      <c r="I30">
        <f t="shared" si="3"/>
        <v>0.35516129032258065</v>
      </c>
    </row>
    <row r="31" spans="2:9" x14ac:dyDescent="0.35">
      <c r="B31" t="s">
        <v>4</v>
      </c>
      <c r="C31">
        <f t="shared" si="4"/>
        <v>0.58764705882352941</v>
      </c>
      <c r="D31">
        <f t="shared" si="5"/>
        <v>0.11764705882352942</v>
      </c>
      <c r="E31">
        <v>0.47</v>
      </c>
      <c r="F31">
        <f t="shared" ref="F31:F34" si="6">F7</f>
        <v>0.2</v>
      </c>
      <c r="G31">
        <f t="shared" si="2"/>
        <v>1.7</v>
      </c>
      <c r="H31">
        <v>3.3</v>
      </c>
      <c r="I31">
        <f t="shared" si="3"/>
        <v>0.58764705882352941</v>
      </c>
    </row>
    <row r="32" spans="2:9" x14ac:dyDescent="0.35">
      <c r="B32" t="s">
        <v>5</v>
      </c>
      <c r="C32">
        <f t="shared" si="4"/>
        <v>1.1478688524590164</v>
      </c>
      <c r="D32">
        <f t="shared" si="5"/>
        <v>0.32786885245901642</v>
      </c>
      <c r="E32">
        <v>0.82</v>
      </c>
      <c r="F32">
        <f t="shared" si="6"/>
        <v>0.4</v>
      </c>
      <c r="G32">
        <f t="shared" si="2"/>
        <v>1.22</v>
      </c>
      <c r="H32">
        <v>4.4000000000000004</v>
      </c>
      <c r="I32">
        <f t="shared" si="3"/>
        <v>1.1478688524590164</v>
      </c>
    </row>
    <row r="33" spans="2:9" x14ac:dyDescent="0.35">
      <c r="B33" t="s">
        <v>1</v>
      </c>
      <c r="C33">
        <f t="shared" si="4"/>
        <v>1.2233333333333334</v>
      </c>
      <c r="D33">
        <f t="shared" si="5"/>
        <v>0.23333333333333331</v>
      </c>
      <c r="E33">
        <v>0.99</v>
      </c>
      <c r="F33">
        <f t="shared" si="6"/>
        <v>1.4</v>
      </c>
      <c r="G33">
        <f t="shared" si="2"/>
        <v>6</v>
      </c>
      <c r="H33">
        <v>9.1300000000000008</v>
      </c>
      <c r="I33">
        <f t="shared" si="3"/>
        <v>1.2233333333333334</v>
      </c>
    </row>
    <row r="34" spans="2:9" x14ac:dyDescent="0.35">
      <c r="B34" t="s">
        <v>6</v>
      </c>
      <c r="C34">
        <f t="shared" si="4"/>
        <v>6.25E-2</v>
      </c>
      <c r="D34">
        <f t="shared" si="5"/>
        <v>6.25E-2</v>
      </c>
      <c r="F34">
        <f t="shared" si="6"/>
        <v>0.05</v>
      </c>
      <c r="G34">
        <f t="shared" si="2"/>
        <v>0.8</v>
      </c>
      <c r="I34">
        <v>3</v>
      </c>
    </row>
    <row r="35" spans="2:9" x14ac:dyDescent="0.35">
      <c r="B35" t="s">
        <v>7</v>
      </c>
      <c r="G35">
        <f t="shared" si="2"/>
        <v>14.8</v>
      </c>
      <c r="I35">
        <v>35</v>
      </c>
    </row>
    <row r="36" spans="2:9" x14ac:dyDescent="0.35">
      <c r="B36" t="s">
        <v>8</v>
      </c>
      <c r="G36">
        <f t="shared" si="2"/>
        <v>10</v>
      </c>
      <c r="I36">
        <f t="shared" si="3"/>
        <v>0</v>
      </c>
    </row>
    <row r="37" spans="2:9" x14ac:dyDescent="0.35">
      <c r="B37" t="s">
        <v>36</v>
      </c>
      <c r="I37">
        <v>3</v>
      </c>
    </row>
    <row r="38" spans="2:9" x14ac:dyDescent="0.35">
      <c r="B38" t="s">
        <v>37</v>
      </c>
      <c r="I38">
        <v>240</v>
      </c>
    </row>
    <row r="41" spans="2:9" x14ac:dyDescent="0.35">
      <c r="B41" s="5" t="s">
        <v>32</v>
      </c>
    </row>
    <row r="42" spans="2:9" ht="17.5" customHeight="1" thickBot="1" x14ac:dyDescent="0.4">
      <c r="B42" s="1" t="s">
        <v>23</v>
      </c>
      <c r="C42" s="1" t="s">
        <v>24</v>
      </c>
      <c r="D42" s="1" t="s">
        <v>25</v>
      </c>
      <c r="E42" s="3" t="s">
        <v>30</v>
      </c>
      <c r="F42" s="3" t="s">
        <v>31</v>
      </c>
      <c r="G42" s="3" t="s">
        <v>33</v>
      </c>
      <c r="H42" s="3" t="s">
        <v>34</v>
      </c>
      <c r="I42" s="3" t="s">
        <v>35</v>
      </c>
    </row>
    <row r="43" spans="2:9" ht="16" thickBot="1" x14ac:dyDescent="0.4">
      <c r="B43" s="2" t="s">
        <v>26</v>
      </c>
      <c r="C43" s="2">
        <v>52</v>
      </c>
      <c r="D43" s="2">
        <v>72</v>
      </c>
      <c r="E43">
        <v>0.17</v>
      </c>
      <c r="F43" s="4">
        <v>106</v>
      </c>
      <c r="G43" s="7">
        <f>E43*(F43-D43)/(D43-C43)</f>
        <v>0.28900000000000003</v>
      </c>
      <c r="H43" s="7">
        <f>C30</f>
        <v>0.35516129032258065</v>
      </c>
      <c r="I43" s="6">
        <f>G43-H43</f>
        <v>-6.6161290322580613E-2</v>
      </c>
    </row>
    <row r="44" spans="2:9" ht="16" thickBot="1" x14ac:dyDescent="0.4">
      <c r="B44" s="2" t="s">
        <v>27</v>
      </c>
      <c r="C44" s="2">
        <v>17.100000000000001</v>
      </c>
      <c r="D44" s="2">
        <v>26.5</v>
      </c>
      <c r="E44">
        <v>0.34</v>
      </c>
      <c r="F44" s="4">
        <v>42.7</v>
      </c>
      <c r="G44" s="7">
        <f t="shared" ref="G44:G46" si="7">E44*(F44-D44)/(D44-C44)</f>
        <v>0.58595744680851092</v>
      </c>
      <c r="H44" s="7">
        <f>C31</f>
        <v>0.58764705882352941</v>
      </c>
      <c r="I44" s="6">
        <f t="shared" ref="I44:I46" si="8">G44-H44</f>
        <v>-1.6896120150184935E-3</v>
      </c>
    </row>
    <row r="45" spans="2:9" ht="16" thickBot="1" x14ac:dyDescent="0.4">
      <c r="B45" s="2" t="s">
        <v>28</v>
      </c>
      <c r="C45" s="2">
        <v>18.899999999999999</v>
      </c>
      <c r="D45" s="2">
        <v>26</v>
      </c>
      <c r="E45">
        <v>0.5</v>
      </c>
      <c r="F45" s="4">
        <v>35</v>
      </c>
      <c r="G45" s="7">
        <f t="shared" si="7"/>
        <v>0.63380281690140827</v>
      </c>
      <c r="H45" s="7">
        <f>C32</f>
        <v>1.1478688524590164</v>
      </c>
      <c r="I45" s="6">
        <f t="shared" si="8"/>
        <v>-0.5140660355576081</v>
      </c>
    </row>
    <row r="46" spans="2:9" ht="15.5" x14ac:dyDescent="0.35">
      <c r="B46" s="2" t="s">
        <v>29</v>
      </c>
      <c r="C46" s="2">
        <v>6.8</v>
      </c>
      <c r="D46" s="2">
        <v>10</v>
      </c>
      <c r="E46">
        <v>0.59</v>
      </c>
      <c r="F46" s="4">
        <v>18</v>
      </c>
      <c r="G46" s="7">
        <f t="shared" si="7"/>
        <v>1.4749999999999999</v>
      </c>
      <c r="H46" s="7">
        <f>C33</f>
        <v>1.2233333333333334</v>
      </c>
      <c r="I46" s="6">
        <f t="shared" si="8"/>
        <v>0.25166666666666648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Perez</dc:creator>
  <cp:lastModifiedBy>Maria Cristina Perez</cp:lastModifiedBy>
  <dcterms:created xsi:type="dcterms:W3CDTF">2022-10-31T14:36:44Z</dcterms:created>
  <dcterms:modified xsi:type="dcterms:W3CDTF">2022-11-02T15:20:17Z</dcterms:modified>
</cp:coreProperties>
</file>