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99_desktop\PodAcademy\36_projeto_para_portifolio_1_analise_credito\"/>
    </mc:Choice>
  </mc:AlternateContent>
  <xr:revisionPtr revIDLastSave="0" documentId="13_ncr:1_{5202593A-4FC5-4305-BC14-13F8D3BE853C}" xr6:coauthVersionLast="47" xr6:coauthVersionMax="47" xr10:uidLastSave="{00000000-0000-0000-0000-000000000000}"/>
  <bookViews>
    <workbookView xWindow="-120" yWindow="-120" windowWidth="20730" windowHeight="11040" activeTab="7" xr2:uid="{272C7EB4-616F-4DBC-A448-636FD327B8F3}"/>
  </bookViews>
  <sheets>
    <sheet name="xgboost" sheetId="2" r:id="rId1"/>
    <sheet name="lightgbm" sheetId="1" r:id="rId2"/>
    <sheet name="compara_lgbm_xgb" sheetId="7" r:id="rId3"/>
    <sheet name="lightgbm_sem_score" sheetId="3" r:id="rId4"/>
    <sheet name="Junto_vars_blend" sheetId="9" r:id="rId5"/>
    <sheet name="Junto_vars_blend_core" sheetId="10" r:id="rId6"/>
    <sheet name="comb_score_como_vars" sheetId="4" r:id="rId7"/>
    <sheet name="comb_todos_sao_scores" sheetId="5" r:id="rId8"/>
    <sheet name="import_todos_scor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2" i="2"/>
  <c r="L8" i="2"/>
  <c r="L7" i="2"/>
  <c r="L6" i="2"/>
  <c r="L5" i="2"/>
  <c r="L4" i="2"/>
  <c r="L3" i="2"/>
  <c r="L2" i="2"/>
  <c r="L3" i="1"/>
  <c r="L4" i="1" s="1"/>
  <c r="L2" i="1"/>
  <c r="M3" i="3"/>
  <c r="M7" i="3"/>
  <c r="M8" i="3"/>
  <c r="M2" i="3"/>
  <c r="L2" i="3"/>
  <c r="L3" i="3" s="1"/>
  <c r="L4" i="3" s="1"/>
  <c r="L5" i="3" s="1"/>
  <c r="L6" i="3" s="1"/>
  <c r="L7" i="3" s="1"/>
  <c r="L8" i="3" s="1"/>
  <c r="M5" i="3" s="1"/>
  <c r="M4" i="3" l="1"/>
  <c r="M6" i="3"/>
  <c r="L5" i="1"/>
  <c r="L6" i="1" l="1"/>
  <c r="L7" i="1" l="1"/>
  <c r="L8" i="1" l="1"/>
  <c r="M8" i="1" l="1"/>
  <c r="M2" i="1"/>
  <c r="M4" i="1"/>
  <c r="M3" i="1"/>
  <c r="M5" i="1"/>
  <c r="M6" i="1"/>
  <c r="M7" i="1"/>
</calcChain>
</file>

<file path=xl/sharedStrings.xml><?xml version="1.0" encoding="utf-8"?>
<sst xmlns="http://schemas.openxmlformats.org/spreadsheetml/2006/main" count="222" uniqueCount="114">
  <si>
    <t>Métrica</t>
  </si>
  <si>
    <t>Treino</t>
  </si>
  <si>
    <t>Teste</t>
  </si>
  <si>
    <t>Geral</t>
  </si>
  <si>
    <t>AUC</t>
  </si>
  <si>
    <t>Gini</t>
  </si>
  <si>
    <t>KS</t>
  </si>
  <si>
    <t>faixa_str</t>
  </si>
  <si>
    <t>min_score</t>
  </si>
  <si>
    <t>max_score</t>
  </si>
  <si>
    <t>event_rate</t>
  </si>
  <si>
    <t>volume</t>
  </si>
  <si>
    <t>lim_inf</t>
  </si>
  <si>
    <t>gh</t>
  </si>
  <si>
    <t>faixa_score</t>
  </si>
  <si>
    <t>bad_rate</t>
  </si>
  <si>
    <t>Sem scores</t>
  </si>
  <si>
    <t>EXT_SOURCE_2 + EXT_SOURCE_3</t>
  </si>
  <si>
    <t>EXT_SOURCE_1 + EXT_SOURCE_3</t>
  </si>
  <si>
    <t>EXT_SOURCE_1 + EXT_SOURCE_2</t>
  </si>
  <si>
    <t>EXT_SOURCE_3</t>
  </si>
  <si>
    <t>EXT_SOURCE_2</t>
  </si>
  <si>
    <t>EXT_SOURCE_1</t>
  </si>
  <si>
    <t>Scores Usados</t>
  </si>
  <si>
    <t>AUC Treino (%)</t>
  </si>
  <si>
    <t>Gini Treino (%)</t>
  </si>
  <si>
    <t>KS Treino (%)</t>
  </si>
  <si>
    <t>AUC Teste (%)</t>
  </si>
  <si>
    <t>Gini Teste (%)</t>
  </si>
  <si>
    <t>KS Teste (%)</t>
  </si>
  <si>
    <t>EXT_SOURCE_1 + EXT_SOURCE_2 + EXT_SOURCE_3</t>
  </si>
  <si>
    <t>Somente prob0</t>
  </si>
  <si>
    <t>Scores_usados</t>
  </si>
  <si>
    <t>prob0 + 1 camada (EXT_SOURCE_2)</t>
  </si>
  <si>
    <t>prob0 + 1 camada (EXT_SOURCE_1)</t>
  </si>
  <si>
    <t>prob0 + 2 camadas (EXT_SOURCE_1 + EXT_SOURCE_2)</t>
  </si>
  <si>
    <t>prob0 + 2 camadas (EXT_SOURCE_1 + EXT_SOURCE_3)</t>
  </si>
  <si>
    <t>prob0 + 2 camadas (EXT_SOURCE_2 + EXT_SOURCE_3)</t>
  </si>
  <si>
    <t>prob0 + 3 camadas (EXT_SOURCE_1 + EXT_SOURCE_2 + EXT_SOURCE_3)</t>
  </si>
  <si>
    <t>prob0 + 1 camada (EXT_SOURCE_3)</t>
  </si>
  <si>
    <t>prob0</t>
  </si>
  <si>
    <t>num__EXT_SOURCE_1_publico</t>
  </si>
  <si>
    <t>num__EXT_SOURCE_2_publico</t>
  </si>
  <si>
    <t>num__EXT_SOURCE_3_publico</t>
  </si>
  <si>
    <t>prob0 + 2 camadas: (EXT_SOURCE_2 + EXT_SOURCE_3)</t>
  </si>
  <si>
    <t>prob0 + 2 camadas: (EXT_SOURCE_1 + EXT_SOURCE_3)</t>
  </si>
  <si>
    <t>Variável</t>
  </si>
  <si>
    <t>% Importância</t>
  </si>
  <si>
    <t>(0,821–0,980)</t>
  </si>
  <si>
    <t>(0,754–0,821)</t>
  </si>
  <si>
    <t>(0,687–0,754)</t>
  </si>
  <si>
    <t>(0,607–0,687)</t>
  </si>
  <si>
    <t>(0,508–0,607)</t>
  </si>
  <si>
    <t>(0,373–0,508)</t>
  </si>
  <si>
    <t>(0,029–0,373)</t>
  </si>
  <si>
    <t>% vol</t>
  </si>
  <si>
    <t>vol_acum</t>
  </si>
  <si>
    <t>(0,977–0,997)</t>
  </si>
  <si>
    <t>(0,967–0,977)</t>
  </si>
  <si>
    <t>(0,955–0,967)</t>
  </si>
  <si>
    <t>(0,938–0,955)</t>
  </si>
  <si>
    <t>(0,911–0,938)</t>
  </si>
  <si>
    <t>(0,859–0,911)</t>
  </si>
  <si>
    <t>(0,198–0,859)</t>
  </si>
  <si>
    <t>Modelo</t>
  </si>
  <si>
    <t>AUC Teste</t>
  </si>
  <si>
    <t>Gini Teste</t>
  </si>
  <si>
    <t>KS Teste</t>
  </si>
  <si>
    <t>LGBM</t>
  </si>
  <si>
    <t>XGB</t>
  </si>
  <si>
    <t>Faixa de Score</t>
  </si>
  <si>
    <t>LightGBM</t>
  </si>
  <si>
    <t>XGBoost</t>
  </si>
  <si>
    <t>Faixa 1 (pior risco)</t>
  </si>
  <si>
    <t>18.6%</t>
  </si>
  <si>
    <t>18.5%</t>
  </si>
  <si>
    <t>Faixa 2</t>
  </si>
  <si>
    <t>7.1%</t>
  </si>
  <si>
    <t>7.0%</t>
  </si>
  <si>
    <t>Faixa 3</t>
  </si>
  <si>
    <t>3.5%</t>
  </si>
  <si>
    <t>3.6%</t>
  </si>
  <si>
    <t>Faixa 4 (melhor risco)</t>
  </si>
  <si>
    <t>1.7%</t>
  </si>
  <si>
    <t># Variáveis</t>
  </si>
  <si>
    <t>Faixa de Score LGBM</t>
  </si>
  <si>
    <t>Faixa de Score XGB</t>
  </si>
  <si>
    <t>(198.999, 902.0]</t>
  </si>
  <si>
    <t>(902.0, 947.0]</t>
  </si>
  <si>
    <t>(947.0, 970.0]</t>
  </si>
  <si>
    <t>(970.0, 997.0]</t>
  </si>
  <si>
    <t>(29.999, 479.0]</t>
  </si>
  <si>
    <t>(479.0, 649.0]</t>
  </si>
  <si>
    <t>(649.0, 771.0]</t>
  </si>
  <si>
    <t>(771.0, 980.0]</t>
  </si>
  <si>
    <t>AUC Treino Blend (%)</t>
  </si>
  <si>
    <t>AUC Teste Blend (%)</t>
  </si>
  <si>
    <t>Gini Treino Blend (%)</t>
  </si>
  <si>
    <t>Gini Teste Blend (%)</t>
  </si>
  <si>
    <t>KS Treino Blend (%)</t>
  </si>
  <si>
    <t>KS Teste Blend(%)</t>
  </si>
  <si>
    <t>Gini Treino LGBM Core (%)</t>
  </si>
  <si>
    <t>AUC Teste LGBM Core (%)</t>
  </si>
  <si>
    <t>AUC Treino LGBM Core (%)</t>
  </si>
  <si>
    <t>Gini Teste LGBM Core (%)</t>
  </si>
  <si>
    <t>KS Treino LGBM Core (%)</t>
  </si>
  <si>
    <t>KS Teste LGBM Core (%)</t>
  </si>
  <si>
    <t>(0,785–0,963)</t>
  </si>
  <si>
    <t>(0,724–0,785)</t>
  </si>
  <si>
    <t>(0,667–0,724)</t>
  </si>
  <si>
    <t>(0,608–0,667)</t>
  </si>
  <si>
    <t>(0,539–0,608)</t>
  </si>
  <si>
    <t>(0,445–0,539)</t>
  </si>
  <si>
    <t>(0,091–0,445)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</si>
</sst>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0" fillId="2" borderId="0" xfId="0" applyFill="1"/>
    <xf numFmtId="10" fontId="0" fillId="2" borderId="0" xfId="1" applyNumberFormat="1" applyFont="1" applyFill="1" applyAlignment="1">
      <alignment horizontal="center"/>
    </xf>
    <xf numFmtId="10" fontId="2" fillId="0" borderId="5" xfId="1" applyNumberFormat="1" applyFont="1" applyBorder="1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0" fillId="0" borderId="3" xfId="0" applyBorder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7215-FEFE-44E9-9A6B-482A8C9D53CE}">
  <dimension ref="A1:N8"/>
  <sheetViews>
    <sheetView workbookViewId="0">
      <selection sqref="A1:D4"/>
    </sheetView>
  </sheetViews>
  <sheetFormatPr defaultRowHeight="15" x14ac:dyDescent="0.25"/>
  <cols>
    <col min="7" max="7" width="12.5703125" customWidth="1"/>
    <col min="8" max="8" width="12" customWidth="1"/>
    <col min="9" max="9" width="11" customWidth="1"/>
    <col min="10" max="10" width="11.42578125" customWidth="1"/>
    <col min="11" max="13" width="10.85546875" customWidth="1"/>
    <col min="14" max="14" width="9.5703125" bestFit="1" customWidth="1"/>
  </cols>
  <sheetData>
    <row r="1" spans="1:14" x14ac:dyDescent="0.25">
      <c r="A1" s="4" t="s">
        <v>0</v>
      </c>
      <c r="B1" s="3" t="s">
        <v>1</v>
      </c>
      <c r="C1" s="3" t="s">
        <v>2</v>
      </c>
      <c r="D1" s="3" t="s">
        <v>3</v>
      </c>
      <c r="F1" s="4" t="s">
        <v>13</v>
      </c>
      <c r="G1" s="3" t="s">
        <v>14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56</v>
      </c>
      <c r="M1" s="3" t="s">
        <v>55</v>
      </c>
      <c r="N1" s="3" t="s">
        <v>12</v>
      </c>
    </row>
    <row r="2" spans="1:14" x14ac:dyDescent="0.25">
      <c r="A2" s="5" t="s">
        <v>4</v>
      </c>
      <c r="B2" s="1">
        <v>0.76301699999999995</v>
      </c>
      <c r="C2" s="1">
        <v>0.755436</v>
      </c>
      <c r="D2" s="1">
        <v>0.761494</v>
      </c>
      <c r="F2" s="6">
        <v>1</v>
      </c>
      <c r="G2" s="2" t="s">
        <v>57</v>
      </c>
      <c r="H2" s="2">
        <v>0.97744500000000001</v>
      </c>
      <c r="I2" s="2">
        <v>0.99686699999999995</v>
      </c>
      <c r="J2" s="1">
        <v>1.3707E-2</v>
      </c>
      <c r="K2" s="22">
        <v>26336</v>
      </c>
      <c r="L2" s="22">
        <f>K2</f>
        <v>26336</v>
      </c>
      <c r="M2" s="21">
        <f>L2/$L$8</f>
        <v>0.14285869270409546</v>
      </c>
      <c r="N2" s="23">
        <v>0.97744500000000001</v>
      </c>
    </row>
    <row r="3" spans="1:14" x14ac:dyDescent="0.25">
      <c r="A3" s="5" t="s">
        <v>5</v>
      </c>
      <c r="B3" s="1">
        <v>0.526034</v>
      </c>
      <c r="C3" s="1">
        <v>0.51087300000000002</v>
      </c>
      <c r="D3" s="1">
        <v>0.52298900000000004</v>
      </c>
      <c r="F3" s="6">
        <v>2</v>
      </c>
      <c r="G3" s="2" t="s">
        <v>58</v>
      </c>
      <c r="H3" s="2">
        <v>0.96684800000000004</v>
      </c>
      <c r="I3" s="2">
        <v>0.97744399999999998</v>
      </c>
      <c r="J3" s="1">
        <v>2.3314000000000001E-2</v>
      </c>
      <c r="K3" s="22">
        <v>26336</v>
      </c>
      <c r="L3" s="22">
        <f t="shared" ref="L3:L8" si="0">L2+K3</f>
        <v>52672</v>
      </c>
      <c r="M3" s="21">
        <f t="shared" ref="M3:M8" si="1">L3/$L$8</f>
        <v>0.28571738540819092</v>
      </c>
      <c r="N3" s="23">
        <v>0.96684800000000004</v>
      </c>
    </row>
    <row r="4" spans="1:14" x14ac:dyDescent="0.25">
      <c r="A4" s="5" t="s">
        <v>6</v>
      </c>
      <c r="B4" s="1">
        <v>0.39659800000000001</v>
      </c>
      <c r="C4" s="1">
        <v>0.38719700000000001</v>
      </c>
      <c r="D4" s="1">
        <v>0.39438299999999998</v>
      </c>
      <c r="F4" s="6">
        <v>3</v>
      </c>
      <c r="G4" s="2" t="s">
        <v>59</v>
      </c>
      <c r="H4" s="2">
        <v>0.95469400000000004</v>
      </c>
      <c r="I4" s="2">
        <v>0.96684800000000004</v>
      </c>
      <c r="J4" s="1">
        <v>3.4061000000000001E-2</v>
      </c>
      <c r="K4" s="22">
        <v>26335</v>
      </c>
      <c r="L4" s="22">
        <f t="shared" si="0"/>
        <v>79007</v>
      </c>
      <c r="M4" s="21">
        <f t="shared" si="1"/>
        <v>0.42857065364795227</v>
      </c>
      <c r="N4" s="23">
        <v>0.95469400000000004</v>
      </c>
    </row>
    <row r="5" spans="1:14" x14ac:dyDescent="0.25">
      <c r="F5" s="6">
        <v>4</v>
      </c>
      <c r="G5" s="2" t="s">
        <v>60</v>
      </c>
      <c r="H5" s="2">
        <v>0.93758799999999998</v>
      </c>
      <c r="I5" s="2">
        <v>0.95469400000000004</v>
      </c>
      <c r="J5" s="1">
        <v>5.0615E-2</v>
      </c>
      <c r="K5" s="22">
        <v>26336</v>
      </c>
      <c r="L5" s="22">
        <f t="shared" si="0"/>
        <v>105343</v>
      </c>
      <c r="M5" s="21">
        <f t="shared" si="1"/>
        <v>0.57142934635204778</v>
      </c>
      <c r="N5" s="23">
        <v>0.93758799999999998</v>
      </c>
    </row>
    <row r="6" spans="1:14" x14ac:dyDescent="0.25">
      <c r="F6" s="6">
        <v>5</v>
      </c>
      <c r="G6" s="2" t="s">
        <v>61</v>
      </c>
      <c r="H6" s="2">
        <v>0.91134899999999996</v>
      </c>
      <c r="I6" s="2">
        <v>0.93758699999999995</v>
      </c>
      <c r="J6" s="1">
        <v>7.0021E-2</v>
      </c>
      <c r="K6" s="22">
        <v>26335</v>
      </c>
      <c r="L6" s="22">
        <f t="shared" si="0"/>
        <v>131678</v>
      </c>
      <c r="M6" s="21">
        <f t="shared" si="1"/>
        <v>0.71428261459180908</v>
      </c>
      <c r="N6" s="23">
        <v>0.91134899999999996</v>
      </c>
    </row>
    <row r="7" spans="1:14" x14ac:dyDescent="0.25">
      <c r="F7" s="6">
        <v>6</v>
      </c>
      <c r="G7" s="2" t="s">
        <v>62</v>
      </c>
      <c r="H7" s="2">
        <v>0.85913700000000004</v>
      </c>
      <c r="I7" s="2">
        <v>0.91134700000000002</v>
      </c>
      <c r="J7" s="1">
        <v>0.115659</v>
      </c>
      <c r="K7" s="22">
        <v>26336</v>
      </c>
      <c r="L7" s="22">
        <f t="shared" si="0"/>
        <v>158014</v>
      </c>
      <c r="M7" s="21">
        <f t="shared" si="1"/>
        <v>0.85714130729590454</v>
      </c>
      <c r="N7" s="23">
        <v>0.85913700000000004</v>
      </c>
    </row>
    <row r="8" spans="1:14" x14ac:dyDescent="0.25">
      <c r="F8" s="6">
        <v>7</v>
      </c>
      <c r="G8" s="2" t="s">
        <v>63</v>
      </c>
      <c r="H8" s="2">
        <v>0.19921</v>
      </c>
      <c r="I8" s="2">
        <v>0.85913700000000004</v>
      </c>
      <c r="J8" s="1">
        <v>0.23469799999999999</v>
      </c>
      <c r="K8" s="22">
        <v>26336</v>
      </c>
      <c r="L8" s="22">
        <f t="shared" si="0"/>
        <v>184350</v>
      </c>
      <c r="M8" s="21">
        <f t="shared" si="1"/>
        <v>1</v>
      </c>
      <c r="N8" s="23">
        <v>0.19921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8DAB-8BB8-49BE-BE8B-55F480ED4D42}">
  <dimension ref="A1:N8"/>
  <sheetViews>
    <sheetView workbookViewId="0">
      <selection activeCell="I11" sqref="I11"/>
    </sheetView>
  </sheetViews>
  <sheetFormatPr defaultRowHeight="15" x14ac:dyDescent="0.25"/>
  <cols>
    <col min="7" max="7" width="12.85546875" customWidth="1"/>
    <col min="8" max="8" width="11.28515625" customWidth="1"/>
    <col min="9" max="9" width="10.85546875" customWidth="1"/>
    <col min="10" max="10" width="10" customWidth="1"/>
    <col min="12" max="12" width="9.85546875" customWidth="1"/>
  </cols>
  <sheetData>
    <row r="1" spans="1:14" x14ac:dyDescent="0.25">
      <c r="A1" s="4" t="s">
        <v>0</v>
      </c>
      <c r="B1" s="3" t="s">
        <v>1</v>
      </c>
      <c r="C1" s="3" t="s">
        <v>2</v>
      </c>
      <c r="D1" s="3" t="s">
        <v>3</v>
      </c>
      <c r="F1" s="4" t="s">
        <v>13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56</v>
      </c>
      <c r="M1" s="3" t="s">
        <v>55</v>
      </c>
      <c r="N1" s="3" t="s">
        <v>12</v>
      </c>
    </row>
    <row r="2" spans="1:14" x14ac:dyDescent="0.25">
      <c r="A2" s="5" t="s">
        <v>4</v>
      </c>
      <c r="B2" s="1">
        <v>0.76363899999999996</v>
      </c>
      <c r="C2" s="1">
        <v>0.75814199999999998</v>
      </c>
      <c r="D2" s="1">
        <v>0.76251999999999998</v>
      </c>
      <c r="F2" s="6">
        <v>1</v>
      </c>
      <c r="G2" s="2" t="s">
        <v>48</v>
      </c>
      <c r="H2" s="2">
        <v>0.82112700000000005</v>
      </c>
      <c r="I2" s="2">
        <v>0.980132</v>
      </c>
      <c r="J2" s="1">
        <v>1.3252E-2</v>
      </c>
      <c r="K2" s="22">
        <v>26336</v>
      </c>
      <c r="L2" s="22">
        <f>K2</f>
        <v>26336</v>
      </c>
      <c r="M2" s="21">
        <f>L2/$L$8</f>
        <v>0.14285869270409546</v>
      </c>
      <c r="N2" s="2">
        <v>0.82112700000000005</v>
      </c>
    </row>
    <row r="3" spans="1:14" x14ac:dyDescent="0.25">
      <c r="A3" s="5" t="s">
        <v>5</v>
      </c>
      <c r="B3" s="1">
        <v>0.52727800000000002</v>
      </c>
      <c r="C3" s="1">
        <v>0.51628399999999997</v>
      </c>
      <c r="D3" s="1">
        <v>0.52503999999999995</v>
      </c>
      <c r="F3" s="6">
        <v>2</v>
      </c>
      <c r="G3" s="2" t="s">
        <v>49</v>
      </c>
      <c r="H3" s="2">
        <v>0.75430299999999995</v>
      </c>
      <c r="I3" s="2">
        <v>0.82112399999999997</v>
      </c>
      <c r="J3" s="1">
        <v>2.3883999999999999E-2</v>
      </c>
      <c r="K3" s="22">
        <v>26336</v>
      </c>
      <c r="L3" s="22">
        <f t="shared" ref="L3:L8" si="0">L2+K3</f>
        <v>52672</v>
      </c>
      <c r="M3" s="21">
        <f t="shared" ref="M3:M8" si="1">L3/$L$8</f>
        <v>0.28571738540819092</v>
      </c>
      <c r="N3" s="2">
        <v>0.75430299999999995</v>
      </c>
    </row>
    <row r="4" spans="1:14" x14ac:dyDescent="0.25">
      <c r="A4" s="5" t="s">
        <v>6</v>
      </c>
      <c r="B4" s="1">
        <v>0.39596999999999999</v>
      </c>
      <c r="C4" s="1">
        <v>0.38578200000000001</v>
      </c>
      <c r="D4" s="1">
        <v>0.39355200000000001</v>
      </c>
      <c r="F4" s="6">
        <v>3</v>
      </c>
      <c r="G4" s="2" t="s">
        <v>50</v>
      </c>
      <c r="H4" s="2">
        <v>0.68676300000000001</v>
      </c>
      <c r="I4" s="2">
        <v>0.75429800000000002</v>
      </c>
      <c r="J4" s="1">
        <v>3.1897000000000002E-2</v>
      </c>
      <c r="K4" s="22">
        <v>26335</v>
      </c>
      <c r="L4" s="22">
        <f t="shared" si="0"/>
        <v>79007</v>
      </c>
      <c r="M4" s="21">
        <f t="shared" si="1"/>
        <v>0.42857065364795227</v>
      </c>
      <c r="N4" s="2">
        <v>0.68676300000000001</v>
      </c>
    </row>
    <row r="5" spans="1:14" x14ac:dyDescent="0.25">
      <c r="F5" s="6">
        <v>4</v>
      </c>
      <c r="G5" s="2" t="s">
        <v>51</v>
      </c>
      <c r="H5" s="2">
        <v>0.607429</v>
      </c>
      <c r="I5" s="2">
        <v>0.68676300000000001</v>
      </c>
      <c r="J5" s="1">
        <v>5.0348999999999998E-2</v>
      </c>
      <c r="K5" s="22">
        <v>26336</v>
      </c>
      <c r="L5" s="22">
        <f t="shared" si="0"/>
        <v>105343</v>
      </c>
      <c r="M5" s="21">
        <f t="shared" si="1"/>
        <v>0.57142934635204778</v>
      </c>
      <c r="N5" s="2">
        <v>0.607429</v>
      </c>
    </row>
    <row r="6" spans="1:14" x14ac:dyDescent="0.25">
      <c r="F6" s="6">
        <v>5</v>
      </c>
      <c r="G6" s="2" t="s">
        <v>52</v>
      </c>
      <c r="H6" s="2">
        <v>0.50847100000000001</v>
      </c>
      <c r="I6" s="2">
        <v>0.607429</v>
      </c>
      <c r="J6" s="1">
        <v>7.3287000000000005E-2</v>
      </c>
      <c r="K6" s="22">
        <v>26335</v>
      </c>
      <c r="L6" s="22">
        <f t="shared" si="0"/>
        <v>131678</v>
      </c>
      <c r="M6" s="21">
        <f t="shared" si="1"/>
        <v>0.71428261459180908</v>
      </c>
      <c r="N6" s="2">
        <v>0.50847100000000001</v>
      </c>
    </row>
    <row r="7" spans="1:14" x14ac:dyDescent="0.25">
      <c r="F7" s="6">
        <v>6</v>
      </c>
      <c r="G7" s="2" t="s">
        <v>53</v>
      </c>
      <c r="H7" s="2">
        <v>0.37301899999999999</v>
      </c>
      <c r="I7" s="2">
        <v>0.50846999999999998</v>
      </c>
      <c r="J7" s="1">
        <v>0.115393</v>
      </c>
      <c r="K7" s="22">
        <v>26336</v>
      </c>
      <c r="L7" s="22">
        <f t="shared" si="0"/>
        <v>158014</v>
      </c>
      <c r="M7" s="21">
        <f t="shared" si="1"/>
        <v>0.85714130729590454</v>
      </c>
      <c r="N7" s="2">
        <v>0.37301899999999999</v>
      </c>
    </row>
    <row r="8" spans="1:14" x14ac:dyDescent="0.25">
      <c r="F8" s="6">
        <v>7</v>
      </c>
      <c r="G8" s="2" t="s">
        <v>54</v>
      </c>
      <c r="H8" s="2">
        <v>2.9571E-2</v>
      </c>
      <c r="I8" s="2">
        <v>0.37301699999999999</v>
      </c>
      <c r="J8" s="1">
        <v>0.234014</v>
      </c>
      <c r="K8" s="22">
        <v>26336</v>
      </c>
      <c r="L8" s="22">
        <f t="shared" si="0"/>
        <v>184350</v>
      </c>
      <c r="M8" s="21">
        <f t="shared" si="1"/>
        <v>1</v>
      </c>
      <c r="N8" s="2">
        <v>2.9571E-2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79BB-1761-4419-89EF-1AC374B3E85A}">
  <dimension ref="A1:K5"/>
  <sheetViews>
    <sheetView topLeftCell="B1" workbookViewId="0">
      <selection activeCell="G1" sqref="G1:K5"/>
    </sheetView>
  </sheetViews>
  <sheetFormatPr defaultRowHeight="15" x14ac:dyDescent="0.25"/>
  <cols>
    <col min="1" max="2" width="10.5703125" customWidth="1"/>
    <col min="3" max="3" width="10.28515625" customWidth="1"/>
    <col min="4" max="4" width="10.140625" customWidth="1"/>
    <col min="7" max="7" width="21.5703125" customWidth="1"/>
    <col min="8" max="8" width="20" customWidth="1"/>
    <col min="9" max="9" width="19.42578125" customWidth="1"/>
    <col min="10" max="10" width="10.28515625" customWidth="1"/>
    <col min="11" max="11" width="10.5703125" customWidth="1"/>
  </cols>
  <sheetData>
    <row r="1" spans="1:11" x14ac:dyDescent="0.25">
      <c r="A1" s="26" t="s">
        <v>64</v>
      </c>
      <c r="B1" s="25" t="s">
        <v>84</v>
      </c>
      <c r="C1" s="15" t="s">
        <v>65</v>
      </c>
      <c r="D1" s="15" t="s">
        <v>66</v>
      </c>
      <c r="E1" s="15" t="s">
        <v>67</v>
      </c>
      <c r="G1" s="26" t="s">
        <v>70</v>
      </c>
      <c r="H1" s="25" t="s">
        <v>85</v>
      </c>
      <c r="I1" s="25" t="s">
        <v>86</v>
      </c>
      <c r="J1" s="15" t="s">
        <v>71</v>
      </c>
      <c r="K1" s="15" t="s">
        <v>72</v>
      </c>
    </row>
    <row r="2" spans="1:11" x14ac:dyDescent="0.25">
      <c r="A2" s="27" t="s">
        <v>68</v>
      </c>
      <c r="B2" s="2">
        <v>26</v>
      </c>
      <c r="C2" s="24">
        <v>0.74839999999999995</v>
      </c>
      <c r="D2" s="24">
        <v>0.49680000000000002</v>
      </c>
      <c r="E2" s="24">
        <v>0.37880000000000003</v>
      </c>
      <c r="G2" s="7" t="s">
        <v>73</v>
      </c>
      <c r="H2" s="2" t="s">
        <v>91</v>
      </c>
      <c r="I2" s="2" t="s">
        <v>87</v>
      </c>
      <c r="J2" s="2" t="s">
        <v>74</v>
      </c>
      <c r="K2" s="2" t="s">
        <v>75</v>
      </c>
    </row>
    <row r="3" spans="1:11" x14ac:dyDescent="0.25">
      <c r="A3" s="27" t="s">
        <v>69</v>
      </c>
      <c r="B3" s="2">
        <v>31</v>
      </c>
      <c r="C3" s="24">
        <v>0.74250000000000005</v>
      </c>
      <c r="D3" s="24">
        <v>0.48499999999999999</v>
      </c>
      <c r="E3" s="24">
        <v>0.36680000000000001</v>
      </c>
      <c r="G3" s="7" t="s">
        <v>76</v>
      </c>
      <c r="H3" s="2" t="s">
        <v>92</v>
      </c>
      <c r="I3" s="2" t="s">
        <v>88</v>
      </c>
      <c r="J3" s="2" t="s">
        <v>77</v>
      </c>
      <c r="K3" s="2" t="s">
        <v>78</v>
      </c>
    </row>
    <row r="4" spans="1:11" x14ac:dyDescent="0.25">
      <c r="G4" s="7" t="s">
        <v>79</v>
      </c>
      <c r="H4" s="2" t="s">
        <v>93</v>
      </c>
      <c r="I4" s="2" t="s">
        <v>89</v>
      </c>
      <c r="J4" s="2" t="s">
        <v>80</v>
      </c>
      <c r="K4" s="2" t="s">
        <v>81</v>
      </c>
    </row>
    <row r="5" spans="1:11" x14ac:dyDescent="0.25">
      <c r="G5" s="7" t="s">
        <v>82</v>
      </c>
      <c r="H5" s="2" t="s">
        <v>94</v>
      </c>
      <c r="I5" s="2" t="s">
        <v>90</v>
      </c>
      <c r="J5" s="2" t="s">
        <v>83</v>
      </c>
      <c r="K5" s="2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1C5F-1504-49E5-AAFF-43B4D94EC0F1}">
  <dimension ref="A1:N8"/>
  <sheetViews>
    <sheetView workbookViewId="0">
      <selection sqref="A1:D4"/>
    </sheetView>
  </sheetViews>
  <sheetFormatPr defaultRowHeight="15" x14ac:dyDescent="0.25"/>
  <cols>
    <col min="7" max="7" width="12.85546875" customWidth="1"/>
    <col min="8" max="8" width="10.85546875" customWidth="1"/>
    <col min="9" max="9" width="10.7109375" customWidth="1"/>
    <col min="10" max="10" width="9.28515625" customWidth="1"/>
  </cols>
  <sheetData>
    <row r="1" spans="1:14" x14ac:dyDescent="0.25">
      <c r="A1" s="4" t="s">
        <v>0</v>
      </c>
      <c r="B1" s="3" t="s">
        <v>1</v>
      </c>
      <c r="C1" s="3" t="s">
        <v>2</v>
      </c>
      <c r="D1" s="3" t="s">
        <v>3</v>
      </c>
      <c r="F1" s="4" t="s">
        <v>13</v>
      </c>
      <c r="G1" s="3" t="s">
        <v>14</v>
      </c>
      <c r="H1" s="3" t="s">
        <v>8</v>
      </c>
      <c r="I1" s="3" t="s">
        <v>9</v>
      </c>
      <c r="J1" s="3" t="s">
        <v>15</v>
      </c>
      <c r="K1" s="3" t="s">
        <v>11</v>
      </c>
      <c r="L1" s="3" t="s">
        <v>56</v>
      </c>
      <c r="M1" s="3" t="s">
        <v>55</v>
      </c>
      <c r="N1" s="3" t="s">
        <v>12</v>
      </c>
    </row>
    <row r="2" spans="1:14" x14ac:dyDescent="0.25">
      <c r="A2" s="5" t="s">
        <v>4</v>
      </c>
      <c r="B2" s="1">
        <v>0.70720300000000003</v>
      </c>
      <c r="C2" s="1">
        <v>0.69852800000000004</v>
      </c>
      <c r="D2" s="1">
        <v>0.70545500000000005</v>
      </c>
      <c r="F2" s="5">
        <v>1</v>
      </c>
      <c r="G2" s="2" t="s">
        <v>107</v>
      </c>
      <c r="H2" s="2">
        <v>0.78542999999999996</v>
      </c>
      <c r="I2" s="2">
        <v>0.96310499999999999</v>
      </c>
      <c r="J2" s="1">
        <v>2.2364999999999999E-2</v>
      </c>
      <c r="K2" s="22">
        <v>26336</v>
      </c>
      <c r="L2" s="22">
        <f>K2</f>
        <v>26336</v>
      </c>
      <c r="M2" s="21">
        <f>L2/$L$8</f>
        <v>0.14285869270409546</v>
      </c>
      <c r="N2" s="2">
        <v>0.82112700000000005</v>
      </c>
    </row>
    <row r="3" spans="1:14" x14ac:dyDescent="0.25">
      <c r="A3" s="5" t="s">
        <v>5</v>
      </c>
      <c r="B3" s="1">
        <v>0.41440500000000002</v>
      </c>
      <c r="C3" s="1">
        <v>0.39705699999999999</v>
      </c>
      <c r="D3" s="1">
        <v>0.41091100000000003</v>
      </c>
      <c r="F3" s="5">
        <v>2</v>
      </c>
      <c r="G3" s="2" t="s">
        <v>108</v>
      </c>
      <c r="H3" s="2">
        <v>0.723688</v>
      </c>
      <c r="I3" s="2">
        <v>0.78542999999999996</v>
      </c>
      <c r="J3" s="1">
        <v>3.3832000000000001E-2</v>
      </c>
      <c r="K3" s="22">
        <v>26336</v>
      </c>
      <c r="L3" s="22">
        <f t="shared" ref="L3:L8" si="0">L2+K3</f>
        <v>52672</v>
      </c>
      <c r="M3" s="21">
        <f t="shared" ref="M3:M8" si="1">L3/$L$8</f>
        <v>0.28571738540819092</v>
      </c>
      <c r="N3" s="2">
        <v>0.75430299999999995</v>
      </c>
    </row>
    <row r="4" spans="1:14" x14ac:dyDescent="0.25">
      <c r="A4" s="5" t="s">
        <v>6</v>
      </c>
      <c r="B4" s="1">
        <v>0.305844</v>
      </c>
      <c r="C4" s="1">
        <v>0.306423</v>
      </c>
      <c r="D4" s="1">
        <v>0.30496000000000001</v>
      </c>
      <c r="F4" s="5">
        <v>3</v>
      </c>
      <c r="G4" s="2" t="s">
        <v>109</v>
      </c>
      <c r="H4" s="2">
        <v>0.66733900000000002</v>
      </c>
      <c r="I4" s="2">
        <v>0.72368600000000005</v>
      </c>
      <c r="J4" s="1">
        <v>4.4769000000000003E-2</v>
      </c>
      <c r="K4" s="22">
        <v>26335</v>
      </c>
      <c r="L4" s="22">
        <f t="shared" si="0"/>
        <v>79007</v>
      </c>
      <c r="M4" s="21">
        <f t="shared" si="1"/>
        <v>0.42857065364795227</v>
      </c>
      <c r="N4" s="2">
        <v>0.68676300000000001</v>
      </c>
    </row>
    <row r="5" spans="1:14" x14ac:dyDescent="0.25">
      <c r="F5" s="5">
        <v>4</v>
      </c>
      <c r="G5" s="2" t="s">
        <v>110</v>
      </c>
      <c r="H5" s="2">
        <v>0.60805900000000002</v>
      </c>
      <c r="I5" s="2">
        <v>0.66733699999999996</v>
      </c>
      <c r="J5" s="1">
        <v>5.8854999999999998E-2</v>
      </c>
      <c r="K5" s="22">
        <v>26336</v>
      </c>
      <c r="L5" s="22">
        <f t="shared" si="0"/>
        <v>105343</v>
      </c>
      <c r="M5" s="21">
        <f t="shared" si="1"/>
        <v>0.57142934635204778</v>
      </c>
      <c r="N5" s="2">
        <v>0.607429</v>
      </c>
    </row>
    <row r="6" spans="1:14" x14ac:dyDescent="0.25">
      <c r="F6" s="5">
        <v>5</v>
      </c>
      <c r="G6" s="2" t="s">
        <v>111</v>
      </c>
      <c r="H6" s="2">
        <v>0.53870099999999999</v>
      </c>
      <c r="I6" s="2">
        <v>0.60805299999999995</v>
      </c>
      <c r="J6" s="1">
        <v>8.0994999999999998E-2</v>
      </c>
      <c r="K6" s="22">
        <v>26335</v>
      </c>
      <c r="L6" s="22">
        <f t="shared" si="0"/>
        <v>131678</v>
      </c>
      <c r="M6" s="21">
        <f t="shared" si="1"/>
        <v>0.71428261459180908</v>
      </c>
      <c r="N6" s="2">
        <v>0.50847100000000001</v>
      </c>
    </row>
    <row r="7" spans="1:14" x14ac:dyDescent="0.25">
      <c r="F7" s="5">
        <v>6</v>
      </c>
      <c r="G7" s="2" t="s">
        <v>112</v>
      </c>
      <c r="H7" s="2">
        <v>0.444656</v>
      </c>
      <c r="I7" s="2">
        <v>0.53869900000000004</v>
      </c>
      <c r="J7" s="1">
        <v>0.108483</v>
      </c>
      <c r="K7" s="22">
        <v>26336</v>
      </c>
      <c r="L7" s="22">
        <f t="shared" si="0"/>
        <v>158014</v>
      </c>
      <c r="M7" s="21">
        <f t="shared" si="1"/>
        <v>0.85714130729590454</v>
      </c>
      <c r="N7" s="2">
        <v>0.37301899999999999</v>
      </c>
    </row>
    <row r="8" spans="1:14" x14ac:dyDescent="0.25">
      <c r="F8" s="5">
        <v>7</v>
      </c>
      <c r="G8" s="2" t="s">
        <v>113</v>
      </c>
      <c r="H8" s="2">
        <v>9.1887999999999997E-2</v>
      </c>
      <c r="I8" s="2">
        <v>0.44464799999999999</v>
      </c>
      <c r="J8" s="1">
        <v>0.192778</v>
      </c>
      <c r="K8" s="22">
        <v>26336</v>
      </c>
      <c r="L8" s="22">
        <f t="shared" si="0"/>
        <v>184350</v>
      </c>
      <c r="M8" s="21">
        <f t="shared" si="1"/>
        <v>1</v>
      </c>
      <c r="N8" s="2">
        <v>2.9571E-2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97BD-BA33-4318-A5CF-D57350E65053}">
  <dimension ref="A1:N13"/>
  <sheetViews>
    <sheetView workbookViewId="0">
      <selection activeCell="F11" sqref="F11"/>
    </sheetView>
  </sheetViews>
  <sheetFormatPr defaultRowHeight="15" x14ac:dyDescent="0.25"/>
  <cols>
    <col min="1" max="1" width="4.28515625" customWidth="1"/>
    <col min="2" max="2" width="46.28515625" customWidth="1"/>
    <col min="3" max="6" width="11.5703125" customWidth="1"/>
    <col min="7" max="8" width="11.85546875" customWidth="1"/>
    <col min="9" max="10" width="11.5703125" customWidth="1"/>
    <col min="11" max="12" width="10.42578125" customWidth="1"/>
    <col min="13" max="13" width="10.85546875" customWidth="1"/>
    <col min="14" max="14" width="10.7109375" customWidth="1"/>
  </cols>
  <sheetData>
    <row r="1" spans="1:14" ht="30" x14ac:dyDescent="0.25">
      <c r="A1" s="8"/>
      <c r="B1" s="9" t="s">
        <v>23</v>
      </c>
      <c r="C1" s="10" t="s">
        <v>24</v>
      </c>
      <c r="D1" s="10" t="s">
        <v>95</v>
      </c>
      <c r="E1" s="11" t="s">
        <v>27</v>
      </c>
      <c r="F1" s="11" t="s">
        <v>96</v>
      </c>
      <c r="G1" s="11" t="s">
        <v>25</v>
      </c>
      <c r="H1" s="11" t="s">
        <v>97</v>
      </c>
      <c r="I1" s="11" t="s">
        <v>28</v>
      </c>
      <c r="J1" s="11" t="s">
        <v>98</v>
      </c>
      <c r="K1" s="11" t="s">
        <v>26</v>
      </c>
      <c r="L1" s="11" t="s">
        <v>99</v>
      </c>
      <c r="M1" s="11" t="s">
        <v>29</v>
      </c>
      <c r="N1" s="11" t="s">
        <v>100</v>
      </c>
    </row>
    <row r="2" spans="1:14" x14ac:dyDescent="0.25">
      <c r="A2" s="12">
        <v>1</v>
      </c>
      <c r="B2" s="13" t="s">
        <v>30</v>
      </c>
      <c r="C2" s="14">
        <v>75.67</v>
      </c>
      <c r="D2" s="28">
        <v>75.59</v>
      </c>
      <c r="E2" s="14">
        <v>75.05</v>
      </c>
      <c r="F2" s="28">
        <v>74.84</v>
      </c>
      <c r="G2" s="14">
        <v>51.35</v>
      </c>
      <c r="H2" s="28">
        <v>51.18</v>
      </c>
      <c r="I2" s="14">
        <v>50.11</v>
      </c>
      <c r="J2" s="28">
        <v>49.68</v>
      </c>
      <c r="K2" s="14">
        <v>38.78</v>
      </c>
      <c r="L2" s="28">
        <v>38.24</v>
      </c>
      <c r="M2" s="14">
        <v>37.9</v>
      </c>
      <c r="N2" s="28">
        <v>37.880000000000003</v>
      </c>
    </row>
    <row r="3" spans="1:14" x14ac:dyDescent="0.25">
      <c r="A3" s="12">
        <v>2</v>
      </c>
      <c r="B3" s="13" t="s">
        <v>17</v>
      </c>
      <c r="C3" s="14">
        <v>75.34</v>
      </c>
      <c r="D3" s="28">
        <v>75.010000000000005</v>
      </c>
      <c r="E3" s="14">
        <v>74.72</v>
      </c>
      <c r="F3" s="28">
        <v>74.2</v>
      </c>
      <c r="G3" s="14">
        <v>50.68</v>
      </c>
      <c r="H3" s="28">
        <v>50.03</v>
      </c>
      <c r="I3" s="14">
        <v>49.44</v>
      </c>
      <c r="J3" s="28">
        <v>48.41</v>
      </c>
      <c r="K3" s="14">
        <v>38.33</v>
      </c>
      <c r="L3" s="28">
        <v>37.340000000000003</v>
      </c>
      <c r="M3" s="14">
        <v>37.590000000000003</v>
      </c>
      <c r="N3" s="28">
        <v>36.659999999999997</v>
      </c>
    </row>
    <row r="4" spans="1:14" x14ac:dyDescent="0.25">
      <c r="A4" s="12">
        <v>3</v>
      </c>
      <c r="B4" s="13" t="s">
        <v>18</v>
      </c>
      <c r="C4" s="14">
        <v>74.34</v>
      </c>
      <c r="D4" s="28">
        <v>74.03</v>
      </c>
      <c r="E4" s="14">
        <v>73.67</v>
      </c>
      <c r="F4" s="28">
        <v>73.239999999999995</v>
      </c>
      <c r="G4" s="14">
        <v>48.68</v>
      </c>
      <c r="H4" s="28">
        <v>48.05</v>
      </c>
      <c r="I4" s="14">
        <v>47.33</v>
      </c>
      <c r="J4" s="28">
        <v>46.49</v>
      </c>
      <c r="K4" s="14">
        <v>36.71</v>
      </c>
      <c r="L4" s="28">
        <v>35.729999999999997</v>
      </c>
      <c r="M4" s="14">
        <v>35.119999999999997</v>
      </c>
      <c r="N4" s="28">
        <v>34.97</v>
      </c>
    </row>
    <row r="5" spans="1:14" x14ac:dyDescent="0.25">
      <c r="A5" s="12">
        <v>4</v>
      </c>
      <c r="B5" s="13" t="s">
        <v>19</v>
      </c>
      <c r="C5" s="14">
        <v>73.86</v>
      </c>
      <c r="D5" s="28">
        <v>73.69</v>
      </c>
      <c r="E5" s="14">
        <v>73.040000000000006</v>
      </c>
      <c r="F5" s="28">
        <v>72.59</v>
      </c>
      <c r="G5" s="14">
        <v>47.73</v>
      </c>
      <c r="H5" s="28">
        <v>47.38</v>
      </c>
      <c r="I5" s="14">
        <v>46.09</v>
      </c>
      <c r="J5" s="28">
        <v>45.17</v>
      </c>
      <c r="K5" s="14">
        <v>35.380000000000003</v>
      </c>
      <c r="L5" s="28">
        <v>35.229999999999997</v>
      </c>
      <c r="M5" s="14">
        <v>35.200000000000003</v>
      </c>
      <c r="N5" s="28">
        <v>34.46</v>
      </c>
    </row>
    <row r="6" spans="1:14" x14ac:dyDescent="0.25">
      <c r="A6" s="12">
        <v>5</v>
      </c>
      <c r="B6" s="13" t="s">
        <v>20</v>
      </c>
      <c r="C6" s="14">
        <v>73.37</v>
      </c>
      <c r="D6" s="28">
        <v>73.150000000000006</v>
      </c>
      <c r="E6" s="14">
        <v>72.8</v>
      </c>
      <c r="F6" s="28">
        <v>72.319999999999993</v>
      </c>
      <c r="G6" s="14">
        <v>46.73</v>
      </c>
      <c r="H6" s="28">
        <v>46.3</v>
      </c>
      <c r="I6" s="14">
        <v>45.6</v>
      </c>
      <c r="J6" s="28">
        <v>44.63</v>
      </c>
      <c r="K6" s="14">
        <v>35.01</v>
      </c>
      <c r="L6" s="28">
        <v>34.33</v>
      </c>
      <c r="M6" s="14">
        <v>34.39</v>
      </c>
      <c r="N6" s="28">
        <v>33.29</v>
      </c>
    </row>
    <row r="7" spans="1:14" x14ac:dyDescent="0.25">
      <c r="A7" s="12">
        <v>6</v>
      </c>
      <c r="B7" s="13" t="s">
        <v>21</v>
      </c>
      <c r="C7" s="14">
        <v>73.2</v>
      </c>
      <c r="D7" s="28">
        <v>72.989999999999995</v>
      </c>
      <c r="E7" s="14">
        <v>72.400000000000006</v>
      </c>
      <c r="F7" s="28">
        <v>71.87</v>
      </c>
      <c r="G7" s="14">
        <v>46.4</v>
      </c>
      <c r="H7" s="28">
        <v>45.97</v>
      </c>
      <c r="I7" s="14">
        <v>44.79</v>
      </c>
      <c r="J7" s="28">
        <v>43.73</v>
      </c>
      <c r="K7" s="14">
        <v>34.47</v>
      </c>
      <c r="L7" s="28">
        <v>34.11</v>
      </c>
      <c r="M7" s="14">
        <v>33.700000000000003</v>
      </c>
      <c r="N7" s="28">
        <v>33.19</v>
      </c>
    </row>
    <row r="8" spans="1:14" x14ac:dyDescent="0.25">
      <c r="A8" s="12">
        <v>7</v>
      </c>
      <c r="B8" s="13" t="s">
        <v>22</v>
      </c>
      <c r="C8" s="14">
        <v>72.02</v>
      </c>
      <c r="D8" s="28">
        <v>71.930000000000007</v>
      </c>
      <c r="E8" s="14">
        <v>71.239999999999995</v>
      </c>
      <c r="F8" s="28">
        <v>70.790000000000006</v>
      </c>
      <c r="G8" s="14">
        <v>44.03</v>
      </c>
      <c r="H8" s="28">
        <v>43.86</v>
      </c>
      <c r="I8" s="14">
        <v>42.49</v>
      </c>
      <c r="J8" s="28">
        <v>41.58</v>
      </c>
      <c r="K8" s="14">
        <v>32.840000000000003</v>
      </c>
      <c r="L8" s="28">
        <v>32.42</v>
      </c>
      <c r="M8" s="14">
        <v>32.26</v>
      </c>
      <c r="N8" s="28">
        <v>31.51</v>
      </c>
    </row>
    <row r="9" spans="1:14" x14ac:dyDescent="0.25">
      <c r="A9" s="12">
        <v>8</v>
      </c>
      <c r="B9" s="13" t="s">
        <v>16</v>
      </c>
      <c r="C9" s="14">
        <v>70.72</v>
      </c>
      <c r="D9" s="28">
        <v>70.84</v>
      </c>
      <c r="E9" s="14">
        <v>69.849999999999994</v>
      </c>
      <c r="F9" s="28">
        <v>69.75</v>
      </c>
      <c r="G9" s="14">
        <v>41.44</v>
      </c>
      <c r="H9" s="28">
        <v>41.68</v>
      </c>
      <c r="I9" s="14">
        <v>39.71</v>
      </c>
      <c r="J9" s="28">
        <v>39.5</v>
      </c>
      <c r="K9" s="14">
        <v>30.58</v>
      </c>
      <c r="L9" s="28">
        <v>30.63</v>
      </c>
      <c r="M9" s="14">
        <v>30.64</v>
      </c>
      <c r="N9" s="28">
        <v>30.37</v>
      </c>
    </row>
    <row r="12" spans="1:14" x14ac:dyDescent="0.25">
      <c r="C12" s="28"/>
      <c r="D12" s="28"/>
      <c r="E12" s="28"/>
      <c r="F12" s="28"/>
      <c r="G12" s="28"/>
      <c r="H12" s="28"/>
      <c r="I12" s="28"/>
      <c r="J12" s="28"/>
    </row>
    <row r="13" spans="1:14" x14ac:dyDescent="0.25">
      <c r="C13" s="28"/>
      <c r="D13" s="28"/>
      <c r="E13" s="28"/>
      <c r="F13" s="28"/>
      <c r="G13" s="28"/>
      <c r="H13" s="28"/>
      <c r="I13" s="28"/>
      <c r="J13" s="2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4D45-4FDC-4526-BAD0-484A45562E3C}">
  <dimension ref="A1:T14"/>
  <sheetViews>
    <sheetView topLeftCell="E1" workbookViewId="0">
      <selection activeCell="L18" sqref="L18"/>
    </sheetView>
  </sheetViews>
  <sheetFormatPr defaultRowHeight="15" x14ac:dyDescent="0.25"/>
  <cols>
    <col min="1" max="1" width="4.28515625" customWidth="1"/>
    <col min="2" max="2" width="46.28515625" customWidth="1"/>
    <col min="3" max="8" width="11.5703125" customWidth="1"/>
    <col min="9" max="11" width="11.85546875" customWidth="1"/>
    <col min="12" max="14" width="11.5703125" customWidth="1"/>
    <col min="15" max="17" width="10.42578125" customWidth="1"/>
    <col min="18" max="18" width="10.85546875" customWidth="1"/>
    <col min="19" max="19" width="10.7109375" customWidth="1"/>
  </cols>
  <sheetData>
    <row r="1" spans="1:20" ht="45" x14ac:dyDescent="0.25">
      <c r="A1" s="8"/>
      <c r="B1" s="9" t="s">
        <v>23</v>
      </c>
      <c r="C1" s="10" t="s">
        <v>24</v>
      </c>
      <c r="D1" s="10" t="s">
        <v>95</v>
      </c>
      <c r="E1" s="10" t="s">
        <v>103</v>
      </c>
      <c r="F1" s="11" t="s">
        <v>27</v>
      </c>
      <c r="G1" s="11" t="s">
        <v>96</v>
      </c>
      <c r="H1" s="10" t="s">
        <v>102</v>
      </c>
      <c r="I1" s="11" t="s">
        <v>25</v>
      </c>
      <c r="J1" s="11" t="s">
        <v>97</v>
      </c>
      <c r="K1" s="11" t="s">
        <v>101</v>
      </c>
      <c r="L1" s="11" t="s">
        <v>28</v>
      </c>
      <c r="M1" s="11" t="s">
        <v>98</v>
      </c>
      <c r="N1" s="11" t="s">
        <v>104</v>
      </c>
      <c r="O1" s="11" t="s">
        <v>26</v>
      </c>
      <c r="P1" s="11" t="s">
        <v>99</v>
      </c>
      <c r="Q1" s="11" t="s">
        <v>105</v>
      </c>
      <c r="R1" s="11" t="s">
        <v>29</v>
      </c>
      <c r="S1" s="11" t="s">
        <v>100</v>
      </c>
      <c r="T1" s="11" t="s">
        <v>106</v>
      </c>
    </row>
    <row r="2" spans="1:20" x14ac:dyDescent="0.25">
      <c r="A2" s="12">
        <v>1</v>
      </c>
      <c r="B2" s="13" t="s">
        <v>30</v>
      </c>
      <c r="C2" s="14">
        <v>75.67</v>
      </c>
      <c r="D2" s="28">
        <v>75.59</v>
      </c>
      <c r="E2" s="1">
        <v>0.76363899999999996</v>
      </c>
      <c r="F2" s="14">
        <v>75.05</v>
      </c>
      <c r="G2" s="28">
        <v>74.84</v>
      </c>
      <c r="H2" s="1">
        <v>0.75814199999999998</v>
      </c>
      <c r="I2" s="14">
        <v>51.35</v>
      </c>
      <c r="J2" s="28">
        <v>51.18</v>
      </c>
      <c r="K2" s="1">
        <v>0.52727800000000002</v>
      </c>
      <c r="L2" s="14">
        <v>50.11</v>
      </c>
      <c r="M2" s="28">
        <v>49.68</v>
      </c>
      <c r="N2" s="1">
        <v>0.51628399999999997</v>
      </c>
      <c r="O2" s="14">
        <v>38.78</v>
      </c>
      <c r="P2" s="28">
        <v>38.24</v>
      </c>
      <c r="Q2" s="1">
        <v>0.39596999999999999</v>
      </c>
      <c r="R2" s="14">
        <v>37.9</v>
      </c>
      <c r="S2" s="28">
        <v>37.880000000000003</v>
      </c>
      <c r="T2" s="1">
        <v>0.38578200000000001</v>
      </c>
    </row>
    <row r="3" spans="1:20" x14ac:dyDescent="0.25">
      <c r="A3" s="12">
        <v>2</v>
      </c>
      <c r="B3" s="13" t="s">
        <v>17</v>
      </c>
      <c r="C3" s="14">
        <v>75.34</v>
      </c>
      <c r="D3" s="28">
        <v>75.010000000000005</v>
      </c>
      <c r="E3" s="28"/>
      <c r="F3" s="14">
        <v>74.72</v>
      </c>
      <c r="G3" s="28">
        <v>74.2</v>
      </c>
      <c r="H3" s="28"/>
      <c r="I3" s="14">
        <v>50.68</v>
      </c>
      <c r="J3" s="28">
        <v>50.03</v>
      </c>
      <c r="K3" s="28"/>
      <c r="L3" s="14">
        <v>49.44</v>
      </c>
      <c r="M3" s="28">
        <v>48.41</v>
      </c>
      <c r="N3" s="28"/>
      <c r="O3" s="14">
        <v>38.33</v>
      </c>
      <c r="P3" s="28">
        <v>37.340000000000003</v>
      </c>
      <c r="Q3" s="28"/>
      <c r="R3" s="14">
        <v>37.590000000000003</v>
      </c>
      <c r="S3" s="28">
        <v>36.659999999999997</v>
      </c>
    </row>
    <row r="4" spans="1:20" x14ac:dyDescent="0.25">
      <c r="A4" s="12">
        <v>3</v>
      </c>
      <c r="B4" s="13" t="s">
        <v>18</v>
      </c>
      <c r="C4" s="14">
        <v>74.34</v>
      </c>
      <c r="D4" s="28">
        <v>74.03</v>
      </c>
      <c r="E4" s="28"/>
      <c r="F4" s="14">
        <v>73.67</v>
      </c>
      <c r="G4" s="28">
        <v>73.239999999999995</v>
      </c>
      <c r="H4" s="28"/>
      <c r="I4" s="14">
        <v>48.68</v>
      </c>
      <c r="J4" s="28">
        <v>48.05</v>
      </c>
      <c r="K4" s="28"/>
      <c r="L4" s="14">
        <v>47.33</v>
      </c>
      <c r="M4" s="28">
        <v>46.49</v>
      </c>
      <c r="N4" s="28"/>
      <c r="O4" s="14">
        <v>36.71</v>
      </c>
      <c r="P4" s="28">
        <v>35.729999999999997</v>
      </c>
      <c r="Q4" s="28"/>
      <c r="R4" s="14">
        <v>35.119999999999997</v>
      </c>
      <c r="S4" s="28">
        <v>34.97</v>
      </c>
    </row>
    <row r="5" spans="1:20" x14ac:dyDescent="0.25">
      <c r="A5" s="12">
        <v>4</v>
      </c>
      <c r="B5" s="13" t="s">
        <v>19</v>
      </c>
      <c r="C5" s="14">
        <v>73.86</v>
      </c>
      <c r="D5" s="28">
        <v>73.69</v>
      </c>
      <c r="E5" s="28"/>
      <c r="F5" s="14">
        <v>73.040000000000006</v>
      </c>
      <c r="G5" s="28">
        <v>72.59</v>
      </c>
      <c r="H5" s="28"/>
      <c r="I5" s="14">
        <v>47.73</v>
      </c>
      <c r="J5" s="28">
        <v>47.38</v>
      </c>
      <c r="K5" s="28"/>
      <c r="L5" s="14">
        <v>46.09</v>
      </c>
      <c r="M5" s="28">
        <v>45.17</v>
      </c>
      <c r="N5" s="28"/>
      <c r="O5" s="14">
        <v>35.380000000000003</v>
      </c>
      <c r="P5" s="28">
        <v>35.229999999999997</v>
      </c>
      <c r="Q5" s="28"/>
      <c r="R5" s="14">
        <v>35.200000000000003</v>
      </c>
      <c r="S5" s="28">
        <v>34.46</v>
      </c>
    </row>
    <row r="6" spans="1:20" x14ac:dyDescent="0.25">
      <c r="A6" s="12">
        <v>5</v>
      </c>
      <c r="B6" s="13" t="s">
        <v>20</v>
      </c>
      <c r="C6" s="14">
        <v>73.37</v>
      </c>
      <c r="D6" s="28">
        <v>73.150000000000006</v>
      </c>
      <c r="E6" s="28"/>
      <c r="F6" s="14">
        <v>72.8</v>
      </c>
      <c r="G6" s="28">
        <v>72.319999999999993</v>
      </c>
      <c r="H6" s="28"/>
      <c r="I6" s="14">
        <v>46.73</v>
      </c>
      <c r="J6" s="28">
        <v>46.3</v>
      </c>
      <c r="K6" s="28"/>
      <c r="L6" s="14">
        <v>45.6</v>
      </c>
      <c r="M6" s="28">
        <v>44.63</v>
      </c>
      <c r="N6" s="28"/>
      <c r="O6" s="14">
        <v>35.01</v>
      </c>
      <c r="P6" s="28">
        <v>34.33</v>
      </c>
      <c r="Q6" s="28"/>
      <c r="R6" s="14">
        <v>34.39</v>
      </c>
      <c r="S6" s="28">
        <v>33.29</v>
      </c>
    </row>
    <row r="7" spans="1:20" x14ac:dyDescent="0.25">
      <c r="A7" s="12">
        <v>6</v>
      </c>
      <c r="B7" s="13" t="s">
        <v>21</v>
      </c>
      <c r="C7" s="14">
        <v>73.2</v>
      </c>
      <c r="D7" s="28">
        <v>72.989999999999995</v>
      </c>
      <c r="E7" s="28"/>
      <c r="F7" s="14">
        <v>72.400000000000006</v>
      </c>
      <c r="G7" s="28">
        <v>71.87</v>
      </c>
      <c r="H7" s="28"/>
      <c r="I7" s="14">
        <v>46.4</v>
      </c>
      <c r="J7" s="28">
        <v>45.97</v>
      </c>
      <c r="K7" s="28"/>
      <c r="L7" s="14">
        <v>44.79</v>
      </c>
      <c r="M7" s="28">
        <v>43.73</v>
      </c>
      <c r="N7" s="28"/>
      <c r="O7" s="14">
        <v>34.47</v>
      </c>
      <c r="P7" s="28">
        <v>34.11</v>
      </c>
      <c r="Q7" s="28"/>
      <c r="R7" s="14">
        <v>33.700000000000003</v>
      </c>
      <c r="S7" s="28">
        <v>33.19</v>
      </c>
    </row>
    <row r="8" spans="1:20" x14ac:dyDescent="0.25">
      <c r="A8" s="12">
        <v>7</v>
      </c>
      <c r="B8" s="13" t="s">
        <v>22</v>
      </c>
      <c r="C8" s="14">
        <v>72.02</v>
      </c>
      <c r="D8" s="28">
        <v>71.930000000000007</v>
      </c>
      <c r="E8" s="28"/>
      <c r="F8" s="14">
        <v>71.239999999999995</v>
      </c>
      <c r="G8" s="28">
        <v>70.790000000000006</v>
      </c>
      <c r="H8" s="28"/>
      <c r="I8" s="14">
        <v>44.03</v>
      </c>
      <c r="J8" s="28">
        <v>43.86</v>
      </c>
      <c r="K8" s="28"/>
      <c r="L8" s="14">
        <v>42.49</v>
      </c>
      <c r="M8" s="28">
        <v>41.58</v>
      </c>
      <c r="N8" s="28"/>
      <c r="O8" s="14">
        <v>32.840000000000003</v>
      </c>
      <c r="P8" s="28">
        <v>32.42</v>
      </c>
      <c r="Q8" s="28"/>
      <c r="R8" s="14">
        <v>32.26</v>
      </c>
      <c r="S8" s="28">
        <v>31.51</v>
      </c>
    </row>
    <row r="9" spans="1:20" x14ac:dyDescent="0.25">
      <c r="A9" s="12">
        <v>8</v>
      </c>
      <c r="B9" s="13" t="s">
        <v>16</v>
      </c>
      <c r="C9" s="14">
        <v>70.72</v>
      </c>
      <c r="D9" s="28">
        <v>70.84</v>
      </c>
      <c r="E9" s="28"/>
      <c r="F9" s="14">
        <v>69.849999999999994</v>
      </c>
      <c r="G9" s="28">
        <v>69.75</v>
      </c>
      <c r="H9" s="28"/>
      <c r="I9" s="14">
        <v>41.44</v>
      </c>
      <c r="J9" s="28">
        <v>41.68</v>
      </c>
      <c r="K9" s="28"/>
      <c r="L9" s="14">
        <v>39.71</v>
      </c>
      <c r="M9" s="28">
        <v>39.5</v>
      </c>
      <c r="N9" s="28"/>
      <c r="O9" s="14">
        <v>30.58</v>
      </c>
      <c r="P9" s="28">
        <v>30.63</v>
      </c>
      <c r="Q9" s="28"/>
      <c r="R9" s="14">
        <v>30.64</v>
      </c>
      <c r="S9" s="28">
        <v>30.37</v>
      </c>
    </row>
    <row r="12" spans="1:20" x14ac:dyDescent="0.25">
      <c r="C12" s="28"/>
      <c r="D12" s="28"/>
    </row>
    <row r="13" spans="1:20" x14ac:dyDescent="0.25">
      <c r="C13" s="28"/>
      <c r="D13" s="28"/>
      <c r="E13" s="28"/>
      <c r="F13" s="28"/>
      <c r="G13" s="28"/>
      <c r="H13" s="28"/>
    </row>
    <row r="14" spans="1:20" x14ac:dyDescent="0.25">
      <c r="E14" s="28"/>
      <c r="F14" s="28"/>
      <c r="G14" s="28"/>
      <c r="H14" s="2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BF0C-2879-4D9E-89C9-94ADE19FD6B4}">
  <dimension ref="A1:H9"/>
  <sheetViews>
    <sheetView workbookViewId="0">
      <selection activeCell="I1" sqref="I1:I1048576"/>
    </sheetView>
  </sheetViews>
  <sheetFormatPr defaultRowHeight="15" x14ac:dyDescent="0.25"/>
  <cols>
    <col min="1" max="1" width="4.28515625" customWidth="1"/>
    <col min="2" max="2" width="46.28515625" customWidth="1"/>
    <col min="3" max="4" width="11.5703125" customWidth="1"/>
    <col min="5" max="5" width="11.85546875" customWidth="1"/>
    <col min="6" max="6" width="11.5703125" customWidth="1"/>
    <col min="7" max="7" width="10.42578125" customWidth="1"/>
    <col min="8" max="8" width="10.85546875" customWidth="1"/>
  </cols>
  <sheetData>
    <row r="1" spans="1:8" ht="30" x14ac:dyDescent="0.25">
      <c r="A1" s="8"/>
      <c r="B1" s="9" t="s">
        <v>23</v>
      </c>
      <c r="C1" s="10" t="s">
        <v>24</v>
      </c>
      <c r="D1" s="11" t="s">
        <v>27</v>
      </c>
      <c r="E1" s="11" t="s">
        <v>25</v>
      </c>
      <c r="F1" s="11" t="s">
        <v>28</v>
      </c>
      <c r="G1" s="11" t="s">
        <v>26</v>
      </c>
      <c r="H1" s="11" t="s">
        <v>29</v>
      </c>
    </row>
    <row r="2" spans="1:8" x14ac:dyDescent="0.25">
      <c r="A2" s="12">
        <v>1</v>
      </c>
      <c r="B2" s="13" t="s">
        <v>30</v>
      </c>
      <c r="C2" s="14">
        <v>75.67</v>
      </c>
      <c r="D2" s="14">
        <v>75.05</v>
      </c>
      <c r="E2" s="14">
        <v>51.35</v>
      </c>
      <c r="F2" s="14">
        <v>50.11</v>
      </c>
      <c r="G2" s="14">
        <v>38.78</v>
      </c>
      <c r="H2" s="14">
        <v>37.9</v>
      </c>
    </row>
    <row r="3" spans="1:8" x14ac:dyDescent="0.25">
      <c r="A3" s="12">
        <v>2</v>
      </c>
      <c r="B3" s="13" t="s">
        <v>17</v>
      </c>
      <c r="C3" s="14">
        <v>75.34</v>
      </c>
      <c r="D3" s="14">
        <v>74.72</v>
      </c>
      <c r="E3" s="14">
        <v>50.68</v>
      </c>
      <c r="F3" s="14">
        <v>49.44</v>
      </c>
      <c r="G3" s="14">
        <v>38.33</v>
      </c>
      <c r="H3" s="14">
        <v>37.590000000000003</v>
      </c>
    </row>
    <row r="4" spans="1:8" x14ac:dyDescent="0.25">
      <c r="A4" s="12">
        <v>3</v>
      </c>
      <c r="B4" s="13" t="s">
        <v>18</v>
      </c>
      <c r="C4" s="14">
        <v>74.34</v>
      </c>
      <c r="D4" s="14">
        <v>73.67</v>
      </c>
      <c r="E4" s="14">
        <v>48.68</v>
      </c>
      <c r="F4" s="14">
        <v>47.33</v>
      </c>
      <c r="G4" s="14">
        <v>36.71</v>
      </c>
      <c r="H4" s="14">
        <v>35.119999999999997</v>
      </c>
    </row>
    <row r="5" spans="1:8" x14ac:dyDescent="0.25">
      <c r="A5" s="12">
        <v>4</v>
      </c>
      <c r="B5" s="13" t="s">
        <v>19</v>
      </c>
      <c r="C5" s="14">
        <v>73.86</v>
      </c>
      <c r="D5" s="14">
        <v>73.040000000000006</v>
      </c>
      <c r="E5" s="14">
        <v>47.73</v>
      </c>
      <c r="F5" s="14">
        <v>46.09</v>
      </c>
      <c r="G5" s="14">
        <v>35.380000000000003</v>
      </c>
      <c r="H5" s="14">
        <v>35.200000000000003</v>
      </c>
    </row>
    <row r="6" spans="1:8" x14ac:dyDescent="0.25">
      <c r="A6" s="12">
        <v>5</v>
      </c>
      <c r="B6" s="13" t="s">
        <v>20</v>
      </c>
      <c r="C6" s="14">
        <v>73.37</v>
      </c>
      <c r="D6" s="14">
        <v>72.8</v>
      </c>
      <c r="E6" s="14">
        <v>46.73</v>
      </c>
      <c r="F6" s="14">
        <v>45.6</v>
      </c>
      <c r="G6" s="14">
        <v>35.01</v>
      </c>
      <c r="H6" s="14">
        <v>34.39</v>
      </c>
    </row>
    <row r="7" spans="1:8" x14ac:dyDescent="0.25">
      <c r="A7" s="12">
        <v>6</v>
      </c>
      <c r="B7" s="13" t="s">
        <v>21</v>
      </c>
      <c r="C7" s="14">
        <v>73.2</v>
      </c>
      <c r="D7" s="14">
        <v>72.400000000000006</v>
      </c>
      <c r="E7" s="14">
        <v>46.4</v>
      </c>
      <c r="F7" s="14">
        <v>44.79</v>
      </c>
      <c r="G7" s="14">
        <v>34.47</v>
      </c>
      <c r="H7" s="14">
        <v>33.700000000000003</v>
      </c>
    </row>
    <row r="8" spans="1:8" x14ac:dyDescent="0.25">
      <c r="A8" s="12">
        <v>7</v>
      </c>
      <c r="B8" s="13" t="s">
        <v>22</v>
      </c>
      <c r="C8" s="14">
        <v>72.02</v>
      </c>
      <c r="D8" s="14">
        <v>71.239999999999995</v>
      </c>
      <c r="E8" s="14">
        <v>44.03</v>
      </c>
      <c r="F8" s="14">
        <v>42.49</v>
      </c>
      <c r="G8" s="14">
        <v>32.840000000000003</v>
      </c>
      <c r="H8" s="14">
        <v>32.26</v>
      </c>
    </row>
    <row r="9" spans="1:8" x14ac:dyDescent="0.25">
      <c r="A9" s="12">
        <v>8</v>
      </c>
      <c r="B9" s="13" t="s">
        <v>16</v>
      </c>
      <c r="C9" s="14">
        <v>70.72</v>
      </c>
      <c r="D9" s="14">
        <v>69.849999999999994</v>
      </c>
      <c r="E9" s="14">
        <v>41.44</v>
      </c>
      <c r="F9" s="14">
        <v>39.71</v>
      </c>
      <c r="G9" s="14">
        <v>30.58</v>
      </c>
      <c r="H9" s="14">
        <v>30.64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6FB6-5FC3-4E5B-A4F4-2160771F7A20}">
  <dimension ref="A1:G9"/>
  <sheetViews>
    <sheetView tabSelected="1" workbookViewId="0">
      <selection activeCell="A18" sqref="A18"/>
    </sheetView>
  </sheetViews>
  <sheetFormatPr defaultRowHeight="15" x14ac:dyDescent="0.25"/>
  <cols>
    <col min="1" max="1" width="61.28515625" customWidth="1"/>
    <col min="2" max="2" width="11.140625" customWidth="1"/>
    <col min="3" max="3" width="10.5703125" customWidth="1"/>
    <col min="4" max="4" width="11.140625" customWidth="1"/>
    <col min="5" max="5" width="10.42578125" customWidth="1"/>
    <col min="6" max="6" width="10.140625" customWidth="1"/>
    <col min="7" max="7" width="8.7109375" customWidth="1"/>
    <col min="8" max="8" width="12.5703125" customWidth="1"/>
  </cols>
  <sheetData>
    <row r="1" spans="1:7" ht="33" customHeight="1" x14ac:dyDescent="0.25">
      <c r="A1" s="16" t="s">
        <v>32</v>
      </c>
      <c r="B1" s="17" t="s">
        <v>24</v>
      </c>
      <c r="C1" s="17" t="s">
        <v>27</v>
      </c>
      <c r="D1" s="17" t="s">
        <v>25</v>
      </c>
      <c r="E1" s="17" t="s">
        <v>28</v>
      </c>
      <c r="F1" s="17" t="s">
        <v>26</v>
      </c>
      <c r="G1" s="17" t="s">
        <v>29</v>
      </c>
    </row>
    <row r="2" spans="1:7" x14ac:dyDescent="0.25">
      <c r="A2" s="13" t="s">
        <v>38</v>
      </c>
      <c r="B2" s="14">
        <v>75.59</v>
      </c>
      <c r="C2" s="14">
        <v>74.84</v>
      </c>
      <c r="D2" s="14">
        <v>51.18</v>
      </c>
      <c r="E2" s="14">
        <v>49.68</v>
      </c>
      <c r="F2" s="14">
        <v>38.24</v>
      </c>
      <c r="G2" s="14">
        <v>37.880000000000003</v>
      </c>
    </row>
    <row r="3" spans="1:7" x14ac:dyDescent="0.25">
      <c r="A3" s="13" t="s">
        <v>37</v>
      </c>
      <c r="B3" s="14">
        <v>75.010000000000005</v>
      </c>
      <c r="C3" s="14">
        <v>74.2</v>
      </c>
      <c r="D3" s="14">
        <v>50.03</v>
      </c>
      <c r="E3" s="14">
        <v>48.41</v>
      </c>
      <c r="F3" s="14">
        <v>37.340000000000003</v>
      </c>
      <c r="G3" s="14">
        <v>36.659999999999997</v>
      </c>
    </row>
    <row r="4" spans="1:7" x14ac:dyDescent="0.25">
      <c r="A4" s="13" t="s">
        <v>36</v>
      </c>
      <c r="B4" s="14">
        <v>74.03</v>
      </c>
      <c r="C4" s="14">
        <v>73.239999999999995</v>
      </c>
      <c r="D4" s="14">
        <v>48.05</v>
      </c>
      <c r="E4" s="14">
        <v>46.49</v>
      </c>
      <c r="F4" s="14">
        <v>35.729999999999997</v>
      </c>
      <c r="G4" s="14">
        <v>34.97</v>
      </c>
    </row>
    <row r="5" spans="1:7" x14ac:dyDescent="0.25">
      <c r="A5" s="13" t="s">
        <v>35</v>
      </c>
      <c r="B5" s="14">
        <v>73.69</v>
      </c>
      <c r="C5" s="14">
        <v>72.59</v>
      </c>
      <c r="D5" s="14">
        <v>47.38</v>
      </c>
      <c r="E5" s="14">
        <v>45.17</v>
      </c>
      <c r="F5" s="14">
        <v>35.229999999999997</v>
      </c>
      <c r="G5" s="14">
        <v>34.46</v>
      </c>
    </row>
    <row r="6" spans="1:7" x14ac:dyDescent="0.25">
      <c r="A6" s="13" t="s">
        <v>39</v>
      </c>
      <c r="B6" s="14">
        <v>73.150000000000006</v>
      </c>
      <c r="C6" s="14">
        <v>72.319999999999993</v>
      </c>
      <c r="D6" s="14">
        <v>46.3</v>
      </c>
      <c r="E6" s="14">
        <v>44.63</v>
      </c>
      <c r="F6" s="14">
        <v>34.33</v>
      </c>
      <c r="G6" s="14">
        <v>33.29</v>
      </c>
    </row>
    <row r="7" spans="1:7" x14ac:dyDescent="0.25">
      <c r="A7" s="13" t="s">
        <v>33</v>
      </c>
      <c r="B7" s="14">
        <v>72.989999999999995</v>
      </c>
      <c r="C7" s="14">
        <v>71.87</v>
      </c>
      <c r="D7" s="14">
        <v>45.97</v>
      </c>
      <c r="E7" s="14">
        <v>43.73</v>
      </c>
      <c r="F7" s="14">
        <v>34.11</v>
      </c>
      <c r="G7" s="14">
        <v>33.19</v>
      </c>
    </row>
    <row r="8" spans="1:7" x14ac:dyDescent="0.25">
      <c r="A8" s="13" t="s">
        <v>34</v>
      </c>
      <c r="B8" s="14">
        <v>71.930000000000007</v>
      </c>
      <c r="C8" s="14">
        <v>70.790000000000006</v>
      </c>
      <c r="D8" s="14">
        <v>43.86</v>
      </c>
      <c r="E8" s="14">
        <v>41.58</v>
      </c>
      <c r="F8" s="14">
        <v>32.42</v>
      </c>
      <c r="G8" s="14">
        <v>31.51</v>
      </c>
    </row>
    <row r="9" spans="1:7" x14ac:dyDescent="0.25">
      <c r="A9" s="13" t="s">
        <v>31</v>
      </c>
      <c r="B9" s="14">
        <v>70.84</v>
      </c>
      <c r="C9" s="14">
        <v>69.75</v>
      </c>
      <c r="D9" s="14">
        <v>41.68</v>
      </c>
      <c r="E9" s="14">
        <v>39.5</v>
      </c>
      <c r="F9" s="14">
        <v>30.63</v>
      </c>
      <c r="G9" s="14">
        <v>30.37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CEB0-5576-48AD-AE2B-CF4ACECA0E52}">
  <dimension ref="A1:C21"/>
  <sheetViews>
    <sheetView workbookViewId="0">
      <selection activeCell="D5" sqref="D5"/>
    </sheetView>
  </sheetViews>
  <sheetFormatPr defaultRowHeight="15" x14ac:dyDescent="0.25"/>
  <cols>
    <col min="1" max="1" width="71.5703125" customWidth="1"/>
    <col min="2" max="2" width="30.28515625" customWidth="1"/>
    <col min="3" max="3" width="16.28515625" style="1" customWidth="1"/>
    <col min="4" max="4" width="66.140625" customWidth="1"/>
  </cols>
  <sheetData>
    <row r="1" spans="1:3" x14ac:dyDescent="0.25">
      <c r="A1" s="15" t="s">
        <v>32</v>
      </c>
      <c r="B1" s="15" t="s">
        <v>46</v>
      </c>
      <c r="C1" s="20" t="s">
        <v>47</v>
      </c>
    </row>
    <row r="2" spans="1:3" x14ac:dyDescent="0.25">
      <c r="A2" s="18" t="s">
        <v>31</v>
      </c>
      <c r="B2" s="18" t="s">
        <v>40</v>
      </c>
      <c r="C2" s="19">
        <v>1</v>
      </c>
    </row>
    <row r="3" spans="1:3" x14ac:dyDescent="0.25">
      <c r="A3" t="s">
        <v>34</v>
      </c>
      <c r="B3" t="s">
        <v>40</v>
      </c>
      <c r="C3" s="1">
        <v>0.60185200000000005</v>
      </c>
    </row>
    <row r="4" spans="1:3" x14ac:dyDescent="0.25">
      <c r="A4" t="s">
        <v>34</v>
      </c>
      <c r="B4" t="s">
        <v>41</v>
      </c>
      <c r="C4" s="1">
        <v>0.398148</v>
      </c>
    </row>
    <row r="5" spans="1:3" x14ac:dyDescent="0.25">
      <c r="A5" s="18" t="s">
        <v>33</v>
      </c>
      <c r="B5" s="18" t="s">
        <v>42</v>
      </c>
      <c r="C5" s="19">
        <v>0.50058800000000003</v>
      </c>
    </row>
    <row r="6" spans="1:3" x14ac:dyDescent="0.25">
      <c r="A6" s="18" t="s">
        <v>33</v>
      </c>
      <c r="B6" s="18" t="s">
        <v>40</v>
      </c>
      <c r="C6" s="19">
        <v>0.49941200000000002</v>
      </c>
    </row>
    <row r="7" spans="1:3" x14ac:dyDescent="0.25">
      <c r="A7" t="s">
        <v>39</v>
      </c>
      <c r="B7" t="s">
        <v>40</v>
      </c>
      <c r="C7" s="1">
        <v>0.53836499999999998</v>
      </c>
    </row>
    <row r="8" spans="1:3" x14ac:dyDescent="0.25">
      <c r="A8" t="s">
        <v>39</v>
      </c>
      <c r="B8" t="s">
        <v>43</v>
      </c>
      <c r="C8" s="1">
        <v>0.46163500000000002</v>
      </c>
    </row>
    <row r="9" spans="1:3" x14ac:dyDescent="0.25">
      <c r="A9" s="18" t="s">
        <v>35</v>
      </c>
      <c r="B9" s="18" t="s">
        <v>42</v>
      </c>
      <c r="C9" s="19">
        <v>0.39690700000000001</v>
      </c>
    </row>
    <row r="10" spans="1:3" x14ac:dyDescent="0.25">
      <c r="A10" s="18" t="s">
        <v>35</v>
      </c>
      <c r="B10" s="18" t="s">
        <v>40</v>
      </c>
      <c r="C10" s="19">
        <v>0.33376299999999998</v>
      </c>
    </row>
    <row r="11" spans="1:3" x14ac:dyDescent="0.25">
      <c r="A11" s="18" t="s">
        <v>35</v>
      </c>
      <c r="B11" s="18" t="s">
        <v>41</v>
      </c>
      <c r="C11" s="19">
        <v>0.26933000000000001</v>
      </c>
    </row>
    <row r="12" spans="1:3" x14ac:dyDescent="0.25">
      <c r="A12" t="s">
        <v>44</v>
      </c>
      <c r="B12" t="s">
        <v>42</v>
      </c>
      <c r="C12" s="1">
        <v>0.364817</v>
      </c>
    </row>
    <row r="13" spans="1:3" x14ac:dyDescent="0.25">
      <c r="A13" t="s">
        <v>44</v>
      </c>
      <c r="B13" t="s">
        <v>40</v>
      </c>
      <c r="C13" s="1">
        <v>0.33294000000000001</v>
      </c>
    </row>
    <row r="14" spans="1:3" x14ac:dyDescent="0.25">
      <c r="A14" t="s">
        <v>44</v>
      </c>
      <c r="B14" t="s">
        <v>43</v>
      </c>
      <c r="C14" s="1">
        <v>0.30224299999999998</v>
      </c>
    </row>
    <row r="15" spans="1:3" x14ac:dyDescent="0.25">
      <c r="A15" s="18" t="s">
        <v>45</v>
      </c>
      <c r="B15" s="18" t="s">
        <v>40</v>
      </c>
      <c r="C15" s="19">
        <v>0.368919</v>
      </c>
    </row>
    <row r="16" spans="1:3" x14ac:dyDescent="0.25">
      <c r="A16" s="18" t="s">
        <v>45</v>
      </c>
      <c r="B16" s="18" t="s">
        <v>43</v>
      </c>
      <c r="C16" s="19">
        <v>0.34189199999999997</v>
      </c>
    </row>
    <row r="17" spans="1:3" x14ac:dyDescent="0.25">
      <c r="A17" s="18" t="s">
        <v>45</v>
      </c>
      <c r="B17" s="18" t="s">
        <v>41</v>
      </c>
      <c r="C17" s="19">
        <v>0.28918899999999997</v>
      </c>
    </row>
    <row r="18" spans="1:3" x14ac:dyDescent="0.25">
      <c r="A18" t="s">
        <v>38</v>
      </c>
      <c r="B18" t="s">
        <v>40</v>
      </c>
      <c r="C18" s="1">
        <v>0.30643100000000001</v>
      </c>
    </row>
    <row r="19" spans="1:3" x14ac:dyDescent="0.25">
      <c r="A19" t="s">
        <v>38</v>
      </c>
      <c r="B19" t="s">
        <v>42</v>
      </c>
      <c r="C19" s="1">
        <v>0.28373300000000001</v>
      </c>
    </row>
    <row r="20" spans="1:3" x14ac:dyDescent="0.25">
      <c r="A20" t="s">
        <v>38</v>
      </c>
      <c r="B20" t="s">
        <v>43</v>
      </c>
      <c r="C20" s="1">
        <v>0.22824700000000001</v>
      </c>
    </row>
    <row r="21" spans="1:3" x14ac:dyDescent="0.25">
      <c r="A21" t="s">
        <v>38</v>
      </c>
      <c r="B21" t="s">
        <v>41</v>
      </c>
      <c r="C21" s="1">
        <v>0.181589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xgboost</vt:lpstr>
      <vt:lpstr>lightgbm</vt:lpstr>
      <vt:lpstr>compara_lgbm_xgb</vt:lpstr>
      <vt:lpstr>lightgbm_sem_score</vt:lpstr>
      <vt:lpstr>Junto_vars_blend</vt:lpstr>
      <vt:lpstr>Junto_vars_blend_core</vt:lpstr>
      <vt:lpstr>comb_score_como_vars</vt:lpstr>
      <vt:lpstr>comb_todos_sao_scores</vt:lpstr>
      <vt:lpstr>import_todos_scores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Cavalca</dc:creator>
  <cp:lastModifiedBy>Marina Cavalca</cp:lastModifiedBy>
  <dcterms:created xsi:type="dcterms:W3CDTF">2025-06-06T00:18:20Z</dcterms:created>
  <dcterms:modified xsi:type="dcterms:W3CDTF">2025-06-19T01:02:29Z</dcterms:modified>
</cp:coreProperties>
</file>