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B895E461-068B-4A19-8741-AB0B49570508}" xr6:coauthVersionLast="47" xr6:coauthVersionMax="47" xr10:uidLastSave="{00000000-0000-0000-0000-000000000000}"/>
  <bookViews>
    <workbookView xWindow="-108" yWindow="-108" windowWidth="23256" windowHeight="12576" xr2:uid="{BF9D22D7-C022-401A-99FA-17CC195A55D6}"/>
  </bookViews>
  <sheets>
    <sheet name="2025" sheetId="2" r:id="rId1"/>
  </sheets>
  <definedNames>
    <definedName name="_xlnm._FilterDatabase" localSheetId="0" hidden="1">'2025'!$A$2:$N$26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E12" i="2"/>
  <c r="G26" i="2"/>
  <c r="H4" i="2"/>
  <c r="H5" i="2"/>
  <c r="K5" i="2" s="1"/>
  <c r="H6" i="2"/>
  <c r="H7" i="2"/>
  <c r="H8" i="2"/>
  <c r="H9" i="2"/>
  <c r="H10" i="2"/>
  <c r="H11" i="2"/>
  <c r="H12" i="2"/>
  <c r="H13" i="2"/>
  <c r="H14" i="2"/>
  <c r="H15" i="2"/>
  <c r="H16" i="2"/>
  <c r="H17" i="2"/>
  <c r="J17" i="2" s="1"/>
  <c r="H18" i="2"/>
  <c r="J18" i="2" s="1"/>
  <c r="H19" i="2"/>
  <c r="H20" i="2"/>
  <c r="H21" i="2"/>
  <c r="H22" i="2"/>
  <c r="H23" i="2"/>
  <c r="J23" i="2" s="1"/>
  <c r="H24" i="2"/>
  <c r="H25" i="2"/>
  <c r="H3" i="2"/>
  <c r="F4" i="2"/>
  <c r="F5" i="2"/>
  <c r="F6" i="2"/>
  <c r="F7" i="2"/>
  <c r="F8" i="2"/>
  <c r="F9" i="2"/>
  <c r="F10" i="2"/>
  <c r="K10" i="2" s="1"/>
  <c r="F11" i="2"/>
  <c r="F12" i="2"/>
  <c r="F13" i="2"/>
  <c r="F14" i="2"/>
  <c r="K14" i="2" s="1"/>
  <c r="F15" i="2"/>
  <c r="F16" i="2"/>
  <c r="F17" i="2"/>
  <c r="F18" i="2"/>
  <c r="F19" i="2"/>
  <c r="F20" i="2"/>
  <c r="F21" i="2"/>
  <c r="F22" i="2"/>
  <c r="F23" i="2"/>
  <c r="F24" i="2"/>
  <c r="F25" i="2"/>
  <c r="F3" i="2"/>
  <c r="E4" i="2"/>
  <c r="E5" i="2"/>
  <c r="E6" i="2"/>
  <c r="E7" i="2"/>
  <c r="E8" i="2"/>
  <c r="E9" i="2"/>
  <c r="J9" i="2" s="1"/>
  <c r="E10" i="2"/>
  <c r="J10" i="2" s="1"/>
  <c r="E11" i="2"/>
  <c r="E13" i="2"/>
  <c r="E14" i="2"/>
  <c r="J14" i="2" s="1"/>
  <c r="E15" i="2"/>
  <c r="E16" i="2"/>
  <c r="E17" i="2"/>
  <c r="E19" i="2"/>
  <c r="E20" i="2"/>
  <c r="J20" i="2" s="1"/>
  <c r="E21" i="2"/>
  <c r="E22" i="2"/>
  <c r="E23" i="2"/>
  <c r="E24" i="2"/>
  <c r="E25" i="2"/>
  <c r="E3" i="2"/>
  <c r="K25" i="2" l="1"/>
  <c r="J25" i="2"/>
  <c r="K24" i="2"/>
  <c r="J24" i="2"/>
  <c r="K23" i="2"/>
  <c r="K22" i="2"/>
  <c r="J22" i="2"/>
  <c r="K21" i="2"/>
  <c r="J21" i="2"/>
  <c r="J15" i="2"/>
  <c r="J12" i="2"/>
  <c r="J4" i="2"/>
  <c r="K19" i="2"/>
  <c r="K3" i="2"/>
  <c r="K9" i="2"/>
  <c r="K15" i="2"/>
  <c r="K20" i="2"/>
  <c r="J19" i="2"/>
  <c r="K18" i="2"/>
  <c r="J13" i="2"/>
  <c r="K12" i="2"/>
  <c r="K11" i="2"/>
  <c r="J11" i="2"/>
  <c r="K8" i="2"/>
  <c r="J7" i="2"/>
  <c r="K7" i="2"/>
  <c r="K6" i="2"/>
  <c r="J5" i="2"/>
  <c r="K4" i="2"/>
  <c r="J3" i="2"/>
  <c r="J6" i="2"/>
  <c r="J8" i="2"/>
  <c r="K13" i="2"/>
  <c r="H26" i="2"/>
  <c r="K17" i="2"/>
  <c r="K16" i="2"/>
  <c r="J16" i="2"/>
  <c r="E26" i="2"/>
  <c r="F26" i="2"/>
  <c r="J26" i="2" l="1"/>
  <c r="K26" i="2"/>
  <c r="D26" i="2"/>
  <c r="C26" i="2"/>
  <c r="B26" i="2"/>
  <c r="I18" i="2"/>
  <c r="L18" i="2" s="1"/>
  <c r="I25" i="2" l="1"/>
  <c r="L25" i="2" s="1"/>
  <c r="I24" i="2" l="1"/>
  <c r="L24" i="2" s="1"/>
  <c r="I23" i="2" l="1"/>
  <c r="L23" i="2" s="1"/>
  <c r="I21" i="2"/>
  <c r="L21" i="2" s="1"/>
  <c r="I22" i="2"/>
  <c r="L22" i="2" s="1"/>
  <c r="I10" i="2" l="1"/>
  <c r="L10" i="2" s="1"/>
  <c r="I17" i="2" l="1"/>
  <c r="L17" i="2" s="1"/>
  <c r="I4" i="2" l="1"/>
  <c r="L4" i="2" s="1"/>
  <c r="I5" i="2"/>
  <c r="L5" i="2" s="1"/>
  <c r="I6" i="2"/>
  <c r="L6" i="2" s="1"/>
  <c r="I7" i="2"/>
  <c r="L7" i="2" s="1"/>
  <c r="I8" i="2"/>
  <c r="L8" i="2" s="1"/>
  <c r="I9" i="2"/>
  <c r="L9" i="2" s="1"/>
  <c r="I11" i="2"/>
  <c r="L11" i="2" s="1"/>
  <c r="I12" i="2"/>
  <c r="L12" i="2" s="1"/>
  <c r="I13" i="2"/>
  <c r="L13" i="2" s="1"/>
  <c r="I14" i="2"/>
  <c r="L14" i="2" s="1"/>
  <c r="I15" i="2"/>
  <c r="L15" i="2" s="1"/>
  <c r="I16" i="2"/>
  <c r="I19" i="2"/>
  <c r="L19" i="2" s="1"/>
  <c r="I20" i="2"/>
  <c r="L20" i="2" s="1"/>
  <c r="L16" i="2" l="1"/>
  <c r="I3" i="2"/>
  <c r="L3" i="2" s="1"/>
  <c r="L26" i="2" l="1"/>
  <c r="I26" i="2"/>
</calcChain>
</file>

<file path=xl/sharedStrings.xml><?xml version="1.0" encoding="utf-8"?>
<sst xmlns="http://schemas.openxmlformats.org/spreadsheetml/2006/main" count="64" uniqueCount="38">
  <si>
    <t>As per ERP</t>
  </si>
  <si>
    <t>BUYER</t>
  </si>
  <si>
    <t>ORDER QTY</t>
  </si>
  <si>
    <t>Knit Minutes</t>
  </si>
  <si>
    <t>DAYS</t>
  </si>
  <si>
    <t>Monthly</t>
  </si>
  <si>
    <t>ERP Position</t>
  </si>
  <si>
    <t>Remarks</t>
  </si>
  <si>
    <t>Carter's</t>
  </si>
  <si>
    <t>TCP</t>
  </si>
  <si>
    <t>Celio</t>
  </si>
  <si>
    <t>Monoprix</t>
  </si>
  <si>
    <t>Fynch Hatton</t>
  </si>
  <si>
    <t>ORCHESTRA</t>
  </si>
  <si>
    <t>PREMIER</t>
  </si>
  <si>
    <t>George</t>
  </si>
  <si>
    <t>Total</t>
  </si>
  <si>
    <t>Total FOB</t>
  </si>
  <si>
    <t>Brax</t>
  </si>
  <si>
    <t>MQ</t>
  </si>
  <si>
    <t>Systems U</t>
  </si>
  <si>
    <t>ChicoS [Cobalt]</t>
  </si>
  <si>
    <t>Scalpers [Cobalt]</t>
  </si>
  <si>
    <t>Buyer wise order Summary 2025</t>
  </si>
  <si>
    <t>Casamoda</t>
  </si>
  <si>
    <t>TAROCASH</t>
  </si>
  <si>
    <t>G. Lafette [Cobalt]</t>
  </si>
  <si>
    <t>Benetton</t>
  </si>
  <si>
    <t>Joe Fresh</t>
  </si>
  <si>
    <t>Not ERP</t>
  </si>
  <si>
    <t>Zonron</t>
  </si>
  <si>
    <t>Appx</t>
  </si>
  <si>
    <t>Production CM</t>
  </si>
  <si>
    <t>Other CM</t>
  </si>
  <si>
    <t>Daily Income</t>
  </si>
  <si>
    <t>Daily Income Pro</t>
  </si>
  <si>
    <t>Daily Income Other</t>
  </si>
  <si>
    <t>Total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</si>
</sst>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5D3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164" fontId="3" fillId="2" borderId="1" xfId="1" applyNumberFormat="1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left" vertical="center"/>
    </xf>
    <xf numFmtId="44" fontId="3" fillId="2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right" vertical="center"/>
    </xf>
    <xf numFmtId="44" fontId="3" fillId="3" borderId="1" xfId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2" fontId="2" fillId="4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99FF99"/>
      <color rgb="FFF8F8F8"/>
      <color rgb="FFCC66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DEC66-6A32-450C-A954-3856CB0EF479}">
  <dimension ref="A1:N26"/>
  <sheetViews>
    <sheetView tabSelected="1" workbookViewId="0">
      <selection activeCell="E33" sqref="E33"/>
    </sheetView>
  </sheetViews>
  <sheetFormatPr defaultRowHeight="14.4" x14ac:dyDescent="0.3"/>
  <cols>
    <col min="1" max="1" width="28" customWidth="1"/>
    <col min="2" max="2" width="17.6640625" customWidth="1"/>
    <col min="3" max="3" width="20.21875" customWidth="1"/>
    <col min="4" max="6" width="20.5546875" customWidth="1"/>
    <col min="7" max="7" width="18.6640625" customWidth="1"/>
    <col min="8" max="8" width="14.44140625" customWidth="1"/>
    <col min="9" max="9" width="17.33203125" customWidth="1"/>
    <col min="10" max="10" width="18.5546875" customWidth="1"/>
    <col min="11" max="11" width="17.33203125" customWidth="1"/>
    <col min="12" max="12" width="21.33203125" customWidth="1"/>
    <col min="13" max="13" width="15.6640625" customWidth="1"/>
    <col min="14" max="14" width="15.88671875" customWidth="1"/>
  </cols>
  <sheetData>
    <row r="1" spans="1:14" ht="26.4" customHeight="1" x14ac:dyDescent="0.3">
      <c r="A1" s="20" t="s">
        <v>23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19.2" customHeight="1" x14ac:dyDescent="0.3">
      <c r="A2" s="13" t="s">
        <v>1</v>
      </c>
      <c r="B2" s="13" t="s">
        <v>2</v>
      </c>
      <c r="C2" s="13" t="s">
        <v>17</v>
      </c>
      <c r="D2" s="13" t="s">
        <v>37</v>
      </c>
      <c r="E2" s="13" t="s">
        <v>32</v>
      </c>
      <c r="F2" s="13" t="s">
        <v>33</v>
      </c>
      <c r="G2" s="13" t="s">
        <v>3</v>
      </c>
      <c r="H2" s="13" t="s">
        <v>4</v>
      </c>
      <c r="I2" s="13" t="s">
        <v>34</v>
      </c>
      <c r="J2" s="13" t="s">
        <v>35</v>
      </c>
      <c r="K2" s="13" t="s">
        <v>36</v>
      </c>
      <c r="L2" s="13" t="s">
        <v>5</v>
      </c>
      <c r="M2" s="13" t="s">
        <v>6</v>
      </c>
      <c r="N2" s="13" t="s">
        <v>7</v>
      </c>
    </row>
    <row r="3" spans="1:14" ht="14.4" customHeight="1" x14ac:dyDescent="0.3">
      <c r="A3" s="17" t="s">
        <v>8</v>
      </c>
      <c r="B3" s="1">
        <v>500000</v>
      </c>
      <c r="C3" s="2">
        <v>2500000</v>
      </c>
      <c r="D3" s="2">
        <v>1500000</v>
      </c>
      <c r="E3" s="2">
        <f>D3/2</f>
        <v>750000</v>
      </c>
      <c r="F3" s="2">
        <f>D3/2</f>
        <v>750000</v>
      </c>
      <c r="G3" s="1">
        <v>17500000</v>
      </c>
      <c r="H3" s="3">
        <f>G3/550000</f>
        <v>31.818181818181817</v>
      </c>
      <c r="I3" s="4">
        <f>D3/H3</f>
        <v>47142.857142857145</v>
      </c>
      <c r="J3" s="4">
        <f>E3/H3</f>
        <v>23571.428571428572</v>
      </c>
      <c r="K3" s="4">
        <f>F3/H3</f>
        <v>23571.428571428572</v>
      </c>
      <c r="L3" s="4">
        <f>I3*28</f>
        <v>1320000</v>
      </c>
      <c r="M3" s="4" t="s">
        <v>0</v>
      </c>
      <c r="N3" s="1"/>
    </row>
    <row r="4" spans="1:14" ht="14.4" customHeight="1" x14ac:dyDescent="0.3">
      <c r="A4" s="15" t="s">
        <v>10</v>
      </c>
      <c r="B4" s="9">
        <v>300000</v>
      </c>
      <c r="C4" s="14">
        <v>2700000</v>
      </c>
      <c r="D4" s="6">
        <v>1620000</v>
      </c>
      <c r="E4" s="2">
        <f t="shared" ref="E4:E25" si="0">D4/2</f>
        <v>810000</v>
      </c>
      <c r="F4" s="2">
        <f t="shared" ref="F4:F25" si="1">D4/2</f>
        <v>810000</v>
      </c>
      <c r="G4" s="5">
        <v>15000000</v>
      </c>
      <c r="H4" s="3">
        <f t="shared" ref="H4:H25" si="2">G4/550000</f>
        <v>27.272727272727273</v>
      </c>
      <c r="I4" s="4">
        <f t="shared" ref="I4:I20" si="3">D4/H4</f>
        <v>59400</v>
      </c>
      <c r="J4" s="4">
        <f t="shared" ref="J4:J25" si="4">E4/H4</f>
        <v>29700</v>
      </c>
      <c r="K4" s="4">
        <f t="shared" ref="K4:K25" si="5">F4/H4</f>
        <v>29700</v>
      </c>
      <c r="L4" s="4">
        <f t="shared" ref="L4:L20" si="6">I4*28</f>
        <v>1663200</v>
      </c>
      <c r="M4" s="4" t="s">
        <v>0</v>
      </c>
      <c r="N4" s="9"/>
    </row>
    <row r="5" spans="1:14" ht="14.4" customHeight="1" x14ac:dyDescent="0.3">
      <c r="A5" s="15" t="s">
        <v>9</v>
      </c>
      <c r="B5" s="9">
        <v>250000</v>
      </c>
      <c r="C5" s="14">
        <v>1000000</v>
      </c>
      <c r="D5" s="6">
        <v>500000</v>
      </c>
      <c r="E5" s="2">
        <f t="shared" si="0"/>
        <v>250000</v>
      </c>
      <c r="F5" s="2">
        <f t="shared" si="1"/>
        <v>250000</v>
      </c>
      <c r="G5" s="5">
        <v>6250000</v>
      </c>
      <c r="H5" s="3">
        <f t="shared" si="2"/>
        <v>11.363636363636363</v>
      </c>
      <c r="I5" s="4">
        <f t="shared" si="3"/>
        <v>44000</v>
      </c>
      <c r="J5" s="4">
        <f t="shared" si="4"/>
        <v>22000</v>
      </c>
      <c r="K5" s="4">
        <f t="shared" si="5"/>
        <v>22000</v>
      </c>
      <c r="L5" s="4">
        <f t="shared" si="6"/>
        <v>1232000</v>
      </c>
      <c r="M5" s="4" t="s">
        <v>0</v>
      </c>
      <c r="N5" s="9"/>
    </row>
    <row r="6" spans="1:14" ht="14.4" customHeight="1" x14ac:dyDescent="0.3">
      <c r="A6" s="15" t="s">
        <v>24</v>
      </c>
      <c r="B6" s="9">
        <v>210000</v>
      </c>
      <c r="C6" s="14">
        <v>3360000</v>
      </c>
      <c r="D6" s="6">
        <v>1512000</v>
      </c>
      <c r="E6" s="2">
        <f t="shared" si="0"/>
        <v>756000</v>
      </c>
      <c r="F6" s="2">
        <f t="shared" si="1"/>
        <v>756000</v>
      </c>
      <c r="G6" s="5">
        <v>12600000</v>
      </c>
      <c r="H6" s="3">
        <f t="shared" si="2"/>
        <v>22.90909090909091</v>
      </c>
      <c r="I6" s="4">
        <f t="shared" si="3"/>
        <v>66000</v>
      </c>
      <c r="J6" s="4">
        <f t="shared" si="4"/>
        <v>33000</v>
      </c>
      <c r="K6" s="4">
        <f t="shared" si="5"/>
        <v>33000</v>
      </c>
      <c r="L6" s="4">
        <f t="shared" si="6"/>
        <v>1848000</v>
      </c>
      <c r="M6" s="4" t="s">
        <v>0</v>
      </c>
      <c r="N6" s="9"/>
    </row>
    <row r="7" spans="1:14" ht="14.4" customHeight="1" x14ac:dyDescent="0.3">
      <c r="A7" s="15" t="s">
        <v>18</v>
      </c>
      <c r="B7" s="9">
        <v>50000</v>
      </c>
      <c r="C7" s="14">
        <v>750000</v>
      </c>
      <c r="D7" s="6">
        <v>337500</v>
      </c>
      <c r="E7" s="2">
        <f t="shared" si="0"/>
        <v>168750</v>
      </c>
      <c r="F7" s="2">
        <f t="shared" si="1"/>
        <v>168750</v>
      </c>
      <c r="G7" s="5">
        <v>2750000</v>
      </c>
      <c r="H7" s="3">
        <f t="shared" si="2"/>
        <v>5</v>
      </c>
      <c r="I7" s="4">
        <f t="shared" si="3"/>
        <v>67500</v>
      </c>
      <c r="J7" s="4">
        <f t="shared" si="4"/>
        <v>33750</v>
      </c>
      <c r="K7" s="4">
        <f t="shared" si="5"/>
        <v>33750</v>
      </c>
      <c r="L7" s="4">
        <f t="shared" si="6"/>
        <v>1890000</v>
      </c>
      <c r="M7" s="4" t="s">
        <v>0</v>
      </c>
      <c r="N7" s="9"/>
    </row>
    <row r="8" spans="1:14" ht="14.4" customHeight="1" x14ac:dyDescent="0.3">
      <c r="A8" s="15" t="s">
        <v>21</v>
      </c>
      <c r="B8" s="9">
        <v>60000</v>
      </c>
      <c r="C8" s="14">
        <v>480000</v>
      </c>
      <c r="D8" s="6">
        <v>264000</v>
      </c>
      <c r="E8" s="2">
        <f t="shared" si="0"/>
        <v>132000</v>
      </c>
      <c r="F8" s="2">
        <f t="shared" si="1"/>
        <v>132000</v>
      </c>
      <c r="G8" s="5">
        <v>2520000</v>
      </c>
      <c r="H8" s="3">
        <f t="shared" si="2"/>
        <v>4.581818181818182</v>
      </c>
      <c r="I8" s="4">
        <f t="shared" si="3"/>
        <v>57619.047619047618</v>
      </c>
      <c r="J8" s="4">
        <f t="shared" si="4"/>
        <v>28809.523809523809</v>
      </c>
      <c r="K8" s="4">
        <f t="shared" si="5"/>
        <v>28809.523809523809</v>
      </c>
      <c r="L8" s="4">
        <f t="shared" si="6"/>
        <v>1613333.3333333333</v>
      </c>
      <c r="M8" s="4" t="s">
        <v>0</v>
      </c>
      <c r="N8" s="9"/>
    </row>
    <row r="9" spans="1:14" ht="14.4" customHeight="1" x14ac:dyDescent="0.3">
      <c r="A9" s="16" t="s">
        <v>26</v>
      </c>
      <c r="B9" s="9">
        <v>75000</v>
      </c>
      <c r="C9" s="14">
        <v>525000</v>
      </c>
      <c r="D9" s="6">
        <v>1050000</v>
      </c>
      <c r="E9" s="2">
        <f t="shared" si="0"/>
        <v>525000</v>
      </c>
      <c r="F9" s="2">
        <f t="shared" si="1"/>
        <v>525000</v>
      </c>
      <c r="G9" s="5">
        <v>2625000</v>
      </c>
      <c r="H9" s="3">
        <f t="shared" si="2"/>
        <v>4.7727272727272725</v>
      </c>
      <c r="I9" s="4">
        <f t="shared" si="3"/>
        <v>220000</v>
      </c>
      <c r="J9" s="4">
        <f t="shared" si="4"/>
        <v>110000</v>
      </c>
      <c r="K9" s="4">
        <f t="shared" si="5"/>
        <v>110000</v>
      </c>
      <c r="L9" s="4">
        <f t="shared" si="6"/>
        <v>6160000</v>
      </c>
      <c r="M9" s="4" t="s">
        <v>0</v>
      </c>
      <c r="N9" s="9"/>
    </row>
    <row r="10" spans="1:14" ht="14.4" customHeight="1" x14ac:dyDescent="0.3">
      <c r="A10" s="15" t="s">
        <v>27</v>
      </c>
      <c r="B10" s="9">
        <v>95000</v>
      </c>
      <c r="C10" s="14">
        <v>712500</v>
      </c>
      <c r="D10" s="6">
        <v>391875</v>
      </c>
      <c r="E10" s="2">
        <f t="shared" si="0"/>
        <v>195937.5</v>
      </c>
      <c r="F10" s="2">
        <f t="shared" si="1"/>
        <v>195937.5</v>
      </c>
      <c r="G10" s="5">
        <v>3325000</v>
      </c>
      <c r="H10" s="3">
        <f t="shared" si="2"/>
        <v>6.0454545454545459</v>
      </c>
      <c r="I10" s="4">
        <f t="shared" si="3"/>
        <v>64821.428571428565</v>
      </c>
      <c r="J10" s="4">
        <f t="shared" si="4"/>
        <v>32410.714285714283</v>
      </c>
      <c r="K10" s="4">
        <f t="shared" si="5"/>
        <v>32410.714285714283</v>
      </c>
      <c r="L10" s="4">
        <f t="shared" si="6"/>
        <v>1814999.9999999998</v>
      </c>
      <c r="M10" s="4" t="s">
        <v>0</v>
      </c>
      <c r="N10" s="9"/>
    </row>
    <row r="11" spans="1:14" ht="14.4" customHeight="1" x14ac:dyDescent="0.3">
      <c r="A11" s="16" t="s">
        <v>22</v>
      </c>
      <c r="B11" s="9">
        <v>65000</v>
      </c>
      <c r="C11" s="14">
        <v>422500</v>
      </c>
      <c r="D11" s="6">
        <v>232375</v>
      </c>
      <c r="E11" s="2">
        <f t="shared" si="0"/>
        <v>116187.5</v>
      </c>
      <c r="F11" s="2">
        <f t="shared" si="1"/>
        <v>116187.5</v>
      </c>
      <c r="G11" s="5">
        <v>2730000</v>
      </c>
      <c r="H11" s="3">
        <f t="shared" si="2"/>
        <v>4.9636363636363638</v>
      </c>
      <c r="I11" s="4">
        <f t="shared" si="3"/>
        <v>46815.476190476191</v>
      </c>
      <c r="J11" s="4">
        <f t="shared" si="4"/>
        <v>23407.738095238095</v>
      </c>
      <c r="K11" s="4">
        <f t="shared" si="5"/>
        <v>23407.738095238095</v>
      </c>
      <c r="L11" s="4">
        <f t="shared" si="6"/>
        <v>1310833.3333333333</v>
      </c>
      <c r="M11" s="4" t="s">
        <v>0</v>
      </c>
      <c r="N11" s="9"/>
    </row>
    <row r="12" spans="1:14" ht="14.4" customHeight="1" x14ac:dyDescent="0.3">
      <c r="A12" s="15" t="s">
        <v>12</v>
      </c>
      <c r="B12" s="9">
        <v>120000</v>
      </c>
      <c r="C12" s="14">
        <v>1680000</v>
      </c>
      <c r="D12" s="6">
        <v>924000</v>
      </c>
      <c r="E12" s="2">
        <f t="shared" si="0"/>
        <v>462000</v>
      </c>
      <c r="F12" s="2">
        <f t="shared" si="1"/>
        <v>462000</v>
      </c>
      <c r="G12" s="5">
        <v>7800000</v>
      </c>
      <c r="H12" s="3">
        <f t="shared" si="2"/>
        <v>14.181818181818182</v>
      </c>
      <c r="I12" s="4">
        <f t="shared" si="3"/>
        <v>65153.846153846156</v>
      </c>
      <c r="J12" s="4">
        <f t="shared" si="4"/>
        <v>32576.923076923078</v>
      </c>
      <c r="K12" s="4">
        <f t="shared" si="5"/>
        <v>32576.923076923078</v>
      </c>
      <c r="L12" s="4">
        <f t="shared" si="6"/>
        <v>1824307.6923076925</v>
      </c>
      <c r="M12" s="4" t="s">
        <v>0</v>
      </c>
      <c r="N12" s="9"/>
    </row>
    <row r="13" spans="1:14" ht="14.4" customHeight="1" x14ac:dyDescent="0.3">
      <c r="A13" s="15" t="s">
        <v>25</v>
      </c>
      <c r="B13" s="9">
        <v>45000</v>
      </c>
      <c r="C13" s="14">
        <v>405000</v>
      </c>
      <c r="D13" s="6">
        <v>222750</v>
      </c>
      <c r="E13" s="2">
        <f t="shared" si="0"/>
        <v>111375</v>
      </c>
      <c r="F13" s="2">
        <f t="shared" si="1"/>
        <v>111375</v>
      </c>
      <c r="G13" s="5">
        <v>1890000</v>
      </c>
      <c r="H13" s="3">
        <f t="shared" si="2"/>
        <v>3.4363636363636365</v>
      </c>
      <c r="I13" s="4">
        <f t="shared" si="3"/>
        <v>64821.428571428565</v>
      </c>
      <c r="J13" s="4">
        <f t="shared" si="4"/>
        <v>32410.714285714283</v>
      </c>
      <c r="K13" s="4">
        <f t="shared" si="5"/>
        <v>32410.714285714283</v>
      </c>
      <c r="L13" s="4">
        <f t="shared" si="6"/>
        <v>1814999.9999999998</v>
      </c>
      <c r="M13" s="4" t="s">
        <v>0</v>
      </c>
      <c r="N13" s="9"/>
    </row>
    <row r="14" spans="1:14" ht="14.4" customHeight="1" x14ac:dyDescent="0.3">
      <c r="A14" s="16" t="s">
        <v>13</v>
      </c>
      <c r="B14" s="9">
        <v>185000</v>
      </c>
      <c r="C14" s="14">
        <v>721500</v>
      </c>
      <c r="D14" s="6">
        <v>396825</v>
      </c>
      <c r="E14" s="2">
        <f t="shared" si="0"/>
        <v>198412.5</v>
      </c>
      <c r="F14" s="2">
        <f t="shared" si="1"/>
        <v>198412.5</v>
      </c>
      <c r="G14" s="5">
        <v>6475000</v>
      </c>
      <c r="H14" s="3">
        <f t="shared" si="2"/>
        <v>11.772727272727273</v>
      </c>
      <c r="I14" s="4">
        <f t="shared" si="3"/>
        <v>33707.142857142855</v>
      </c>
      <c r="J14" s="4">
        <f t="shared" si="4"/>
        <v>16853.571428571428</v>
      </c>
      <c r="K14" s="4">
        <f t="shared" si="5"/>
        <v>16853.571428571428</v>
      </c>
      <c r="L14" s="4">
        <f t="shared" si="6"/>
        <v>943800</v>
      </c>
      <c r="M14" s="4" t="s">
        <v>0</v>
      </c>
      <c r="N14" s="9" t="s">
        <v>30</v>
      </c>
    </row>
    <row r="15" spans="1:14" ht="14.4" customHeight="1" x14ac:dyDescent="0.3">
      <c r="A15" s="15" t="s">
        <v>15</v>
      </c>
      <c r="B15" s="9">
        <v>130000</v>
      </c>
      <c r="C15" s="14">
        <v>67000</v>
      </c>
      <c r="D15" s="6">
        <v>371800</v>
      </c>
      <c r="E15" s="2">
        <f t="shared" si="0"/>
        <v>185900</v>
      </c>
      <c r="F15" s="2">
        <f t="shared" si="1"/>
        <v>185900</v>
      </c>
      <c r="G15" s="5">
        <v>7150000</v>
      </c>
      <c r="H15" s="3">
        <f t="shared" si="2"/>
        <v>13</v>
      </c>
      <c r="I15" s="4">
        <f t="shared" si="3"/>
        <v>28600</v>
      </c>
      <c r="J15" s="4">
        <f t="shared" si="4"/>
        <v>14300</v>
      </c>
      <c r="K15" s="4">
        <f t="shared" si="5"/>
        <v>14300</v>
      </c>
      <c r="L15" s="4">
        <f t="shared" si="6"/>
        <v>800800</v>
      </c>
      <c r="M15" s="4" t="s">
        <v>0</v>
      </c>
      <c r="N15" s="9"/>
    </row>
    <row r="16" spans="1:14" ht="14.4" customHeight="1" x14ac:dyDescent="0.3">
      <c r="A16" s="15" t="s">
        <v>11</v>
      </c>
      <c r="B16" s="9">
        <v>85000</v>
      </c>
      <c r="C16" s="14">
        <v>527000</v>
      </c>
      <c r="D16" s="6">
        <v>289850</v>
      </c>
      <c r="E16" s="2">
        <f t="shared" si="0"/>
        <v>144925</v>
      </c>
      <c r="F16" s="2">
        <f t="shared" si="1"/>
        <v>144925</v>
      </c>
      <c r="G16" s="5">
        <v>3825000</v>
      </c>
      <c r="H16" s="3">
        <f t="shared" si="2"/>
        <v>6.9545454545454541</v>
      </c>
      <c r="I16" s="4">
        <f t="shared" si="3"/>
        <v>41677.777777777781</v>
      </c>
      <c r="J16" s="4">
        <f t="shared" si="4"/>
        <v>20838.888888888891</v>
      </c>
      <c r="K16" s="4">
        <f t="shared" si="5"/>
        <v>20838.888888888891</v>
      </c>
      <c r="L16" s="4">
        <f t="shared" si="6"/>
        <v>1166977.777777778</v>
      </c>
      <c r="M16" s="4" t="s">
        <v>0</v>
      </c>
      <c r="N16" s="9"/>
    </row>
    <row r="17" spans="1:14" ht="14.4" customHeight="1" x14ac:dyDescent="0.3">
      <c r="A17" s="15" t="s">
        <v>20</v>
      </c>
      <c r="B17" s="9">
        <v>145000</v>
      </c>
      <c r="C17" s="14">
        <v>797500</v>
      </c>
      <c r="D17" s="6">
        <v>438625</v>
      </c>
      <c r="E17" s="2">
        <f t="shared" si="0"/>
        <v>219312.5</v>
      </c>
      <c r="F17" s="2">
        <f t="shared" si="1"/>
        <v>219312.5</v>
      </c>
      <c r="G17" s="5">
        <v>4640000</v>
      </c>
      <c r="H17" s="3">
        <f t="shared" si="2"/>
        <v>8.4363636363636356</v>
      </c>
      <c r="I17" s="4">
        <f t="shared" si="3"/>
        <v>51992.187500000007</v>
      </c>
      <c r="J17" s="4">
        <f t="shared" si="4"/>
        <v>25996.093750000004</v>
      </c>
      <c r="K17" s="4">
        <f t="shared" si="5"/>
        <v>25996.093750000004</v>
      </c>
      <c r="L17" s="4">
        <f t="shared" si="6"/>
        <v>1455781.2500000002</v>
      </c>
      <c r="M17" s="4" t="s">
        <v>0</v>
      </c>
      <c r="N17" s="9"/>
    </row>
    <row r="18" spans="1:14" ht="14.4" customHeight="1" x14ac:dyDescent="0.3">
      <c r="A18" s="15" t="s">
        <v>28</v>
      </c>
      <c r="B18" s="9">
        <v>115000</v>
      </c>
      <c r="C18" s="14">
        <v>667000</v>
      </c>
      <c r="D18" s="6">
        <v>366850</v>
      </c>
      <c r="E18" s="2">
        <f>D18/2</f>
        <v>183425</v>
      </c>
      <c r="F18" s="2">
        <f t="shared" si="1"/>
        <v>183425</v>
      </c>
      <c r="G18" s="5">
        <v>5290000</v>
      </c>
      <c r="H18" s="3">
        <f t="shared" si="2"/>
        <v>9.6181818181818191</v>
      </c>
      <c r="I18" s="4">
        <f t="shared" si="3"/>
        <v>38141.304347826081</v>
      </c>
      <c r="J18" s="4">
        <f t="shared" si="4"/>
        <v>19070.65217391304</v>
      </c>
      <c r="K18" s="4">
        <f t="shared" si="5"/>
        <v>19070.65217391304</v>
      </c>
      <c r="L18" s="4">
        <f t="shared" si="6"/>
        <v>1067956.5217391304</v>
      </c>
      <c r="M18" s="4" t="s">
        <v>0</v>
      </c>
      <c r="N18" s="9"/>
    </row>
    <row r="19" spans="1:14" ht="14.4" customHeight="1" x14ac:dyDescent="0.3">
      <c r="A19" s="15" t="s">
        <v>19</v>
      </c>
      <c r="B19" s="9">
        <v>65000</v>
      </c>
      <c r="C19" s="14">
        <v>715000</v>
      </c>
      <c r="D19" s="6">
        <v>393250</v>
      </c>
      <c r="E19" s="2">
        <f t="shared" si="0"/>
        <v>196625</v>
      </c>
      <c r="F19" s="2">
        <f t="shared" si="1"/>
        <v>196625</v>
      </c>
      <c r="G19" s="5">
        <v>4550000</v>
      </c>
      <c r="H19" s="3">
        <f t="shared" si="2"/>
        <v>8.2727272727272734</v>
      </c>
      <c r="I19" s="4">
        <f t="shared" si="3"/>
        <v>47535.714285714283</v>
      </c>
      <c r="J19" s="4">
        <f t="shared" si="4"/>
        <v>23767.857142857141</v>
      </c>
      <c r="K19" s="4">
        <f t="shared" si="5"/>
        <v>23767.857142857141</v>
      </c>
      <c r="L19" s="4">
        <f t="shared" si="6"/>
        <v>1331000</v>
      </c>
      <c r="M19" s="4" t="s">
        <v>0</v>
      </c>
      <c r="N19" s="9"/>
    </row>
    <row r="20" spans="1:14" ht="14.4" customHeight="1" x14ac:dyDescent="0.3">
      <c r="A20" s="15" t="s">
        <v>14</v>
      </c>
      <c r="B20" s="9">
        <v>140000</v>
      </c>
      <c r="C20" s="14">
        <v>714000</v>
      </c>
      <c r="D20" s="6">
        <v>392700</v>
      </c>
      <c r="E20" s="2">
        <f t="shared" si="0"/>
        <v>196350</v>
      </c>
      <c r="F20" s="2">
        <f t="shared" si="1"/>
        <v>196350</v>
      </c>
      <c r="G20" s="5">
        <v>4900000</v>
      </c>
      <c r="H20" s="3">
        <f t="shared" si="2"/>
        <v>8.9090909090909083</v>
      </c>
      <c r="I20" s="4">
        <f t="shared" si="3"/>
        <v>44078.571428571435</v>
      </c>
      <c r="J20" s="4">
        <f t="shared" si="4"/>
        <v>22039.285714285717</v>
      </c>
      <c r="K20" s="4">
        <f t="shared" si="5"/>
        <v>22039.285714285717</v>
      </c>
      <c r="L20" s="4">
        <f t="shared" si="6"/>
        <v>1234200.0000000002</v>
      </c>
      <c r="M20" s="4" t="s">
        <v>0</v>
      </c>
      <c r="N20" s="9"/>
    </row>
    <row r="21" spans="1:14" ht="14.4" customHeight="1" x14ac:dyDescent="0.3">
      <c r="A21" s="8" t="s">
        <v>9</v>
      </c>
      <c r="B21" s="9">
        <v>20000</v>
      </c>
      <c r="C21" s="14">
        <v>90000</v>
      </c>
      <c r="D21" s="6">
        <v>45000</v>
      </c>
      <c r="E21" s="2">
        <f t="shared" si="0"/>
        <v>22500</v>
      </c>
      <c r="F21" s="2">
        <f t="shared" si="1"/>
        <v>22500</v>
      </c>
      <c r="G21" s="5">
        <v>700000</v>
      </c>
      <c r="H21" s="3">
        <f t="shared" si="2"/>
        <v>1.2727272727272727</v>
      </c>
      <c r="I21" s="4">
        <f t="shared" ref="I21" si="7">D21/H21</f>
        <v>35357.142857142855</v>
      </c>
      <c r="J21" s="4">
        <f t="shared" si="4"/>
        <v>17678.571428571428</v>
      </c>
      <c r="K21" s="4">
        <f t="shared" si="5"/>
        <v>17678.571428571428</v>
      </c>
      <c r="L21" s="4">
        <f t="shared" ref="L21" si="8">I21*28</f>
        <v>990000</v>
      </c>
      <c r="M21" s="7" t="s">
        <v>29</v>
      </c>
      <c r="N21" s="9"/>
    </row>
    <row r="22" spans="1:14" ht="14.4" customHeight="1" x14ac:dyDescent="0.3">
      <c r="A22" s="8" t="s">
        <v>10</v>
      </c>
      <c r="B22" s="9">
        <v>105000</v>
      </c>
      <c r="C22" s="14">
        <v>1650000</v>
      </c>
      <c r="D22" s="6">
        <v>742500</v>
      </c>
      <c r="E22" s="2">
        <f t="shared" si="0"/>
        <v>371250</v>
      </c>
      <c r="F22" s="2">
        <f t="shared" si="1"/>
        <v>371250</v>
      </c>
      <c r="G22" s="5">
        <v>5775000</v>
      </c>
      <c r="H22" s="3">
        <f t="shared" si="2"/>
        <v>10.5</v>
      </c>
      <c r="I22" s="4">
        <f t="shared" ref="I22" si="9">D22/H22</f>
        <v>70714.28571428571</v>
      </c>
      <c r="J22" s="4">
        <f t="shared" si="4"/>
        <v>35357.142857142855</v>
      </c>
      <c r="K22" s="4">
        <f t="shared" si="5"/>
        <v>35357.142857142855</v>
      </c>
      <c r="L22" s="4">
        <f t="shared" ref="L22" si="10">I22*28</f>
        <v>1980000</v>
      </c>
      <c r="M22" s="7" t="s">
        <v>29</v>
      </c>
      <c r="N22" s="9"/>
    </row>
    <row r="23" spans="1:14" ht="14.4" customHeight="1" x14ac:dyDescent="0.3">
      <c r="A23" s="8" t="s">
        <v>21</v>
      </c>
      <c r="B23" s="9">
        <v>25000</v>
      </c>
      <c r="C23" s="14">
        <v>200000</v>
      </c>
      <c r="D23" s="6">
        <v>100000</v>
      </c>
      <c r="E23" s="2">
        <f t="shared" si="0"/>
        <v>50000</v>
      </c>
      <c r="F23" s="2">
        <f t="shared" si="1"/>
        <v>50000</v>
      </c>
      <c r="G23" s="5">
        <v>1125000</v>
      </c>
      <c r="H23" s="3">
        <f t="shared" si="2"/>
        <v>2.0454545454545454</v>
      </c>
      <c r="I23" s="4">
        <f>D23/H23</f>
        <v>48888.888888888891</v>
      </c>
      <c r="J23" s="4">
        <f t="shared" si="4"/>
        <v>24444.444444444445</v>
      </c>
      <c r="K23" s="4">
        <f t="shared" si="5"/>
        <v>24444.444444444445</v>
      </c>
      <c r="L23" s="4">
        <f t="shared" ref="L23:L25" si="11">I23*28</f>
        <v>1368888.888888889</v>
      </c>
      <c r="M23" s="7" t="s">
        <v>29</v>
      </c>
      <c r="N23" s="9"/>
    </row>
    <row r="24" spans="1:14" ht="14.4" customHeight="1" x14ac:dyDescent="0.3">
      <c r="A24" s="8" t="s">
        <v>12</v>
      </c>
      <c r="B24" s="9">
        <v>30000</v>
      </c>
      <c r="C24" s="14">
        <v>480000</v>
      </c>
      <c r="D24" s="6">
        <v>216000</v>
      </c>
      <c r="E24" s="2">
        <f t="shared" si="0"/>
        <v>108000</v>
      </c>
      <c r="F24" s="2">
        <f t="shared" si="1"/>
        <v>108000</v>
      </c>
      <c r="G24" s="5">
        <v>1800000</v>
      </c>
      <c r="H24" s="3">
        <f t="shared" si="2"/>
        <v>3.2727272727272729</v>
      </c>
      <c r="I24" s="4">
        <f>D24/H24</f>
        <v>66000</v>
      </c>
      <c r="J24" s="4">
        <f t="shared" si="4"/>
        <v>33000</v>
      </c>
      <c r="K24" s="4">
        <f t="shared" si="5"/>
        <v>33000</v>
      </c>
      <c r="L24" s="4">
        <f t="shared" si="11"/>
        <v>1848000</v>
      </c>
      <c r="M24" s="7" t="s">
        <v>29</v>
      </c>
      <c r="N24" s="9"/>
    </row>
    <row r="25" spans="1:14" ht="14.4" customHeight="1" x14ac:dyDescent="0.3">
      <c r="A25" s="8" t="s">
        <v>11</v>
      </c>
      <c r="B25" s="9">
        <v>15000</v>
      </c>
      <c r="C25" s="14">
        <v>90000</v>
      </c>
      <c r="D25" s="6">
        <v>45000</v>
      </c>
      <c r="E25" s="2">
        <f t="shared" si="0"/>
        <v>22500</v>
      </c>
      <c r="F25" s="2">
        <f t="shared" si="1"/>
        <v>22500</v>
      </c>
      <c r="G25" s="5">
        <v>630000</v>
      </c>
      <c r="H25" s="3">
        <f t="shared" si="2"/>
        <v>1.1454545454545455</v>
      </c>
      <c r="I25" s="4">
        <f>D25/H25</f>
        <v>39285.714285714283</v>
      </c>
      <c r="J25" s="4">
        <f t="shared" si="4"/>
        <v>19642.857142857141</v>
      </c>
      <c r="K25" s="4">
        <f t="shared" si="5"/>
        <v>19642.857142857141</v>
      </c>
      <c r="L25" s="4">
        <f t="shared" si="11"/>
        <v>1100000</v>
      </c>
      <c r="M25" s="7" t="s">
        <v>29</v>
      </c>
      <c r="N25" s="9" t="s">
        <v>31</v>
      </c>
    </row>
    <row r="26" spans="1:14" ht="25.2" customHeight="1" x14ac:dyDescent="0.3">
      <c r="A26" s="10" t="s">
        <v>16</v>
      </c>
      <c r="B26" s="10">
        <f>SUM(B3:B25)</f>
        <v>2830000</v>
      </c>
      <c r="C26" s="11">
        <f>SUM(C3:C25)</f>
        <v>21254000</v>
      </c>
      <c r="D26" s="11">
        <f>SUM(D3:D25)</f>
        <v>12352900</v>
      </c>
      <c r="E26" s="11">
        <f t="shared" ref="E26:L26" si="12">SUM(E3:E25)</f>
        <v>6176450</v>
      </c>
      <c r="F26" s="11">
        <f t="shared" si="12"/>
        <v>6176450</v>
      </c>
      <c r="G26" s="19">
        <f t="shared" si="12"/>
        <v>121850000</v>
      </c>
      <c r="H26" s="18">
        <f t="shared" si="12"/>
        <v>221.54545454545459</v>
      </c>
      <c r="I26" s="11">
        <f t="shared" si="12"/>
        <v>1349252.8141921486</v>
      </c>
      <c r="J26" s="11">
        <f t="shared" si="12"/>
        <v>674626.40709607431</v>
      </c>
      <c r="K26" s="11">
        <f t="shared" si="12"/>
        <v>674626.40709607431</v>
      </c>
      <c r="L26" s="11">
        <f t="shared" si="12"/>
        <v>37779078.797380157</v>
      </c>
      <c r="M26" s="11"/>
      <c r="N26" s="12"/>
    </row>
  </sheetData>
  <autoFilter ref="A2:N26" xr:uid="{2E3DEC66-6A32-450C-A954-3856CB0EF479}"/>
  <mergeCells count="1">
    <mergeCell ref="A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Amirul Islam</dc:creator>
  <cp:lastModifiedBy>Amirul Islam</cp:lastModifiedBy>
  <cp:lastPrinted>2025-04-08T05:40:31Z</cp:lastPrinted>
  <dcterms:created xsi:type="dcterms:W3CDTF">2024-05-20T09:00:27Z</dcterms:created>
  <dcterms:modified xsi:type="dcterms:W3CDTF">2025-04-08T06:08:18Z</dcterms:modified>
</cp:coreProperties>
</file>