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sterDiploma2\Study Material\"/>
    </mc:Choice>
  </mc:AlternateContent>
  <xr:revisionPtr revIDLastSave="0" documentId="13_ncr:1_{3525112E-08D4-4F7A-AB6C-95E7CDC241E8}" xr6:coauthVersionLast="47" xr6:coauthVersionMax="47" xr10:uidLastSave="{00000000-0000-0000-0000-000000000000}"/>
  <bookViews>
    <workbookView xWindow="10824" yWindow="336" windowWidth="12288" windowHeight="8616" xr2:uid="{2C445CDA-EE3D-42AD-A2B1-F892DBEC39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09" i="1" l="1"/>
  <c r="K110" i="1"/>
  <c r="K111" i="1"/>
  <c r="K112" i="1"/>
  <c r="K113" i="1"/>
  <c r="K114" i="1"/>
  <c r="K108" i="1"/>
  <c r="K97" i="1"/>
  <c r="K98" i="1"/>
  <c r="K99" i="1"/>
  <c r="K100" i="1"/>
  <c r="K101" i="1"/>
  <c r="K102" i="1"/>
  <c r="K96" i="1"/>
  <c r="K84" i="1"/>
  <c r="K85" i="1"/>
  <c r="K86" i="1"/>
  <c r="K87" i="1"/>
  <c r="K88" i="1"/>
  <c r="K89" i="1"/>
  <c r="K83" i="1"/>
  <c r="J109" i="1"/>
  <c r="J110" i="1"/>
  <c r="J111" i="1"/>
  <c r="J112" i="1"/>
  <c r="J113" i="1"/>
  <c r="J114" i="1"/>
  <c r="J108" i="1"/>
  <c r="J97" i="1"/>
  <c r="J98" i="1"/>
  <c r="J99" i="1"/>
  <c r="J100" i="1"/>
  <c r="J101" i="1"/>
  <c r="J102" i="1"/>
  <c r="J96" i="1"/>
  <c r="J84" i="1"/>
  <c r="J85" i="1"/>
  <c r="J86" i="1"/>
  <c r="J87" i="1"/>
  <c r="J88" i="1"/>
  <c r="J89" i="1"/>
  <c r="J83" i="1"/>
  <c r="H109" i="1"/>
  <c r="H110" i="1"/>
  <c r="H111" i="1"/>
  <c r="H112" i="1"/>
  <c r="H113" i="1"/>
  <c r="H114" i="1"/>
  <c r="H108" i="1"/>
  <c r="H97" i="1"/>
  <c r="H98" i="1"/>
  <c r="H99" i="1"/>
  <c r="H100" i="1"/>
  <c r="H101" i="1"/>
  <c r="H102" i="1"/>
  <c r="H96" i="1"/>
  <c r="H84" i="1"/>
  <c r="H85" i="1"/>
  <c r="H86" i="1"/>
  <c r="H87" i="1"/>
  <c r="H88" i="1"/>
  <c r="H89" i="1"/>
  <c r="H83" i="1"/>
  <c r="G109" i="1"/>
  <c r="G110" i="1"/>
  <c r="G111" i="1"/>
  <c r="G112" i="1"/>
  <c r="G113" i="1"/>
  <c r="G114" i="1"/>
  <c r="G108" i="1"/>
  <c r="D109" i="1"/>
  <c r="D110" i="1"/>
  <c r="D111" i="1"/>
  <c r="D112" i="1"/>
  <c r="D113" i="1"/>
  <c r="D114" i="1"/>
  <c r="D108" i="1"/>
  <c r="G97" i="1"/>
  <c r="G98" i="1"/>
  <c r="G99" i="1"/>
  <c r="G100" i="1"/>
  <c r="G101" i="1"/>
  <c r="G102" i="1"/>
  <c r="G96" i="1"/>
  <c r="G84" i="1"/>
  <c r="G85" i="1"/>
  <c r="G86" i="1"/>
  <c r="G87" i="1"/>
  <c r="G88" i="1"/>
  <c r="G89" i="1"/>
  <c r="G83" i="1"/>
  <c r="D97" i="1"/>
  <c r="D98" i="1"/>
  <c r="D99" i="1"/>
  <c r="D100" i="1"/>
  <c r="D101" i="1"/>
  <c r="D102" i="1"/>
  <c r="D96" i="1"/>
  <c r="D84" i="1"/>
  <c r="D85" i="1"/>
  <c r="D86" i="1"/>
  <c r="D87" i="1"/>
  <c r="D88" i="1"/>
  <c r="D89" i="1"/>
  <c r="D83" i="1"/>
  <c r="E60" i="1"/>
  <c r="E61" i="1"/>
  <c r="E62" i="1"/>
  <c r="E59" i="1"/>
  <c r="D62" i="1"/>
  <c r="D61" i="1"/>
  <c r="D60" i="1"/>
  <c r="D59" i="1"/>
  <c r="C62" i="1"/>
  <c r="C61" i="1"/>
  <c r="C60" i="1"/>
  <c r="C59" i="1"/>
  <c r="O58" i="1"/>
  <c r="O57" i="1"/>
  <c r="O56" i="1"/>
  <c r="O55" i="1"/>
  <c r="O54" i="1"/>
  <c r="N58" i="1"/>
  <c r="N57" i="1"/>
  <c r="N56" i="1"/>
  <c r="N55" i="1"/>
  <c r="N54" i="1"/>
  <c r="S50" i="1"/>
  <c r="S49" i="1"/>
  <c r="S48" i="1"/>
  <c r="S47" i="1"/>
  <c r="R50" i="1"/>
  <c r="R49" i="1"/>
  <c r="Q48" i="1"/>
  <c r="R48" i="1"/>
  <c r="R47" i="1"/>
  <c r="Q50" i="1"/>
  <c r="Q49" i="1"/>
  <c r="Q47" i="1"/>
  <c r="P50" i="1"/>
  <c r="P49" i="1"/>
  <c r="P48" i="1"/>
  <c r="P47" i="1"/>
  <c r="O50" i="1"/>
  <c r="O49" i="1"/>
  <c r="O48" i="1"/>
  <c r="O47" i="1"/>
  <c r="N50" i="1"/>
  <c r="N49" i="1"/>
  <c r="N48" i="1"/>
  <c r="N47" i="1"/>
  <c r="V37" i="1"/>
  <c r="V33" i="1"/>
  <c r="V29" i="1"/>
  <c r="U29" i="1"/>
  <c r="W37" i="1"/>
  <c r="U37" i="1"/>
  <c r="W33" i="1"/>
  <c r="U33" i="1"/>
  <c r="W29" i="1"/>
  <c r="W25" i="1"/>
  <c r="V25" i="1"/>
  <c r="U25" i="1"/>
  <c r="W21" i="1"/>
  <c r="V21" i="1"/>
  <c r="U21" i="1"/>
  <c r="K37" i="1"/>
  <c r="J37" i="1"/>
  <c r="I37" i="1"/>
  <c r="K33" i="1"/>
  <c r="J33" i="1"/>
  <c r="I33" i="1"/>
  <c r="K29" i="1"/>
  <c r="J29" i="1"/>
  <c r="J25" i="1"/>
  <c r="I29" i="1"/>
  <c r="K25" i="1"/>
  <c r="I25" i="1"/>
  <c r="K21" i="1"/>
  <c r="J21" i="1"/>
  <c r="I21" i="1"/>
</calcChain>
</file>

<file path=xl/sharedStrings.xml><?xml version="1.0" encoding="utf-8"?>
<sst xmlns="http://schemas.openxmlformats.org/spreadsheetml/2006/main" count="176" uniqueCount="85">
  <si>
    <t>Dilithium test</t>
  </si>
  <si>
    <t>STM32WB55RGV6</t>
  </si>
  <si>
    <t>64 MHz</t>
  </si>
  <si>
    <t>Setup:</t>
  </si>
  <si>
    <t>Controller</t>
  </si>
  <si>
    <t>Core</t>
  </si>
  <si>
    <t>Used Core Frequency</t>
  </si>
  <si>
    <t>RAM</t>
  </si>
  <si>
    <t xml:space="preserve">192KB </t>
  </si>
  <si>
    <t>Signature Test</t>
  </si>
  <si>
    <t>ARM Cortex-M4</t>
  </si>
  <si>
    <t>Conditions:</t>
  </si>
  <si>
    <t xml:space="preserve">DILITHIUM_MODE </t>
  </si>
  <si>
    <t xml:space="preserve">AES / SHAKE </t>
  </si>
  <si>
    <t>AES</t>
  </si>
  <si>
    <t>Randomized Signature</t>
  </si>
  <si>
    <t>NO</t>
  </si>
  <si>
    <t>Preinstalled keys</t>
  </si>
  <si>
    <t>YES</t>
  </si>
  <si>
    <t>Comments:</t>
  </si>
  <si>
    <t>Reference</t>
  </si>
  <si>
    <t>New Implementation</t>
  </si>
  <si>
    <t>Interrupts</t>
  </si>
  <si>
    <t>Enabled</t>
  </si>
  <si>
    <t>Min time [cpu cycles]</t>
  </si>
  <si>
    <t>Max time [cpu cycles]</t>
  </si>
  <si>
    <t>Tests results:</t>
  </si>
  <si>
    <t>Public key size [bytes]</t>
  </si>
  <si>
    <t>Secret key size [bytes]</t>
  </si>
  <si>
    <t>Memory Consumption [bytes]</t>
  </si>
  <si>
    <t>Hardware support</t>
  </si>
  <si>
    <t>True random number generator (used), AES256 (not used)</t>
  </si>
  <si>
    <t>Key Generation</t>
  </si>
  <si>
    <t>Signature</t>
  </si>
  <si>
    <t>Verification</t>
  </si>
  <si>
    <t xml:space="preserve">Key 1 </t>
  </si>
  <si>
    <t>Sign. Iterations</t>
  </si>
  <si>
    <t>-</t>
  </si>
  <si>
    <t>Key 3</t>
  </si>
  <si>
    <t>Key 2</t>
  </si>
  <si>
    <t>Key 4</t>
  </si>
  <si>
    <t>Key 5</t>
  </si>
  <si>
    <t xml:space="preserve">notice: the same message 59 byte len was signed and verified 5 times for each key </t>
  </si>
  <si>
    <t xml:space="preserve">Main problem of my implementation is that it needs to regenerate entire matrix A at each iteration </t>
  </si>
  <si>
    <t>Key Generetion</t>
  </si>
  <si>
    <t>Verifification</t>
  </si>
  <si>
    <t>Difference [%]</t>
  </si>
  <si>
    <t>cpu cycles (new)</t>
  </si>
  <si>
    <t>cpu cycles (std)</t>
  </si>
  <si>
    <t>sign rounds</t>
  </si>
  <si>
    <t>AES Hardware axeleration</t>
  </si>
  <si>
    <t>Key 6</t>
  </si>
  <si>
    <t>Key 7</t>
  </si>
  <si>
    <t>Key 8</t>
  </si>
  <si>
    <t>Key 9</t>
  </si>
  <si>
    <t>Key 10</t>
  </si>
  <si>
    <t>iterations</t>
  </si>
  <si>
    <t>std keygen</t>
  </si>
  <si>
    <t>new keygen</t>
  </si>
  <si>
    <t>std sign</t>
  </si>
  <si>
    <t>new sign</t>
  </si>
  <si>
    <t>std verify</t>
  </si>
  <si>
    <t>new verify</t>
  </si>
  <si>
    <t>Signature with precomputed Y</t>
  </si>
  <si>
    <t>max</t>
  </si>
  <si>
    <t>min</t>
  </si>
  <si>
    <t>std</t>
  </si>
  <si>
    <t>precomputed y</t>
  </si>
  <si>
    <t>rounds</t>
  </si>
  <si>
    <t>notice1: Number of precomputed Y values was 7 =&gt; signature must be computated in 7 rounds or else procedure returns False</t>
  </si>
  <si>
    <t xml:space="preserve">notice4: 56KB is almost equal to the  memory consumption of the standard dilithium mode 2 </t>
  </si>
  <si>
    <t>notice2: 70% of signatures were computed in 1-2 rounds</t>
  </si>
  <si>
    <t>notice3: Were stored both std and ntt representations of the 7 different vectors Y =&gt; 7*2*4KB = 56KB (theoreticall max for this MCU is 15)</t>
  </si>
  <si>
    <t>new</t>
  </si>
  <si>
    <t>std-aes</t>
  </si>
  <si>
    <t>new-aes</t>
  </si>
  <si>
    <t>std-const-y</t>
  </si>
  <si>
    <t>round</t>
  </si>
  <si>
    <t>Keygen</t>
  </si>
  <si>
    <t>Sign</t>
  </si>
  <si>
    <t>Verify</t>
  </si>
  <si>
    <t>diff std/new</t>
  </si>
  <si>
    <t>dif std-aes/new/aes</t>
  </si>
  <si>
    <t>diff std/std-aes</t>
  </si>
  <si>
    <t>dif std/std-const-y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</si>
</sst>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/>
      <right/>
      <top style="thin">
        <color rgb="FF3F3F3F"/>
      </top>
      <bottom/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/>
      <bottom/>
      <diagonal/>
    </border>
  </borders>
  <cellStyleXfs count="4">
    <xf numFmtId="0" fontId="0" fillId="0" borderId="0"/>
    <xf numFmtId="0" fontId="1" fillId="2" borderId="1" applyNumberFormat="0" applyAlignment="0" applyProtection="0"/>
    <xf numFmtId="9" fontId="5" fillId="0" borderId="0" applyFont="0" applyFill="0" applyBorder="0" applyAlignment="0" applyProtection="0"/>
    <xf numFmtId="0" fontId="7" fillId="3" borderId="7" applyNumberFormat="0" applyAlignment="0" applyProtection="0"/>
  </cellStyleXfs>
  <cellXfs count="4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9" fontId="0" fillId="0" borderId="0" xfId="2" applyFont="1" applyAlignment="1">
      <alignment horizontal="center" vertical="center"/>
    </xf>
    <xf numFmtId="9" fontId="0" fillId="0" borderId="0" xfId="2" applyFont="1"/>
    <xf numFmtId="0" fontId="2" fillId="0" borderId="0" xfId="0" applyFont="1"/>
    <xf numFmtId="0" fontId="0" fillId="0" borderId="0" xfId="0" applyAlignment="1">
      <alignment horizontal="center" vertical="center"/>
    </xf>
    <xf numFmtId="0" fontId="7" fillId="3" borderId="7" xfId="3"/>
    <xf numFmtId="0" fontId="7" fillId="3" borderId="0" xfId="3" applyBorder="1" applyAlignment="1">
      <alignment horizontal="center" vertical="center"/>
    </xf>
    <xf numFmtId="0" fontId="7" fillId="3" borderId="8" xfId="3" applyBorder="1" applyAlignment="1">
      <alignment horizontal="center" vertical="center"/>
    </xf>
    <xf numFmtId="0" fontId="1" fillId="2" borderId="1" xfId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9" fontId="0" fillId="0" borderId="0" xfId="2" applyFont="1" applyAlignment="1">
      <alignment horizontal="center" vertical="center"/>
    </xf>
    <xf numFmtId="9" fontId="0" fillId="0" borderId="3" xfId="2" applyFont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1" fillId="2" borderId="6" xfId="1" applyBorder="1" applyAlignment="1">
      <alignment horizontal="center" vertical="center"/>
    </xf>
  </cellXfs>
  <cellStyles count="4">
    <cellStyle name="Check Cell" xfId="3" builtinId="23"/>
    <cellStyle name="Normal" xfId="0" builtinId="0"/>
    <cellStyle name="Output" xfId="1" builtinId="21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Cpu</a:t>
            </a:r>
            <a:r>
              <a:rPr lang="en-US" baseline="0"/>
              <a:t> cycles per signature (sw AES)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Sheet1!$E$45</c:f>
              <c:strCache>
                <c:ptCount val="1"/>
                <c:pt idx="0">
                  <c:v>cpu cycles (new)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Sheet1!$D$46:$D$50</c:f>
              <c:numCache>
                <c:formatCode>General</c:formatCode>
                <c:ptCount val="5"/>
                <c:pt idx="0">
                  <c:v>2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10</c:v>
                </c:pt>
              </c:numCache>
            </c:numRef>
          </c:cat>
          <c:val>
            <c:numRef>
              <c:f>Sheet1!$E$46:$E$50</c:f>
              <c:numCache>
                <c:formatCode>General</c:formatCode>
                <c:ptCount val="5"/>
                <c:pt idx="0">
                  <c:v>97620562</c:v>
                </c:pt>
                <c:pt idx="1">
                  <c:v>146408219</c:v>
                </c:pt>
                <c:pt idx="2">
                  <c:v>234245619</c:v>
                </c:pt>
                <c:pt idx="3">
                  <c:v>334446877</c:v>
                </c:pt>
                <c:pt idx="4">
                  <c:v>472186211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ECC-43FC-B41B-2FC4FA81A85A}"/>
            </c:ext>
          </c:extLst>
        </c:ser>
        <c:ser>
          <c:idx val="2"/>
          <c:order val="2"/>
          <c:tx>
            <c:strRef>
              <c:f>Sheet1!$F$45</c:f>
              <c:strCache>
                <c:ptCount val="1"/>
                <c:pt idx="0">
                  <c:v>cpu cycles (std)</c:v>
                </c:pt>
              </c:strCache>
            </c:strRef>
          </c:tx>
          <c:spPr>
            <a:ln w="28575" cap="rnd">
              <a:solidFill>
                <a:schemeClr val="accent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Sheet1!$F$46:$F$50</c:f>
              <c:numCache>
                <c:formatCode>General</c:formatCode>
                <c:ptCount val="5"/>
                <c:pt idx="0">
                  <c:v>40372293</c:v>
                </c:pt>
                <c:pt idx="1">
                  <c:v>49621837</c:v>
                </c:pt>
                <c:pt idx="2">
                  <c:v>64795852</c:v>
                </c:pt>
                <c:pt idx="3">
                  <c:v>84840621</c:v>
                </c:pt>
                <c:pt idx="4">
                  <c:v>109463520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ECC-43FC-B41B-2FC4FA81A8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85781407"/>
        <c:axId val="1185770175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Sheet1!$D$45</c15:sqref>
                        </c15:formulaRef>
                      </c:ext>
                    </c:extLst>
                    <c:strCache>
                      <c:ptCount val="1"/>
                      <c:pt idx="0">
                        <c:v>sign rounds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Sheet1!$D$46:$D$50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</c:v>
                      </c:pt>
                      <c:pt idx="1">
                        <c:v>3</c:v>
                      </c:pt>
                      <c:pt idx="2">
                        <c:v>5</c:v>
                      </c:pt>
                      <c:pt idx="3">
                        <c:v>7</c:v>
                      </c:pt>
                      <c:pt idx="4">
                        <c:v>10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Sheet1!$D$46:$D$50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</c:v>
                      </c:pt>
                      <c:pt idx="1">
                        <c:v>3</c:v>
                      </c:pt>
                      <c:pt idx="2">
                        <c:v>5</c:v>
                      </c:pt>
                      <c:pt idx="3">
                        <c:v>7</c:v>
                      </c:pt>
                      <c:pt idx="4">
                        <c:v>10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4ECC-43FC-B41B-2FC4FA81A85A}"/>
                  </c:ext>
                </c:extLst>
              </c15:ser>
            </c15:filteredLineSeries>
          </c:ext>
        </c:extLst>
      </c:lineChart>
      <c:catAx>
        <c:axId val="11857814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85770175"/>
        <c:crosses val="autoZero"/>
        <c:auto val="1"/>
        <c:lblAlgn val="ctr"/>
        <c:lblOffset val="100"/>
        <c:noMultiLvlLbl val="0"/>
      </c:catAx>
      <c:valAx>
        <c:axId val="1185770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857814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Cpu cycles per signature (hw AES)</a:t>
            </a:r>
            <a:endParaRPr lang="ru-RU">
              <a:effectLst/>
            </a:endParaRPr>
          </a:p>
        </c:rich>
      </c:tx>
      <c:layout>
        <c:manualLayout>
          <c:xMode val="edge"/>
          <c:yMode val="edge"/>
          <c:x val="0.2031248906386702"/>
          <c:y val="3.63247893805765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Sheet1!$N$53</c:f>
              <c:strCache>
                <c:ptCount val="1"/>
                <c:pt idx="0">
                  <c:v>cpu cycles (std)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Sheet1!$M$54:$M$57</c:f>
              <c:numCache>
                <c:formatCode>General</c:formatCode>
                <c:ptCount val="4"/>
                <c:pt idx="0">
                  <c:v>2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</c:numCache>
            </c:numRef>
          </c:cat>
          <c:val>
            <c:numRef>
              <c:f>Sheet1!$N$54:$N$58</c:f>
              <c:numCache>
                <c:formatCode>General</c:formatCode>
                <c:ptCount val="5"/>
                <c:pt idx="0">
                  <c:v>15813032</c:v>
                </c:pt>
                <c:pt idx="1">
                  <c:v>21960356</c:v>
                </c:pt>
                <c:pt idx="2">
                  <c:v>32950836</c:v>
                </c:pt>
                <c:pt idx="3">
                  <c:v>45234676</c:v>
                </c:pt>
                <c:pt idx="4">
                  <c:v>53722426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C1D-45AA-BE1B-657849C3A9E8}"/>
            </c:ext>
          </c:extLst>
        </c:ser>
        <c:ser>
          <c:idx val="1"/>
          <c:order val="1"/>
          <c:tx>
            <c:strRef>
              <c:f>Sheet1!$O$53</c:f>
              <c:strCache>
                <c:ptCount val="1"/>
                <c:pt idx="0">
                  <c:v>cpu cycles (new)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Sheet1!$M$54:$M$57</c:f>
              <c:numCache>
                <c:formatCode>General</c:formatCode>
                <c:ptCount val="4"/>
                <c:pt idx="0">
                  <c:v>2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</c:numCache>
            </c:numRef>
          </c:cat>
          <c:val>
            <c:numRef>
              <c:f>Sheet1!$O$54:$O$58</c:f>
              <c:numCache>
                <c:formatCode>General</c:formatCode>
                <c:ptCount val="5"/>
                <c:pt idx="0">
                  <c:v>24051540</c:v>
                </c:pt>
                <c:pt idx="1">
                  <c:v>35841658</c:v>
                </c:pt>
                <c:pt idx="2">
                  <c:v>59411737</c:v>
                </c:pt>
                <c:pt idx="3">
                  <c:v>76667700</c:v>
                </c:pt>
                <c:pt idx="4">
                  <c:v>106633339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C1D-45AA-BE1B-657849C3A9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77694319"/>
        <c:axId val="1477691823"/>
      </c:lineChart>
      <c:catAx>
        <c:axId val="14776943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77691823"/>
        <c:crosses val="autoZero"/>
        <c:auto val="1"/>
        <c:lblAlgn val="ctr"/>
        <c:lblOffset val="100"/>
        <c:noMultiLvlLbl val="0"/>
      </c:catAx>
      <c:valAx>
        <c:axId val="1477691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776943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Cpu cycles per signature </a:t>
            </a:r>
          </a:p>
          <a:p>
            <a:pPr>
              <a:defRPr/>
            </a:pPr>
            <a:r>
              <a:rPr lang="en-US" sz="1800" b="0" i="0" baseline="0">
                <a:effectLst/>
              </a:rPr>
              <a:t>(precomp y and std)</a:t>
            </a:r>
            <a:endParaRPr lang="ru-RU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Sheet1!$C$58</c:f>
              <c:strCache>
                <c:ptCount val="1"/>
                <c:pt idx="0">
                  <c:v>precomputed 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Sheet1!$B$59:$B$62</c:f>
              <c:numCache>
                <c:formatCode>General</c:formatCode>
                <c:ptCount val="4"/>
                <c:pt idx="0">
                  <c:v>2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</c:numCache>
            </c:numRef>
          </c:cat>
          <c:val>
            <c:numRef>
              <c:f>Sheet1!$C$59:$C$62</c:f>
              <c:numCache>
                <c:formatCode>General</c:formatCode>
                <c:ptCount val="4"/>
                <c:pt idx="0">
                  <c:v>33257032</c:v>
                </c:pt>
                <c:pt idx="1">
                  <c:v>37422028</c:v>
                </c:pt>
                <c:pt idx="2">
                  <c:v>45893814</c:v>
                </c:pt>
                <c:pt idx="3">
                  <c:v>56030373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539-44BB-89A8-4C36269BB69E}"/>
            </c:ext>
          </c:extLst>
        </c:ser>
        <c:ser>
          <c:idx val="1"/>
          <c:order val="1"/>
          <c:tx>
            <c:strRef>
              <c:f>Sheet1!$D$58</c:f>
              <c:strCache>
                <c:ptCount val="1"/>
                <c:pt idx="0">
                  <c:v>std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Sheet1!$B$59:$B$62</c:f>
              <c:numCache>
                <c:formatCode>General</c:formatCode>
                <c:ptCount val="4"/>
                <c:pt idx="0">
                  <c:v>2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</c:numCache>
            </c:numRef>
          </c:cat>
          <c:val>
            <c:numRef>
              <c:f>Sheet1!$D$59:$D$62</c:f>
              <c:numCache>
                <c:formatCode>General</c:formatCode>
                <c:ptCount val="4"/>
                <c:pt idx="0">
                  <c:v>40372293</c:v>
                </c:pt>
                <c:pt idx="1">
                  <c:v>49621837</c:v>
                </c:pt>
                <c:pt idx="2">
                  <c:v>64795852</c:v>
                </c:pt>
                <c:pt idx="3">
                  <c:v>84840621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539-44BB-89A8-4C36269BB6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00267872"/>
        <c:axId val="1700266208"/>
      </c:lineChart>
      <c:catAx>
        <c:axId val="1700267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00266208"/>
        <c:crosses val="autoZero"/>
        <c:auto val="1"/>
        <c:lblAlgn val="ctr"/>
        <c:lblOffset val="100"/>
        <c:noMultiLvlLbl val="0"/>
      </c:catAx>
      <c:valAx>
        <c:axId val="1700266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00267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4482</xdr:colOff>
      <xdr:row>40</xdr:row>
      <xdr:rowOff>17929</xdr:rowOff>
    </xdr:from>
    <xdr:to>
      <xdr:col>11</xdr:col>
      <xdr:colOff>591670</xdr:colOff>
      <xdr:row>54</xdr:row>
      <xdr:rowOff>116544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CD3D1CD-8F21-45D2-8E4F-7827CFB7D3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4482</xdr:colOff>
      <xdr:row>51</xdr:row>
      <xdr:rowOff>170330</xdr:rowOff>
    </xdr:from>
    <xdr:to>
      <xdr:col>18</xdr:col>
      <xdr:colOff>676835</xdr:colOff>
      <xdr:row>67</xdr:row>
      <xdr:rowOff>35858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335FC1C-1050-46EB-A14C-2AF6CF3FC4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416859</xdr:colOff>
      <xdr:row>62</xdr:row>
      <xdr:rowOff>53787</xdr:rowOff>
    </xdr:from>
    <xdr:to>
      <xdr:col>4</xdr:col>
      <xdr:colOff>1035424</xdr:colOff>
      <xdr:row>77</xdr:row>
      <xdr:rowOff>107575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A66C848-6735-4B47-914D-124ADD425F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84D7B-96C0-4508-BB54-460F502B93A9}">
  <dimension ref="A1:W114"/>
  <sheetViews>
    <sheetView tabSelected="1" topLeftCell="H85" zoomScale="85" zoomScaleNormal="85" workbookViewId="0">
      <selection activeCell="J92" sqref="J92"/>
    </sheetView>
  </sheetViews>
  <sheetFormatPr defaultRowHeight="14.4" x14ac:dyDescent="0.3"/>
  <cols>
    <col min="1" max="1" width="26.33203125" customWidth="1"/>
    <col min="2" max="3" width="19" customWidth="1"/>
    <col min="4" max="4" width="19.77734375" customWidth="1"/>
    <col min="5" max="5" width="19.6640625" customWidth="1"/>
    <col min="6" max="6" width="17.6640625" customWidth="1"/>
    <col min="7" max="7" width="19.88671875" customWidth="1"/>
    <col min="8" max="8" width="22.77734375" customWidth="1"/>
    <col min="9" max="9" width="17.77734375" customWidth="1"/>
    <col min="10" max="10" width="18.33203125" customWidth="1"/>
    <col min="11" max="11" width="18" customWidth="1"/>
    <col min="13" max="13" width="21.6640625" customWidth="1"/>
    <col min="14" max="14" width="17.77734375" customWidth="1"/>
    <col min="15" max="15" width="18.21875" customWidth="1"/>
    <col min="16" max="16" width="17.109375" customWidth="1"/>
    <col min="17" max="17" width="17.88671875" customWidth="1"/>
    <col min="18" max="18" width="21.77734375" customWidth="1"/>
    <col min="19" max="19" width="18.77734375" customWidth="1"/>
  </cols>
  <sheetData>
    <row r="1" spans="1:13" x14ac:dyDescent="0.3">
      <c r="A1" s="3" t="s">
        <v>0</v>
      </c>
      <c r="B1" s="2"/>
      <c r="C1" s="2"/>
      <c r="D1" s="2"/>
    </row>
    <row r="2" spans="1:13" x14ac:dyDescent="0.3">
      <c r="A2" s="4"/>
      <c r="B2" s="2"/>
      <c r="C2" s="2"/>
      <c r="D2" s="2"/>
    </row>
    <row r="3" spans="1:13" x14ac:dyDescent="0.3">
      <c r="A3" s="3" t="s">
        <v>3</v>
      </c>
      <c r="B3" s="2"/>
      <c r="C3" s="2"/>
      <c r="D3" s="2"/>
    </row>
    <row r="4" spans="1:13" x14ac:dyDescent="0.3">
      <c r="A4" s="4" t="s">
        <v>4</v>
      </c>
      <c r="B4" s="2" t="s">
        <v>1</v>
      </c>
      <c r="C4" s="2"/>
      <c r="D4" s="2"/>
    </row>
    <row r="5" spans="1:13" x14ac:dyDescent="0.3">
      <c r="A5" s="4" t="s">
        <v>5</v>
      </c>
      <c r="B5" s="2" t="s">
        <v>10</v>
      </c>
      <c r="C5" s="2"/>
      <c r="D5" s="2"/>
    </row>
    <row r="6" spans="1:13" x14ac:dyDescent="0.3">
      <c r="A6" s="4" t="s">
        <v>6</v>
      </c>
      <c r="B6" s="2" t="s">
        <v>2</v>
      </c>
      <c r="C6" s="2"/>
      <c r="D6" s="2"/>
    </row>
    <row r="7" spans="1:13" x14ac:dyDescent="0.3">
      <c r="A7" s="4" t="s">
        <v>7</v>
      </c>
      <c r="B7" s="2" t="s">
        <v>8</v>
      </c>
      <c r="C7" s="2"/>
      <c r="D7" s="2"/>
    </row>
    <row r="8" spans="1:13" x14ac:dyDescent="0.3">
      <c r="A8" s="4" t="s">
        <v>30</v>
      </c>
      <c r="B8" s="3" t="s">
        <v>31</v>
      </c>
      <c r="C8" s="2"/>
      <c r="D8" s="2"/>
    </row>
    <row r="9" spans="1:13" x14ac:dyDescent="0.3">
      <c r="A9" s="25" t="s">
        <v>9</v>
      </c>
      <c r="B9" s="25"/>
      <c r="C9" s="25"/>
      <c r="D9" s="25"/>
      <c r="E9" s="25"/>
      <c r="F9" s="25"/>
      <c r="G9" s="25"/>
    </row>
    <row r="10" spans="1:13" x14ac:dyDescent="0.3">
      <c r="A10" s="3" t="s">
        <v>11</v>
      </c>
      <c r="B10" s="2"/>
      <c r="C10" s="2"/>
      <c r="D10" s="2"/>
      <c r="E10" s="3" t="s">
        <v>19</v>
      </c>
    </row>
    <row r="11" spans="1:13" x14ac:dyDescent="0.3">
      <c r="A11" s="4" t="s">
        <v>12</v>
      </c>
      <c r="B11" s="2">
        <v>2</v>
      </c>
      <c r="C11" s="2"/>
      <c r="D11" s="2"/>
      <c r="E11" s="3" t="s">
        <v>43</v>
      </c>
    </row>
    <row r="12" spans="1:13" x14ac:dyDescent="0.3">
      <c r="A12" s="4" t="s">
        <v>13</v>
      </c>
      <c r="B12" s="2" t="s">
        <v>14</v>
      </c>
      <c r="C12" s="4"/>
      <c r="D12" s="2"/>
    </row>
    <row r="13" spans="1:13" x14ac:dyDescent="0.3">
      <c r="A13" s="4" t="s">
        <v>15</v>
      </c>
      <c r="B13" s="2" t="s">
        <v>16</v>
      </c>
      <c r="C13" s="2"/>
      <c r="D13" s="2"/>
    </row>
    <row r="14" spans="1:13" x14ac:dyDescent="0.3">
      <c r="A14" s="4" t="s">
        <v>17</v>
      </c>
      <c r="B14" s="2" t="s">
        <v>18</v>
      </c>
      <c r="C14" s="2"/>
      <c r="D14" s="2"/>
      <c r="L14" s="3"/>
    </row>
    <row r="15" spans="1:13" x14ac:dyDescent="0.3">
      <c r="A15" s="4" t="s">
        <v>22</v>
      </c>
      <c r="B15" s="5" t="s">
        <v>23</v>
      </c>
      <c r="C15" s="2"/>
      <c r="D15" s="2"/>
      <c r="L15" s="3"/>
    </row>
    <row r="16" spans="1:13" x14ac:dyDescent="0.3">
      <c r="A16" s="3" t="s">
        <v>26</v>
      </c>
      <c r="B16" s="5"/>
      <c r="D16" s="2"/>
      <c r="M16" s="20" t="s">
        <v>50</v>
      </c>
    </row>
    <row r="17" spans="1:23" x14ac:dyDescent="0.3">
      <c r="A17" s="3"/>
      <c r="D17" s="28" t="s">
        <v>42</v>
      </c>
      <c r="E17" s="28"/>
      <c r="F17" s="28"/>
      <c r="G17" s="28"/>
      <c r="I17" s="26" t="s">
        <v>46</v>
      </c>
      <c r="J17" s="26"/>
      <c r="K17" s="26"/>
    </row>
    <row r="18" spans="1:23" x14ac:dyDescent="0.3">
      <c r="A18" s="4"/>
      <c r="B18" s="31" t="s">
        <v>32</v>
      </c>
      <c r="C18" s="31"/>
      <c r="D18" s="28" t="s">
        <v>33</v>
      </c>
      <c r="E18" s="28"/>
      <c r="F18" s="26" t="s">
        <v>34</v>
      </c>
      <c r="G18" s="26"/>
      <c r="I18" s="20" t="s">
        <v>44</v>
      </c>
      <c r="J18" s="20" t="s">
        <v>33</v>
      </c>
      <c r="K18" s="20" t="s">
        <v>45</v>
      </c>
      <c r="M18" s="4"/>
      <c r="N18" s="31" t="s">
        <v>32</v>
      </c>
      <c r="O18" s="31"/>
      <c r="P18" s="28" t="s">
        <v>33</v>
      </c>
      <c r="Q18" s="28"/>
      <c r="R18" s="26" t="s">
        <v>34</v>
      </c>
      <c r="S18" s="26"/>
      <c r="U18" s="20" t="s">
        <v>44</v>
      </c>
      <c r="V18" s="20" t="s">
        <v>33</v>
      </c>
      <c r="W18" s="20" t="s">
        <v>45</v>
      </c>
    </row>
    <row r="19" spans="1:23" x14ac:dyDescent="0.3">
      <c r="A19" s="6"/>
      <c r="B19" s="7" t="s">
        <v>20</v>
      </c>
      <c r="C19" s="7" t="s">
        <v>21</v>
      </c>
      <c r="D19" s="7" t="s">
        <v>20</v>
      </c>
      <c r="E19" s="7" t="s">
        <v>21</v>
      </c>
      <c r="F19" s="7" t="s">
        <v>20</v>
      </c>
      <c r="G19" s="7" t="s">
        <v>21</v>
      </c>
      <c r="M19" s="6"/>
      <c r="N19" s="7" t="s">
        <v>20</v>
      </c>
      <c r="O19" s="7" t="s">
        <v>21</v>
      </c>
      <c r="P19" s="7" t="s">
        <v>20</v>
      </c>
      <c r="Q19" s="7" t="s">
        <v>21</v>
      </c>
      <c r="R19" s="7" t="s">
        <v>20</v>
      </c>
      <c r="S19" s="7" t="s">
        <v>21</v>
      </c>
    </row>
    <row r="20" spans="1:23" x14ac:dyDescent="0.3">
      <c r="A20" s="25" t="s">
        <v>35</v>
      </c>
      <c r="B20" s="25"/>
      <c r="C20" s="25"/>
      <c r="D20" s="25"/>
      <c r="E20" s="25"/>
      <c r="F20" s="25"/>
      <c r="G20" s="25"/>
      <c r="H20" s="25"/>
      <c r="I20" s="25"/>
      <c r="J20" s="25"/>
      <c r="K20" s="25"/>
      <c r="M20" s="25" t="s">
        <v>51</v>
      </c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14.4" customHeight="1" x14ac:dyDescent="0.3">
      <c r="A21" s="6" t="s">
        <v>24</v>
      </c>
      <c r="B21" s="29">
        <v>25045352</v>
      </c>
      <c r="C21" s="29">
        <v>31814652</v>
      </c>
      <c r="D21" s="2">
        <v>109450004</v>
      </c>
      <c r="E21" s="1">
        <v>472131617</v>
      </c>
      <c r="F21" s="1">
        <v>23820375</v>
      </c>
      <c r="G21" s="1">
        <v>26454088</v>
      </c>
      <c r="H21" s="1"/>
      <c r="I21" s="35">
        <f>(C21-B21)/B21</f>
        <v>0.27028168739652769</v>
      </c>
      <c r="J21" s="35">
        <f>(E21-D21)/D21</f>
        <v>3.3136738213367263</v>
      </c>
      <c r="K21" s="35">
        <f>(G21-F21)/F21</f>
        <v>0.11056555574796786</v>
      </c>
      <c r="M21" s="6" t="s">
        <v>24</v>
      </c>
      <c r="N21" s="29">
        <v>4604003</v>
      </c>
      <c r="O21" s="29">
        <v>7048330</v>
      </c>
      <c r="P21" s="12">
        <v>15804393</v>
      </c>
      <c r="Q21" s="13">
        <v>24027722</v>
      </c>
      <c r="R21" s="13">
        <v>6251273</v>
      </c>
      <c r="S21" s="13">
        <v>8988626</v>
      </c>
      <c r="T21" s="13"/>
      <c r="U21" s="35">
        <f>(O21-N21)/N21</f>
        <v>0.53091342468716896</v>
      </c>
      <c r="V21" s="35">
        <f>(Q21-P21)/P21</f>
        <v>0.52031919226508727</v>
      </c>
      <c r="W21" s="35">
        <f>(S21-R21)/R21</f>
        <v>0.4378872911165454</v>
      </c>
    </row>
    <row r="22" spans="1:23" x14ac:dyDescent="0.3">
      <c r="A22" s="6" t="s">
        <v>25</v>
      </c>
      <c r="B22" s="30"/>
      <c r="C22" s="30"/>
      <c r="D22" s="2">
        <v>109463520</v>
      </c>
      <c r="E22" s="1">
        <v>472186211</v>
      </c>
      <c r="F22" s="1">
        <v>23824253</v>
      </c>
      <c r="G22" s="1">
        <v>26468003</v>
      </c>
      <c r="H22" s="1"/>
      <c r="I22" s="35"/>
      <c r="J22" s="35"/>
      <c r="K22" s="35"/>
      <c r="M22" s="6" t="s">
        <v>25</v>
      </c>
      <c r="N22" s="30"/>
      <c r="O22" s="30"/>
      <c r="P22" s="12">
        <v>15813032</v>
      </c>
      <c r="Q22" s="13">
        <v>24051540</v>
      </c>
      <c r="R22" s="13">
        <v>6261284</v>
      </c>
      <c r="S22" s="13">
        <v>9001803</v>
      </c>
      <c r="T22" s="13"/>
      <c r="U22" s="35"/>
      <c r="V22" s="35"/>
      <c r="W22" s="35"/>
    </row>
    <row r="23" spans="1:23" x14ac:dyDescent="0.3">
      <c r="A23" s="9" t="s">
        <v>36</v>
      </c>
      <c r="B23" s="27" t="s">
        <v>37</v>
      </c>
      <c r="C23" s="27"/>
      <c r="D23" s="28">
        <v>10</v>
      </c>
      <c r="E23" s="28"/>
      <c r="F23" s="27" t="s">
        <v>37</v>
      </c>
      <c r="G23" s="27"/>
      <c r="M23" s="9" t="s">
        <v>36</v>
      </c>
      <c r="N23" s="27" t="s">
        <v>37</v>
      </c>
      <c r="O23" s="27"/>
      <c r="P23" s="28">
        <v>2</v>
      </c>
      <c r="Q23" s="28"/>
      <c r="R23" s="27" t="s">
        <v>37</v>
      </c>
      <c r="S23" s="27"/>
    </row>
    <row r="24" spans="1:23" x14ac:dyDescent="0.3">
      <c r="A24" s="25" t="s">
        <v>39</v>
      </c>
      <c r="B24" s="25"/>
      <c r="C24" s="25"/>
      <c r="D24" s="25"/>
      <c r="E24" s="25"/>
      <c r="F24" s="25"/>
      <c r="G24" s="25"/>
      <c r="H24" s="25"/>
      <c r="I24" s="25"/>
      <c r="J24" s="25"/>
      <c r="K24" s="25"/>
      <c r="M24" s="25" t="s">
        <v>52</v>
      </c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x14ac:dyDescent="0.3">
      <c r="A25" s="6" t="s">
        <v>24</v>
      </c>
      <c r="B25" s="29">
        <v>25128165</v>
      </c>
      <c r="C25" s="29">
        <v>31980263</v>
      </c>
      <c r="D25" s="2">
        <v>84836013</v>
      </c>
      <c r="E25" s="1">
        <v>334440033</v>
      </c>
      <c r="F25" s="1">
        <v>23820375</v>
      </c>
      <c r="G25" s="1">
        <v>26385883</v>
      </c>
      <c r="H25" s="1"/>
      <c r="I25" s="35">
        <f>(C25-B25)/B25</f>
        <v>0.27268596811585727</v>
      </c>
      <c r="J25" s="36">
        <f>(E25-D25)/D25</f>
        <v>2.9421941363510329</v>
      </c>
      <c r="K25" s="35">
        <f>(G25-F25)/F25</f>
        <v>0.10770225069924382</v>
      </c>
      <c r="M25" s="6" t="s">
        <v>24</v>
      </c>
      <c r="N25" s="29">
        <v>4597554</v>
      </c>
      <c r="O25" s="29">
        <v>7033906</v>
      </c>
      <c r="P25" s="12">
        <v>21934759</v>
      </c>
      <c r="Q25" s="13">
        <v>35813361</v>
      </c>
      <c r="R25" s="13">
        <v>6250980</v>
      </c>
      <c r="S25" s="13">
        <v>8988099</v>
      </c>
      <c r="T25" s="13"/>
      <c r="U25" s="35">
        <f>(O25-N25)/N25</f>
        <v>0.52992352020226408</v>
      </c>
      <c r="V25" s="36">
        <f>(Q25-P25)/P25</f>
        <v>0.63272188219619829</v>
      </c>
      <c r="W25" s="35">
        <f>(S25-R25)/R25</f>
        <v>0.43787038192411432</v>
      </c>
    </row>
    <row r="26" spans="1:23" x14ac:dyDescent="0.3">
      <c r="A26" s="6" t="s">
        <v>25</v>
      </c>
      <c r="B26" s="30"/>
      <c r="C26" s="30"/>
      <c r="D26" s="2">
        <v>84840621</v>
      </c>
      <c r="E26" s="1">
        <v>334446877</v>
      </c>
      <c r="F26" s="1">
        <v>23824234</v>
      </c>
      <c r="G26" s="1">
        <v>26387773</v>
      </c>
      <c r="H26" s="1"/>
      <c r="I26" s="35"/>
      <c r="J26" s="35"/>
      <c r="K26" s="35"/>
      <c r="M26" s="6" t="s">
        <v>25</v>
      </c>
      <c r="N26" s="30"/>
      <c r="O26" s="30"/>
      <c r="P26" s="12">
        <v>21960356</v>
      </c>
      <c r="Q26" s="13">
        <v>35841658</v>
      </c>
      <c r="R26" s="13">
        <v>6252341</v>
      </c>
      <c r="S26" s="13">
        <v>9006029</v>
      </c>
      <c r="T26" s="13"/>
      <c r="U26" s="35"/>
      <c r="V26" s="35"/>
      <c r="W26" s="35"/>
    </row>
    <row r="27" spans="1:23" x14ac:dyDescent="0.3">
      <c r="A27" s="9" t="s">
        <v>36</v>
      </c>
      <c r="B27" s="27" t="s">
        <v>37</v>
      </c>
      <c r="C27" s="27"/>
      <c r="D27" s="28">
        <v>7</v>
      </c>
      <c r="E27" s="28"/>
      <c r="F27" s="27" t="s">
        <v>37</v>
      </c>
      <c r="G27" s="27"/>
      <c r="M27" s="9" t="s">
        <v>36</v>
      </c>
      <c r="N27" s="27" t="s">
        <v>37</v>
      </c>
      <c r="O27" s="27"/>
      <c r="P27" s="28">
        <v>3</v>
      </c>
      <c r="Q27" s="28"/>
      <c r="R27" s="27" t="s">
        <v>37</v>
      </c>
      <c r="S27" s="27"/>
    </row>
    <row r="28" spans="1:23" x14ac:dyDescent="0.3">
      <c r="A28" s="37" t="s">
        <v>38</v>
      </c>
      <c r="B28" s="38"/>
      <c r="C28" s="38"/>
      <c r="D28" s="38"/>
      <c r="E28" s="38"/>
      <c r="F28" s="38"/>
      <c r="G28" s="38"/>
      <c r="H28" s="38"/>
      <c r="I28" s="38"/>
      <c r="J28" s="38"/>
      <c r="K28" s="39"/>
      <c r="M28" s="37" t="s">
        <v>53</v>
      </c>
      <c r="N28" s="38"/>
      <c r="O28" s="38"/>
      <c r="P28" s="38"/>
      <c r="Q28" s="38"/>
      <c r="R28" s="38"/>
      <c r="S28" s="38"/>
      <c r="T28" s="38"/>
      <c r="U28" s="38"/>
      <c r="V28" s="38"/>
      <c r="W28" s="39"/>
    </row>
    <row r="29" spans="1:23" x14ac:dyDescent="0.3">
      <c r="A29" s="6" t="s">
        <v>24</v>
      </c>
      <c r="B29" s="29">
        <v>25216233</v>
      </c>
      <c r="C29" s="29">
        <v>31976266</v>
      </c>
      <c r="D29" s="2">
        <v>64780038</v>
      </c>
      <c r="E29" s="1">
        <v>234201620</v>
      </c>
      <c r="F29" s="1">
        <v>23901621</v>
      </c>
      <c r="G29" s="1">
        <v>26545625</v>
      </c>
      <c r="H29" s="1"/>
      <c r="I29" s="35">
        <f>(C29-B29)/B29</f>
        <v>0.26808258791073197</v>
      </c>
      <c r="J29" s="36">
        <f>(E29-D29)/D29</f>
        <v>2.615336255282839</v>
      </c>
      <c r="K29" s="35">
        <f>(G29-F29)/F29</f>
        <v>0.11062027968730656</v>
      </c>
      <c r="M29" s="6" t="s">
        <v>24</v>
      </c>
      <c r="N29" s="29">
        <v>4597528</v>
      </c>
      <c r="O29" s="29">
        <v>7038374</v>
      </c>
      <c r="P29" s="12">
        <v>30406230</v>
      </c>
      <c r="Q29" s="13">
        <v>57273844</v>
      </c>
      <c r="R29" s="13">
        <v>6251043</v>
      </c>
      <c r="S29" s="13">
        <v>8998511</v>
      </c>
      <c r="T29" s="13"/>
      <c r="U29" s="35">
        <f>(O29-N29)/N29</f>
        <v>0.53090399884459649</v>
      </c>
      <c r="V29" s="36">
        <f>(Q30-P30)/P30</f>
        <v>0.80304187122900306</v>
      </c>
      <c r="W29" s="35">
        <f>(S29-R29)/R29</f>
        <v>0.43952153264663191</v>
      </c>
    </row>
    <row r="30" spans="1:23" x14ac:dyDescent="0.3">
      <c r="A30" s="6" t="s">
        <v>25</v>
      </c>
      <c r="B30" s="30"/>
      <c r="C30" s="30"/>
      <c r="D30" s="2">
        <v>64795852</v>
      </c>
      <c r="E30" s="1">
        <v>234245619</v>
      </c>
      <c r="F30" s="1">
        <v>23907639</v>
      </c>
      <c r="G30" s="1">
        <v>26550096</v>
      </c>
      <c r="H30" s="1"/>
      <c r="I30" s="35"/>
      <c r="J30" s="35"/>
      <c r="K30" s="35"/>
      <c r="M30" s="6" t="s">
        <v>25</v>
      </c>
      <c r="N30" s="30"/>
      <c r="O30" s="30"/>
      <c r="P30" s="12">
        <v>32950836</v>
      </c>
      <c r="Q30" s="13">
        <v>59411737</v>
      </c>
      <c r="R30" s="13">
        <v>6251929</v>
      </c>
      <c r="S30" s="13">
        <v>9008027</v>
      </c>
      <c r="T30" s="13"/>
      <c r="U30" s="35"/>
      <c r="V30" s="35"/>
      <c r="W30" s="35"/>
    </row>
    <row r="31" spans="1:23" x14ac:dyDescent="0.3">
      <c r="A31" s="9" t="s">
        <v>36</v>
      </c>
      <c r="B31" s="27" t="s">
        <v>37</v>
      </c>
      <c r="C31" s="27"/>
      <c r="D31" s="28">
        <v>5</v>
      </c>
      <c r="E31" s="28"/>
      <c r="F31" s="27" t="s">
        <v>37</v>
      </c>
      <c r="G31" s="27"/>
      <c r="M31" s="9" t="s">
        <v>36</v>
      </c>
      <c r="N31" s="27" t="s">
        <v>37</v>
      </c>
      <c r="O31" s="27"/>
      <c r="P31" s="28">
        <v>5</v>
      </c>
      <c r="Q31" s="28"/>
      <c r="R31" s="27" t="s">
        <v>37</v>
      </c>
      <c r="S31" s="27"/>
    </row>
    <row r="32" spans="1:23" x14ac:dyDescent="0.3">
      <c r="A32" s="25" t="s">
        <v>40</v>
      </c>
      <c r="B32" s="25"/>
      <c r="C32" s="25"/>
      <c r="D32" s="25"/>
      <c r="E32" s="25"/>
      <c r="F32" s="25"/>
      <c r="G32" s="25"/>
      <c r="H32" s="25"/>
      <c r="I32" s="25"/>
      <c r="J32" s="25"/>
      <c r="K32" s="25"/>
      <c r="M32" s="25" t="s">
        <v>54</v>
      </c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x14ac:dyDescent="0.3">
      <c r="A33" s="6" t="s">
        <v>24</v>
      </c>
      <c r="B33" s="29">
        <v>25467971</v>
      </c>
      <c r="C33" s="29">
        <v>31722002</v>
      </c>
      <c r="D33" s="2">
        <v>40365159</v>
      </c>
      <c r="E33" s="1">
        <v>97605011</v>
      </c>
      <c r="F33" s="1">
        <v>24071757</v>
      </c>
      <c r="G33" s="1">
        <v>26711406</v>
      </c>
      <c r="H33" s="1"/>
      <c r="I33" s="35">
        <f>(C33-B33)/B33</f>
        <v>0.24556455635982938</v>
      </c>
      <c r="J33" s="36">
        <f>(E33-D33)/D33</f>
        <v>1.4180509483438428</v>
      </c>
      <c r="K33" s="35">
        <f>(G33-F33)/F33</f>
        <v>0.10965751274408428</v>
      </c>
      <c r="M33" s="6" t="s">
        <v>24</v>
      </c>
      <c r="N33" s="29">
        <v>4594752</v>
      </c>
      <c r="O33" s="29">
        <v>7062516</v>
      </c>
      <c r="P33" s="12">
        <v>43924384</v>
      </c>
      <c r="Q33" s="13">
        <v>74725468</v>
      </c>
      <c r="R33" s="13">
        <v>6244074</v>
      </c>
      <c r="S33" s="13">
        <v>8992060</v>
      </c>
      <c r="T33" s="13"/>
      <c r="U33" s="35">
        <f>(O33-N33)/N33</f>
        <v>0.53708317663281935</v>
      </c>
      <c r="V33" s="36">
        <f>(Q34-P34)/P34</f>
        <v>0.69488778918190997</v>
      </c>
      <c r="W33" s="35">
        <f>(S33-R33)/R33</f>
        <v>0.44009504051361337</v>
      </c>
    </row>
    <row r="34" spans="1:23" x14ac:dyDescent="0.3">
      <c r="A34" s="6" t="s">
        <v>25</v>
      </c>
      <c r="B34" s="30"/>
      <c r="C34" s="30"/>
      <c r="D34" s="2">
        <v>40372293</v>
      </c>
      <c r="E34" s="1">
        <v>97620562</v>
      </c>
      <c r="F34" s="1">
        <v>24076804</v>
      </c>
      <c r="G34" s="1">
        <v>26717880</v>
      </c>
      <c r="H34" s="1"/>
      <c r="I34" s="35"/>
      <c r="J34" s="35"/>
      <c r="K34" s="35"/>
      <c r="M34" s="6" t="s">
        <v>25</v>
      </c>
      <c r="N34" s="30"/>
      <c r="O34" s="30"/>
      <c r="P34" s="12">
        <v>45234676</v>
      </c>
      <c r="Q34" s="13">
        <v>76667700</v>
      </c>
      <c r="R34" s="13">
        <v>6247785</v>
      </c>
      <c r="S34" s="13">
        <v>9000544</v>
      </c>
      <c r="T34" s="13"/>
      <c r="U34" s="35"/>
      <c r="V34" s="35"/>
      <c r="W34" s="35"/>
    </row>
    <row r="35" spans="1:23" x14ac:dyDescent="0.3">
      <c r="A35" s="9" t="s">
        <v>36</v>
      </c>
      <c r="B35" s="27" t="s">
        <v>37</v>
      </c>
      <c r="C35" s="27"/>
      <c r="D35" s="28">
        <v>2</v>
      </c>
      <c r="E35" s="28"/>
      <c r="F35" s="27" t="s">
        <v>37</v>
      </c>
      <c r="G35" s="27"/>
      <c r="H35" s="1"/>
      <c r="M35" s="9" t="s">
        <v>36</v>
      </c>
      <c r="N35" s="27" t="s">
        <v>37</v>
      </c>
      <c r="O35" s="27"/>
      <c r="P35" s="28">
        <v>7</v>
      </c>
      <c r="Q35" s="28"/>
      <c r="R35" s="27" t="s">
        <v>37</v>
      </c>
      <c r="S35" s="27"/>
      <c r="T35" s="13"/>
    </row>
    <row r="36" spans="1:23" x14ac:dyDescent="0.3">
      <c r="A36" s="25" t="s">
        <v>41</v>
      </c>
      <c r="B36" s="25"/>
      <c r="C36" s="25"/>
      <c r="D36" s="25"/>
      <c r="E36" s="25"/>
      <c r="F36" s="25"/>
      <c r="G36" s="25"/>
      <c r="H36" s="25"/>
      <c r="I36" s="25"/>
      <c r="J36" s="25"/>
      <c r="K36" s="25"/>
      <c r="M36" s="25" t="s">
        <v>55</v>
      </c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x14ac:dyDescent="0.3">
      <c r="A37" s="6" t="s">
        <v>24</v>
      </c>
      <c r="B37" s="29">
        <v>25301474</v>
      </c>
      <c r="C37" s="29">
        <v>31729596</v>
      </c>
      <c r="D37" s="2">
        <v>49613905</v>
      </c>
      <c r="E37" s="1">
        <v>146181969</v>
      </c>
      <c r="F37" s="1">
        <v>23900210</v>
      </c>
      <c r="G37" s="1">
        <v>26471435</v>
      </c>
      <c r="H37" s="1"/>
      <c r="I37" s="35">
        <f>(C37-B37)/B37</f>
        <v>0.25406116655496042</v>
      </c>
      <c r="J37" s="36">
        <f>(E37-D37)/D37</f>
        <v>1.9463911175707698</v>
      </c>
      <c r="K37" s="35">
        <f>(G37-F37)/F37</f>
        <v>0.1075816907048097</v>
      </c>
      <c r="M37" s="6" t="s">
        <v>24</v>
      </c>
      <c r="N37" s="29">
        <v>4599356</v>
      </c>
      <c r="O37" s="29">
        <v>7036618</v>
      </c>
      <c r="P37" s="12">
        <v>51241048</v>
      </c>
      <c r="Q37" s="13">
        <v>96209890</v>
      </c>
      <c r="R37" s="13">
        <v>6254249</v>
      </c>
      <c r="S37" s="13">
        <v>9005048</v>
      </c>
      <c r="T37" s="13"/>
      <c r="U37" s="35">
        <f>(O37-N37)/N37</f>
        <v>0.52991375314283129</v>
      </c>
      <c r="V37" s="36">
        <f>(Q38-P38)/P38</f>
        <v>0.98489433444424124</v>
      </c>
      <c r="W37" s="35">
        <f>(S37-R37)/R37</f>
        <v>0.43982882677040841</v>
      </c>
    </row>
    <row r="38" spans="1:23" x14ac:dyDescent="0.3">
      <c r="A38" s="6" t="s">
        <v>25</v>
      </c>
      <c r="B38" s="30"/>
      <c r="C38" s="30"/>
      <c r="D38" s="2">
        <v>49621837</v>
      </c>
      <c r="E38" s="1">
        <v>146408219</v>
      </c>
      <c r="F38" s="1">
        <v>23908532</v>
      </c>
      <c r="G38" s="1">
        <v>26548465</v>
      </c>
      <c r="H38" s="1"/>
      <c r="I38" s="35"/>
      <c r="J38" s="35"/>
      <c r="K38" s="35"/>
      <c r="M38" s="6" t="s">
        <v>25</v>
      </c>
      <c r="N38" s="30"/>
      <c r="O38" s="30"/>
      <c r="P38" s="12">
        <v>53722426</v>
      </c>
      <c r="Q38" s="13">
        <v>106633339</v>
      </c>
      <c r="R38" s="13">
        <v>6260409</v>
      </c>
      <c r="S38" s="13">
        <v>9006053</v>
      </c>
      <c r="T38" s="13"/>
      <c r="U38" s="35"/>
      <c r="V38" s="35"/>
      <c r="W38" s="35"/>
    </row>
    <row r="39" spans="1:23" x14ac:dyDescent="0.3">
      <c r="A39" s="9" t="s">
        <v>36</v>
      </c>
      <c r="B39" s="32" t="s">
        <v>37</v>
      </c>
      <c r="C39" s="32"/>
      <c r="D39" s="33">
        <v>3</v>
      </c>
      <c r="E39" s="33"/>
      <c r="F39" s="34" t="s">
        <v>37</v>
      </c>
      <c r="G39" s="34"/>
      <c r="H39" s="1"/>
      <c r="M39" s="9" t="s">
        <v>36</v>
      </c>
      <c r="N39" s="32" t="s">
        <v>37</v>
      </c>
      <c r="O39" s="32"/>
      <c r="P39" s="33">
        <v>9</v>
      </c>
      <c r="Q39" s="33"/>
      <c r="R39" s="34" t="s">
        <v>37</v>
      </c>
      <c r="S39" s="34"/>
      <c r="T39" s="13"/>
    </row>
    <row r="40" spans="1:23" x14ac:dyDescent="0.3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x14ac:dyDescent="0.3">
      <c r="A41" s="6" t="s">
        <v>29</v>
      </c>
      <c r="B41" s="11">
        <v>41752</v>
      </c>
      <c r="C41" s="11">
        <v>17176</v>
      </c>
      <c r="D41" s="11">
        <v>55400</v>
      </c>
      <c r="E41" s="11">
        <v>28832</v>
      </c>
      <c r="F41" s="10">
        <v>39680</v>
      </c>
      <c r="G41" s="10">
        <v>15144</v>
      </c>
      <c r="M41" s="6" t="s">
        <v>29</v>
      </c>
      <c r="N41" s="11">
        <v>40400</v>
      </c>
      <c r="O41" s="11">
        <v>13588</v>
      </c>
      <c r="P41" s="11">
        <v>54224</v>
      </c>
      <c r="Q41" s="11">
        <v>25592</v>
      </c>
      <c r="R41" s="15">
        <v>38504</v>
      </c>
      <c r="S41" s="15">
        <v>13992</v>
      </c>
    </row>
    <row r="42" spans="1:23" x14ac:dyDescent="0.3">
      <c r="A42" s="6" t="s">
        <v>27</v>
      </c>
      <c r="B42" s="10">
        <v>1312</v>
      </c>
      <c r="C42" s="10">
        <v>1312</v>
      </c>
      <c r="D42" s="8"/>
      <c r="E42" s="8"/>
      <c r="F42" s="1"/>
      <c r="G42" s="1"/>
      <c r="M42" s="6" t="s">
        <v>27</v>
      </c>
      <c r="N42" s="15">
        <v>1312</v>
      </c>
      <c r="O42" s="15">
        <v>1312</v>
      </c>
      <c r="P42" s="14"/>
      <c r="Q42" s="14"/>
      <c r="R42" s="13"/>
      <c r="S42" s="13"/>
    </row>
    <row r="43" spans="1:23" x14ac:dyDescent="0.3">
      <c r="A43" s="6" t="s">
        <v>28</v>
      </c>
      <c r="B43" s="8">
        <v>2544</v>
      </c>
      <c r="C43" s="8">
        <v>1808</v>
      </c>
      <c r="D43" s="2"/>
      <c r="E43" s="2"/>
      <c r="F43" s="1"/>
      <c r="G43" s="1"/>
      <c r="M43" s="6" t="s">
        <v>28</v>
      </c>
      <c r="N43" s="14">
        <v>2544</v>
      </c>
      <c r="O43" s="14">
        <v>1808</v>
      </c>
      <c r="P43" s="12"/>
      <c r="Q43" s="12"/>
      <c r="R43" s="13"/>
      <c r="S43" s="13"/>
    </row>
    <row r="44" spans="1:23" x14ac:dyDescent="0.3">
      <c r="A44" s="6"/>
      <c r="B44" s="2"/>
      <c r="C44" s="2"/>
      <c r="D44" s="2"/>
    </row>
    <row r="45" spans="1:23" x14ac:dyDescent="0.3">
      <c r="A45" s="6"/>
      <c r="B45" s="2"/>
      <c r="C45" s="2"/>
      <c r="D45" s="2" t="s">
        <v>49</v>
      </c>
      <c r="E45" t="s">
        <v>47</v>
      </c>
      <c r="F45" t="s">
        <v>48</v>
      </c>
    </row>
    <row r="46" spans="1:23" x14ac:dyDescent="0.3">
      <c r="A46" s="2"/>
      <c r="B46" s="2"/>
      <c r="C46" s="2"/>
      <c r="D46" s="2">
        <v>2</v>
      </c>
      <c r="E46" s="13">
        <v>97620562</v>
      </c>
      <c r="F46" s="12">
        <v>40372293</v>
      </c>
      <c r="M46" s="6" t="s">
        <v>56</v>
      </c>
      <c r="N46" t="s">
        <v>57</v>
      </c>
      <c r="O46" t="s">
        <v>58</v>
      </c>
      <c r="P46" t="s">
        <v>59</v>
      </c>
      <c r="Q46" t="s">
        <v>60</v>
      </c>
      <c r="R46" t="s">
        <v>61</v>
      </c>
      <c r="S46" t="s">
        <v>62</v>
      </c>
    </row>
    <row r="47" spans="1:23" x14ac:dyDescent="0.3">
      <c r="A47" s="2"/>
      <c r="B47" s="2"/>
      <c r="C47" s="2"/>
      <c r="D47" s="2">
        <v>3</v>
      </c>
      <c r="E47" s="13">
        <v>146408219</v>
      </c>
      <c r="F47" s="12">
        <v>49621837</v>
      </c>
      <c r="M47">
        <v>2</v>
      </c>
      <c r="N47" s="19">
        <f t="shared" ref="N47:S47" si="0">(B33-N21)/B33</f>
        <v>0.81922380074957679</v>
      </c>
      <c r="O47" s="19">
        <f t="shared" si="0"/>
        <v>0.77780942072949877</v>
      </c>
      <c r="P47" s="19">
        <f t="shared" si="0"/>
        <v>0.60846449285632687</v>
      </c>
      <c r="Q47" s="19">
        <f t="shared" si="0"/>
        <v>0.75382696283902884</v>
      </c>
      <c r="R47" s="19">
        <f t="shared" si="0"/>
        <v>0.74030674204629099</v>
      </c>
      <c r="S47" s="19">
        <f t="shared" si="0"/>
        <v>0.66349109440364162</v>
      </c>
    </row>
    <row r="48" spans="1:23" x14ac:dyDescent="0.3">
      <c r="A48" s="2"/>
      <c r="B48" s="2"/>
      <c r="C48" s="2"/>
      <c r="D48" s="2">
        <v>5</v>
      </c>
      <c r="E48" s="13">
        <v>234245619</v>
      </c>
      <c r="F48" s="12">
        <v>64795852</v>
      </c>
      <c r="M48">
        <v>3</v>
      </c>
      <c r="N48" s="19">
        <f t="shared" ref="N48:S48" si="1">(B37-N25)/B37</f>
        <v>0.81828908465965267</v>
      </c>
      <c r="O48" s="19">
        <f t="shared" si="1"/>
        <v>0.77831719004553357</v>
      </c>
      <c r="P48" s="19">
        <f t="shared" si="1"/>
        <v>0.55789089772312828</v>
      </c>
      <c r="Q48" s="19">
        <f t="shared" si="1"/>
        <v>0.75500835537384225</v>
      </c>
      <c r="R48" s="19">
        <f t="shared" si="1"/>
        <v>0.73845501775925815</v>
      </c>
      <c r="S48" s="19">
        <f t="shared" si="1"/>
        <v>0.66046045482611726</v>
      </c>
    </row>
    <row r="49" spans="1:19" x14ac:dyDescent="0.3">
      <c r="A49" s="2"/>
      <c r="B49" s="2"/>
      <c r="C49" s="2"/>
      <c r="D49" s="2">
        <v>7</v>
      </c>
      <c r="E49" s="13">
        <v>334446877</v>
      </c>
      <c r="F49" s="12">
        <v>84840621</v>
      </c>
      <c r="M49">
        <v>5</v>
      </c>
      <c r="N49" s="19">
        <f t="shared" ref="N49:S49" si="2">(B29-N29)/B29</f>
        <v>0.81767585983203761</v>
      </c>
      <c r="O49" s="19">
        <f t="shared" si="2"/>
        <v>0.77988755785306518</v>
      </c>
      <c r="P49" s="19">
        <f t="shared" si="2"/>
        <v>0.53062346150522477</v>
      </c>
      <c r="Q49" s="19">
        <f t="shared" si="2"/>
        <v>0.75545069244183705</v>
      </c>
      <c r="R49" s="19">
        <f t="shared" si="2"/>
        <v>0.73846782191048888</v>
      </c>
      <c r="S49" s="19">
        <f t="shared" si="2"/>
        <v>0.66101717326301412</v>
      </c>
    </row>
    <row r="50" spans="1:19" x14ac:dyDescent="0.3">
      <c r="A50" s="2"/>
      <c r="B50" s="2"/>
      <c r="C50" s="2"/>
      <c r="D50" s="2">
        <v>10</v>
      </c>
      <c r="E50" s="13">
        <v>472186211</v>
      </c>
      <c r="F50" s="12">
        <v>109463520</v>
      </c>
      <c r="M50">
        <v>7</v>
      </c>
      <c r="N50" s="19">
        <f t="shared" ref="N50:S50" si="3">(B25-N33)/B25</f>
        <v>0.81714733248528093</v>
      </c>
      <c r="O50" s="19">
        <f t="shared" si="3"/>
        <v>0.77916016513059949</v>
      </c>
      <c r="P50" s="19">
        <f t="shared" si="3"/>
        <v>0.48224365517978784</v>
      </c>
      <c r="Q50" s="19">
        <f t="shared" si="3"/>
        <v>0.77656542092256042</v>
      </c>
      <c r="R50" s="19">
        <f t="shared" si="3"/>
        <v>0.73786835849561561</v>
      </c>
      <c r="S50" s="19">
        <f t="shared" si="3"/>
        <v>0.65920943407503174</v>
      </c>
    </row>
    <row r="51" spans="1:19" ht="15" thickBot="1" x14ac:dyDescent="0.35">
      <c r="A51" s="23" t="s">
        <v>63</v>
      </c>
      <c r="B51" s="23"/>
      <c r="C51" s="23"/>
      <c r="D51" s="23"/>
      <c r="E51" s="23"/>
      <c r="F51" s="23"/>
      <c r="G51" s="24"/>
    </row>
    <row r="52" spans="1:19" ht="15.6" thickTop="1" thickBot="1" x14ac:dyDescent="0.35">
      <c r="A52" s="12">
        <v>1</v>
      </c>
      <c r="B52" s="2">
        <v>2</v>
      </c>
      <c r="C52" s="2">
        <v>3</v>
      </c>
      <c r="D52" s="2">
        <v>4</v>
      </c>
      <c r="E52" s="16">
        <v>5</v>
      </c>
      <c r="F52" s="17">
        <v>6</v>
      </c>
      <c r="G52" s="17">
        <v>7</v>
      </c>
      <c r="H52" s="22" t="s">
        <v>68</v>
      </c>
    </row>
    <row r="53" spans="1:19" ht="15.6" thickTop="1" thickBot="1" x14ac:dyDescent="0.35">
      <c r="A53" s="17">
        <v>28005061</v>
      </c>
      <c r="B53" s="17">
        <v>33257032</v>
      </c>
      <c r="C53" s="2">
        <v>37422028</v>
      </c>
      <c r="D53" s="17">
        <v>41987024</v>
      </c>
      <c r="E53">
        <v>45893814</v>
      </c>
      <c r="F53">
        <v>49840604</v>
      </c>
      <c r="G53">
        <v>56030373</v>
      </c>
      <c r="H53" s="22" t="s">
        <v>64</v>
      </c>
      <c r="M53" s="12" t="s">
        <v>49</v>
      </c>
      <c r="N53" t="s">
        <v>48</v>
      </c>
      <c r="O53" t="s">
        <v>47</v>
      </c>
    </row>
    <row r="54" spans="1:19" ht="15.6" thickTop="1" thickBot="1" x14ac:dyDescent="0.35">
      <c r="A54" s="17">
        <v>27623743</v>
      </c>
      <c r="B54" s="17">
        <v>32645099</v>
      </c>
      <c r="C54" s="17">
        <v>37292741</v>
      </c>
      <c r="D54" s="17">
        <v>41740319</v>
      </c>
      <c r="E54">
        <v>45006189</v>
      </c>
      <c r="F54">
        <v>49715891</v>
      </c>
      <c r="G54">
        <v>53530406</v>
      </c>
      <c r="H54" s="22" t="s">
        <v>65</v>
      </c>
      <c r="M54" s="12">
        <v>2</v>
      </c>
      <c r="N54" s="13">
        <f>P22</f>
        <v>15813032</v>
      </c>
      <c r="O54" s="12">
        <f>Q22</f>
        <v>24051540</v>
      </c>
    </row>
    <row r="55" spans="1:19" ht="15" thickTop="1" x14ac:dyDescent="0.3">
      <c r="A55" s="17"/>
      <c r="B55" s="18"/>
      <c r="C55" s="18"/>
      <c r="D55" s="17"/>
      <c r="E55" s="19"/>
      <c r="G55" s="19"/>
      <c r="M55" s="12">
        <v>3</v>
      </c>
      <c r="N55" s="13">
        <f>P26</f>
        <v>21960356</v>
      </c>
      <c r="O55" s="12">
        <f>Q26</f>
        <v>35841658</v>
      </c>
    </row>
    <row r="56" spans="1:19" x14ac:dyDescent="0.3">
      <c r="A56" s="17"/>
      <c r="B56" s="17"/>
      <c r="C56" s="17"/>
      <c r="D56" s="17"/>
      <c r="M56" s="12">
        <v>5</v>
      </c>
      <c r="N56" s="13">
        <f>P30</f>
        <v>32950836</v>
      </c>
      <c r="O56" s="12">
        <f>Q30</f>
        <v>59411737</v>
      </c>
    </row>
    <row r="57" spans="1:19" x14ac:dyDescent="0.3">
      <c r="A57" s="17"/>
      <c r="B57" s="17"/>
      <c r="C57" s="17"/>
      <c r="D57" s="17"/>
      <c r="M57" s="12">
        <v>7</v>
      </c>
      <c r="N57" s="13">
        <f>P34</f>
        <v>45234676</v>
      </c>
      <c r="O57" s="12">
        <f>Q34</f>
        <v>76667700</v>
      </c>
    </row>
    <row r="58" spans="1:19" x14ac:dyDescent="0.3">
      <c r="A58" s="17"/>
      <c r="B58" s="17" t="s">
        <v>49</v>
      </c>
      <c r="C58" s="17" t="s">
        <v>67</v>
      </c>
      <c r="D58" s="17" t="s">
        <v>66</v>
      </c>
      <c r="M58" s="12">
        <v>9</v>
      </c>
      <c r="N58" s="13">
        <f>P38</f>
        <v>53722426</v>
      </c>
      <c r="O58" s="12">
        <f>Q38</f>
        <v>106633339</v>
      </c>
    </row>
    <row r="59" spans="1:19" x14ac:dyDescent="0.3">
      <c r="A59" s="17"/>
      <c r="B59" s="17">
        <v>2</v>
      </c>
      <c r="C59" s="17">
        <f>B53</f>
        <v>33257032</v>
      </c>
      <c r="D59" s="17">
        <f>D34</f>
        <v>40372293</v>
      </c>
      <c r="E59" s="19">
        <f>(D59-C59)/D59</f>
        <v>0.17624119095737267</v>
      </c>
      <c r="F59" s="20"/>
      <c r="G59" s="20"/>
    </row>
    <row r="60" spans="1:19" x14ac:dyDescent="0.3">
      <c r="A60" s="17"/>
      <c r="B60" s="17">
        <v>3</v>
      </c>
      <c r="C60" s="17">
        <f>C53</f>
        <v>37422028</v>
      </c>
      <c r="D60" s="17">
        <f>D38</f>
        <v>49621837</v>
      </c>
      <c r="E60" s="19">
        <f t="shared" ref="E60:E62" si="4">(D60-C60)/D60</f>
        <v>0.24585565020496924</v>
      </c>
      <c r="F60" s="20"/>
    </row>
    <row r="61" spans="1:19" x14ac:dyDescent="0.3">
      <c r="A61" s="17"/>
      <c r="B61" s="17">
        <v>5</v>
      </c>
      <c r="C61" s="2">
        <f>E53</f>
        <v>45893814</v>
      </c>
      <c r="D61" s="2">
        <f>D30</f>
        <v>64795852</v>
      </c>
      <c r="E61" s="19">
        <f t="shared" si="4"/>
        <v>0.29171679076000112</v>
      </c>
      <c r="F61" s="20"/>
    </row>
    <row r="62" spans="1:19" x14ac:dyDescent="0.3">
      <c r="A62" s="17"/>
      <c r="B62" s="17">
        <v>7</v>
      </c>
      <c r="C62" s="2">
        <f>G53</f>
        <v>56030373</v>
      </c>
      <c r="D62" s="2">
        <f>D26</f>
        <v>84840621</v>
      </c>
      <c r="E62" s="19">
        <f t="shared" si="4"/>
        <v>0.33958082414318963</v>
      </c>
      <c r="F62" s="20"/>
    </row>
    <row r="63" spans="1:19" x14ac:dyDescent="0.3">
      <c r="A63" s="17"/>
      <c r="B63" s="17"/>
      <c r="C63" s="2"/>
      <c r="D63" s="2"/>
    </row>
    <row r="64" spans="1:19" x14ac:dyDescent="0.3">
      <c r="A64" s="17"/>
      <c r="B64" s="17"/>
      <c r="C64" s="2"/>
      <c r="D64" s="2"/>
    </row>
    <row r="65" spans="1:7" x14ac:dyDescent="0.3">
      <c r="A65" s="17"/>
      <c r="B65" s="2"/>
      <c r="C65" s="2"/>
      <c r="D65" s="2"/>
    </row>
    <row r="66" spans="1:7" x14ac:dyDescent="0.3">
      <c r="A66" s="17"/>
      <c r="B66" s="2"/>
      <c r="C66" s="2"/>
      <c r="D66" s="2"/>
      <c r="F66" s="20" t="s">
        <v>69</v>
      </c>
    </row>
    <row r="67" spans="1:7" x14ac:dyDescent="0.3">
      <c r="A67" s="17"/>
      <c r="B67" s="2"/>
      <c r="C67" s="2"/>
      <c r="D67" s="2"/>
      <c r="F67" s="20" t="s">
        <v>71</v>
      </c>
    </row>
    <row r="68" spans="1:7" x14ac:dyDescent="0.3">
      <c r="A68" s="17"/>
      <c r="B68" s="2"/>
      <c r="C68" s="2"/>
      <c r="D68" s="2"/>
      <c r="F68" s="20" t="s">
        <v>72</v>
      </c>
    </row>
    <row r="69" spans="1:7" x14ac:dyDescent="0.3">
      <c r="A69" s="17"/>
      <c r="B69" s="2"/>
      <c r="C69" s="2"/>
      <c r="D69" s="2"/>
      <c r="F69" s="20" t="s">
        <v>70</v>
      </c>
    </row>
    <row r="70" spans="1:7" x14ac:dyDescent="0.3">
      <c r="A70" s="17"/>
      <c r="B70" s="2"/>
      <c r="C70" s="2"/>
      <c r="D70" s="2"/>
    </row>
    <row r="71" spans="1:7" x14ac:dyDescent="0.3">
      <c r="A71" s="17"/>
      <c r="B71" s="2"/>
      <c r="C71" s="2"/>
      <c r="D71" s="2"/>
    </row>
    <row r="72" spans="1:7" x14ac:dyDescent="0.3">
      <c r="A72" s="17"/>
      <c r="B72" s="2"/>
      <c r="C72" s="2"/>
      <c r="D72" s="2"/>
    </row>
    <row r="73" spans="1:7" x14ac:dyDescent="0.3">
      <c r="A73" s="17"/>
      <c r="B73" s="2"/>
      <c r="C73" s="2"/>
      <c r="D73" s="2"/>
    </row>
    <row r="74" spans="1:7" x14ac:dyDescent="0.3">
      <c r="A74" s="17"/>
      <c r="B74" s="2"/>
      <c r="C74" s="2"/>
      <c r="D74" s="2"/>
    </row>
    <row r="75" spans="1:7" x14ac:dyDescent="0.3">
      <c r="A75" s="2"/>
      <c r="B75" s="2"/>
      <c r="C75" s="2"/>
      <c r="D75" s="2"/>
    </row>
    <row r="76" spans="1:7" x14ac:dyDescent="0.3">
      <c r="A76" s="2"/>
      <c r="B76" s="17"/>
      <c r="C76" s="17"/>
      <c r="D76" s="17"/>
      <c r="E76" s="17"/>
      <c r="F76" s="17"/>
      <c r="G76" s="17"/>
    </row>
    <row r="77" spans="1:7" x14ac:dyDescent="0.3">
      <c r="A77" s="2"/>
      <c r="B77" s="17"/>
      <c r="C77" s="17"/>
      <c r="D77" s="17"/>
      <c r="E77" s="17"/>
      <c r="F77" s="17"/>
      <c r="G77" s="17"/>
    </row>
    <row r="78" spans="1:7" x14ac:dyDescent="0.3">
      <c r="A78" s="2"/>
      <c r="B78" s="18"/>
      <c r="C78" s="18"/>
      <c r="D78" s="2"/>
    </row>
    <row r="79" spans="1:7" x14ac:dyDescent="0.3">
      <c r="A79" s="2"/>
      <c r="B79" s="2"/>
      <c r="C79" s="2"/>
      <c r="D79" s="2"/>
    </row>
    <row r="81" spans="1:11" x14ac:dyDescent="0.3">
      <c r="A81" t="s">
        <v>78</v>
      </c>
    </row>
    <row r="82" spans="1:11" x14ac:dyDescent="0.3">
      <c r="A82" t="s">
        <v>77</v>
      </c>
      <c r="B82" t="s">
        <v>66</v>
      </c>
      <c r="C82" t="s">
        <v>73</v>
      </c>
      <c r="D82" t="s">
        <v>81</v>
      </c>
      <c r="E82" t="s">
        <v>74</v>
      </c>
      <c r="F82" t="s">
        <v>75</v>
      </c>
      <c r="G82" t="s">
        <v>82</v>
      </c>
      <c r="H82" t="s">
        <v>83</v>
      </c>
      <c r="I82" t="s">
        <v>76</v>
      </c>
      <c r="J82" t="s">
        <v>84</v>
      </c>
    </row>
    <row r="83" spans="1:11" x14ac:dyDescent="0.3">
      <c r="A83">
        <v>1</v>
      </c>
      <c r="B83">
        <v>25288930</v>
      </c>
      <c r="C83">
        <v>31843763</v>
      </c>
      <c r="D83" s="19">
        <f>(B83-C83)/B83</f>
        <v>-0.25919772010915448</v>
      </c>
      <c r="E83">
        <v>4599729</v>
      </c>
      <c r="F83">
        <v>6997482</v>
      </c>
      <c r="G83" s="19">
        <f>(E83-F83)/E83</f>
        <v>-0.52128136244548318</v>
      </c>
      <c r="H83" s="19">
        <f>(B83-E83)/B83</f>
        <v>0.8181129450712229</v>
      </c>
      <c r="I83">
        <v>25315462</v>
      </c>
      <c r="J83" s="19">
        <f>(B83-I83)/B83</f>
        <v>-1.0491547091948928E-3</v>
      </c>
      <c r="K83" s="19">
        <f>(C83-F83)/C83</f>
        <v>0.78025580707908171</v>
      </c>
    </row>
    <row r="84" spans="1:11" x14ac:dyDescent="0.3">
      <c r="A84">
        <v>2</v>
      </c>
      <c r="B84">
        <v>25288950</v>
      </c>
      <c r="C84">
        <v>32183109</v>
      </c>
      <c r="D84" s="19">
        <f t="shared" ref="D84:D89" si="5">(B84-C84)/B84</f>
        <v>-0.27261547039319545</v>
      </c>
      <c r="E84">
        <v>4606317</v>
      </c>
      <c r="F84">
        <v>7002595</v>
      </c>
      <c r="G84" s="19">
        <f t="shared" ref="G84:G89" si="6">(E84-F84)/E84</f>
        <v>-0.52021560826143753</v>
      </c>
      <c r="H84" s="19">
        <f t="shared" ref="H84:H89" si="7">(B84-E84)/B84</f>
        <v>0.81785257988172699</v>
      </c>
      <c r="I84">
        <v>25654951</v>
      </c>
      <c r="J84" s="19">
        <f t="shared" ref="J84:J89" si="8">(B84-I84)/B84</f>
        <v>-1.4472763796045309E-2</v>
      </c>
      <c r="K84" s="19">
        <f t="shared" ref="K84:K89" si="9">(C84-F84)/C84</f>
        <v>0.78241396752563586</v>
      </c>
    </row>
    <row r="85" spans="1:11" x14ac:dyDescent="0.3">
      <c r="A85">
        <v>3</v>
      </c>
      <c r="B85">
        <v>25456989</v>
      </c>
      <c r="C85">
        <v>32093772</v>
      </c>
      <c r="D85" s="19">
        <f t="shared" si="5"/>
        <v>-0.26070573389492369</v>
      </c>
      <c r="E85">
        <v>4583712</v>
      </c>
      <c r="F85">
        <v>6995420</v>
      </c>
      <c r="G85" s="19">
        <f t="shared" si="6"/>
        <v>-0.52614736702480436</v>
      </c>
      <c r="H85" s="19">
        <f t="shared" si="7"/>
        <v>0.81994288483999422</v>
      </c>
      <c r="J85" s="19">
        <f t="shared" si="8"/>
        <v>1</v>
      </c>
      <c r="K85" s="19">
        <f t="shared" si="9"/>
        <v>0.78203185340757075</v>
      </c>
    </row>
    <row r="86" spans="1:11" x14ac:dyDescent="0.3">
      <c r="A86">
        <v>4</v>
      </c>
      <c r="B86">
        <v>25204672</v>
      </c>
      <c r="C86">
        <v>31841428</v>
      </c>
      <c r="D86" s="19">
        <f t="shared" si="5"/>
        <v>-0.26331451565804942</v>
      </c>
      <c r="E86">
        <v>4593690</v>
      </c>
      <c r="F86">
        <v>6983018</v>
      </c>
      <c r="G86" s="19">
        <f t="shared" si="6"/>
        <v>-0.52013261669812283</v>
      </c>
      <c r="H86" s="19">
        <f t="shared" si="7"/>
        <v>0.81774450387610675</v>
      </c>
      <c r="J86" s="19">
        <f t="shared" si="8"/>
        <v>1</v>
      </c>
      <c r="K86" s="19">
        <f t="shared" si="9"/>
        <v>0.78069394375151768</v>
      </c>
    </row>
    <row r="87" spans="1:11" x14ac:dyDescent="0.3">
      <c r="A87">
        <v>5</v>
      </c>
      <c r="B87">
        <v>25121692</v>
      </c>
      <c r="C87">
        <v>32010190</v>
      </c>
      <c r="D87" s="19">
        <f t="shared" si="5"/>
        <v>-0.27420517694429181</v>
      </c>
      <c r="E87">
        <v>4606079</v>
      </c>
      <c r="F87">
        <v>6997149</v>
      </c>
      <c r="G87" s="19">
        <f t="shared" si="6"/>
        <v>-0.5191118085469224</v>
      </c>
      <c r="H87" s="19">
        <f t="shared" si="7"/>
        <v>0.81664933237777138</v>
      </c>
      <c r="J87" s="19">
        <f t="shared" si="8"/>
        <v>1</v>
      </c>
      <c r="K87" s="19">
        <f t="shared" si="9"/>
        <v>0.78140870141664265</v>
      </c>
    </row>
    <row r="88" spans="1:11" x14ac:dyDescent="0.3">
      <c r="A88">
        <v>6</v>
      </c>
      <c r="B88">
        <v>25540402</v>
      </c>
      <c r="C88">
        <v>31841027</v>
      </c>
      <c r="D88" s="19">
        <f t="shared" si="5"/>
        <v>-0.24669247570966188</v>
      </c>
      <c r="E88">
        <v>4605411</v>
      </c>
      <c r="F88">
        <v>6995587</v>
      </c>
      <c r="G88" s="19">
        <f t="shared" si="6"/>
        <v>-0.51899298455664433</v>
      </c>
      <c r="H88" s="19">
        <f t="shared" si="7"/>
        <v>0.81968134252546221</v>
      </c>
      <c r="I88">
        <v>25327971</v>
      </c>
      <c r="J88" s="19">
        <f t="shared" si="8"/>
        <v>8.3174493494659954E-3</v>
      </c>
      <c r="K88" s="19">
        <f t="shared" si="9"/>
        <v>0.78029643955893757</v>
      </c>
    </row>
    <row r="89" spans="1:11" x14ac:dyDescent="0.3">
      <c r="A89">
        <v>7</v>
      </c>
      <c r="B89">
        <v>25036990</v>
      </c>
      <c r="C89">
        <v>32011505</v>
      </c>
      <c r="D89" s="19">
        <f t="shared" si="5"/>
        <v>-0.27856843015074895</v>
      </c>
      <c r="E89">
        <v>4577953</v>
      </c>
      <c r="F89">
        <v>6973722</v>
      </c>
      <c r="G89" s="19">
        <f t="shared" si="6"/>
        <v>-0.52332756583564755</v>
      </c>
      <c r="H89" s="19">
        <f t="shared" si="7"/>
        <v>0.81715242127747789</v>
      </c>
      <c r="I89">
        <v>25234678</v>
      </c>
      <c r="J89" s="19">
        <f t="shared" si="8"/>
        <v>-7.8958373191026551E-3</v>
      </c>
      <c r="K89" s="19">
        <f t="shared" si="9"/>
        <v>0.78214951155842249</v>
      </c>
    </row>
    <row r="94" spans="1:11" x14ac:dyDescent="0.3">
      <c r="A94" t="s">
        <v>79</v>
      </c>
    </row>
    <row r="95" spans="1:11" x14ac:dyDescent="0.3">
      <c r="A95" t="s">
        <v>77</v>
      </c>
      <c r="B95" t="s">
        <v>66</v>
      </c>
      <c r="C95" t="s">
        <v>73</v>
      </c>
      <c r="D95" t="s">
        <v>81</v>
      </c>
      <c r="E95" t="s">
        <v>74</v>
      </c>
      <c r="F95" t="s">
        <v>75</v>
      </c>
      <c r="G95" t="s">
        <v>82</v>
      </c>
      <c r="H95" t="s">
        <v>83</v>
      </c>
      <c r="I95" t="s">
        <v>76</v>
      </c>
      <c r="J95" t="s">
        <v>84</v>
      </c>
    </row>
    <row r="96" spans="1:11" x14ac:dyDescent="0.3">
      <c r="A96">
        <v>1</v>
      </c>
      <c r="B96">
        <v>31838366</v>
      </c>
      <c r="C96">
        <v>51725075</v>
      </c>
      <c r="D96" s="19">
        <f>(B96-C96)/B96</f>
        <v>-0.62461462375299037</v>
      </c>
      <c r="E96">
        <v>10934120</v>
      </c>
      <c r="F96">
        <v>14171290</v>
      </c>
      <c r="G96" s="19">
        <f>(E96-F96)/E96</f>
        <v>-0.29606131997819668</v>
      </c>
      <c r="H96" s="19">
        <f>(B96-E96)/B96</f>
        <v>0.65657408423535302</v>
      </c>
      <c r="I96">
        <v>27761161</v>
      </c>
      <c r="J96" s="19">
        <f>(B96-I96)/B96</f>
        <v>0.12805949275160666</v>
      </c>
      <c r="K96" s="19">
        <f t="shared" ref="K96:K103" si="10">(C96-F96)/C96</f>
        <v>0.72602669014979682</v>
      </c>
    </row>
    <row r="97" spans="1:11" x14ac:dyDescent="0.3">
      <c r="A97">
        <v>2</v>
      </c>
      <c r="B97">
        <v>41377421</v>
      </c>
      <c r="C97">
        <v>97952389</v>
      </c>
      <c r="D97" s="19">
        <f t="shared" ref="D97:D102" si="11">(B97-C97)/B97</f>
        <v>-1.3672908226928884</v>
      </c>
      <c r="E97">
        <v>15814613</v>
      </c>
      <c r="F97">
        <v>25867741</v>
      </c>
      <c r="G97" s="19">
        <f t="shared" ref="G97:G102" si="12">(E97-F97)/E97</f>
        <v>-0.63568599497186562</v>
      </c>
      <c r="H97" s="19">
        <f t="shared" ref="H97:H102" si="13">(B97-E97)/B97</f>
        <v>0.61779606805363729</v>
      </c>
      <c r="I97">
        <v>33264760</v>
      </c>
      <c r="J97" s="19">
        <f t="shared" ref="J97:J102" si="14">(B97-I97)/B97</f>
        <v>0.19606492632781536</v>
      </c>
      <c r="K97" s="19">
        <f t="shared" si="10"/>
        <v>0.73591515976195332</v>
      </c>
    </row>
    <row r="98" spans="1:11" x14ac:dyDescent="0.3">
      <c r="A98">
        <v>3</v>
      </c>
      <c r="B98">
        <v>48216108</v>
      </c>
      <c r="C98">
        <v>147059891</v>
      </c>
      <c r="D98" s="19">
        <f t="shared" si="11"/>
        <v>-2.0500157955511464</v>
      </c>
      <c r="E98">
        <v>21889042</v>
      </c>
      <c r="F98">
        <v>35453180</v>
      </c>
      <c r="G98" s="19">
        <f t="shared" si="12"/>
        <v>-0.61967709687797212</v>
      </c>
      <c r="H98" s="19">
        <f t="shared" si="13"/>
        <v>0.54602221315747845</v>
      </c>
      <c r="I98" s="21">
        <v>37422028</v>
      </c>
      <c r="J98" s="19">
        <f t="shared" si="14"/>
        <v>0.22386875357090208</v>
      </c>
      <c r="K98" s="19">
        <f t="shared" si="10"/>
        <v>0.75892012595058977</v>
      </c>
    </row>
    <row r="99" spans="1:11" x14ac:dyDescent="0.3">
      <c r="A99">
        <v>4</v>
      </c>
      <c r="B99">
        <v>57800064</v>
      </c>
      <c r="C99">
        <v>195574627</v>
      </c>
      <c r="D99" s="19">
        <f t="shared" si="11"/>
        <v>-2.3836403191525877</v>
      </c>
      <c r="E99">
        <v>26751347</v>
      </c>
      <c r="F99">
        <v>42922817</v>
      </c>
      <c r="G99" s="19">
        <f t="shared" si="12"/>
        <v>-0.60451049436875082</v>
      </c>
      <c r="H99" s="19">
        <f t="shared" si="13"/>
        <v>0.53717443980684865</v>
      </c>
      <c r="I99" s="21">
        <v>41987024</v>
      </c>
      <c r="J99" s="19">
        <f t="shared" si="14"/>
        <v>0.27358170399257692</v>
      </c>
      <c r="K99" s="19">
        <f t="shared" si="10"/>
        <v>0.78052972587287617</v>
      </c>
    </row>
    <row r="100" spans="1:11" x14ac:dyDescent="0.3">
      <c r="A100">
        <v>5</v>
      </c>
      <c r="B100">
        <v>65932164</v>
      </c>
      <c r="C100">
        <v>241858444</v>
      </c>
      <c r="D100" s="19">
        <f t="shared" si="11"/>
        <v>-2.6682922162239358</v>
      </c>
      <c r="E100">
        <v>31390636</v>
      </c>
      <c r="F100">
        <v>56687722</v>
      </c>
      <c r="G100" s="19">
        <f t="shared" si="12"/>
        <v>-0.80588000829291895</v>
      </c>
      <c r="H100" s="19">
        <f t="shared" si="13"/>
        <v>0.52389495360716509</v>
      </c>
      <c r="I100">
        <v>45893814</v>
      </c>
      <c r="J100" s="19">
        <f t="shared" si="14"/>
        <v>0.30392374198426125</v>
      </c>
      <c r="K100" s="19">
        <f t="shared" si="10"/>
        <v>0.76561611386204076</v>
      </c>
    </row>
    <row r="101" spans="1:11" x14ac:dyDescent="0.3">
      <c r="A101">
        <v>6</v>
      </c>
      <c r="B101">
        <v>77879201</v>
      </c>
      <c r="C101">
        <v>283140536</v>
      </c>
      <c r="D101" s="19">
        <f t="shared" si="11"/>
        <v>-2.6356374020837734</v>
      </c>
      <c r="E101">
        <v>37832925</v>
      </c>
      <c r="F101">
        <v>66285079</v>
      </c>
      <c r="G101" s="19">
        <f t="shared" si="12"/>
        <v>-0.75204742958679505</v>
      </c>
      <c r="H101" s="19">
        <f t="shared" si="13"/>
        <v>0.51421015477547083</v>
      </c>
      <c r="I101">
        <v>49729704</v>
      </c>
      <c r="J101" s="19">
        <f t="shared" si="14"/>
        <v>0.3614507678372304</v>
      </c>
      <c r="K101" s="19">
        <f t="shared" si="10"/>
        <v>0.76589336187454271</v>
      </c>
    </row>
    <row r="102" spans="1:11" x14ac:dyDescent="0.3">
      <c r="A102">
        <v>7</v>
      </c>
      <c r="B102">
        <v>85853106</v>
      </c>
      <c r="C102">
        <v>340633432</v>
      </c>
      <c r="D102" s="19">
        <f t="shared" si="11"/>
        <v>-2.9676308507696856</v>
      </c>
      <c r="E102">
        <v>41336197</v>
      </c>
      <c r="F102">
        <v>73740427</v>
      </c>
      <c r="G102" s="19">
        <f t="shared" si="12"/>
        <v>-0.78391899477351534</v>
      </c>
      <c r="H102" s="19">
        <f t="shared" si="13"/>
        <v>0.51852415217219983</v>
      </c>
      <c r="I102">
        <v>55045768</v>
      </c>
      <c r="J102" s="19">
        <f t="shared" si="14"/>
        <v>0.35883778042928349</v>
      </c>
      <c r="K102" s="19">
        <f t="shared" si="10"/>
        <v>0.78351970161284701</v>
      </c>
    </row>
    <row r="103" spans="1:11" x14ac:dyDescent="0.3">
      <c r="K103" s="19"/>
    </row>
    <row r="106" spans="1:11" x14ac:dyDescent="0.3">
      <c r="A106" t="s">
        <v>80</v>
      </c>
    </row>
    <row r="107" spans="1:11" x14ac:dyDescent="0.3">
      <c r="A107" t="s">
        <v>77</v>
      </c>
      <c r="B107" t="s">
        <v>66</v>
      </c>
      <c r="C107" t="s">
        <v>73</v>
      </c>
      <c r="D107" t="s">
        <v>81</v>
      </c>
      <c r="E107" t="s">
        <v>74</v>
      </c>
      <c r="F107" t="s">
        <v>75</v>
      </c>
      <c r="G107" t="s">
        <v>82</v>
      </c>
      <c r="H107" t="s">
        <v>83</v>
      </c>
      <c r="I107" t="s">
        <v>76</v>
      </c>
      <c r="J107" t="s">
        <v>84</v>
      </c>
    </row>
    <row r="108" spans="1:11" x14ac:dyDescent="0.3">
      <c r="A108">
        <v>1</v>
      </c>
      <c r="B108">
        <v>23843659</v>
      </c>
      <c r="C108">
        <v>26644957</v>
      </c>
      <c r="D108" s="19">
        <f>(B108-C108)/B108</f>
        <v>-0.11748607879352746</v>
      </c>
      <c r="E108">
        <v>6253284</v>
      </c>
      <c r="F108">
        <v>8924054</v>
      </c>
      <c r="G108" s="19">
        <f>(E108-F108)/E108</f>
        <v>-0.42709878521429701</v>
      </c>
      <c r="H108" s="19">
        <f>(B108-E108)/B108</f>
        <v>0.73773807115761891</v>
      </c>
      <c r="I108">
        <v>24052779</v>
      </c>
      <c r="J108" s="19">
        <f>(B108-I108)/B108</f>
        <v>-8.7704659758806314E-3</v>
      </c>
      <c r="K108" s="19">
        <f t="shared" ref="K108:K114" si="15">(C108-F108)/C108</f>
        <v>0.66507530862219066</v>
      </c>
    </row>
    <row r="109" spans="1:11" x14ac:dyDescent="0.3">
      <c r="A109">
        <v>2</v>
      </c>
      <c r="B109">
        <v>23929037</v>
      </c>
      <c r="C109">
        <v>26798774</v>
      </c>
      <c r="D109" s="19">
        <f t="shared" ref="D109:D114" si="16">(B109-C109)/B109</f>
        <v>-0.11992697407756109</v>
      </c>
      <c r="E109">
        <v>6275344</v>
      </c>
      <c r="F109">
        <v>8930529</v>
      </c>
      <c r="G109" s="19">
        <f t="shared" ref="G109:G114" si="17">(E109-F109)/E109</f>
        <v>-0.42311385638779325</v>
      </c>
      <c r="H109" s="19">
        <f t="shared" ref="H109:H114" si="18">(B109-E109)/B109</f>
        <v>0.73775192039696369</v>
      </c>
      <c r="I109">
        <v>24389423</v>
      </c>
      <c r="J109" s="19">
        <f t="shared" ref="J109:J114" si="19">(B109-I109)/B109</f>
        <v>-1.9239637600125738E-2</v>
      </c>
      <c r="K109" s="19">
        <f t="shared" si="15"/>
        <v>0.66675606130340137</v>
      </c>
    </row>
    <row r="110" spans="1:11" x14ac:dyDescent="0.3">
      <c r="A110">
        <v>3</v>
      </c>
      <c r="B110">
        <v>23843466</v>
      </c>
      <c r="C110">
        <v>26728989</v>
      </c>
      <c r="D110" s="19">
        <f t="shared" si="16"/>
        <v>-0.12101944406907955</v>
      </c>
      <c r="E110">
        <v>6232971</v>
      </c>
      <c r="F110">
        <v>8924402</v>
      </c>
      <c r="G110" s="19">
        <f t="shared" si="17"/>
        <v>-0.43180547446795436</v>
      </c>
      <c r="H110" s="19">
        <f t="shared" si="18"/>
        <v>0.73858787979901919</v>
      </c>
      <c r="J110" s="19">
        <f t="shared" si="19"/>
        <v>1</v>
      </c>
      <c r="K110" s="19">
        <f t="shared" si="15"/>
        <v>0.66611524289227697</v>
      </c>
    </row>
    <row r="111" spans="1:11" x14ac:dyDescent="0.3">
      <c r="A111">
        <v>4</v>
      </c>
      <c r="B111">
        <v>24011721</v>
      </c>
      <c r="C111">
        <v>26393883</v>
      </c>
      <c r="D111" s="19">
        <f t="shared" si="16"/>
        <v>-9.9208299146904128E-2</v>
      </c>
      <c r="E111">
        <v>6230196</v>
      </c>
      <c r="F111">
        <v>8906215</v>
      </c>
      <c r="G111" s="19">
        <f t="shared" si="17"/>
        <v>-0.42952404707652858</v>
      </c>
      <c r="H111" s="19">
        <f t="shared" si="18"/>
        <v>0.74053521611383044</v>
      </c>
      <c r="J111" s="19">
        <f t="shared" si="19"/>
        <v>1</v>
      </c>
      <c r="K111" s="19">
        <f t="shared" si="15"/>
        <v>0.66256518603193015</v>
      </c>
    </row>
    <row r="112" spans="1:11" x14ac:dyDescent="0.3">
      <c r="A112">
        <v>5</v>
      </c>
      <c r="B112">
        <v>23929157</v>
      </c>
      <c r="C112">
        <v>26645089</v>
      </c>
      <c r="D112" s="19">
        <f t="shared" si="16"/>
        <v>-0.11349885831749108</v>
      </c>
      <c r="E112">
        <v>6258346</v>
      </c>
      <c r="F112">
        <v>8903590</v>
      </c>
      <c r="G112" s="19">
        <f t="shared" si="17"/>
        <v>-0.42267461722314492</v>
      </c>
      <c r="H112" s="19">
        <f t="shared" si="18"/>
        <v>0.73846358231508114</v>
      </c>
      <c r="J112" s="19">
        <f t="shared" si="19"/>
        <v>1</v>
      </c>
      <c r="K112" s="19">
        <f t="shared" si="15"/>
        <v>0.66584498929615132</v>
      </c>
    </row>
    <row r="113" spans="1:11" x14ac:dyDescent="0.3">
      <c r="A113">
        <v>6</v>
      </c>
      <c r="B113">
        <v>24179374</v>
      </c>
      <c r="C113">
        <v>26478268</v>
      </c>
      <c r="D113" s="19">
        <f t="shared" si="16"/>
        <v>-9.5076655003557997E-2</v>
      </c>
      <c r="E113">
        <v>6259365</v>
      </c>
      <c r="F113">
        <v>8924858</v>
      </c>
      <c r="G113" s="19">
        <f t="shared" si="17"/>
        <v>-0.42584080014506265</v>
      </c>
      <c r="H113" s="19">
        <f t="shared" si="18"/>
        <v>0.74112791340255546</v>
      </c>
      <c r="I113">
        <v>24068811</v>
      </c>
      <c r="J113" s="19">
        <f t="shared" si="19"/>
        <v>4.572616313391736E-3</v>
      </c>
      <c r="K113" s="19">
        <f t="shared" si="15"/>
        <v>0.66293648814189809</v>
      </c>
    </row>
    <row r="114" spans="1:11" x14ac:dyDescent="0.3">
      <c r="A114">
        <v>7</v>
      </c>
      <c r="B114">
        <v>23759428</v>
      </c>
      <c r="C114">
        <v>26477848</v>
      </c>
      <c r="D114" s="19">
        <f t="shared" si="16"/>
        <v>-0.11441437058164869</v>
      </c>
      <c r="E114">
        <v>6228117</v>
      </c>
      <c r="F114">
        <v>8898377</v>
      </c>
      <c r="G114" s="19">
        <f t="shared" si="17"/>
        <v>-0.42874274841015353</v>
      </c>
      <c r="H114" s="19">
        <f t="shared" si="18"/>
        <v>0.73786755304041829</v>
      </c>
      <c r="I114">
        <v>23968119</v>
      </c>
      <c r="J114" s="19">
        <f t="shared" si="19"/>
        <v>-8.7835027004858866E-3</v>
      </c>
      <c r="K114" s="19">
        <f t="shared" si="15"/>
        <v>0.66393126057676588</v>
      </c>
    </row>
  </sheetData>
  <mergeCells count="102">
    <mergeCell ref="N39:O39"/>
    <mergeCell ref="P39:Q39"/>
    <mergeCell ref="R39:S39"/>
    <mergeCell ref="M40:W40"/>
    <mergeCell ref="N35:O35"/>
    <mergeCell ref="P35:Q35"/>
    <mergeCell ref="R35:S35"/>
    <mergeCell ref="M36:W36"/>
    <mergeCell ref="N37:N38"/>
    <mergeCell ref="O37:O38"/>
    <mergeCell ref="U37:U38"/>
    <mergeCell ref="V37:V38"/>
    <mergeCell ref="W37:W38"/>
    <mergeCell ref="N31:O31"/>
    <mergeCell ref="P31:Q31"/>
    <mergeCell ref="R31:S31"/>
    <mergeCell ref="M32:W32"/>
    <mergeCell ref="N33:N34"/>
    <mergeCell ref="O33:O34"/>
    <mergeCell ref="U33:U34"/>
    <mergeCell ref="V33:V34"/>
    <mergeCell ref="W33:W34"/>
    <mergeCell ref="N27:O27"/>
    <mergeCell ref="P27:Q27"/>
    <mergeCell ref="R27:S27"/>
    <mergeCell ref="M28:W28"/>
    <mergeCell ref="N29:N30"/>
    <mergeCell ref="O29:O30"/>
    <mergeCell ref="U29:U30"/>
    <mergeCell ref="V29:V30"/>
    <mergeCell ref="W29:W30"/>
    <mergeCell ref="N23:O23"/>
    <mergeCell ref="P23:Q23"/>
    <mergeCell ref="R23:S23"/>
    <mergeCell ref="M24:W24"/>
    <mergeCell ref="N25:N26"/>
    <mergeCell ref="O25:O26"/>
    <mergeCell ref="U25:U26"/>
    <mergeCell ref="V25:V26"/>
    <mergeCell ref="W25:W26"/>
    <mergeCell ref="N18:O18"/>
    <mergeCell ref="P18:Q18"/>
    <mergeCell ref="R18:S18"/>
    <mergeCell ref="M20:W20"/>
    <mergeCell ref="N21:N22"/>
    <mergeCell ref="O21:O22"/>
    <mergeCell ref="U21:U22"/>
    <mergeCell ref="V21:V22"/>
    <mergeCell ref="W21:W22"/>
    <mergeCell ref="A20:K20"/>
    <mergeCell ref="A24:K24"/>
    <mergeCell ref="A28:K28"/>
    <mergeCell ref="I17:K17"/>
    <mergeCell ref="I21:I22"/>
    <mergeCell ref="J21:J22"/>
    <mergeCell ref="K21:K22"/>
    <mergeCell ref="I25:I26"/>
    <mergeCell ref="J25:J26"/>
    <mergeCell ref="K25:K26"/>
    <mergeCell ref="B27:C27"/>
    <mergeCell ref="D27:E27"/>
    <mergeCell ref="F27:G27"/>
    <mergeCell ref="B25:B26"/>
    <mergeCell ref="C25:C26"/>
    <mergeCell ref="D17:G17"/>
    <mergeCell ref="A32:K32"/>
    <mergeCell ref="I33:I34"/>
    <mergeCell ref="J33:J34"/>
    <mergeCell ref="K33:K34"/>
    <mergeCell ref="A36:K36"/>
    <mergeCell ref="I37:I38"/>
    <mergeCell ref="J37:J38"/>
    <mergeCell ref="K37:K38"/>
    <mergeCell ref="I29:I30"/>
    <mergeCell ref="J29:J30"/>
    <mergeCell ref="K29:K30"/>
    <mergeCell ref="B29:B30"/>
    <mergeCell ref="C29:C30"/>
    <mergeCell ref="A51:G51"/>
    <mergeCell ref="A9:G9"/>
    <mergeCell ref="F18:G18"/>
    <mergeCell ref="B23:C23"/>
    <mergeCell ref="D23:E23"/>
    <mergeCell ref="F23:G23"/>
    <mergeCell ref="B21:B22"/>
    <mergeCell ref="C21:C22"/>
    <mergeCell ref="B18:C18"/>
    <mergeCell ref="D18:E18"/>
    <mergeCell ref="B39:C39"/>
    <mergeCell ref="D39:E39"/>
    <mergeCell ref="F39:G39"/>
    <mergeCell ref="A40:K40"/>
    <mergeCell ref="D31:E31"/>
    <mergeCell ref="F31:G31"/>
    <mergeCell ref="B35:C35"/>
    <mergeCell ref="D35:E35"/>
    <mergeCell ref="F35:G35"/>
    <mergeCell ref="B33:B34"/>
    <mergeCell ref="C33:C34"/>
    <mergeCell ref="B37:B38"/>
    <mergeCell ref="C37:C38"/>
    <mergeCell ref="B31:C31"/>
  </mergeCells>
  <phoneticPr fontId="6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 Шаповал</dc:creator>
  <cp:lastModifiedBy>Влад Шаповал</cp:lastModifiedBy>
  <dcterms:created xsi:type="dcterms:W3CDTF">2023-10-24T15:41:23Z</dcterms:created>
  <dcterms:modified xsi:type="dcterms:W3CDTF">2023-11-25T10:22:53Z</dcterms:modified>
</cp:coreProperties>
</file>