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Diploma2\src_C\DS2_Host\"/>
    </mc:Choice>
  </mc:AlternateContent>
  <xr:revisionPtr revIDLastSave="0" documentId="13_ncr:1_{A910634E-13BF-4060-9CBB-0EC10BCBE7F7}" xr6:coauthVersionLast="47" xr6:coauthVersionMax="47" xr10:uidLastSave="{00000000-0000-0000-0000-000000000000}"/>
  <bookViews>
    <workbookView xWindow="6156" yWindow="2076" windowWidth="17280" windowHeight="8880" xr2:uid="{07BBAAAF-C8CC-42A3-99BC-FDA0DAEEF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F25" i="1"/>
  <c r="B25" i="1"/>
  <c r="F24" i="1"/>
  <c r="B24" i="1"/>
  <c r="N11" i="1"/>
  <c r="M11" i="1"/>
  <c r="L11" i="1"/>
  <c r="N5" i="1"/>
  <c r="N6" i="1"/>
  <c r="N7" i="1"/>
  <c r="N8" i="1"/>
  <c r="N9" i="1"/>
  <c r="N4" i="1"/>
  <c r="B21" i="1"/>
  <c r="C21" i="1"/>
  <c r="A21" i="1"/>
  <c r="J3" i="1"/>
  <c r="B18" i="1"/>
  <c r="C18" i="1"/>
  <c r="E18" i="1"/>
  <c r="F18" i="1"/>
  <c r="G18" i="1"/>
  <c r="A18" i="1"/>
  <c r="E15" i="1"/>
  <c r="F15" i="1"/>
  <c r="G15" i="1"/>
  <c r="E13" i="1"/>
  <c r="F13" i="1"/>
  <c r="G13" i="1"/>
  <c r="E11" i="1"/>
  <c r="F11" i="1"/>
  <c r="G11" i="1"/>
  <c r="A15" i="1"/>
  <c r="B11" i="1"/>
  <c r="B15" i="1" s="1"/>
  <c r="C11" i="1"/>
  <c r="C15" i="1" s="1"/>
  <c r="A11" i="1"/>
  <c r="A13" i="1"/>
  <c r="C13" i="1" l="1"/>
  <c r="B13" i="1"/>
</calcChain>
</file>

<file path=xl/sharedStrings.xml><?xml version="1.0" encoding="utf-8"?>
<sst xmlns="http://schemas.openxmlformats.org/spreadsheetml/2006/main" count="18" uniqueCount="15">
  <si>
    <t>keygen</t>
  </si>
  <si>
    <t>sign</t>
  </si>
  <si>
    <t>verify</t>
  </si>
  <si>
    <t>ds2</t>
  </si>
  <si>
    <t>total</t>
  </si>
  <si>
    <t>Average</t>
  </si>
  <si>
    <t>min %</t>
  </si>
  <si>
    <t>max %</t>
  </si>
  <si>
    <t>T=</t>
  </si>
  <si>
    <t>time</t>
  </si>
  <si>
    <t>delta</t>
  </si>
  <si>
    <t>commit slow</t>
  </si>
  <si>
    <t>commit fast</t>
  </si>
  <si>
    <t>diff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</si>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</sst>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BD3-EFBA-47CC-86E7-B85930D57478}">
  <dimension ref="A2:N25"/>
  <sheetViews>
    <sheetView tabSelected="1" workbookViewId="0">
      <selection activeCell="J15" sqref="J15"/>
    </sheetView>
  </sheetViews>
  <sheetFormatPr defaultRowHeight="14.4" x14ac:dyDescent="0.3"/>
  <cols>
    <col min="5" max="5" width="11" bestFit="1" customWidth="1"/>
    <col min="6" max="6" width="12" bestFit="1" customWidth="1"/>
    <col min="10" max="10" width="11" bestFit="1" customWidth="1"/>
    <col min="12" max="12" width="11.6640625" customWidth="1"/>
    <col min="13" max="13" width="10.5546875" customWidth="1"/>
  </cols>
  <sheetData>
    <row r="2" spans="1:14" x14ac:dyDescent="0.3">
      <c r="A2" t="s">
        <v>3</v>
      </c>
      <c r="E2" t="s">
        <v>4</v>
      </c>
    </row>
    <row r="3" spans="1:14" x14ac:dyDescent="0.3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8</v>
      </c>
      <c r="J3">
        <f>1/(3.85*10^9)</f>
        <v>2.5974025974025975E-10</v>
      </c>
      <c r="L3" t="s">
        <v>11</v>
      </c>
      <c r="M3" t="s">
        <v>12</v>
      </c>
      <c r="N3" t="s">
        <v>13</v>
      </c>
    </row>
    <row r="4" spans="1:14" x14ac:dyDescent="0.3">
      <c r="A4">
        <v>531612</v>
      </c>
      <c r="B4">
        <v>21615297</v>
      </c>
      <c r="C4">
        <v>18072734</v>
      </c>
      <c r="E4">
        <v>1102428573</v>
      </c>
      <c r="F4">
        <v>65076333896</v>
      </c>
      <c r="G4">
        <v>18775412</v>
      </c>
      <c r="L4">
        <v>31030838</v>
      </c>
      <c r="M4">
        <v>17523322</v>
      </c>
      <c r="N4">
        <f>L4-M4</f>
        <v>13507516</v>
      </c>
    </row>
    <row r="5" spans="1:14" x14ac:dyDescent="0.3">
      <c r="A5">
        <v>474228</v>
      </c>
      <c r="B5">
        <v>18331992</v>
      </c>
      <c r="C5">
        <v>18152354</v>
      </c>
      <c r="E5">
        <v>1036061251</v>
      </c>
      <c r="F5">
        <v>64296692454</v>
      </c>
      <c r="G5">
        <v>18152354</v>
      </c>
      <c r="L5">
        <v>31002940</v>
      </c>
      <c r="M5">
        <v>18345018</v>
      </c>
      <c r="N5">
        <f t="shared" ref="N5:N11" si="0">L5-M5</f>
        <v>12657922</v>
      </c>
    </row>
    <row r="6" spans="1:14" x14ac:dyDescent="0.3">
      <c r="A6">
        <v>380722</v>
      </c>
      <c r="B6">
        <v>18405660</v>
      </c>
      <c r="C6">
        <v>18541344</v>
      </c>
      <c r="E6">
        <v>934634181</v>
      </c>
      <c r="F6">
        <v>66314788968</v>
      </c>
      <c r="G6">
        <v>18541344</v>
      </c>
      <c r="L6">
        <v>31566842</v>
      </c>
      <c r="M6">
        <v>18222622</v>
      </c>
      <c r="N6">
        <f t="shared" si="0"/>
        <v>13344220</v>
      </c>
    </row>
    <row r="7" spans="1:14" x14ac:dyDescent="0.3">
      <c r="A7">
        <v>467874</v>
      </c>
      <c r="B7">
        <v>18482404</v>
      </c>
      <c r="C7">
        <v>18532024</v>
      </c>
      <c r="E7">
        <v>1030985595</v>
      </c>
      <c r="F7">
        <v>66011939764</v>
      </c>
      <c r="G7">
        <v>18532024</v>
      </c>
      <c r="L7">
        <v>30992300</v>
      </c>
      <c r="M7">
        <v>18280010</v>
      </c>
      <c r="N7">
        <f t="shared" si="0"/>
        <v>12712290</v>
      </c>
    </row>
    <row r="8" spans="1:14" x14ac:dyDescent="0.3">
      <c r="A8">
        <v>382576</v>
      </c>
      <c r="B8">
        <v>19549552</v>
      </c>
      <c r="C8">
        <v>17605718</v>
      </c>
      <c r="E8">
        <v>920406554</v>
      </c>
      <c r="F8">
        <v>65065451492</v>
      </c>
      <c r="G8">
        <v>17605718</v>
      </c>
      <c r="L8">
        <v>30581220</v>
      </c>
      <c r="M8">
        <v>18206202</v>
      </c>
      <c r="N8">
        <f t="shared" si="0"/>
        <v>12375018</v>
      </c>
    </row>
    <row r="9" spans="1:14" x14ac:dyDescent="0.3">
      <c r="A9">
        <v>650550</v>
      </c>
      <c r="B9">
        <v>18880349</v>
      </c>
      <c r="C9">
        <v>21408556</v>
      </c>
      <c r="E9">
        <v>1077847273</v>
      </c>
      <c r="F9">
        <v>66252892111</v>
      </c>
      <c r="G9">
        <v>21408556</v>
      </c>
      <c r="L9">
        <v>30263790</v>
      </c>
      <c r="M9">
        <v>18126858</v>
      </c>
      <c r="N9">
        <f t="shared" si="0"/>
        <v>12136932</v>
      </c>
    </row>
    <row r="10" spans="1:14" x14ac:dyDescent="0.3">
      <c r="A10" t="s">
        <v>5</v>
      </c>
      <c r="L10" t="s">
        <v>14</v>
      </c>
    </row>
    <row r="11" spans="1:14" x14ac:dyDescent="0.3">
      <c r="A11">
        <f>INT(SUM(A4:A9)/6)</f>
        <v>481260</v>
      </c>
      <c r="B11">
        <f t="shared" ref="B11:G11" si="1">INT(SUM(B4:B9)/6)</f>
        <v>19210875</v>
      </c>
      <c r="C11">
        <f t="shared" si="1"/>
        <v>18718788</v>
      </c>
      <c r="E11">
        <f t="shared" si="1"/>
        <v>1017060571</v>
      </c>
      <c r="F11">
        <f t="shared" si="1"/>
        <v>65503016447</v>
      </c>
      <c r="G11">
        <f t="shared" si="1"/>
        <v>18835901</v>
      </c>
      <c r="L11">
        <f t="shared" ref="L11:N11" si="2">INT(SUM(L4:L9)/6)</f>
        <v>30906321</v>
      </c>
      <c r="M11">
        <f t="shared" si="2"/>
        <v>18117338</v>
      </c>
      <c r="N11">
        <f t="shared" si="0"/>
        <v>12788983</v>
      </c>
    </row>
    <row r="12" spans="1:14" x14ac:dyDescent="0.3">
      <c r="A12" t="s">
        <v>6</v>
      </c>
    </row>
    <row r="13" spans="1:14" x14ac:dyDescent="0.3">
      <c r="A13">
        <f>MIN(A4:A9)/A11</f>
        <v>0.79109421102938116</v>
      </c>
      <c r="B13">
        <f t="shared" ref="B13:G13" si="3">MIN(B4:B8)/B11</f>
        <v>0.95425075640750356</v>
      </c>
      <c r="C13">
        <f t="shared" si="3"/>
        <v>0.94053728264885528</v>
      </c>
      <c r="E13">
        <f t="shared" si="3"/>
        <v>0.90496729520743557</v>
      </c>
      <c r="F13">
        <f t="shared" si="3"/>
        <v>0.98158368792105832</v>
      </c>
      <c r="G13">
        <f t="shared" si="3"/>
        <v>0.93468945286981497</v>
      </c>
    </row>
    <row r="14" spans="1:14" x14ac:dyDescent="0.3">
      <c r="A14" t="s">
        <v>7</v>
      </c>
    </row>
    <row r="15" spans="1:14" x14ac:dyDescent="0.3">
      <c r="A15">
        <f>MAX(A4:A9)/A11</f>
        <v>1.3517641191871337</v>
      </c>
      <c r="B15">
        <f t="shared" ref="B15:G15" si="4">MAX(B4:B9)/B11</f>
        <v>1.1251594214214604</v>
      </c>
      <c r="C15">
        <f t="shared" si="4"/>
        <v>1.1436934912666354</v>
      </c>
      <c r="E15">
        <f t="shared" si="4"/>
        <v>1.0839360058133647</v>
      </c>
      <c r="F15">
        <f t="shared" si="4"/>
        <v>1.0123929028773326</v>
      </c>
      <c r="G15">
        <f t="shared" si="4"/>
        <v>1.1365825292880867</v>
      </c>
    </row>
    <row r="17" spans="1:8" x14ac:dyDescent="0.3">
      <c r="A17" t="s">
        <v>9</v>
      </c>
    </row>
    <row r="18" spans="1:8" x14ac:dyDescent="0.3">
      <c r="A18">
        <f>A11*$J$3</f>
        <v>1.250025974025974E-4</v>
      </c>
      <c r="B18">
        <f t="shared" ref="B18:G18" si="5">B11*$J$3</f>
        <v>4.9898376623376626E-3</v>
      </c>
      <c r="C18">
        <f t="shared" si="5"/>
        <v>4.8620228571428573E-3</v>
      </c>
      <c r="E18">
        <f t="shared" si="5"/>
        <v>0.26417157688311688</v>
      </c>
      <c r="F18">
        <f t="shared" si="5"/>
        <v>17.013770505714287</v>
      </c>
      <c r="G18">
        <f t="shared" si="5"/>
        <v>4.8924418181818183E-3</v>
      </c>
    </row>
    <row r="20" spans="1:8" x14ac:dyDescent="0.3">
      <c r="A20" t="s">
        <v>10</v>
      </c>
    </row>
    <row r="21" spans="1:8" x14ac:dyDescent="0.3">
      <c r="A21">
        <f>A11/E11*100</f>
        <v>4.731871569131943E-2</v>
      </c>
      <c r="B21">
        <f t="shared" ref="B21:C21" si="6">B11/F11*100</f>
        <v>2.9328229510688204E-2</v>
      </c>
      <c r="C21">
        <f t="shared" si="6"/>
        <v>99.37824582959955</v>
      </c>
      <c r="F21">
        <v>65823027934</v>
      </c>
    </row>
    <row r="24" spans="1:8" x14ac:dyDescent="0.3">
      <c r="B24">
        <f>B11+N11</f>
        <v>31999858</v>
      </c>
      <c r="F24">
        <f>F21+N11</f>
        <v>65835816917</v>
      </c>
      <c r="H24">
        <f>B24/F24*100</f>
        <v>4.8605545580671691E-2</v>
      </c>
    </row>
    <row r="25" spans="1:8" x14ac:dyDescent="0.3">
      <c r="B25">
        <f>B24*J3</f>
        <v>8.3116514285714281E-3</v>
      </c>
      <c r="F25">
        <f>F24*J3</f>
        <v>17.100212186233765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Shapoval Vladyslav (236349)</dc:creator>
  <cp:lastModifiedBy>Shapoval Vladyslav (236349)</cp:lastModifiedBy>
  <dcterms:created xsi:type="dcterms:W3CDTF">2024-04-17T18:54:32Z</dcterms:created>
  <dcterms:modified xsi:type="dcterms:W3CDTF">2024-04-17T20:02:58Z</dcterms:modified>
</cp:coreProperties>
</file>