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  <sheet name="Drifts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M9" i="1"/>
  <c r="D6" i="9" l="1"/>
  <c r="E6" i="9" s="1"/>
  <c r="G6" i="9" l="1"/>
  <c r="C26" i="9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E27" i="9" l="1"/>
  <c r="C6" i="9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G14" i="9" s="1"/>
  <c r="E14" i="9"/>
  <c r="F9" i="9"/>
  <c r="G9" i="9"/>
  <c r="F12" i="9"/>
  <c r="G12" i="9"/>
  <c r="F13" i="9"/>
  <c r="G13" i="9"/>
  <c r="D14" i="9"/>
  <c r="M32" i="7"/>
  <c r="M4" i="7"/>
  <c r="M9" i="7"/>
  <c r="F6" i="9" l="1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<sst xmlns="http://schemas.openxmlformats.org/spreadsheetml/2006/main" count="834" uniqueCount="366">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</sst>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77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abSelected="1" zoomScaleNormal="100" workbookViewId="0">
      <selection activeCell="M4" sqref="M4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M29</f>
        <v>2438.4</v>
      </c>
      <c r="N4" s="183">
        <f>M4/25.4</f>
        <v>96.000000000000014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1.998688524590164</v>
      </c>
      <c r="N9" s="203" t="s">
        <v>353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31">
        <f>M15-$M$15/2</f>
        <v>157.845</v>
      </c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31">
        <f t="shared" ref="O16:O26" si="3">M16-$M$15/2</f>
        <v>157.845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31">
        <f>M17-$M$15/2</f>
        <v>473.52499999999998</v>
      </c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31">
        <f t="shared" si="3"/>
        <v>473.52499999999998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31">
        <f t="shared" si="3"/>
        <v>789.21499999999992</v>
      </c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31">
        <f t="shared" si="3"/>
        <v>789.21499999999992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31">
        <f t="shared" si="3"/>
        <v>1104.895</v>
      </c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31">
        <f t="shared" si="3"/>
        <v>1104.895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31">
        <f t="shared" si="3"/>
        <v>1420.585</v>
      </c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31">
        <f t="shared" si="3"/>
        <v>1420.585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31">
        <f t="shared" si="3"/>
        <v>1736.2649999999999</v>
      </c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31">
        <f t="shared" si="3"/>
        <v>1736.2649999999999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31">
        <f>M27-$M$15/2</f>
        <v>2051.9550000000004</v>
      </c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31">
        <f>M28-$M$15/2</f>
        <v>2051.9550000000004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31">
        <f>M29-228.6/2</f>
        <v>2324.1</v>
      </c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43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42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2"/>
      <c r="R10" s="6" t="s">
        <v>13</v>
      </c>
      <c r="S10" s="7"/>
      <c r="T10" s="7"/>
      <c r="U10" s="30"/>
    </row>
    <row r="11" spans="10:21" ht="15.75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2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49" t="s">
        <v>215</v>
      </c>
      <c r="D3" s="249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49"/>
      <c r="D4" s="249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50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51"/>
      <c r="D9" s="151" t="s">
        <v>111</v>
      </c>
      <c r="E9" s="152"/>
      <c r="F9" s="152"/>
      <c r="G9" s="153"/>
    </row>
    <row r="10" spans="3:10" ht="15" x14ac:dyDescent="0.25">
      <c r="C10" s="251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51"/>
      <c r="D11" s="151" t="s">
        <v>113</v>
      </c>
      <c r="E11" s="155"/>
      <c r="F11" s="156"/>
      <c r="G11" s="157"/>
    </row>
    <row r="12" spans="3:10" x14ac:dyDescent="0.2">
      <c r="C12" s="251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51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51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51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5.996065573770492E-2</v>
      </c>
    </row>
    <row r="16" spans="3:10" x14ac:dyDescent="0.2">
      <c r="C16" s="251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51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51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51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51"/>
      <c r="D20" s="147" t="s">
        <v>116</v>
      </c>
      <c r="E20" s="148" t="s">
        <v>117</v>
      </c>
      <c r="F20" s="149"/>
      <c r="G20" s="150"/>
    </row>
    <row r="21" spans="3:7" x14ac:dyDescent="0.2">
      <c r="C21" s="251"/>
      <c r="D21" s="154" t="s">
        <v>119</v>
      </c>
      <c r="E21" s="158" t="s">
        <v>120</v>
      </c>
      <c r="F21" s="152"/>
      <c r="G21" s="153"/>
    </row>
    <row r="22" spans="3:7" x14ac:dyDescent="0.2">
      <c r="C22" s="251"/>
      <c r="D22" s="161" t="s">
        <v>121</v>
      </c>
      <c r="E22" s="162"/>
      <c r="F22" s="165">
        <v>10000</v>
      </c>
      <c r="G22" s="164"/>
    </row>
    <row r="23" spans="3:7" x14ac:dyDescent="0.2">
      <c r="C23" s="251"/>
      <c r="D23" s="147" t="s">
        <v>116</v>
      </c>
      <c r="E23" s="148" t="s">
        <v>118</v>
      </c>
      <c r="F23" s="149"/>
      <c r="G23" s="150"/>
    </row>
    <row r="24" spans="3:7" x14ac:dyDescent="0.2">
      <c r="C24" s="251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51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52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46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47"/>
      <c r="D28" s="54" t="s">
        <v>111</v>
      </c>
      <c r="G28" s="55"/>
    </row>
    <row r="29" spans="3:7" ht="15" x14ac:dyDescent="0.25">
      <c r="C29" s="247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47"/>
      <c r="D30" s="54" t="s">
        <v>113</v>
      </c>
      <c r="E30" s="51"/>
      <c r="F30" s="53"/>
      <c r="G30" s="57"/>
    </row>
    <row r="31" spans="3:7" x14ac:dyDescent="0.2">
      <c r="C31" s="247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47"/>
      <c r="D32" s="54" t="s">
        <v>112</v>
      </c>
      <c r="G32" s="55"/>
    </row>
    <row r="33" spans="3:7" x14ac:dyDescent="0.2">
      <c r="C33" s="247"/>
      <c r="D33" s="56" t="s">
        <v>98</v>
      </c>
      <c r="E33" s="59" t="s">
        <v>99</v>
      </c>
      <c r="F33" s="59"/>
      <c r="G33" s="55"/>
    </row>
    <row r="34" spans="3:7" x14ac:dyDescent="0.2">
      <c r="C34" s="247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47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47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47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47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47"/>
      <c r="D39" s="65" t="s">
        <v>116</v>
      </c>
      <c r="E39" s="66" t="s">
        <v>117</v>
      </c>
      <c r="F39" s="67"/>
      <c r="G39" s="68"/>
    </row>
    <row r="40" spans="3:7" x14ac:dyDescent="0.2">
      <c r="C40" s="247"/>
      <c r="D40" s="56" t="s">
        <v>119</v>
      </c>
      <c r="E40" s="52" t="s">
        <v>120</v>
      </c>
      <c r="G40" s="55"/>
    </row>
    <row r="41" spans="3:7" x14ac:dyDescent="0.2">
      <c r="C41" s="247"/>
      <c r="D41" s="60" t="s">
        <v>121</v>
      </c>
      <c r="E41" s="61"/>
      <c r="F41" s="64">
        <v>2000</v>
      </c>
      <c r="G41" s="63"/>
    </row>
    <row r="42" spans="3:7" x14ac:dyDescent="0.2">
      <c r="C42" s="247"/>
      <c r="D42" s="65" t="s">
        <v>116</v>
      </c>
      <c r="E42" s="66" t="s">
        <v>118</v>
      </c>
      <c r="F42" s="67"/>
      <c r="G42" s="68"/>
    </row>
    <row r="43" spans="3:7" x14ac:dyDescent="0.2">
      <c r="C43" s="247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47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48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46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47"/>
      <c r="D47" s="54" t="s">
        <v>111</v>
      </c>
      <c r="G47" s="55"/>
    </row>
    <row r="48" spans="3:7" ht="15" x14ac:dyDescent="0.25">
      <c r="C48" s="247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47"/>
      <c r="D49" s="54" t="s">
        <v>113</v>
      </c>
      <c r="E49" s="51"/>
      <c r="F49" s="53"/>
      <c r="G49" s="57"/>
    </row>
    <row r="50" spans="3:7" x14ac:dyDescent="0.2">
      <c r="C50" s="247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47"/>
      <c r="D51" s="54" t="s">
        <v>112</v>
      </c>
      <c r="G51" s="55"/>
    </row>
    <row r="52" spans="3:7" x14ac:dyDescent="0.2">
      <c r="C52" s="247"/>
      <c r="D52" s="56" t="s">
        <v>98</v>
      </c>
      <c r="E52" s="59" t="s">
        <v>99</v>
      </c>
      <c r="F52" s="59"/>
      <c r="G52" s="55"/>
    </row>
    <row r="53" spans="3:7" x14ac:dyDescent="0.2">
      <c r="C53" s="247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47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47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47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47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47"/>
      <c r="D58" s="65" t="s">
        <v>116</v>
      </c>
      <c r="E58" s="66" t="s">
        <v>117</v>
      </c>
      <c r="F58" s="67"/>
      <c r="G58" s="68"/>
    </row>
    <row r="59" spans="3:7" x14ac:dyDescent="0.2">
      <c r="C59" s="247"/>
      <c r="D59" s="56" t="s">
        <v>119</v>
      </c>
      <c r="E59" s="52" t="s">
        <v>120</v>
      </c>
      <c r="G59" s="55"/>
    </row>
    <row r="60" spans="3:7" x14ac:dyDescent="0.2">
      <c r="C60" s="247"/>
      <c r="D60" s="60" t="s">
        <v>121</v>
      </c>
      <c r="E60" s="61"/>
      <c r="F60" s="64">
        <v>2000</v>
      </c>
      <c r="G60" s="63"/>
    </row>
    <row r="61" spans="3:7" x14ac:dyDescent="0.2">
      <c r="C61" s="247"/>
      <c r="D61" s="65" t="s">
        <v>116</v>
      </c>
      <c r="E61" s="66" t="s">
        <v>118</v>
      </c>
      <c r="F61" s="67"/>
      <c r="G61" s="68"/>
    </row>
    <row r="62" spans="3:7" x14ac:dyDescent="0.2">
      <c r="C62" s="247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47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48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46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47"/>
      <c r="D66" s="54" t="s">
        <v>111</v>
      </c>
      <c r="G66" s="55"/>
    </row>
    <row r="67" spans="3:7" ht="15" x14ac:dyDescent="0.25">
      <c r="C67" s="247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47"/>
      <c r="D68" s="54" t="s">
        <v>113</v>
      </c>
      <c r="E68" s="51"/>
      <c r="F68" s="53"/>
      <c r="G68" s="57"/>
    </row>
    <row r="69" spans="3:7" x14ac:dyDescent="0.2">
      <c r="C69" s="247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47"/>
      <c r="D70" s="54" t="s">
        <v>112</v>
      </c>
      <c r="G70" s="55"/>
    </row>
    <row r="71" spans="3:7" x14ac:dyDescent="0.2">
      <c r="C71" s="247"/>
      <c r="D71" s="56" t="s">
        <v>98</v>
      </c>
      <c r="E71" s="59" t="s">
        <v>99</v>
      </c>
      <c r="F71" s="59"/>
      <c r="G71" s="55"/>
    </row>
    <row r="72" spans="3:7" x14ac:dyDescent="0.2">
      <c r="C72" s="247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47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47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47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47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47"/>
      <c r="D77" s="65" t="s">
        <v>116</v>
      </c>
      <c r="E77" s="66" t="s">
        <v>117</v>
      </c>
      <c r="F77" s="67"/>
      <c r="G77" s="68"/>
    </row>
    <row r="78" spans="3:7" x14ac:dyDescent="0.2">
      <c r="C78" s="247"/>
      <c r="D78" s="56" t="s">
        <v>119</v>
      </c>
      <c r="E78" s="52" t="s">
        <v>120</v>
      </c>
      <c r="G78" s="55"/>
    </row>
    <row r="79" spans="3:7" x14ac:dyDescent="0.2">
      <c r="C79" s="247"/>
      <c r="D79" s="60" t="s">
        <v>121</v>
      </c>
      <c r="E79" s="61"/>
      <c r="F79" s="64">
        <v>2000</v>
      </c>
      <c r="G79" s="63"/>
    </row>
    <row r="80" spans="3:7" x14ac:dyDescent="0.2">
      <c r="C80" s="247"/>
      <c r="D80" s="65" t="s">
        <v>116</v>
      </c>
      <c r="E80" s="66" t="s">
        <v>118</v>
      </c>
      <c r="F80" s="67"/>
      <c r="G80" s="68"/>
    </row>
    <row r="81" spans="3:7" x14ac:dyDescent="0.2">
      <c r="C81" s="247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47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48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63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62" t="s">
        <v>177</v>
      </c>
      <c r="E9" s="263"/>
      <c r="F9" s="263"/>
      <c r="G9" s="264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3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3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3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65" t="s">
        <v>207</v>
      </c>
      <c r="D32" s="85" t="s">
        <v>186</v>
      </c>
      <c r="E32" s="86"/>
      <c r="F32" s="86"/>
      <c r="G32" s="87"/>
    </row>
    <row r="33" spans="3:37" x14ac:dyDescent="0.25">
      <c r="C33" s="266"/>
      <c r="D33" s="89" t="s">
        <v>180</v>
      </c>
      <c r="E33" s="86" t="s">
        <v>208</v>
      </c>
      <c r="F33" s="86"/>
      <c r="G33" s="87"/>
    </row>
    <row r="34" spans="3:37" x14ac:dyDescent="0.25">
      <c r="C34" s="266"/>
      <c r="D34" s="90" t="s">
        <v>181</v>
      </c>
      <c r="E34" s="44" t="s">
        <v>182</v>
      </c>
      <c r="G34" s="88"/>
    </row>
    <row r="35" spans="3:37" x14ac:dyDescent="0.25">
      <c r="C35" s="266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6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6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6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6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6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6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6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6"/>
      <c r="D43" s="44" t="s">
        <v>198</v>
      </c>
      <c r="E43" s="257" t="s">
        <v>200</v>
      </c>
      <c r="F43" s="257"/>
      <c r="G43" s="258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7"/>
      <c r="D44" s="81" t="s">
        <v>199</v>
      </c>
      <c r="E44" s="259"/>
      <c r="F44" s="259"/>
      <c r="G44" s="260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61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61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61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61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61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61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61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61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61"/>
      <c r="D53" s="90" t="s">
        <v>198</v>
      </c>
      <c r="E53" s="257" t="s">
        <v>200</v>
      </c>
      <c r="F53" s="257"/>
      <c r="G53" s="258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61"/>
      <c r="D54" s="91" t="s">
        <v>199</v>
      </c>
      <c r="E54" s="259"/>
      <c r="F54" s="259"/>
      <c r="G54" s="260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61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61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61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61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61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61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61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61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61"/>
      <c r="D63" s="90" t="s">
        <v>198</v>
      </c>
      <c r="E63" s="257" t="s">
        <v>200</v>
      </c>
      <c r="F63" s="257"/>
      <c r="G63" s="258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61"/>
      <c r="D64" s="91" t="s">
        <v>199</v>
      </c>
      <c r="E64" s="259"/>
      <c r="F64" s="259"/>
      <c r="G64" s="260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5" t="s">
        <v>160</v>
      </c>
      <c r="D69" s="271" t="s">
        <v>161</v>
      </c>
      <c r="E69" s="271"/>
      <c r="F69" s="271" t="s">
        <v>133</v>
      </c>
      <c r="G69" s="272"/>
      <c r="I69" s="268" t="s">
        <v>223</v>
      </c>
      <c r="J69" s="269"/>
      <c r="K69" s="270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6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8" t="s">
        <v>222</v>
      </c>
      <c r="J77" s="269"/>
      <c r="K77" s="270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53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54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54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54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55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56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53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54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54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54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55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56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53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54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54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54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55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56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163:C164"/>
    <mergeCell ref="C165:C166"/>
    <mergeCell ref="C167:C168"/>
    <mergeCell ref="C126:C127"/>
    <mergeCell ref="C128:C129"/>
    <mergeCell ref="C130:C131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90:C91"/>
    <mergeCell ref="C92:C93"/>
    <mergeCell ref="C94:C95"/>
    <mergeCell ref="E53:G54"/>
    <mergeCell ref="E63:G64"/>
    <mergeCell ref="C45:C64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8" t="s">
        <v>314</v>
      </c>
      <c r="D5" s="269"/>
      <c r="E5" s="269"/>
      <c r="F5" s="269"/>
      <c r="G5" s="269"/>
      <c r="H5" s="270"/>
      <c r="I5" s="171" t="s">
        <v>315</v>
      </c>
      <c r="J5" s="268" t="s">
        <v>316</v>
      </c>
      <c r="K5" s="269"/>
      <c r="L5" s="269"/>
      <c r="M5" s="273" t="s">
        <v>322</v>
      </c>
      <c r="N5" s="271"/>
      <c r="O5" s="272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B16" sqref="B16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74" t="s">
        <v>356</v>
      </c>
      <c r="E2" s="275"/>
      <c r="F2" s="275"/>
      <c r="G2" s="275"/>
      <c r="H2" s="275"/>
      <c r="I2" s="275"/>
      <c r="J2" s="275"/>
      <c r="K2" s="276"/>
      <c r="L2" s="274" t="s">
        <v>357</v>
      </c>
      <c r="M2" s="275"/>
      <c r="N2" s="275"/>
      <c r="O2" s="275"/>
      <c r="P2" s="275"/>
      <c r="Q2" s="275"/>
      <c r="R2" s="275"/>
      <c r="S2" s="276"/>
    </row>
    <row r="3" spans="2:19" x14ac:dyDescent="0.25">
      <c r="B3" s="207" t="s">
        <v>354</v>
      </c>
      <c r="C3" s="207" t="s">
        <v>355</v>
      </c>
      <c r="D3" s="208">
        <v>2.8E-3</v>
      </c>
      <c r="E3" s="209">
        <v>3.8E-3</v>
      </c>
      <c r="F3" s="209">
        <v>5.5999999999999999E-3</v>
      </c>
      <c r="G3" s="209">
        <v>7.4999999999999997E-3</v>
      </c>
      <c r="H3" s="209">
        <v>1.0999999999999999E-2</v>
      </c>
      <c r="I3" s="209">
        <v>1.4999999999999999E-2</v>
      </c>
      <c r="J3" s="209">
        <v>2.3E-2</v>
      </c>
      <c r="K3" s="210">
        <v>3.1E-2</v>
      </c>
      <c r="L3" s="209">
        <v>2.8E-3</v>
      </c>
      <c r="M3" s="209">
        <v>3.8E-3</v>
      </c>
      <c r="N3" s="209">
        <v>5.5999999999999999E-3</v>
      </c>
      <c r="O3" s="209">
        <v>7.4999999999999997E-3</v>
      </c>
      <c r="P3" s="209">
        <v>1.0999999999999999E-2</v>
      </c>
      <c r="Q3" s="209">
        <v>1.4999999999999999E-2</v>
      </c>
      <c r="R3" s="209">
        <v>2.3E-2</v>
      </c>
      <c r="S3" s="210">
        <v>3.1E-2</v>
      </c>
    </row>
    <row r="4" spans="2:19" x14ac:dyDescent="0.25">
      <c r="B4" s="211">
        <v>2</v>
      </c>
      <c r="C4" s="211">
        <v>51</v>
      </c>
      <c r="D4" s="212">
        <v>-5.2825603426972703E-6</v>
      </c>
      <c r="E4" s="213">
        <v>-5.2997226570011297E-6</v>
      </c>
      <c r="F4" s="213">
        <v>8.2639975835461203E-5</v>
      </c>
      <c r="G4" s="213">
        <v>1.3290839443117199E-4</v>
      </c>
      <c r="H4" s="213">
        <v>1.95705302468626E-4</v>
      </c>
      <c r="I4" s="213">
        <v>-1.1581129692177001E-5</v>
      </c>
      <c r="J4" s="213">
        <v>-1.8116195732762101E-4</v>
      </c>
      <c r="K4" s="214">
        <v>-5.2997226570011297E-6</v>
      </c>
      <c r="L4" s="213">
        <v>3.1055900621118102E-5</v>
      </c>
      <c r="M4" s="213">
        <v>3.1055900621118102E-5</v>
      </c>
      <c r="N4" s="213">
        <v>1.11801242236024E-4</v>
      </c>
      <c r="O4" s="213">
        <v>1.42857142857142E-4</v>
      </c>
      <c r="P4" s="213">
        <v>1.4906832298136599E-4</v>
      </c>
      <c r="Q4" s="213">
        <v>-1.61490683229813E-4</v>
      </c>
      <c r="R4" s="213">
        <v>-1.9254658385093099E-4</v>
      </c>
      <c r="S4" s="214">
        <v>5.1552795031055898E-4</v>
      </c>
    </row>
    <row r="5" spans="2:19" x14ac:dyDescent="0.25">
      <c r="B5" s="211">
        <v>8</v>
      </c>
      <c r="C5" s="211">
        <v>203</v>
      </c>
      <c r="D5" s="212">
        <v>1.9496732295356501E-4</v>
      </c>
      <c r="E5" s="213">
        <v>3.0175124255155502E-4</v>
      </c>
      <c r="F5" s="213">
        <v>3.0176840486585899E-4</v>
      </c>
      <c r="G5" s="213">
        <v>4.4622360436060002E-4</v>
      </c>
      <c r="H5" s="213">
        <v>4.52505011395776E-4</v>
      </c>
      <c r="I5" s="213">
        <v>7.6657536315457003E-4</v>
      </c>
      <c r="J5" s="213">
        <v>2.0605452124008001E-3</v>
      </c>
      <c r="K5" s="214">
        <v>4.6170778757173804E-3</v>
      </c>
      <c r="L5" s="213">
        <v>2.48447204968944E-4</v>
      </c>
      <c r="M5" s="213">
        <v>3.2298136645962698E-4</v>
      </c>
      <c r="N5" s="213">
        <v>3.2298136645962698E-4</v>
      </c>
      <c r="O5" s="213">
        <v>4.5962732919254599E-4</v>
      </c>
      <c r="P5" s="213">
        <v>4.6583850931677001E-4</v>
      </c>
      <c r="Q5" s="213">
        <v>1.0807453416148999E-3</v>
      </c>
      <c r="R5" s="213">
        <v>2.7018633540372601E-3</v>
      </c>
      <c r="S5" s="214">
        <v>5.8633540372670804E-3</v>
      </c>
    </row>
    <row r="6" spans="2:19" x14ac:dyDescent="0.25">
      <c r="B6" s="211">
        <v>24</v>
      </c>
      <c r="C6" s="211">
        <v>610</v>
      </c>
      <c r="D6" s="212">
        <v>4.6934124172776402E-4</v>
      </c>
      <c r="E6" s="213">
        <v>6.95471894994096E-4</v>
      </c>
      <c r="F6" s="213">
        <v>1.2482528764038701E-3</v>
      </c>
      <c r="G6" s="213">
        <v>1.50579056484608E-3</v>
      </c>
      <c r="H6" s="213">
        <v>1.8512507894664499E-3</v>
      </c>
      <c r="I6" s="213">
        <v>2.4793914929840399E-3</v>
      </c>
      <c r="J6" s="213">
        <v>4.3763764176071602E-3</v>
      </c>
      <c r="K6" s="214">
        <v>7.1716197105747299E-3</v>
      </c>
      <c r="L6" s="213">
        <v>4.7826086956521702E-4</v>
      </c>
      <c r="M6" s="213">
        <v>5.5900621118012397E-4</v>
      </c>
      <c r="N6" s="213">
        <v>1.1677018633540299E-3</v>
      </c>
      <c r="O6" s="213">
        <v>1.2546583850931599E-3</v>
      </c>
      <c r="P6" s="213">
        <v>1.4534161490683201E-3</v>
      </c>
      <c r="Q6" s="213">
        <v>1.9130434782608601E-3</v>
      </c>
      <c r="R6" s="213">
        <v>4.0931677018633504E-3</v>
      </c>
      <c r="S6" s="214">
        <v>6.9751552795030997E-3</v>
      </c>
    </row>
    <row r="7" spans="2:19" x14ac:dyDescent="0.25">
      <c r="B7" s="211">
        <v>40</v>
      </c>
      <c r="C7" s="211">
        <v>1016</v>
      </c>
      <c r="D7" s="212">
        <v>1.03011642914023E-4</v>
      </c>
      <c r="E7" s="213">
        <v>4.8617747205975198E-4</v>
      </c>
      <c r="F7" s="213">
        <v>1.24624488563033E-3</v>
      </c>
      <c r="G7" s="213">
        <v>1.6105664936705299E-3</v>
      </c>
      <c r="H7" s="213">
        <v>1.9309010901502001E-3</v>
      </c>
      <c r="I7" s="213">
        <v>2.30152126753988E-3</v>
      </c>
      <c r="J7" s="213">
        <v>3.1934639042205501E-3</v>
      </c>
      <c r="K7" s="214">
        <v>5.0464961419117403E-3</v>
      </c>
      <c r="L7" s="213">
        <v>2.48447204968944E-4</v>
      </c>
      <c r="M7" s="213">
        <v>5.0310559006211104E-4</v>
      </c>
      <c r="N7" s="213">
        <v>1.06211180124223E-3</v>
      </c>
      <c r="O7" s="213">
        <v>1.27329192546583E-3</v>
      </c>
      <c r="P7" s="213">
        <v>1.4285714285714199E-3</v>
      </c>
      <c r="Q7" s="213">
        <v>1.73291925465838E-3</v>
      </c>
      <c r="R7" s="213">
        <v>2.47204968944099E-3</v>
      </c>
      <c r="S7" s="214">
        <v>4.1739130434782596E-3</v>
      </c>
    </row>
    <row r="8" spans="2:19" x14ac:dyDescent="0.25">
      <c r="B8" s="211">
        <v>56</v>
      </c>
      <c r="C8" s="211">
        <v>1422</v>
      </c>
      <c r="D8" s="212">
        <v>5.0113957766970803E-7</v>
      </c>
      <c r="E8" s="213">
        <v>2.32913199879177E-4</v>
      </c>
      <c r="F8" s="213">
        <v>8.1708405415053295E-4</v>
      </c>
      <c r="G8" s="213">
        <v>1.1311544059093199E-3</v>
      </c>
      <c r="H8" s="213">
        <v>1.35100365214048E-3</v>
      </c>
      <c r="I8" s="213">
        <v>1.5394458631957601E-3</v>
      </c>
      <c r="J8" s="213">
        <v>1.91633028530631E-3</v>
      </c>
      <c r="K8" s="214">
        <v>2.60728505917566E-3</v>
      </c>
      <c r="L8" s="213">
        <v>1.8633540372670902E-5</v>
      </c>
      <c r="M8" s="213">
        <v>2.3602484472049699E-4</v>
      </c>
      <c r="N8" s="213">
        <v>8.1366459627329199E-4</v>
      </c>
      <c r="O8" s="213">
        <v>9.93788819875776E-4</v>
      </c>
      <c r="P8" s="213">
        <v>1.1304347826086899E-3</v>
      </c>
      <c r="Q8" s="213">
        <v>1.32298136645962E-3</v>
      </c>
      <c r="R8" s="213">
        <v>1.6894409937888201E-3</v>
      </c>
      <c r="S8" s="214">
        <v>2.6024844720496801E-3</v>
      </c>
    </row>
    <row r="9" spans="2:19" x14ac:dyDescent="0.25">
      <c r="B9" s="211">
        <v>72</v>
      </c>
      <c r="C9" s="211">
        <v>1829</v>
      </c>
      <c r="D9" s="212">
        <v>-1.4896888815662899E-6</v>
      </c>
      <c r="E9" s="213">
        <v>4.7917181536093601E-6</v>
      </c>
      <c r="F9" s="213">
        <v>1.17839882472471E-4</v>
      </c>
      <c r="G9" s="213">
        <v>2.81173627701348E-4</v>
      </c>
      <c r="H9" s="213">
        <v>4.1306601312573701E-4</v>
      </c>
      <c r="I9" s="213">
        <v>4.9470714226871996E-4</v>
      </c>
      <c r="J9" s="213">
        <v>6.2665101463602101E-4</v>
      </c>
      <c r="K9" s="214">
        <v>8.2137463272647304E-4</v>
      </c>
      <c r="L9" s="213">
        <v>2.4844720496894298E-5</v>
      </c>
      <c r="M9" s="213">
        <v>2.4844720496894298E-5</v>
      </c>
      <c r="N9" s="213">
        <v>1.4906832298136599E-4</v>
      </c>
      <c r="O9" s="213">
        <v>2.9813664596273302E-4</v>
      </c>
      <c r="P9" s="213">
        <v>3.8509316770186301E-4</v>
      </c>
      <c r="Q9" s="213">
        <v>3.9751552795031002E-4</v>
      </c>
      <c r="R9" s="213">
        <v>4.6583850931677001E-4</v>
      </c>
      <c r="S9" s="214">
        <v>6.1490683229813603E-4</v>
      </c>
    </row>
    <row r="10" spans="2:19" x14ac:dyDescent="0.25">
      <c r="B10" s="215">
        <v>96</v>
      </c>
      <c r="C10" s="215">
        <v>2438</v>
      </c>
      <c r="D10" s="216">
        <v>-4.4930938847241501E-6</v>
      </c>
      <c r="E10" s="217">
        <v>1.7883131504514901E-6</v>
      </c>
      <c r="F10" s="217">
        <v>-4.4930938847241501E-6</v>
      </c>
      <c r="G10" s="217">
        <v>1.7883131504514901E-6</v>
      </c>
      <c r="H10" s="217">
        <v>-4.4930938847241501E-6</v>
      </c>
      <c r="I10" s="217">
        <v>-1.07745009199E-5</v>
      </c>
      <c r="J10" s="217">
        <v>-4.5102561990280197E-6</v>
      </c>
      <c r="K10" s="218">
        <v>-4.5102561990280197E-6</v>
      </c>
      <c r="L10" s="217">
        <v>2.4844720496894298E-5</v>
      </c>
      <c r="M10" s="217">
        <v>2.4844720496894298E-5</v>
      </c>
      <c r="N10" s="217">
        <v>1.8633540372670902E-5</v>
      </c>
      <c r="O10" s="217">
        <v>2.4844720496894298E-5</v>
      </c>
      <c r="P10" s="217">
        <v>1.8633540372670902E-5</v>
      </c>
      <c r="Q10" s="217">
        <v>1.8633540372670902E-5</v>
      </c>
      <c r="R10" s="217">
        <v>2.4844720496894298E-5</v>
      </c>
      <c r="S10" s="218">
        <v>2.4844720496894298E-5</v>
      </c>
    </row>
    <row r="21" spans="5:5" x14ac:dyDescent="0.25">
      <c r="E21" s="219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zoomScale="130" zoomScaleNormal="130" workbookViewId="0">
      <selection activeCell="K14" sqref="K14"/>
    </sheetView>
  </sheetViews>
  <sheetFormatPr baseColWidth="10" defaultRowHeight="15" x14ac:dyDescent="0.25"/>
  <cols>
    <col min="2" max="2" width="11.42578125" style="206"/>
    <col min="3" max="3" width="11.28515625" style="206" customWidth="1"/>
    <col min="4" max="4" width="11.42578125" style="206"/>
    <col min="5" max="5" width="26" style="206" customWidth="1"/>
    <col min="6" max="6" width="11.42578125" style="206"/>
  </cols>
  <sheetData>
    <row r="2" spans="2:7" x14ac:dyDescent="0.25">
      <c r="B2" s="207" t="s">
        <v>358</v>
      </c>
      <c r="C2" s="207">
        <v>2438.4</v>
      </c>
    </row>
    <row r="3" spans="2:7" x14ac:dyDescent="0.25">
      <c r="B3" s="207" t="s">
        <v>359</v>
      </c>
      <c r="C3" s="207">
        <v>0.1</v>
      </c>
    </row>
    <row r="5" spans="2:7" x14ac:dyDescent="0.25">
      <c r="B5" s="220" t="s">
        <v>360</v>
      </c>
      <c r="C5" s="221" t="s">
        <v>361</v>
      </c>
      <c r="D5" s="222" t="s">
        <v>362</v>
      </c>
      <c r="E5" s="222" t="s">
        <v>363</v>
      </c>
      <c r="F5" s="229" t="s">
        <v>364</v>
      </c>
    </row>
    <row r="6" spans="2:7" x14ac:dyDescent="0.25">
      <c r="B6" s="223">
        <v>0.1</v>
      </c>
      <c r="C6" s="224">
        <f>B6*$C$2/100</f>
        <v>2.4384000000000001</v>
      </c>
      <c r="D6" s="224">
        <f>C6/$C$3</f>
        <v>24.384</v>
      </c>
      <c r="E6" s="224">
        <f>INT(D6)</f>
        <v>24</v>
      </c>
      <c r="F6" s="225">
        <f>E6*$C$3</f>
        <v>2.4000000000000004</v>
      </c>
      <c r="G6">
        <f>E6*4*3</f>
        <v>288</v>
      </c>
    </row>
    <row r="7" spans="2:7" x14ac:dyDescent="0.25">
      <c r="B7" s="223">
        <v>0.3</v>
      </c>
      <c r="C7" s="224">
        <f t="shared" ref="C7:C13" si="0">B7*$C$2/100</f>
        <v>7.3151999999999999</v>
      </c>
      <c r="D7" s="224">
        <f t="shared" ref="D7:D13" si="1">C7/$C$3</f>
        <v>73.152000000000001</v>
      </c>
      <c r="E7" s="224">
        <f t="shared" ref="E7:E13" si="2">INT(D7)</f>
        <v>73</v>
      </c>
      <c r="F7" s="225">
        <f t="shared" ref="F7:F13" si="3">E7*$C$3</f>
        <v>7.3000000000000007</v>
      </c>
      <c r="G7">
        <f t="shared" ref="G7:G11" si="4">E7*4*3</f>
        <v>876</v>
      </c>
    </row>
    <row r="8" spans="2:7" x14ac:dyDescent="0.25">
      <c r="B8" s="223">
        <v>0.5</v>
      </c>
      <c r="C8" s="224">
        <f t="shared" si="0"/>
        <v>12.192</v>
      </c>
      <c r="D8" s="224">
        <f t="shared" si="1"/>
        <v>121.92</v>
      </c>
      <c r="E8" s="224">
        <f t="shared" si="2"/>
        <v>121</v>
      </c>
      <c r="F8" s="225">
        <f t="shared" si="3"/>
        <v>12.100000000000001</v>
      </c>
      <c r="G8">
        <f t="shared" si="4"/>
        <v>1452</v>
      </c>
    </row>
    <row r="9" spans="2:7" x14ac:dyDescent="0.25">
      <c r="B9" s="223">
        <v>0.7</v>
      </c>
      <c r="C9" s="224">
        <f t="shared" si="0"/>
        <v>17.0688</v>
      </c>
      <c r="D9" s="224">
        <f t="shared" si="1"/>
        <v>170.68799999999999</v>
      </c>
      <c r="E9" s="224">
        <f t="shared" si="2"/>
        <v>170</v>
      </c>
      <c r="F9" s="225">
        <f t="shared" si="3"/>
        <v>17</v>
      </c>
      <c r="G9">
        <f t="shared" si="4"/>
        <v>2040</v>
      </c>
    </row>
    <row r="10" spans="2:7" x14ac:dyDescent="0.25">
      <c r="B10" s="223">
        <v>1</v>
      </c>
      <c r="C10" s="224">
        <f t="shared" si="0"/>
        <v>24.384</v>
      </c>
      <c r="D10" s="224">
        <f t="shared" si="1"/>
        <v>243.84</v>
      </c>
      <c r="E10" s="224">
        <f t="shared" si="2"/>
        <v>243</v>
      </c>
      <c r="F10" s="225">
        <f t="shared" si="3"/>
        <v>24.3</v>
      </c>
      <c r="G10">
        <f t="shared" si="4"/>
        <v>2916</v>
      </c>
    </row>
    <row r="11" spans="2:7" x14ac:dyDescent="0.25">
      <c r="B11" s="223">
        <v>1.5</v>
      </c>
      <c r="C11" s="224">
        <f t="shared" si="0"/>
        <v>36.576000000000001</v>
      </c>
      <c r="D11" s="224">
        <f t="shared" si="1"/>
        <v>365.76</v>
      </c>
      <c r="E11" s="224">
        <f t="shared" si="2"/>
        <v>365</v>
      </c>
      <c r="F11" s="225">
        <f t="shared" si="3"/>
        <v>36.5</v>
      </c>
      <c r="G11">
        <f t="shared" si="4"/>
        <v>4380</v>
      </c>
    </row>
    <row r="12" spans="2:7" x14ac:dyDescent="0.25">
      <c r="B12" s="223">
        <v>2.2000000000000002</v>
      </c>
      <c r="C12" s="224">
        <f t="shared" si="0"/>
        <v>53.644800000000004</v>
      </c>
      <c r="D12" s="224">
        <f t="shared" si="1"/>
        <v>536.44799999999998</v>
      </c>
      <c r="E12" s="224">
        <f t="shared" si="2"/>
        <v>536</v>
      </c>
      <c r="F12" s="225">
        <f t="shared" si="3"/>
        <v>53.6</v>
      </c>
      <c r="G12">
        <f>E12*4*2</f>
        <v>4288</v>
      </c>
    </row>
    <row r="13" spans="2:7" x14ac:dyDescent="0.25">
      <c r="B13" s="226">
        <v>3.1</v>
      </c>
      <c r="C13" s="227">
        <f t="shared" si="0"/>
        <v>75.590400000000002</v>
      </c>
      <c r="D13" s="227">
        <f t="shared" si="1"/>
        <v>755.904</v>
      </c>
      <c r="E13" s="227">
        <f t="shared" si="2"/>
        <v>755</v>
      </c>
      <c r="F13" s="230">
        <f t="shared" si="3"/>
        <v>75.5</v>
      </c>
      <c r="G13">
        <f>E13*4*2</f>
        <v>6040</v>
      </c>
    </row>
    <row r="14" spans="2:7" x14ac:dyDescent="0.25">
      <c r="D14" s="228">
        <f>SUM(D6:D13)*4</f>
        <v>9168.384</v>
      </c>
      <c r="E14" s="228">
        <f>SUM(E6:E13)*4</f>
        <v>9148</v>
      </c>
      <c r="G14">
        <f>SUM(G6:G13)</f>
        <v>22280</v>
      </c>
    </row>
    <row r="15" spans="2:7" x14ac:dyDescent="0.25">
      <c r="E15" s="228"/>
    </row>
    <row r="16" spans="2:7" x14ac:dyDescent="0.25">
      <c r="C16" s="206" t="s">
        <v>365</v>
      </c>
      <c r="D16" s="206">
        <v>4580</v>
      </c>
    </row>
    <row r="18" spans="2:6" x14ac:dyDescent="0.25">
      <c r="B18" s="220" t="s">
        <v>360</v>
      </c>
      <c r="C18" s="221" t="s">
        <v>361</v>
      </c>
      <c r="D18" s="222" t="s">
        <v>362</v>
      </c>
      <c r="E18" s="222" t="s">
        <v>363</v>
      </c>
      <c r="F18" s="229" t="s">
        <v>364</v>
      </c>
    </row>
    <row r="19" spans="2:6" x14ac:dyDescent="0.25">
      <c r="B19" s="223">
        <v>0.28000000000000003</v>
      </c>
      <c r="C19" s="224">
        <f>B19*$C$2/100</f>
        <v>6.8275200000000007</v>
      </c>
      <c r="D19" s="224">
        <f>C19/$C$3</f>
        <v>68.275199999999998</v>
      </c>
      <c r="E19" s="224">
        <f>INT(D19)</f>
        <v>68</v>
      </c>
      <c r="F19" s="225">
        <f>E19*$C$3</f>
        <v>6.8000000000000007</v>
      </c>
    </row>
    <row r="20" spans="2:6" x14ac:dyDescent="0.25">
      <c r="B20" s="223">
        <v>0.38</v>
      </c>
      <c r="C20" s="224">
        <f t="shared" ref="C20:C26" si="5">B20*$C$2/100</f>
        <v>9.2659200000000013</v>
      </c>
      <c r="D20" s="224">
        <f t="shared" ref="D20:D26" si="6">C20/$C$3</f>
        <v>92.659200000000013</v>
      </c>
      <c r="E20" s="224">
        <f t="shared" ref="E20:E26" si="7">INT(D20)</f>
        <v>92</v>
      </c>
      <c r="F20" s="225">
        <f t="shared" ref="F20:F26" si="8">E20*$C$3</f>
        <v>9.2000000000000011</v>
      </c>
    </row>
    <row r="21" spans="2:6" x14ac:dyDescent="0.25">
      <c r="B21" s="223">
        <v>0.56000000000000005</v>
      </c>
      <c r="C21" s="224">
        <f t="shared" si="5"/>
        <v>13.655040000000001</v>
      </c>
      <c r="D21" s="224">
        <f t="shared" si="6"/>
        <v>136.5504</v>
      </c>
      <c r="E21" s="224">
        <f t="shared" si="7"/>
        <v>136</v>
      </c>
      <c r="F21" s="225">
        <f t="shared" si="8"/>
        <v>13.600000000000001</v>
      </c>
    </row>
    <row r="22" spans="2:6" x14ac:dyDescent="0.25">
      <c r="B22" s="223">
        <v>0.75</v>
      </c>
      <c r="C22" s="224">
        <f t="shared" si="5"/>
        <v>18.288</v>
      </c>
      <c r="D22" s="224">
        <f t="shared" si="6"/>
        <v>182.88</v>
      </c>
      <c r="E22" s="224">
        <f t="shared" si="7"/>
        <v>182</v>
      </c>
      <c r="F22" s="225">
        <f t="shared" si="8"/>
        <v>18.2</v>
      </c>
    </row>
    <row r="23" spans="2:6" x14ac:dyDescent="0.25">
      <c r="B23" s="223">
        <v>1.1000000000000001</v>
      </c>
      <c r="C23" s="224">
        <f t="shared" si="5"/>
        <v>26.822400000000002</v>
      </c>
      <c r="D23" s="224">
        <f t="shared" si="6"/>
        <v>268.22399999999999</v>
      </c>
      <c r="E23" s="224">
        <f t="shared" si="7"/>
        <v>268</v>
      </c>
      <c r="F23" s="225">
        <f t="shared" si="8"/>
        <v>26.8</v>
      </c>
    </row>
    <row r="24" spans="2:6" x14ac:dyDescent="0.25">
      <c r="B24" s="223">
        <v>1.5</v>
      </c>
      <c r="C24" s="224">
        <f t="shared" si="5"/>
        <v>36.576000000000001</v>
      </c>
      <c r="D24" s="224">
        <f t="shared" si="6"/>
        <v>365.76</v>
      </c>
      <c r="E24" s="224">
        <f t="shared" si="7"/>
        <v>365</v>
      </c>
      <c r="F24" s="225">
        <f t="shared" si="8"/>
        <v>36.5</v>
      </c>
    </row>
    <row r="25" spans="2:6" x14ac:dyDescent="0.25">
      <c r="B25" s="223">
        <v>2.2999999999999998</v>
      </c>
      <c r="C25" s="224">
        <f t="shared" si="5"/>
        <v>56.083199999999998</v>
      </c>
      <c r="D25" s="224">
        <f t="shared" si="6"/>
        <v>560.83199999999999</v>
      </c>
      <c r="E25" s="224">
        <f t="shared" si="7"/>
        <v>560</v>
      </c>
      <c r="F25" s="225">
        <f t="shared" si="8"/>
        <v>56</v>
      </c>
    </row>
    <row r="26" spans="2:6" x14ac:dyDescent="0.25">
      <c r="B26" s="226">
        <v>3.1</v>
      </c>
      <c r="C26" s="227">
        <f t="shared" si="5"/>
        <v>75.590400000000002</v>
      </c>
      <c r="D26" s="227">
        <f t="shared" si="6"/>
        <v>755.904</v>
      </c>
      <c r="E26" s="227">
        <f t="shared" si="7"/>
        <v>755</v>
      </c>
      <c r="F26" s="230">
        <f t="shared" si="8"/>
        <v>75.5</v>
      </c>
    </row>
    <row r="27" spans="2:6" x14ac:dyDescent="0.25">
      <c r="D27" s="228">
        <f>SUM(D19:D26)*4</f>
        <v>9724.3392000000003</v>
      </c>
      <c r="E27" s="228">
        <f>SUM(E19:E26)*4</f>
        <v>9704</v>
      </c>
    </row>
    <row r="29" spans="2:6" x14ac:dyDescent="0.25">
      <c r="C29" s="206" t="s">
        <v>365</v>
      </c>
      <c r="D29" s="206">
        <v>4864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  <vt:lpstr>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2023-10-11T13:14:00Z</dcterms:modified>
</cp:coreProperties>
</file>