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Otros ordenadores\Mi portátil\Tesis II\Actual tema\Ejemplos\Tcl\MEFISection_SW-T2-S3-4\Documentacion\"/>
    </mc:Choice>
  </mc:AlternateContent>
  <bookViews>
    <workbookView xWindow="-28920" yWindow="-60" windowWidth="29040" windowHeight="15840"/>
  </bookViews>
  <sheets>
    <sheet name="Model" sheetId="1" r:id="rId1"/>
    <sheet name="Hoja1" sheetId="3" r:id="rId2"/>
    <sheet name="Drift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3" l="1"/>
  <c r="F28" i="3"/>
  <c r="F29" i="3"/>
  <c r="F25" i="3"/>
  <c r="F26" i="3"/>
  <c r="F24" i="3"/>
  <c r="F21" i="3"/>
  <c r="F22" i="3"/>
  <c r="F23" i="3"/>
  <c r="F18" i="3"/>
  <c r="F19" i="3"/>
  <c r="F20" i="3"/>
  <c r="F17" i="3"/>
  <c r="F16" i="3"/>
  <c r="F15" i="3"/>
  <c r="F13" i="3"/>
  <c r="F14" i="3"/>
  <c r="F12" i="3"/>
  <c r="G12" i="3" s="1"/>
  <c r="G13" i="3"/>
  <c r="G14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G11" i="3"/>
  <c r="E11" i="3"/>
  <c r="G10" i="3"/>
  <c r="E10" i="3"/>
  <c r="G9" i="3"/>
  <c r="E9" i="3"/>
  <c r="G8" i="3"/>
  <c r="E8" i="3"/>
  <c r="G7" i="3"/>
  <c r="E7" i="3"/>
  <c r="G6" i="3"/>
  <c r="E6" i="3"/>
  <c r="E4" i="2" l="1"/>
  <c r="G15" i="3" l="1"/>
  <c r="F15" i="2"/>
  <c r="G4" i="2"/>
  <c r="N15" i="2"/>
  <c r="L15" i="2"/>
  <c r="J15" i="2"/>
  <c r="H15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F4" i="2"/>
  <c r="H4" i="2"/>
  <c r="D4" i="2"/>
  <c r="E37" i="1"/>
  <c r="E36" i="1"/>
  <c r="E35" i="1"/>
  <c r="G16" i="3" l="1"/>
  <c r="T32" i="1"/>
  <c r="T30" i="1"/>
  <c r="T20" i="1"/>
  <c r="T18" i="1"/>
  <c r="T16" i="1"/>
  <c r="T14" i="1"/>
  <c r="T12" i="1"/>
  <c r="G17" i="3" l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10" i="1"/>
  <c r="G18" i="3" l="1"/>
  <c r="G19" i="3" l="1"/>
  <c r="G20" i="3" l="1"/>
  <c r="G21" i="3" l="1"/>
  <c r="G22" i="3" l="1"/>
  <c r="G23" i="3" l="1"/>
  <c r="G24" i="3" l="1"/>
  <c r="G25" i="3" l="1"/>
  <c r="G26" i="3" l="1"/>
  <c r="G27" i="3" l="1"/>
  <c r="G28" i="3" l="1"/>
  <c r="G29" i="3"/>
</calcChain>
</file>

<file path=xl/comments1.xml><?xml version="1.0" encoding="utf-8"?>
<comments xmlns="http://schemas.openxmlformats.org/spreadsheetml/2006/main">
  <authors>
    <author>Maria Jose Nuñez</author>
  </authors>
  <commentList>
    <comment ref="F37" authorId="0" shapeId="0">
      <text>
        <r>
          <rPr>
            <b/>
            <sz val="9"/>
            <color indexed="81"/>
            <rFont val="Tahoma"/>
            <family val="2"/>
          </rPr>
          <t>Maria Jose Nuñez:</t>
        </r>
        <r>
          <rPr>
            <sz val="9"/>
            <color indexed="81"/>
            <rFont val="Tahoma"/>
            <family val="2"/>
          </rPr>
          <t xml:space="preserve">
hw/lw &lt; [1,0;1,5]</t>
        </r>
      </text>
    </comment>
  </commentList>
</comments>
</file>

<file path=xl/sharedStrings.xml><?xml version="1.0" encoding="utf-8"?>
<sst xmlns="http://schemas.openxmlformats.org/spreadsheetml/2006/main" count="87" uniqueCount="66">
  <si>
    <t>X coord [mm]</t>
  </si>
  <si>
    <t>X coord [cm]</t>
  </si>
  <si>
    <t>Y coord [mm]</t>
  </si>
  <si>
    <t>Y coord [cm]</t>
  </si>
  <si>
    <t>NODOS</t>
  </si>
  <si>
    <t>CONECTIVIDAD</t>
  </si>
  <si>
    <t>ID Nodo</t>
  </si>
  <si>
    <t>ID Elemento</t>
  </si>
  <si>
    <t>ID Nodos</t>
  </si>
  <si>
    <t>Steel02</t>
  </si>
  <si>
    <t>Tipo</t>
  </si>
  <si>
    <t xml:space="preserve">Resistencia de fluencia </t>
  </si>
  <si>
    <t>Fy</t>
  </si>
  <si>
    <t>Fy_hw</t>
  </si>
  <si>
    <t>kgf/cm2</t>
  </si>
  <si>
    <t>MPa</t>
  </si>
  <si>
    <t>Fy_vw</t>
  </si>
  <si>
    <t>Fy_b</t>
  </si>
  <si>
    <t>Módulo de Young</t>
  </si>
  <si>
    <t>Es</t>
  </si>
  <si>
    <t>Orientación acero</t>
  </si>
  <si>
    <t>OrientationEmbeddedSteel</t>
  </si>
  <si>
    <t xml:space="preserve">Inicial value of curvature parameter </t>
  </si>
  <si>
    <t xml:space="preserve">Curvature degradation parameter </t>
  </si>
  <si>
    <t>R0</t>
  </si>
  <si>
    <t>CR1</t>
  </si>
  <si>
    <t>CR2</t>
  </si>
  <si>
    <t>a1</t>
  </si>
  <si>
    <t>a2</t>
  </si>
  <si>
    <t>a3</t>
  </si>
  <si>
    <t>a4</t>
  </si>
  <si>
    <t>Fc_Pedestal</t>
  </si>
  <si>
    <t>Ec_Pedestal</t>
  </si>
  <si>
    <t>Resistencia máxima pedestal</t>
  </si>
  <si>
    <t xml:space="preserve">Módulo de Young pedestal </t>
  </si>
  <si>
    <t>Pedestal</t>
  </si>
  <si>
    <t xml:space="preserve">Muro </t>
  </si>
  <si>
    <t>Viga</t>
  </si>
  <si>
    <t>Borde</t>
  </si>
  <si>
    <t>Alma</t>
  </si>
  <si>
    <t>conc</t>
  </si>
  <si>
    <t>Section</t>
  </si>
  <si>
    <t>sX (2*n)</t>
  </si>
  <si>
    <t>sY (n)</t>
  </si>
  <si>
    <t>Uniaxial concrete</t>
  </si>
  <si>
    <t xml:space="preserve">Uniaxial steel </t>
  </si>
  <si>
    <t>[2-9]</t>
  </si>
  <si>
    <t>[10-19]</t>
  </si>
  <si>
    <t>NDMaterial</t>
  </si>
  <si>
    <t>[20-29]</t>
  </si>
  <si>
    <t>ORAC (n)</t>
  </si>
  <si>
    <t>SmearedSteel (2*n)</t>
  </si>
  <si>
    <t xml:space="preserve">RCLayerMembrane </t>
  </si>
  <si>
    <t>[30-39]</t>
  </si>
  <si>
    <t>Elastic Isotropic</t>
  </si>
  <si>
    <t>Alutura total</t>
  </si>
  <si>
    <t>hw</t>
  </si>
  <si>
    <t>mm</t>
  </si>
  <si>
    <t>Largo total</t>
  </si>
  <si>
    <t>lw</t>
  </si>
  <si>
    <t>Razón de aspecto</t>
  </si>
  <si>
    <t>hw/lw</t>
  </si>
  <si>
    <t>shear-controlled</t>
  </si>
  <si>
    <t>drift [%]</t>
  </si>
  <si>
    <t>∆ [cm]</t>
  </si>
  <si>
    <t>Hw [cm]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</si>
</sst>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9"/>
      <color theme="1"/>
      <name val="Times New Roman"/>
      <family val="1"/>
    </font>
    <font>
      <i/>
      <sz val="11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6" fillId="0" borderId="0" xfId="0" applyFont="1"/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right"/>
    </xf>
    <xf numFmtId="164" fontId="1" fillId="0" borderId="17" xfId="0" applyNumberFormat="1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/>
    <xf numFmtId="2" fontId="0" fillId="3" borderId="0" xfId="0" applyNumberFormat="1" applyFill="1"/>
    <xf numFmtId="0" fontId="1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295748</xdr:colOff>
      <xdr:row>7</xdr:row>
      <xdr:rowOff>184341</xdr:rowOff>
    </xdr:from>
    <xdr:to>
      <xdr:col>7</xdr:col>
      <xdr:colOff>239794</xdr:colOff>
      <xdr:row>31</xdr:row>
      <xdr:rowOff>118253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E5EC4C-C278-9F07-5E44-DE0C1250C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748" y="1527366"/>
          <a:ext cx="5887646" cy="45154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7:Z72"/>
  <sheetViews>
    <sheetView tabSelected="1" topLeftCell="A4" zoomScaleNormal="100" workbookViewId="0">
      <selection activeCell="J18" sqref="J18"/>
    </sheetView>
  </sheetViews>
  <sheetFormatPr baseColWidth="10" defaultColWidth="11.42578125" defaultRowHeight="15" x14ac:dyDescent="0.25"/>
  <cols>
    <col min="1" max="2" width="11.42578125" style="1"/>
    <col min="3" max="3" width="15.5703125" style="1" customWidth="1"/>
    <col min="4" max="5" width="11.42578125" style="1"/>
    <col min="6" max="6" width="16.42578125" style="1" customWidth="1"/>
    <col min="7" max="11" width="11.42578125" style="1"/>
    <col min="12" max="12" width="13.42578125" style="1" customWidth="1"/>
    <col min="13" max="13" width="13.140625" style="1" customWidth="1"/>
    <col min="14" max="14" width="12.5703125" style="1" customWidth="1"/>
    <col min="15" max="15" width="12.28515625" style="1" customWidth="1"/>
    <col min="16" max="17" width="11.42578125" style="1"/>
    <col min="18" max="18" width="28.5703125" style="16" customWidth="1"/>
    <col min="19" max="19" width="26.42578125" style="1" customWidth="1"/>
    <col min="20" max="20" width="18.140625" style="1" customWidth="1"/>
    <col min="21" max="21" width="15.85546875" style="1" customWidth="1"/>
    <col min="22" max="22" width="11.42578125" style="1"/>
    <col min="23" max="23" width="18.5703125" style="1" customWidth="1"/>
    <col min="24" max="24" width="18.28515625" style="1" customWidth="1"/>
    <col min="25" max="25" width="19.7109375" style="1" customWidth="1"/>
    <col min="26" max="26" width="21.42578125" style="1" customWidth="1"/>
    <col min="27" max="16384" width="11.42578125" style="1"/>
  </cols>
  <sheetData>
    <row r="7" spans="11:21" ht="15.75" thickBot="1" x14ac:dyDescent="0.3"/>
    <row r="8" spans="11:21" ht="15.75" thickBot="1" x14ac:dyDescent="0.3">
      <c r="K8" s="58" t="s">
        <v>4</v>
      </c>
      <c r="L8" s="59"/>
      <c r="M8" s="59"/>
      <c r="N8" s="59"/>
      <c r="O8" s="60"/>
    </row>
    <row r="9" spans="11:21" x14ac:dyDescent="0.25">
      <c r="K9" s="2" t="s">
        <v>6</v>
      </c>
      <c r="L9" s="3" t="s">
        <v>0</v>
      </c>
      <c r="M9" s="7" t="s">
        <v>1</v>
      </c>
      <c r="N9" s="3" t="s">
        <v>2</v>
      </c>
      <c r="O9" s="10" t="s">
        <v>3</v>
      </c>
    </row>
    <row r="10" spans="11:21" x14ac:dyDescent="0.25">
      <c r="K10" s="4">
        <v>1</v>
      </c>
      <c r="L10" s="1">
        <v>0</v>
      </c>
      <c r="M10" s="8">
        <f>L10/10</f>
        <v>0</v>
      </c>
      <c r="N10" s="1">
        <v>0</v>
      </c>
      <c r="O10" s="11">
        <f>N10/10</f>
        <v>0</v>
      </c>
      <c r="R10" s="16" t="s">
        <v>10</v>
      </c>
      <c r="S10" s="1" t="s">
        <v>9</v>
      </c>
    </row>
    <row r="11" spans="11:21" x14ac:dyDescent="0.25">
      <c r="K11" s="4">
        <v>2</v>
      </c>
      <c r="L11" s="1">
        <v>750</v>
      </c>
      <c r="M11" s="8">
        <f t="shared" ref="M11:M33" si="0">L11/10</f>
        <v>75</v>
      </c>
      <c r="N11" s="1">
        <v>0</v>
      </c>
      <c r="O11" s="11">
        <f t="shared" ref="O11:O33" si="1">N11/10</f>
        <v>0</v>
      </c>
      <c r="R11" s="16" t="s">
        <v>11</v>
      </c>
      <c r="S11" s="18" t="s">
        <v>12</v>
      </c>
      <c r="T11" s="1">
        <v>584</v>
      </c>
      <c r="U11" s="1" t="s">
        <v>15</v>
      </c>
    </row>
    <row r="12" spans="11:21" x14ac:dyDescent="0.25">
      <c r="K12" s="4">
        <v>3</v>
      </c>
      <c r="L12" s="1">
        <v>1500</v>
      </c>
      <c r="M12" s="8">
        <f t="shared" si="0"/>
        <v>150</v>
      </c>
      <c r="N12" s="1">
        <v>0</v>
      </c>
      <c r="O12" s="11">
        <f t="shared" si="1"/>
        <v>0</v>
      </c>
      <c r="S12" s="18"/>
      <c r="T12" s="1">
        <f>T11*10.2</f>
        <v>5956.7999999999993</v>
      </c>
      <c r="U12" s="1" t="s">
        <v>14</v>
      </c>
    </row>
    <row r="13" spans="11:21" x14ac:dyDescent="0.25">
      <c r="K13" s="4">
        <v>4</v>
      </c>
      <c r="L13" s="1">
        <v>0</v>
      </c>
      <c r="M13" s="8">
        <f t="shared" si="0"/>
        <v>0</v>
      </c>
      <c r="N13" s="1">
        <v>150</v>
      </c>
      <c r="O13" s="11">
        <f t="shared" si="1"/>
        <v>15</v>
      </c>
      <c r="S13" s="18" t="s">
        <v>13</v>
      </c>
      <c r="T13" s="1">
        <v>584</v>
      </c>
      <c r="U13" s="1" t="s">
        <v>15</v>
      </c>
    </row>
    <row r="14" spans="11:21" x14ac:dyDescent="0.25">
      <c r="K14" s="4">
        <v>5</v>
      </c>
      <c r="L14" s="1">
        <v>750</v>
      </c>
      <c r="M14" s="8">
        <f t="shared" si="0"/>
        <v>75</v>
      </c>
      <c r="N14" s="1">
        <v>150</v>
      </c>
      <c r="O14" s="11">
        <f t="shared" si="1"/>
        <v>15</v>
      </c>
      <c r="S14" s="18"/>
      <c r="T14" s="1">
        <f>T13*10.2</f>
        <v>5956.7999999999993</v>
      </c>
      <c r="U14" s="1" t="s">
        <v>14</v>
      </c>
    </row>
    <row r="15" spans="11:21" x14ac:dyDescent="0.25">
      <c r="K15" s="4">
        <v>6</v>
      </c>
      <c r="L15" s="1">
        <v>1500</v>
      </c>
      <c r="M15" s="8">
        <f t="shared" si="0"/>
        <v>150</v>
      </c>
      <c r="N15" s="1">
        <v>150</v>
      </c>
      <c r="O15" s="11">
        <f t="shared" si="1"/>
        <v>15</v>
      </c>
      <c r="S15" s="18" t="s">
        <v>16</v>
      </c>
      <c r="T15" s="1">
        <v>584</v>
      </c>
      <c r="U15" s="1" t="s">
        <v>15</v>
      </c>
    </row>
    <row r="16" spans="11:21" x14ac:dyDescent="0.25">
      <c r="K16" s="4">
        <v>7</v>
      </c>
      <c r="L16" s="1">
        <v>0</v>
      </c>
      <c r="M16" s="8">
        <f t="shared" si="0"/>
        <v>0</v>
      </c>
      <c r="N16" s="1">
        <v>300</v>
      </c>
      <c r="O16" s="11">
        <f t="shared" si="1"/>
        <v>30</v>
      </c>
      <c r="S16" s="18"/>
      <c r="T16" s="1">
        <f>T15*10.2</f>
        <v>5956.7999999999993</v>
      </c>
      <c r="U16" s="1" t="s">
        <v>14</v>
      </c>
    </row>
    <row r="17" spans="11:21" x14ac:dyDescent="0.25">
      <c r="K17" s="4">
        <v>8</v>
      </c>
      <c r="L17" s="1">
        <v>750</v>
      </c>
      <c r="M17" s="8">
        <f t="shared" si="0"/>
        <v>75</v>
      </c>
      <c r="N17" s="1">
        <v>300</v>
      </c>
      <c r="O17" s="11">
        <f t="shared" si="1"/>
        <v>30</v>
      </c>
      <c r="S17" s="18" t="s">
        <v>17</v>
      </c>
      <c r="T17" s="1">
        <v>473</v>
      </c>
      <c r="U17" s="1" t="s">
        <v>15</v>
      </c>
    </row>
    <row r="18" spans="11:21" x14ac:dyDescent="0.25">
      <c r="K18" s="4">
        <v>9</v>
      </c>
      <c r="L18" s="1">
        <v>1500</v>
      </c>
      <c r="M18" s="8">
        <f t="shared" si="0"/>
        <v>150</v>
      </c>
      <c r="N18" s="1">
        <v>300</v>
      </c>
      <c r="O18" s="11">
        <f t="shared" si="1"/>
        <v>30</v>
      </c>
      <c r="S18" s="18"/>
      <c r="T18" s="1">
        <f>T17*10.2</f>
        <v>4824.5999999999995</v>
      </c>
      <c r="U18" s="1" t="s">
        <v>14</v>
      </c>
    </row>
    <row r="19" spans="11:21" x14ac:dyDescent="0.25">
      <c r="K19" s="4">
        <v>10</v>
      </c>
      <c r="L19" s="1">
        <v>0</v>
      </c>
      <c r="M19" s="8">
        <f t="shared" si="0"/>
        <v>0</v>
      </c>
      <c r="N19" s="1">
        <v>450</v>
      </c>
      <c r="O19" s="11">
        <f t="shared" si="1"/>
        <v>45</v>
      </c>
      <c r="R19" s="16" t="s">
        <v>18</v>
      </c>
      <c r="S19" s="18" t="s">
        <v>19</v>
      </c>
      <c r="T19" s="1">
        <v>200000</v>
      </c>
      <c r="U19" s="1" t="s">
        <v>15</v>
      </c>
    </row>
    <row r="20" spans="11:21" x14ac:dyDescent="0.25">
      <c r="K20" s="4">
        <v>11</v>
      </c>
      <c r="L20" s="1">
        <v>750</v>
      </c>
      <c r="M20" s="8">
        <f t="shared" si="0"/>
        <v>75</v>
      </c>
      <c r="N20" s="1">
        <v>450</v>
      </c>
      <c r="O20" s="11">
        <f t="shared" si="1"/>
        <v>45</v>
      </c>
      <c r="S20" s="18"/>
      <c r="T20" s="1">
        <f>T19*10.2</f>
        <v>2039999.9999999998</v>
      </c>
      <c r="U20" s="1" t="s">
        <v>14</v>
      </c>
    </row>
    <row r="21" spans="11:21" x14ac:dyDescent="0.25">
      <c r="K21" s="4">
        <v>12</v>
      </c>
      <c r="L21" s="1">
        <v>1500</v>
      </c>
      <c r="M21" s="8">
        <f t="shared" si="0"/>
        <v>150</v>
      </c>
      <c r="N21" s="1">
        <v>450</v>
      </c>
      <c r="O21" s="11">
        <f t="shared" si="1"/>
        <v>45</v>
      </c>
      <c r="R21" s="16" t="s">
        <v>20</v>
      </c>
      <c r="S21" s="18" t="s">
        <v>21</v>
      </c>
      <c r="T21" s="1">
        <v>0</v>
      </c>
    </row>
    <row r="22" spans="11:21" x14ac:dyDescent="0.25">
      <c r="K22" s="4">
        <v>13</v>
      </c>
      <c r="L22" s="1">
        <v>0</v>
      </c>
      <c r="M22" s="8">
        <f t="shared" si="0"/>
        <v>0</v>
      </c>
      <c r="N22" s="1">
        <v>600</v>
      </c>
      <c r="O22" s="11">
        <f t="shared" si="1"/>
        <v>60</v>
      </c>
      <c r="R22" s="17" t="s">
        <v>22</v>
      </c>
      <c r="S22" s="18" t="s">
        <v>24</v>
      </c>
      <c r="T22" s="1">
        <v>18</v>
      </c>
    </row>
    <row r="23" spans="11:21" x14ac:dyDescent="0.25">
      <c r="K23" s="4">
        <v>14</v>
      </c>
      <c r="L23" s="1">
        <v>750</v>
      </c>
      <c r="M23" s="8">
        <f t="shared" si="0"/>
        <v>75</v>
      </c>
      <c r="N23" s="1">
        <v>600</v>
      </c>
      <c r="O23" s="11">
        <f t="shared" si="1"/>
        <v>60</v>
      </c>
      <c r="R23" s="17" t="s">
        <v>23</v>
      </c>
      <c r="S23" s="18" t="s">
        <v>25</v>
      </c>
      <c r="T23" s="1">
        <v>0.9</v>
      </c>
    </row>
    <row r="24" spans="11:21" x14ac:dyDescent="0.25">
      <c r="K24" s="4">
        <v>15</v>
      </c>
      <c r="L24" s="1">
        <v>1500</v>
      </c>
      <c r="M24" s="8">
        <f t="shared" si="0"/>
        <v>150</v>
      </c>
      <c r="N24" s="1">
        <v>600</v>
      </c>
      <c r="O24" s="11">
        <f t="shared" si="1"/>
        <v>60</v>
      </c>
      <c r="S24" s="18" t="s">
        <v>26</v>
      </c>
      <c r="T24" s="1">
        <v>0.15</v>
      </c>
    </row>
    <row r="25" spans="11:21" x14ac:dyDescent="0.25">
      <c r="K25" s="4">
        <v>16</v>
      </c>
      <c r="L25" s="1">
        <v>0</v>
      </c>
      <c r="M25" s="8">
        <f t="shared" si="0"/>
        <v>0</v>
      </c>
      <c r="N25" s="1">
        <v>750</v>
      </c>
      <c r="O25" s="11">
        <f t="shared" si="1"/>
        <v>75</v>
      </c>
      <c r="S25" s="18" t="s">
        <v>27</v>
      </c>
      <c r="T25" s="1">
        <v>0</v>
      </c>
    </row>
    <row r="26" spans="11:21" x14ac:dyDescent="0.25">
      <c r="K26" s="4">
        <v>17</v>
      </c>
      <c r="L26" s="1">
        <v>750</v>
      </c>
      <c r="M26" s="8">
        <f t="shared" si="0"/>
        <v>75</v>
      </c>
      <c r="N26" s="1">
        <v>750</v>
      </c>
      <c r="O26" s="11">
        <f t="shared" si="1"/>
        <v>75</v>
      </c>
      <c r="S26" s="18" t="s">
        <v>28</v>
      </c>
      <c r="T26" s="1">
        <v>1</v>
      </c>
    </row>
    <row r="27" spans="11:21" x14ac:dyDescent="0.25">
      <c r="K27" s="4">
        <v>18</v>
      </c>
      <c r="L27" s="1">
        <v>1500</v>
      </c>
      <c r="M27" s="8">
        <f t="shared" si="0"/>
        <v>150</v>
      </c>
      <c r="N27" s="1">
        <v>750</v>
      </c>
      <c r="O27" s="11">
        <f t="shared" si="1"/>
        <v>75</v>
      </c>
      <c r="S27" s="18" t="s">
        <v>29</v>
      </c>
      <c r="T27" s="1">
        <v>0</v>
      </c>
    </row>
    <row r="28" spans="11:21" x14ac:dyDescent="0.25">
      <c r="K28" s="4">
        <v>19</v>
      </c>
      <c r="L28" s="1">
        <v>0</v>
      </c>
      <c r="M28" s="8">
        <f t="shared" si="0"/>
        <v>0</v>
      </c>
      <c r="N28" s="1">
        <v>950</v>
      </c>
      <c r="O28" s="11">
        <f t="shared" si="1"/>
        <v>95</v>
      </c>
      <c r="S28" s="18" t="s">
        <v>30</v>
      </c>
      <c r="T28" s="1">
        <v>1</v>
      </c>
    </row>
    <row r="29" spans="11:21" x14ac:dyDescent="0.25">
      <c r="K29" s="4">
        <v>20</v>
      </c>
      <c r="L29" s="1">
        <v>750</v>
      </c>
      <c r="M29" s="8">
        <f t="shared" si="0"/>
        <v>75</v>
      </c>
      <c r="N29" s="1">
        <v>950</v>
      </c>
      <c r="O29" s="11">
        <f t="shared" si="1"/>
        <v>95</v>
      </c>
      <c r="R29" s="16" t="s">
        <v>33</v>
      </c>
      <c r="S29" s="18" t="s">
        <v>31</v>
      </c>
      <c r="T29" s="1">
        <v>-29</v>
      </c>
      <c r="U29" s="1" t="s">
        <v>15</v>
      </c>
    </row>
    <row r="30" spans="11:21" x14ac:dyDescent="0.25">
      <c r="K30" s="4">
        <v>21</v>
      </c>
      <c r="L30" s="1">
        <v>1500</v>
      </c>
      <c r="M30" s="8">
        <f t="shared" si="0"/>
        <v>150</v>
      </c>
      <c r="N30" s="1">
        <v>950</v>
      </c>
      <c r="O30" s="11">
        <f t="shared" si="1"/>
        <v>95</v>
      </c>
      <c r="T30" s="1">
        <f>T29*10.2</f>
        <v>-295.79999999999995</v>
      </c>
      <c r="U30" s="1" t="s">
        <v>14</v>
      </c>
    </row>
    <row r="31" spans="11:21" x14ac:dyDescent="0.25">
      <c r="K31" s="4">
        <v>22</v>
      </c>
      <c r="L31" s="1">
        <v>0</v>
      </c>
      <c r="M31" s="8">
        <f t="shared" si="0"/>
        <v>0</v>
      </c>
      <c r="N31" s="1">
        <v>1150</v>
      </c>
      <c r="O31" s="11">
        <f t="shared" si="1"/>
        <v>115</v>
      </c>
      <c r="R31" s="16" t="s">
        <v>34</v>
      </c>
      <c r="S31" s="1" t="s">
        <v>32</v>
      </c>
      <c r="T31" s="1">
        <v>31000</v>
      </c>
      <c r="U31" s="1" t="s">
        <v>15</v>
      </c>
    </row>
    <row r="32" spans="11:21" x14ac:dyDescent="0.25">
      <c r="K32" s="4">
        <v>23</v>
      </c>
      <c r="L32" s="1">
        <v>750</v>
      </c>
      <c r="M32" s="8">
        <f t="shared" si="0"/>
        <v>75</v>
      </c>
      <c r="N32" s="1">
        <v>1150</v>
      </c>
      <c r="O32" s="11">
        <f t="shared" si="1"/>
        <v>115</v>
      </c>
      <c r="T32" s="1">
        <f>T31*10.2</f>
        <v>316200</v>
      </c>
      <c r="U32" s="1" t="s">
        <v>14</v>
      </c>
    </row>
    <row r="33" spans="3:26" ht="15.75" thickBot="1" x14ac:dyDescent="0.3">
      <c r="K33" s="5">
        <v>24</v>
      </c>
      <c r="L33" s="6">
        <v>1500</v>
      </c>
      <c r="M33" s="9">
        <f t="shared" si="0"/>
        <v>150</v>
      </c>
      <c r="N33" s="6">
        <v>1150</v>
      </c>
      <c r="O33" s="12">
        <f t="shared" si="1"/>
        <v>115</v>
      </c>
    </row>
    <row r="34" spans="3:26" ht="15.75" thickBot="1" x14ac:dyDescent="0.3"/>
    <row r="35" spans="3:26" ht="15.75" thickBot="1" x14ac:dyDescent="0.3">
      <c r="C35" s="39" t="s">
        <v>55</v>
      </c>
      <c r="D35" s="46" t="s">
        <v>56</v>
      </c>
      <c r="E35" s="40">
        <f>N33</f>
        <v>1150</v>
      </c>
      <c r="F35" s="22" t="s">
        <v>57</v>
      </c>
      <c r="K35" s="58" t="s">
        <v>5</v>
      </c>
      <c r="L35" s="59"/>
      <c r="M35" s="59"/>
      <c r="N35" s="59"/>
      <c r="O35" s="60"/>
    </row>
    <row r="36" spans="3:26" x14ac:dyDescent="0.25">
      <c r="C36" s="39" t="s">
        <v>58</v>
      </c>
      <c r="D36" s="46" t="s">
        <v>59</v>
      </c>
      <c r="E36" s="40">
        <f>L33</f>
        <v>1500</v>
      </c>
      <c r="F36" s="22" t="s">
        <v>57</v>
      </c>
      <c r="K36" s="2" t="s">
        <v>7</v>
      </c>
      <c r="L36" s="61" t="s">
        <v>8</v>
      </c>
      <c r="M36" s="61"/>
      <c r="N36" s="61"/>
      <c r="O36" s="62"/>
      <c r="U36" s="52" t="s">
        <v>45</v>
      </c>
      <c r="V36" s="53"/>
      <c r="W36" s="27" t="s">
        <v>44</v>
      </c>
      <c r="X36" s="52" t="s">
        <v>48</v>
      </c>
      <c r="Y36" s="53"/>
      <c r="Z36" s="27" t="s">
        <v>41</v>
      </c>
    </row>
    <row r="37" spans="3:26" x14ac:dyDescent="0.25">
      <c r="C37" s="42" t="s">
        <v>60</v>
      </c>
      <c r="D37" s="43" t="s">
        <v>61</v>
      </c>
      <c r="E37" s="44">
        <f>E35/E36</f>
        <v>0.76666666666666672</v>
      </c>
      <c r="F37" s="45" t="s">
        <v>62</v>
      </c>
      <c r="K37" s="4">
        <v>1</v>
      </c>
      <c r="L37" s="13">
        <v>1</v>
      </c>
      <c r="M37" s="13">
        <v>2</v>
      </c>
      <c r="N37" s="13">
        <v>5</v>
      </c>
      <c r="O37" s="14">
        <v>4</v>
      </c>
      <c r="U37" s="54" t="s">
        <v>46</v>
      </c>
      <c r="V37" s="55"/>
      <c r="W37" s="28" t="s">
        <v>47</v>
      </c>
      <c r="X37" s="54" t="s">
        <v>49</v>
      </c>
      <c r="Y37" s="55"/>
      <c r="Z37" s="28" t="s">
        <v>53</v>
      </c>
    </row>
    <row r="38" spans="3:26" x14ac:dyDescent="0.25">
      <c r="K38" s="4">
        <v>2</v>
      </c>
      <c r="L38" s="13">
        <v>2</v>
      </c>
      <c r="M38" s="13">
        <v>3</v>
      </c>
      <c r="N38" s="13">
        <v>6</v>
      </c>
      <c r="O38" s="14">
        <v>5</v>
      </c>
      <c r="T38" s="1" t="s">
        <v>54</v>
      </c>
      <c r="U38" s="23" t="s">
        <v>42</v>
      </c>
      <c r="V38" s="24" t="s">
        <v>43</v>
      </c>
      <c r="W38" s="28" t="s">
        <v>40</v>
      </c>
      <c r="X38" s="23" t="s">
        <v>51</v>
      </c>
      <c r="Y38" s="24" t="s">
        <v>50</v>
      </c>
      <c r="Z38" s="28" t="s">
        <v>52</v>
      </c>
    </row>
    <row r="39" spans="3:26" x14ac:dyDescent="0.25">
      <c r="K39" s="4">
        <v>3</v>
      </c>
      <c r="L39" s="13">
        <v>4</v>
      </c>
      <c r="M39" s="13">
        <v>5</v>
      </c>
      <c r="N39" s="13">
        <v>8</v>
      </c>
      <c r="O39" s="14">
        <v>7</v>
      </c>
      <c r="R39" s="56" t="s">
        <v>35</v>
      </c>
      <c r="S39" s="57"/>
      <c r="T39" s="21">
        <v>1</v>
      </c>
      <c r="U39" s="25"/>
      <c r="V39" s="22"/>
      <c r="W39" s="29"/>
      <c r="X39" s="25"/>
      <c r="Y39" s="22"/>
      <c r="Z39" s="29"/>
    </row>
    <row r="40" spans="3:26" x14ac:dyDescent="0.25">
      <c r="K40" s="4">
        <v>4</v>
      </c>
      <c r="L40" s="13">
        <v>5</v>
      </c>
      <c r="M40" s="13">
        <v>6</v>
      </c>
      <c r="N40" s="13">
        <v>9</v>
      </c>
      <c r="O40" s="14">
        <v>8</v>
      </c>
      <c r="R40" s="50" t="s">
        <v>36</v>
      </c>
      <c r="S40" s="19" t="s">
        <v>38</v>
      </c>
      <c r="T40" s="19"/>
      <c r="U40" s="26">
        <v>2</v>
      </c>
      <c r="V40" s="20">
        <v>3</v>
      </c>
      <c r="W40" s="27">
        <v>10</v>
      </c>
      <c r="X40" s="26">
        <v>20</v>
      </c>
      <c r="Y40" s="20">
        <v>21</v>
      </c>
      <c r="Z40" s="27">
        <v>30</v>
      </c>
    </row>
    <row r="41" spans="3:26" x14ac:dyDescent="0.25">
      <c r="K41" s="4">
        <v>5</v>
      </c>
      <c r="L41" s="13">
        <v>7</v>
      </c>
      <c r="M41" s="13">
        <v>8</v>
      </c>
      <c r="N41" s="13">
        <v>11</v>
      </c>
      <c r="O41" s="14">
        <v>10</v>
      </c>
      <c r="R41" s="51"/>
      <c r="S41" s="30" t="s">
        <v>39</v>
      </c>
      <c r="T41" s="30"/>
      <c r="U41" s="31">
        <v>4</v>
      </c>
      <c r="V41" s="32">
        <v>5</v>
      </c>
      <c r="W41" s="33">
        <v>11</v>
      </c>
      <c r="X41" s="31">
        <v>22</v>
      </c>
      <c r="Y41" s="32">
        <v>23</v>
      </c>
      <c r="Z41" s="33">
        <v>31</v>
      </c>
    </row>
    <row r="42" spans="3:26" x14ac:dyDescent="0.25">
      <c r="K42" s="4">
        <v>6</v>
      </c>
      <c r="L42" s="13">
        <v>8</v>
      </c>
      <c r="M42" s="13">
        <v>9</v>
      </c>
      <c r="N42" s="13">
        <v>12</v>
      </c>
      <c r="O42" s="14">
        <v>11</v>
      </c>
      <c r="R42" s="50" t="s">
        <v>37</v>
      </c>
      <c r="S42" s="34" t="s">
        <v>38</v>
      </c>
      <c r="T42" s="34"/>
      <c r="U42" s="35">
        <v>6</v>
      </c>
      <c r="V42" s="36">
        <v>7</v>
      </c>
      <c r="W42" s="37">
        <v>12</v>
      </c>
      <c r="X42" s="35">
        <v>24</v>
      </c>
      <c r="Y42" s="36">
        <v>25</v>
      </c>
      <c r="Z42" s="37">
        <v>32</v>
      </c>
    </row>
    <row r="43" spans="3:26" x14ac:dyDescent="0.25">
      <c r="K43" s="4">
        <v>7</v>
      </c>
      <c r="L43" s="13">
        <v>10</v>
      </c>
      <c r="M43" s="13">
        <v>11</v>
      </c>
      <c r="N43" s="13">
        <v>14</v>
      </c>
      <c r="O43" s="14">
        <v>13</v>
      </c>
      <c r="R43" s="51"/>
      <c r="S43" s="30" t="s">
        <v>39</v>
      </c>
      <c r="T43" s="30"/>
      <c r="U43" s="31">
        <v>8</v>
      </c>
      <c r="V43" s="32">
        <v>9</v>
      </c>
      <c r="W43" s="33">
        <v>13</v>
      </c>
      <c r="X43" s="31">
        <v>26</v>
      </c>
      <c r="Y43" s="32">
        <v>27</v>
      </c>
      <c r="Z43" s="33">
        <v>33</v>
      </c>
    </row>
    <row r="44" spans="3:26" x14ac:dyDescent="0.25">
      <c r="K44" s="4">
        <v>8</v>
      </c>
      <c r="L44" s="13">
        <v>11</v>
      </c>
      <c r="M44" s="13">
        <v>12</v>
      </c>
      <c r="N44" s="13">
        <v>15</v>
      </c>
      <c r="O44" s="14">
        <v>14</v>
      </c>
    </row>
    <row r="45" spans="3:26" x14ac:dyDescent="0.25">
      <c r="K45" s="4">
        <v>9</v>
      </c>
      <c r="L45" s="13">
        <v>13</v>
      </c>
      <c r="M45" s="13">
        <v>14</v>
      </c>
      <c r="N45" s="13">
        <v>17</v>
      </c>
      <c r="O45" s="14">
        <v>16</v>
      </c>
    </row>
    <row r="46" spans="3:26" x14ac:dyDescent="0.25">
      <c r="K46" s="4">
        <v>10</v>
      </c>
      <c r="L46" s="13">
        <v>14</v>
      </c>
      <c r="M46" s="13">
        <v>15</v>
      </c>
      <c r="N46" s="13">
        <v>18</v>
      </c>
      <c r="O46" s="14">
        <v>17</v>
      </c>
    </row>
    <row r="47" spans="3:26" x14ac:dyDescent="0.25">
      <c r="K47" s="4">
        <v>11</v>
      </c>
      <c r="L47" s="13">
        <v>16</v>
      </c>
      <c r="M47" s="13">
        <v>17</v>
      </c>
      <c r="N47" s="13">
        <v>20</v>
      </c>
      <c r="O47" s="14">
        <v>19</v>
      </c>
    </row>
    <row r="48" spans="3:26" x14ac:dyDescent="0.25">
      <c r="K48" s="4">
        <v>12</v>
      </c>
      <c r="L48" s="13">
        <v>17</v>
      </c>
      <c r="M48" s="13">
        <v>18</v>
      </c>
      <c r="N48" s="13">
        <v>21</v>
      </c>
      <c r="O48" s="14">
        <v>20</v>
      </c>
    </row>
    <row r="49" spans="10:15" x14ac:dyDescent="0.25">
      <c r="K49" s="4">
        <v>13</v>
      </c>
      <c r="L49" s="13">
        <v>19</v>
      </c>
      <c r="M49" s="13">
        <v>20</v>
      </c>
      <c r="N49" s="13">
        <v>23</v>
      </c>
      <c r="O49" s="14">
        <v>22</v>
      </c>
    </row>
    <row r="50" spans="10:15" ht="15.75" thickBot="1" x14ac:dyDescent="0.3">
      <c r="K50" s="5">
        <v>14</v>
      </c>
      <c r="L50" s="6">
        <v>20</v>
      </c>
      <c r="M50" s="6">
        <v>21</v>
      </c>
      <c r="N50" s="6">
        <v>24</v>
      </c>
      <c r="O50" s="15">
        <v>23</v>
      </c>
    </row>
    <row r="53" spans="10:15" x14ac:dyDescent="0.25">
      <c r="J53" s="13"/>
      <c r="K53" s="13"/>
      <c r="L53" s="13"/>
      <c r="M53" s="13"/>
      <c r="N53" s="13"/>
      <c r="O53" s="13"/>
    </row>
    <row r="54" spans="10:15" x14ac:dyDescent="0.25">
      <c r="J54" s="13"/>
      <c r="K54" s="13"/>
      <c r="L54" s="13"/>
      <c r="M54" s="13"/>
      <c r="N54" s="13"/>
      <c r="O54" s="13"/>
    </row>
    <row r="55" spans="10:15" x14ac:dyDescent="0.25">
      <c r="J55" s="13"/>
      <c r="K55" s="13"/>
      <c r="L55" s="13"/>
      <c r="M55" s="13"/>
      <c r="N55" s="13"/>
      <c r="O55" s="13"/>
    </row>
    <row r="56" spans="10:15" x14ac:dyDescent="0.25">
      <c r="J56" s="13"/>
      <c r="K56" s="13"/>
      <c r="L56" s="13"/>
      <c r="M56" s="13"/>
      <c r="N56" s="13"/>
      <c r="O56" s="13"/>
    </row>
    <row r="57" spans="10:15" x14ac:dyDescent="0.25">
      <c r="J57" s="13"/>
      <c r="K57" s="13"/>
      <c r="L57" s="13"/>
      <c r="M57" s="13"/>
      <c r="N57" s="13"/>
      <c r="O57" s="13"/>
    </row>
    <row r="58" spans="10:15" x14ac:dyDescent="0.25">
      <c r="J58" s="13"/>
      <c r="K58" s="13"/>
      <c r="L58" s="13"/>
      <c r="M58" s="13"/>
      <c r="N58" s="13"/>
      <c r="O58" s="13"/>
    </row>
    <row r="59" spans="10:15" x14ac:dyDescent="0.25">
      <c r="J59" s="13"/>
      <c r="K59" s="13"/>
      <c r="L59" s="13"/>
      <c r="M59" s="13"/>
      <c r="N59" s="13"/>
      <c r="O59" s="13"/>
    </row>
    <row r="60" spans="10:15" x14ac:dyDescent="0.25">
      <c r="J60" s="13"/>
      <c r="K60" s="13"/>
      <c r="L60" s="13"/>
      <c r="M60" s="13"/>
      <c r="N60" s="13"/>
      <c r="O60" s="13"/>
    </row>
    <row r="61" spans="10:15" x14ac:dyDescent="0.25">
      <c r="J61" s="13"/>
      <c r="K61" s="13"/>
      <c r="L61" s="13"/>
      <c r="M61" s="13"/>
      <c r="N61" s="13"/>
      <c r="O61" s="13"/>
    </row>
    <row r="62" spans="10:15" x14ac:dyDescent="0.25">
      <c r="J62" s="13"/>
      <c r="K62" s="13"/>
      <c r="L62" s="13"/>
      <c r="M62" s="13"/>
      <c r="N62" s="13"/>
      <c r="O62" s="13"/>
    </row>
    <row r="63" spans="10:15" x14ac:dyDescent="0.25">
      <c r="J63" s="13"/>
      <c r="K63" s="13"/>
      <c r="L63" s="13"/>
      <c r="M63" s="13"/>
      <c r="N63" s="13"/>
      <c r="O63" s="13"/>
    </row>
    <row r="64" spans="10:15" x14ac:dyDescent="0.25">
      <c r="J64" s="13"/>
      <c r="K64" s="13"/>
      <c r="L64" s="13"/>
      <c r="M64" s="13"/>
      <c r="N64" s="13"/>
      <c r="O64" s="13"/>
    </row>
    <row r="65" spans="10:15" x14ac:dyDescent="0.25">
      <c r="J65" s="13"/>
      <c r="K65" s="13"/>
      <c r="L65" s="13"/>
      <c r="M65" s="13"/>
      <c r="N65" s="13"/>
      <c r="O65" s="13"/>
    </row>
    <row r="66" spans="10:15" x14ac:dyDescent="0.25">
      <c r="J66" s="13"/>
      <c r="K66" s="13"/>
      <c r="L66" s="13"/>
      <c r="M66" s="13"/>
      <c r="N66" s="13"/>
      <c r="O66" s="13"/>
    </row>
    <row r="67" spans="10:15" x14ac:dyDescent="0.25">
      <c r="J67" s="13"/>
      <c r="K67" s="13"/>
      <c r="L67" s="13"/>
      <c r="M67" s="13"/>
      <c r="N67" s="13"/>
      <c r="O67" s="13"/>
    </row>
    <row r="68" spans="10:15" x14ac:dyDescent="0.25">
      <c r="J68" s="13"/>
      <c r="K68" s="13"/>
      <c r="L68" s="13"/>
      <c r="M68" s="13"/>
      <c r="N68" s="13"/>
      <c r="O68" s="13"/>
    </row>
    <row r="69" spans="10:15" x14ac:dyDescent="0.25">
      <c r="J69" s="13"/>
      <c r="K69" s="13"/>
      <c r="L69" s="13"/>
      <c r="M69" s="13"/>
      <c r="N69" s="13"/>
      <c r="O69" s="13"/>
    </row>
    <row r="70" spans="10:15" x14ac:dyDescent="0.25">
      <c r="J70" s="13"/>
      <c r="K70" s="13"/>
      <c r="L70" s="13"/>
      <c r="M70" s="13"/>
      <c r="N70" s="13"/>
      <c r="O70" s="13"/>
    </row>
    <row r="71" spans="10:15" x14ac:dyDescent="0.25">
      <c r="J71" s="13"/>
      <c r="K71" s="13"/>
      <c r="L71" s="13"/>
      <c r="M71" s="13"/>
      <c r="N71" s="13"/>
      <c r="O71" s="13"/>
    </row>
    <row r="72" spans="10:15" x14ac:dyDescent="0.25">
      <c r="J72" s="13"/>
      <c r="K72" s="13"/>
      <c r="L72" s="13"/>
      <c r="M72" s="13"/>
      <c r="N72" s="13"/>
      <c r="O72" s="13"/>
    </row>
  </sheetData>
  <mergeCells count="10">
    <mergeCell ref="K8:O8"/>
    <mergeCell ref="L36:O36"/>
    <mergeCell ref="K35:O35"/>
    <mergeCell ref="U36:V36"/>
    <mergeCell ref="U37:V37"/>
    <mergeCell ref="R40:R41"/>
    <mergeCell ref="R42:R43"/>
    <mergeCell ref="X36:Y36"/>
    <mergeCell ref="X37:Y37"/>
    <mergeCell ref="R39:S39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29"/>
  <sheetViews>
    <sheetView topLeftCell="A4" workbookViewId="0">
      <selection activeCell="I19" sqref="I19"/>
    </sheetView>
  </sheetViews>
  <sheetFormatPr baseColWidth="10" defaultRowHeight="15" x14ac:dyDescent="0.25"/>
  <cols>
    <col min="1" max="2" width="11.42578125" style="47"/>
    <col min="3" max="3" width="10.85546875" style="47" customWidth="1"/>
    <col min="4" max="4" width="22" style="47" customWidth="1"/>
    <col min="5" max="5" width="21.140625" style="47" customWidth="1"/>
    <col min="6" max="6" width="25.85546875" style="47" customWidth="1"/>
    <col min="7" max="16384" width="11.42578125" style="47"/>
  </cols>
  <sheetData>
    <row r="3" spans="3:7" ht="15.75" thickBot="1" x14ac:dyDescent="0.3"/>
    <row r="4" spans="3:7" ht="15.75" thickBot="1" x14ac:dyDescent="0.3">
      <c r="C4" s="58" t="s">
        <v>4</v>
      </c>
      <c r="D4" s="59"/>
      <c r="E4" s="59"/>
      <c r="F4" s="59"/>
      <c r="G4" s="60"/>
    </row>
    <row r="5" spans="3:7" x14ac:dyDescent="0.25">
      <c r="C5" s="2" t="s">
        <v>6</v>
      </c>
      <c r="D5" s="41" t="s">
        <v>0</v>
      </c>
      <c r="E5" s="7" t="s">
        <v>1</v>
      </c>
      <c r="F5" s="41" t="s">
        <v>2</v>
      </c>
      <c r="G5" s="10" t="s">
        <v>3</v>
      </c>
    </row>
    <row r="6" spans="3:7" x14ac:dyDescent="0.25">
      <c r="C6" s="4">
        <v>1</v>
      </c>
      <c r="D6" s="13">
        <v>0</v>
      </c>
      <c r="E6" s="63">
        <f>D6/10</f>
        <v>0</v>
      </c>
      <c r="F6" s="13">
        <v>0</v>
      </c>
      <c r="G6" s="11">
        <f>F6/10</f>
        <v>0</v>
      </c>
    </row>
    <row r="7" spans="3:7" x14ac:dyDescent="0.25">
      <c r="C7" s="4">
        <v>2</v>
      </c>
      <c r="D7" s="13">
        <v>750</v>
      </c>
      <c r="E7" s="63">
        <f t="shared" ref="E7:E29" si="0">D7/10</f>
        <v>75</v>
      </c>
      <c r="F7" s="13">
        <v>0</v>
      </c>
      <c r="G7" s="11">
        <f t="shared" ref="G7:G29" si="1">F7/10</f>
        <v>0</v>
      </c>
    </row>
    <row r="8" spans="3:7" x14ac:dyDescent="0.25">
      <c r="C8" s="4">
        <v>3</v>
      </c>
      <c r="D8" s="13">
        <v>1500</v>
      </c>
      <c r="E8" s="63">
        <f t="shared" si="0"/>
        <v>150</v>
      </c>
      <c r="F8" s="13">
        <v>0</v>
      </c>
      <c r="G8" s="11">
        <f t="shared" si="1"/>
        <v>0</v>
      </c>
    </row>
    <row r="9" spans="3:7" x14ac:dyDescent="0.25">
      <c r="C9" s="4">
        <v>4</v>
      </c>
      <c r="D9" s="13">
        <v>0</v>
      </c>
      <c r="E9" s="63">
        <f t="shared" si="0"/>
        <v>0</v>
      </c>
      <c r="F9" s="13">
        <v>240</v>
      </c>
      <c r="G9" s="11">
        <f t="shared" si="1"/>
        <v>24</v>
      </c>
    </row>
    <row r="10" spans="3:7" x14ac:dyDescent="0.25">
      <c r="C10" s="4">
        <v>5</v>
      </c>
      <c r="D10" s="13">
        <v>750</v>
      </c>
      <c r="E10" s="63">
        <f t="shared" si="0"/>
        <v>75</v>
      </c>
      <c r="F10" s="13">
        <v>240</v>
      </c>
      <c r="G10" s="11">
        <f t="shared" si="1"/>
        <v>24</v>
      </c>
    </row>
    <row r="11" spans="3:7" x14ac:dyDescent="0.25">
      <c r="C11" s="4">
        <v>6</v>
      </c>
      <c r="D11" s="13">
        <v>1500</v>
      </c>
      <c r="E11" s="63">
        <f t="shared" si="0"/>
        <v>150</v>
      </c>
      <c r="F11" s="13">
        <v>240</v>
      </c>
      <c r="G11" s="11">
        <f t="shared" si="1"/>
        <v>24</v>
      </c>
    </row>
    <row r="12" spans="3:7" x14ac:dyDescent="0.25">
      <c r="C12" s="4">
        <v>7</v>
      </c>
      <c r="D12" s="13">
        <v>0</v>
      </c>
      <c r="E12" s="63">
        <f t="shared" si="0"/>
        <v>0</v>
      </c>
      <c r="F12" s="13">
        <f>F9+127.5</f>
        <v>367.5</v>
      </c>
      <c r="G12" s="11">
        <f t="shared" si="1"/>
        <v>36.75</v>
      </c>
    </row>
    <row r="13" spans="3:7" x14ac:dyDescent="0.25">
      <c r="C13" s="4">
        <v>8</v>
      </c>
      <c r="D13" s="13">
        <v>750</v>
      </c>
      <c r="E13" s="63">
        <f t="shared" si="0"/>
        <v>75</v>
      </c>
      <c r="F13" s="13">
        <f t="shared" ref="F13:F15" si="2">F10+127.5</f>
        <v>367.5</v>
      </c>
      <c r="G13" s="11">
        <f t="shared" si="1"/>
        <v>36.75</v>
      </c>
    </row>
    <row r="14" spans="3:7" x14ac:dyDescent="0.25">
      <c r="C14" s="4">
        <v>9</v>
      </c>
      <c r="D14" s="13">
        <v>1500</v>
      </c>
      <c r="E14" s="63">
        <f t="shared" si="0"/>
        <v>150</v>
      </c>
      <c r="F14" s="13">
        <f t="shared" si="2"/>
        <v>367.5</v>
      </c>
      <c r="G14" s="11">
        <f t="shared" si="1"/>
        <v>36.75</v>
      </c>
    </row>
    <row r="15" spans="3:7" x14ac:dyDescent="0.25">
      <c r="C15" s="4">
        <v>10</v>
      </c>
      <c r="D15" s="13">
        <v>0</v>
      </c>
      <c r="E15" s="63">
        <f t="shared" si="0"/>
        <v>0</v>
      </c>
      <c r="F15" s="13">
        <f>F12+127.5</f>
        <v>495</v>
      </c>
      <c r="G15" s="11">
        <f t="shared" si="1"/>
        <v>49.5</v>
      </c>
    </row>
    <row r="16" spans="3:7" x14ac:dyDescent="0.25">
      <c r="C16" s="4">
        <v>11</v>
      </c>
      <c r="D16" s="13">
        <v>750</v>
      </c>
      <c r="E16" s="63">
        <f t="shared" si="0"/>
        <v>75</v>
      </c>
      <c r="F16" s="13">
        <f>F13+127.5</f>
        <v>495</v>
      </c>
      <c r="G16" s="11">
        <f t="shared" si="1"/>
        <v>49.5</v>
      </c>
    </row>
    <row r="17" spans="3:7" x14ac:dyDescent="0.25">
      <c r="C17" s="4">
        <v>12</v>
      </c>
      <c r="D17" s="13">
        <v>1500</v>
      </c>
      <c r="E17" s="63">
        <f t="shared" si="0"/>
        <v>150</v>
      </c>
      <c r="F17" s="13">
        <f>F14+127.5</f>
        <v>495</v>
      </c>
      <c r="G17" s="11">
        <f t="shared" si="1"/>
        <v>49.5</v>
      </c>
    </row>
    <row r="18" spans="3:7" x14ac:dyDescent="0.25">
      <c r="C18" s="4">
        <v>13</v>
      </c>
      <c r="D18" s="13">
        <v>0</v>
      </c>
      <c r="E18" s="63">
        <f t="shared" si="0"/>
        <v>0</v>
      </c>
      <c r="F18" s="13">
        <f>F15+127.5</f>
        <v>622.5</v>
      </c>
      <c r="G18" s="11">
        <f t="shared" si="1"/>
        <v>62.25</v>
      </c>
    </row>
    <row r="19" spans="3:7" x14ac:dyDescent="0.25">
      <c r="C19" s="4">
        <v>14</v>
      </c>
      <c r="D19" s="13">
        <v>750</v>
      </c>
      <c r="E19" s="63">
        <f t="shared" si="0"/>
        <v>75</v>
      </c>
      <c r="F19" s="13">
        <f t="shared" ref="F18:F29" si="3">F16+127.5</f>
        <v>622.5</v>
      </c>
      <c r="G19" s="11">
        <f t="shared" si="1"/>
        <v>62.25</v>
      </c>
    </row>
    <row r="20" spans="3:7" x14ac:dyDescent="0.25">
      <c r="C20" s="4">
        <v>15</v>
      </c>
      <c r="D20" s="13">
        <v>1500</v>
      </c>
      <c r="E20" s="63">
        <f t="shared" si="0"/>
        <v>150</v>
      </c>
      <c r="F20" s="13">
        <f t="shared" si="3"/>
        <v>622.5</v>
      </c>
      <c r="G20" s="11">
        <f t="shared" si="1"/>
        <v>62.25</v>
      </c>
    </row>
    <row r="21" spans="3:7" x14ac:dyDescent="0.25">
      <c r="C21" s="4">
        <v>16</v>
      </c>
      <c r="D21" s="13">
        <v>0</v>
      </c>
      <c r="E21" s="63">
        <f t="shared" si="0"/>
        <v>0</v>
      </c>
      <c r="F21" s="13">
        <f>F18+127.5</f>
        <v>750</v>
      </c>
      <c r="G21" s="11">
        <f t="shared" si="1"/>
        <v>75</v>
      </c>
    </row>
    <row r="22" spans="3:7" x14ac:dyDescent="0.25">
      <c r="C22" s="4">
        <v>17</v>
      </c>
      <c r="D22" s="13">
        <v>750</v>
      </c>
      <c r="E22" s="63">
        <f t="shared" si="0"/>
        <v>75</v>
      </c>
      <c r="F22" s="13">
        <f t="shared" si="3"/>
        <v>750</v>
      </c>
      <c r="G22" s="11">
        <f t="shared" si="1"/>
        <v>75</v>
      </c>
    </row>
    <row r="23" spans="3:7" x14ac:dyDescent="0.25">
      <c r="C23" s="4">
        <v>18</v>
      </c>
      <c r="D23" s="13">
        <v>1500</v>
      </c>
      <c r="E23" s="63">
        <f t="shared" si="0"/>
        <v>150</v>
      </c>
      <c r="F23" s="13">
        <f t="shared" si="3"/>
        <v>750</v>
      </c>
      <c r="G23" s="11">
        <f t="shared" si="1"/>
        <v>75</v>
      </c>
    </row>
    <row r="24" spans="3:7" x14ac:dyDescent="0.25">
      <c r="C24" s="4">
        <v>19</v>
      </c>
      <c r="D24" s="13">
        <v>0</v>
      </c>
      <c r="E24" s="63">
        <f t="shared" si="0"/>
        <v>0</v>
      </c>
      <c r="F24" s="13">
        <f>F21+200</f>
        <v>950</v>
      </c>
      <c r="G24" s="11">
        <f t="shared" si="1"/>
        <v>95</v>
      </c>
    </row>
    <row r="25" spans="3:7" x14ac:dyDescent="0.25">
      <c r="C25" s="4">
        <v>20</v>
      </c>
      <c r="D25" s="13">
        <v>750</v>
      </c>
      <c r="E25" s="63">
        <f t="shared" si="0"/>
        <v>75</v>
      </c>
      <c r="F25" s="13">
        <f t="shared" ref="F25:F29" si="4">F22+200</f>
        <v>950</v>
      </c>
      <c r="G25" s="11">
        <f t="shared" si="1"/>
        <v>95</v>
      </c>
    </row>
    <row r="26" spans="3:7" x14ac:dyDescent="0.25">
      <c r="C26" s="4">
        <v>21</v>
      </c>
      <c r="D26" s="13">
        <v>1500</v>
      </c>
      <c r="E26" s="63">
        <f t="shared" si="0"/>
        <v>150</v>
      </c>
      <c r="F26" s="13">
        <f t="shared" si="4"/>
        <v>950</v>
      </c>
      <c r="G26" s="11">
        <f t="shared" si="1"/>
        <v>95</v>
      </c>
    </row>
    <row r="27" spans="3:7" x14ac:dyDescent="0.25">
      <c r="C27" s="4">
        <v>22</v>
      </c>
      <c r="D27" s="13">
        <v>0</v>
      </c>
      <c r="E27" s="63">
        <f t="shared" si="0"/>
        <v>0</v>
      </c>
      <c r="F27" s="13">
        <f t="shared" si="4"/>
        <v>1150</v>
      </c>
      <c r="G27" s="11">
        <f t="shared" si="1"/>
        <v>115</v>
      </c>
    </row>
    <row r="28" spans="3:7" x14ac:dyDescent="0.25">
      <c r="C28" s="4">
        <v>23</v>
      </c>
      <c r="D28" s="13">
        <v>750</v>
      </c>
      <c r="E28" s="63">
        <f t="shared" si="0"/>
        <v>75</v>
      </c>
      <c r="F28" s="13">
        <f t="shared" si="4"/>
        <v>1150</v>
      </c>
      <c r="G28" s="11">
        <f t="shared" si="1"/>
        <v>115</v>
      </c>
    </row>
    <row r="29" spans="3:7" ht="15.75" thickBot="1" x14ac:dyDescent="0.3">
      <c r="C29" s="5">
        <v>24</v>
      </c>
      <c r="D29" s="6">
        <v>1500</v>
      </c>
      <c r="E29" s="9">
        <f t="shared" si="0"/>
        <v>150</v>
      </c>
      <c r="F29" s="6">
        <f t="shared" si="4"/>
        <v>1150</v>
      </c>
      <c r="G29" s="12">
        <f t="shared" si="1"/>
        <v>115</v>
      </c>
    </row>
  </sheetData>
  <mergeCells count="1">
    <mergeCell ref="C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BR15"/>
  <sheetViews>
    <sheetView topLeftCell="AF1" zoomScale="110" zoomScaleNormal="110" workbookViewId="0">
      <selection activeCell="AG4" sqref="AG4"/>
    </sheetView>
  </sheetViews>
  <sheetFormatPr baseColWidth="10" defaultRowHeight="15" x14ac:dyDescent="0.25"/>
  <cols>
    <col min="3" max="3" width="8.28515625" bestFit="1" customWidth="1"/>
    <col min="4" max="4" width="3" bestFit="1" customWidth="1"/>
    <col min="5" max="5" width="5.140625" bestFit="1" customWidth="1"/>
    <col min="6" max="6" width="5.7109375" bestFit="1" customWidth="1"/>
    <col min="7" max="7" width="5.140625" bestFit="1" customWidth="1"/>
    <col min="8" max="8" width="5.7109375" bestFit="1" customWidth="1"/>
    <col min="9" max="9" width="5.140625" bestFit="1" customWidth="1"/>
    <col min="10" max="10" width="5.7109375" bestFit="1" customWidth="1"/>
    <col min="11" max="11" width="5.140625" bestFit="1" customWidth="1"/>
    <col min="12" max="12" width="5.7109375" bestFit="1" customWidth="1"/>
    <col min="13" max="13" width="5.140625" bestFit="1" customWidth="1"/>
    <col min="14" max="14" width="5.7109375" bestFit="1" customWidth="1"/>
    <col min="15" max="15" width="4.5703125" bestFit="1" customWidth="1"/>
    <col min="16" max="16" width="5.28515625" bestFit="1" customWidth="1"/>
    <col min="17" max="17" width="5.140625" bestFit="1" customWidth="1"/>
    <col min="18" max="18" width="5.7109375" bestFit="1" customWidth="1"/>
    <col min="19" max="19" width="5.140625" bestFit="1" customWidth="1"/>
    <col min="20" max="20" width="5.7109375" bestFit="1" customWidth="1"/>
    <col min="21" max="21" width="5.140625" bestFit="1" customWidth="1"/>
    <col min="22" max="22" width="5.7109375" bestFit="1" customWidth="1"/>
    <col min="23" max="23" width="4.5703125" bestFit="1" customWidth="1"/>
    <col min="24" max="24" width="5.28515625" bestFit="1" customWidth="1"/>
    <col min="25" max="25" width="4.5703125" bestFit="1" customWidth="1"/>
    <col min="26" max="26" width="5.28515625" bestFit="1" customWidth="1"/>
    <col min="27" max="27" width="4.5703125" bestFit="1" customWidth="1"/>
    <col min="28" max="28" width="5.28515625" bestFit="1" customWidth="1"/>
    <col min="29" max="29" width="5.140625" bestFit="1" customWidth="1"/>
    <col min="30" max="30" width="5.7109375" bestFit="1" customWidth="1"/>
    <col min="31" max="31" width="5.140625" bestFit="1" customWidth="1"/>
    <col min="32" max="32" width="5.7109375" bestFit="1" customWidth="1"/>
    <col min="33" max="33" width="5.140625" bestFit="1" customWidth="1"/>
    <col min="34" max="34" width="5.7109375" bestFit="1" customWidth="1"/>
    <col min="35" max="35" width="4.5703125" bestFit="1" customWidth="1"/>
    <col min="36" max="36" width="5.28515625" bestFit="1" customWidth="1"/>
    <col min="37" max="37" width="4.5703125" bestFit="1" customWidth="1"/>
    <col min="38" max="38" width="5.28515625" bestFit="1" customWidth="1"/>
    <col min="39" max="39" width="4.5703125" bestFit="1" customWidth="1"/>
    <col min="40" max="40" width="5.28515625" bestFit="1" customWidth="1"/>
    <col min="41" max="41" width="5.140625" bestFit="1" customWidth="1"/>
    <col min="42" max="42" width="5.7109375" bestFit="1" customWidth="1"/>
    <col min="43" max="43" width="5.140625" bestFit="1" customWidth="1"/>
    <col min="44" max="44" width="5.7109375" bestFit="1" customWidth="1"/>
    <col min="45" max="45" width="5.140625" bestFit="1" customWidth="1"/>
    <col min="46" max="46" width="5.7109375" bestFit="1" customWidth="1"/>
    <col min="47" max="47" width="4.5703125" bestFit="1" customWidth="1"/>
    <col min="48" max="48" width="5.28515625" bestFit="1" customWidth="1"/>
    <col min="49" max="49" width="4.5703125" bestFit="1" customWidth="1"/>
    <col min="50" max="50" width="5.28515625" bestFit="1" customWidth="1"/>
    <col min="51" max="51" width="4.5703125" bestFit="1" customWidth="1"/>
    <col min="52" max="52" width="5.28515625" bestFit="1" customWidth="1"/>
    <col min="53" max="53" width="5.140625" bestFit="1" customWidth="1"/>
    <col min="54" max="54" width="5.7109375" bestFit="1" customWidth="1"/>
    <col min="55" max="55" width="5.140625" bestFit="1" customWidth="1"/>
    <col min="56" max="56" width="5.7109375" bestFit="1" customWidth="1"/>
    <col min="57" max="57" width="5.140625" bestFit="1" customWidth="1"/>
    <col min="58" max="58" width="5.7109375" bestFit="1" customWidth="1"/>
    <col min="59" max="59" width="4.5703125" bestFit="1" customWidth="1"/>
    <col min="60" max="60" width="5.28515625" bestFit="1" customWidth="1"/>
    <col min="61" max="61" width="4.5703125" bestFit="1" customWidth="1"/>
    <col min="62" max="62" width="5.28515625" bestFit="1" customWidth="1"/>
    <col min="63" max="63" width="4.5703125" bestFit="1" customWidth="1"/>
    <col min="64" max="64" width="5.28515625" bestFit="1" customWidth="1"/>
    <col min="65" max="65" width="4.5703125" bestFit="1" customWidth="1"/>
    <col min="66" max="66" width="5.28515625" bestFit="1" customWidth="1"/>
    <col min="67" max="67" width="4.5703125" bestFit="1" customWidth="1"/>
    <col min="68" max="68" width="5.28515625" bestFit="1" customWidth="1"/>
    <col min="69" max="69" width="4.5703125" bestFit="1" customWidth="1"/>
    <col min="70" max="70" width="5.28515625" bestFit="1" customWidth="1"/>
  </cols>
  <sheetData>
    <row r="2" spans="3:70" x14ac:dyDescent="0.25">
      <c r="C2" t="s">
        <v>65</v>
      </c>
      <c r="D2">
        <v>95</v>
      </c>
    </row>
    <row r="3" spans="3:70" x14ac:dyDescent="0.25">
      <c r="C3" s="38" t="s">
        <v>64</v>
      </c>
      <c r="D3">
        <v>0</v>
      </c>
      <c r="E3">
        <v>0.04</v>
      </c>
      <c r="F3">
        <v>-0.04</v>
      </c>
      <c r="G3">
        <v>0.08</v>
      </c>
      <c r="H3">
        <v>-0.08</v>
      </c>
      <c r="I3">
        <v>0.12</v>
      </c>
      <c r="J3">
        <v>-0.12</v>
      </c>
      <c r="K3">
        <v>0.15</v>
      </c>
      <c r="L3">
        <v>-0.15</v>
      </c>
      <c r="M3">
        <v>0.23</v>
      </c>
      <c r="N3">
        <v>-0.23</v>
      </c>
      <c r="O3">
        <v>0.3</v>
      </c>
      <c r="P3">
        <v>-0.3</v>
      </c>
      <c r="Q3">
        <v>0.45</v>
      </c>
      <c r="R3">
        <v>-0.45</v>
      </c>
      <c r="S3">
        <v>0.45</v>
      </c>
      <c r="T3">
        <v>-0.45</v>
      </c>
      <c r="U3">
        <v>0.45</v>
      </c>
      <c r="V3">
        <v>-0.45</v>
      </c>
      <c r="W3">
        <v>0.6</v>
      </c>
      <c r="X3">
        <v>-0.6</v>
      </c>
      <c r="Y3">
        <v>0.6</v>
      </c>
      <c r="Z3">
        <v>-0.6</v>
      </c>
      <c r="AA3">
        <v>0.6</v>
      </c>
      <c r="AB3">
        <v>-0.6</v>
      </c>
      <c r="AC3">
        <v>0.75</v>
      </c>
      <c r="AD3">
        <v>-0.75</v>
      </c>
      <c r="AE3">
        <v>0.75</v>
      </c>
      <c r="AF3">
        <v>-0.75</v>
      </c>
      <c r="AG3">
        <v>0.75</v>
      </c>
      <c r="AH3">
        <v>-0.75</v>
      </c>
      <c r="AI3">
        <v>0.9</v>
      </c>
      <c r="AJ3">
        <v>-0.9</v>
      </c>
      <c r="AK3">
        <v>0.9</v>
      </c>
      <c r="AL3">
        <v>-0.9</v>
      </c>
      <c r="AM3">
        <v>0.9</v>
      </c>
      <c r="AN3">
        <v>-0.9</v>
      </c>
      <c r="AO3">
        <v>1.05</v>
      </c>
      <c r="AP3">
        <v>-1.05</v>
      </c>
      <c r="AQ3">
        <v>1.05</v>
      </c>
      <c r="AR3">
        <v>-1.05</v>
      </c>
      <c r="AS3">
        <v>1.05</v>
      </c>
      <c r="AT3">
        <v>-1.05</v>
      </c>
      <c r="AU3">
        <v>1.2</v>
      </c>
      <c r="AV3">
        <v>-1.2</v>
      </c>
      <c r="AW3">
        <v>1.2</v>
      </c>
      <c r="AX3">
        <v>-1.2</v>
      </c>
      <c r="AY3">
        <v>1.2</v>
      </c>
      <c r="AZ3">
        <v>-1.2</v>
      </c>
      <c r="BA3">
        <v>1.35</v>
      </c>
      <c r="BB3">
        <v>-1.35</v>
      </c>
      <c r="BC3">
        <v>1.35</v>
      </c>
      <c r="BD3">
        <v>-1.35</v>
      </c>
      <c r="BE3">
        <v>1.35</v>
      </c>
      <c r="BF3">
        <v>-1.35</v>
      </c>
      <c r="BG3">
        <v>1.5</v>
      </c>
      <c r="BH3">
        <v>-1.5</v>
      </c>
      <c r="BI3">
        <v>1.5</v>
      </c>
      <c r="BJ3">
        <v>-1.5</v>
      </c>
      <c r="BK3">
        <v>1.5</v>
      </c>
      <c r="BL3">
        <v>-1.5</v>
      </c>
      <c r="BM3">
        <v>1.8</v>
      </c>
      <c r="BN3">
        <v>-1.8</v>
      </c>
      <c r="BO3">
        <v>1.8</v>
      </c>
      <c r="BP3">
        <v>-1.8</v>
      </c>
      <c r="BQ3">
        <v>1.8</v>
      </c>
      <c r="BR3">
        <v>-1.8</v>
      </c>
    </row>
    <row r="4" spans="3:70" x14ac:dyDescent="0.25">
      <c r="C4" s="48" t="s">
        <v>63</v>
      </c>
      <c r="D4" s="48">
        <f>(D3/$D$2)*100</f>
        <v>0</v>
      </c>
      <c r="E4" s="49">
        <f>(E3/$D$2)*100</f>
        <v>4.2105263157894736E-2</v>
      </c>
      <c r="F4" s="49">
        <f t="shared" ref="F4:I4" si="0">(F3/$D$2)*100</f>
        <v>-4.2105263157894736E-2</v>
      </c>
      <c r="G4" s="49">
        <f>(G3/$D$2)*100</f>
        <v>8.4210526315789472E-2</v>
      </c>
      <c r="H4" s="49">
        <f t="shared" si="0"/>
        <v>-8.4210526315789472E-2</v>
      </c>
      <c r="I4" s="49">
        <f t="shared" si="0"/>
        <v>0.12631578947368421</v>
      </c>
      <c r="J4" s="49">
        <f t="shared" ref="J4" si="1">(J3/$D$2)*100</f>
        <v>-0.12631578947368421</v>
      </c>
      <c r="K4" s="49">
        <f t="shared" ref="K4" si="2">(K3/$D$2)*100</f>
        <v>0.15789473684210525</v>
      </c>
      <c r="L4" s="49">
        <f t="shared" ref="L4" si="3">(L3/$D$2)*100</f>
        <v>-0.15789473684210525</v>
      </c>
      <c r="M4" s="49">
        <f t="shared" ref="M4:N4" si="4">(M3/$D$2)*100</f>
        <v>0.24210526315789474</v>
      </c>
      <c r="N4" s="49">
        <f t="shared" si="4"/>
        <v>-0.24210526315789474</v>
      </c>
      <c r="O4" s="49">
        <f t="shared" ref="O4" si="5">(O3/$D$2)*100</f>
        <v>0.31578947368421051</v>
      </c>
      <c r="P4" s="49">
        <f t="shared" ref="P4" si="6">(P3/$D$2)*100</f>
        <v>-0.31578947368421051</v>
      </c>
      <c r="Q4" s="49">
        <f t="shared" ref="Q4" si="7">(Q3/$D$2)*100</f>
        <v>0.47368421052631582</v>
      </c>
      <c r="R4" s="49">
        <f t="shared" ref="R4:S4" si="8">(R3/$D$2)*100</f>
        <v>-0.47368421052631582</v>
      </c>
      <c r="S4" s="49">
        <f t="shared" si="8"/>
        <v>0.47368421052631582</v>
      </c>
      <c r="T4" s="49">
        <f t="shared" ref="T4" si="9">(T3/$D$2)*100</f>
        <v>-0.47368421052631582</v>
      </c>
      <c r="U4" s="49">
        <f t="shared" ref="U4" si="10">(U3/$D$2)*100</f>
        <v>0.47368421052631582</v>
      </c>
      <c r="V4" s="49">
        <f t="shared" ref="V4" si="11">(V3/$D$2)*100</f>
        <v>-0.47368421052631582</v>
      </c>
      <c r="W4" s="49">
        <f t="shared" ref="W4:X4" si="12">(W3/$D$2)*100</f>
        <v>0.63157894736842102</v>
      </c>
      <c r="X4" s="49">
        <f t="shared" si="12"/>
        <v>-0.63157894736842102</v>
      </c>
      <c r="Y4" s="49">
        <f t="shared" ref="Y4" si="13">(Y3/$D$2)*100</f>
        <v>0.63157894736842102</v>
      </c>
      <c r="Z4" s="49">
        <f t="shared" ref="Z4" si="14">(Z3/$D$2)*100</f>
        <v>-0.63157894736842102</v>
      </c>
      <c r="AA4" s="49">
        <f t="shared" ref="AA4" si="15">(AA3/$D$2)*100</f>
        <v>0.63157894736842102</v>
      </c>
      <c r="AB4" s="49">
        <f t="shared" ref="AB4:AC4" si="16">(AB3/$D$2)*100</f>
        <v>-0.63157894736842102</v>
      </c>
      <c r="AC4" s="49">
        <f t="shared" si="16"/>
        <v>0.78947368421052633</v>
      </c>
      <c r="AD4" s="49">
        <f t="shared" ref="AD4" si="17">(AD3/$D$2)*100</f>
        <v>-0.78947368421052633</v>
      </c>
      <c r="AE4" s="49">
        <f t="shared" ref="AE4" si="18">(AE3/$D$2)*100</f>
        <v>0.78947368421052633</v>
      </c>
      <c r="AF4" s="49">
        <f t="shared" ref="AF4" si="19">(AF3/$D$2)*100</f>
        <v>-0.78947368421052633</v>
      </c>
      <c r="AG4" s="49">
        <f t="shared" ref="AG4:AH4" si="20">(AG3/$D$2)*100</f>
        <v>0.78947368421052633</v>
      </c>
      <c r="AH4" s="49">
        <f t="shared" si="20"/>
        <v>-0.78947368421052633</v>
      </c>
      <c r="AI4" s="49">
        <f t="shared" ref="AI4" si="21">(AI3/$D$2)*100</f>
        <v>0.94736842105263164</v>
      </c>
      <c r="AJ4" s="49">
        <f t="shared" ref="AJ4" si="22">(AJ3/$D$2)*100</f>
        <v>-0.94736842105263164</v>
      </c>
      <c r="AK4" s="49">
        <f t="shared" ref="AK4" si="23">(AK3/$D$2)*100</f>
        <v>0.94736842105263164</v>
      </c>
      <c r="AL4" s="49">
        <f t="shared" ref="AL4:AM4" si="24">(AL3/$D$2)*100</f>
        <v>-0.94736842105263164</v>
      </c>
      <c r="AM4" s="49">
        <f t="shared" si="24"/>
        <v>0.94736842105263164</v>
      </c>
      <c r="AN4" s="49">
        <f t="shared" ref="AN4" si="25">(AN3/$D$2)*100</f>
        <v>-0.94736842105263164</v>
      </c>
      <c r="AO4" s="49">
        <f t="shared" ref="AO4" si="26">(AO3/$D$2)*100</f>
        <v>1.1052631578947369</v>
      </c>
      <c r="AP4" s="49">
        <f t="shared" ref="AP4" si="27">(AP3/$D$2)*100</f>
        <v>-1.1052631578947369</v>
      </c>
      <c r="AQ4" s="49">
        <f t="shared" ref="AQ4:AR4" si="28">(AQ3/$D$2)*100</f>
        <v>1.1052631578947369</v>
      </c>
      <c r="AR4" s="49">
        <f t="shared" si="28"/>
        <v>-1.1052631578947369</v>
      </c>
      <c r="AS4" s="49">
        <f t="shared" ref="AS4" si="29">(AS3/$D$2)*100</f>
        <v>1.1052631578947369</v>
      </c>
      <c r="AT4" s="49">
        <f t="shared" ref="AT4" si="30">(AT3/$D$2)*100</f>
        <v>-1.1052631578947369</v>
      </c>
      <c r="AU4" s="49">
        <f t="shared" ref="AU4" si="31">(AU3/$D$2)*100</f>
        <v>1.263157894736842</v>
      </c>
      <c r="AV4" s="49">
        <f t="shared" ref="AV4:AW4" si="32">(AV3/$D$2)*100</f>
        <v>-1.263157894736842</v>
      </c>
      <c r="AW4" s="49">
        <f t="shared" si="32"/>
        <v>1.263157894736842</v>
      </c>
      <c r="AX4" s="49">
        <f t="shared" ref="AX4" si="33">(AX3/$D$2)*100</f>
        <v>-1.263157894736842</v>
      </c>
      <c r="AY4" s="49">
        <f t="shared" ref="AY4" si="34">(AY3/$D$2)*100</f>
        <v>1.263157894736842</v>
      </c>
      <c r="AZ4" s="49">
        <f t="shared" ref="AZ4" si="35">(AZ3/$D$2)*100</f>
        <v>-1.263157894736842</v>
      </c>
      <c r="BA4" s="49">
        <f t="shared" ref="BA4:BB4" si="36">(BA3/$D$2)*100</f>
        <v>1.4210526315789473</v>
      </c>
      <c r="BB4" s="49">
        <f t="shared" si="36"/>
        <v>-1.4210526315789473</v>
      </c>
      <c r="BC4" s="49">
        <f t="shared" ref="BC4" si="37">(BC3/$D$2)*100</f>
        <v>1.4210526315789473</v>
      </c>
      <c r="BD4" s="49">
        <f t="shared" ref="BD4" si="38">(BD3/$D$2)*100</f>
        <v>-1.4210526315789473</v>
      </c>
      <c r="BE4" s="49">
        <f t="shared" ref="BE4" si="39">(BE3/$D$2)*100</f>
        <v>1.4210526315789473</v>
      </c>
      <c r="BF4" s="49">
        <f t="shared" ref="BF4:BG4" si="40">(BF3/$D$2)*100</f>
        <v>-1.4210526315789473</v>
      </c>
      <c r="BG4" s="49">
        <f t="shared" si="40"/>
        <v>1.5789473684210527</v>
      </c>
      <c r="BH4" s="49">
        <f t="shared" ref="BH4" si="41">(BH3/$D$2)*100</f>
        <v>-1.5789473684210527</v>
      </c>
      <c r="BI4" s="49">
        <f t="shared" ref="BI4" si="42">(BI3/$D$2)*100</f>
        <v>1.5789473684210527</v>
      </c>
      <c r="BJ4" s="49">
        <f t="shared" ref="BJ4" si="43">(BJ3/$D$2)*100</f>
        <v>-1.5789473684210527</v>
      </c>
      <c r="BK4" s="49">
        <f t="shared" ref="BK4:BL4" si="44">(BK3/$D$2)*100</f>
        <v>1.5789473684210527</v>
      </c>
      <c r="BL4" s="49">
        <f t="shared" si="44"/>
        <v>-1.5789473684210527</v>
      </c>
      <c r="BM4" s="49">
        <f t="shared" ref="BM4" si="45">(BM3/$D$2)*100</f>
        <v>1.8947368421052633</v>
      </c>
      <c r="BN4" s="49">
        <f t="shared" ref="BN4" si="46">(BN3/$D$2)*100</f>
        <v>-1.8947368421052633</v>
      </c>
      <c r="BO4" s="49">
        <f t="shared" ref="BO4" si="47">(BO3/$D$2)*100</f>
        <v>1.8947368421052633</v>
      </c>
      <c r="BP4" s="49">
        <f t="shared" ref="BP4:BQ4" si="48">(BP3/$D$2)*100</f>
        <v>-1.8947368421052633</v>
      </c>
      <c r="BQ4" s="49">
        <f t="shared" si="48"/>
        <v>1.8947368421052633</v>
      </c>
      <c r="BR4" s="49">
        <f t="shared" ref="BR4" si="49">(BR3/$D$2)*100</f>
        <v>-1.8947368421052633</v>
      </c>
    </row>
    <row r="15" spans="3:70" x14ac:dyDescent="0.25">
      <c r="F15">
        <f>G3-E3</f>
        <v>0.04</v>
      </c>
      <c r="H15">
        <f>I3-G3</f>
        <v>3.9999999999999994E-2</v>
      </c>
      <c r="J15">
        <f>K3-I3</f>
        <v>0.03</v>
      </c>
      <c r="L15">
        <f>M3-K3</f>
        <v>8.0000000000000016E-2</v>
      </c>
      <c r="N15">
        <f>O3-M3</f>
        <v>6.9999999999999979E-2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Model</vt:lpstr>
      <vt:lpstr>Hoja1</vt:lpstr>
      <vt:lpstr>Drift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Jose Nuñez</dc:creator>
  <cp:lastModifiedBy>Maria Jose Nuñez</cp:lastModifiedBy>
  <dcterms:created xsi:type="dcterms:W3CDTF">2023-06-14T16:54:41Z</dcterms:created>
  <dcterms:modified xsi:type="dcterms:W3CDTF">2023-07-14T15:54:29Z</dcterms:modified>
</cp:coreProperties>
</file>