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/>
  </bookViews>
  <sheets>
    <sheet name="Model" sheetId="1" r:id="rId1"/>
    <sheet name="Hoja1" sheetId="3" r:id="rId2"/>
    <sheet name="Drift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T36" i="1"/>
  <c r="T39" i="1"/>
  <c r="T37" i="1"/>
  <c r="T32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E4" i="2" l="1"/>
  <c r="G15" i="3" l="1"/>
  <c r="F15" i="2"/>
  <c r="G4" i="2"/>
  <c r="N15" i="2"/>
  <c r="L15" i="2"/>
  <c r="J15" i="2"/>
  <c r="H15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F4" i="2"/>
  <c r="H4" i="2"/>
  <c r="D4" i="2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S36" authorId="0" shapeId="0">
      <text>
        <r>
          <rPr>
            <b/>
            <sz val="9"/>
            <color indexed="81"/>
            <rFont val="Tahoma"/>
            <charset val="1"/>
          </rPr>
          <t>Maria Jose Nuñez:</t>
        </r>
        <r>
          <rPr>
            <sz val="9"/>
            <color indexed="81"/>
            <rFont val="Tahoma"/>
            <charset val="1"/>
          </rPr>
          <t xml:space="preserve">
ecu = ec-f'c/Ec+2*(Gfc/Lelem)/f'c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</commentList>
</comments>
</file>

<file path=xl/sharedStrings.xml><?xml version="1.0" encoding="utf-8"?>
<sst xmlns="http://schemas.openxmlformats.org/spreadsheetml/2006/main" count="110" uniqueCount="89">
  <si>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</si>
  <si>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</si>
  <si>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</si>
  <si>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</si>
  <si>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</si>
  <si>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</si>
  <si>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</si>
  <si>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</si>
  <si>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</si>
  <si>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</si>
  <si>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</si>
  <si>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</si>
  <si>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</si>
  <si>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</si>
  <si>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</si>
  <si>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</si>
  <si>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</si>
  <si>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</si>
  <si>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</si>
  <si>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</si>
  <si>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</si>
  <si>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</si>
  <si>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</si>
  <si>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</si>
  <si>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</si>
  <si>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</si>
  <si>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</si>
  <si>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</si>
  <si>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</si>
  <si>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</si>
  <si>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</si>
  <si>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</si>
  <si>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</si>
  <si>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</si>
  <si>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</si>
  <si>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</si>
  <si>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</si>
  <si>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</si>
  <si>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</si>
  <si>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</si>
  <si>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</si>
  <si>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</si>
  <si>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</si>
  <si>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</si>
  <si>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</si>
  <si>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</si>
  <si>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</si>
  <si>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</si>
  <si>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</si>
  <si>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</si>
  <si>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</si>
  <si>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</si>
  <si>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</si>
  <si>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</si>
  <si>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</si>
  <si>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</si>
  <si>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</si>
  <si>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</si>
  <si>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</si>
  <si>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</si>
  <si>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∆ [cm]</t>
  </si>
  <si>
    <t>Hw [cm]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</si>
  <si>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</si>
  <si>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</si>
  <si>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</si>
  <si>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</si>
  <si>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</si>
  <si>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</si>
  <si>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</si>
  <si>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</si>
  <si>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</si>
  <si>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</si>
  <si>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</si>
  <si>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</si>
  <si>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</si>
  <si>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</si>
  <si>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</si>
  <si>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</si>
  <si>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</si>
  <si>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</si>
  <si>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Et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</si>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</sst>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6" fillId="0" borderId="0" xfId="0" applyFo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abSelected="1" topLeftCell="H10" zoomScaleNormal="100" workbookViewId="0">
      <selection activeCell="T36" sqref="T36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26.42578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52" t="s">
        <v>4</v>
      </c>
      <c r="L8" s="53"/>
      <c r="M8" s="53"/>
      <c r="N8" s="53"/>
      <c r="O8" s="54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65" t="s">
        <v>10</v>
      </c>
      <c r="S10" s="18" t="s">
        <v>9</v>
      </c>
      <c r="T10" s="18"/>
      <c r="U10" s="49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66" t="s">
        <v>11</v>
      </c>
      <c r="S11" s="67" t="s">
        <v>12</v>
      </c>
      <c r="T11" s="13">
        <v>584</v>
      </c>
      <c r="U11" s="50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66"/>
      <c r="S12" s="67"/>
      <c r="T12" s="13">
        <f>T11*10.2</f>
        <v>5956.7999999999993</v>
      </c>
      <c r="U12" s="50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R13" s="66"/>
      <c r="S13" s="67" t="s">
        <v>13</v>
      </c>
      <c r="T13" s="13">
        <v>584</v>
      </c>
      <c r="U13" s="50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R14" s="66"/>
      <c r="S14" s="67"/>
      <c r="T14" s="13">
        <f>T13*10.2</f>
        <v>5956.7999999999993</v>
      </c>
      <c r="U14" s="50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R15" s="66"/>
      <c r="S15" s="67" t="s">
        <v>16</v>
      </c>
      <c r="T15" s="13">
        <v>584</v>
      </c>
      <c r="U15" s="50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R16" s="66"/>
      <c r="S16" s="67"/>
      <c r="T16" s="13">
        <f>T15*10.2</f>
        <v>5956.7999999999993</v>
      </c>
      <c r="U16" s="50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R17" s="66"/>
      <c r="S17" s="67" t="s">
        <v>17</v>
      </c>
      <c r="T17" s="13">
        <v>473</v>
      </c>
      <c r="U17" s="50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R18" s="66"/>
      <c r="S18" s="67"/>
      <c r="T18" s="13">
        <f>T17*10.2</f>
        <v>4824.5999999999995</v>
      </c>
      <c r="U18" s="50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66" t="s">
        <v>18</v>
      </c>
      <c r="S19" s="67" t="s">
        <v>19</v>
      </c>
      <c r="T19" s="13">
        <v>200000</v>
      </c>
      <c r="U19" s="50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R20" s="66"/>
      <c r="S20" s="67"/>
      <c r="T20" s="13">
        <f>T19*10.2</f>
        <v>2039999.9999999998</v>
      </c>
      <c r="U20" s="50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66" t="s">
        <v>20</v>
      </c>
      <c r="S21" s="67" t="s">
        <v>21</v>
      </c>
      <c r="T21" s="13">
        <v>0</v>
      </c>
      <c r="U21" s="50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68" t="s">
        <v>22</v>
      </c>
      <c r="S22" s="67" t="s">
        <v>24</v>
      </c>
      <c r="T22" s="13">
        <v>18</v>
      </c>
      <c r="U22" s="50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68" t="s">
        <v>23</v>
      </c>
      <c r="S23" s="67" t="s">
        <v>25</v>
      </c>
      <c r="T23" s="13">
        <v>0.9</v>
      </c>
      <c r="U23" s="50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R24" s="66"/>
      <c r="S24" s="67" t="s">
        <v>26</v>
      </c>
      <c r="T24" s="13">
        <v>0.15</v>
      </c>
      <c r="U24" s="50"/>
    </row>
    <row r="25" spans="11:21" x14ac:dyDescent="0.25">
      <c r="K25" s="4">
        <v>16</v>
      </c>
      <c r="L25" s="1">
        <v>0</v>
      </c>
      <c r="M25" s="8">
        <f t="shared" si="0"/>
        <v>0</v>
      </c>
      <c r="N25" s="1">
        <v>750</v>
      </c>
      <c r="O25" s="11">
        <f t="shared" si="1"/>
        <v>75</v>
      </c>
      <c r="R25" s="66"/>
      <c r="S25" s="67" t="s">
        <v>27</v>
      </c>
      <c r="T25" s="13">
        <v>0</v>
      </c>
      <c r="U25" s="50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R26" s="66"/>
      <c r="S26" s="67" t="s">
        <v>28</v>
      </c>
      <c r="T26" s="13">
        <v>1</v>
      </c>
      <c r="U26" s="50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R27" s="66"/>
      <c r="S27" s="67" t="s">
        <v>29</v>
      </c>
      <c r="T27" s="13">
        <v>0</v>
      </c>
      <c r="U27" s="50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R28" s="69"/>
      <c r="S28" s="42" t="s">
        <v>30</v>
      </c>
      <c r="T28" s="70">
        <v>1</v>
      </c>
      <c r="U28" s="71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16" t="s">
        <v>62</v>
      </c>
      <c r="S29" s="17" t="s">
        <v>63</v>
      </c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R30" s="16" t="s">
        <v>64</v>
      </c>
      <c r="S30" s="1" t="s">
        <v>65</v>
      </c>
      <c r="T30" s="72">
        <v>-29</v>
      </c>
      <c r="U30" s="1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16" t="s">
        <v>66</v>
      </c>
      <c r="S31" s="1" t="s">
        <v>67</v>
      </c>
      <c r="T31" s="73">
        <v>-2E-3</v>
      </c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R32" s="16" t="s">
        <v>68</v>
      </c>
      <c r="S32" s="1" t="s">
        <v>69</v>
      </c>
      <c r="T32" s="1">
        <f>2*T30/T31</f>
        <v>29000</v>
      </c>
      <c r="U32" s="1" t="s">
        <v>70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R33" s="16" t="s">
        <v>71</v>
      </c>
      <c r="S33" s="1" t="s">
        <v>72</v>
      </c>
      <c r="T33" s="1">
        <v>0</v>
      </c>
      <c r="U33" s="1" t="s">
        <v>15</v>
      </c>
    </row>
    <row r="34" spans="1:21" ht="15.75" thickBot="1" x14ac:dyDescent="0.3">
      <c r="R34" s="16" t="s">
        <v>83</v>
      </c>
      <c r="S34" s="1" t="s">
        <v>88</v>
      </c>
      <c r="T34" s="1">
        <f>Hoja1!F9</f>
        <v>240</v>
      </c>
      <c r="U34" s="1" t="s">
        <v>53</v>
      </c>
    </row>
    <row r="35" spans="1:21" ht="15.75" thickBot="1" x14ac:dyDescent="0.3">
      <c r="C35" s="38" t="s">
        <v>51</v>
      </c>
      <c r="D35" s="45" t="s">
        <v>52</v>
      </c>
      <c r="E35" s="39">
        <v>750</v>
      </c>
      <c r="F35" s="21" t="s">
        <v>53</v>
      </c>
      <c r="K35" s="52" t="s">
        <v>5</v>
      </c>
      <c r="L35" s="53"/>
      <c r="M35" s="53"/>
      <c r="N35" s="53"/>
      <c r="O35" s="54"/>
      <c r="R35" s="16" t="s">
        <v>85</v>
      </c>
      <c r="S35" s="1" t="s">
        <v>84</v>
      </c>
      <c r="T35" s="1">
        <v>87.6</v>
      </c>
      <c r="U35" s="1" t="s">
        <v>86</v>
      </c>
    </row>
    <row r="36" spans="1:21" x14ac:dyDescent="0.25">
      <c r="C36" s="38" t="s">
        <v>54</v>
      </c>
      <c r="D36" s="45" t="s">
        <v>55</v>
      </c>
      <c r="E36" s="39">
        <f>L33</f>
        <v>1500</v>
      </c>
      <c r="F36" s="21" t="s">
        <v>53</v>
      </c>
      <c r="K36" s="2" t="s">
        <v>7</v>
      </c>
      <c r="L36" s="55" t="s">
        <v>8</v>
      </c>
      <c r="M36" s="55"/>
      <c r="N36" s="55"/>
      <c r="O36" s="56"/>
      <c r="R36" s="16" t="s">
        <v>74</v>
      </c>
      <c r="S36" s="1" t="s">
        <v>87</v>
      </c>
      <c r="T36" s="74">
        <f>T31-T30/T32+2*(T35/T34)/T30</f>
        <v>-2.617241379310345E-2</v>
      </c>
    </row>
    <row r="37" spans="1:21" x14ac:dyDescent="0.25">
      <c r="C37" s="41" t="s">
        <v>56</v>
      </c>
      <c r="D37" s="42" t="s">
        <v>57</v>
      </c>
      <c r="E37" s="43">
        <f>E35/E36</f>
        <v>0.5</v>
      </c>
      <c r="F37" s="44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16" t="s">
        <v>75</v>
      </c>
      <c r="S37" s="1" t="s">
        <v>76</v>
      </c>
      <c r="T37" s="75">
        <f>0.31*ABS(T30)^(1/2)</f>
        <v>1.6694010902116962</v>
      </c>
      <c r="U37" s="1" t="s">
        <v>15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16" t="s">
        <v>77</v>
      </c>
      <c r="S38" s="1" t="s">
        <v>78</v>
      </c>
      <c r="T38" s="1">
        <v>8.0000000000000007E-5</v>
      </c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16" t="s">
        <v>79</v>
      </c>
      <c r="S39" s="1" t="s">
        <v>80</v>
      </c>
      <c r="T39" s="1">
        <f>0.05*T32</f>
        <v>1450</v>
      </c>
      <c r="U39" s="1" t="s">
        <v>73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16" t="s">
        <v>81</v>
      </c>
      <c r="S40" s="1" t="s">
        <v>82</v>
      </c>
      <c r="T40" s="1">
        <v>0.1</v>
      </c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</row>
    <row r="43" spans="1:21" x14ac:dyDescent="0.25">
      <c r="A43" s="16"/>
      <c r="D43" s="57" t="s">
        <v>41</v>
      </c>
      <c r="E43" s="58"/>
      <c r="F43" s="26" t="s">
        <v>40</v>
      </c>
      <c r="G43" s="57" t="s">
        <v>44</v>
      </c>
      <c r="H43" s="58"/>
      <c r="I43" s="26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59" t="s">
        <v>42</v>
      </c>
      <c r="E44" s="60"/>
      <c r="F44" s="27" t="s">
        <v>43</v>
      </c>
      <c r="G44" s="59" t="s">
        <v>45</v>
      </c>
      <c r="H44" s="60"/>
      <c r="I44" s="27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2" t="s">
        <v>38</v>
      </c>
      <c r="E45" s="23" t="s">
        <v>39</v>
      </c>
      <c r="F45" s="27" t="s">
        <v>36</v>
      </c>
      <c r="G45" s="22" t="s">
        <v>47</v>
      </c>
      <c r="H45" s="23" t="s">
        <v>46</v>
      </c>
      <c r="I45" s="27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63" t="s">
        <v>31</v>
      </c>
      <c r="B46" s="64"/>
      <c r="C46" s="20">
        <v>1</v>
      </c>
      <c r="D46" s="24"/>
      <c r="E46" s="21"/>
      <c r="F46" s="28"/>
      <c r="G46" s="24"/>
      <c r="H46" s="21"/>
      <c r="I46" s="28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61" t="s">
        <v>32</v>
      </c>
      <c r="B47" s="18" t="s">
        <v>34</v>
      </c>
      <c r="C47" s="18"/>
      <c r="D47" s="25">
        <v>2</v>
      </c>
      <c r="E47" s="19">
        <v>3</v>
      </c>
      <c r="F47" s="26">
        <v>10</v>
      </c>
      <c r="G47" s="25">
        <v>20</v>
      </c>
      <c r="H47" s="19">
        <v>21</v>
      </c>
      <c r="I47" s="26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62"/>
      <c r="B48" s="29" t="s">
        <v>35</v>
      </c>
      <c r="C48" s="29"/>
      <c r="D48" s="30">
        <v>4</v>
      </c>
      <c r="E48" s="31">
        <v>5</v>
      </c>
      <c r="F48" s="32">
        <v>11</v>
      </c>
      <c r="G48" s="30">
        <v>22</v>
      </c>
      <c r="H48" s="31">
        <v>23</v>
      </c>
      <c r="I48" s="32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61" t="s">
        <v>33</v>
      </c>
      <c r="B49" s="33" t="s">
        <v>34</v>
      </c>
      <c r="C49" s="33"/>
      <c r="D49" s="34">
        <v>6</v>
      </c>
      <c r="E49" s="35">
        <v>7</v>
      </c>
      <c r="F49" s="36">
        <v>12</v>
      </c>
      <c r="G49" s="34">
        <v>24</v>
      </c>
      <c r="H49" s="35">
        <v>25</v>
      </c>
      <c r="I49" s="36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62"/>
      <c r="B50" s="29" t="s">
        <v>35</v>
      </c>
      <c r="C50" s="29"/>
      <c r="D50" s="30">
        <v>8</v>
      </c>
      <c r="E50" s="31">
        <v>9</v>
      </c>
      <c r="F50" s="32">
        <v>13</v>
      </c>
      <c r="G50" s="30">
        <v>26</v>
      </c>
      <c r="H50" s="31">
        <v>27</v>
      </c>
      <c r="I50" s="32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A47:A48"/>
    <mergeCell ref="A49:A50"/>
    <mergeCell ref="G43:H43"/>
    <mergeCell ref="G44:H44"/>
    <mergeCell ref="A46:B46"/>
    <mergeCell ref="K8:O8"/>
    <mergeCell ref="L36:O36"/>
    <mergeCell ref="K35:O35"/>
    <mergeCell ref="D43:E43"/>
    <mergeCell ref="D44:E4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6"/>
    <col min="3" max="3" width="10.85546875" style="46" customWidth="1"/>
    <col min="4" max="4" width="22" style="46" customWidth="1"/>
    <col min="5" max="5" width="21.140625" style="46" customWidth="1"/>
    <col min="6" max="6" width="25.85546875" style="46" customWidth="1"/>
    <col min="7" max="16384" width="11.42578125" style="46"/>
  </cols>
  <sheetData>
    <row r="3" spans="3:7" ht="15.75" thickBot="1" x14ac:dyDescent="0.3"/>
    <row r="4" spans="3:7" ht="15.75" thickBot="1" x14ac:dyDescent="0.3">
      <c r="C4" s="52" t="s">
        <v>4</v>
      </c>
      <c r="D4" s="53"/>
      <c r="E4" s="53"/>
      <c r="F4" s="53"/>
      <c r="G4" s="54"/>
    </row>
    <row r="5" spans="3:7" x14ac:dyDescent="0.25">
      <c r="C5" s="2" t="s">
        <v>6</v>
      </c>
      <c r="D5" s="40" t="s">
        <v>0</v>
      </c>
      <c r="E5" s="7" t="s">
        <v>1</v>
      </c>
      <c r="F5" s="40" t="s">
        <v>2</v>
      </c>
      <c r="G5" s="10" t="s">
        <v>3</v>
      </c>
    </row>
    <row r="6" spans="3:7" x14ac:dyDescent="0.25">
      <c r="C6" s="4">
        <v>1</v>
      </c>
      <c r="D6" s="13">
        <v>0</v>
      </c>
      <c r="E6" s="51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51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51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51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51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51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51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51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51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51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51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51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51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51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51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51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51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51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51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51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51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51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51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R15"/>
  <sheetViews>
    <sheetView topLeftCell="X1" zoomScale="110" zoomScaleNormal="110" workbookViewId="0">
      <selection activeCell="F6" sqref="F6"/>
    </sheetView>
  </sheetViews>
  <sheetFormatPr baseColWidth="10" defaultRowHeight="15" x14ac:dyDescent="0.25"/>
  <cols>
    <col min="3" max="3" width="8.28515625" bestFit="1" customWidth="1"/>
    <col min="4" max="4" width="3" bestFit="1" customWidth="1"/>
    <col min="5" max="5" width="5.140625" bestFit="1" customWidth="1"/>
    <col min="6" max="6" width="5.7109375" bestFit="1" customWidth="1"/>
    <col min="7" max="7" width="5.140625" bestFit="1" customWidth="1"/>
    <col min="8" max="8" width="5.7109375" bestFit="1" customWidth="1"/>
    <col min="9" max="9" width="5.140625" bestFit="1" customWidth="1"/>
    <col min="10" max="10" width="5.7109375" bestFit="1" customWidth="1"/>
    <col min="11" max="11" width="5.140625" bestFit="1" customWidth="1"/>
    <col min="12" max="12" width="5.7109375" bestFit="1" customWidth="1"/>
    <col min="13" max="13" width="5.140625" bestFit="1" customWidth="1"/>
    <col min="14" max="14" width="5.7109375" bestFit="1" customWidth="1"/>
    <col min="15" max="15" width="4.5703125" bestFit="1" customWidth="1"/>
    <col min="16" max="16" width="5.28515625" bestFit="1" customWidth="1"/>
    <col min="17" max="17" width="5.140625" bestFit="1" customWidth="1"/>
    <col min="18" max="18" width="5.7109375" bestFit="1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4.5703125" bestFit="1" customWidth="1"/>
    <col min="24" max="24" width="5.28515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5.140625" bestFit="1" customWidth="1"/>
    <col min="30" max="30" width="5.710937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4.5703125" bestFit="1" customWidth="1"/>
    <col min="36" max="36" width="5.2851562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5.140625" bestFit="1" customWidth="1"/>
    <col min="42" max="42" width="5.710937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4.5703125" bestFit="1" customWidth="1"/>
    <col min="48" max="48" width="5.2851562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5.140625" bestFit="1" customWidth="1"/>
    <col min="54" max="54" width="5.710937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4.5703125" bestFit="1" customWidth="1"/>
    <col min="60" max="60" width="5.2851562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</cols>
  <sheetData>
    <row r="2" spans="3:70" x14ac:dyDescent="0.25">
      <c r="C2" t="s">
        <v>61</v>
      </c>
      <c r="D2">
        <v>95</v>
      </c>
    </row>
    <row r="3" spans="3:70" x14ac:dyDescent="0.25">
      <c r="C3" s="37" t="s">
        <v>60</v>
      </c>
      <c r="D3">
        <v>0</v>
      </c>
      <c r="E3">
        <v>0.04</v>
      </c>
      <c r="F3">
        <v>-0.04</v>
      </c>
      <c r="G3">
        <v>0.08</v>
      </c>
      <c r="H3">
        <v>-0.08</v>
      </c>
      <c r="I3">
        <v>0.12</v>
      </c>
      <c r="J3">
        <v>-0.12</v>
      </c>
      <c r="K3">
        <v>0.15</v>
      </c>
      <c r="L3">
        <v>-0.15</v>
      </c>
      <c r="M3">
        <v>0.23</v>
      </c>
      <c r="N3">
        <v>-0.23</v>
      </c>
      <c r="O3">
        <v>0.3</v>
      </c>
      <c r="P3">
        <v>-0.3</v>
      </c>
      <c r="Q3">
        <v>0.45</v>
      </c>
      <c r="R3">
        <v>-0.45</v>
      </c>
      <c r="S3">
        <v>0.45</v>
      </c>
      <c r="T3">
        <v>-0.45</v>
      </c>
      <c r="U3">
        <v>0.45</v>
      </c>
      <c r="V3">
        <v>-0.45</v>
      </c>
      <c r="W3">
        <v>0.6</v>
      </c>
      <c r="X3">
        <v>-0.6</v>
      </c>
      <c r="Y3">
        <v>0.6</v>
      </c>
      <c r="Z3">
        <v>-0.6</v>
      </c>
      <c r="AA3">
        <v>0.6</v>
      </c>
      <c r="AB3">
        <v>-0.6</v>
      </c>
      <c r="AC3">
        <v>0.75</v>
      </c>
      <c r="AD3">
        <v>-0.75</v>
      </c>
      <c r="AE3">
        <v>0.75</v>
      </c>
      <c r="AF3">
        <v>-0.75</v>
      </c>
      <c r="AG3">
        <v>0.75</v>
      </c>
      <c r="AH3">
        <v>-0.75</v>
      </c>
      <c r="AI3">
        <v>0.9</v>
      </c>
      <c r="AJ3">
        <v>-0.9</v>
      </c>
      <c r="AK3">
        <v>0.9</v>
      </c>
      <c r="AL3">
        <v>-0.9</v>
      </c>
      <c r="AM3">
        <v>0.9</v>
      </c>
      <c r="AN3">
        <v>-0.9</v>
      </c>
      <c r="AO3">
        <v>1.05</v>
      </c>
      <c r="AP3">
        <v>-1.05</v>
      </c>
      <c r="AQ3">
        <v>1.05</v>
      </c>
      <c r="AR3">
        <v>-1.05</v>
      </c>
      <c r="AS3">
        <v>1.05</v>
      </c>
      <c r="AT3">
        <v>-1.05</v>
      </c>
      <c r="AU3">
        <v>1.2</v>
      </c>
      <c r="AV3">
        <v>-1.2</v>
      </c>
      <c r="AW3">
        <v>1.2</v>
      </c>
      <c r="AX3">
        <v>-1.2</v>
      </c>
      <c r="AY3">
        <v>1.2</v>
      </c>
      <c r="AZ3">
        <v>-1.2</v>
      </c>
      <c r="BA3">
        <v>1.35</v>
      </c>
      <c r="BB3">
        <v>-1.35</v>
      </c>
      <c r="BC3">
        <v>1.35</v>
      </c>
      <c r="BD3">
        <v>-1.35</v>
      </c>
      <c r="BE3">
        <v>1.35</v>
      </c>
      <c r="BF3">
        <v>-1.35</v>
      </c>
      <c r="BG3">
        <v>1.5</v>
      </c>
      <c r="BH3">
        <v>-1.5</v>
      </c>
      <c r="BI3">
        <v>1.5</v>
      </c>
      <c r="BJ3">
        <v>-1.5</v>
      </c>
      <c r="BK3">
        <v>1.5</v>
      </c>
      <c r="BL3">
        <v>-1.5</v>
      </c>
      <c r="BM3">
        <v>1.8</v>
      </c>
      <c r="BN3">
        <v>-1.8</v>
      </c>
      <c r="BO3">
        <v>1.8</v>
      </c>
      <c r="BP3">
        <v>-1.8</v>
      </c>
      <c r="BQ3">
        <v>1.8</v>
      </c>
      <c r="BR3">
        <v>-1.8</v>
      </c>
    </row>
    <row r="4" spans="3:70" x14ac:dyDescent="0.25">
      <c r="C4" s="47" t="s">
        <v>59</v>
      </c>
      <c r="D4" s="47">
        <f>(D3/$D$2)*100</f>
        <v>0</v>
      </c>
      <c r="E4" s="48">
        <f>(E3/$D$2)*100</f>
        <v>4.2105263157894736E-2</v>
      </c>
      <c r="F4" s="48">
        <f t="shared" ref="F4:I4" si="0">(F3/$D$2)*100</f>
        <v>-4.2105263157894736E-2</v>
      </c>
      <c r="G4" s="48">
        <f>(G3/$D$2)*100</f>
        <v>8.4210526315789472E-2</v>
      </c>
      <c r="H4" s="48">
        <f t="shared" si="0"/>
        <v>-8.4210526315789472E-2</v>
      </c>
      <c r="I4" s="48">
        <f t="shared" si="0"/>
        <v>0.12631578947368421</v>
      </c>
      <c r="J4" s="48">
        <f t="shared" ref="J4" si="1">(J3/$D$2)*100</f>
        <v>-0.12631578947368421</v>
      </c>
      <c r="K4" s="48">
        <f t="shared" ref="K4" si="2">(K3/$D$2)*100</f>
        <v>0.15789473684210525</v>
      </c>
      <c r="L4" s="48">
        <f t="shared" ref="L4" si="3">(L3/$D$2)*100</f>
        <v>-0.15789473684210525</v>
      </c>
      <c r="M4" s="48">
        <f t="shared" ref="M4:N4" si="4">(M3/$D$2)*100</f>
        <v>0.24210526315789474</v>
      </c>
      <c r="N4" s="48">
        <f t="shared" si="4"/>
        <v>-0.24210526315789474</v>
      </c>
      <c r="O4" s="48">
        <f t="shared" ref="O4" si="5">(O3/$D$2)*100</f>
        <v>0.31578947368421051</v>
      </c>
      <c r="P4" s="48">
        <f t="shared" ref="P4" si="6">(P3/$D$2)*100</f>
        <v>-0.31578947368421051</v>
      </c>
      <c r="Q4" s="48">
        <f t="shared" ref="Q4" si="7">(Q3/$D$2)*100</f>
        <v>0.47368421052631582</v>
      </c>
      <c r="R4" s="48">
        <f t="shared" ref="R4:S4" si="8">(R3/$D$2)*100</f>
        <v>-0.47368421052631582</v>
      </c>
      <c r="S4" s="48">
        <f t="shared" si="8"/>
        <v>0.47368421052631582</v>
      </c>
      <c r="T4" s="48">
        <f t="shared" ref="T4" si="9">(T3/$D$2)*100</f>
        <v>-0.47368421052631582</v>
      </c>
      <c r="U4" s="48">
        <f t="shared" ref="U4" si="10">(U3/$D$2)*100</f>
        <v>0.47368421052631582</v>
      </c>
      <c r="V4" s="48">
        <f t="shared" ref="V4" si="11">(V3/$D$2)*100</f>
        <v>-0.47368421052631582</v>
      </c>
      <c r="W4" s="48">
        <f t="shared" ref="W4:X4" si="12">(W3/$D$2)*100</f>
        <v>0.63157894736842102</v>
      </c>
      <c r="X4" s="48">
        <f t="shared" si="12"/>
        <v>-0.63157894736842102</v>
      </c>
      <c r="Y4" s="48">
        <f t="shared" ref="Y4" si="13">(Y3/$D$2)*100</f>
        <v>0.63157894736842102</v>
      </c>
      <c r="Z4" s="48">
        <f t="shared" ref="Z4" si="14">(Z3/$D$2)*100</f>
        <v>-0.63157894736842102</v>
      </c>
      <c r="AA4" s="48">
        <f t="shared" ref="AA4" si="15">(AA3/$D$2)*100</f>
        <v>0.63157894736842102</v>
      </c>
      <c r="AB4" s="48">
        <f t="shared" ref="AB4:AC4" si="16">(AB3/$D$2)*100</f>
        <v>-0.63157894736842102</v>
      </c>
      <c r="AC4" s="48">
        <f t="shared" si="16"/>
        <v>0.78947368421052633</v>
      </c>
      <c r="AD4" s="48">
        <f t="shared" ref="AD4" si="17">(AD3/$D$2)*100</f>
        <v>-0.78947368421052633</v>
      </c>
      <c r="AE4" s="48">
        <f t="shared" ref="AE4" si="18">(AE3/$D$2)*100</f>
        <v>0.78947368421052633</v>
      </c>
      <c r="AF4" s="48">
        <f t="shared" ref="AF4" si="19">(AF3/$D$2)*100</f>
        <v>-0.78947368421052633</v>
      </c>
      <c r="AG4" s="48">
        <f t="shared" ref="AG4:AH4" si="20">(AG3/$D$2)*100</f>
        <v>0.78947368421052633</v>
      </c>
      <c r="AH4" s="48">
        <f t="shared" si="20"/>
        <v>-0.78947368421052633</v>
      </c>
      <c r="AI4" s="48">
        <f t="shared" ref="AI4" si="21">(AI3/$D$2)*100</f>
        <v>0.94736842105263164</v>
      </c>
      <c r="AJ4" s="48">
        <f t="shared" ref="AJ4" si="22">(AJ3/$D$2)*100</f>
        <v>-0.94736842105263164</v>
      </c>
      <c r="AK4" s="48">
        <f t="shared" ref="AK4" si="23">(AK3/$D$2)*100</f>
        <v>0.94736842105263164</v>
      </c>
      <c r="AL4" s="48">
        <f t="shared" ref="AL4:AM4" si="24">(AL3/$D$2)*100</f>
        <v>-0.94736842105263164</v>
      </c>
      <c r="AM4" s="48">
        <f t="shared" si="24"/>
        <v>0.94736842105263164</v>
      </c>
      <c r="AN4" s="48">
        <f t="shared" ref="AN4" si="25">(AN3/$D$2)*100</f>
        <v>-0.94736842105263164</v>
      </c>
      <c r="AO4" s="48">
        <f t="shared" ref="AO4" si="26">(AO3/$D$2)*100</f>
        <v>1.1052631578947369</v>
      </c>
      <c r="AP4" s="48">
        <f t="shared" ref="AP4" si="27">(AP3/$D$2)*100</f>
        <v>-1.1052631578947369</v>
      </c>
      <c r="AQ4" s="48">
        <f t="shared" ref="AQ4:AR4" si="28">(AQ3/$D$2)*100</f>
        <v>1.1052631578947369</v>
      </c>
      <c r="AR4" s="48">
        <f t="shared" si="28"/>
        <v>-1.1052631578947369</v>
      </c>
      <c r="AS4" s="48">
        <f t="shared" ref="AS4" si="29">(AS3/$D$2)*100</f>
        <v>1.1052631578947369</v>
      </c>
      <c r="AT4" s="48">
        <f t="shared" ref="AT4" si="30">(AT3/$D$2)*100</f>
        <v>-1.1052631578947369</v>
      </c>
      <c r="AU4" s="48">
        <f t="shared" ref="AU4" si="31">(AU3/$D$2)*100</f>
        <v>1.263157894736842</v>
      </c>
      <c r="AV4" s="48">
        <f t="shared" ref="AV4:AW4" si="32">(AV3/$D$2)*100</f>
        <v>-1.263157894736842</v>
      </c>
      <c r="AW4" s="48">
        <f t="shared" si="32"/>
        <v>1.263157894736842</v>
      </c>
      <c r="AX4" s="48">
        <f t="shared" ref="AX4" si="33">(AX3/$D$2)*100</f>
        <v>-1.263157894736842</v>
      </c>
      <c r="AY4" s="48">
        <f t="shared" ref="AY4" si="34">(AY3/$D$2)*100</f>
        <v>1.263157894736842</v>
      </c>
      <c r="AZ4" s="48">
        <f t="shared" ref="AZ4" si="35">(AZ3/$D$2)*100</f>
        <v>-1.263157894736842</v>
      </c>
      <c r="BA4" s="48">
        <f t="shared" ref="BA4:BB4" si="36">(BA3/$D$2)*100</f>
        <v>1.4210526315789473</v>
      </c>
      <c r="BB4" s="48">
        <f t="shared" si="36"/>
        <v>-1.4210526315789473</v>
      </c>
      <c r="BC4" s="48">
        <f t="shared" ref="BC4" si="37">(BC3/$D$2)*100</f>
        <v>1.4210526315789473</v>
      </c>
      <c r="BD4" s="48">
        <f t="shared" ref="BD4" si="38">(BD3/$D$2)*100</f>
        <v>-1.4210526315789473</v>
      </c>
      <c r="BE4" s="48">
        <f t="shared" ref="BE4" si="39">(BE3/$D$2)*100</f>
        <v>1.4210526315789473</v>
      </c>
      <c r="BF4" s="48">
        <f t="shared" ref="BF4:BG4" si="40">(BF3/$D$2)*100</f>
        <v>-1.4210526315789473</v>
      </c>
      <c r="BG4" s="48">
        <f t="shared" si="40"/>
        <v>1.5789473684210527</v>
      </c>
      <c r="BH4" s="48">
        <f t="shared" ref="BH4" si="41">(BH3/$D$2)*100</f>
        <v>-1.5789473684210527</v>
      </c>
      <c r="BI4" s="48">
        <f t="shared" ref="BI4" si="42">(BI3/$D$2)*100</f>
        <v>1.5789473684210527</v>
      </c>
      <c r="BJ4" s="48">
        <f t="shared" ref="BJ4" si="43">(BJ3/$D$2)*100</f>
        <v>-1.5789473684210527</v>
      </c>
      <c r="BK4" s="48">
        <f t="shared" ref="BK4:BL4" si="44">(BK3/$D$2)*100</f>
        <v>1.5789473684210527</v>
      </c>
      <c r="BL4" s="48">
        <f t="shared" si="44"/>
        <v>-1.5789473684210527</v>
      </c>
      <c r="BM4" s="48">
        <f t="shared" ref="BM4" si="45">(BM3/$D$2)*100</f>
        <v>1.8947368421052633</v>
      </c>
      <c r="BN4" s="48">
        <f t="shared" ref="BN4" si="46">(BN3/$D$2)*100</f>
        <v>-1.8947368421052633</v>
      </c>
      <c r="BO4" s="48">
        <f t="shared" ref="BO4" si="47">(BO3/$D$2)*100</f>
        <v>1.8947368421052633</v>
      </c>
      <c r="BP4" s="48">
        <f t="shared" ref="BP4:BQ4" si="48">(BP3/$D$2)*100</f>
        <v>-1.8947368421052633</v>
      </c>
      <c r="BQ4" s="48">
        <f t="shared" si="48"/>
        <v>1.8947368421052633</v>
      </c>
      <c r="BR4" s="48">
        <f t="shared" ref="BR4" si="49">(BR3/$D$2)*100</f>
        <v>-1.8947368421052633</v>
      </c>
    </row>
    <row r="15" spans="3:70" x14ac:dyDescent="0.25">
      <c r="F15">
        <f>G3-E3</f>
        <v>0.04</v>
      </c>
      <c r="H15">
        <f>I3-G3</f>
        <v>3.9999999999999994E-2</v>
      </c>
      <c r="J15">
        <f>K3-I3</f>
        <v>0.03</v>
      </c>
      <c r="L15">
        <f>M3-K3</f>
        <v>8.0000000000000016E-2</v>
      </c>
      <c r="N15">
        <f>O3-M3</f>
        <v>6.9999999999999979E-2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</vt:lpstr>
      <vt:lpstr>Hoja1</vt:lpstr>
      <vt:lpstr>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2023-08-01T23:11:00Z</dcterms:modified>
</cp:coreProperties>
</file>