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<sst xmlns="http://schemas.openxmlformats.org/spreadsheetml/2006/main" count="44" uniqueCount="16">
  <si>
    <r>
      <rPr>
        <sz val="11"/>
        <color theme="1"/>
        <rFont val="宋体"/>
        <charset val="134"/>
        <scheme val="minor"/>
      </rPr>
      <t>表1.R=300</t>
    </r>
    <r>
      <rPr>
        <sz val="11"/>
        <color theme="1"/>
        <rFont val="Calibri"/>
        <charset val="134"/>
      </rPr>
      <t>Ω</t>
    </r>
  </si>
  <si>
    <r>
      <rPr>
        <sz val="11"/>
        <color theme="1"/>
        <rFont val="宋体"/>
        <charset val="134"/>
        <scheme val="minor"/>
      </rPr>
      <t>R/</t>
    </r>
    <r>
      <rPr>
        <sz val="11"/>
        <color theme="1"/>
        <rFont val="Calibri"/>
        <charset val="161"/>
      </rPr>
      <t>Ω</t>
    </r>
  </si>
  <si>
    <t>fc1</t>
  </si>
  <si>
    <t>f0</t>
  </si>
  <si>
    <t>fc2</t>
  </si>
  <si>
    <t>测量值</t>
  </si>
  <si>
    <t>f/kHz</t>
  </si>
  <si>
    <t>U0/V</t>
  </si>
  <si>
    <t>UL/V</t>
  </si>
  <si>
    <t>/</t>
  </si>
  <si>
    <t>Uc/V</t>
  </si>
  <si>
    <t>计算值</t>
  </si>
  <si>
    <t>Q</t>
  </si>
  <si>
    <t>Δf=fc2-fc1</t>
  </si>
  <si>
    <t>I</t>
  </si>
  <si>
    <r>
      <rPr>
        <sz val="11"/>
        <color theme="1"/>
        <rFont val="宋体"/>
        <charset val="134"/>
        <scheme val="minor"/>
      </rPr>
      <t>表1.R=1000</t>
    </r>
    <r>
      <rPr>
        <sz val="11"/>
        <color theme="1"/>
        <rFont val="Calibri"/>
        <charset val="134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</si>
</sst>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Calibri"/>
      <charset val="16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Sheet1!$C$3:$I$3</c:f>
              <c:numCache>
                <c:formatCode>General</c:formatCode>
                <c:ptCount val="7"/>
                <c:pt idx="0">
                  <c:v>12.12</c:v>
                </c:pt>
                <c:pt idx="1">
                  <c:v>13.51</c:v>
                </c:pt>
                <c:pt idx="2">
                  <c:v>15.13</c:v>
                </c:pt>
                <c:pt idx="3">
                  <c:v>16.11</c:v>
                </c:pt>
                <c:pt idx="4">
                  <c:v>17.46</c:v>
                </c:pt>
                <c:pt idx="5">
                  <c:v>18.96</c:v>
                </c:pt>
                <c:pt idx="6">
                  <c:v>20.36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0.000773968866842047</c:v>
                </c:pt>
                <c:pt idx="1">
                  <c:v>0.00166083609099613</c:v>
                </c:pt>
                <c:pt idx="2">
                  <c:v>0.00259991872794993</c:v>
                </c:pt>
                <c:pt idx="3">
                  <c:v>0.00327333333333333</c:v>
                </c:pt>
                <c:pt idx="4">
                  <c:v>0.00247377078349179</c:v>
                </c:pt>
                <c:pt idx="5">
                  <c:v>0.00174182700211654</c:v>
                </c:pt>
                <c:pt idx="6">
                  <c:v>0.000764497308659273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04432"/>
        <c:axId val="1325492912"/>
      </c:scatterChart>
      <c:valAx>
        <c:axId val="1325504432"/>
        <c:scaling>
          <c:orientation val="minMax"/>
          <c:max val="3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492912"/>
        <c:crosses val="autoZero"/>
        <c:crossBetween val="midCat"/>
      </c:valAx>
      <c:valAx>
        <c:axId val="13254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5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b40b8a9-3d7d-4b7e-8df2-d53a079960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Sheet1!$C$23:$I$23</c:f>
              <c:numCache>
                <c:formatCode>General</c:formatCode>
                <c:ptCount val="7"/>
                <c:pt idx="0">
                  <c:v>8.05</c:v>
                </c:pt>
                <c:pt idx="1">
                  <c:v>9.55</c:v>
                </c:pt>
                <c:pt idx="2">
                  <c:v>11.05</c:v>
                </c:pt>
                <c:pt idx="3">
                  <c:v>16.67</c:v>
                </c:pt>
                <c:pt idx="4">
                  <c:v>25.56</c:v>
                </c:pt>
                <c:pt idx="5">
                  <c:v>27.56</c:v>
                </c:pt>
                <c:pt idx="6">
                  <c:v>28.56</c:v>
                </c:pt>
              </c:numCache>
            </c:numRef>
          </c:xVal>
          <c:yVal>
            <c:numRef>
              <c:f>Sheet1!$C$29:$I$29</c:f>
              <c:numCache>
                <c:formatCode>General</c:formatCode>
                <c:ptCount val="7"/>
                <c:pt idx="0">
                  <c:v>0.00120755773379662</c:v>
                </c:pt>
                <c:pt idx="1">
                  <c:v>0.0018317164595082</c:v>
                </c:pt>
                <c:pt idx="2">
                  <c:v>0.00239378720044375</c:v>
                </c:pt>
                <c:pt idx="3">
                  <c:v>0.00332666666666667</c:v>
                </c:pt>
                <c:pt idx="4">
                  <c:v>0.00220604585665711</c:v>
                </c:pt>
                <c:pt idx="5">
                  <c:v>0.00192329480636566</c:v>
                </c:pt>
                <c:pt idx="6">
                  <c:v>0.0016796076683092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04432"/>
        <c:axId val="1325492912"/>
      </c:scatterChart>
      <c:valAx>
        <c:axId val="13255044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492912"/>
        <c:crosses val="autoZero"/>
        <c:crossBetween val="midCat"/>
      </c:valAx>
      <c:valAx>
        <c:axId val="13254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5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c6c7829-513d-42c0-a9f4-9483dbcfc3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联合版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Sheet1!$C$3:$I$3</c:f>
              <c:numCache>
                <c:formatCode>General</c:formatCode>
                <c:ptCount val="7"/>
                <c:pt idx="0">
                  <c:v>12.12</c:v>
                </c:pt>
                <c:pt idx="1">
                  <c:v>13.51</c:v>
                </c:pt>
                <c:pt idx="2">
                  <c:v>15.13</c:v>
                </c:pt>
                <c:pt idx="3">
                  <c:v>16.11</c:v>
                </c:pt>
                <c:pt idx="4">
                  <c:v>17.46</c:v>
                </c:pt>
                <c:pt idx="5">
                  <c:v>18.96</c:v>
                </c:pt>
                <c:pt idx="6">
                  <c:v>20.36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0.000773968866842047</c:v>
                </c:pt>
                <c:pt idx="1">
                  <c:v>0.00166083609099613</c:v>
                </c:pt>
                <c:pt idx="2">
                  <c:v>0.00259991872794993</c:v>
                </c:pt>
                <c:pt idx="3">
                  <c:v>0.00327333333333333</c:v>
                </c:pt>
                <c:pt idx="4">
                  <c:v>0.00247377078349179</c:v>
                </c:pt>
                <c:pt idx="5">
                  <c:v>0.00174182700211654</c:v>
                </c:pt>
                <c:pt idx="6">
                  <c:v>0.000764497308659273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Sheet1!$C$23:$I$23</c:f>
              <c:numCache>
                <c:formatCode>General</c:formatCode>
                <c:ptCount val="7"/>
                <c:pt idx="0">
                  <c:v>8.05</c:v>
                </c:pt>
                <c:pt idx="1">
                  <c:v>9.55</c:v>
                </c:pt>
                <c:pt idx="2">
                  <c:v>11.05</c:v>
                </c:pt>
                <c:pt idx="3">
                  <c:v>16.67</c:v>
                </c:pt>
                <c:pt idx="4">
                  <c:v>25.56</c:v>
                </c:pt>
                <c:pt idx="5">
                  <c:v>27.56</c:v>
                </c:pt>
                <c:pt idx="6">
                  <c:v>28.56</c:v>
                </c:pt>
              </c:numCache>
            </c:numRef>
          </c:xVal>
          <c:yVal>
            <c:numRef>
              <c:f>Sheet1!$C$29:$I$29</c:f>
              <c:numCache>
                <c:formatCode>General</c:formatCode>
                <c:ptCount val="7"/>
                <c:pt idx="0">
                  <c:v>0.00120755773379662</c:v>
                </c:pt>
                <c:pt idx="1">
                  <c:v>0.0018317164595082</c:v>
                </c:pt>
                <c:pt idx="2">
                  <c:v>0.00239378720044375</c:v>
                </c:pt>
                <c:pt idx="3">
                  <c:v>0.00332666666666667</c:v>
                </c:pt>
                <c:pt idx="4">
                  <c:v>0.00220604585665711</c:v>
                </c:pt>
                <c:pt idx="5">
                  <c:v>0.00192329480636566</c:v>
                </c:pt>
                <c:pt idx="6">
                  <c:v>0.0016796076683092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70917"/>
        <c:axId val="999179564"/>
      </c:scatterChart>
      <c:valAx>
        <c:axId val="416470917"/>
        <c:scaling>
          <c:orientation val="minMax"/>
          <c:max val="32"/>
          <c:min val="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179564"/>
        <c:crosses val="autoZero"/>
        <c:crossBetween val="midCat"/>
      </c:valAx>
      <c:valAx>
        <c:axId val="999179564"/>
        <c:scaling>
          <c:orientation val="minMax"/>
          <c:max val="0.00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47091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cb8b4c-fcc5-4bbe-a05c-25a2164cf7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342900</xdr:colOff>
      <xdr:row>0</xdr:row>
      <xdr:rowOff>173990</xdr:rowOff>
    </xdr:from>
    <xdr:to>
      <xdr:col>17</xdr:col>
      <xdr:colOff>128587</xdr:colOff>
      <xdr:row>16</xdr:row>
      <xdr:rowOff>148590</xdr:rowOff>
    </xdr:to>
    <xdr:grpSp>
      <xdr:nvGrpSpPr>
        <xdr:cNvPr id="7" name="组合 6"/>
        <xdr:cNvGrpSpPr/>
      </xdr:nvGrpSpPr>
      <xdr:grpSpPr>
        <a:xfrm>
          <a:off x="6629400" y="173990"/>
          <a:ext cx="4185920" cy="2838450"/>
          <a:chOff x="8763000" y="228600"/>
          <a:chExt cx="4586287" cy="2762250"/>
        </a:xfrm>
      </xdr:grpSpPr>
      <xdr:graphicFrame>
        <xdr:nvGraphicFramePr>
          <xdr:cNvPr id="2" name="图表 1"/>
          <xdr:cNvGraphicFramePr/>
        </xdr:nvGraphicFramePr>
        <xdr:xfrm>
          <a:off x="8777287" y="2381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>
            <xdr:nvSpPr>
              <xdr:cNvPr id="4" name="文本框 3"/>
              <xdr:cNvSpPr txBox="1"/>
            </xdr:nvSpPr>
            <xdr:spPr>
              <a:xfrm>
                <a:off x="8782050" y="238126"/>
                <a:ext cx="4562475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300</m:t>
                      </m:r>
                      <m:r>
                        <m:rPr>
                          <m:sty m:val="p"/>
                        </m:rPr>
                        <a:rPr lang="en-US" altLang="zh-CN" sz="1400" b="0" i="0">
                          <a:latin typeface="Cambria Math" panose="02040503050406030204" pitchFamily="18" charset="0"/>
                        </a:rPr>
                        <m:t>Ω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zh-CN" altLang="en-US" sz="1400" b="0" i="1">
                          <a:latin typeface="Cambria Math" panose="02040503050406030204" pitchFamily="18" charset="0"/>
                        </a:rPr>
                        <m:t>谐振曲线</m:t>
                      </m:r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>
            <xdr:nvSpPr>
              <xdr:cNvPr id="4" name="文本框 3"/>
              <xdr:cNvSpPr txBox="1"/>
            </xdr:nvSpPr>
            <xdr:spPr>
              <a:xfrm>
                <a:off x="8782050" y="238126"/>
                <a:ext cx="4562475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zh-CN" sz="1400" b="0">
                    <a:latin typeface="Cambria Math" panose="02040503050406030204" pitchFamily="18" charset="0"/>
                  </a:rPr>
                  <a:t>𝑅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=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300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Ω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 </a:t>
                </a:r>
                <a:r>
                  <a:rPr lang="zh-CN" altLang="en-US" sz="1400" b="0">
                    <a:latin typeface="Cambria Math" panose="02040503050406030204" pitchFamily="18" charset="0"/>
                  </a:rPr>
                  <a:t>谐振曲线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4"/>
              <xdr:cNvSpPr txBox="1"/>
            </xdr:nvSpPr>
            <xdr:spPr>
              <a:xfrm>
                <a:off x="8763000" y="2619375"/>
                <a:ext cx="4581525" cy="3714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𝑘𝐻𝑧</m:t>
                      </m:r>
                    </m:oMath>
                  </m:oMathPara>
                </a14:m>
                <a:endParaRPr lang="zh-CN" altLang="en-US" sz="1100"/>
              </a:p>
            </xdr:txBody>
          </xdr:sp>
        </mc:Choice>
        <mc:Fallback>
          <xdr:sp>
            <xdr:nvSpPr>
              <xdr:cNvPr id="5" name="文本框 4"/>
              <xdr:cNvSpPr txBox="1"/>
            </xdr:nvSpPr>
            <xdr:spPr>
              <a:xfrm>
                <a:off x="8763000" y="2619375"/>
                <a:ext cx="4581525" cy="3714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zh-CN" sz="1100" b="0">
                    <a:latin typeface="Cambria Math" panose="02040503050406030204" pitchFamily="18" charset="0"/>
                  </a:rPr>
                  <a:t>𝑓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/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𝑘𝐻𝑧</a:t>
                </a:r>
                <a:endParaRPr lang="zh-CN" altLang="en-US" sz="11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5"/>
              <xdr:cNvSpPr txBox="1"/>
            </xdr:nvSpPr>
            <xdr:spPr>
              <a:xfrm>
                <a:off x="8772525" y="228600"/>
                <a:ext cx="352425" cy="2762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wordArtVertRtl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𝐼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𝐴</m:t>
                      </m:r>
                    </m:oMath>
                  </m:oMathPara>
                </a14:m>
                <a:endParaRPr lang="zh-CN" altLang="en-US" sz="1100"/>
              </a:p>
            </xdr:txBody>
          </xdr:sp>
        </mc:Choice>
        <mc:Fallback>
          <xdr:sp>
            <xdr:nvSpPr>
              <xdr:cNvPr id="6" name="文本框 5"/>
              <xdr:cNvSpPr txBox="1"/>
            </xdr:nvSpPr>
            <xdr:spPr>
              <a:xfrm>
                <a:off x="8772525" y="228600"/>
                <a:ext cx="352425" cy="2762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wordArtVertRtl" wrap="square" rtlCol="0" anchor="ctr"/>
              <a:lstStyle/>
              <a:p>
                <a:r>
                  <a:rPr lang="en-US" altLang="zh-CN" sz="1100" b="0">
                    <a:latin typeface="Cambria Math" panose="02040503050406030204" pitchFamily="18" charset="0"/>
                  </a:rPr>
                  <a:t>𝐼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/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𝐴</a:t>
                </a:r>
                <a:endParaRPr lang="zh-CN" altLang="en-US" sz="1100"/>
              </a:p>
            </xdr:txBody>
          </xdr:sp>
        </mc:Fallback>
      </mc:AlternateContent>
    </xdr:grpSp>
    <xdr:clientData/>
  </xdr:twoCellAnchor>
  <xdr:twoCellAnchor>
    <xdr:from>
      <xdr:col>10</xdr:col>
      <xdr:colOff>327025</xdr:colOff>
      <xdr:row>17</xdr:row>
      <xdr:rowOff>168275</xdr:rowOff>
    </xdr:from>
    <xdr:to>
      <xdr:col>17</xdr:col>
      <xdr:colOff>112712</xdr:colOff>
      <xdr:row>33</xdr:row>
      <xdr:rowOff>155575</xdr:rowOff>
    </xdr:to>
    <xdr:grpSp>
      <xdr:nvGrpSpPr>
        <xdr:cNvPr id="8" name="组合 7"/>
        <xdr:cNvGrpSpPr/>
      </xdr:nvGrpSpPr>
      <xdr:grpSpPr>
        <a:xfrm>
          <a:off x="6613525" y="3209925"/>
          <a:ext cx="4185920" cy="2851150"/>
          <a:chOff x="8763000" y="228600"/>
          <a:chExt cx="4586287" cy="2762250"/>
        </a:xfrm>
      </xdr:grpSpPr>
      <xdr:graphicFrame>
        <xdr:nvGraphicFramePr>
          <xdr:cNvPr id="9" name="图表 8"/>
          <xdr:cNvGraphicFramePr/>
        </xdr:nvGraphicFramePr>
        <xdr:xfrm>
          <a:off x="8777287" y="2381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>
            <xdr:nvSpPr>
              <xdr:cNvPr id="10" name="文本框 9"/>
              <xdr:cNvSpPr txBox="1"/>
            </xdr:nvSpPr>
            <xdr:spPr>
              <a:xfrm>
                <a:off x="8782050" y="238126"/>
                <a:ext cx="4562475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altLang="zh-CN" sz="1400" b="0" i="0">
                          <a:latin typeface="Cambria Math" panose="02040503050406030204" pitchFamily="18" charset="0"/>
                        </a:rPr>
                        <m:t>1000</m:t>
                      </m:r>
                      <m:r>
                        <m:rPr>
                          <m:sty m:val="p"/>
                        </m:rPr>
                        <a:rPr lang="en-US" altLang="zh-CN" sz="1400" b="0" i="0">
                          <a:latin typeface="Cambria Math" panose="02040503050406030204" pitchFamily="18" charset="0"/>
                        </a:rPr>
                        <m:t>Ω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zh-CN" altLang="en-US" sz="1400" b="0" i="1">
                          <a:latin typeface="Cambria Math" panose="02040503050406030204" pitchFamily="18" charset="0"/>
                        </a:rPr>
                        <m:t>谐振曲线</m:t>
                      </m:r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>
            <xdr:nvSpPr>
              <xdr:cNvPr id="10" name="文本框 9"/>
              <xdr:cNvSpPr txBox="1"/>
            </xdr:nvSpPr>
            <xdr:spPr>
              <a:xfrm>
                <a:off x="8782050" y="238126"/>
                <a:ext cx="4562475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zh-CN" sz="1400" b="0">
                    <a:latin typeface="Cambria Math" panose="02040503050406030204" pitchFamily="18" charset="0"/>
                  </a:rPr>
                  <a:t>𝑅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=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1000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Ω</a:t>
                </a:r>
                <a:r>
                  <a:rPr lang="en-US" altLang="zh-CN" sz="1400" b="0">
                    <a:latin typeface="Cambria Math" panose="02040503050406030204" pitchFamily="18" charset="0"/>
                  </a:rPr>
                  <a:t> </a:t>
                </a:r>
                <a:r>
                  <a:rPr lang="zh-CN" altLang="en-US" sz="1400" b="0">
                    <a:latin typeface="Cambria Math" panose="02040503050406030204" pitchFamily="18" charset="0"/>
                  </a:rPr>
                  <a:t>谐振曲线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1" name="文本框 10"/>
              <xdr:cNvSpPr txBox="1"/>
            </xdr:nvSpPr>
            <xdr:spPr>
              <a:xfrm>
                <a:off x="8763000" y="2619375"/>
                <a:ext cx="4581525" cy="3714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𝑘𝐻𝑧</m:t>
                      </m:r>
                    </m:oMath>
                  </m:oMathPara>
                </a14:m>
                <a:endParaRPr lang="zh-CN" altLang="en-US" sz="1100"/>
              </a:p>
            </xdr:txBody>
          </xdr:sp>
        </mc:Choice>
        <mc:Fallback>
          <xdr:sp>
            <xdr:nvSpPr>
              <xdr:cNvPr id="11" name="文本框 10"/>
              <xdr:cNvSpPr txBox="1"/>
            </xdr:nvSpPr>
            <xdr:spPr>
              <a:xfrm>
                <a:off x="8763000" y="2619375"/>
                <a:ext cx="4581525" cy="3714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zh-CN" sz="1100" b="0">
                    <a:latin typeface="Cambria Math" panose="02040503050406030204" pitchFamily="18" charset="0"/>
                  </a:rPr>
                  <a:t>𝑓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/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𝑘𝐻𝑧</a:t>
                </a:r>
                <a:endParaRPr lang="zh-CN" altLang="en-US" sz="11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2" name="文本框 11"/>
              <xdr:cNvSpPr txBox="1"/>
            </xdr:nvSpPr>
            <xdr:spPr>
              <a:xfrm>
                <a:off x="8772525" y="228600"/>
                <a:ext cx="352425" cy="2762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wordArtVertRtl" wrap="square" rtlCol="0" anchor="ctr"/>
              <a:lstStyle/>
              <a:p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𝐼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/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𝐴</m:t>
                      </m:r>
                    </m:oMath>
                  </m:oMathPara>
                </a14:m>
                <a:endParaRPr lang="zh-CN" altLang="en-US" sz="1100"/>
              </a:p>
            </xdr:txBody>
          </xdr:sp>
        </mc:Choice>
        <mc:Fallback>
          <xdr:sp>
            <xdr:nvSpPr>
              <xdr:cNvPr id="12" name="文本框 11"/>
              <xdr:cNvSpPr txBox="1"/>
            </xdr:nvSpPr>
            <xdr:spPr>
              <a:xfrm>
                <a:off x="8772525" y="228600"/>
                <a:ext cx="352425" cy="2762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vert="wordArtVertRtl" wrap="square" rtlCol="0" anchor="ctr"/>
              <a:lstStyle/>
              <a:p>
                <a:r>
                  <a:rPr lang="en-US" altLang="zh-CN" sz="1100" b="0">
                    <a:latin typeface="Cambria Math" panose="02040503050406030204" pitchFamily="18" charset="0"/>
                  </a:rPr>
                  <a:t>𝐼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/</a:t>
                </a:r>
                <a:r>
                  <a:rPr lang="en-US" altLang="zh-CN" sz="1100" b="0">
                    <a:latin typeface="Cambria Math" panose="02040503050406030204" pitchFamily="18" charset="0"/>
                  </a:rPr>
                  <a:t>𝐴</a:t>
                </a:r>
                <a:endParaRPr lang="zh-CN" altLang="en-US" sz="1100"/>
              </a:p>
            </xdr:txBody>
          </xdr:sp>
        </mc:Fallback>
      </mc:AlternateContent>
    </xdr:grpSp>
    <xdr:clientData/>
  </xdr:twoCellAnchor>
  <xdr:twoCellAnchor>
    <xdr:from>
      <xdr:col>9</xdr:col>
      <xdr:colOff>457200</xdr:colOff>
      <xdr:row>34</xdr:row>
      <xdr:rowOff>104140</xdr:rowOff>
    </xdr:from>
    <xdr:to>
      <xdr:col>17</xdr:col>
      <xdr:colOff>254000</xdr:colOff>
      <xdr:row>50</xdr:row>
      <xdr:rowOff>2540</xdr:rowOff>
    </xdr:to>
    <xdr:graphicFrame>
      <xdr:nvGraphicFramePr>
        <xdr:cNvPr id="3" name="图表 2"/>
        <xdr:cNvGraphicFramePr/>
      </xdr:nvGraphicFramePr>
      <xdr:xfrm>
        <a:off x="6115050" y="61874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130" zoomScaleNormal="130" workbookViewId="0">
      <selection activeCell="C27" sqref="C27:I27"/>
    </sheetView>
  </sheetViews>
  <sheetFormatPr defaultColWidth="9" defaultRowHeight="14"/>
  <sheetData>
    <row r="1" ht="14.5" spans="1:9">
      <c r="A1" s="1" t="s">
        <v>0</v>
      </c>
      <c r="B1" s="2"/>
      <c r="C1" s="2"/>
      <c r="D1" s="2"/>
      <c r="E1" s="2"/>
      <c r="F1" s="2"/>
      <c r="G1" s="2"/>
      <c r="H1" s="2"/>
      <c r="I1" s="5"/>
    </row>
    <row r="2" ht="14.5" spans="1:9">
      <c r="A2" s="3" t="s">
        <v>1</v>
      </c>
      <c r="B2" s="4">
        <v>300</v>
      </c>
      <c r="C2" s="1" t="s">
        <v>2</v>
      </c>
      <c r="D2" s="2"/>
      <c r="E2" s="5"/>
      <c r="F2" s="6" t="s">
        <v>3</v>
      </c>
      <c r="G2" s="1" t="s">
        <v>4</v>
      </c>
      <c r="H2" s="2"/>
      <c r="I2" s="5"/>
    </row>
    <row r="3" spans="1:9">
      <c r="A3" s="7" t="s">
        <v>5</v>
      </c>
      <c r="B3" s="6" t="s">
        <v>6</v>
      </c>
      <c r="C3" s="6">
        <v>12.12</v>
      </c>
      <c r="D3" s="6">
        <v>13.51</v>
      </c>
      <c r="E3" s="6">
        <v>15.13</v>
      </c>
      <c r="F3" s="6">
        <v>16.11</v>
      </c>
      <c r="G3" s="6">
        <v>17.46</v>
      </c>
      <c r="H3" s="6">
        <v>18.96</v>
      </c>
      <c r="I3" s="6">
        <v>20.36</v>
      </c>
    </row>
    <row r="4" spans="1:9">
      <c r="A4" s="8"/>
      <c r="B4" s="6" t="s">
        <v>7</v>
      </c>
      <c r="C4" s="6">
        <v>0.459</v>
      </c>
      <c r="D4" s="6">
        <v>0.721</v>
      </c>
      <c r="E4" s="6">
        <v>0.832</v>
      </c>
      <c r="F4" s="6">
        <v>0.982</v>
      </c>
      <c r="G4" s="6">
        <v>0.822</v>
      </c>
      <c r="H4" s="6">
        <v>0.727</v>
      </c>
      <c r="I4" s="6">
        <v>0.394</v>
      </c>
    </row>
    <row r="5" spans="1:9">
      <c r="A5" s="8"/>
      <c r="B5" s="6" t="s">
        <v>8</v>
      </c>
      <c r="C5" s="6" t="s">
        <v>9</v>
      </c>
      <c r="D5" s="6">
        <v>1.884</v>
      </c>
      <c r="E5" s="6" t="s">
        <v>9</v>
      </c>
      <c r="F5" s="6">
        <v>3.19</v>
      </c>
      <c r="G5" s="6" t="s">
        <v>9</v>
      </c>
      <c r="H5" s="6">
        <v>3.012</v>
      </c>
      <c r="I5" s="6" t="s">
        <v>9</v>
      </c>
    </row>
    <row r="6" spans="1:9">
      <c r="A6" s="9"/>
      <c r="B6" s="6" t="s">
        <v>10</v>
      </c>
      <c r="C6" s="6" t="s">
        <v>9</v>
      </c>
      <c r="D6" s="6">
        <v>2.589</v>
      </c>
      <c r="E6" s="6" t="s">
        <v>9</v>
      </c>
      <c r="F6" s="6">
        <v>3.095</v>
      </c>
      <c r="G6" s="6" t="s">
        <v>9</v>
      </c>
      <c r="H6" s="6">
        <v>2.231</v>
      </c>
      <c r="I6" s="6" t="s">
        <v>9</v>
      </c>
    </row>
    <row r="7" spans="1:9">
      <c r="A7" s="7" t="s">
        <v>11</v>
      </c>
      <c r="B7" s="6" t="s">
        <v>12</v>
      </c>
      <c r="C7" s="10">
        <f>F3/C8</f>
        <v>2.95596330275229</v>
      </c>
      <c r="D7" s="11"/>
      <c r="E7" s="11"/>
      <c r="F7" s="11"/>
      <c r="G7" s="11"/>
      <c r="H7" s="11"/>
      <c r="I7" s="15"/>
    </row>
    <row r="8" ht="14.5" spans="1:9">
      <c r="A8" s="8"/>
      <c r="B8" s="12" t="s">
        <v>13</v>
      </c>
      <c r="C8" s="10">
        <f>H3-D3</f>
        <v>5.45</v>
      </c>
      <c r="D8" s="11"/>
      <c r="E8" s="11"/>
      <c r="F8" s="11"/>
      <c r="G8" s="11"/>
      <c r="H8" s="11"/>
      <c r="I8" s="15"/>
    </row>
    <row r="9" spans="1:9">
      <c r="A9" s="9"/>
      <c r="B9" s="13" t="s">
        <v>14</v>
      </c>
      <c r="C9" s="4">
        <f>C4/300/SQRT(1+$C7^2*(C3/$F3-$F3/C3)^2)</f>
        <v>0.000773968866842047</v>
      </c>
      <c r="D9" s="4">
        <f>D4/300/SQRT(1+$C7^2*(D3/$F3-$F3/D3)^2)</f>
        <v>0.00166083609099613</v>
      </c>
      <c r="E9" s="4">
        <f t="shared" ref="E9:I9" si="0">E4/300/SQRT(1+$C7^2*(E3/$F3-$F3/E3)^2)</f>
        <v>0.00259991872794993</v>
      </c>
      <c r="F9" s="4">
        <f t="shared" si="0"/>
        <v>0.00327333333333333</v>
      </c>
      <c r="G9" s="4">
        <f t="shared" si="0"/>
        <v>0.00247377078349179</v>
      </c>
      <c r="H9" s="4">
        <f t="shared" si="0"/>
        <v>0.00174182700211654</v>
      </c>
      <c r="I9" s="4">
        <f t="shared" si="0"/>
        <v>0.000764497308659273</v>
      </c>
    </row>
    <row r="21" ht="14.5" spans="1:9">
      <c r="A21" s="6" t="s">
        <v>15</v>
      </c>
      <c r="B21" s="6"/>
      <c r="C21" s="6"/>
      <c r="D21" s="6"/>
      <c r="E21" s="6"/>
      <c r="F21" s="6"/>
      <c r="G21" s="6"/>
      <c r="H21" s="6"/>
      <c r="I21" s="6"/>
    </row>
    <row r="22" ht="14.5" spans="1:9">
      <c r="A22" s="6" t="s">
        <v>1</v>
      </c>
      <c r="B22" s="4">
        <v>1000</v>
      </c>
      <c r="C22" s="6" t="s">
        <v>2</v>
      </c>
      <c r="D22" s="6"/>
      <c r="E22" s="6"/>
      <c r="F22" s="6" t="s">
        <v>3</v>
      </c>
      <c r="G22" s="6" t="s">
        <v>4</v>
      </c>
      <c r="H22" s="6"/>
      <c r="I22" s="6"/>
    </row>
    <row r="23" spans="1:9">
      <c r="A23" s="6" t="s">
        <v>5</v>
      </c>
      <c r="B23" s="6" t="s">
        <v>6</v>
      </c>
      <c r="C23" s="4">
        <v>8.05</v>
      </c>
      <c r="D23" s="4">
        <v>9.55</v>
      </c>
      <c r="E23" s="4">
        <v>11.05</v>
      </c>
      <c r="F23" s="4">
        <v>16.67</v>
      </c>
      <c r="G23" s="4">
        <v>25.56</v>
      </c>
      <c r="H23" s="4">
        <v>27.56</v>
      </c>
      <c r="I23" s="4">
        <v>28.56</v>
      </c>
    </row>
    <row r="24" spans="1:9">
      <c r="A24" s="6"/>
      <c r="B24" s="6" t="s">
        <v>7</v>
      </c>
      <c r="C24" s="4">
        <v>0.644</v>
      </c>
      <c r="D24" s="4">
        <v>0.811</v>
      </c>
      <c r="E24" s="4">
        <v>0.912</v>
      </c>
      <c r="F24" s="4">
        <v>0.998</v>
      </c>
      <c r="G24" s="4">
        <v>0.854</v>
      </c>
      <c r="H24" s="4">
        <v>0.804</v>
      </c>
      <c r="I24" s="4">
        <v>0.729</v>
      </c>
    </row>
    <row r="25" spans="1:9">
      <c r="A25" s="6"/>
      <c r="B25" s="6" t="s">
        <v>8</v>
      </c>
      <c r="C25" s="6" t="s">
        <v>9</v>
      </c>
      <c r="D25" s="4">
        <v>0.522</v>
      </c>
      <c r="E25" s="6" t="s">
        <v>9</v>
      </c>
      <c r="F25" s="4">
        <v>1.025</v>
      </c>
      <c r="G25" s="6" t="s">
        <v>9</v>
      </c>
      <c r="H25" s="4">
        <v>1.293</v>
      </c>
      <c r="I25" s="6" t="s">
        <v>9</v>
      </c>
    </row>
    <row r="26" spans="1:9">
      <c r="A26" s="6"/>
      <c r="B26" s="6" t="s">
        <v>10</v>
      </c>
      <c r="C26" s="6" t="s">
        <v>9</v>
      </c>
      <c r="D26" s="4">
        <v>1.286</v>
      </c>
      <c r="E26" s="6" t="s">
        <v>9</v>
      </c>
      <c r="F26" s="14">
        <v>0.96</v>
      </c>
      <c r="G26" s="6" t="s">
        <v>9</v>
      </c>
      <c r="H26" s="4">
        <v>0.487</v>
      </c>
      <c r="I26" s="6" t="s">
        <v>9</v>
      </c>
    </row>
    <row r="27" spans="1:9">
      <c r="A27" s="6" t="s">
        <v>11</v>
      </c>
      <c r="B27" s="6" t="s">
        <v>12</v>
      </c>
      <c r="C27" s="10">
        <f>F23/C28</f>
        <v>0.925596890616324</v>
      </c>
      <c r="D27" s="11"/>
      <c r="E27" s="11"/>
      <c r="F27" s="11"/>
      <c r="G27" s="11"/>
      <c r="H27" s="11"/>
      <c r="I27" s="15"/>
    </row>
    <row r="28" ht="14.5" spans="1:9">
      <c r="A28" s="6"/>
      <c r="B28" s="12" t="s">
        <v>13</v>
      </c>
      <c r="C28" s="10">
        <f>H23-D23</f>
        <v>18.01</v>
      </c>
      <c r="D28" s="11"/>
      <c r="E28" s="11"/>
      <c r="F28" s="11"/>
      <c r="G28" s="11"/>
      <c r="H28" s="11"/>
      <c r="I28" s="15"/>
    </row>
    <row r="29" spans="1:9">
      <c r="A29" s="6"/>
      <c r="B29" s="13" t="s">
        <v>14</v>
      </c>
      <c r="C29" s="4">
        <f>C24/300/SQRT(1+$C27^2*(C23/$F23-$F23/C23)^2)</f>
        <v>0.00120755773379662</v>
      </c>
      <c r="D29" s="4">
        <f>D24/300/SQRT(1+$C27^2*(D23/$F23-$F23/D23)^2)</f>
        <v>0.0018317164595082</v>
      </c>
      <c r="E29" s="4">
        <f t="shared" ref="E29:I29" si="1">E24/300/SQRT(1+$C27^2*(E23/$F23-$F23/E23)^2)</f>
        <v>0.00239378720044375</v>
      </c>
      <c r="F29" s="4">
        <f t="shared" si="1"/>
        <v>0.00332666666666667</v>
      </c>
      <c r="G29" s="4">
        <f t="shared" si="1"/>
        <v>0.00220604585665711</v>
      </c>
      <c r="H29" s="4">
        <f t="shared" si="1"/>
        <v>0.00192329480636566</v>
      </c>
      <c r="I29" s="4">
        <f t="shared" si="1"/>
        <v>0.0016796076683092</v>
      </c>
    </row>
  </sheetData>
  <mergeCells count="14">
    <mergeCell ref="A1:I1"/>
    <mergeCell ref="C2:E2"/>
    <mergeCell ref="G2:I2"/>
    <mergeCell ref="C7:I7"/>
    <mergeCell ref="C8:I8"/>
    <mergeCell ref="A21:I21"/>
    <mergeCell ref="C22:E22"/>
    <mergeCell ref="G22:I22"/>
    <mergeCell ref="C27:I27"/>
    <mergeCell ref="C28:I28"/>
    <mergeCell ref="A3:A6"/>
    <mergeCell ref="A7:A9"/>
    <mergeCell ref="A23:A26"/>
    <mergeCell ref="A27:A2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马誉轩</cp:lastModifiedBy>
  <dcterms:created xsi:type="dcterms:W3CDTF">2023-05-12T11:15:00Z</dcterms:created>
  <dcterms:modified xsi:type="dcterms:W3CDTF">2024-12-12T12:26:21Z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53821DED0BC347B3AFAD8780F88E21D7_13</vt:lpwstr>
  </property>
</Properties>
</file>