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181FA01-13E0-4D74-BECB-D2AF109EC0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H33" i="1"/>
  <c r="H35" i="1" s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H52" i="1"/>
  <c r="I4" i="9" l="1"/>
  <c r="AG13" i="9"/>
  <c r="AF13" i="9"/>
  <c r="Z13" i="9"/>
  <c r="Y13" i="9"/>
  <c r="X13" i="9"/>
  <c r="R13" i="9"/>
  <c r="Q13" i="9"/>
  <c r="P13" i="9"/>
  <c r="J13" i="9"/>
  <c r="I13" i="9"/>
  <c r="H13" i="9"/>
  <c r="AG12" i="9"/>
  <c r="AF12" i="9"/>
  <c r="AE12" i="9"/>
  <c r="AE13" i="9" s="1"/>
  <c r="AD12" i="9"/>
  <c r="AD13" i="9" s="1"/>
  <c r="AC12" i="9"/>
  <c r="AC13" i="9" s="1"/>
  <c r="AB12" i="9"/>
  <c r="AB13" i="9" s="1"/>
  <c r="AA12" i="9"/>
  <c r="AA13" i="9" s="1"/>
  <c r="Z12" i="9"/>
  <c r="Y12" i="9"/>
  <c r="X12" i="9"/>
  <c r="W12" i="9"/>
  <c r="W13" i="9" s="1"/>
  <c r="V12" i="9"/>
  <c r="V13" i="9" s="1"/>
  <c r="U12" i="9"/>
  <c r="U13" i="9" s="1"/>
  <c r="T12" i="9"/>
  <c r="T13" i="9" s="1"/>
  <c r="S12" i="9"/>
  <c r="S13" i="9" s="1"/>
  <c r="R12" i="9"/>
  <c r="Q12" i="9"/>
  <c r="P12" i="9"/>
  <c r="O12" i="9"/>
  <c r="O13" i="9" s="1"/>
  <c r="N12" i="9"/>
  <c r="N13" i="9" s="1"/>
  <c r="M12" i="9"/>
  <c r="M13" i="9" s="1"/>
  <c r="L12" i="9"/>
  <c r="L13" i="9" s="1"/>
  <c r="K12" i="9"/>
  <c r="K13" i="9" s="1"/>
  <c r="J12" i="9"/>
  <c r="I12" i="9"/>
  <c r="H12" i="9"/>
  <c r="G12" i="9"/>
  <c r="G13" i="9" s="1"/>
  <c r="E12" i="9"/>
  <c r="AG11" i="9"/>
  <c r="AF11" i="9"/>
  <c r="AE11" i="9"/>
  <c r="Y11" i="9"/>
  <c r="X11" i="9"/>
  <c r="W11" i="9"/>
  <c r="Q11" i="9"/>
  <c r="P11" i="9"/>
  <c r="O11" i="9"/>
  <c r="I11" i="9"/>
  <c r="H11" i="9"/>
  <c r="G11" i="9"/>
  <c r="AG10" i="9"/>
  <c r="AF10" i="9"/>
  <c r="AE10" i="9"/>
  <c r="AD10" i="9"/>
  <c r="AD11" i="9" s="1"/>
  <c r="AC10" i="9"/>
  <c r="AC11" i="9" s="1"/>
  <c r="AB10" i="9"/>
  <c r="AB11" i="9" s="1"/>
  <c r="AA10" i="9"/>
  <c r="AA11" i="9" s="1"/>
  <c r="Z10" i="9"/>
  <c r="Z11" i="9" s="1"/>
  <c r="Y10" i="9"/>
  <c r="X10" i="9"/>
  <c r="W10" i="9"/>
  <c r="V10" i="9"/>
  <c r="V11" i="9" s="1"/>
  <c r="U10" i="9"/>
  <c r="U11" i="9" s="1"/>
  <c r="T10" i="9"/>
  <c r="T11" i="9" s="1"/>
  <c r="S10" i="9"/>
  <c r="S11" i="9" s="1"/>
  <c r="R10" i="9"/>
  <c r="R11" i="9" s="1"/>
  <c r="Q10" i="9"/>
  <c r="P10" i="9"/>
  <c r="O10" i="9"/>
  <c r="N10" i="9"/>
  <c r="N11" i="9" s="1"/>
  <c r="M10" i="9"/>
  <c r="M11" i="9" s="1"/>
  <c r="L10" i="9"/>
  <c r="L11" i="9" s="1"/>
  <c r="K10" i="9"/>
  <c r="K11" i="9" s="1"/>
  <c r="J10" i="9"/>
  <c r="J11" i="9" s="1"/>
  <c r="I10" i="9"/>
  <c r="H10" i="9"/>
  <c r="G10" i="9"/>
  <c r="E10" i="9"/>
  <c r="AF9" i="9"/>
  <c r="AE9" i="9"/>
  <c r="AD9" i="9"/>
  <c r="Z9" i="9"/>
  <c r="X9" i="9"/>
  <c r="W9" i="9"/>
  <c r="V9" i="9"/>
  <c r="R9" i="9"/>
  <c r="P9" i="9"/>
  <c r="O9" i="9"/>
  <c r="N9" i="9"/>
  <c r="J9" i="9"/>
  <c r="H9" i="9"/>
  <c r="G9" i="9"/>
  <c r="AG8" i="9"/>
  <c r="AG9" i="9" s="1"/>
  <c r="AF8" i="9"/>
  <c r="AE8" i="9"/>
  <c r="AD8" i="9"/>
  <c r="AC8" i="9"/>
  <c r="AC9" i="9" s="1"/>
  <c r="AB8" i="9"/>
  <c r="AB9" i="9" s="1"/>
  <c r="AA8" i="9"/>
  <c r="AA9" i="9" s="1"/>
  <c r="Z8" i="9"/>
  <c r="Y8" i="9"/>
  <c r="Y9" i="9" s="1"/>
  <c r="X8" i="9"/>
  <c r="W8" i="9"/>
  <c r="V8" i="9"/>
  <c r="U8" i="9"/>
  <c r="U9" i="9" s="1"/>
  <c r="T8" i="9"/>
  <c r="T9" i="9" s="1"/>
  <c r="S8" i="9"/>
  <c r="S9" i="9" s="1"/>
  <c r="R8" i="9"/>
  <c r="Q8" i="9"/>
  <c r="Q9" i="9" s="1"/>
  <c r="P8" i="9"/>
  <c r="O8" i="9"/>
  <c r="N8" i="9"/>
  <c r="M8" i="9"/>
  <c r="M9" i="9" s="1"/>
  <c r="L8" i="9"/>
  <c r="L9" i="9" s="1"/>
  <c r="K8" i="9"/>
  <c r="K9" i="9" s="1"/>
  <c r="J8" i="9"/>
  <c r="I8" i="9"/>
  <c r="I9" i="9" s="1"/>
  <c r="H8" i="9"/>
  <c r="G8" i="9"/>
  <c r="E8" i="9"/>
  <c r="AG7" i="9"/>
  <c r="AE7" i="9"/>
  <c r="AD7" i="9"/>
  <c r="AB7" i="9"/>
  <c r="Y7" i="9"/>
  <c r="W7" i="9"/>
  <c r="V7" i="9"/>
  <c r="T7" i="9"/>
  <c r="Q7" i="9"/>
  <c r="O7" i="9"/>
  <c r="N7" i="9"/>
  <c r="L7" i="9"/>
  <c r="I7" i="9"/>
  <c r="G7" i="9"/>
  <c r="E7" i="9"/>
  <c r="AG6" i="9"/>
  <c r="AF6" i="9"/>
  <c r="AF7" i="9" s="1"/>
  <c r="AE6" i="9"/>
  <c r="AD6" i="9"/>
  <c r="AC6" i="9"/>
  <c r="AC7" i="9" s="1"/>
  <c r="AB6" i="9"/>
  <c r="AA6" i="9"/>
  <c r="AA7" i="9" s="1"/>
  <c r="Z6" i="9"/>
  <c r="Z7" i="9" s="1"/>
  <c r="Y6" i="9"/>
  <c r="X6" i="9"/>
  <c r="X7" i="9" s="1"/>
  <c r="W6" i="9"/>
  <c r="V6" i="9"/>
  <c r="U6" i="9"/>
  <c r="U7" i="9" s="1"/>
  <c r="T6" i="9"/>
  <c r="S6" i="9"/>
  <c r="S7" i="9" s="1"/>
  <c r="R6" i="9"/>
  <c r="R7" i="9" s="1"/>
  <c r="Q6" i="9"/>
  <c r="P6" i="9"/>
  <c r="P7" i="9" s="1"/>
  <c r="O6" i="9"/>
  <c r="N6" i="9"/>
  <c r="M6" i="9"/>
  <c r="M7" i="9" s="1"/>
  <c r="L6" i="9"/>
  <c r="K6" i="9"/>
  <c r="K7" i="9" s="1"/>
  <c r="J6" i="9"/>
  <c r="J7" i="9" s="1"/>
  <c r="I6" i="9"/>
  <c r="H6" i="9"/>
  <c r="H7" i="9" s="1"/>
  <c r="G6" i="9"/>
  <c r="E6" i="9"/>
  <c r="AG5" i="9"/>
  <c r="AE5" i="9"/>
  <c r="AD5" i="9"/>
  <c r="AB5" i="9"/>
  <c r="Y5" i="9"/>
  <c r="W5" i="9"/>
  <c r="V5" i="9"/>
  <c r="T5" i="9"/>
  <c r="Q5" i="9"/>
  <c r="O5" i="9"/>
  <c r="N5" i="9"/>
  <c r="L5" i="9"/>
  <c r="I5" i="9"/>
  <c r="G5" i="9"/>
  <c r="E5" i="9"/>
  <c r="AG4" i="9"/>
  <c r="AF4" i="9"/>
  <c r="AF5" i="9" s="1"/>
  <c r="AE4" i="9"/>
  <c r="AD4" i="9"/>
  <c r="AC4" i="9"/>
  <c r="AC5" i="9" s="1"/>
  <c r="AB4" i="9"/>
  <c r="AA4" i="9"/>
  <c r="AA5" i="9" s="1"/>
  <c r="Z4" i="9"/>
  <c r="Z5" i="9" s="1"/>
  <c r="Y4" i="9"/>
  <c r="X4" i="9"/>
  <c r="X5" i="9" s="1"/>
  <c r="W4" i="9"/>
  <c r="V4" i="9"/>
  <c r="U4" i="9"/>
  <c r="U5" i="9" s="1"/>
  <c r="T4" i="9"/>
  <c r="S4" i="9"/>
  <c r="S5" i="9" s="1"/>
  <c r="R4" i="9"/>
  <c r="R5" i="9" s="1"/>
  <c r="Q4" i="9"/>
  <c r="P4" i="9"/>
  <c r="P5" i="9" s="1"/>
  <c r="O4" i="9"/>
  <c r="N4" i="9"/>
  <c r="M4" i="9"/>
  <c r="M5" i="9" s="1"/>
  <c r="L4" i="9"/>
  <c r="K4" i="9"/>
  <c r="K5" i="9" s="1"/>
  <c r="J4" i="9"/>
  <c r="J5" i="9" s="1"/>
  <c r="H4" i="9"/>
  <c r="H5" i="9" s="1"/>
  <c r="G4" i="9"/>
  <c r="E4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N39" i="1"/>
  <c r="N37" i="1"/>
  <c r="N35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N58" i="1"/>
  <c r="N56" i="1"/>
  <c r="N54" i="1"/>
  <c r="N52" i="1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N19" i="1"/>
  <c r="N17" i="1"/>
  <c r="N15" i="1"/>
  <c r="N13" i="1"/>
  <c r="N11" i="1"/>
  <c r="M58" i="1"/>
  <c r="M41" i="1"/>
  <c r="M21" i="1"/>
  <c r="M39" i="1" s="1"/>
  <c r="M19" i="1"/>
  <c r="M37" i="1" s="1"/>
  <c r="M17" i="1"/>
  <c r="M35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17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2" i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<sst xmlns="http://schemas.openxmlformats.org/spreadsheetml/2006/main" count="542" uniqueCount="230">
  <si>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</si>
  <si>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</si>
  <si>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</si>
  <si>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</si>
  <si>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</si>
  <si>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</si>
  <si>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</si>
  <si>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</si>
  <si>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</si>
  <si>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</si>
  <si>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</si>
  <si>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</si>
  <si>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</si>
  <si>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</si>
  <si>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</si>
  <si>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</si>
  <si>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</si>
  <si>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</si>
  <si>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</si>
  <si>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</si>
  <si>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</si>
  <si>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</si>
  <si>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</si>
  <si>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</si>
  <si>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</si>
  <si>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</si>
  <si>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</si>
  <si>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</si>
  <si>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</si>
  <si>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</si>
  <si>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</si>
  <si>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</si>
  <si>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</si>
  <si>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</si>
  <si>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</si>
  <si>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</si>
  <si>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</si>
  <si>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</si>
  <si>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</si>
  <si>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</si>
  <si>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</si>
  <si>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</si>
  <si>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</si>
  <si>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</si>
  <si>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</si>
  <si>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</si>
  <si>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</si>
  <si>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</si>
  <si>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</si>
  <si>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</si>
  <si>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</si>
  <si>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</si>
  <si>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</si>
  <si>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</si>
  <si>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</si>
  <si>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</si>
  <si>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</si>
  <si>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</si>
  <si>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</si>
  <si>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</si>
  <si>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</si>
  <si>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</si>
  <si>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</si>
  <si>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</si>
  <si>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</si>
  <si>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</si>
  <si>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</si>
  <si>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</si>
  <si>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</si>
  <si>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</si>
  <si>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</si>
  <si>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</si>
  <si>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</si>
  <si>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</si>
  <si>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</si>
  <si>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</si>
  <si>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</si>
  <si>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</si>
  <si>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</si>
  <si>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</si>
  <si>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</si>
  <si>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</si>
  <si>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</si>
  <si>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</si>
  <si>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</si>
  <si>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</si>
  <si>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</si>
  <si>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</si>
  <si>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</si>
  <si>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</si>
  <si>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</si>
  <si>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</si>
  <si>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</si>
  <si>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</si>
  <si>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</si>
  <si>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</si>
  <si>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</si>
  <si>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</si>
  <si>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</si>
  <si>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</si>
  <si>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</si>
  <si>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</si>
  <si>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</si>
  <si>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</si>
  <si>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</si>
  <si>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</si>
  <si>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</si>
  <si>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</si>
  <si>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</si>
  <si>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</si>
  <si>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</si>
  <si>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</si>
  <si>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</si>
  <si>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</si>
  <si>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</si>
  <si>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</si>
  <si>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</si>
  <si>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</si>
  <si>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</si>
  <si>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</si>
  <si>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</si>
  <si>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TFRAIL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</si>
  <si>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</si>
  <si>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</si>
  <si>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</si>
  <si>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</si>
  <si>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</si>
  <si>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</si>
  <si>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</si>
  <si>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</si>
  <si>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</si>
  <si>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</si>
  <si>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</si>
  <si>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</si>
  <si>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</si>
  <si>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</si>
  <si>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</si>
  <si>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</si>
  <si>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</si>
  <si>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</si>
  <si>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</si>
  <si>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</si>
  <si>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</si>
  <si>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</si>
  <si>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</si>
  <si>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</si>
  <si>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</si>
  <si>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</si>
  <si>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</si>
  <si>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</si>
  <si>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</si>
  <si>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</si>
  <si>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</si>
  <si>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</si>
  <si>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</si>
  <si>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</si>
  <si>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</si>
  <si>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</si>
  <si>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</si>
  <si>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</si>
  <si>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</si>
  <si>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</si>
  <si>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</si>
  <si>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</si>
  <si>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</si>
  <si>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</si>
  <si>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</si>
  <si>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</si>
  <si>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</si>
  <si>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</si>
  <si>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</si>
  <si>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</si>
  <si>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</si>
  <si>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</si>
  <si>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</si>
  <si>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</si>
  <si>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</si>
  <si>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</si>
  <si>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</si>
  <si>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</si>
  <si>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</si>
  <si>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</si>
  <si>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</si>
  <si>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</si>
  <si>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</si>
  <si>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</si>
  <si>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</si>
  <si>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</si>
  <si>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</si>
  <si>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</si>
  <si>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</si>
  <si>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</si>
  <si>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</si>
  <si>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</si>
  <si>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</si>
  <si>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</si>
  <si>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</si>
  <si>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</si>
  <si>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</si>
  <si>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</si>
  <si>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</si>
  <si>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</si>
  <si>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</si>
  <si>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</si>
  <si>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</si>
  <si>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</si>
  <si>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</si>
  <si>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</si>
  <si>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</si>
  <si>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</si>
  <si>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</si>
  <si>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</si>
  <si>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</si>
  <si>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</si>
  <si>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</si>
  <si>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</si>
  <si>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</si>
  <si>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</si>
  <si>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</si>
  <si>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</si>
  <si>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CommName</t>
  </si>
  <si>
    <t>*Unit</t>
  </si>
  <si>
    <t>Btkm</t>
  </si>
  <si>
    <t>TTURS</t>
  </si>
  <si>
    <t>PJ</t>
  </si>
  <si>
    <t>TNAV</t>
  </si>
  <si>
    <t>TOTH</t>
  </si>
  <si>
    <t>TAVIDOM</t>
  </si>
  <si>
    <t>TAVIINT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</si>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</sst>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_-* #,##0_-;\-* #,##0_-;_-* &quot;-&quot;??_-;_-@_-"/>
    <numFmt numFmtId="170" formatCode="_-* #,##0.000_-;\-* #,##0.000_-;_-* &quot;-&quot;??_-;_-@_-"/>
    <numFmt numFmtId="171" formatCode="_-* #,##0.0_-;\-* #,##0.0_-;_-* &quot;-&quot;??_-;_-@_-"/>
    <numFmt numFmtId="172" formatCode="0.0000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FF99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6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5" fontId="9" fillId="8" borderId="0" xfId="0" applyNumberFormat="1" applyFont="1" applyFill="1"/>
    <xf numFmtId="1" fontId="9" fillId="8" borderId="2" xfId="0" applyNumberFormat="1" applyFont="1" applyFill="1" applyBorder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9" fillId="8" borderId="0" xfId="0" applyNumberFormat="1" applyFont="1" applyFill="1"/>
    <xf numFmtId="0" fontId="0" fillId="0" borderId="2" xfId="0" applyFill="1" applyBorder="1"/>
    <xf numFmtId="167" fontId="9" fillId="8" borderId="2" xfId="0" applyNumberFormat="1" applyFont="1" applyFill="1" applyBorder="1"/>
    <xf numFmtId="0" fontId="10" fillId="12" borderId="1" xfId="0" applyFont="1" applyFill="1" applyBorder="1" applyAlignment="1">
      <alignment vertical="center"/>
    </xf>
    <xf numFmtId="0" fontId="10" fillId="12" borderId="6" xfId="0" applyFont="1" applyFill="1" applyBorder="1" applyAlignment="1">
      <alignment vertical="center"/>
    </xf>
    <xf numFmtId="0" fontId="13" fillId="13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3" fillId="12" borderId="7" xfId="0" applyFont="1" applyFill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0" fillId="0" borderId="0" xfId="0" applyFill="1" applyBorder="1"/>
    <xf numFmtId="0" fontId="12" fillId="11" borderId="2" xfId="0" applyFont="1" applyFill="1" applyBorder="1"/>
    <xf numFmtId="0" fontId="0" fillId="0" borderId="8" xfId="0" applyBorder="1"/>
    <xf numFmtId="0" fontId="9" fillId="9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6" fillId="0" borderId="0" xfId="0" applyFont="1"/>
    <xf numFmtId="0" fontId="17" fillId="9" borderId="8" xfId="0" applyFont="1" applyFill="1" applyBorder="1" applyAlignment="1" applyProtection="1">
      <alignment horizontal="left" vertical="center"/>
      <protection locked="0"/>
    </xf>
    <xf numFmtId="0" fontId="18" fillId="0" borderId="0" xfId="0" applyFont="1"/>
    <xf numFmtId="0" fontId="19" fillId="0" borderId="0" xfId="0" applyFont="1"/>
    <xf numFmtId="0" fontId="20" fillId="14" borderId="2" xfId="0" applyFont="1" applyFill="1" applyBorder="1" applyAlignment="1" applyProtection="1">
      <alignment horizontal="left" vertical="center"/>
      <protection locked="0"/>
    </xf>
    <xf numFmtId="0" fontId="20" fillId="14" borderId="2" xfId="0" applyFont="1" applyFill="1" applyBorder="1" applyAlignment="1">
      <alignment horizontal="right" vertical="center"/>
    </xf>
    <xf numFmtId="9" fontId="21" fillId="0" borderId="0" xfId="3" applyFont="1" applyFill="1" applyBorder="1"/>
    <xf numFmtId="168" fontId="21" fillId="0" borderId="0" xfId="3" applyNumberFormat="1" applyFont="1" applyFill="1" applyBorder="1"/>
    <xf numFmtId="0" fontId="19" fillId="0" borderId="2" xfId="0" applyFont="1" applyBorder="1"/>
    <xf numFmtId="0" fontId="20" fillId="0" borderId="2" xfId="0" applyFont="1" applyBorder="1" applyAlignment="1">
      <alignment horizontal="center"/>
    </xf>
    <xf numFmtId="169" fontId="20" fillId="0" borderId="2" xfId="2" applyNumberFormat="1" applyFont="1" applyFill="1" applyBorder="1"/>
    <xf numFmtId="167" fontId="0" fillId="0" borderId="0" xfId="0" applyNumberFormat="1"/>
    <xf numFmtId="166" fontId="22" fillId="15" borderId="0" xfId="1" applyNumberFormat="1" applyFont="1" applyFill="1" applyBorder="1"/>
    <xf numFmtId="0" fontId="19" fillId="0" borderId="0" xfId="0" applyFont="1" applyAlignment="1">
      <alignment vertical="center"/>
    </xf>
    <xf numFmtId="0" fontId="23" fillId="16" borderId="1" xfId="0" applyFont="1" applyFill="1" applyBorder="1" applyAlignment="1">
      <alignment vertical="center"/>
    </xf>
    <xf numFmtId="0" fontId="23" fillId="16" borderId="1" xfId="0" applyFont="1" applyFill="1" applyBorder="1" applyAlignment="1">
      <alignment horizontal="left" vertical="center"/>
    </xf>
    <xf numFmtId="0" fontId="23" fillId="16" borderId="1" xfId="0" applyFont="1" applyFill="1" applyBorder="1" applyAlignment="1">
      <alignment horizontal="center" vertical="center"/>
    </xf>
    <xf numFmtId="170" fontId="19" fillId="0" borderId="0" xfId="0" applyNumberFormat="1" applyFont="1"/>
    <xf numFmtId="0" fontId="21" fillId="0" borderId="0" xfId="0" applyFont="1"/>
    <xf numFmtId="169" fontId="19" fillId="0" borderId="0" xfId="0" applyNumberFormat="1" applyFont="1"/>
    <xf numFmtId="171" fontId="19" fillId="0" borderId="0" xfId="0" applyNumberFormat="1" applyFont="1"/>
    <xf numFmtId="164" fontId="19" fillId="0" borderId="0" xfId="0" applyNumberFormat="1" applyFont="1"/>
    <xf numFmtId="171" fontId="19" fillId="0" borderId="2" xfId="0" applyNumberFormat="1" applyFont="1" applyBorder="1"/>
    <xf numFmtId="169" fontId="19" fillId="0" borderId="2" xfId="0" applyNumberFormat="1" applyFont="1" applyBorder="1"/>
    <xf numFmtId="172" fontId="0" fillId="0" borderId="0" xfId="0" applyNumberFormat="1"/>
  </cellXfs>
  <cellStyles count="4">
    <cellStyle name="Accent1" xfId="1" builtinId="29"/>
    <cellStyle name="Comma" xfId="2" builtinId="3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TRA_ActiveM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INS"/>
      <sheetName val="UPD"/>
      <sheetName val="UCT1"/>
      <sheetName val="UCT2"/>
      <sheetName val="UCT3"/>
      <sheetName val="UCT4"/>
      <sheetName val="COM_PROJ"/>
    </sheetNames>
    <sheetDataSet>
      <sheetData sheetId="0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tabSelected="1" zoomScaleNormal="100" workbookViewId="0">
      <selection activeCell="H18" sqref="H18"/>
    </sheetView>
  </sheetViews>
  <sheetFormatPr defaultColWidth="9.140625" defaultRowHeight="15" x14ac:dyDescent="0.25"/>
  <cols>
    <col min="1" max="1" width="12.140625" style="15" customWidth="1"/>
    <col min="2" max="2" width="11.7109375" style="15" customWidth="1"/>
    <col min="3" max="3" width="3.140625" style="15" bestFit="1" customWidth="1"/>
    <col min="4" max="4" width="8.5703125" style="15" bestFit="1" customWidth="1"/>
    <col min="5" max="5" width="6.42578125" style="15" bestFit="1" customWidth="1"/>
    <col min="6" max="6" width="4.85546875" style="15" bestFit="1" customWidth="1"/>
    <col min="7" max="7" width="5.7109375" style="15" bestFit="1" customWidth="1"/>
    <col min="8" max="8" width="5.85546875" style="15" bestFit="1" customWidth="1"/>
    <col min="9" max="9" width="5.42578125" style="15" bestFit="1" customWidth="1"/>
    <col min="10" max="11" width="5.7109375" style="15" bestFit="1" customWidth="1"/>
    <col min="12" max="12" width="6.5703125" style="15" bestFit="1" customWidth="1"/>
    <col min="13" max="13" width="6.140625" style="15" bestFit="1" customWidth="1"/>
    <col min="14" max="14" width="6.7109375" style="15" bestFit="1" customWidth="1"/>
    <col min="15" max="15" width="6.5703125" style="15" bestFit="1" customWidth="1"/>
    <col min="16" max="16" width="7.28515625" style="15" bestFit="1" customWidth="1"/>
    <col min="17" max="17" width="5.7109375" style="15" bestFit="1" customWidth="1"/>
    <col min="18" max="18" width="6.140625" style="15" bestFit="1" customWidth="1"/>
    <col min="19" max="19" width="5.7109375" style="15" bestFit="1" customWidth="1"/>
    <col min="20" max="20" width="5.5703125" style="15" bestFit="1" customWidth="1"/>
    <col min="21" max="21" width="5.85546875" style="15" bestFit="1" customWidth="1"/>
    <col min="22" max="22" width="6.7109375" style="15" bestFit="1" customWidth="1"/>
    <col min="23" max="23" width="4.85546875" style="15" bestFit="1" customWidth="1"/>
    <col min="24" max="24" width="7.5703125" style="15" customWidth="1"/>
    <col min="25" max="25" width="6.7109375" style="15" bestFit="1" customWidth="1"/>
    <col min="26" max="26" width="6.140625" style="15" bestFit="1" customWidth="1"/>
    <col min="27" max="28" width="6" style="15" bestFit="1" customWidth="1"/>
    <col min="29" max="29" width="5.7109375" style="15" bestFit="1" customWidth="1"/>
    <col min="30" max="30" width="6.7109375" style="15" bestFit="1" customWidth="1"/>
    <col min="31" max="16384" width="9.140625" style="15"/>
  </cols>
  <sheetData>
    <row r="3" spans="1:30" x14ac:dyDescent="0.25">
      <c r="C3" s="32" t="str" cm="1">
        <f t="array" ref="C3">INDEX(C5:C7,$A$4)</f>
        <v>IE</v>
      </c>
      <c r="D3" s="32" t="str" cm="1">
        <f t="array" ref="D3">INDEX(D5:D7,$A$4)</f>
        <v>National</v>
      </c>
      <c r="E3" s="32" t="str" cm="1">
        <f t="array" ref="E3">INDEX(E5:E7,$A$4)</f>
        <v>IE-CW</v>
      </c>
      <c r="F3" s="32" t="str" cm="1">
        <f t="array" ref="F3">INDEX(F5:F7,$A$4)</f>
        <v>IE-D</v>
      </c>
      <c r="G3" s="32" t="str" cm="1">
        <f t="array" ref="G3">INDEX(G5:G7,$A$4)</f>
        <v>IE-KE</v>
      </c>
      <c r="H3" s="32" t="str" cm="1">
        <f t="array" ref="H3">INDEX(H5:H7,$A$4)</f>
        <v>IE-KK</v>
      </c>
      <c r="I3" s="32" t="str" cm="1">
        <f t="array" ref="I3">INDEX(I5:I7,$A$4)</f>
        <v>IE-LS</v>
      </c>
      <c r="J3" s="32" t="str" cm="1">
        <f t="array" ref="J3">INDEX(J5:J7,$A$4)</f>
        <v>IE-LD</v>
      </c>
      <c r="K3" s="32" t="str" cm="1">
        <f t="array" ref="K3">INDEX(K5:K7,$A$4)</f>
        <v>IE-LH</v>
      </c>
      <c r="L3" s="32" t="str" cm="1">
        <f t="array" ref="L3">INDEX(L5:L7,$A$4)</f>
        <v>IE-MH</v>
      </c>
      <c r="M3" s="32" t="str" cm="1">
        <f t="array" ref="M3">INDEX(M5:M7,$A$4)</f>
        <v>IE-OY</v>
      </c>
      <c r="N3" s="32" t="str" cm="1">
        <f t="array" ref="N3">INDEX(N5:N7,$A$4)</f>
        <v>IE-WH</v>
      </c>
      <c r="O3" s="32" t="str" cm="1">
        <f t="array" ref="O3">INDEX(O5:O7,$A$4)</f>
        <v>IE-WX</v>
      </c>
      <c r="P3" s="32" t="str" cm="1">
        <f t="array" ref="P3">INDEX(P5:P7,$A$4)</f>
        <v>IE-WW</v>
      </c>
      <c r="Q3" s="32" t="str" cm="1">
        <f t="array" ref="Q3">INDEX(Q5:Q7,$A$4)</f>
        <v>IE-CE</v>
      </c>
      <c r="R3" s="32" t="str" cm="1">
        <f t="array" ref="R3">INDEX(R5:R7,$A$4)</f>
        <v>IE-CO</v>
      </c>
      <c r="S3" s="32" t="str" cm="1">
        <f t="array" ref="S3">INDEX(S5:S7,$A$4)</f>
        <v>IE-KY</v>
      </c>
      <c r="T3" s="32" t="str" cm="1">
        <f t="array" ref="T3">INDEX(T5:T7,$A$4)</f>
        <v>IE-LK</v>
      </c>
      <c r="U3" s="32" t="str" cm="1">
        <f t="array" ref="U3">INDEX(U5:U7,$A$4)</f>
        <v>IE-TA</v>
      </c>
      <c r="V3" s="32" t="str" cm="1">
        <f t="array" ref="V3">INDEX(V5:V7,$A$4)</f>
        <v>IE-WD</v>
      </c>
      <c r="W3" s="32" t="str" cm="1">
        <f t="array" ref="W3">INDEX(W5:W7,$A$4)</f>
        <v>IE-G</v>
      </c>
      <c r="X3" s="32" t="str" cm="1">
        <f t="array" ref="X3">INDEX(X5:X7,$A$4)</f>
        <v>IE-LM</v>
      </c>
      <c r="Y3" s="32" t="str" cm="1">
        <f t="array" ref="Y3">INDEX(Y5:Y7,$A$4)</f>
        <v>IE-MO</v>
      </c>
      <c r="Z3" s="32" t="str" cm="1">
        <f t="array" ref="Z3">INDEX(Z5:Z7,$A$4)</f>
        <v>IE-RN</v>
      </c>
      <c r="AA3" s="32" t="str" cm="1">
        <f t="array" ref="AA3">INDEX(AA5:AA7,$A$4)</f>
        <v>IE-SO</v>
      </c>
      <c r="AB3" s="32" t="str" cm="1">
        <f t="array" ref="AB3">INDEX(AB5:AB7,$A$4)</f>
        <v>IE-CN</v>
      </c>
      <c r="AC3" s="32" t="str" cm="1">
        <f t="array" ref="AC3">INDEX(AC5:AC7,$A$4)</f>
        <v>IE-DL</v>
      </c>
      <c r="AD3" s="32" t="str" cm="1">
        <f t="array" ref="AD3">INDEX(AD5:AD7,$A$4)</f>
        <v>IE-MN</v>
      </c>
    </row>
    <row r="4" spans="1:30" x14ac:dyDescent="0.25">
      <c r="A4" s="15">
        <v>1</v>
      </c>
    </row>
    <row r="5" spans="1:30" x14ac:dyDescent="0.25">
      <c r="A5" s="15" t="s">
        <v>86</v>
      </c>
      <c r="C5" s="33" t="s">
        <v>87</v>
      </c>
      <c r="D5" s="33" t="s">
        <v>88</v>
      </c>
      <c r="E5" s="32" t="str">
        <f>Regions!A11</f>
        <v>IE-CW</v>
      </c>
      <c r="F5" s="32" t="str">
        <f>Regions!A16</f>
        <v>IE-D</v>
      </c>
      <c r="G5" s="32" t="str">
        <f>Regions!A19</f>
        <v>IE-KE</v>
      </c>
      <c r="H5" s="32" t="str">
        <f>Regions!A20</f>
        <v>IE-KK</v>
      </c>
      <c r="I5" s="32" t="str">
        <f>Regions!A21</f>
        <v>IE-LS</v>
      </c>
      <c r="J5" s="32" t="str">
        <f>Regions!A24</f>
        <v>IE-LD</v>
      </c>
      <c r="K5" s="32" t="str">
        <f>Regions!A25</f>
        <v>IE-LH</v>
      </c>
      <c r="L5" s="32" t="str">
        <f>Regions!A27</f>
        <v>IE-MH</v>
      </c>
      <c r="M5" s="32" t="str">
        <f>Regions!A29</f>
        <v>IE-OY</v>
      </c>
      <c r="N5" s="32" t="str">
        <f>Regions!A34</f>
        <v>IE-WH</v>
      </c>
      <c r="O5" s="32" t="str">
        <f>Regions!A35</f>
        <v>IE-WX</v>
      </c>
      <c r="P5" s="32" t="str">
        <f>Regions!A36</f>
        <v>IE-WW</v>
      </c>
      <c r="Q5" s="32" t="str">
        <f>Regions!A13</f>
        <v>IE-CE</v>
      </c>
      <c r="R5" s="32" t="str">
        <f>Regions!A14</f>
        <v>IE-CO</v>
      </c>
      <c r="S5" s="32" t="str">
        <f>Regions!A18</f>
        <v>IE-KY</v>
      </c>
      <c r="T5" s="32" t="str">
        <f>Regions!A23</f>
        <v>IE-LK</v>
      </c>
      <c r="U5" s="32" t="str">
        <f>Regions!A32</f>
        <v>IE-TA</v>
      </c>
      <c r="V5" s="32" t="str">
        <f>Regions!A33</f>
        <v>IE-WD</v>
      </c>
      <c r="W5" s="32" t="str">
        <f>Regions!A17</f>
        <v>IE-G</v>
      </c>
      <c r="X5" s="32" t="str">
        <f>Regions!A22</f>
        <v>IE-LM</v>
      </c>
      <c r="Y5" s="32" t="str">
        <f>Regions!A26</f>
        <v>IE-MO</v>
      </c>
      <c r="Z5" s="32" t="str">
        <f>Regions!A30</f>
        <v>IE-RN</v>
      </c>
      <c r="AA5" s="32" t="str">
        <f>Regions!A31</f>
        <v>IE-SO</v>
      </c>
      <c r="AB5" s="32" t="str">
        <f>Regions!A12</f>
        <v>IE-CN</v>
      </c>
      <c r="AC5" s="32" t="str">
        <f>Regions!A15</f>
        <v>IE-DL</v>
      </c>
      <c r="AD5" s="32" t="str">
        <f>Regions!A28</f>
        <v>IE-MN</v>
      </c>
    </row>
    <row r="6" spans="1:30" x14ac:dyDescent="0.25">
      <c r="A6" s="15" t="s">
        <v>89</v>
      </c>
      <c r="C6" s="32" t="str">
        <f>C5</f>
        <v>IE</v>
      </c>
      <c r="D6" s="32" t="str">
        <f>"*"&amp;D5</f>
        <v>*National</v>
      </c>
      <c r="E6" s="32" t="str">
        <f t="shared" ref="E6:AD6" si="0">"*"&amp;E5</f>
        <v>*IE-CW</v>
      </c>
      <c r="F6" s="32" t="str">
        <f t="shared" si="0"/>
        <v>*IE-D</v>
      </c>
      <c r="G6" s="32" t="str">
        <f t="shared" si="0"/>
        <v>*IE-KE</v>
      </c>
      <c r="H6" s="32" t="str">
        <f t="shared" si="0"/>
        <v>*IE-KK</v>
      </c>
      <c r="I6" s="32" t="str">
        <f t="shared" si="0"/>
        <v>*IE-LS</v>
      </c>
      <c r="J6" s="32" t="str">
        <f t="shared" si="0"/>
        <v>*IE-LD</v>
      </c>
      <c r="K6" s="32" t="str">
        <f t="shared" si="0"/>
        <v>*IE-LH</v>
      </c>
      <c r="L6" s="32" t="str">
        <f t="shared" si="0"/>
        <v>*IE-MH</v>
      </c>
      <c r="M6" s="32" t="str">
        <f t="shared" si="0"/>
        <v>*IE-OY</v>
      </c>
      <c r="N6" s="32" t="str">
        <f t="shared" si="0"/>
        <v>*IE-WH</v>
      </c>
      <c r="O6" s="32" t="str">
        <f t="shared" si="0"/>
        <v>*IE-WX</v>
      </c>
      <c r="P6" s="32" t="str">
        <f t="shared" si="0"/>
        <v>*IE-WW</v>
      </c>
      <c r="Q6" s="32" t="str">
        <f t="shared" si="0"/>
        <v>*IE-CE</v>
      </c>
      <c r="R6" s="32" t="str">
        <f t="shared" si="0"/>
        <v>*IE-CO</v>
      </c>
      <c r="S6" s="32" t="str">
        <f t="shared" si="0"/>
        <v>*IE-KY</v>
      </c>
      <c r="T6" s="32" t="str">
        <f t="shared" si="0"/>
        <v>*IE-LK</v>
      </c>
      <c r="U6" s="32" t="str">
        <f t="shared" si="0"/>
        <v>*IE-TA</v>
      </c>
      <c r="V6" s="32" t="str">
        <f t="shared" si="0"/>
        <v>*IE-WD</v>
      </c>
      <c r="W6" s="32" t="str">
        <f t="shared" si="0"/>
        <v>*IE-G</v>
      </c>
      <c r="X6" s="32" t="str">
        <f t="shared" si="0"/>
        <v>*IE-LM</v>
      </c>
      <c r="Y6" s="32" t="str">
        <f t="shared" si="0"/>
        <v>*IE-MO</v>
      </c>
      <c r="Z6" s="32" t="str">
        <f t="shared" si="0"/>
        <v>*IE-RN</v>
      </c>
      <c r="AA6" s="32" t="str">
        <f t="shared" si="0"/>
        <v>*IE-SO</v>
      </c>
      <c r="AB6" s="32" t="str">
        <f t="shared" si="0"/>
        <v>*IE-CN</v>
      </c>
      <c r="AC6" s="32" t="str">
        <f t="shared" si="0"/>
        <v>*IE-DL</v>
      </c>
      <c r="AD6" s="32" t="str">
        <f t="shared" si="0"/>
        <v>*IE-MN</v>
      </c>
    </row>
    <row r="7" spans="1:30" x14ac:dyDescent="0.25">
      <c r="A7" s="15" t="s">
        <v>90</v>
      </c>
      <c r="C7" s="32" t="str">
        <f>"*"&amp;C5</f>
        <v>*IE</v>
      </c>
      <c r="D7" s="32" t="str">
        <f>D5</f>
        <v>National</v>
      </c>
      <c r="E7" s="32" t="str">
        <f t="shared" ref="E7:AD7" si="1">E5</f>
        <v>IE-CW</v>
      </c>
      <c r="F7" s="32" t="str">
        <f t="shared" si="1"/>
        <v>IE-D</v>
      </c>
      <c r="G7" s="32" t="str">
        <f t="shared" si="1"/>
        <v>IE-KE</v>
      </c>
      <c r="H7" s="32" t="str">
        <f t="shared" si="1"/>
        <v>IE-KK</v>
      </c>
      <c r="I7" s="32" t="str">
        <f t="shared" si="1"/>
        <v>IE-LS</v>
      </c>
      <c r="J7" s="32" t="str">
        <f t="shared" si="1"/>
        <v>IE-LD</v>
      </c>
      <c r="K7" s="32" t="str">
        <f t="shared" si="1"/>
        <v>IE-LH</v>
      </c>
      <c r="L7" s="32" t="str">
        <f t="shared" si="1"/>
        <v>IE-MH</v>
      </c>
      <c r="M7" s="32" t="str">
        <f t="shared" si="1"/>
        <v>IE-OY</v>
      </c>
      <c r="N7" s="32" t="str">
        <f t="shared" si="1"/>
        <v>IE-WH</v>
      </c>
      <c r="O7" s="32" t="str">
        <f t="shared" si="1"/>
        <v>IE-WX</v>
      </c>
      <c r="P7" s="32" t="str">
        <f t="shared" si="1"/>
        <v>IE-WW</v>
      </c>
      <c r="Q7" s="32" t="str">
        <f t="shared" si="1"/>
        <v>IE-CE</v>
      </c>
      <c r="R7" s="32" t="str">
        <f t="shared" si="1"/>
        <v>IE-CO</v>
      </c>
      <c r="S7" s="32" t="str">
        <f t="shared" si="1"/>
        <v>IE-KY</v>
      </c>
      <c r="T7" s="32" t="str">
        <f t="shared" si="1"/>
        <v>IE-LK</v>
      </c>
      <c r="U7" s="32" t="str">
        <f t="shared" si="1"/>
        <v>IE-TA</v>
      </c>
      <c r="V7" s="32" t="str">
        <f t="shared" si="1"/>
        <v>IE-WD</v>
      </c>
      <c r="W7" s="32" t="str">
        <f t="shared" si="1"/>
        <v>IE-G</v>
      </c>
      <c r="X7" s="32" t="str">
        <f t="shared" si="1"/>
        <v>IE-LM</v>
      </c>
      <c r="Y7" s="32" t="str">
        <f t="shared" si="1"/>
        <v>IE-MO</v>
      </c>
      <c r="Z7" s="32" t="str">
        <f t="shared" si="1"/>
        <v>IE-RN</v>
      </c>
      <c r="AA7" s="32" t="str">
        <f t="shared" si="1"/>
        <v>IE-SO</v>
      </c>
      <c r="AB7" s="32" t="str">
        <f t="shared" si="1"/>
        <v>IE-CN</v>
      </c>
      <c r="AC7" s="32" t="str">
        <f t="shared" si="1"/>
        <v>IE-DL</v>
      </c>
      <c r="AD7" s="32" t="str">
        <f t="shared" si="1"/>
        <v>IE-MN</v>
      </c>
    </row>
    <row r="10" spans="1:30" ht="15.75" thickBot="1" x14ac:dyDescent="0.3">
      <c r="A10" s="34" t="s">
        <v>91</v>
      </c>
      <c r="B10" s="34" t="s">
        <v>92</v>
      </c>
    </row>
    <row r="11" spans="1:30" x14ac:dyDescent="0.25">
      <c r="A11" s="35" t="s">
        <v>93</v>
      </c>
      <c r="B11" s="35" t="s">
        <v>61</v>
      </c>
    </row>
    <row r="12" spans="1:30" x14ac:dyDescent="0.25">
      <c r="A12" s="36" t="s">
        <v>94</v>
      </c>
      <c r="B12" s="36" t="s">
        <v>60</v>
      </c>
    </row>
    <row r="13" spans="1:30" x14ac:dyDescent="0.25">
      <c r="A13" s="36" t="s">
        <v>95</v>
      </c>
      <c r="B13" s="36" t="s">
        <v>59</v>
      </c>
    </row>
    <row r="14" spans="1:30" x14ac:dyDescent="0.25">
      <c r="A14" s="36" t="s">
        <v>96</v>
      </c>
      <c r="B14" s="36" t="s">
        <v>58</v>
      </c>
    </row>
    <row r="15" spans="1:30" x14ac:dyDescent="0.25">
      <c r="A15" s="36" t="s">
        <v>97</v>
      </c>
      <c r="B15" s="36" t="s">
        <v>57</v>
      </c>
    </row>
    <row r="16" spans="1:30" x14ac:dyDescent="0.25">
      <c r="A16" s="36" t="s">
        <v>98</v>
      </c>
      <c r="B16" s="36" t="s">
        <v>56</v>
      </c>
    </row>
    <row r="17" spans="1:2" x14ac:dyDescent="0.25">
      <c r="A17" s="36" t="s">
        <v>99</v>
      </c>
      <c r="B17" s="36" t="s">
        <v>55</v>
      </c>
    </row>
    <row r="18" spans="1:2" x14ac:dyDescent="0.25">
      <c r="A18" s="36" t="s">
        <v>100</v>
      </c>
      <c r="B18" s="36" t="s">
        <v>54</v>
      </c>
    </row>
    <row r="19" spans="1:2" x14ac:dyDescent="0.25">
      <c r="A19" s="36" t="s">
        <v>101</v>
      </c>
      <c r="B19" s="36" t="s">
        <v>53</v>
      </c>
    </row>
    <row r="20" spans="1:2" x14ac:dyDescent="0.25">
      <c r="A20" s="36" t="s">
        <v>102</v>
      </c>
      <c r="B20" s="36" t="s">
        <v>52</v>
      </c>
    </row>
    <row r="21" spans="1:2" x14ac:dyDescent="0.25">
      <c r="A21" s="36" t="s">
        <v>103</v>
      </c>
      <c r="B21" s="36" t="s">
        <v>51</v>
      </c>
    </row>
    <row r="22" spans="1:2" x14ac:dyDescent="0.25">
      <c r="A22" s="36" t="s">
        <v>104</v>
      </c>
      <c r="B22" s="36" t="s">
        <v>50</v>
      </c>
    </row>
    <row r="23" spans="1:2" x14ac:dyDescent="0.25">
      <c r="A23" s="36" t="s">
        <v>105</v>
      </c>
      <c r="B23" s="36" t="s">
        <v>49</v>
      </c>
    </row>
    <row r="24" spans="1:2" x14ac:dyDescent="0.25">
      <c r="A24" s="36" t="s">
        <v>106</v>
      </c>
      <c r="B24" s="36" t="s">
        <v>48</v>
      </c>
    </row>
    <row r="25" spans="1:2" x14ac:dyDescent="0.25">
      <c r="A25" s="36" t="s">
        <v>107</v>
      </c>
      <c r="B25" s="36" t="s">
        <v>47</v>
      </c>
    </row>
    <row r="26" spans="1:2" x14ac:dyDescent="0.25">
      <c r="A26" s="36" t="s">
        <v>108</v>
      </c>
      <c r="B26" s="36" t="s">
        <v>46</v>
      </c>
    </row>
    <row r="27" spans="1:2" x14ac:dyDescent="0.25">
      <c r="A27" s="36" t="s">
        <v>109</v>
      </c>
      <c r="B27" s="36" t="s">
        <v>45</v>
      </c>
    </row>
    <row r="28" spans="1:2" x14ac:dyDescent="0.25">
      <c r="A28" s="36" t="s">
        <v>110</v>
      </c>
      <c r="B28" s="36" t="s">
        <v>44</v>
      </c>
    </row>
    <row r="29" spans="1:2" x14ac:dyDescent="0.25">
      <c r="A29" s="36" t="s">
        <v>111</v>
      </c>
      <c r="B29" s="36" t="s">
        <v>43</v>
      </c>
    </row>
    <row r="30" spans="1:2" x14ac:dyDescent="0.25">
      <c r="A30" s="36" t="s">
        <v>112</v>
      </c>
      <c r="B30" s="36" t="s">
        <v>42</v>
      </c>
    </row>
    <row r="31" spans="1:2" x14ac:dyDescent="0.25">
      <c r="A31" s="36" t="s">
        <v>113</v>
      </c>
      <c r="B31" s="36" t="s">
        <v>41</v>
      </c>
    </row>
    <row r="32" spans="1:2" x14ac:dyDescent="0.25">
      <c r="A32" s="36" t="s">
        <v>114</v>
      </c>
      <c r="B32" s="36" t="s">
        <v>40</v>
      </c>
    </row>
    <row r="33" spans="1:2" x14ac:dyDescent="0.25">
      <c r="A33" s="36" t="s">
        <v>115</v>
      </c>
      <c r="B33" s="36" t="s">
        <v>39</v>
      </c>
    </row>
    <row r="34" spans="1:2" x14ac:dyDescent="0.25">
      <c r="A34" s="36" t="s">
        <v>116</v>
      </c>
      <c r="B34" s="36" t="s">
        <v>38</v>
      </c>
    </row>
    <row r="35" spans="1:2" x14ac:dyDescent="0.25">
      <c r="A35" s="36" t="s">
        <v>117</v>
      </c>
      <c r="B35" s="36" t="s">
        <v>37</v>
      </c>
    </row>
    <row r="36" spans="1:2" x14ac:dyDescent="0.25">
      <c r="A36" s="36" t="s">
        <v>118</v>
      </c>
      <c r="B36" s="36" t="s">
        <v>36</v>
      </c>
    </row>
    <row r="37" spans="1:2" x14ac:dyDescent="0.25">
      <c r="A37" s="37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10.7109375" style="15" customWidth="1"/>
    <col min="36" max="36" width="8.7109375" bestFit="1" customWidth="1"/>
    <col min="37" max="38" width="8.42578125" bestFit="1" customWidth="1"/>
    <col min="39" max="39" width="7.5703125" bestFit="1" customWidth="1"/>
    <col min="40" max="40" width="8.5703125" bestFit="1" customWidth="1"/>
    <col min="41" max="41" width="8.7109375" bestFit="1" customWidth="1"/>
    <col min="42" max="43" width="8.42578125" bestFit="1" customWidth="1"/>
  </cols>
  <sheetData>
    <row r="1" spans="1:43" x14ac:dyDescent="0.25">
      <c r="A1" t="s">
        <v>34</v>
      </c>
    </row>
    <row r="2" spans="1:43" x14ac:dyDescent="0.25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43" x14ac:dyDescent="0.25">
      <c r="A1" t="s">
        <v>35</v>
      </c>
    </row>
    <row r="2" spans="1:43" x14ac:dyDescent="0.25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6:AO176"/>
  <sheetViews>
    <sheetView zoomScale="80" zoomScaleNormal="80" workbookViewId="0">
      <selection activeCell="G31" sqref="G31"/>
    </sheetView>
  </sheetViews>
  <sheetFormatPr defaultRowHeight="15" x14ac:dyDescent="0.25"/>
  <cols>
    <col min="3" max="3" width="23.5703125" bestFit="1" customWidth="1"/>
    <col min="4" max="4" width="19.42578125" customWidth="1"/>
    <col min="14" max="14" width="10.5703125" bestFit="1" customWidth="1"/>
    <col min="15" max="15" width="12" bestFit="1" customWidth="1"/>
  </cols>
  <sheetData>
    <row r="6" spans="2:41" x14ac:dyDescent="0.25">
      <c r="B6" t="s">
        <v>25</v>
      </c>
    </row>
    <row r="7" spans="2:41" x14ac:dyDescent="0.25">
      <c r="C7" s="7" t="s">
        <v>85</v>
      </c>
    </row>
    <row r="8" spans="2:41" x14ac:dyDescent="0.25">
      <c r="C8" s="7" t="s">
        <v>13</v>
      </c>
    </row>
    <row r="9" spans="2:41" x14ac:dyDescent="0.25">
      <c r="K9" t="s">
        <v>68</v>
      </c>
    </row>
    <row r="10" spans="2:41" x14ac:dyDescent="0.25">
      <c r="C10" s="24" t="s">
        <v>1</v>
      </c>
      <c r="D10" s="25" t="s">
        <v>5</v>
      </c>
      <c r="E10" s="25" t="s">
        <v>4</v>
      </c>
      <c r="F10" s="25" t="s">
        <v>2</v>
      </c>
      <c r="G10" s="25" t="s">
        <v>7</v>
      </c>
      <c r="H10" s="26" t="s">
        <v>6</v>
      </c>
      <c r="I10" s="26" t="s">
        <v>11</v>
      </c>
      <c r="J10" s="26" t="s">
        <v>3</v>
      </c>
      <c r="K10" s="26" t="s">
        <v>12</v>
      </c>
      <c r="L10" s="26" t="s">
        <v>10</v>
      </c>
      <c r="M10" s="24" t="s">
        <v>14</v>
      </c>
      <c r="N10" s="24" t="str">
        <f>Regions!C$3</f>
        <v>IE</v>
      </c>
      <c r="O10" s="24" t="str">
        <f>Regions!E$3</f>
        <v>IE-CW</v>
      </c>
      <c r="P10" s="24" t="str">
        <f>Regions!F$3</f>
        <v>IE-D</v>
      </c>
      <c r="Q10" s="24" t="str">
        <f>Regions!G$3</f>
        <v>IE-KE</v>
      </c>
      <c r="R10" s="24" t="str">
        <f>Regions!H$3</f>
        <v>IE-KK</v>
      </c>
      <c r="S10" s="24" t="str">
        <f>Regions!I$3</f>
        <v>IE-LS</v>
      </c>
      <c r="T10" s="24" t="str">
        <f>Regions!J$3</f>
        <v>IE-LD</v>
      </c>
      <c r="U10" s="24" t="str">
        <f>Regions!K$3</f>
        <v>IE-LH</v>
      </c>
      <c r="V10" s="24" t="str">
        <f>Regions!L$3</f>
        <v>IE-MH</v>
      </c>
      <c r="W10" s="24" t="str">
        <f>Regions!M$3</f>
        <v>IE-OY</v>
      </c>
      <c r="X10" s="24" t="str">
        <f>Regions!N$3</f>
        <v>IE-WH</v>
      </c>
      <c r="Y10" s="24" t="str">
        <f>Regions!O$3</f>
        <v>IE-WX</v>
      </c>
      <c r="Z10" s="24" t="str">
        <f>Regions!P$3</f>
        <v>IE-WW</v>
      </c>
      <c r="AA10" s="24" t="str">
        <f>Regions!Q$3</f>
        <v>IE-CE</v>
      </c>
      <c r="AB10" s="24" t="str">
        <f>Regions!R$3</f>
        <v>IE-CO</v>
      </c>
      <c r="AC10" s="24" t="str">
        <f>Regions!S$3</f>
        <v>IE-KY</v>
      </c>
      <c r="AD10" s="24" t="str">
        <f>Regions!T$3</f>
        <v>IE-LK</v>
      </c>
      <c r="AE10" s="24" t="str">
        <f>Regions!U$3</f>
        <v>IE-TA</v>
      </c>
      <c r="AF10" s="24" t="str">
        <f>Regions!V$3</f>
        <v>IE-WD</v>
      </c>
      <c r="AG10" s="24" t="str">
        <f>Regions!W$3</f>
        <v>IE-G</v>
      </c>
      <c r="AH10" s="24" t="str">
        <f>Regions!X$3</f>
        <v>IE-LM</v>
      </c>
      <c r="AI10" s="24" t="str">
        <f>Regions!Y$3</f>
        <v>IE-MO</v>
      </c>
      <c r="AJ10" s="24" t="str">
        <f>Regions!Z$3</f>
        <v>IE-RN</v>
      </c>
      <c r="AK10" s="24" t="str">
        <f>Regions!AA$3</f>
        <v>IE-SO</v>
      </c>
      <c r="AL10" s="24" t="str">
        <f>Regions!AB$3</f>
        <v>IE-CN</v>
      </c>
      <c r="AM10" s="24" t="str">
        <f>Regions!AC$3</f>
        <v>IE-DL</v>
      </c>
      <c r="AN10" s="24" t="str">
        <f>Regions!AD$3</f>
        <v>IE-MN</v>
      </c>
      <c r="AO10" s="24" t="s">
        <v>30</v>
      </c>
    </row>
    <row r="11" spans="2:41" x14ac:dyDescent="0.25">
      <c r="C11" t="s">
        <v>84</v>
      </c>
      <c r="E11" t="str">
        <f>C78</f>
        <v>T-WLK_WLK</v>
      </c>
      <c r="H11" t="str">
        <f>E117</f>
        <v>TRAPS</v>
      </c>
      <c r="J11">
        <v>2018</v>
      </c>
      <c r="K11" t="s">
        <v>69</v>
      </c>
      <c r="L11">
        <v>-1</v>
      </c>
      <c r="M11" t="str">
        <f>D124</f>
        <v>Walk</v>
      </c>
      <c r="N11" s="27">
        <f>C138</f>
        <v>0.32377983784854231</v>
      </c>
      <c r="O11" s="27">
        <f t="shared" ref="O11:AN11" si="0">D138</f>
        <v>0.29539615700051852</v>
      </c>
      <c r="P11" s="27">
        <f t="shared" si="0"/>
        <v>0.34966256439645477</v>
      </c>
      <c r="Q11" s="27">
        <f t="shared" si="0"/>
        <v>0.31311359703458036</v>
      </c>
      <c r="R11" s="27">
        <f t="shared" si="0"/>
        <v>0.30099430857485032</v>
      </c>
      <c r="S11" s="27">
        <f t="shared" si="0"/>
        <v>0.32585784427063491</v>
      </c>
      <c r="T11" s="27">
        <f t="shared" si="0"/>
        <v>0.31296089693181006</v>
      </c>
      <c r="U11" s="27">
        <f t="shared" si="0"/>
        <v>0.34414959934244926</v>
      </c>
      <c r="V11" s="27">
        <f t="shared" si="0"/>
        <v>0.31640567871855385</v>
      </c>
      <c r="W11" s="27">
        <f t="shared" si="0"/>
        <v>0.30551897544605799</v>
      </c>
      <c r="X11" s="27">
        <f t="shared" si="0"/>
        <v>0.30690900126975923</v>
      </c>
      <c r="Y11" s="27">
        <f t="shared" si="0"/>
        <v>0.29742024558167873</v>
      </c>
      <c r="Z11" s="27">
        <f t="shared" si="0"/>
        <v>0.31985079986061538</v>
      </c>
      <c r="AA11" s="27">
        <f t="shared" si="0"/>
        <v>0.30317740338092081</v>
      </c>
      <c r="AB11" s="27">
        <f t="shared" si="0"/>
        <v>0.32755819451934742</v>
      </c>
      <c r="AC11" s="27">
        <f t="shared" si="0"/>
        <v>0.29108733491927802</v>
      </c>
      <c r="AD11" s="27">
        <f t="shared" si="0"/>
        <v>0.32210907481657336</v>
      </c>
      <c r="AE11" s="27">
        <f t="shared" si="0"/>
        <v>0.28924149649685427</v>
      </c>
      <c r="AF11" s="27">
        <f t="shared" si="0"/>
        <v>0.31716332192128543</v>
      </c>
      <c r="AG11" s="27">
        <f t="shared" si="0"/>
        <v>0.31520515014132622</v>
      </c>
      <c r="AH11" s="27">
        <f t="shared" si="0"/>
        <v>0.30543827437637427</v>
      </c>
      <c r="AI11" s="27">
        <f t="shared" si="0"/>
        <v>0.29765342162432462</v>
      </c>
      <c r="AJ11" s="27">
        <f t="shared" si="0"/>
        <v>0.28141024531167946</v>
      </c>
      <c r="AK11" s="27">
        <f t="shared" si="0"/>
        <v>0.32408712009988533</v>
      </c>
      <c r="AL11" s="27">
        <f t="shared" si="0"/>
        <v>0.33773511822059504</v>
      </c>
      <c r="AM11" s="27">
        <f t="shared" si="0"/>
        <v>0.36384480991771728</v>
      </c>
      <c r="AN11" s="27">
        <f t="shared" si="0"/>
        <v>0.29253128431407999</v>
      </c>
      <c r="AO11" s="27">
        <v>0</v>
      </c>
    </row>
    <row r="12" spans="2:41" x14ac:dyDescent="0.25">
      <c r="J12">
        <v>0</v>
      </c>
      <c r="K12" t="s">
        <v>69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>
        <v>5</v>
      </c>
    </row>
    <row r="13" spans="2:41" x14ac:dyDescent="0.25">
      <c r="C13" t="s">
        <v>70</v>
      </c>
      <c r="E13" t="str">
        <f>C79</f>
        <v>T-CYC_CYC</v>
      </c>
      <c r="H13" t="str">
        <f>H11</f>
        <v>TRAPS</v>
      </c>
      <c r="J13">
        <v>2018</v>
      </c>
      <c r="K13" t="s">
        <v>69</v>
      </c>
      <c r="L13">
        <v>-1</v>
      </c>
      <c r="M13" s="15" t="str">
        <f>D125</f>
        <v>Bike</v>
      </c>
      <c r="N13" s="27">
        <f>C139</f>
        <v>5.3963306308090382E-2</v>
      </c>
      <c r="O13" s="27">
        <f t="shared" ref="O13:AN13" si="1">D139</f>
        <v>4.9232692833419758E-2</v>
      </c>
      <c r="P13" s="27">
        <f t="shared" si="1"/>
        <v>5.8277094066075792E-2</v>
      </c>
      <c r="Q13" s="27">
        <f t="shared" si="1"/>
        <v>5.2185599505763403E-2</v>
      </c>
      <c r="R13" s="27">
        <f t="shared" si="1"/>
        <v>5.016571809580838E-2</v>
      </c>
      <c r="S13" s="27">
        <f t="shared" si="1"/>
        <v>5.4309640711772487E-2</v>
      </c>
      <c r="T13" s="27">
        <f t="shared" si="1"/>
        <v>5.216014948863501E-2</v>
      </c>
      <c r="U13" s="27">
        <f t="shared" si="1"/>
        <v>5.7358266557074891E-2</v>
      </c>
      <c r="V13" s="27">
        <f t="shared" si="1"/>
        <v>5.2734279786425649E-2</v>
      </c>
      <c r="W13" s="27">
        <f t="shared" si="1"/>
        <v>5.0919829241009663E-2</v>
      </c>
      <c r="X13" s="27">
        <f t="shared" si="1"/>
        <v>5.1151500211626538E-2</v>
      </c>
      <c r="Y13" s="27">
        <f t="shared" si="1"/>
        <v>4.95700409302798E-2</v>
      </c>
      <c r="Z13" s="27">
        <f t="shared" si="1"/>
        <v>5.3308466643435894E-2</v>
      </c>
      <c r="AA13" s="27">
        <f t="shared" si="1"/>
        <v>5.052956723015347E-2</v>
      </c>
      <c r="AB13" s="27">
        <f t="shared" si="1"/>
        <v>5.459303241989124E-2</v>
      </c>
      <c r="AC13" s="27">
        <f t="shared" si="1"/>
        <v>4.8514555819879672E-2</v>
      </c>
      <c r="AD13" s="27">
        <f t="shared" si="1"/>
        <v>5.3684845802762227E-2</v>
      </c>
      <c r="AE13" s="27">
        <f t="shared" si="1"/>
        <v>4.8206916082809047E-2</v>
      </c>
      <c r="AF13" s="27">
        <f t="shared" si="1"/>
        <v>5.2860553653547575E-2</v>
      </c>
      <c r="AG13" s="27">
        <f t="shared" si="1"/>
        <v>5.2534191690221041E-2</v>
      </c>
      <c r="AH13" s="27">
        <f t="shared" si="1"/>
        <v>5.0906379062729046E-2</v>
      </c>
      <c r="AI13" s="27">
        <f t="shared" si="1"/>
        <v>4.9608903604054101E-2</v>
      </c>
      <c r="AJ13" s="27">
        <f t="shared" si="1"/>
        <v>4.690170755194658E-2</v>
      </c>
      <c r="AK13" s="27">
        <f t="shared" si="1"/>
        <v>5.4014520016647569E-2</v>
      </c>
      <c r="AL13" s="27">
        <f t="shared" si="1"/>
        <v>5.6289186370099165E-2</v>
      </c>
      <c r="AM13" s="27">
        <f t="shared" si="1"/>
        <v>6.064080165295288E-2</v>
      </c>
      <c r="AN13" s="27">
        <f t="shared" si="1"/>
        <v>4.8755214052346667E-2</v>
      </c>
      <c r="AO13" s="27">
        <v>0</v>
      </c>
    </row>
    <row r="14" spans="2:41" x14ac:dyDescent="0.25">
      <c r="J14">
        <v>0</v>
      </c>
      <c r="K14" t="s">
        <v>69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>
        <v>5</v>
      </c>
    </row>
    <row r="15" spans="2:41" x14ac:dyDescent="0.25">
      <c r="C15" t="s">
        <v>71</v>
      </c>
      <c r="E15" t="str">
        <f>LEFT(C81,5)&amp;"*"</f>
        <v>T-MOT*</v>
      </c>
      <c r="H15" t="str">
        <f>H13</f>
        <v>TRAPS</v>
      </c>
      <c r="J15">
        <v>2018</v>
      </c>
      <c r="K15" t="s">
        <v>69</v>
      </c>
      <c r="L15">
        <v>-1</v>
      </c>
      <c r="M15" s="15" t="str">
        <f>D126</f>
        <v>2-wheelers</v>
      </c>
      <c r="N15" s="27">
        <f>C140</f>
        <v>1.2024577456126329E-3</v>
      </c>
      <c r="O15" s="27">
        <f t="shared" ref="O15:AN15" si="2">D140</f>
        <v>8.4181954391599476E-4</v>
      </c>
      <c r="P15" s="27">
        <f t="shared" si="2"/>
        <v>1.4736843073167786E-3</v>
      </c>
      <c r="Q15" s="27">
        <f t="shared" si="2"/>
        <v>1.3698908311171865E-3</v>
      </c>
      <c r="R15" s="27">
        <f t="shared" si="2"/>
        <v>9.8425388735709995E-4</v>
      </c>
      <c r="S15" s="27">
        <f t="shared" si="2"/>
        <v>6.2421004942624992E-4</v>
      </c>
      <c r="T15" s="27">
        <f t="shared" si="2"/>
        <v>1.2422933671109623E-3</v>
      </c>
      <c r="U15" s="27">
        <f t="shared" si="2"/>
        <v>8.6646068484003841E-4</v>
      </c>
      <c r="V15" s="27">
        <f t="shared" si="2"/>
        <v>1.3159890714686659E-3</v>
      </c>
      <c r="W15" s="27">
        <f t="shared" si="2"/>
        <v>1.2716318220191991E-3</v>
      </c>
      <c r="X15" s="27">
        <f t="shared" si="2"/>
        <v>1.1218737998245681E-3</v>
      </c>
      <c r="Y15" s="27">
        <f t="shared" si="2"/>
        <v>1.2891857705150252E-3</v>
      </c>
      <c r="Z15" s="27">
        <f t="shared" si="2"/>
        <v>1.4574437703184118E-3</v>
      </c>
      <c r="AA15" s="27">
        <f t="shared" si="2"/>
        <v>1.2419671387040388E-3</v>
      </c>
      <c r="AB15" s="27">
        <f t="shared" si="2"/>
        <v>1.4684396048311016E-3</v>
      </c>
      <c r="AC15" s="27">
        <f t="shared" si="2"/>
        <v>9.5921086863546602E-4</v>
      </c>
      <c r="AD15" s="27">
        <f t="shared" si="2"/>
        <v>1.0725657999581929E-3</v>
      </c>
      <c r="AE15" s="27">
        <f t="shared" si="2"/>
        <v>1.1764845294377178E-3</v>
      </c>
      <c r="AF15" s="27">
        <f t="shared" si="2"/>
        <v>1.3287962602263445E-3</v>
      </c>
      <c r="AG15" s="27">
        <f t="shared" si="2"/>
        <v>7.9269582890742734E-4</v>
      </c>
      <c r="AH15" s="27">
        <f t="shared" si="2"/>
        <v>0</v>
      </c>
      <c r="AI15" s="27">
        <f t="shared" si="2"/>
        <v>7.4007830335184128E-4</v>
      </c>
      <c r="AJ15" s="27">
        <f t="shared" si="2"/>
        <v>7.0738302217035411E-4</v>
      </c>
      <c r="AK15" s="27">
        <f t="shared" si="2"/>
        <v>8.0234115950314402E-4</v>
      </c>
      <c r="AL15" s="27">
        <f t="shared" si="2"/>
        <v>7.1933080869381386E-4</v>
      </c>
      <c r="AM15" s="27">
        <f t="shared" si="2"/>
        <v>7.4164409782466955E-4</v>
      </c>
      <c r="AN15" s="27">
        <f t="shared" si="2"/>
        <v>7.7316749378532367E-4</v>
      </c>
      <c r="AO15" s="27">
        <v>0</v>
      </c>
    </row>
    <row r="16" spans="2:41" x14ac:dyDescent="0.25">
      <c r="J16">
        <v>0</v>
      </c>
      <c r="K16" t="s">
        <v>69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>
        <v>5</v>
      </c>
    </row>
    <row r="17" spans="3:41" x14ac:dyDescent="0.25">
      <c r="C17" t="s">
        <v>72</v>
      </c>
      <c r="E17" s="15" t="str">
        <f>LEFT(C83,5)&amp;"*"</f>
        <v>T-CAR*</v>
      </c>
      <c r="H17" t="str">
        <f>H15</f>
        <v>TRAPS</v>
      </c>
      <c r="J17">
        <v>2018</v>
      </c>
      <c r="K17" t="s">
        <v>69</v>
      </c>
      <c r="L17">
        <v>-1</v>
      </c>
      <c r="M17" s="15" t="str">
        <f>D127</f>
        <v>LDV</v>
      </c>
      <c r="N17" s="27">
        <f>C141</f>
        <v>0.51421690231633799</v>
      </c>
      <c r="O17" s="27">
        <f t="shared" ref="O17:AN17" si="3">D141</f>
        <v>0.57696936147650701</v>
      </c>
      <c r="P17" s="27">
        <f t="shared" si="3"/>
        <v>0.41519891685215071</v>
      </c>
      <c r="Q17" s="27">
        <f t="shared" si="3"/>
        <v>0.53837411623785481</v>
      </c>
      <c r="R17" s="27">
        <f t="shared" si="3"/>
        <v>0.5273035898540861</v>
      </c>
      <c r="S17" s="27">
        <f t="shared" si="3"/>
        <v>0.54428190464659498</v>
      </c>
      <c r="T17" s="27">
        <f t="shared" si="3"/>
        <v>0.54724418926165252</v>
      </c>
      <c r="U17" s="27">
        <f t="shared" si="3"/>
        <v>0.50629481396736598</v>
      </c>
      <c r="V17" s="27">
        <f t="shared" si="3"/>
        <v>0.54969956239724382</v>
      </c>
      <c r="W17" s="27">
        <f t="shared" si="3"/>
        <v>0.54286879912927866</v>
      </c>
      <c r="X17" s="27">
        <f t="shared" si="3"/>
        <v>0.57050800443626981</v>
      </c>
      <c r="Y17" s="27">
        <f t="shared" si="3"/>
        <v>0.57834017325166753</v>
      </c>
      <c r="Z17" s="27">
        <f t="shared" si="3"/>
        <v>0.54807767476728875</v>
      </c>
      <c r="AA17" s="27">
        <f t="shared" si="3"/>
        <v>0.57445550608131724</v>
      </c>
      <c r="AB17" s="27">
        <f t="shared" si="3"/>
        <v>0.54514159019281827</v>
      </c>
      <c r="AC17" s="27">
        <f t="shared" si="3"/>
        <v>0.52942173322971142</v>
      </c>
      <c r="AD17" s="27">
        <f t="shared" si="3"/>
        <v>0.54890743812317566</v>
      </c>
      <c r="AE17" s="27">
        <f t="shared" si="3"/>
        <v>0.57655830557717536</v>
      </c>
      <c r="AF17" s="27">
        <f t="shared" si="3"/>
        <v>0.56469028513375741</v>
      </c>
      <c r="AG17" s="27">
        <f t="shared" si="3"/>
        <v>0.5314898835087899</v>
      </c>
      <c r="AH17" s="27">
        <f t="shared" si="3"/>
        <v>0.5710449216561202</v>
      </c>
      <c r="AI17" s="27">
        <f t="shared" si="3"/>
        <v>0.54463316447281129</v>
      </c>
      <c r="AJ17" s="27">
        <f t="shared" si="3"/>
        <v>0.60580683229929833</v>
      </c>
      <c r="AK17" s="27">
        <f t="shared" si="3"/>
        <v>0.54575340066281097</v>
      </c>
      <c r="AL17" s="27">
        <f t="shared" si="3"/>
        <v>0.57130392959697351</v>
      </c>
      <c r="AM17" s="27">
        <f t="shared" si="3"/>
        <v>0.56067924597798535</v>
      </c>
      <c r="AN17" s="27">
        <f t="shared" si="3"/>
        <v>0.49285227418620653</v>
      </c>
      <c r="AO17" s="27">
        <v>0</v>
      </c>
    </row>
    <row r="18" spans="3:41" x14ac:dyDescent="0.25">
      <c r="J18">
        <v>0</v>
      </c>
      <c r="K18" t="s">
        <v>69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>
        <v>5</v>
      </c>
    </row>
    <row r="19" spans="3:41" x14ac:dyDescent="0.25">
      <c r="C19" t="s">
        <v>73</v>
      </c>
      <c r="E19" s="15" t="str">
        <f>LEFT(C93,5)&amp;"*"</f>
        <v>T-TAX*</v>
      </c>
      <c r="H19" t="str">
        <f>H17</f>
        <v>TRAPS</v>
      </c>
      <c r="J19">
        <v>2018</v>
      </c>
      <c r="K19" t="s">
        <v>69</v>
      </c>
      <c r="L19">
        <v>-1</v>
      </c>
      <c r="M19" s="15" t="str">
        <f>D128</f>
        <v>Taxis</v>
      </c>
      <c r="N19" s="27">
        <f>C142</f>
        <v>1.6399604421517593E-2</v>
      </c>
      <c r="O19" s="27">
        <f t="shared" ref="O19:AN19" si="4">D142</f>
        <v>7.4490307781118984E-3</v>
      </c>
      <c r="P19" s="27">
        <f t="shared" si="4"/>
        <v>3.2041705931306341E-2</v>
      </c>
      <c r="Q19" s="27">
        <f t="shared" si="4"/>
        <v>1.4142087272297982E-2</v>
      </c>
      <c r="R19" s="27">
        <f t="shared" si="4"/>
        <v>7.8384539751406128E-3</v>
      </c>
      <c r="S19" s="27">
        <f t="shared" si="4"/>
        <v>9.942235039347571E-3</v>
      </c>
      <c r="T19" s="27">
        <f t="shared" si="4"/>
        <v>8.7941712391293846E-3</v>
      </c>
      <c r="U19" s="27">
        <f t="shared" si="4"/>
        <v>1.9167683727598969E-2</v>
      </c>
      <c r="V19" s="27">
        <f t="shared" si="4"/>
        <v>1.9563309645198885E-2</v>
      </c>
      <c r="W19" s="27">
        <f t="shared" si="4"/>
        <v>6.7513932047123726E-3</v>
      </c>
      <c r="X19" s="27">
        <f t="shared" si="4"/>
        <v>1.1912585101328303E-2</v>
      </c>
      <c r="Y19" s="27">
        <f t="shared" si="4"/>
        <v>6.2742086519266488E-3</v>
      </c>
      <c r="Z19" s="27">
        <f t="shared" si="4"/>
        <v>9.0275647633180547E-3</v>
      </c>
      <c r="AA19" s="27">
        <f t="shared" si="4"/>
        <v>1.0257172186811273E-2</v>
      </c>
      <c r="AB19" s="27">
        <f t="shared" si="4"/>
        <v>1.2127565539618518E-2</v>
      </c>
      <c r="AC19" s="27">
        <f t="shared" si="4"/>
        <v>1.0185353383353699E-2</v>
      </c>
      <c r="AD19" s="27">
        <f t="shared" si="4"/>
        <v>1.2812635692286438E-2</v>
      </c>
      <c r="AE19" s="27">
        <f t="shared" si="4"/>
        <v>5.2051948265462115E-3</v>
      </c>
      <c r="AF19" s="27">
        <f t="shared" si="4"/>
        <v>8.6226466174633056E-3</v>
      </c>
      <c r="AG19" s="27">
        <f t="shared" si="4"/>
        <v>1.3327262086971724E-2</v>
      </c>
      <c r="AH19" s="27">
        <f t="shared" si="4"/>
        <v>8.2106842864435349E-3</v>
      </c>
      <c r="AI19" s="27">
        <f t="shared" si="4"/>
        <v>7.2036254203120672E-3</v>
      </c>
      <c r="AJ19" s="27">
        <f t="shared" si="4"/>
        <v>6.2594387860714779E-3</v>
      </c>
      <c r="AK19" s="27">
        <f t="shared" si="4"/>
        <v>8.5196368293601697E-3</v>
      </c>
      <c r="AL19" s="27">
        <f t="shared" si="4"/>
        <v>8.9112260712667282E-3</v>
      </c>
      <c r="AM19" s="27">
        <f t="shared" si="4"/>
        <v>9.8439085033626087E-3</v>
      </c>
      <c r="AN19" s="27">
        <f t="shared" si="4"/>
        <v>4.1049285439853662E-3</v>
      </c>
      <c r="AO19" s="27">
        <v>0</v>
      </c>
    </row>
    <row r="20" spans="3:41" x14ac:dyDescent="0.25">
      <c r="J20">
        <v>0</v>
      </c>
      <c r="K20" t="s">
        <v>69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>
        <v>5</v>
      </c>
    </row>
    <row r="21" spans="3:41" x14ac:dyDescent="0.25">
      <c r="C21" t="s">
        <v>74</v>
      </c>
      <c r="E21" s="15" t="str">
        <f>LEFT(C97,5)&amp;"*"</f>
        <v>T-BUS*</v>
      </c>
      <c r="H21" t="str">
        <f>H19</f>
        <v>TRAPS</v>
      </c>
      <c r="J21">
        <v>2018</v>
      </c>
      <c r="K21" t="s">
        <v>69</v>
      </c>
      <c r="L21">
        <v>-1</v>
      </c>
      <c r="M21" s="15" t="str">
        <f>D129</f>
        <v>BUS</v>
      </c>
      <c r="N21" s="27">
        <f>C143</f>
        <v>8.2740995898888392E-2</v>
      </c>
      <c r="O21" s="27">
        <f t="shared" ref="O21:AN21" si="5">D143</f>
        <v>7.0110938367526743E-2</v>
      </c>
      <c r="P21" s="27">
        <f t="shared" si="5"/>
        <v>0.1139689510378053</v>
      </c>
      <c r="Q21" s="27">
        <f t="shared" si="5"/>
        <v>8.0814709118386313E-2</v>
      </c>
      <c r="R21" s="27">
        <f t="shared" si="5"/>
        <v>0.11271367561275741</v>
      </c>
      <c r="S21" s="27">
        <f t="shared" si="5"/>
        <v>6.4984165282223824E-2</v>
      </c>
      <c r="T21" s="27">
        <f t="shared" si="5"/>
        <v>7.7598299711661989E-2</v>
      </c>
      <c r="U21" s="27">
        <f t="shared" si="5"/>
        <v>7.216317572067088E-2</v>
      </c>
      <c r="V21" s="27">
        <f t="shared" si="5"/>
        <v>6.0281180381109148E-2</v>
      </c>
      <c r="W21" s="27">
        <f t="shared" si="5"/>
        <v>9.2669371156921962E-2</v>
      </c>
      <c r="X21" s="27">
        <f t="shared" si="5"/>
        <v>5.839703518119168E-2</v>
      </c>
      <c r="Y21" s="27">
        <f t="shared" si="5"/>
        <v>6.7106145813932178E-2</v>
      </c>
      <c r="Z21" s="27">
        <f t="shared" si="5"/>
        <v>6.8278050195023532E-2</v>
      </c>
      <c r="AA21" s="27">
        <f t="shared" si="5"/>
        <v>6.0338383982093263E-2</v>
      </c>
      <c r="AB21" s="27">
        <f t="shared" si="5"/>
        <v>5.9111177723493433E-2</v>
      </c>
      <c r="AC21" s="27">
        <f t="shared" si="5"/>
        <v>0.11983181177914175</v>
      </c>
      <c r="AD21" s="27">
        <f t="shared" si="5"/>
        <v>6.1413439765244195E-2</v>
      </c>
      <c r="AE21" s="27">
        <f t="shared" si="5"/>
        <v>7.9611602487177441E-2</v>
      </c>
      <c r="AF21" s="27">
        <f t="shared" si="5"/>
        <v>5.5334396413720018E-2</v>
      </c>
      <c r="AG21" s="27">
        <f t="shared" si="5"/>
        <v>8.6650816743783748E-2</v>
      </c>
      <c r="AH21" s="27">
        <f t="shared" si="5"/>
        <v>6.4399740618333048E-2</v>
      </c>
      <c r="AI21" s="27">
        <f t="shared" si="5"/>
        <v>0.10016080657514609</v>
      </c>
      <c r="AJ21" s="27">
        <f t="shared" si="5"/>
        <v>5.8914393028833764E-2</v>
      </c>
      <c r="AK21" s="27">
        <f t="shared" si="5"/>
        <v>6.6822981231792783E-2</v>
      </c>
      <c r="AL21" s="27">
        <f t="shared" si="5"/>
        <v>2.5041208932371696E-2</v>
      </c>
      <c r="AM21" s="27">
        <f t="shared" si="5"/>
        <v>4.2495898501573662E-3</v>
      </c>
      <c r="AN21" s="27">
        <f t="shared" si="5"/>
        <v>0.16098313140959611</v>
      </c>
      <c r="AO21" s="27">
        <v>0</v>
      </c>
    </row>
    <row r="22" spans="3:41" x14ac:dyDescent="0.25">
      <c r="J22">
        <v>0</v>
      </c>
      <c r="K22" t="s">
        <v>69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>
        <v>5</v>
      </c>
    </row>
    <row r="23" spans="3:41" x14ac:dyDescent="0.25">
      <c r="C23" s="30" t="s">
        <v>83</v>
      </c>
      <c r="D23" s="30"/>
      <c r="E23" s="30" t="str">
        <f>LEFT(C99,5)&amp;"*"</f>
        <v>T-LPT*</v>
      </c>
      <c r="F23" s="30"/>
      <c r="G23" s="30"/>
      <c r="H23" s="30" t="str">
        <f>H21</f>
        <v>TRAPS</v>
      </c>
      <c r="I23" s="30"/>
      <c r="J23" s="30">
        <v>2018</v>
      </c>
      <c r="K23" s="30" t="s">
        <v>69</v>
      </c>
      <c r="L23" s="30">
        <v>-1</v>
      </c>
      <c r="M23" s="30" t="str">
        <f>D130</f>
        <v>Light rail (LUAS)</v>
      </c>
      <c r="N23" s="31">
        <f>C144</f>
        <v>7.6968954610109105E-3</v>
      </c>
      <c r="O23" s="31">
        <f t="shared" ref="O23:AN23" si="6">D144</f>
        <v>0</v>
      </c>
      <c r="P23" s="31">
        <f t="shared" si="6"/>
        <v>2.9377083408890298E-2</v>
      </c>
      <c r="Q23" s="31">
        <f t="shared" si="6"/>
        <v>0</v>
      </c>
      <c r="R23" s="31">
        <f t="shared" si="6"/>
        <v>0</v>
      </c>
      <c r="S23" s="31">
        <f t="shared" si="6"/>
        <v>0</v>
      </c>
      <c r="T23" s="31">
        <f t="shared" si="6"/>
        <v>0</v>
      </c>
      <c r="U23" s="31">
        <f t="shared" si="6"/>
        <v>0</v>
      </c>
      <c r="V23" s="31">
        <f t="shared" si="6"/>
        <v>0</v>
      </c>
      <c r="W23" s="31">
        <f t="shared" si="6"/>
        <v>0</v>
      </c>
      <c r="X23" s="31">
        <f t="shared" si="6"/>
        <v>0</v>
      </c>
      <c r="Y23" s="31">
        <f t="shared" si="6"/>
        <v>0</v>
      </c>
      <c r="Z23" s="31">
        <f t="shared" si="6"/>
        <v>0</v>
      </c>
      <c r="AA23" s="31">
        <f t="shared" si="6"/>
        <v>0</v>
      </c>
      <c r="AB23" s="31">
        <f t="shared" si="6"/>
        <v>0</v>
      </c>
      <c r="AC23" s="31">
        <f t="shared" si="6"/>
        <v>0</v>
      </c>
      <c r="AD23" s="31">
        <f t="shared" si="6"/>
        <v>0</v>
      </c>
      <c r="AE23" s="31">
        <f t="shared" si="6"/>
        <v>0</v>
      </c>
      <c r="AF23" s="31">
        <f t="shared" si="6"/>
        <v>0</v>
      </c>
      <c r="AG23" s="31">
        <f t="shared" si="6"/>
        <v>0</v>
      </c>
      <c r="AH23" s="31">
        <f t="shared" si="6"/>
        <v>0</v>
      </c>
      <c r="AI23" s="31">
        <f t="shared" si="6"/>
        <v>0</v>
      </c>
      <c r="AJ23" s="31">
        <f t="shared" si="6"/>
        <v>0</v>
      </c>
      <c r="AK23" s="31">
        <f t="shared" si="6"/>
        <v>0</v>
      </c>
      <c r="AL23" s="31">
        <f t="shared" si="6"/>
        <v>0</v>
      </c>
      <c r="AM23" s="31">
        <f t="shared" si="6"/>
        <v>0</v>
      </c>
      <c r="AN23" s="31">
        <f t="shared" si="6"/>
        <v>0</v>
      </c>
      <c r="AO23" s="31">
        <v>0</v>
      </c>
    </row>
    <row r="24" spans="3:41" x14ac:dyDescent="0.25">
      <c r="C24" s="28"/>
      <c r="D24" s="28"/>
      <c r="E24" s="28"/>
      <c r="F24" s="28"/>
      <c r="G24" s="28"/>
      <c r="H24" s="28"/>
      <c r="I24" s="28"/>
      <c r="J24" s="28">
        <v>0</v>
      </c>
      <c r="K24" s="28" t="s">
        <v>69</v>
      </c>
      <c r="L24" s="28"/>
      <c r="M24" s="28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8">
        <v>5</v>
      </c>
    </row>
    <row r="25" spans="3:41" x14ac:dyDescent="0.25">
      <c r="N25" s="27"/>
    </row>
    <row r="26" spans="3:41" x14ac:dyDescent="0.25">
      <c r="M26" t="s">
        <v>229</v>
      </c>
      <c r="N26" s="77">
        <f t="shared" ref="N26:AN26" si="7">SUM(N11:N24)</f>
        <v>1.0000000000000002</v>
      </c>
      <c r="O26" s="77">
        <f t="shared" si="7"/>
        <v>0.99999999999999978</v>
      </c>
      <c r="P26" s="77">
        <f t="shared" si="7"/>
        <v>0.99999999999999989</v>
      </c>
      <c r="Q26" s="77">
        <f t="shared" si="7"/>
        <v>0.99999999999999989</v>
      </c>
      <c r="R26" s="77">
        <f t="shared" si="7"/>
        <v>1</v>
      </c>
      <c r="S26" s="77">
        <f t="shared" si="7"/>
        <v>1</v>
      </c>
      <c r="T26" s="77">
        <f t="shared" si="7"/>
        <v>0.99999999999999989</v>
      </c>
      <c r="U26" s="77">
        <f t="shared" si="7"/>
        <v>1</v>
      </c>
      <c r="V26" s="77">
        <f t="shared" si="7"/>
        <v>1</v>
      </c>
      <c r="W26" s="77">
        <f t="shared" si="7"/>
        <v>0.99999999999999989</v>
      </c>
      <c r="X26" s="77">
        <f t="shared" si="7"/>
        <v>1.0000000000000002</v>
      </c>
      <c r="Y26" s="77">
        <f t="shared" si="7"/>
        <v>0.99999999999999989</v>
      </c>
      <c r="Z26" s="77">
        <f t="shared" si="7"/>
        <v>1</v>
      </c>
      <c r="AA26" s="77">
        <f t="shared" si="7"/>
        <v>1.0000000000000002</v>
      </c>
      <c r="AB26" s="77">
        <f t="shared" si="7"/>
        <v>0.99999999999999989</v>
      </c>
      <c r="AC26" s="77">
        <f t="shared" si="7"/>
        <v>1</v>
      </c>
      <c r="AD26" s="77">
        <f t="shared" si="7"/>
        <v>1</v>
      </c>
      <c r="AE26" s="77">
        <f t="shared" si="7"/>
        <v>1</v>
      </c>
      <c r="AF26" s="77">
        <f t="shared" si="7"/>
        <v>1</v>
      </c>
      <c r="AG26" s="77">
        <f t="shared" si="7"/>
        <v>1.0000000000000002</v>
      </c>
      <c r="AH26" s="77">
        <f t="shared" si="7"/>
        <v>1</v>
      </c>
      <c r="AI26" s="77">
        <f t="shared" si="7"/>
        <v>1</v>
      </c>
      <c r="AJ26" s="77">
        <f t="shared" si="7"/>
        <v>0.99999999999999989</v>
      </c>
      <c r="AK26" s="77">
        <f t="shared" si="7"/>
        <v>1</v>
      </c>
      <c r="AL26" s="77">
        <f t="shared" si="7"/>
        <v>1</v>
      </c>
      <c r="AM26" s="77">
        <f t="shared" si="7"/>
        <v>1.0000000000000002</v>
      </c>
      <c r="AN26" s="77">
        <f t="shared" si="7"/>
        <v>0.99999999999999989</v>
      </c>
    </row>
    <row r="29" spans="3:41" x14ac:dyDescent="0.25">
      <c r="C29" s="7"/>
    </row>
    <row r="30" spans="3:41" x14ac:dyDescent="0.25">
      <c r="C30" s="7"/>
    </row>
    <row r="31" spans="3:41" x14ac:dyDescent="0.25">
      <c r="K31" t="s">
        <v>68</v>
      </c>
    </row>
    <row r="32" spans="3:41" x14ac:dyDescent="0.25">
      <c r="C32" s="24" t="s">
        <v>1</v>
      </c>
      <c r="D32" s="25" t="s">
        <v>5</v>
      </c>
      <c r="E32" s="25" t="s">
        <v>4</v>
      </c>
      <c r="F32" s="25" t="s">
        <v>2</v>
      </c>
      <c r="G32" s="25" t="s">
        <v>7</v>
      </c>
      <c r="H32" s="26" t="s">
        <v>6</v>
      </c>
      <c r="I32" s="26" t="s">
        <v>11</v>
      </c>
      <c r="J32" s="26" t="s">
        <v>3</v>
      </c>
      <c r="K32" s="26" t="s">
        <v>12</v>
      </c>
      <c r="L32" s="26" t="s">
        <v>10</v>
      </c>
      <c r="M32" s="24" t="s">
        <v>14</v>
      </c>
      <c r="N32" s="24" t="str">
        <f>Regions!C$3</f>
        <v>IE</v>
      </c>
      <c r="O32" s="24" t="str">
        <f>Regions!E$3</f>
        <v>IE-CW</v>
      </c>
      <c r="P32" s="24" t="str">
        <f>Regions!F$3</f>
        <v>IE-D</v>
      </c>
      <c r="Q32" s="24" t="str">
        <f>Regions!G$3</f>
        <v>IE-KE</v>
      </c>
      <c r="R32" s="24" t="str">
        <f>Regions!H$3</f>
        <v>IE-KK</v>
      </c>
      <c r="S32" s="24" t="str">
        <f>Regions!I$3</f>
        <v>IE-LS</v>
      </c>
      <c r="T32" s="24" t="str">
        <f>Regions!J$3</f>
        <v>IE-LD</v>
      </c>
      <c r="U32" s="24" t="str">
        <f>Regions!K$3</f>
        <v>IE-LH</v>
      </c>
      <c r="V32" s="24" t="str">
        <f>Regions!L$3</f>
        <v>IE-MH</v>
      </c>
      <c r="W32" s="24" t="str">
        <f>Regions!M$3</f>
        <v>IE-OY</v>
      </c>
      <c r="X32" s="24" t="str">
        <f>Regions!N$3</f>
        <v>IE-WH</v>
      </c>
      <c r="Y32" s="24" t="str">
        <f>Regions!O$3</f>
        <v>IE-WX</v>
      </c>
      <c r="Z32" s="24" t="str">
        <f>Regions!P$3</f>
        <v>IE-WW</v>
      </c>
      <c r="AA32" s="24" t="str">
        <f>Regions!Q$3</f>
        <v>IE-CE</v>
      </c>
      <c r="AB32" s="24" t="str">
        <f>Regions!R$3</f>
        <v>IE-CO</v>
      </c>
      <c r="AC32" s="24" t="str">
        <f>Regions!S$3</f>
        <v>IE-KY</v>
      </c>
      <c r="AD32" s="24" t="str">
        <f>Regions!T$3</f>
        <v>IE-LK</v>
      </c>
      <c r="AE32" s="24" t="str">
        <f>Regions!U$3</f>
        <v>IE-TA</v>
      </c>
      <c r="AF32" s="24" t="str">
        <f>Regions!V$3</f>
        <v>IE-WD</v>
      </c>
      <c r="AG32" s="24" t="str">
        <f>Regions!W$3</f>
        <v>IE-G</v>
      </c>
      <c r="AH32" s="24" t="str">
        <f>Regions!X$3</f>
        <v>IE-LM</v>
      </c>
      <c r="AI32" s="24" t="str">
        <f>Regions!Y$3</f>
        <v>IE-MO</v>
      </c>
      <c r="AJ32" s="24" t="str">
        <f>Regions!Z$3</f>
        <v>IE-RN</v>
      </c>
      <c r="AK32" s="24" t="str">
        <f>Regions!AA$3</f>
        <v>IE-SO</v>
      </c>
      <c r="AL32" s="24" t="str">
        <f>Regions!AB$3</f>
        <v>IE-CN</v>
      </c>
      <c r="AM32" s="24" t="str">
        <f>Regions!AC$3</f>
        <v>IE-DL</v>
      </c>
      <c r="AN32" s="24" t="str">
        <f>Regions!AD$3</f>
        <v>IE-MN</v>
      </c>
      <c r="AO32" s="24" t="s">
        <v>30</v>
      </c>
    </row>
    <row r="33" spans="3:41" x14ac:dyDescent="0.25">
      <c r="C33" t="s">
        <v>75</v>
      </c>
      <c r="E33" t="str">
        <f>E15</f>
        <v>T-MOT*</v>
      </c>
      <c r="H33" t="str">
        <f>E118</f>
        <v>TRAPM</v>
      </c>
      <c r="J33">
        <v>2018</v>
      </c>
      <c r="K33" t="s">
        <v>69</v>
      </c>
      <c r="L33">
        <v>-1</v>
      </c>
      <c r="M33" t="str">
        <f>M15</f>
        <v>2-wheelers</v>
      </c>
      <c r="N33" s="27">
        <f>C154</f>
        <v>3.2739468688573266E-3</v>
      </c>
      <c r="O33" s="27">
        <f t="shared" ref="O33:AN33" si="8">D154</f>
        <v>2.1586268841599747E-3</v>
      </c>
      <c r="P33" s="27">
        <f t="shared" si="8"/>
        <v>4.3137182635283444E-3</v>
      </c>
      <c r="Q33" s="27">
        <f t="shared" si="8"/>
        <v>3.6319751739066989E-3</v>
      </c>
      <c r="R33" s="27">
        <f t="shared" si="8"/>
        <v>2.5491869155235955E-3</v>
      </c>
      <c r="S33" s="27">
        <f t="shared" si="8"/>
        <v>1.6941154698507114E-3</v>
      </c>
      <c r="T33" s="27">
        <f t="shared" si="8"/>
        <v>3.2883004760979389E-3</v>
      </c>
      <c r="U33" s="27">
        <f t="shared" si="8"/>
        <v>2.4416088687366478E-3</v>
      </c>
      <c r="V33" s="27">
        <f t="shared" si="8"/>
        <v>3.5159102982178412E-3</v>
      </c>
      <c r="W33" s="27">
        <f t="shared" si="8"/>
        <v>3.3185344885490013E-3</v>
      </c>
      <c r="X33" s="27">
        <f t="shared" si="8"/>
        <v>2.939754742265497E-3</v>
      </c>
      <c r="Y33" s="27">
        <f t="shared" si="8"/>
        <v>3.3151523856669103E-3</v>
      </c>
      <c r="Z33" s="27">
        <f t="shared" si="8"/>
        <v>3.906666915379246E-3</v>
      </c>
      <c r="AA33" s="27">
        <f t="shared" si="8"/>
        <v>3.2306073901205486E-3</v>
      </c>
      <c r="AB33" s="27">
        <f t="shared" si="8"/>
        <v>3.9969766503394092E-3</v>
      </c>
      <c r="AC33" s="27">
        <f t="shared" si="8"/>
        <v>2.4423953155841079E-3</v>
      </c>
      <c r="AD33" s="27">
        <f t="shared" si="8"/>
        <v>2.8914591982090753E-3</v>
      </c>
      <c r="AE33" s="27">
        <f t="shared" si="8"/>
        <v>2.9812499263931389E-3</v>
      </c>
      <c r="AF33" s="27">
        <f t="shared" si="8"/>
        <v>3.5441732524901714E-3</v>
      </c>
      <c r="AG33" s="27">
        <f t="shared" si="8"/>
        <v>2.1106258862285242E-3</v>
      </c>
      <c r="AH33" s="27">
        <f t="shared" si="8"/>
        <v>0</v>
      </c>
      <c r="AI33" s="27">
        <f t="shared" si="8"/>
        <v>1.9054783663146626E-3</v>
      </c>
      <c r="AJ33" s="27">
        <f t="shared" si="8"/>
        <v>1.7694736792673005E-3</v>
      </c>
      <c r="AK33" s="27">
        <f t="shared" si="8"/>
        <v>2.1690169741061518E-3</v>
      </c>
      <c r="AL33" s="27">
        <f t="shared" si="8"/>
        <v>1.996201699404686E-3</v>
      </c>
      <c r="AM33" s="27">
        <f t="shared" si="8"/>
        <v>2.1678265957034699E-3</v>
      </c>
      <c r="AN33" s="27">
        <f t="shared" si="8"/>
        <v>1.9708873200458749E-3</v>
      </c>
      <c r="AO33" s="27">
        <v>0</v>
      </c>
    </row>
    <row r="34" spans="3:41" x14ac:dyDescent="0.25">
      <c r="J34">
        <v>0</v>
      </c>
      <c r="K34" t="s">
        <v>69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>
        <v>5</v>
      </c>
    </row>
    <row r="35" spans="3:41" x14ac:dyDescent="0.25">
      <c r="C35" t="s">
        <v>76</v>
      </c>
      <c r="E35" t="str">
        <f>E17</f>
        <v>T-CAR*</v>
      </c>
      <c r="H35" t="str">
        <f>H33</f>
        <v>TRAPM</v>
      </c>
      <c r="J35">
        <v>2018</v>
      </c>
      <c r="K35" t="s">
        <v>69</v>
      </c>
      <c r="L35">
        <v>-1</v>
      </c>
      <c r="M35" t="str">
        <f>M17</f>
        <v>LDV</v>
      </c>
      <c r="N35" s="27">
        <f>C155</f>
        <v>0.83405572391255312</v>
      </c>
      <c r="O35" s="27">
        <f t="shared" ref="O35:AN35" si="9">D155</f>
        <v>0.88136996225712338</v>
      </c>
      <c r="P35" s="27">
        <f t="shared" si="9"/>
        <v>0.7240198055510555</v>
      </c>
      <c r="Q35" s="27">
        <f t="shared" si="9"/>
        <v>0.85033097733510543</v>
      </c>
      <c r="R35" s="27">
        <f t="shared" si="9"/>
        <v>0.81358360125192186</v>
      </c>
      <c r="S35" s="27">
        <f t="shared" si="9"/>
        <v>0.88000079438796519</v>
      </c>
      <c r="T35" s="27">
        <f t="shared" si="9"/>
        <v>0.86292967512561713</v>
      </c>
      <c r="U35" s="27">
        <f t="shared" si="9"/>
        <v>0.84991917486050839</v>
      </c>
      <c r="V35" s="27">
        <f t="shared" si="9"/>
        <v>0.87489878054676506</v>
      </c>
      <c r="W35" s="27">
        <f t="shared" si="9"/>
        <v>0.84396948853578213</v>
      </c>
      <c r="X35" s="27">
        <f t="shared" si="9"/>
        <v>0.89058577172865516</v>
      </c>
      <c r="Y35" s="27">
        <f t="shared" si="9"/>
        <v>0.88596847722847849</v>
      </c>
      <c r="Z35" s="27">
        <f t="shared" si="9"/>
        <v>0.87519253516054751</v>
      </c>
      <c r="AA35" s="27">
        <f t="shared" si="9"/>
        <v>0.89017909286971042</v>
      </c>
      <c r="AB35" s="27">
        <f t="shared" si="9"/>
        <v>0.88395825319439558</v>
      </c>
      <c r="AC35" s="27">
        <f t="shared" si="9"/>
        <v>0.80306472393989703</v>
      </c>
      <c r="AD35" s="27">
        <f t="shared" si="9"/>
        <v>0.88153417928289457</v>
      </c>
      <c r="AE35" s="27">
        <f t="shared" si="9"/>
        <v>0.87036679499941227</v>
      </c>
      <c r="AF35" s="27">
        <f t="shared" si="9"/>
        <v>0.89725064481847272</v>
      </c>
      <c r="AG35" s="27">
        <f t="shared" si="9"/>
        <v>0.84303694258501916</v>
      </c>
      <c r="AH35" s="27">
        <f t="shared" si="9"/>
        <v>0.88919219682824724</v>
      </c>
      <c r="AI35" s="27">
        <f t="shared" si="9"/>
        <v>0.83536706688667051</v>
      </c>
      <c r="AJ35" s="27">
        <f t="shared" si="9"/>
        <v>0.90275636290048633</v>
      </c>
      <c r="AK35" s="27">
        <f t="shared" si="9"/>
        <v>0.87891574758893642</v>
      </c>
      <c r="AL35" s="27">
        <f t="shared" si="9"/>
        <v>0.9444737396739924</v>
      </c>
      <c r="AM35" s="27">
        <f t="shared" si="9"/>
        <v>0.97631596747347482</v>
      </c>
      <c r="AN35" s="27">
        <f t="shared" si="9"/>
        <v>0.7484312106638259</v>
      </c>
      <c r="AO35" s="27">
        <v>0</v>
      </c>
    </row>
    <row r="36" spans="3:41" x14ac:dyDescent="0.25">
      <c r="J36">
        <v>0</v>
      </c>
      <c r="K36" t="s">
        <v>69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>
        <v>5</v>
      </c>
    </row>
    <row r="37" spans="3:41" x14ac:dyDescent="0.25">
      <c r="C37" t="s">
        <v>77</v>
      </c>
      <c r="E37" t="str">
        <f>E19</f>
        <v>T-TAX*</v>
      </c>
      <c r="H37" t="str">
        <f>H35</f>
        <v>TRAPM</v>
      </c>
      <c r="J37">
        <v>2018</v>
      </c>
      <c r="K37" t="s">
        <v>69</v>
      </c>
      <c r="L37">
        <v>-1</v>
      </c>
      <c r="M37" t="str">
        <f>M19</f>
        <v>Taxis</v>
      </c>
      <c r="N37" s="27">
        <f>C156</f>
        <v>2.1905905312439161E-2</v>
      </c>
      <c r="O37" s="27">
        <f t="shared" ref="O37:AN37" si="10">D156</f>
        <v>9.3709663140288998E-3</v>
      </c>
      <c r="P37" s="27">
        <f t="shared" si="10"/>
        <v>4.6013893098741668E-2</v>
      </c>
      <c r="Q37" s="27">
        <f t="shared" si="10"/>
        <v>1.8394858695029128E-2</v>
      </c>
      <c r="R37" s="27">
        <f t="shared" si="10"/>
        <v>9.9598084318994508E-3</v>
      </c>
      <c r="S37" s="27">
        <f t="shared" si="10"/>
        <v>1.3237997918849932E-2</v>
      </c>
      <c r="T37" s="27">
        <f t="shared" si="10"/>
        <v>1.1420057155050359E-2</v>
      </c>
      <c r="U37" s="27">
        <f t="shared" si="10"/>
        <v>2.6498598054231513E-2</v>
      </c>
      <c r="V37" s="27">
        <f t="shared" si="10"/>
        <v>2.5642116158186581E-2</v>
      </c>
      <c r="W37" s="27">
        <f t="shared" si="10"/>
        <v>8.6437934593511252E-3</v>
      </c>
      <c r="X37" s="27">
        <f t="shared" si="10"/>
        <v>1.5314370184172183E-2</v>
      </c>
      <c r="Y37" s="27">
        <f t="shared" si="10"/>
        <v>7.9154020817384443E-3</v>
      </c>
      <c r="Z37" s="27">
        <f t="shared" si="10"/>
        <v>1.1871653704006174E-2</v>
      </c>
      <c r="AA37" s="27">
        <f t="shared" si="10"/>
        <v>1.3089641552029165E-2</v>
      </c>
      <c r="AB37" s="27">
        <f t="shared" si="10"/>
        <v>1.6194784858342321E-2</v>
      </c>
      <c r="AC37" s="27">
        <f t="shared" si="10"/>
        <v>1.272342398540301E-2</v>
      </c>
      <c r="AD37" s="27">
        <f t="shared" si="10"/>
        <v>1.6945626580446856E-2</v>
      </c>
      <c r="AE37" s="27">
        <f t="shared" si="10"/>
        <v>6.4710564013944778E-3</v>
      </c>
      <c r="AF37" s="27">
        <f t="shared" si="10"/>
        <v>1.1282963024401618E-2</v>
      </c>
      <c r="AG37" s="27">
        <f t="shared" si="10"/>
        <v>1.7408913059663488E-2</v>
      </c>
      <c r="AH37" s="27">
        <f t="shared" si="10"/>
        <v>1.0528920260910977E-2</v>
      </c>
      <c r="AI37" s="27">
        <f t="shared" si="10"/>
        <v>9.0992061135074936E-3</v>
      </c>
      <c r="AJ37" s="27">
        <f t="shared" si="10"/>
        <v>7.6815860877352945E-3</v>
      </c>
      <c r="AK37" s="27">
        <f t="shared" si="10"/>
        <v>1.129928575321087E-2</v>
      </c>
      <c r="AL37" s="27">
        <f t="shared" si="10"/>
        <v>1.2132191360051241E-2</v>
      </c>
      <c r="AM37" s="27">
        <f t="shared" si="10"/>
        <v>1.4116355738962196E-2</v>
      </c>
      <c r="AN37" s="27">
        <f t="shared" si="10"/>
        <v>5.1335741680296381E-3</v>
      </c>
      <c r="AO37" s="27">
        <v>0</v>
      </c>
    </row>
    <row r="38" spans="3:41" x14ac:dyDescent="0.25">
      <c r="J38">
        <v>0</v>
      </c>
      <c r="K38" t="s">
        <v>69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>
        <v>5</v>
      </c>
    </row>
    <row r="39" spans="3:41" ht="13.9" customHeight="1" x14ac:dyDescent="0.25">
      <c r="C39" t="s">
        <v>78</v>
      </c>
      <c r="E39" t="str">
        <f>E21</f>
        <v>T-BUS*</v>
      </c>
      <c r="H39" t="str">
        <f>H37</f>
        <v>TRAPM</v>
      </c>
      <c r="J39">
        <v>2018</v>
      </c>
      <c r="K39" t="s">
        <v>69</v>
      </c>
      <c r="L39">
        <v>-1</v>
      </c>
      <c r="M39" t="str">
        <f>M21</f>
        <v>BUS</v>
      </c>
      <c r="N39" s="27">
        <f>C157</f>
        <v>0.13420523697456904</v>
      </c>
      <c r="O39" s="27">
        <f t="shared" ref="O39:AN39" si="11">D157</f>
        <v>0.10710044454468777</v>
      </c>
      <c r="P39" s="27">
        <f t="shared" si="11"/>
        <v>0.19873794082808949</v>
      </c>
      <c r="Q39" s="27">
        <f t="shared" si="11"/>
        <v>0.12764218879595873</v>
      </c>
      <c r="R39" s="27">
        <f t="shared" si="11"/>
        <v>0.17390740340065505</v>
      </c>
      <c r="S39" s="27">
        <f t="shared" si="11"/>
        <v>0.10506709222333424</v>
      </c>
      <c r="T39" s="27">
        <f t="shared" si="11"/>
        <v>0.12236196724323453</v>
      </c>
      <c r="U39" s="27">
        <f t="shared" si="11"/>
        <v>0.12114061821652349</v>
      </c>
      <c r="V39" s="27">
        <f t="shared" si="11"/>
        <v>9.5943192996830379E-2</v>
      </c>
      <c r="W39" s="27">
        <f t="shared" si="11"/>
        <v>0.14406818351631784</v>
      </c>
      <c r="X39" s="27">
        <f t="shared" si="11"/>
        <v>9.1160103344907026E-2</v>
      </c>
      <c r="Y39" s="27">
        <f t="shared" si="11"/>
        <v>0.10280096830411618</v>
      </c>
      <c r="Z39" s="27">
        <f t="shared" si="11"/>
        <v>0.1090291442200671</v>
      </c>
      <c r="AA39" s="27">
        <f t="shared" si="11"/>
        <v>9.3500658188139713E-2</v>
      </c>
      <c r="AB39" s="27">
        <f t="shared" si="11"/>
        <v>9.5849985296922749E-2</v>
      </c>
      <c r="AC39" s="27">
        <f t="shared" si="11"/>
        <v>0.18176945675911579</v>
      </c>
      <c r="AD39" s="27">
        <f t="shared" si="11"/>
        <v>9.8628734938449439E-2</v>
      </c>
      <c r="AE39" s="27">
        <f t="shared" si="11"/>
        <v>0.1201808986728002</v>
      </c>
      <c r="AF39" s="27">
        <f t="shared" si="11"/>
        <v>8.7922218904635543E-2</v>
      </c>
      <c r="AG39" s="27">
        <f t="shared" si="11"/>
        <v>0.13744351846908884</v>
      </c>
      <c r="AH39" s="27">
        <f t="shared" si="11"/>
        <v>0.10027888291084175</v>
      </c>
      <c r="AI39" s="27">
        <f t="shared" si="11"/>
        <v>0.15362824863350735</v>
      </c>
      <c r="AJ39" s="27">
        <f t="shared" si="11"/>
        <v>8.779257733251114E-2</v>
      </c>
      <c r="AK39" s="27">
        <f t="shared" si="11"/>
        <v>0.10761594968374652</v>
      </c>
      <c r="AL39" s="27">
        <f t="shared" si="11"/>
        <v>4.1397867266551647E-2</v>
      </c>
      <c r="AM39" s="27">
        <f t="shared" si="11"/>
        <v>7.3998501918595234E-3</v>
      </c>
      <c r="AN39" s="27">
        <f t="shared" si="11"/>
        <v>0.24446432784809863</v>
      </c>
      <c r="AO39" s="27">
        <v>0</v>
      </c>
    </row>
    <row r="40" spans="3:41" ht="13.9" customHeight="1" x14ac:dyDescent="0.25">
      <c r="J40">
        <v>0</v>
      </c>
      <c r="K40" t="s">
        <v>69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>
        <v>5</v>
      </c>
    </row>
    <row r="41" spans="3:41" x14ac:dyDescent="0.25">
      <c r="C41" s="30" t="s">
        <v>219</v>
      </c>
      <c r="D41" s="30"/>
      <c r="E41" s="30" t="str">
        <f>E23</f>
        <v>T-LPT*</v>
      </c>
      <c r="F41" s="30"/>
      <c r="G41" s="30"/>
      <c r="H41" s="30" t="str">
        <f>H39</f>
        <v>TRAPM</v>
      </c>
      <c r="I41" s="30"/>
      <c r="J41" s="30">
        <v>2018</v>
      </c>
      <c r="K41" s="30" t="s">
        <v>69</v>
      </c>
      <c r="L41" s="30">
        <v>-1</v>
      </c>
      <c r="M41" s="30" t="str">
        <f>M23</f>
        <v>Light rail (LUAS)</v>
      </c>
      <c r="N41" s="31">
        <f>C158</f>
        <v>6.559186931581344E-3</v>
      </c>
      <c r="O41" s="31">
        <f t="shared" ref="O41:AN41" si="12">D158</f>
        <v>0</v>
      </c>
      <c r="P41" s="31">
        <f t="shared" si="12"/>
        <v>2.6914642258584892E-2</v>
      </c>
      <c r="Q41" s="31">
        <f t="shared" si="12"/>
        <v>0</v>
      </c>
      <c r="R41" s="31">
        <f t="shared" si="12"/>
        <v>0</v>
      </c>
      <c r="S41" s="31">
        <f t="shared" si="12"/>
        <v>0</v>
      </c>
      <c r="T41" s="31">
        <f t="shared" si="12"/>
        <v>0</v>
      </c>
      <c r="U41" s="31">
        <f t="shared" si="12"/>
        <v>0</v>
      </c>
      <c r="V41" s="31">
        <f t="shared" si="12"/>
        <v>0</v>
      </c>
      <c r="W41" s="31">
        <f t="shared" si="12"/>
        <v>0</v>
      </c>
      <c r="X41" s="31">
        <f t="shared" si="12"/>
        <v>0</v>
      </c>
      <c r="Y41" s="31">
        <f t="shared" si="12"/>
        <v>0</v>
      </c>
      <c r="Z41" s="31">
        <f t="shared" si="12"/>
        <v>0</v>
      </c>
      <c r="AA41" s="31">
        <f t="shared" si="12"/>
        <v>0</v>
      </c>
      <c r="AB41" s="31">
        <f t="shared" si="12"/>
        <v>0</v>
      </c>
      <c r="AC41" s="31">
        <f t="shared" si="12"/>
        <v>0</v>
      </c>
      <c r="AD41" s="31">
        <f t="shared" si="12"/>
        <v>0</v>
      </c>
      <c r="AE41" s="31">
        <f t="shared" si="12"/>
        <v>0</v>
      </c>
      <c r="AF41" s="31">
        <f t="shared" si="12"/>
        <v>0</v>
      </c>
      <c r="AG41" s="31">
        <f t="shared" si="12"/>
        <v>0</v>
      </c>
      <c r="AH41" s="31">
        <f t="shared" si="12"/>
        <v>0</v>
      </c>
      <c r="AI41" s="31">
        <f t="shared" si="12"/>
        <v>0</v>
      </c>
      <c r="AJ41" s="31">
        <f t="shared" si="12"/>
        <v>0</v>
      </c>
      <c r="AK41" s="31">
        <f t="shared" si="12"/>
        <v>0</v>
      </c>
      <c r="AL41" s="31">
        <f t="shared" si="12"/>
        <v>0</v>
      </c>
      <c r="AM41" s="31">
        <f t="shared" si="12"/>
        <v>0</v>
      </c>
      <c r="AN41" s="31">
        <f t="shared" si="12"/>
        <v>0</v>
      </c>
      <c r="AO41" s="31">
        <v>0</v>
      </c>
    </row>
    <row r="42" spans="3:41" x14ac:dyDescent="0.25">
      <c r="C42" s="28"/>
      <c r="D42" s="28"/>
      <c r="E42" s="28"/>
      <c r="F42" s="28"/>
      <c r="G42" s="28"/>
      <c r="H42" s="28"/>
      <c r="I42" s="28"/>
      <c r="J42" s="28">
        <v>0</v>
      </c>
      <c r="K42" s="28" t="s">
        <v>69</v>
      </c>
      <c r="L42" s="28"/>
      <c r="M42" s="28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8">
        <v>5</v>
      </c>
    </row>
    <row r="44" spans="3:41" x14ac:dyDescent="0.25">
      <c r="M44" s="15" t="s">
        <v>229</v>
      </c>
      <c r="N44" s="77">
        <f t="shared" ref="N44:AN44" si="13">SUM(N33:N42)</f>
        <v>1</v>
      </c>
      <c r="O44" s="77">
        <f t="shared" si="13"/>
        <v>1</v>
      </c>
      <c r="P44" s="77">
        <f t="shared" si="13"/>
        <v>0.99999999999999989</v>
      </c>
      <c r="Q44" s="77">
        <f t="shared" si="13"/>
        <v>1</v>
      </c>
      <c r="R44" s="77">
        <f t="shared" si="13"/>
        <v>1</v>
      </c>
      <c r="S44" s="77">
        <f t="shared" si="13"/>
        <v>1.0000000000000002</v>
      </c>
      <c r="T44" s="77">
        <f t="shared" si="13"/>
        <v>1</v>
      </c>
      <c r="U44" s="77">
        <f t="shared" si="13"/>
        <v>1</v>
      </c>
      <c r="V44" s="77">
        <f t="shared" si="13"/>
        <v>0.99999999999999989</v>
      </c>
      <c r="W44" s="77">
        <f t="shared" si="13"/>
        <v>1.0000000000000002</v>
      </c>
      <c r="X44" s="77">
        <f t="shared" si="13"/>
        <v>0.99999999999999978</v>
      </c>
      <c r="Y44" s="77">
        <f t="shared" si="13"/>
        <v>1</v>
      </c>
      <c r="Z44" s="77">
        <f t="shared" si="13"/>
        <v>1</v>
      </c>
      <c r="AA44" s="77">
        <f t="shared" si="13"/>
        <v>0.99999999999999989</v>
      </c>
      <c r="AB44" s="77">
        <f t="shared" si="13"/>
        <v>1</v>
      </c>
      <c r="AC44" s="77">
        <f t="shared" si="13"/>
        <v>1</v>
      </c>
      <c r="AD44" s="77">
        <f t="shared" si="13"/>
        <v>1</v>
      </c>
      <c r="AE44" s="77">
        <f t="shared" si="13"/>
        <v>1</v>
      </c>
      <c r="AF44" s="77">
        <f t="shared" si="13"/>
        <v>1</v>
      </c>
      <c r="AG44" s="77">
        <f t="shared" si="13"/>
        <v>1</v>
      </c>
      <c r="AH44" s="77">
        <f t="shared" si="13"/>
        <v>1</v>
      </c>
      <c r="AI44" s="77">
        <f t="shared" si="13"/>
        <v>1</v>
      </c>
      <c r="AJ44" s="77">
        <f t="shared" si="13"/>
        <v>1</v>
      </c>
      <c r="AK44" s="77">
        <f t="shared" si="13"/>
        <v>0.99999999999999989</v>
      </c>
      <c r="AL44" s="77">
        <f t="shared" si="13"/>
        <v>1</v>
      </c>
      <c r="AM44" s="77">
        <f t="shared" si="13"/>
        <v>1</v>
      </c>
      <c r="AN44" s="77">
        <f t="shared" si="13"/>
        <v>1</v>
      </c>
    </row>
    <row r="48" spans="3:41" x14ac:dyDescent="0.25">
      <c r="C48" s="7"/>
    </row>
    <row r="49" spans="3:41" x14ac:dyDescent="0.25">
      <c r="C49" s="7"/>
    </row>
    <row r="50" spans="3:41" x14ac:dyDescent="0.25">
      <c r="C50" s="30"/>
      <c r="D50" s="30"/>
      <c r="E50" s="30"/>
      <c r="F50" s="30"/>
      <c r="G50" s="30"/>
      <c r="H50" s="30"/>
      <c r="I50" s="30"/>
      <c r="J50" s="30"/>
      <c r="K50" s="30" t="s">
        <v>68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</row>
    <row r="51" spans="3:41" x14ac:dyDescent="0.25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24" t="str">
        <f>Regions!C$3</f>
        <v>IE</v>
      </c>
      <c r="O51" s="24" t="str">
        <f>Regions!E$3</f>
        <v>IE-CW</v>
      </c>
      <c r="P51" s="24" t="str">
        <f>Regions!F$3</f>
        <v>IE-D</v>
      </c>
      <c r="Q51" s="24" t="str">
        <f>Regions!G$3</f>
        <v>IE-KE</v>
      </c>
      <c r="R51" s="24" t="str">
        <f>Regions!H$3</f>
        <v>IE-KK</v>
      </c>
      <c r="S51" s="24" t="str">
        <f>Regions!I$3</f>
        <v>IE-LS</v>
      </c>
      <c r="T51" s="24" t="str">
        <f>Regions!J$3</f>
        <v>IE-LD</v>
      </c>
      <c r="U51" s="24" t="str">
        <f>Regions!K$3</f>
        <v>IE-LH</v>
      </c>
      <c r="V51" s="24" t="str">
        <f>Regions!L$3</f>
        <v>IE-MH</v>
      </c>
      <c r="W51" s="24" t="str">
        <f>Regions!M$3</f>
        <v>IE-OY</v>
      </c>
      <c r="X51" s="24" t="str">
        <f>Regions!N$3</f>
        <v>IE-WH</v>
      </c>
      <c r="Y51" s="24" t="str">
        <f>Regions!O$3</f>
        <v>IE-WX</v>
      </c>
      <c r="Z51" s="24" t="str">
        <f>Regions!P$3</f>
        <v>IE-WW</v>
      </c>
      <c r="AA51" s="24" t="str">
        <f>Regions!Q$3</f>
        <v>IE-CE</v>
      </c>
      <c r="AB51" s="24" t="str">
        <f>Regions!R$3</f>
        <v>IE-CO</v>
      </c>
      <c r="AC51" s="24" t="str">
        <f>Regions!S$3</f>
        <v>IE-KY</v>
      </c>
      <c r="AD51" s="24" t="str">
        <f>Regions!T$3</f>
        <v>IE-LK</v>
      </c>
      <c r="AE51" s="24" t="str">
        <f>Regions!U$3</f>
        <v>IE-TA</v>
      </c>
      <c r="AF51" s="24" t="str">
        <f>Regions!V$3</f>
        <v>IE-WD</v>
      </c>
      <c r="AG51" s="24" t="str">
        <f>Regions!W$3</f>
        <v>IE-G</v>
      </c>
      <c r="AH51" s="24" t="str">
        <f>Regions!X$3</f>
        <v>IE-LM</v>
      </c>
      <c r="AI51" s="24" t="str">
        <f>Regions!Y$3</f>
        <v>IE-MO</v>
      </c>
      <c r="AJ51" s="24" t="str">
        <f>Regions!Z$3</f>
        <v>IE-RN</v>
      </c>
      <c r="AK51" s="24" t="str">
        <f>Regions!AA$3</f>
        <v>IE-SO</v>
      </c>
      <c r="AL51" s="24" t="str">
        <f>Regions!AB$3</f>
        <v>IE-CN</v>
      </c>
      <c r="AM51" s="24" t="str">
        <f>Regions!AC$3</f>
        <v>IE-DL</v>
      </c>
      <c r="AN51" s="24" t="str">
        <f>Regions!AD$3</f>
        <v>IE-MN</v>
      </c>
      <c r="AO51" s="5" t="s">
        <v>30</v>
      </c>
    </row>
    <row r="52" spans="3:41" x14ac:dyDescent="0.25">
      <c r="C52" s="30" t="s">
        <v>79</v>
      </c>
      <c r="D52" s="30"/>
      <c r="E52" s="30" t="str">
        <f>E35</f>
        <v>T-CAR*</v>
      </c>
      <c r="F52" s="30"/>
      <c r="G52" s="30"/>
      <c r="H52" s="30" t="str">
        <f>E119</f>
        <v>TRAPL</v>
      </c>
      <c r="I52" s="30"/>
      <c r="J52">
        <v>2018</v>
      </c>
      <c r="K52" t="s">
        <v>69</v>
      </c>
      <c r="L52" s="30">
        <v>-1</v>
      </c>
      <c r="M52" s="30" t="str">
        <f>M35</f>
        <v>LDV</v>
      </c>
      <c r="N52" s="31">
        <f>C169</f>
        <v>0.74108639947108168</v>
      </c>
      <c r="O52" s="31">
        <f t="shared" ref="O52:AN52" si="14">D169</f>
        <v>0.79071880912169545</v>
      </c>
      <c r="P52" s="31">
        <f t="shared" si="14"/>
        <v>0.6386131571238467</v>
      </c>
      <c r="Q52" s="31">
        <f t="shared" si="14"/>
        <v>0.75580744416441215</v>
      </c>
      <c r="R52" s="31">
        <f t="shared" si="14"/>
        <v>0.71320246300225565</v>
      </c>
      <c r="S52" s="31">
        <f t="shared" si="14"/>
        <v>0.78115676031065473</v>
      </c>
      <c r="T52" s="31">
        <f t="shared" si="14"/>
        <v>0.76642349622098382</v>
      </c>
      <c r="U52" s="31">
        <f t="shared" si="14"/>
        <v>0.74828496387185417</v>
      </c>
      <c r="V52" s="31">
        <f t="shared" si="14"/>
        <v>0.78640329755658556</v>
      </c>
      <c r="W52" s="31">
        <f t="shared" si="14"/>
        <v>0.74588309703681677</v>
      </c>
      <c r="X52" s="31">
        <f t="shared" si="14"/>
        <v>0.80172469534468704</v>
      </c>
      <c r="Y52" s="31">
        <f t="shared" si="14"/>
        <v>0.79583426304303684</v>
      </c>
      <c r="Z52" s="31">
        <f t="shared" si="14"/>
        <v>0.77907090765006382</v>
      </c>
      <c r="AA52" s="31">
        <f t="shared" si="14"/>
        <v>0.80155723993574601</v>
      </c>
      <c r="AB52" s="31">
        <f t="shared" si="14"/>
        <v>0.78887154985237196</v>
      </c>
      <c r="AC52" s="31">
        <f t="shared" si="14"/>
        <v>0.70533422841274862</v>
      </c>
      <c r="AD52" s="31">
        <f t="shared" si="14"/>
        <v>0.78717070970762593</v>
      </c>
      <c r="AE52" s="31">
        <f t="shared" si="14"/>
        <v>0.77916775606401434</v>
      </c>
      <c r="AF52" s="31">
        <f t="shared" si="14"/>
        <v>0.80467495581567261</v>
      </c>
      <c r="AG52" s="31">
        <f t="shared" si="14"/>
        <v>0.74505854970828844</v>
      </c>
      <c r="AH52" s="31">
        <f t="shared" si="14"/>
        <v>0.79514890678426453</v>
      </c>
      <c r="AI52" s="31">
        <f t="shared" si="14"/>
        <v>0.73736495113760858</v>
      </c>
      <c r="AJ52" s="31">
        <f t="shared" si="14"/>
        <v>0.81853938082108479</v>
      </c>
      <c r="AK52" s="31">
        <f t="shared" si="14"/>
        <v>0.77998817627338324</v>
      </c>
      <c r="AL52" s="31">
        <f t="shared" si="14"/>
        <v>0.85154985463859412</v>
      </c>
      <c r="AM52" s="31">
        <f t="shared" si="14"/>
        <v>0.88006272796227247</v>
      </c>
      <c r="AN52" s="31">
        <f t="shared" si="14"/>
        <v>0.64231184378282558</v>
      </c>
      <c r="AO52" s="31">
        <v>0</v>
      </c>
    </row>
    <row r="53" spans="3:41" x14ac:dyDescent="0.25">
      <c r="C53" s="30"/>
      <c r="D53" s="30"/>
      <c r="E53" s="30"/>
      <c r="F53" s="30"/>
      <c r="G53" s="30"/>
      <c r="H53" s="30"/>
      <c r="I53" s="30"/>
      <c r="J53">
        <v>0</v>
      </c>
      <c r="K53" t="s">
        <v>69</v>
      </c>
      <c r="L53" s="30"/>
      <c r="M53" s="30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>
        <v>5</v>
      </c>
    </row>
    <row r="54" spans="3:41" x14ac:dyDescent="0.25">
      <c r="C54" s="30" t="s">
        <v>80</v>
      </c>
      <c r="D54" s="30"/>
      <c r="E54" s="30" t="str">
        <f>E37</f>
        <v>T-TAX*</v>
      </c>
      <c r="F54" s="30"/>
      <c r="G54" s="30"/>
      <c r="H54" s="30" t="str">
        <f>H52</f>
        <v>TRAPL</v>
      </c>
      <c r="I54" s="30"/>
      <c r="J54">
        <v>2018</v>
      </c>
      <c r="K54" t="s">
        <v>69</v>
      </c>
      <c r="L54" s="30">
        <v>-1</v>
      </c>
      <c r="M54" s="30" t="str">
        <f>M37</f>
        <v>Taxis</v>
      </c>
      <c r="N54" s="31">
        <f>C170</f>
        <v>1.214216695359136E-2</v>
      </c>
      <c r="O54" s="31">
        <f t="shared" ref="O54:AN54" si="15">D170</f>
        <v>5.244564356444866E-3</v>
      </c>
      <c r="P54" s="31">
        <f t="shared" si="15"/>
        <v>2.5318479036608464E-2</v>
      </c>
      <c r="Q54" s="31">
        <f t="shared" si="15"/>
        <v>1.0199545943263343E-2</v>
      </c>
      <c r="R54" s="31">
        <f t="shared" si="15"/>
        <v>5.4465670112681473E-3</v>
      </c>
      <c r="S54" s="31">
        <f t="shared" si="15"/>
        <v>7.3305854058422536E-3</v>
      </c>
      <c r="T54" s="31">
        <f t="shared" si="15"/>
        <v>6.327365203104513E-3</v>
      </c>
      <c r="U54" s="31">
        <f t="shared" si="15"/>
        <v>1.4553702960433654E-2</v>
      </c>
      <c r="V54" s="31">
        <f t="shared" si="15"/>
        <v>1.4378136289327563E-2</v>
      </c>
      <c r="W54" s="31">
        <f t="shared" si="15"/>
        <v>4.7655125577413509E-3</v>
      </c>
      <c r="X54" s="31">
        <f t="shared" si="15"/>
        <v>8.6002260738130814E-3</v>
      </c>
      <c r="Y54" s="31">
        <f t="shared" si="15"/>
        <v>4.4354589246647135E-3</v>
      </c>
      <c r="Z54" s="31">
        <f t="shared" si="15"/>
        <v>6.592434448494537E-3</v>
      </c>
      <c r="AA54" s="31">
        <f t="shared" si="15"/>
        <v>7.3526877521562662E-3</v>
      </c>
      <c r="AB54" s="31">
        <f t="shared" si="15"/>
        <v>9.0159384819168999E-3</v>
      </c>
      <c r="AC54" s="31">
        <f t="shared" si="15"/>
        <v>6.9712334769449829E-3</v>
      </c>
      <c r="AD54" s="31">
        <f t="shared" si="15"/>
        <v>9.4394919428535985E-3</v>
      </c>
      <c r="AE54" s="31">
        <f t="shared" si="15"/>
        <v>3.6138078846859318E-3</v>
      </c>
      <c r="AF54" s="31">
        <f t="shared" si="15"/>
        <v>6.3123502546919919E-3</v>
      </c>
      <c r="AG54" s="31">
        <f t="shared" si="15"/>
        <v>9.5979099500525071E-3</v>
      </c>
      <c r="AH54" s="31">
        <f t="shared" si="15"/>
        <v>5.8735122381989901E-3</v>
      </c>
      <c r="AI54" s="31">
        <f t="shared" si="15"/>
        <v>5.0103707288089395E-3</v>
      </c>
      <c r="AJ54" s="31">
        <f t="shared" si="15"/>
        <v>4.3449135578945168E-3</v>
      </c>
      <c r="AK54" s="31">
        <f t="shared" si="15"/>
        <v>6.2553697184935773E-3</v>
      </c>
      <c r="AL54" s="31">
        <f t="shared" si="15"/>
        <v>6.8237115745591239E-3</v>
      </c>
      <c r="AM54" s="31">
        <f t="shared" si="15"/>
        <v>7.9379260453763534E-3</v>
      </c>
      <c r="AN54" s="31">
        <f t="shared" si="15"/>
        <v>2.7483693665086213E-3</v>
      </c>
      <c r="AO54" s="31">
        <v>0</v>
      </c>
    </row>
    <row r="55" spans="3:41" x14ac:dyDescent="0.25">
      <c r="C55" s="30"/>
      <c r="D55" s="30"/>
      <c r="E55" s="30"/>
      <c r="F55" s="30"/>
      <c r="G55" s="30"/>
      <c r="H55" s="30"/>
      <c r="I55" s="30"/>
      <c r="J55">
        <v>0</v>
      </c>
      <c r="K55" t="s">
        <v>69</v>
      </c>
      <c r="L55" s="30"/>
      <c r="M55" s="30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>
        <v>5</v>
      </c>
    </row>
    <row r="56" spans="3:41" x14ac:dyDescent="0.25">
      <c r="C56" s="30" t="s">
        <v>81</v>
      </c>
      <c r="D56" s="30"/>
      <c r="E56" s="30" t="str">
        <f>E39</f>
        <v>T-BUS*</v>
      </c>
      <c r="F56" s="30"/>
      <c r="G56" s="30"/>
      <c r="H56" s="30" t="str">
        <f>H54</f>
        <v>TRAPL</v>
      </c>
      <c r="I56" s="30"/>
      <c r="J56">
        <v>2018</v>
      </c>
      <c r="K56" t="s">
        <v>69</v>
      </c>
      <c r="L56" s="30">
        <v>-1</v>
      </c>
      <c r="M56" s="30" t="str">
        <f>M39</f>
        <v>BUS</v>
      </c>
      <c r="N56" s="31">
        <f>C171</f>
        <v>0.1626965950818042</v>
      </c>
      <c r="O56" s="31">
        <f t="shared" ref="O56:AN56" si="16">D171</f>
        <v>0.13109626623170204</v>
      </c>
      <c r="P56" s="31">
        <f t="shared" si="16"/>
        <v>0.23916819504950479</v>
      </c>
      <c r="Q56" s="31">
        <f t="shared" si="16"/>
        <v>0.15479346868381608</v>
      </c>
      <c r="R56" s="31">
        <f t="shared" si="16"/>
        <v>0.20800029152740038</v>
      </c>
      <c r="S56" s="31">
        <f t="shared" si="16"/>
        <v>0.12724978858051844</v>
      </c>
      <c r="T56" s="31">
        <f t="shared" si="16"/>
        <v>0.14827744084788594</v>
      </c>
      <c r="U56" s="31">
        <f t="shared" si="16"/>
        <v>0.14551722418000443</v>
      </c>
      <c r="V56" s="31">
        <f t="shared" si="16"/>
        <v>0.11766218454461841</v>
      </c>
      <c r="W56" s="31">
        <f t="shared" si="16"/>
        <v>0.17371900154534914</v>
      </c>
      <c r="X56" s="31">
        <f t="shared" si="16"/>
        <v>0.11196687123703571</v>
      </c>
      <c r="Y56" s="31">
        <f t="shared" si="16"/>
        <v>0.12599020808803368</v>
      </c>
      <c r="Z56" s="31">
        <f t="shared" si="16"/>
        <v>0.13241927644257739</v>
      </c>
      <c r="AA56" s="31">
        <f t="shared" si="16"/>
        <v>0.11487011188674058</v>
      </c>
      <c r="AB56" s="31">
        <f t="shared" si="16"/>
        <v>0.11670831913312733</v>
      </c>
      <c r="AC56" s="31">
        <f t="shared" si="16"/>
        <v>0.2178213998684824</v>
      </c>
      <c r="AD56" s="31">
        <f t="shared" si="16"/>
        <v>0.12016236232976817</v>
      </c>
      <c r="AE56" s="31">
        <f t="shared" si="16"/>
        <v>0.14679096653005977</v>
      </c>
      <c r="AF56" s="31">
        <f t="shared" si="16"/>
        <v>0.10758223700696061</v>
      </c>
      <c r="AG56" s="31">
        <f t="shared" si="16"/>
        <v>0.1657308225029282</v>
      </c>
      <c r="AH56" s="31">
        <f t="shared" si="16"/>
        <v>0.12234818626194599</v>
      </c>
      <c r="AI56" s="31">
        <f t="shared" si="16"/>
        <v>0.18501691930313938</v>
      </c>
      <c r="AJ56" s="31">
        <f t="shared" si="16"/>
        <v>0.10860805699514527</v>
      </c>
      <c r="AK56" s="31">
        <f t="shared" si="16"/>
        <v>0.13030246782805119</v>
      </c>
      <c r="AL56" s="31">
        <f t="shared" si="16"/>
        <v>5.0925275195199252E-2</v>
      </c>
      <c r="AM56" s="31">
        <f t="shared" si="16"/>
        <v>9.1008381034736394E-3</v>
      </c>
      <c r="AN56" s="31">
        <f t="shared" si="16"/>
        <v>0.28624951607603277</v>
      </c>
      <c r="AO56" s="31">
        <v>0</v>
      </c>
    </row>
    <row r="57" spans="3:41" x14ac:dyDescent="0.25">
      <c r="C57" s="30"/>
      <c r="D57" s="30"/>
      <c r="E57" s="30"/>
      <c r="F57" s="30"/>
      <c r="G57" s="30"/>
      <c r="H57" s="30"/>
      <c r="I57" s="30"/>
      <c r="J57">
        <v>0</v>
      </c>
      <c r="K57" t="s">
        <v>69</v>
      </c>
      <c r="L57" s="30"/>
      <c r="M57" s="30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>
        <v>5</v>
      </c>
    </row>
    <row r="58" spans="3:41" x14ac:dyDescent="0.25">
      <c r="C58" s="30" t="s">
        <v>82</v>
      </c>
      <c r="D58" s="30"/>
      <c r="E58" s="15" t="str">
        <f>LEFT(C101,5)&amp;"*"</f>
        <v>T-HPT*</v>
      </c>
      <c r="F58" s="30"/>
      <c r="G58" s="30"/>
      <c r="H58" s="30" t="str">
        <f>H56</f>
        <v>TRAPL</v>
      </c>
      <c r="I58" s="30"/>
      <c r="J58" s="30">
        <v>2018</v>
      </c>
      <c r="K58" s="30" t="s">
        <v>69</v>
      </c>
      <c r="L58" s="30">
        <v>-1</v>
      </c>
      <c r="M58" s="30" t="str">
        <f>D131</f>
        <v>Train</v>
      </c>
      <c r="N58" s="31">
        <f>C173</f>
        <v>8.4074838493522847E-2</v>
      </c>
      <c r="O58" s="31">
        <f t="shared" ref="O58:AN58" si="17">D173</f>
        <v>7.2940360290157685E-2</v>
      </c>
      <c r="P58" s="31">
        <f t="shared" si="17"/>
        <v>9.6900168790040125E-2</v>
      </c>
      <c r="Q58" s="31">
        <f t="shared" si="17"/>
        <v>7.91995412085085E-2</v>
      </c>
      <c r="R58" s="31">
        <f t="shared" si="17"/>
        <v>7.3350678459075919E-2</v>
      </c>
      <c r="S58" s="31">
        <f t="shared" si="17"/>
        <v>8.426286570298451E-2</v>
      </c>
      <c r="T58" s="31">
        <f t="shared" si="17"/>
        <v>7.8971697728025606E-2</v>
      </c>
      <c r="U58" s="31">
        <f t="shared" si="17"/>
        <v>9.1644108987707917E-2</v>
      </c>
      <c r="V58" s="31">
        <f t="shared" si="17"/>
        <v>8.1556381609468237E-2</v>
      </c>
      <c r="W58" s="31">
        <f t="shared" si="17"/>
        <v>7.5632388860092645E-2</v>
      </c>
      <c r="X58" s="31">
        <f t="shared" si="17"/>
        <v>7.7708207344464181E-2</v>
      </c>
      <c r="Y58" s="31">
        <f t="shared" si="17"/>
        <v>7.3740069944264783E-2</v>
      </c>
      <c r="Z58" s="31">
        <f t="shared" si="17"/>
        <v>8.1917381458864319E-2</v>
      </c>
      <c r="AA58" s="31">
        <f t="shared" si="17"/>
        <v>7.6219960425357156E-2</v>
      </c>
      <c r="AB58" s="31">
        <f t="shared" si="17"/>
        <v>8.5404192532583911E-2</v>
      </c>
      <c r="AC58" s="31">
        <f t="shared" si="17"/>
        <v>6.987313824182402E-2</v>
      </c>
      <c r="AD58" s="31">
        <f t="shared" si="17"/>
        <v>8.3227436019752521E-2</v>
      </c>
      <c r="AE58" s="31">
        <f t="shared" si="17"/>
        <v>7.0427469521239974E-2</v>
      </c>
      <c r="AF58" s="31">
        <f t="shared" si="17"/>
        <v>8.1430456922674907E-2</v>
      </c>
      <c r="AG58" s="31">
        <f t="shared" si="17"/>
        <v>7.9612717838730945E-2</v>
      </c>
      <c r="AH58" s="31">
        <f t="shared" si="17"/>
        <v>7.6629394715590618E-2</v>
      </c>
      <c r="AI58" s="31">
        <f t="shared" si="17"/>
        <v>7.2607758830443E-2</v>
      </c>
      <c r="AJ58" s="31">
        <f t="shared" si="17"/>
        <v>6.8507648625875522E-2</v>
      </c>
      <c r="AK58" s="31">
        <f t="shared" si="17"/>
        <v>8.3453986180072076E-2</v>
      </c>
      <c r="AL58" s="31">
        <f t="shared" si="17"/>
        <v>9.070115859164736E-2</v>
      </c>
      <c r="AM58" s="31">
        <f t="shared" si="17"/>
        <v>0.10289850788887757</v>
      </c>
      <c r="AN58" s="31">
        <f t="shared" si="17"/>
        <v>6.8690270774633036E-2</v>
      </c>
      <c r="AO58" s="31">
        <v>0</v>
      </c>
    </row>
    <row r="59" spans="3:41" x14ac:dyDescent="0.25">
      <c r="C59" s="28"/>
      <c r="D59" s="28"/>
      <c r="E59" s="28"/>
      <c r="F59" s="28"/>
      <c r="G59" s="28"/>
      <c r="H59" s="28"/>
      <c r="I59" s="28"/>
      <c r="J59" s="39">
        <v>0</v>
      </c>
      <c r="K59" s="28" t="s">
        <v>69</v>
      </c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>
        <v>5</v>
      </c>
    </row>
    <row r="60" spans="3:41" s="15" customFormat="1" x14ac:dyDescent="0.25">
      <c r="C60" s="30"/>
      <c r="D60" s="30"/>
      <c r="E60" s="30"/>
      <c r="F60" s="30"/>
      <c r="G60" s="30"/>
      <c r="H60" s="30"/>
      <c r="I60" s="30"/>
      <c r="J60" s="47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</row>
    <row r="61" spans="3:41" s="15" customFormat="1" x14ac:dyDescent="0.25">
      <c r="C61" s="30"/>
      <c r="D61" s="30"/>
      <c r="E61" s="30"/>
      <c r="F61" s="30"/>
      <c r="G61" s="30"/>
      <c r="H61" s="30"/>
      <c r="I61" s="30"/>
      <c r="J61" s="47"/>
      <c r="K61" s="30"/>
      <c r="L61" s="30"/>
      <c r="M61" s="15" t="s">
        <v>229</v>
      </c>
      <c r="N61" s="77">
        <f t="shared" ref="N61:AN61" si="18">SUM(N52:N58)</f>
        <v>1.0000000000000002</v>
      </c>
      <c r="O61" s="77">
        <f t="shared" si="18"/>
        <v>1</v>
      </c>
      <c r="P61" s="77">
        <f t="shared" si="18"/>
        <v>1</v>
      </c>
      <c r="Q61" s="77">
        <f t="shared" si="18"/>
        <v>1</v>
      </c>
      <c r="R61" s="77">
        <f t="shared" si="18"/>
        <v>1</v>
      </c>
      <c r="S61" s="77">
        <f t="shared" si="18"/>
        <v>1</v>
      </c>
      <c r="T61" s="77">
        <f t="shared" si="18"/>
        <v>0.99999999999999989</v>
      </c>
      <c r="U61" s="77">
        <f t="shared" si="18"/>
        <v>1.0000000000000002</v>
      </c>
      <c r="V61" s="77">
        <f t="shared" si="18"/>
        <v>0.99999999999999978</v>
      </c>
      <c r="W61" s="77">
        <f t="shared" si="18"/>
        <v>0.99999999999999989</v>
      </c>
      <c r="X61" s="77">
        <f t="shared" si="18"/>
        <v>1</v>
      </c>
      <c r="Y61" s="77">
        <f t="shared" si="18"/>
        <v>1</v>
      </c>
      <c r="Z61" s="77">
        <f t="shared" si="18"/>
        <v>1</v>
      </c>
      <c r="AA61" s="77">
        <f t="shared" si="18"/>
        <v>1</v>
      </c>
      <c r="AB61" s="77">
        <f t="shared" si="18"/>
        <v>1</v>
      </c>
      <c r="AC61" s="77">
        <f t="shared" si="18"/>
        <v>1</v>
      </c>
      <c r="AD61" s="77">
        <f t="shared" si="18"/>
        <v>1.0000000000000002</v>
      </c>
      <c r="AE61" s="77">
        <f t="shared" si="18"/>
        <v>1</v>
      </c>
      <c r="AF61" s="77">
        <f t="shared" si="18"/>
        <v>1</v>
      </c>
      <c r="AG61" s="77">
        <f t="shared" si="18"/>
        <v>1</v>
      </c>
      <c r="AH61" s="77">
        <f t="shared" si="18"/>
        <v>1.0000000000000002</v>
      </c>
      <c r="AI61" s="77">
        <f t="shared" si="18"/>
        <v>0.99999999999999989</v>
      </c>
      <c r="AJ61" s="77">
        <f t="shared" si="18"/>
        <v>1.0000000000000002</v>
      </c>
      <c r="AK61" s="77">
        <f t="shared" si="18"/>
        <v>1.0000000000000002</v>
      </c>
      <c r="AL61" s="77">
        <f t="shared" si="18"/>
        <v>0.99999999999999989</v>
      </c>
      <c r="AM61" s="77">
        <f t="shared" si="18"/>
        <v>1</v>
      </c>
      <c r="AN61" s="77">
        <f t="shared" si="18"/>
        <v>1</v>
      </c>
      <c r="AO61" s="30"/>
    </row>
    <row r="62" spans="3:41" s="15" customFormat="1" x14ac:dyDescent="0.25">
      <c r="C62" s="30"/>
      <c r="D62" s="30"/>
      <c r="E62" s="30"/>
      <c r="F62" s="30"/>
      <c r="G62" s="30"/>
      <c r="H62" s="30"/>
      <c r="I62" s="30"/>
      <c r="J62" s="47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</row>
    <row r="63" spans="3:41" s="15" customFormat="1" x14ac:dyDescent="0.25">
      <c r="C63" s="30"/>
      <c r="D63" s="30"/>
      <c r="E63" s="30"/>
      <c r="F63" s="30"/>
      <c r="G63" s="30"/>
      <c r="H63" s="30"/>
      <c r="I63" s="30"/>
      <c r="J63" s="47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</row>
    <row r="64" spans="3:41" s="15" customFormat="1" x14ac:dyDescent="0.25">
      <c r="C64" s="30"/>
      <c r="D64" s="30"/>
      <c r="E64" s="30"/>
      <c r="F64" s="30"/>
      <c r="G64" s="30"/>
      <c r="H64" s="30"/>
      <c r="I64" s="30"/>
      <c r="J64" s="47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</row>
    <row r="65" spans="3:41" s="15" customFormat="1" x14ac:dyDescent="0.25">
      <c r="C65" s="30"/>
      <c r="D65" s="30"/>
      <c r="E65" s="30"/>
      <c r="F65" s="30"/>
      <c r="G65" s="30"/>
      <c r="H65" s="30"/>
      <c r="I65" s="30"/>
      <c r="J65" s="47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</row>
    <row r="66" spans="3:41" s="15" customFormat="1" x14ac:dyDescent="0.25">
      <c r="C66" s="30"/>
      <c r="D66" s="30"/>
      <c r="E66" s="30"/>
      <c r="F66" s="30"/>
      <c r="G66" s="30"/>
      <c r="H66" s="30"/>
      <c r="I66" s="30"/>
      <c r="J66" s="47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</row>
    <row r="74" spans="3:41" ht="21" x14ac:dyDescent="0.35">
      <c r="C74" s="48" t="s">
        <v>122</v>
      </c>
      <c r="D74" s="48"/>
      <c r="E74" s="48"/>
      <c r="F74" s="48"/>
      <c r="G74" s="48"/>
      <c r="H74" s="48"/>
      <c r="I74" s="15"/>
      <c r="J74" s="15"/>
      <c r="K74" s="15"/>
    </row>
    <row r="75" spans="3:41" ht="15.75" thickBot="1" x14ac:dyDescent="0.3">
      <c r="C75" s="41" t="s">
        <v>123</v>
      </c>
      <c r="D75" s="41" t="s">
        <v>124</v>
      </c>
      <c r="E75" s="41"/>
      <c r="F75" s="41"/>
      <c r="G75" s="41"/>
      <c r="H75" s="41"/>
      <c r="I75" s="15"/>
      <c r="J75" s="15"/>
      <c r="K75" s="15"/>
    </row>
    <row r="76" spans="3:41" x14ac:dyDescent="0.25">
      <c r="C76" s="42" t="s">
        <v>125</v>
      </c>
      <c r="D76" s="42"/>
      <c r="E76" s="42"/>
      <c r="F76" s="42"/>
      <c r="G76" s="42"/>
      <c r="H76" s="42"/>
      <c r="I76" s="15"/>
      <c r="J76" s="15"/>
      <c r="K76" s="15"/>
    </row>
    <row r="77" spans="3:41" x14ac:dyDescent="0.25">
      <c r="C77" s="43" t="s">
        <v>126</v>
      </c>
      <c r="D77" s="43"/>
      <c r="E77" s="43"/>
      <c r="F77" s="43"/>
      <c r="G77" s="43"/>
      <c r="H77" s="43"/>
      <c r="I77" s="15"/>
      <c r="J77" s="15"/>
      <c r="K77" s="15"/>
    </row>
    <row r="78" spans="3:41" x14ac:dyDescent="0.25">
      <c r="C78" s="44" t="s">
        <v>127</v>
      </c>
      <c r="D78" s="44" t="s">
        <v>128</v>
      </c>
      <c r="E78" s="15"/>
      <c r="F78" s="15"/>
      <c r="G78" s="15"/>
      <c r="H78" s="15"/>
      <c r="I78" s="15"/>
      <c r="J78" s="15"/>
      <c r="K78" s="15"/>
    </row>
    <row r="79" spans="3:41" x14ac:dyDescent="0.25">
      <c r="C79" s="44" t="s">
        <v>129</v>
      </c>
      <c r="D79" s="44" t="s">
        <v>130</v>
      </c>
      <c r="E79" s="15"/>
      <c r="F79" s="15"/>
      <c r="G79" s="15"/>
      <c r="H79" s="15"/>
      <c r="I79" s="15"/>
      <c r="J79" s="15"/>
      <c r="K79" s="15"/>
    </row>
    <row r="80" spans="3:41" x14ac:dyDescent="0.25">
      <c r="C80" s="43" t="s">
        <v>131</v>
      </c>
      <c r="D80" s="43"/>
      <c r="E80" s="43"/>
      <c r="F80" s="43"/>
      <c r="G80" s="43"/>
      <c r="H80" s="43"/>
      <c r="I80" s="15"/>
      <c r="J80" s="15"/>
      <c r="K80" s="15"/>
    </row>
    <row r="81" spans="3:11" x14ac:dyDescent="0.25">
      <c r="C81" s="44" t="s">
        <v>132</v>
      </c>
      <c r="D81" s="44" t="s">
        <v>133</v>
      </c>
      <c r="E81" s="15"/>
      <c r="F81" s="15"/>
      <c r="G81" s="15"/>
      <c r="H81" s="15"/>
      <c r="I81" s="15"/>
      <c r="J81" s="15"/>
      <c r="K81" s="15"/>
    </row>
    <row r="82" spans="3:11" x14ac:dyDescent="0.25">
      <c r="C82" s="43" t="s">
        <v>134</v>
      </c>
      <c r="D82" s="43"/>
      <c r="E82" s="43"/>
      <c r="F82" s="43"/>
      <c r="G82" s="43"/>
      <c r="H82" s="43"/>
      <c r="I82" s="15"/>
      <c r="J82" s="15"/>
      <c r="K82" s="15"/>
    </row>
    <row r="83" spans="3:11" x14ac:dyDescent="0.25">
      <c r="C83" s="44" t="s">
        <v>135</v>
      </c>
      <c r="D83" s="44" t="s">
        <v>136</v>
      </c>
      <c r="E83" s="15"/>
      <c r="F83" s="15"/>
      <c r="G83" s="15"/>
      <c r="H83" s="15"/>
      <c r="I83" s="15"/>
      <c r="J83" s="15"/>
      <c r="K83" s="15"/>
    </row>
    <row r="84" spans="3:11" x14ac:dyDescent="0.25">
      <c r="C84" s="44" t="s">
        <v>137</v>
      </c>
      <c r="D84" s="44" t="s">
        <v>138</v>
      </c>
      <c r="E84" s="15"/>
      <c r="F84" s="15"/>
      <c r="G84" s="15"/>
      <c r="H84" s="15"/>
      <c r="I84" s="15"/>
      <c r="J84" s="15"/>
      <c r="K84" s="15"/>
    </row>
    <row r="85" spans="3:11" x14ac:dyDescent="0.25">
      <c r="C85" s="44" t="s">
        <v>139</v>
      </c>
      <c r="D85" s="44" t="s">
        <v>140</v>
      </c>
      <c r="E85" s="15"/>
      <c r="F85" s="15"/>
      <c r="G85" s="15"/>
      <c r="H85" s="15"/>
      <c r="I85" s="15"/>
      <c r="J85" s="15"/>
      <c r="K85" s="15"/>
    </row>
    <row r="86" spans="3:11" x14ac:dyDescent="0.25">
      <c r="C86" s="44" t="s">
        <v>141</v>
      </c>
      <c r="D86" s="44" t="s">
        <v>142</v>
      </c>
      <c r="E86" s="15"/>
      <c r="F86" s="15"/>
      <c r="G86" s="15"/>
      <c r="H86" s="15"/>
      <c r="I86" s="15"/>
      <c r="J86" s="15"/>
      <c r="K86" s="15"/>
    </row>
    <row r="87" spans="3:11" x14ac:dyDescent="0.25">
      <c r="C87" s="44" t="s">
        <v>143</v>
      </c>
      <c r="D87" s="44" t="s">
        <v>144</v>
      </c>
      <c r="E87" s="15"/>
      <c r="F87" s="15"/>
      <c r="G87" s="15"/>
      <c r="H87" s="15"/>
      <c r="I87" s="15"/>
      <c r="J87" s="15"/>
      <c r="K87" s="15"/>
    </row>
    <row r="88" spans="3:11" x14ac:dyDescent="0.25">
      <c r="C88" s="44" t="s">
        <v>145</v>
      </c>
      <c r="D88" s="44" t="s">
        <v>146</v>
      </c>
      <c r="E88" s="15"/>
      <c r="F88" s="15"/>
      <c r="G88" s="15"/>
      <c r="H88" s="15"/>
      <c r="I88" s="15"/>
      <c r="J88" s="15"/>
      <c r="K88" s="15"/>
    </row>
    <row r="89" spans="3:11" x14ac:dyDescent="0.25">
      <c r="C89" s="44" t="s">
        <v>147</v>
      </c>
      <c r="D89" s="44" t="s">
        <v>148</v>
      </c>
      <c r="E89" s="15"/>
      <c r="F89" s="15"/>
      <c r="G89" s="15"/>
      <c r="H89" s="15"/>
      <c r="I89" s="15"/>
      <c r="J89" s="15"/>
      <c r="K89" s="15"/>
    </row>
    <row r="90" spans="3:11" x14ac:dyDescent="0.25">
      <c r="C90" s="44" t="s">
        <v>149</v>
      </c>
      <c r="D90" s="44" t="s">
        <v>150</v>
      </c>
      <c r="E90" s="15"/>
      <c r="F90" s="15"/>
      <c r="G90" s="15"/>
      <c r="H90" s="15"/>
      <c r="I90" s="15"/>
      <c r="J90" s="15"/>
      <c r="K90" s="15"/>
    </row>
    <row r="91" spans="3:11" x14ac:dyDescent="0.25">
      <c r="C91" s="44" t="s">
        <v>151</v>
      </c>
      <c r="D91" s="44" t="s">
        <v>152</v>
      </c>
      <c r="E91" s="15"/>
      <c r="F91" s="15"/>
      <c r="G91" s="15"/>
      <c r="H91" s="15"/>
      <c r="I91" s="15"/>
      <c r="J91" s="15"/>
      <c r="K91" s="15"/>
    </row>
    <row r="92" spans="3:11" x14ac:dyDescent="0.25">
      <c r="C92" s="43" t="s">
        <v>153</v>
      </c>
      <c r="D92" s="43"/>
      <c r="E92" s="43"/>
      <c r="F92" s="43"/>
      <c r="G92" s="43"/>
      <c r="H92" s="43"/>
      <c r="I92" s="15"/>
      <c r="J92" s="15"/>
      <c r="K92" s="15"/>
    </row>
    <row r="93" spans="3:11" x14ac:dyDescent="0.25">
      <c r="C93" s="44" t="s">
        <v>154</v>
      </c>
      <c r="D93" s="44" t="s">
        <v>155</v>
      </c>
      <c r="E93" s="15"/>
      <c r="F93" s="15"/>
      <c r="G93" s="15"/>
      <c r="H93" s="15"/>
      <c r="I93" s="15"/>
      <c r="J93" s="15"/>
      <c r="K93" s="15"/>
    </row>
    <row r="94" spans="3:11" x14ac:dyDescent="0.25">
      <c r="C94" s="44" t="s">
        <v>156</v>
      </c>
      <c r="D94" s="44" t="s">
        <v>157</v>
      </c>
      <c r="E94" s="15"/>
      <c r="F94" s="15"/>
      <c r="G94" s="15"/>
      <c r="H94" s="15"/>
      <c r="I94" s="15"/>
      <c r="J94" s="15"/>
      <c r="K94" s="15"/>
    </row>
    <row r="95" spans="3:11" x14ac:dyDescent="0.25">
      <c r="C95" s="44" t="s">
        <v>158</v>
      </c>
      <c r="D95" s="44" t="s">
        <v>159</v>
      </c>
      <c r="E95" s="15"/>
      <c r="F95" s="15"/>
      <c r="G95" s="15"/>
      <c r="H95" s="15"/>
      <c r="I95" s="15"/>
      <c r="J95" s="15"/>
      <c r="K95" s="15"/>
    </row>
    <row r="96" spans="3:11" x14ac:dyDescent="0.25">
      <c r="C96" s="43" t="s">
        <v>160</v>
      </c>
      <c r="D96" s="43"/>
      <c r="E96" s="43"/>
      <c r="F96" s="43"/>
      <c r="G96" s="43"/>
      <c r="H96" s="43"/>
      <c r="I96" s="15"/>
      <c r="J96" s="15"/>
      <c r="K96" s="15"/>
    </row>
    <row r="97" spans="3:11" x14ac:dyDescent="0.25">
      <c r="C97" s="44" t="s">
        <v>161</v>
      </c>
      <c r="D97" s="44" t="s">
        <v>162</v>
      </c>
      <c r="E97" s="15"/>
      <c r="F97" s="15"/>
      <c r="G97" s="15"/>
      <c r="H97" s="15"/>
      <c r="I97" s="15"/>
      <c r="J97" s="15"/>
      <c r="K97" s="15"/>
    </row>
    <row r="98" spans="3:11" x14ac:dyDescent="0.25">
      <c r="C98" s="43" t="s">
        <v>163</v>
      </c>
      <c r="D98" s="43"/>
      <c r="E98" s="43"/>
      <c r="F98" s="43"/>
      <c r="G98" s="43"/>
      <c r="H98" s="43"/>
      <c r="I98" s="15"/>
      <c r="J98" s="15"/>
      <c r="K98" s="15"/>
    </row>
    <row r="99" spans="3:11" x14ac:dyDescent="0.25">
      <c r="C99" s="44" t="s">
        <v>164</v>
      </c>
      <c r="D99" s="44" t="s">
        <v>165</v>
      </c>
      <c r="E99" s="15"/>
      <c r="F99" s="15"/>
      <c r="G99" s="15"/>
      <c r="H99" s="15"/>
      <c r="I99" s="15"/>
      <c r="J99" s="15"/>
      <c r="K99" s="15"/>
    </row>
    <row r="100" spans="3:11" x14ac:dyDescent="0.25">
      <c r="C100" s="44" t="s">
        <v>166</v>
      </c>
      <c r="D100" s="44" t="s">
        <v>167</v>
      </c>
      <c r="E100" s="15"/>
      <c r="F100" s="15"/>
      <c r="G100" s="15"/>
      <c r="H100" s="15"/>
      <c r="I100" s="15"/>
      <c r="J100" s="15"/>
      <c r="K100" s="15"/>
    </row>
    <row r="101" spans="3:11" ht="15.75" thickBot="1" x14ac:dyDescent="0.3">
      <c r="C101" s="44" t="s">
        <v>168</v>
      </c>
      <c r="D101" s="44" t="s">
        <v>169</v>
      </c>
      <c r="E101" s="15"/>
      <c r="F101" s="15"/>
      <c r="G101" s="15"/>
      <c r="H101" s="15"/>
      <c r="I101" s="15"/>
      <c r="J101" s="15"/>
      <c r="K101" s="15"/>
    </row>
    <row r="102" spans="3:11" ht="15.75" thickBot="1" x14ac:dyDescent="0.3">
      <c r="C102" s="45" t="s">
        <v>170</v>
      </c>
      <c r="D102" s="45"/>
      <c r="E102" s="45"/>
      <c r="F102" s="45"/>
      <c r="G102" s="45"/>
      <c r="H102" s="45"/>
      <c r="I102" s="15"/>
      <c r="J102" s="15"/>
      <c r="K102" s="15"/>
    </row>
    <row r="103" spans="3:11" x14ac:dyDescent="0.25">
      <c r="C103" s="43" t="s">
        <v>171</v>
      </c>
      <c r="D103" s="43"/>
      <c r="E103" s="43"/>
      <c r="F103" s="43"/>
      <c r="G103" s="43"/>
      <c r="H103" s="43"/>
      <c r="I103" s="15"/>
      <c r="J103" s="15"/>
      <c r="K103" s="15"/>
    </row>
    <row r="104" spans="3:11" x14ac:dyDescent="0.25">
      <c r="C104" s="44" t="s">
        <v>172</v>
      </c>
      <c r="D104" s="44" t="s">
        <v>173</v>
      </c>
      <c r="E104" s="15"/>
      <c r="F104" s="15"/>
      <c r="G104" s="15"/>
      <c r="H104" s="15"/>
      <c r="I104" s="15"/>
      <c r="J104" s="15"/>
      <c r="K104" s="15"/>
    </row>
    <row r="105" spans="3:11" x14ac:dyDescent="0.25">
      <c r="C105" s="44" t="s">
        <v>174</v>
      </c>
      <c r="D105" s="44" t="s">
        <v>175</v>
      </c>
      <c r="E105" s="15"/>
      <c r="F105" s="15"/>
      <c r="G105" s="15"/>
      <c r="H105" s="15"/>
      <c r="I105" s="15"/>
      <c r="J105" s="15"/>
      <c r="K105" s="15"/>
    </row>
    <row r="106" spans="3:11" ht="15.75" thickBot="1" x14ac:dyDescent="0.3">
      <c r="C106" s="44" t="s">
        <v>176</v>
      </c>
      <c r="D106" s="44" t="s">
        <v>177</v>
      </c>
      <c r="E106" s="15"/>
      <c r="F106" s="15"/>
      <c r="G106" s="15"/>
      <c r="H106" s="15"/>
      <c r="I106" s="15"/>
      <c r="J106" s="15"/>
      <c r="K106" s="15"/>
    </row>
    <row r="107" spans="3:11" ht="15.75" thickBot="1" x14ac:dyDescent="0.3">
      <c r="C107" s="45" t="s">
        <v>178</v>
      </c>
      <c r="D107" s="45"/>
      <c r="E107" s="45"/>
      <c r="F107" s="45"/>
      <c r="G107" s="45"/>
      <c r="H107" s="45"/>
      <c r="I107" s="15"/>
      <c r="J107" s="15"/>
      <c r="K107" s="15"/>
    </row>
    <row r="108" spans="3:11" x14ac:dyDescent="0.25">
      <c r="C108" s="44" t="s">
        <v>179</v>
      </c>
      <c r="D108" s="44" t="s">
        <v>180</v>
      </c>
      <c r="E108" s="15"/>
      <c r="F108" s="15"/>
      <c r="G108" s="15"/>
      <c r="H108" s="15"/>
      <c r="I108" s="15"/>
      <c r="J108" s="15"/>
      <c r="K108" s="15"/>
    </row>
    <row r="109" spans="3:11" x14ac:dyDescent="0.25">
      <c r="C109" s="44" t="s">
        <v>181</v>
      </c>
      <c r="D109" s="44" t="s">
        <v>182</v>
      </c>
      <c r="E109" s="15"/>
      <c r="F109" s="15"/>
      <c r="G109" s="15"/>
      <c r="H109" s="15"/>
      <c r="I109" s="15"/>
      <c r="J109" s="15"/>
      <c r="K109" s="15"/>
    </row>
    <row r="110" spans="3:11" ht="15.75" thickBot="1" x14ac:dyDescent="0.3">
      <c r="C110" s="44" t="s">
        <v>183</v>
      </c>
      <c r="D110" s="44" t="s">
        <v>184</v>
      </c>
      <c r="E110" s="15"/>
      <c r="F110" s="15"/>
      <c r="G110" s="15"/>
      <c r="H110" s="15"/>
      <c r="I110" s="15"/>
      <c r="J110" s="15"/>
      <c r="K110" s="15"/>
    </row>
    <row r="111" spans="3:11" ht="15.75" thickBot="1" x14ac:dyDescent="0.3">
      <c r="C111" s="45" t="s">
        <v>185</v>
      </c>
      <c r="D111" s="45"/>
      <c r="E111" s="45"/>
      <c r="F111" s="45"/>
      <c r="G111" s="45"/>
      <c r="H111" s="45"/>
      <c r="I111" s="15"/>
      <c r="J111" s="15"/>
      <c r="K111" s="15"/>
    </row>
    <row r="112" spans="3:11" x14ac:dyDescent="0.25">
      <c r="C112" s="44" t="s">
        <v>186</v>
      </c>
      <c r="D112" s="44" t="s">
        <v>187</v>
      </c>
      <c r="E112" s="15"/>
      <c r="F112" s="15"/>
      <c r="G112" s="15"/>
      <c r="H112" s="15"/>
      <c r="I112" s="15"/>
      <c r="J112" s="15"/>
      <c r="K112" s="15"/>
    </row>
    <row r="113" spans="1:30" ht="15.75" thickBot="1" x14ac:dyDescent="0.3">
      <c r="C113" s="46" t="s">
        <v>188</v>
      </c>
      <c r="D113" s="46" t="s">
        <v>189</v>
      </c>
      <c r="E113" s="49"/>
      <c r="F113" s="49"/>
      <c r="G113" s="49"/>
      <c r="H113" s="49"/>
      <c r="I113" s="15"/>
      <c r="J113" s="15"/>
      <c r="K113" s="15"/>
    </row>
    <row r="114" spans="1:30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spans="1:30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spans="1:30" ht="15.75" thickBot="1" x14ac:dyDescent="0.3">
      <c r="A116" s="15"/>
      <c r="B116" s="15"/>
      <c r="C116" s="50" t="s">
        <v>190</v>
      </c>
      <c r="D116" s="50" t="s">
        <v>191</v>
      </c>
      <c r="E116" s="50" t="s">
        <v>192</v>
      </c>
      <c r="F116" s="50" t="s">
        <v>193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1:30" x14ac:dyDescent="0.25">
      <c r="A117" s="15"/>
      <c r="B117" s="15"/>
      <c r="C117" s="15" t="s">
        <v>194</v>
      </c>
      <c r="D117" s="15" t="s">
        <v>195</v>
      </c>
      <c r="E117" s="51" t="s">
        <v>65</v>
      </c>
      <c r="F117" s="15" t="s">
        <v>196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spans="1:30" x14ac:dyDescent="0.25">
      <c r="A118" s="15"/>
      <c r="B118" s="15"/>
      <c r="C118" s="15" t="s">
        <v>197</v>
      </c>
      <c r="D118" s="15" t="s">
        <v>198</v>
      </c>
      <c r="E118" s="51" t="s">
        <v>66</v>
      </c>
      <c r="F118" s="15" t="s">
        <v>196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spans="1:30" ht="15.75" thickBot="1" x14ac:dyDescent="0.3">
      <c r="A119" s="15"/>
      <c r="B119" s="15"/>
      <c r="C119" s="49" t="s">
        <v>199</v>
      </c>
      <c r="D119" s="49" t="s">
        <v>200</v>
      </c>
      <c r="E119" s="52" t="s">
        <v>67</v>
      </c>
      <c r="F119" s="49" t="s">
        <v>196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1:30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spans="1:30" ht="15.75" x14ac:dyDescent="0.25">
      <c r="A122" s="15"/>
      <c r="B122" s="15"/>
      <c r="C122" s="53" t="s">
        <v>201</v>
      </c>
      <c r="D122" s="53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spans="1:30" ht="15.75" thickBot="1" x14ac:dyDescent="0.3">
      <c r="A123" s="15"/>
      <c r="B123" s="15"/>
      <c r="C123" s="50" t="s">
        <v>201</v>
      </c>
      <c r="D123" s="50" t="s">
        <v>202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spans="1:30" x14ac:dyDescent="0.25">
      <c r="A124" s="15"/>
      <c r="B124" s="15"/>
      <c r="C124" s="15" t="s">
        <v>203</v>
      </c>
      <c r="D124" s="15" t="s">
        <v>204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spans="1:30" x14ac:dyDescent="0.25">
      <c r="A125" s="15"/>
      <c r="B125" s="15"/>
      <c r="C125" s="15"/>
      <c r="D125" s="15" t="s">
        <v>205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spans="1:30" x14ac:dyDescent="0.25">
      <c r="A126" s="15"/>
      <c r="B126" s="15"/>
      <c r="C126" s="15" t="s">
        <v>206</v>
      </c>
      <c r="D126" s="15" t="s">
        <v>207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spans="1:30" x14ac:dyDescent="0.25">
      <c r="A127" s="15"/>
      <c r="B127" s="15"/>
      <c r="C127" s="15"/>
      <c r="D127" s="15" t="s">
        <v>208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spans="1:30" x14ac:dyDescent="0.25">
      <c r="A128" s="15"/>
      <c r="B128" s="15"/>
      <c r="C128" s="15" t="s">
        <v>209</v>
      </c>
      <c r="D128" s="15" t="s">
        <v>210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x14ac:dyDescent="0.25">
      <c r="A129" s="15"/>
      <c r="B129" s="15"/>
      <c r="C129" s="15"/>
      <c r="D129" s="15" t="s">
        <v>211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x14ac:dyDescent="0.25">
      <c r="A130" s="15"/>
      <c r="B130" s="15"/>
      <c r="C130" s="15"/>
      <c r="D130" s="15" t="s">
        <v>212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5.75" thickBot="1" x14ac:dyDescent="0.3">
      <c r="A131" s="15"/>
      <c r="B131" s="15"/>
      <c r="C131" s="49"/>
      <c r="D131" s="49" t="s">
        <v>213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spans="1:30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spans="1:30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spans="1:30" ht="19.5" thickBot="1" x14ac:dyDescent="0.3">
      <c r="A134" s="54" t="s">
        <v>214</v>
      </c>
      <c r="B134" s="54"/>
      <c r="C134" s="54"/>
      <c r="D134" s="54"/>
      <c r="E134" s="54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spans="1:30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spans="1:30" ht="15.75" x14ac:dyDescent="0.25">
      <c r="A136" s="55" t="s">
        <v>215</v>
      </c>
      <c r="B136" s="55"/>
      <c r="C136" s="55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15"/>
    </row>
    <row r="137" spans="1:30" x14ac:dyDescent="0.25">
      <c r="A137" s="57" t="s">
        <v>201</v>
      </c>
      <c r="B137" s="57" t="s">
        <v>202</v>
      </c>
      <c r="C137" s="58" t="s">
        <v>87</v>
      </c>
      <c r="D137" s="58" t="s">
        <v>93</v>
      </c>
      <c r="E137" s="58" t="s">
        <v>98</v>
      </c>
      <c r="F137" s="58" t="s">
        <v>101</v>
      </c>
      <c r="G137" s="58" t="s">
        <v>102</v>
      </c>
      <c r="H137" s="58" t="s">
        <v>103</v>
      </c>
      <c r="I137" s="58" t="s">
        <v>106</v>
      </c>
      <c r="J137" s="58" t="s">
        <v>107</v>
      </c>
      <c r="K137" s="58" t="s">
        <v>109</v>
      </c>
      <c r="L137" s="58" t="s">
        <v>111</v>
      </c>
      <c r="M137" s="58" t="s">
        <v>116</v>
      </c>
      <c r="N137" s="58" t="s">
        <v>117</v>
      </c>
      <c r="O137" s="58" t="s">
        <v>118</v>
      </c>
      <c r="P137" s="58" t="s">
        <v>95</v>
      </c>
      <c r="Q137" s="58" t="s">
        <v>96</v>
      </c>
      <c r="R137" s="58" t="s">
        <v>100</v>
      </c>
      <c r="S137" s="58" t="s">
        <v>105</v>
      </c>
      <c r="T137" s="58" t="s">
        <v>114</v>
      </c>
      <c r="U137" s="58" t="s">
        <v>115</v>
      </c>
      <c r="V137" s="58" t="s">
        <v>99</v>
      </c>
      <c r="W137" s="58" t="s">
        <v>104</v>
      </c>
      <c r="X137" s="58" t="s">
        <v>108</v>
      </c>
      <c r="Y137" s="58" t="s">
        <v>112</v>
      </c>
      <c r="Z137" s="58" t="s">
        <v>113</v>
      </c>
      <c r="AA137" s="58" t="s">
        <v>94</v>
      </c>
      <c r="AB137" s="58" t="s">
        <v>97</v>
      </c>
      <c r="AC137" s="58" t="s">
        <v>110</v>
      </c>
      <c r="AD137" s="15"/>
    </row>
    <row r="138" spans="1:30" x14ac:dyDescent="0.25">
      <c r="A138" s="56" t="s">
        <v>203</v>
      </c>
      <c r="B138" s="56" t="s">
        <v>204</v>
      </c>
      <c r="C138" s="59">
        <v>0.32377983784854231</v>
      </c>
      <c r="D138" s="59">
        <v>0.29539615700051852</v>
      </c>
      <c r="E138" s="59">
        <v>0.34966256439645477</v>
      </c>
      <c r="F138" s="59">
        <v>0.31311359703458036</v>
      </c>
      <c r="G138" s="59">
        <v>0.30099430857485032</v>
      </c>
      <c r="H138" s="59">
        <v>0.32585784427063491</v>
      </c>
      <c r="I138" s="59">
        <v>0.31296089693181006</v>
      </c>
      <c r="J138" s="59">
        <v>0.34414959934244926</v>
      </c>
      <c r="K138" s="59">
        <v>0.31640567871855385</v>
      </c>
      <c r="L138" s="59">
        <v>0.30551897544605799</v>
      </c>
      <c r="M138" s="59">
        <v>0.30690900126975923</v>
      </c>
      <c r="N138" s="59">
        <v>0.29742024558167873</v>
      </c>
      <c r="O138" s="59">
        <v>0.31985079986061538</v>
      </c>
      <c r="P138" s="59">
        <v>0.30317740338092081</v>
      </c>
      <c r="Q138" s="59">
        <v>0.32755819451934742</v>
      </c>
      <c r="R138" s="59">
        <v>0.29108733491927802</v>
      </c>
      <c r="S138" s="59">
        <v>0.32210907481657336</v>
      </c>
      <c r="T138" s="59">
        <v>0.28924149649685427</v>
      </c>
      <c r="U138" s="59">
        <v>0.31716332192128543</v>
      </c>
      <c r="V138" s="59">
        <v>0.31520515014132622</v>
      </c>
      <c r="W138" s="59">
        <v>0.30543827437637427</v>
      </c>
      <c r="X138" s="59">
        <v>0.29765342162432462</v>
      </c>
      <c r="Y138" s="59">
        <v>0.28141024531167946</v>
      </c>
      <c r="Z138" s="59">
        <v>0.32408712009988533</v>
      </c>
      <c r="AA138" s="59">
        <v>0.33773511822059504</v>
      </c>
      <c r="AB138" s="59">
        <v>0.36384480991771728</v>
      </c>
      <c r="AC138" s="59">
        <v>0.29253128431407999</v>
      </c>
      <c r="AD138" s="15"/>
    </row>
    <row r="139" spans="1:30" x14ac:dyDescent="0.25">
      <c r="A139" s="56"/>
      <c r="B139" s="56" t="s">
        <v>205</v>
      </c>
      <c r="C139" s="59">
        <v>5.3963306308090382E-2</v>
      </c>
      <c r="D139" s="59">
        <v>4.9232692833419758E-2</v>
      </c>
      <c r="E139" s="59">
        <v>5.8277094066075792E-2</v>
      </c>
      <c r="F139" s="59">
        <v>5.2185599505763403E-2</v>
      </c>
      <c r="G139" s="59">
        <v>5.016571809580838E-2</v>
      </c>
      <c r="H139" s="59">
        <v>5.4309640711772487E-2</v>
      </c>
      <c r="I139" s="59">
        <v>5.216014948863501E-2</v>
      </c>
      <c r="J139" s="59">
        <v>5.7358266557074891E-2</v>
      </c>
      <c r="K139" s="59">
        <v>5.2734279786425649E-2</v>
      </c>
      <c r="L139" s="59">
        <v>5.0919829241009663E-2</v>
      </c>
      <c r="M139" s="59">
        <v>5.1151500211626538E-2</v>
      </c>
      <c r="N139" s="59">
        <v>4.95700409302798E-2</v>
      </c>
      <c r="O139" s="59">
        <v>5.3308466643435894E-2</v>
      </c>
      <c r="P139" s="59">
        <v>5.052956723015347E-2</v>
      </c>
      <c r="Q139" s="59">
        <v>5.459303241989124E-2</v>
      </c>
      <c r="R139" s="59">
        <v>4.8514555819879672E-2</v>
      </c>
      <c r="S139" s="59">
        <v>5.3684845802762227E-2</v>
      </c>
      <c r="T139" s="59">
        <v>4.8206916082809047E-2</v>
      </c>
      <c r="U139" s="59">
        <v>5.2860553653547575E-2</v>
      </c>
      <c r="V139" s="59">
        <v>5.2534191690221041E-2</v>
      </c>
      <c r="W139" s="59">
        <v>5.0906379062729046E-2</v>
      </c>
      <c r="X139" s="59">
        <v>4.9608903604054101E-2</v>
      </c>
      <c r="Y139" s="59">
        <v>4.690170755194658E-2</v>
      </c>
      <c r="Z139" s="59">
        <v>5.4014520016647569E-2</v>
      </c>
      <c r="AA139" s="59">
        <v>5.6289186370099165E-2</v>
      </c>
      <c r="AB139" s="59">
        <v>6.064080165295288E-2</v>
      </c>
      <c r="AC139" s="59">
        <v>4.8755214052346667E-2</v>
      </c>
      <c r="AD139" s="15"/>
    </row>
    <row r="140" spans="1:30" x14ac:dyDescent="0.25">
      <c r="A140" s="56" t="s">
        <v>206</v>
      </c>
      <c r="B140" s="56" t="s">
        <v>207</v>
      </c>
      <c r="C140" s="60">
        <v>1.2024577456126329E-3</v>
      </c>
      <c r="D140" s="59">
        <v>8.4181954391599476E-4</v>
      </c>
      <c r="E140" s="59">
        <v>1.4736843073167786E-3</v>
      </c>
      <c r="F140" s="59">
        <v>1.3698908311171865E-3</v>
      </c>
      <c r="G140" s="59">
        <v>9.8425388735709995E-4</v>
      </c>
      <c r="H140" s="59">
        <v>6.2421004942624992E-4</v>
      </c>
      <c r="I140" s="59">
        <v>1.2422933671109623E-3</v>
      </c>
      <c r="J140" s="59">
        <v>8.6646068484003841E-4</v>
      </c>
      <c r="K140" s="59">
        <v>1.3159890714686659E-3</v>
      </c>
      <c r="L140" s="59">
        <v>1.2716318220191991E-3</v>
      </c>
      <c r="M140" s="59">
        <v>1.1218737998245681E-3</v>
      </c>
      <c r="N140" s="59">
        <v>1.2891857705150252E-3</v>
      </c>
      <c r="O140" s="59">
        <v>1.4574437703184118E-3</v>
      </c>
      <c r="P140" s="59">
        <v>1.2419671387040388E-3</v>
      </c>
      <c r="Q140" s="59">
        <v>1.4684396048311016E-3</v>
      </c>
      <c r="R140" s="59">
        <v>9.5921086863546602E-4</v>
      </c>
      <c r="S140" s="59">
        <v>1.0725657999581929E-3</v>
      </c>
      <c r="T140" s="59">
        <v>1.1764845294377178E-3</v>
      </c>
      <c r="U140" s="59">
        <v>1.3287962602263445E-3</v>
      </c>
      <c r="V140" s="59">
        <v>7.9269582890742734E-4</v>
      </c>
      <c r="W140" s="59">
        <v>0</v>
      </c>
      <c r="X140" s="59">
        <v>7.4007830335184128E-4</v>
      </c>
      <c r="Y140" s="59">
        <v>7.0738302217035411E-4</v>
      </c>
      <c r="Z140" s="59">
        <v>8.0234115950314402E-4</v>
      </c>
      <c r="AA140" s="59">
        <v>7.1933080869381386E-4</v>
      </c>
      <c r="AB140" s="59">
        <v>7.4164409782466955E-4</v>
      </c>
      <c r="AC140" s="59">
        <v>7.7316749378532367E-4</v>
      </c>
      <c r="AD140" s="15"/>
    </row>
    <row r="141" spans="1:30" x14ac:dyDescent="0.25">
      <c r="A141" s="56"/>
      <c r="B141" s="56" t="s">
        <v>208</v>
      </c>
      <c r="C141" s="59">
        <v>0.51421690231633799</v>
      </c>
      <c r="D141" s="59">
        <v>0.57696936147650701</v>
      </c>
      <c r="E141" s="59">
        <v>0.41519891685215071</v>
      </c>
      <c r="F141" s="59">
        <v>0.53837411623785481</v>
      </c>
      <c r="G141" s="59">
        <v>0.5273035898540861</v>
      </c>
      <c r="H141" s="59">
        <v>0.54428190464659498</v>
      </c>
      <c r="I141" s="59">
        <v>0.54724418926165252</v>
      </c>
      <c r="J141" s="59">
        <v>0.50629481396736598</v>
      </c>
      <c r="K141" s="59">
        <v>0.54969956239724382</v>
      </c>
      <c r="L141" s="59">
        <v>0.54286879912927866</v>
      </c>
      <c r="M141" s="59">
        <v>0.57050800443626981</v>
      </c>
      <c r="N141" s="59">
        <v>0.57834017325166753</v>
      </c>
      <c r="O141" s="59">
        <v>0.54807767476728875</v>
      </c>
      <c r="P141" s="59">
        <v>0.57445550608131724</v>
      </c>
      <c r="Q141" s="59">
        <v>0.54514159019281827</v>
      </c>
      <c r="R141" s="59">
        <v>0.52942173322971142</v>
      </c>
      <c r="S141" s="59">
        <v>0.54890743812317566</v>
      </c>
      <c r="T141" s="59">
        <v>0.57655830557717536</v>
      </c>
      <c r="U141" s="59">
        <v>0.56469028513375741</v>
      </c>
      <c r="V141" s="59">
        <v>0.5314898835087899</v>
      </c>
      <c r="W141" s="59">
        <v>0.5710449216561202</v>
      </c>
      <c r="X141" s="59">
        <v>0.54463316447281129</v>
      </c>
      <c r="Y141" s="59">
        <v>0.60580683229929833</v>
      </c>
      <c r="Z141" s="59">
        <v>0.54575340066281097</v>
      </c>
      <c r="AA141" s="59">
        <v>0.57130392959697351</v>
      </c>
      <c r="AB141" s="59">
        <v>0.56067924597798535</v>
      </c>
      <c r="AC141" s="59">
        <v>0.49285227418620653</v>
      </c>
      <c r="AD141" s="15"/>
    </row>
    <row r="142" spans="1:30" x14ac:dyDescent="0.25">
      <c r="A142" s="56" t="s">
        <v>209</v>
      </c>
      <c r="B142" s="56" t="s">
        <v>210</v>
      </c>
      <c r="C142" s="59">
        <v>1.6399604421517593E-2</v>
      </c>
      <c r="D142" s="59">
        <v>7.4490307781118984E-3</v>
      </c>
      <c r="E142" s="59">
        <v>3.2041705931306341E-2</v>
      </c>
      <c r="F142" s="59">
        <v>1.4142087272297982E-2</v>
      </c>
      <c r="G142" s="59">
        <v>7.8384539751406128E-3</v>
      </c>
      <c r="H142" s="59">
        <v>9.942235039347571E-3</v>
      </c>
      <c r="I142" s="59">
        <v>8.7941712391293846E-3</v>
      </c>
      <c r="J142" s="59">
        <v>1.9167683727598969E-2</v>
      </c>
      <c r="K142" s="59">
        <v>1.9563309645198885E-2</v>
      </c>
      <c r="L142" s="59">
        <v>6.7513932047123726E-3</v>
      </c>
      <c r="M142" s="59">
        <v>1.1912585101328303E-2</v>
      </c>
      <c r="N142" s="59">
        <v>6.2742086519266488E-3</v>
      </c>
      <c r="O142" s="59">
        <v>9.0275647633180547E-3</v>
      </c>
      <c r="P142" s="59">
        <v>1.0257172186811273E-2</v>
      </c>
      <c r="Q142" s="59">
        <v>1.2127565539618518E-2</v>
      </c>
      <c r="R142" s="59">
        <v>1.0185353383353699E-2</v>
      </c>
      <c r="S142" s="59">
        <v>1.2812635692286438E-2</v>
      </c>
      <c r="T142" s="59">
        <v>5.2051948265462115E-3</v>
      </c>
      <c r="U142" s="59">
        <v>8.6226466174633056E-3</v>
      </c>
      <c r="V142" s="59">
        <v>1.3327262086971724E-2</v>
      </c>
      <c r="W142" s="59">
        <v>8.2106842864435349E-3</v>
      </c>
      <c r="X142" s="59">
        <v>7.2036254203120672E-3</v>
      </c>
      <c r="Y142" s="59">
        <v>6.2594387860714779E-3</v>
      </c>
      <c r="Z142" s="59">
        <v>8.5196368293601697E-3</v>
      </c>
      <c r="AA142" s="59">
        <v>8.9112260712667282E-3</v>
      </c>
      <c r="AB142" s="59">
        <v>9.8439085033626087E-3</v>
      </c>
      <c r="AC142" s="59">
        <v>4.1049285439853662E-3</v>
      </c>
      <c r="AD142" s="15"/>
    </row>
    <row r="143" spans="1:30" x14ac:dyDescent="0.25">
      <c r="A143" s="56"/>
      <c r="B143" s="56" t="s">
        <v>211</v>
      </c>
      <c r="C143" s="59">
        <v>8.2740995898888392E-2</v>
      </c>
      <c r="D143" s="59">
        <v>7.0110938367526743E-2</v>
      </c>
      <c r="E143" s="59">
        <v>0.1139689510378053</v>
      </c>
      <c r="F143" s="59">
        <v>8.0814709118386313E-2</v>
      </c>
      <c r="G143" s="59">
        <v>0.11271367561275741</v>
      </c>
      <c r="H143" s="59">
        <v>6.4984165282223824E-2</v>
      </c>
      <c r="I143" s="59">
        <v>7.7598299711661989E-2</v>
      </c>
      <c r="J143" s="59">
        <v>7.216317572067088E-2</v>
      </c>
      <c r="K143" s="59">
        <v>6.0281180381109148E-2</v>
      </c>
      <c r="L143" s="59">
        <v>9.2669371156921962E-2</v>
      </c>
      <c r="M143" s="59">
        <v>5.839703518119168E-2</v>
      </c>
      <c r="N143" s="59">
        <v>6.7106145813932178E-2</v>
      </c>
      <c r="O143" s="59">
        <v>6.8278050195023532E-2</v>
      </c>
      <c r="P143" s="59">
        <v>6.0338383982093263E-2</v>
      </c>
      <c r="Q143" s="59">
        <v>5.9111177723493433E-2</v>
      </c>
      <c r="R143" s="59">
        <v>0.11983181177914175</v>
      </c>
      <c r="S143" s="59">
        <v>6.1413439765244195E-2</v>
      </c>
      <c r="T143" s="59">
        <v>7.9611602487177441E-2</v>
      </c>
      <c r="U143" s="59">
        <v>5.5334396413720018E-2</v>
      </c>
      <c r="V143" s="59">
        <v>8.6650816743783748E-2</v>
      </c>
      <c r="W143" s="59">
        <v>6.4399740618333048E-2</v>
      </c>
      <c r="X143" s="59">
        <v>0.10016080657514609</v>
      </c>
      <c r="Y143" s="59">
        <v>5.8914393028833764E-2</v>
      </c>
      <c r="Z143" s="59">
        <v>6.6822981231792783E-2</v>
      </c>
      <c r="AA143" s="59">
        <v>2.5041208932371696E-2</v>
      </c>
      <c r="AB143" s="59">
        <v>4.2495898501573662E-3</v>
      </c>
      <c r="AC143" s="59">
        <v>0.16098313140959611</v>
      </c>
      <c r="AD143" s="15"/>
    </row>
    <row r="144" spans="1:30" x14ac:dyDescent="0.25">
      <c r="A144" s="56"/>
      <c r="B144" s="56" t="s">
        <v>212</v>
      </c>
      <c r="C144" s="59">
        <v>7.6968954610109105E-3</v>
      </c>
      <c r="D144" s="59">
        <v>0</v>
      </c>
      <c r="E144" s="59">
        <v>2.9377083408890298E-2</v>
      </c>
      <c r="F144" s="59">
        <v>0</v>
      </c>
      <c r="G144" s="59">
        <v>0</v>
      </c>
      <c r="H144" s="59">
        <v>0</v>
      </c>
      <c r="I144" s="59">
        <v>0</v>
      </c>
      <c r="J144" s="59">
        <v>0</v>
      </c>
      <c r="K144" s="59">
        <v>0</v>
      </c>
      <c r="L144" s="59">
        <v>0</v>
      </c>
      <c r="M144" s="59">
        <v>0</v>
      </c>
      <c r="N144" s="59">
        <v>0</v>
      </c>
      <c r="O144" s="59">
        <v>0</v>
      </c>
      <c r="P144" s="59">
        <v>0</v>
      </c>
      <c r="Q144" s="59">
        <v>0</v>
      </c>
      <c r="R144" s="59">
        <v>0</v>
      </c>
      <c r="S144" s="59">
        <v>0</v>
      </c>
      <c r="T144" s="59">
        <v>0</v>
      </c>
      <c r="U144" s="59">
        <v>0</v>
      </c>
      <c r="V144" s="59">
        <v>0</v>
      </c>
      <c r="W144" s="59">
        <v>0</v>
      </c>
      <c r="X144" s="59">
        <v>0</v>
      </c>
      <c r="Y144" s="59">
        <v>0</v>
      </c>
      <c r="Z144" s="59">
        <v>0</v>
      </c>
      <c r="AA144" s="59">
        <v>0</v>
      </c>
      <c r="AB144" s="59">
        <v>0</v>
      </c>
      <c r="AC144" s="59">
        <v>0</v>
      </c>
      <c r="AD144" s="15"/>
    </row>
    <row r="145" spans="1:30" x14ac:dyDescent="0.25">
      <c r="A145" s="56"/>
      <c r="B145" s="56" t="s">
        <v>213</v>
      </c>
      <c r="C145" s="59">
        <v>0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  <c r="Q145" s="59">
        <v>0</v>
      </c>
      <c r="R145" s="59">
        <v>0</v>
      </c>
      <c r="S145" s="59">
        <v>0</v>
      </c>
      <c r="T145" s="59">
        <v>0</v>
      </c>
      <c r="U145" s="59">
        <v>0</v>
      </c>
      <c r="V145" s="59">
        <v>0</v>
      </c>
      <c r="W145" s="59">
        <v>0</v>
      </c>
      <c r="X145" s="59">
        <v>0</v>
      </c>
      <c r="Y145" s="59">
        <v>0</v>
      </c>
      <c r="Z145" s="59">
        <v>0</v>
      </c>
      <c r="AA145" s="59">
        <v>0</v>
      </c>
      <c r="AB145" s="59">
        <v>0</v>
      </c>
      <c r="AC145" s="59">
        <v>0</v>
      </c>
      <c r="AD145" s="15"/>
    </row>
    <row r="146" spans="1:30" x14ac:dyDescent="0.25">
      <c r="A146" s="61"/>
      <c r="B146" s="62" t="s">
        <v>216</v>
      </c>
      <c r="C146" s="63">
        <v>1.0000000000000002</v>
      </c>
      <c r="D146" s="63">
        <v>0.99999999999999978</v>
      </c>
      <c r="E146" s="63">
        <v>0.99999999999999989</v>
      </c>
      <c r="F146" s="63">
        <v>0.99999999999999989</v>
      </c>
      <c r="G146" s="63">
        <v>1</v>
      </c>
      <c r="H146" s="63">
        <v>1</v>
      </c>
      <c r="I146" s="63">
        <v>0.99999999999999989</v>
      </c>
      <c r="J146" s="63">
        <v>1</v>
      </c>
      <c r="K146" s="63">
        <v>1</v>
      </c>
      <c r="L146" s="63">
        <v>0.99999999999999989</v>
      </c>
      <c r="M146" s="63">
        <v>1.0000000000000002</v>
      </c>
      <c r="N146" s="63">
        <v>0.99999999999999989</v>
      </c>
      <c r="O146" s="63">
        <v>1</v>
      </c>
      <c r="P146" s="63">
        <v>1.0000000000000002</v>
      </c>
      <c r="Q146" s="63">
        <v>0.99999999999999989</v>
      </c>
      <c r="R146" s="63">
        <v>1</v>
      </c>
      <c r="S146" s="63">
        <v>1</v>
      </c>
      <c r="T146" s="63">
        <v>1</v>
      </c>
      <c r="U146" s="63">
        <v>1</v>
      </c>
      <c r="V146" s="63">
        <v>1.0000000000000002</v>
      </c>
      <c r="W146" s="63">
        <v>1</v>
      </c>
      <c r="X146" s="63">
        <v>1</v>
      </c>
      <c r="Y146" s="63">
        <v>0.99999999999999989</v>
      </c>
      <c r="Z146" s="63">
        <v>1</v>
      </c>
      <c r="AA146" s="63">
        <v>1</v>
      </c>
      <c r="AB146" s="63">
        <v>1.0000000000000002</v>
      </c>
      <c r="AC146" s="63">
        <v>0.99999999999999989</v>
      </c>
      <c r="AD146" s="15"/>
    </row>
    <row r="147" spans="1:30" x14ac:dyDescent="0.2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15"/>
    </row>
    <row r="148" spans="1:30" x14ac:dyDescent="0.2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15"/>
    </row>
    <row r="149" spans="1:30" x14ac:dyDescent="0.2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15"/>
    </row>
    <row r="150" spans="1:30" ht="15.75" x14ac:dyDescent="0.25">
      <c r="A150" s="55" t="s">
        <v>217</v>
      </c>
      <c r="B150" s="55"/>
      <c r="C150" s="55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15"/>
    </row>
    <row r="151" spans="1:30" x14ac:dyDescent="0.25">
      <c r="A151" s="57" t="s">
        <v>201</v>
      </c>
      <c r="B151" s="57" t="s">
        <v>202</v>
      </c>
      <c r="C151" s="58" t="s">
        <v>87</v>
      </c>
      <c r="D151" s="58" t="s">
        <v>93</v>
      </c>
      <c r="E151" s="58" t="s">
        <v>98</v>
      </c>
      <c r="F151" s="58" t="s">
        <v>101</v>
      </c>
      <c r="G151" s="58" t="s">
        <v>102</v>
      </c>
      <c r="H151" s="58" t="s">
        <v>103</v>
      </c>
      <c r="I151" s="58" t="s">
        <v>106</v>
      </c>
      <c r="J151" s="58" t="s">
        <v>107</v>
      </c>
      <c r="K151" s="58" t="s">
        <v>109</v>
      </c>
      <c r="L151" s="58" t="s">
        <v>111</v>
      </c>
      <c r="M151" s="58" t="s">
        <v>116</v>
      </c>
      <c r="N151" s="58" t="s">
        <v>117</v>
      </c>
      <c r="O151" s="58" t="s">
        <v>118</v>
      </c>
      <c r="P151" s="58" t="s">
        <v>95</v>
      </c>
      <c r="Q151" s="58" t="s">
        <v>96</v>
      </c>
      <c r="R151" s="58" t="s">
        <v>100</v>
      </c>
      <c r="S151" s="58" t="s">
        <v>105</v>
      </c>
      <c r="T151" s="58" t="s">
        <v>114</v>
      </c>
      <c r="U151" s="58" t="s">
        <v>115</v>
      </c>
      <c r="V151" s="58" t="s">
        <v>99</v>
      </c>
      <c r="W151" s="58" t="s">
        <v>104</v>
      </c>
      <c r="X151" s="58" t="s">
        <v>108</v>
      </c>
      <c r="Y151" s="58" t="s">
        <v>112</v>
      </c>
      <c r="Z151" s="58" t="s">
        <v>113</v>
      </c>
      <c r="AA151" s="58" t="s">
        <v>94</v>
      </c>
      <c r="AB151" s="58" t="s">
        <v>97</v>
      </c>
      <c r="AC151" s="58" t="s">
        <v>110</v>
      </c>
      <c r="AD151" s="15"/>
    </row>
    <row r="152" spans="1:30" x14ac:dyDescent="0.25">
      <c r="A152" s="56" t="s">
        <v>203</v>
      </c>
      <c r="B152" s="56" t="s">
        <v>204</v>
      </c>
      <c r="C152" s="59">
        <v>0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  <c r="Q152" s="59">
        <v>0</v>
      </c>
      <c r="R152" s="59">
        <v>0</v>
      </c>
      <c r="S152" s="59">
        <v>0</v>
      </c>
      <c r="T152" s="59">
        <v>0</v>
      </c>
      <c r="U152" s="59">
        <v>0</v>
      </c>
      <c r="V152" s="59">
        <v>0</v>
      </c>
      <c r="W152" s="59">
        <v>0</v>
      </c>
      <c r="X152" s="59">
        <v>0</v>
      </c>
      <c r="Y152" s="59">
        <v>0</v>
      </c>
      <c r="Z152" s="59">
        <v>0</v>
      </c>
      <c r="AA152" s="59">
        <v>0</v>
      </c>
      <c r="AB152" s="59">
        <v>0</v>
      </c>
      <c r="AC152" s="59">
        <v>0</v>
      </c>
      <c r="AD152" s="15"/>
    </row>
    <row r="153" spans="1:30" x14ac:dyDescent="0.25">
      <c r="A153" s="56"/>
      <c r="B153" s="56" t="s">
        <v>205</v>
      </c>
      <c r="C153" s="59">
        <v>0</v>
      </c>
      <c r="D153" s="59">
        <v>0</v>
      </c>
      <c r="E153" s="59">
        <v>0</v>
      </c>
      <c r="F153" s="59">
        <v>0</v>
      </c>
      <c r="G153" s="59">
        <v>0</v>
      </c>
      <c r="H153" s="59">
        <v>0</v>
      </c>
      <c r="I153" s="59">
        <v>0</v>
      </c>
      <c r="J153" s="59">
        <v>0</v>
      </c>
      <c r="K153" s="59">
        <v>0</v>
      </c>
      <c r="L153" s="59">
        <v>0</v>
      </c>
      <c r="M153" s="59">
        <v>0</v>
      </c>
      <c r="N153" s="59">
        <v>0</v>
      </c>
      <c r="O153" s="59">
        <v>0</v>
      </c>
      <c r="P153" s="59">
        <v>0</v>
      </c>
      <c r="Q153" s="59">
        <v>0</v>
      </c>
      <c r="R153" s="59">
        <v>0</v>
      </c>
      <c r="S153" s="59">
        <v>0</v>
      </c>
      <c r="T153" s="59">
        <v>0</v>
      </c>
      <c r="U153" s="59">
        <v>0</v>
      </c>
      <c r="V153" s="59">
        <v>0</v>
      </c>
      <c r="W153" s="59">
        <v>0</v>
      </c>
      <c r="X153" s="59">
        <v>0</v>
      </c>
      <c r="Y153" s="59">
        <v>0</v>
      </c>
      <c r="Z153" s="59">
        <v>0</v>
      </c>
      <c r="AA153" s="59">
        <v>0</v>
      </c>
      <c r="AB153" s="59">
        <v>0</v>
      </c>
      <c r="AC153" s="59">
        <v>0</v>
      </c>
      <c r="AD153" s="15"/>
    </row>
    <row r="154" spans="1:30" x14ac:dyDescent="0.25">
      <c r="A154" s="56" t="s">
        <v>206</v>
      </c>
      <c r="B154" s="56" t="s">
        <v>207</v>
      </c>
      <c r="C154" s="60">
        <v>3.2739468688573266E-3</v>
      </c>
      <c r="D154" s="59">
        <v>2.1586268841599747E-3</v>
      </c>
      <c r="E154" s="59">
        <v>4.3137182635283444E-3</v>
      </c>
      <c r="F154" s="59">
        <v>3.6319751739066989E-3</v>
      </c>
      <c r="G154" s="59">
        <v>2.5491869155235955E-3</v>
      </c>
      <c r="H154" s="59">
        <v>1.6941154698507114E-3</v>
      </c>
      <c r="I154" s="59">
        <v>3.2883004760979389E-3</v>
      </c>
      <c r="J154" s="59">
        <v>2.4416088687366478E-3</v>
      </c>
      <c r="K154" s="59">
        <v>3.5159102982178412E-3</v>
      </c>
      <c r="L154" s="59">
        <v>3.3185344885490013E-3</v>
      </c>
      <c r="M154" s="59">
        <v>2.939754742265497E-3</v>
      </c>
      <c r="N154" s="59">
        <v>3.3151523856669103E-3</v>
      </c>
      <c r="O154" s="59">
        <v>3.906666915379246E-3</v>
      </c>
      <c r="P154" s="59">
        <v>3.2306073901205486E-3</v>
      </c>
      <c r="Q154" s="59">
        <v>3.9969766503394092E-3</v>
      </c>
      <c r="R154" s="59">
        <v>2.4423953155841079E-3</v>
      </c>
      <c r="S154" s="59">
        <v>2.8914591982090753E-3</v>
      </c>
      <c r="T154" s="59">
        <v>2.9812499263931389E-3</v>
      </c>
      <c r="U154" s="59">
        <v>3.5441732524901714E-3</v>
      </c>
      <c r="V154" s="59">
        <v>2.1106258862285242E-3</v>
      </c>
      <c r="W154" s="59">
        <v>0</v>
      </c>
      <c r="X154" s="59">
        <v>1.9054783663146626E-3</v>
      </c>
      <c r="Y154" s="59">
        <v>1.7694736792673005E-3</v>
      </c>
      <c r="Z154" s="59">
        <v>2.1690169741061518E-3</v>
      </c>
      <c r="AA154" s="59">
        <v>1.996201699404686E-3</v>
      </c>
      <c r="AB154" s="59">
        <v>2.1678265957034699E-3</v>
      </c>
      <c r="AC154" s="59">
        <v>1.9708873200458749E-3</v>
      </c>
      <c r="AD154" s="15"/>
    </row>
    <row r="155" spans="1:30" x14ac:dyDescent="0.25">
      <c r="A155" s="56"/>
      <c r="B155" s="56" t="s">
        <v>208</v>
      </c>
      <c r="C155" s="59">
        <v>0.83405572391255312</v>
      </c>
      <c r="D155" s="59">
        <v>0.88136996225712338</v>
      </c>
      <c r="E155" s="59">
        <v>0.7240198055510555</v>
      </c>
      <c r="F155" s="59">
        <v>0.85033097733510543</v>
      </c>
      <c r="G155" s="59">
        <v>0.81358360125192186</v>
      </c>
      <c r="H155" s="59">
        <v>0.88000079438796519</v>
      </c>
      <c r="I155" s="59">
        <v>0.86292967512561713</v>
      </c>
      <c r="J155" s="59">
        <v>0.84991917486050839</v>
      </c>
      <c r="K155" s="59">
        <v>0.87489878054676506</v>
      </c>
      <c r="L155" s="59">
        <v>0.84396948853578213</v>
      </c>
      <c r="M155" s="59">
        <v>0.89058577172865516</v>
      </c>
      <c r="N155" s="59">
        <v>0.88596847722847849</v>
      </c>
      <c r="O155" s="59">
        <v>0.87519253516054751</v>
      </c>
      <c r="P155" s="59">
        <v>0.89017909286971042</v>
      </c>
      <c r="Q155" s="59">
        <v>0.88395825319439558</v>
      </c>
      <c r="R155" s="59">
        <v>0.80306472393989703</v>
      </c>
      <c r="S155" s="59">
        <v>0.88153417928289457</v>
      </c>
      <c r="T155" s="59">
        <v>0.87036679499941227</v>
      </c>
      <c r="U155" s="59">
        <v>0.89725064481847272</v>
      </c>
      <c r="V155" s="59">
        <v>0.84303694258501916</v>
      </c>
      <c r="W155" s="59">
        <v>0.88919219682824724</v>
      </c>
      <c r="X155" s="59">
        <v>0.83536706688667051</v>
      </c>
      <c r="Y155" s="59">
        <v>0.90275636290048633</v>
      </c>
      <c r="Z155" s="59">
        <v>0.87891574758893642</v>
      </c>
      <c r="AA155" s="59">
        <v>0.9444737396739924</v>
      </c>
      <c r="AB155" s="59">
        <v>0.97631596747347482</v>
      </c>
      <c r="AC155" s="59">
        <v>0.7484312106638259</v>
      </c>
      <c r="AD155" s="15"/>
    </row>
    <row r="156" spans="1:30" x14ac:dyDescent="0.25">
      <c r="A156" s="56" t="s">
        <v>209</v>
      </c>
      <c r="B156" s="56" t="s">
        <v>210</v>
      </c>
      <c r="C156" s="59">
        <v>2.1905905312439161E-2</v>
      </c>
      <c r="D156" s="59">
        <v>9.3709663140288998E-3</v>
      </c>
      <c r="E156" s="59">
        <v>4.6013893098741668E-2</v>
      </c>
      <c r="F156" s="59">
        <v>1.8394858695029128E-2</v>
      </c>
      <c r="G156" s="59">
        <v>9.9598084318994508E-3</v>
      </c>
      <c r="H156" s="59">
        <v>1.3237997918849932E-2</v>
      </c>
      <c r="I156" s="59">
        <v>1.1420057155050359E-2</v>
      </c>
      <c r="J156" s="59">
        <v>2.6498598054231513E-2</v>
      </c>
      <c r="K156" s="59">
        <v>2.5642116158186581E-2</v>
      </c>
      <c r="L156" s="59">
        <v>8.6437934593511252E-3</v>
      </c>
      <c r="M156" s="59">
        <v>1.5314370184172183E-2</v>
      </c>
      <c r="N156" s="59">
        <v>7.9154020817384443E-3</v>
      </c>
      <c r="O156" s="59">
        <v>1.1871653704006174E-2</v>
      </c>
      <c r="P156" s="59">
        <v>1.3089641552029165E-2</v>
      </c>
      <c r="Q156" s="59">
        <v>1.6194784858342321E-2</v>
      </c>
      <c r="R156" s="59">
        <v>1.272342398540301E-2</v>
      </c>
      <c r="S156" s="59">
        <v>1.6945626580446856E-2</v>
      </c>
      <c r="T156" s="59">
        <v>6.4710564013944778E-3</v>
      </c>
      <c r="U156" s="59">
        <v>1.1282963024401618E-2</v>
      </c>
      <c r="V156" s="59">
        <v>1.7408913059663488E-2</v>
      </c>
      <c r="W156" s="59">
        <v>1.0528920260910977E-2</v>
      </c>
      <c r="X156" s="59">
        <v>9.0992061135074936E-3</v>
      </c>
      <c r="Y156" s="59">
        <v>7.6815860877352945E-3</v>
      </c>
      <c r="Z156" s="59">
        <v>1.129928575321087E-2</v>
      </c>
      <c r="AA156" s="59">
        <v>1.2132191360051241E-2</v>
      </c>
      <c r="AB156" s="59">
        <v>1.4116355738962196E-2</v>
      </c>
      <c r="AC156" s="59">
        <v>5.1335741680296381E-3</v>
      </c>
      <c r="AD156" s="15"/>
    </row>
    <row r="157" spans="1:30" x14ac:dyDescent="0.25">
      <c r="A157" s="56"/>
      <c r="B157" s="56" t="s">
        <v>211</v>
      </c>
      <c r="C157" s="59">
        <v>0.13420523697456904</v>
      </c>
      <c r="D157" s="59">
        <v>0.10710044454468777</v>
      </c>
      <c r="E157" s="59">
        <v>0.19873794082808949</v>
      </c>
      <c r="F157" s="59">
        <v>0.12764218879595873</v>
      </c>
      <c r="G157" s="59">
        <v>0.17390740340065505</v>
      </c>
      <c r="H157" s="59">
        <v>0.10506709222333424</v>
      </c>
      <c r="I157" s="59">
        <v>0.12236196724323453</v>
      </c>
      <c r="J157" s="59">
        <v>0.12114061821652349</v>
      </c>
      <c r="K157" s="59">
        <v>9.5943192996830379E-2</v>
      </c>
      <c r="L157" s="59">
        <v>0.14406818351631784</v>
      </c>
      <c r="M157" s="59">
        <v>9.1160103344907026E-2</v>
      </c>
      <c r="N157" s="59">
        <v>0.10280096830411618</v>
      </c>
      <c r="O157" s="59">
        <v>0.1090291442200671</v>
      </c>
      <c r="P157" s="59">
        <v>9.3500658188139713E-2</v>
      </c>
      <c r="Q157" s="59">
        <v>9.5849985296922749E-2</v>
      </c>
      <c r="R157" s="59">
        <v>0.18176945675911579</v>
      </c>
      <c r="S157" s="59">
        <v>9.8628734938449439E-2</v>
      </c>
      <c r="T157" s="59">
        <v>0.1201808986728002</v>
      </c>
      <c r="U157" s="59">
        <v>8.7922218904635543E-2</v>
      </c>
      <c r="V157" s="59">
        <v>0.13744351846908884</v>
      </c>
      <c r="W157" s="59">
        <v>0.10027888291084175</v>
      </c>
      <c r="X157" s="59">
        <v>0.15362824863350735</v>
      </c>
      <c r="Y157" s="59">
        <v>8.779257733251114E-2</v>
      </c>
      <c r="Z157" s="59">
        <v>0.10761594968374652</v>
      </c>
      <c r="AA157" s="59">
        <v>4.1397867266551647E-2</v>
      </c>
      <c r="AB157" s="59">
        <v>7.3998501918595234E-3</v>
      </c>
      <c r="AC157" s="59">
        <v>0.24446432784809863</v>
      </c>
      <c r="AD157" s="15"/>
    </row>
    <row r="158" spans="1:30" x14ac:dyDescent="0.25">
      <c r="A158" s="56"/>
      <c r="B158" s="56" t="s">
        <v>212</v>
      </c>
      <c r="C158" s="59">
        <v>6.559186931581344E-3</v>
      </c>
      <c r="D158" s="59">
        <v>0</v>
      </c>
      <c r="E158" s="59">
        <v>2.6914642258584892E-2</v>
      </c>
      <c r="F158" s="59">
        <v>0</v>
      </c>
      <c r="G158" s="59">
        <v>0</v>
      </c>
      <c r="H158" s="59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0</v>
      </c>
      <c r="P158" s="59">
        <v>0</v>
      </c>
      <c r="Q158" s="59">
        <v>0</v>
      </c>
      <c r="R158" s="59">
        <v>0</v>
      </c>
      <c r="S158" s="59">
        <v>0</v>
      </c>
      <c r="T158" s="59">
        <v>0</v>
      </c>
      <c r="U158" s="59">
        <v>0</v>
      </c>
      <c r="V158" s="59">
        <v>0</v>
      </c>
      <c r="W158" s="59">
        <v>0</v>
      </c>
      <c r="X158" s="59">
        <v>0</v>
      </c>
      <c r="Y158" s="59">
        <v>0</v>
      </c>
      <c r="Z158" s="59">
        <v>0</v>
      </c>
      <c r="AA158" s="59">
        <v>0</v>
      </c>
      <c r="AB158" s="59">
        <v>0</v>
      </c>
      <c r="AC158" s="59">
        <v>0</v>
      </c>
      <c r="AD158" s="15"/>
    </row>
    <row r="159" spans="1:30" x14ac:dyDescent="0.25">
      <c r="A159" s="56"/>
      <c r="B159" s="56" t="s">
        <v>213</v>
      </c>
      <c r="C159" s="59">
        <v>0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  <c r="Q159" s="59">
        <v>0</v>
      </c>
      <c r="R159" s="59">
        <v>0</v>
      </c>
      <c r="S159" s="59">
        <v>0</v>
      </c>
      <c r="T159" s="59">
        <v>0</v>
      </c>
      <c r="U159" s="59">
        <v>0</v>
      </c>
      <c r="V159" s="59">
        <v>0</v>
      </c>
      <c r="W159" s="59">
        <v>0</v>
      </c>
      <c r="X159" s="59">
        <v>0</v>
      </c>
      <c r="Y159" s="59">
        <v>0</v>
      </c>
      <c r="Z159" s="59">
        <v>0</v>
      </c>
      <c r="AA159" s="59">
        <v>0</v>
      </c>
      <c r="AB159" s="59">
        <v>0</v>
      </c>
      <c r="AC159" s="59">
        <v>0</v>
      </c>
      <c r="AD159" s="15"/>
    </row>
    <row r="160" spans="1:30" x14ac:dyDescent="0.25">
      <c r="A160" s="61"/>
      <c r="B160" s="62" t="s">
        <v>216</v>
      </c>
      <c r="C160" s="63">
        <v>1</v>
      </c>
      <c r="D160" s="63">
        <v>1</v>
      </c>
      <c r="E160" s="63">
        <v>0.99999999999999989</v>
      </c>
      <c r="F160" s="63">
        <v>1</v>
      </c>
      <c r="G160" s="63">
        <v>1</v>
      </c>
      <c r="H160" s="63">
        <v>1.0000000000000002</v>
      </c>
      <c r="I160" s="63">
        <v>1</v>
      </c>
      <c r="J160" s="63">
        <v>1</v>
      </c>
      <c r="K160" s="63">
        <v>0.99999999999999989</v>
      </c>
      <c r="L160" s="63">
        <v>1.0000000000000002</v>
      </c>
      <c r="M160" s="63">
        <v>0.99999999999999978</v>
      </c>
      <c r="N160" s="63">
        <v>1</v>
      </c>
      <c r="O160" s="63">
        <v>1</v>
      </c>
      <c r="P160" s="63">
        <v>0.99999999999999989</v>
      </c>
      <c r="Q160" s="63">
        <v>1</v>
      </c>
      <c r="R160" s="63">
        <v>1</v>
      </c>
      <c r="S160" s="63">
        <v>1</v>
      </c>
      <c r="T160" s="63">
        <v>1</v>
      </c>
      <c r="U160" s="63">
        <v>1</v>
      </c>
      <c r="V160" s="63">
        <v>1</v>
      </c>
      <c r="W160" s="63">
        <v>1</v>
      </c>
      <c r="X160" s="63">
        <v>1</v>
      </c>
      <c r="Y160" s="63">
        <v>1</v>
      </c>
      <c r="Z160" s="63">
        <v>0.99999999999999989</v>
      </c>
      <c r="AA160" s="63">
        <v>1</v>
      </c>
      <c r="AB160" s="63">
        <v>1</v>
      </c>
      <c r="AC160" s="63">
        <v>1</v>
      </c>
      <c r="AD160" s="15"/>
    </row>
    <row r="161" spans="1:30" x14ac:dyDescent="0.2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15"/>
    </row>
    <row r="162" spans="1:30" x14ac:dyDescent="0.2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15"/>
    </row>
    <row r="163" spans="1:30" x14ac:dyDescent="0.2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15"/>
    </row>
    <row r="164" spans="1:30" ht="15.75" x14ac:dyDescent="0.25">
      <c r="A164" s="55" t="s">
        <v>218</v>
      </c>
      <c r="B164" s="55"/>
      <c r="C164" s="55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15"/>
    </row>
    <row r="165" spans="1:30" x14ac:dyDescent="0.25">
      <c r="A165" s="57" t="s">
        <v>201</v>
      </c>
      <c r="B165" s="57" t="s">
        <v>202</v>
      </c>
      <c r="C165" s="58" t="s">
        <v>87</v>
      </c>
      <c r="D165" s="58" t="s">
        <v>93</v>
      </c>
      <c r="E165" s="58" t="s">
        <v>98</v>
      </c>
      <c r="F165" s="58" t="s">
        <v>101</v>
      </c>
      <c r="G165" s="58" t="s">
        <v>102</v>
      </c>
      <c r="H165" s="58" t="s">
        <v>103</v>
      </c>
      <c r="I165" s="58" t="s">
        <v>106</v>
      </c>
      <c r="J165" s="58" t="s">
        <v>107</v>
      </c>
      <c r="K165" s="58" t="s">
        <v>109</v>
      </c>
      <c r="L165" s="58" t="s">
        <v>111</v>
      </c>
      <c r="M165" s="58" t="s">
        <v>116</v>
      </c>
      <c r="N165" s="58" t="s">
        <v>117</v>
      </c>
      <c r="O165" s="58" t="s">
        <v>118</v>
      </c>
      <c r="P165" s="58" t="s">
        <v>95</v>
      </c>
      <c r="Q165" s="58" t="s">
        <v>96</v>
      </c>
      <c r="R165" s="58" t="s">
        <v>100</v>
      </c>
      <c r="S165" s="58" t="s">
        <v>105</v>
      </c>
      <c r="T165" s="58" t="s">
        <v>114</v>
      </c>
      <c r="U165" s="58" t="s">
        <v>115</v>
      </c>
      <c r="V165" s="58" t="s">
        <v>99</v>
      </c>
      <c r="W165" s="58" t="s">
        <v>104</v>
      </c>
      <c r="X165" s="58" t="s">
        <v>108</v>
      </c>
      <c r="Y165" s="58" t="s">
        <v>112</v>
      </c>
      <c r="Z165" s="58" t="s">
        <v>113</v>
      </c>
      <c r="AA165" s="58" t="s">
        <v>94</v>
      </c>
      <c r="AB165" s="58" t="s">
        <v>97</v>
      </c>
      <c r="AC165" s="58" t="s">
        <v>110</v>
      </c>
      <c r="AD165" s="15"/>
    </row>
    <row r="166" spans="1:30" x14ac:dyDescent="0.25">
      <c r="A166" s="56" t="s">
        <v>203</v>
      </c>
      <c r="B166" s="56" t="s">
        <v>204</v>
      </c>
      <c r="C166" s="59">
        <v>0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  <c r="Q166" s="59">
        <v>0</v>
      </c>
      <c r="R166" s="59">
        <v>0</v>
      </c>
      <c r="S166" s="59">
        <v>0</v>
      </c>
      <c r="T166" s="59">
        <v>0</v>
      </c>
      <c r="U166" s="59">
        <v>0</v>
      </c>
      <c r="V166" s="59">
        <v>0</v>
      </c>
      <c r="W166" s="59">
        <v>0</v>
      </c>
      <c r="X166" s="59">
        <v>0</v>
      </c>
      <c r="Y166" s="59">
        <v>0</v>
      </c>
      <c r="Z166" s="59">
        <v>0</v>
      </c>
      <c r="AA166" s="59">
        <v>0</v>
      </c>
      <c r="AB166" s="59">
        <v>0</v>
      </c>
      <c r="AC166" s="59">
        <v>0</v>
      </c>
      <c r="AD166" s="15"/>
    </row>
    <row r="167" spans="1:30" x14ac:dyDescent="0.25">
      <c r="A167" s="56"/>
      <c r="B167" s="56" t="s">
        <v>205</v>
      </c>
      <c r="C167" s="59">
        <v>0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  <c r="Q167" s="59">
        <v>0</v>
      </c>
      <c r="R167" s="59">
        <v>0</v>
      </c>
      <c r="S167" s="59">
        <v>0</v>
      </c>
      <c r="T167" s="59">
        <v>0</v>
      </c>
      <c r="U167" s="59">
        <v>0</v>
      </c>
      <c r="V167" s="59">
        <v>0</v>
      </c>
      <c r="W167" s="59">
        <v>0</v>
      </c>
      <c r="X167" s="59">
        <v>0</v>
      </c>
      <c r="Y167" s="59">
        <v>0</v>
      </c>
      <c r="Z167" s="59">
        <v>0</v>
      </c>
      <c r="AA167" s="59">
        <v>0</v>
      </c>
      <c r="AB167" s="59">
        <v>0</v>
      </c>
      <c r="AC167" s="59">
        <v>0</v>
      </c>
      <c r="AD167" s="15"/>
    </row>
    <row r="168" spans="1:30" x14ac:dyDescent="0.25">
      <c r="A168" s="56" t="s">
        <v>206</v>
      </c>
      <c r="B168" s="56" t="s">
        <v>207</v>
      </c>
      <c r="C168" s="59">
        <v>0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  <c r="Q168" s="59">
        <v>0</v>
      </c>
      <c r="R168" s="59">
        <v>0</v>
      </c>
      <c r="S168" s="59">
        <v>0</v>
      </c>
      <c r="T168" s="59">
        <v>0</v>
      </c>
      <c r="U168" s="59">
        <v>0</v>
      </c>
      <c r="V168" s="59">
        <v>0</v>
      </c>
      <c r="W168" s="59">
        <v>0</v>
      </c>
      <c r="X168" s="59">
        <v>0</v>
      </c>
      <c r="Y168" s="59">
        <v>0</v>
      </c>
      <c r="Z168" s="59">
        <v>0</v>
      </c>
      <c r="AA168" s="59">
        <v>0</v>
      </c>
      <c r="AB168" s="59">
        <v>0</v>
      </c>
      <c r="AC168" s="59">
        <v>0</v>
      </c>
      <c r="AD168" s="15"/>
    </row>
    <row r="169" spans="1:30" x14ac:dyDescent="0.25">
      <c r="A169" s="56"/>
      <c r="B169" s="56" t="s">
        <v>208</v>
      </c>
      <c r="C169" s="59">
        <v>0.74108639947108168</v>
      </c>
      <c r="D169" s="59">
        <v>0.79071880912169545</v>
      </c>
      <c r="E169" s="59">
        <v>0.6386131571238467</v>
      </c>
      <c r="F169" s="59">
        <v>0.75580744416441215</v>
      </c>
      <c r="G169" s="59">
        <v>0.71320246300225565</v>
      </c>
      <c r="H169" s="59">
        <v>0.78115676031065473</v>
      </c>
      <c r="I169" s="59">
        <v>0.76642349622098382</v>
      </c>
      <c r="J169" s="59">
        <v>0.74828496387185417</v>
      </c>
      <c r="K169" s="59">
        <v>0.78640329755658556</v>
      </c>
      <c r="L169" s="59">
        <v>0.74588309703681677</v>
      </c>
      <c r="M169" s="59">
        <v>0.80172469534468704</v>
      </c>
      <c r="N169" s="59">
        <v>0.79583426304303684</v>
      </c>
      <c r="O169" s="59">
        <v>0.77907090765006382</v>
      </c>
      <c r="P169" s="59">
        <v>0.80155723993574601</v>
      </c>
      <c r="Q169" s="59">
        <v>0.78887154985237196</v>
      </c>
      <c r="R169" s="59">
        <v>0.70533422841274862</v>
      </c>
      <c r="S169" s="59">
        <v>0.78717070970762593</v>
      </c>
      <c r="T169" s="59">
        <v>0.77916775606401434</v>
      </c>
      <c r="U169" s="59">
        <v>0.80467495581567261</v>
      </c>
      <c r="V169" s="59">
        <v>0.74505854970828844</v>
      </c>
      <c r="W169" s="59">
        <v>0.79514890678426453</v>
      </c>
      <c r="X169" s="59">
        <v>0.73736495113760858</v>
      </c>
      <c r="Y169" s="59">
        <v>0.81853938082108479</v>
      </c>
      <c r="Z169" s="59">
        <v>0.77998817627338324</v>
      </c>
      <c r="AA169" s="59">
        <v>0.85154985463859412</v>
      </c>
      <c r="AB169" s="59">
        <v>0.88006272796227247</v>
      </c>
      <c r="AC169" s="59">
        <v>0.64231184378282558</v>
      </c>
      <c r="AD169" s="15"/>
    </row>
    <row r="170" spans="1:30" x14ac:dyDescent="0.25">
      <c r="A170" s="56" t="s">
        <v>209</v>
      </c>
      <c r="B170" s="56" t="s">
        <v>210</v>
      </c>
      <c r="C170" s="59">
        <v>1.214216695359136E-2</v>
      </c>
      <c r="D170" s="59">
        <v>5.244564356444866E-3</v>
      </c>
      <c r="E170" s="59">
        <v>2.5318479036608464E-2</v>
      </c>
      <c r="F170" s="59">
        <v>1.0199545943263343E-2</v>
      </c>
      <c r="G170" s="59">
        <v>5.4465670112681473E-3</v>
      </c>
      <c r="H170" s="59">
        <v>7.3305854058422536E-3</v>
      </c>
      <c r="I170" s="59">
        <v>6.327365203104513E-3</v>
      </c>
      <c r="J170" s="59">
        <v>1.4553702960433654E-2</v>
      </c>
      <c r="K170" s="59">
        <v>1.4378136289327563E-2</v>
      </c>
      <c r="L170" s="59">
        <v>4.7655125577413509E-3</v>
      </c>
      <c r="M170" s="59">
        <v>8.6002260738130814E-3</v>
      </c>
      <c r="N170" s="59">
        <v>4.4354589246647135E-3</v>
      </c>
      <c r="O170" s="59">
        <v>6.592434448494537E-3</v>
      </c>
      <c r="P170" s="59">
        <v>7.3526877521562662E-3</v>
      </c>
      <c r="Q170" s="59">
        <v>9.0159384819168999E-3</v>
      </c>
      <c r="R170" s="59">
        <v>6.9712334769449829E-3</v>
      </c>
      <c r="S170" s="59">
        <v>9.4394919428535985E-3</v>
      </c>
      <c r="T170" s="59">
        <v>3.6138078846859318E-3</v>
      </c>
      <c r="U170" s="59">
        <v>6.3123502546919919E-3</v>
      </c>
      <c r="V170" s="59">
        <v>9.5979099500525071E-3</v>
      </c>
      <c r="W170" s="59">
        <v>5.8735122381989901E-3</v>
      </c>
      <c r="X170" s="59">
        <v>5.0103707288089395E-3</v>
      </c>
      <c r="Y170" s="59">
        <v>4.3449135578945168E-3</v>
      </c>
      <c r="Z170" s="59">
        <v>6.2553697184935773E-3</v>
      </c>
      <c r="AA170" s="59">
        <v>6.8237115745591239E-3</v>
      </c>
      <c r="AB170" s="59">
        <v>7.9379260453763534E-3</v>
      </c>
      <c r="AC170" s="59">
        <v>2.7483693665086213E-3</v>
      </c>
      <c r="AD170" s="15"/>
    </row>
    <row r="171" spans="1:30" x14ac:dyDescent="0.25">
      <c r="A171" s="56"/>
      <c r="B171" s="56" t="s">
        <v>211</v>
      </c>
      <c r="C171" s="59">
        <v>0.1626965950818042</v>
      </c>
      <c r="D171" s="59">
        <v>0.13109626623170204</v>
      </c>
      <c r="E171" s="59">
        <v>0.23916819504950479</v>
      </c>
      <c r="F171" s="59">
        <v>0.15479346868381608</v>
      </c>
      <c r="G171" s="59">
        <v>0.20800029152740038</v>
      </c>
      <c r="H171" s="59">
        <v>0.12724978858051844</v>
      </c>
      <c r="I171" s="59">
        <v>0.14827744084788594</v>
      </c>
      <c r="J171" s="59">
        <v>0.14551722418000443</v>
      </c>
      <c r="K171" s="59">
        <v>0.11766218454461841</v>
      </c>
      <c r="L171" s="59">
        <v>0.17371900154534914</v>
      </c>
      <c r="M171" s="59">
        <v>0.11196687123703571</v>
      </c>
      <c r="N171" s="59">
        <v>0.12599020808803368</v>
      </c>
      <c r="O171" s="59">
        <v>0.13241927644257739</v>
      </c>
      <c r="P171" s="59">
        <v>0.11487011188674058</v>
      </c>
      <c r="Q171" s="59">
        <v>0.11670831913312733</v>
      </c>
      <c r="R171" s="59">
        <v>0.2178213998684824</v>
      </c>
      <c r="S171" s="59">
        <v>0.12016236232976817</v>
      </c>
      <c r="T171" s="59">
        <v>0.14679096653005977</v>
      </c>
      <c r="U171" s="59">
        <v>0.10758223700696061</v>
      </c>
      <c r="V171" s="59">
        <v>0.1657308225029282</v>
      </c>
      <c r="W171" s="59">
        <v>0.12234818626194599</v>
      </c>
      <c r="X171" s="59">
        <v>0.18501691930313938</v>
      </c>
      <c r="Y171" s="59">
        <v>0.10860805699514527</v>
      </c>
      <c r="Z171" s="59">
        <v>0.13030246782805119</v>
      </c>
      <c r="AA171" s="59">
        <v>5.0925275195199252E-2</v>
      </c>
      <c r="AB171" s="59">
        <v>9.1008381034736394E-3</v>
      </c>
      <c r="AC171" s="59">
        <v>0.28624951607603277</v>
      </c>
      <c r="AD171" s="15"/>
    </row>
    <row r="172" spans="1:30" x14ac:dyDescent="0.25">
      <c r="A172" s="56"/>
      <c r="B172" s="56" t="s">
        <v>212</v>
      </c>
      <c r="C172" s="59">
        <v>0</v>
      </c>
      <c r="D172" s="59">
        <v>0</v>
      </c>
      <c r="E172" s="59">
        <v>0</v>
      </c>
      <c r="F172" s="59">
        <v>0</v>
      </c>
      <c r="G172" s="59">
        <v>0</v>
      </c>
      <c r="H172" s="59">
        <v>0</v>
      </c>
      <c r="I172" s="59">
        <v>0</v>
      </c>
      <c r="J172" s="59">
        <v>0</v>
      </c>
      <c r="K172" s="59">
        <v>0</v>
      </c>
      <c r="L172" s="59">
        <v>0</v>
      </c>
      <c r="M172" s="59">
        <v>0</v>
      </c>
      <c r="N172" s="59">
        <v>0</v>
      </c>
      <c r="O172" s="59">
        <v>0</v>
      </c>
      <c r="P172" s="59">
        <v>0</v>
      </c>
      <c r="Q172" s="59">
        <v>0</v>
      </c>
      <c r="R172" s="59">
        <v>0</v>
      </c>
      <c r="S172" s="59">
        <v>0</v>
      </c>
      <c r="T172" s="59">
        <v>0</v>
      </c>
      <c r="U172" s="59">
        <v>0</v>
      </c>
      <c r="V172" s="59">
        <v>0</v>
      </c>
      <c r="W172" s="59">
        <v>0</v>
      </c>
      <c r="X172" s="59">
        <v>0</v>
      </c>
      <c r="Y172" s="59">
        <v>0</v>
      </c>
      <c r="Z172" s="59">
        <v>0</v>
      </c>
      <c r="AA172" s="59">
        <v>0</v>
      </c>
      <c r="AB172" s="59">
        <v>0</v>
      </c>
      <c r="AC172" s="59">
        <v>0</v>
      </c>
      <c r="AD172" s="15"/>
    </row>
    <row r="173" spans="1:30" x14ac:dyDescent="0.25">
      <c r="A173" s="56"/>
      <c r="B173" s="56" t="s">
        <v>213</v>
      </c>
      <c r="C173" s="59">
        <v>8.4074838493522847E-2</v>
      </c>
      <c r="D173" s="59">
        <v>7.2940360290157685E-2</v>
      </c>
      <c r="E173" s="59">
        <v>9.6900168790040125E-2</v>
      </c>
      <c r="F173" s="59">
        <v>7.91995412085085E-2</v>
      </c>
      <c r="G173" s="59">
        <v>7.3350678459075919E-2</v>
      </c>
      <c r="H173" s="59">
        <v>8.426286570298451E-2</v>
      </c>
      <c r="I173" s="59">
        <v>7.8971697728025606E-2</v>
      </c>
      <c r="J173" s="59">
        <v>9.1644108987707917E-2</v>
      </c>
      <c r="K173" s="59">
        <v>8.1556381609468237E-2</v>
      </c>
      <c r="L173" s="59">
        <v>7.5632388860092645E-2</v>
      </c>
      <c r="M173" s="59">
        <v>7.7708207344464181E-2</v>
      </c>
      <c r="N173" s="59">
        <v>7.3740069944264783E-2</v>
      </c>
      <c r="O173" s="59">
        <v>8.1917381458864319E-2</v>
      </c>
      <c r="P173" s="59">
        <v>7.6219960425357156E-2</v>
      </c>
      <c r="Q173" s="59">
        <v>8.5404192532583911E-2</v>
      </c>
      <c r="R173" s="59">
        <v>6.987313824182402E-2</v>
      </c>
      <c r="S173" s="59">
        <v>8.3227436019752521E-2</v>
      </c>
      <c r="T173" s="59">
        <v>7.0427469521239974E-2</v>
      </c>
      <c r="U173" s="59">
        <v>8.1430456922674907E-2</v>
      </c>
      <c r="V173" s="59">
        <v>7.9612717838730945E-2</v>
      </c>
      <c r="W173" s="59">
        <v>7.6629394715590618E-2</v>
      </c>
      <c r="X173" s="59">
        <v>7.2607758830443E-2</v>
      </c>
      <c r="Y173" s="59">
        <v>6.8507648625875522E-2</v>
      </c>
      <c r="Z173" s="59">
        <v>8.3453986180072076E-2</v>
      </c>
      <c r="AA173" s="59">
        <v>9.070115859164736E-2</v>
      </c>
      <c r="AB173" s="59">
        <v>0.10289850788887757</v>
      </c>
      <c r="AC173" s="59">
        <v>6.8690270774633036E-2</v>
      </c>
      <c r="AD173" s="15"/>
    </row>
    <row r="174" spans="1:30" x14ac:dyDescent="0.25">
      <c r="A174" s="61"/>
      <c r="B174" s="62" t="s">
        <v>216</v>
      </c>
      <c r="C174" s="63">
        <v>1.0000000000000002</v>
      </c>
      <c r="D174" s="63">
        <v>1</v>
      </c>
      <c r="E174" s="63">
        <v>1</v>
      </c>
      <c r="F174" s="63">
        <v>1</v>
      </c>
      <c r="G174" s="63">
        <v>1</v>
      </c>
      <c r="H174" s="63">
        <v>1</v>
      </c>
      <c r="I174" s="63">
        <v>0.99999999999999989</v>
      </c>
      <c r="J174" s="63">
        <v>1.0000000000000002</v>
      </c>
      <c r="K174" s="63">
        <v>0.99999999999999978</v>
      </c>
      <c r="L174" s="63">
        <v>0.99999999999999989</v>
      </c>
      <c r="M174" s="63">
        <v>1</v>
      </c>
      <c r="N174" s="63">
        <v>1</v>
      </c>
      <c r="O174" s="63">
        <v>1</v>
      </c>
      <c r="P174" s="63">
        <v>1</v>
      </c>
      <c r="Q174" s="63">
        <v>1</v>
      </c>
      <c r="R174" s="63">
        <v>1</v>
      </c>
      <c r="S174" s="63">
        <v>1.0000000000000002</v>
      </c>
      <c r="T174" s="63">
        <v>1</v>
      </c>
      <c r="U174" s="63">
        <v>1</v>
      </c>
      <c r="V174" s="63">
        <v>1</v>
      </c>
      <c r="W174" s="63">
        <v>1.0000000000000002</v>
      </c>
      <c r="X174" s="63">
        <v>0.99999999999999989</v>
      </c>
      <c r="Y174" s="63">
        <v>1.0000000000000002</v>
      </c>
      <c r="Z174" s="63">
        <v>1.0000000000000002</v>
      </c>
      <c r="AA174" s="63">
        <v>0.99999999999999989</v>
      </c>
      <c r="AB174" s="63">
        <v>1</v>
      </c>
      <c r="AC174" s="63">
        <v>1</v>
      </c>
      <c r="AD174" s="15"/>
    </row>
    <row r="175" spans="1:30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spans="1:30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AG37"/>
  <sheetViews>
    <sheetView zoomScaleNormal="100" workbookViewId="0">
      <selection activeCell="I24" sqref="I24"/>
    </sheetView>
  </sheetViews>
  <sheetFormatPr defaultColWidth="8.85546875" defaultRowHeight="15" x14ac:dyDescent="0.25"/>
  <cols>
    <col min="1" max="1" width="8.85546875" style="15"/>
    <col min="2" max="2" width="14.140625" style="15" bestFit="1" customWidth="1"/>
    <col min="3" max="3" width="8.85546875" style="15"/>
    <col min="4" max="4" width="13" style="15" customWidth="1"/>
    <col min="5" max="16384" width="8.85546875" style="15"/>
  </cols>
  <sheetData>
    <row r="2" spans="2:33" x14ac:dyDescent="0.25">
      <c r="B2" s="16" t="s">
        <v>16</v>
      </c>
      <c r="C2" s="16"/>
    </row>
    <row r="3" spans="2:33" ht="15.75" thickBot="1" x14ac:dyDescent="0.3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[1]Regions!C$3</f>
        <v>IE</v>
      </c>
      <c r="H3" s="13" t="str">
        <f>[1]Regions!E$3</f>
        <v>IE-CW</v>
      </c>
      <c r="I3" s="13" t="str">
        <f>[1]Regions!F$3</f>
        <v>IE-D</v>
      </c>
      <c r="J3" s="13" t="str">
        <f>[1]Regions!G$3</f>
        <v>IE-KE</v>
      </c>
      <c r="K3" s="13" t="str">
        <f>[1]Regions!H$3</f>
        <v>IE-KK</v>
      </c>
      <c r="L3" s="13" t="str">
        <f>[1]Regions!I$3</f>
        <v>IE-LS</v>
      </c>
      <c r="M3" s="13" t="str">
        <f>[1]Regions!J$3</f>
        <v>IE-LD</v>
      </c>
      <c r="N3" s="13" t="str">
        <f>[1]Regions!K$3</f>
        <v>IE-LH</v>
      </c>
      <c r="O3" s="13" t="str">
        <f>[1]Regions!L$3</f>
        <v>IE-MH</v>
      </c>
      <c r="P3" s="13" t="str">
        <f>[1]Regions!M$3</f>
        <v>IE-OY</v>
      </c>
      <c r="Q3" s="13" t="str">
        <f>[1]Regions!N$3</f>
        <v>IE-WH</v>
      </c>
      <c r="R3" s="13" t="str">
        <f>[1]Regions!O$3</f>
        <v>IE-WX</v>
      </c>
      <c r="S3" s="13" t="str">
        <f>[1]Regions!P$3</f>
        <v>IE-WW</v>
      </c>
      <c r="T3" s="13" t="str">
        <f>[1]Regions!Q$3</f>
        <v>IE-CE</v>
      </c>
      <c r="U3" s="13" t="str">
        <f>[1]Regions!R$3</f>
        <v>IE-CO</v>
      </c>
      <c r="V3" s="13" t="str">
        <f>[1]Regions!S$3</f>
        <v>IE-KY</v>
      </c>
      <c r="W3" s="13" t="str">
        <f>[1]Regions!T$3</f>
        <v>IE-LK</v>
      </c>
      <c r="X3" s="13" t="str">
        <f>[1]Regions!U$3</f>
        <v>IE-TA</v>
      </c>
      <c r="Y3" s="13" t="str">
        <f>[1]Regions!V$3</f>
        <v>IE-WD</v>
      </c>
      <c r="Z3" s="13" t="str">
        <f>[1]Regions!W$3</f>
        <v>IE-G</v>
      </c>
      <c r="AA3" s="13" t="str">
        <f>[1]Regions!X$3</f>
        <v>IE-LM</v>
      </c>
      <c r="AB3" s="13" t="str">
        <f>[1]Regions!Y$3</f>
        <v>IE-MO</v>
      </c>
      <c r="AC3" s="13" t="str">
        <f>[1]Regions!Z$3</f>
        <v>IE-RN</v>
      </c>
      <c r="AD3" s="13" t="str">
        <f>[1]Regions!AA$3</f>
        <v>IE-SO</v>
      </c>
      <c r="AE3" s="13" t="str">
        <f>[1]Regions!AB$3</f>
        <v>IE-CN</v>
      </c>
      <c r="AF3" s="13" t="str">
        <f>[1]Regions!AC$3</f>
        <v>IE-DL</v>
      </c>
      <c r="AG3" s="13" t="str">
        <f>[1]Regions!AD$3</f>
        <v>IE-MN</v>
      </c>
    </row>
    <row r="4" spans="2:33" x14ac:dyDescent="0.25">
      <c r="D4" s="15" t="s">
        <v>62</v>
      </c>
      <c r="E4" s="15" t="str">
        <f>A28</f>
        <v>TRAPS</v>
      </c>
      <c r="F4" s="15">
        <v>2018</v>
      </c>
      <c r="G4" s="27">
        <f>C28</f>
        <v>14.556561092397196</v>
      </c>
      <c r="H4" s="27">
        <f>D28</f>
        <v>0.19075815329593268</v>
      </c>
      <c r="I4" s="27">
        <f>E28</f>
        <v>3.8138683626467009</v>
      </c>
      <c r="J4" s="27">
        <f t="shared" ref="J4:AG4" si="0">F28</f>
        <v>0.70334338163959453</v>
      </c>
      <c r="K4" s="27">
        <f t="shared" si="0"/>
        <v>0.3263059331917631</v>
      </c>
      <c r="L4" s="27">
        <f t="shared" si="0"/>
        <v>0.25725946218495216</v>
      </c>
      <c r="M4" s="27">
        <f t="shared" si="0"/>
        <v>0.12926410609378711</v>
      </c>
      <c r="N4" s="27">
        <f t="shared" si="0"/>
        <v>0.37066642356770213</v>
      </c>
      <c r="O4" s="27">
        <f t="shared" si="0"/>
        <v>0.61012642539130313</v>
      </c>
      <c r="P4" s="27">
        <f t="shared" si="0"/>
        <v>0.25256357827040127</v>
      </c>
      <c r="Q4" s="27">
        <f t="shared" si="0"/>
        <v>0.28627808516599751</v>
      </c>
      <c r="R4" s="27">
        <f t="shared" si="0"/>
        <v>0.49824919039150339</v>
      </c>
      <c r="S4" s="27">
        <f t="shared" si="0"/>
        <v>0.44072764898712008</v>
      </c>
      <c r="T4" s="27">
        <f t="shared" si="0"/>
        <v>0.38789417997018355</v>
      </c>
      <c r="U4" s="27">
        <f t="shared" si="0"/>
        <v>1.6403528726430969</v>
      </c>
      <c r="V4" s="27">
        <f t="shared" si="0"/>
        <v>0.50223766282260618</v>
      </c>
      <c r="W4" s="27">
        <f t="shared" si="0"/>
        <v>0.59887772521592175</v>
      </c>
      <c r="X4" s="27">
        <f t="shared" si="0"/>
        <v>0.54597893159747035</v>
      </c>
      <c r="Y4" s="27">
        <f t="shared" si="0"/>
        <v>0.36254754715779958</v>
      </c>
      <c r="Z4" s="27">
        <f t="shared" si="0"/>
        <v>0.8103180854486004</v>
      </c>
      <c r="AA4" s="27">
        <f t="shared" si="0"/>
        <v>0.10383763195644793</v>
      </c>
      <c r="AB4" s="27">
        <f t="shared" si="0"/>
        <v>0.43396473286285792</v>
      </c>
      <c r="AC4" s="27">
        <f t="shared" si="0"/>
        <v>0.22701130303232972</v>
      </c>
      <c r="AD4" s="27">
        <f t="shared" si="0"/>
        <v>0.20014421509334299</v>
      </c>
      <c r="AE4" s="27">
        <f t="shared" si="0"/>
        <v>0.22324073939976716</v>
      </c>
      <c r="AF4" s="27">
        <f t="shared" si="0"/>
        <v>0.43304852577361913</v>
      </c>
      <c r="AG4" s="27">
        <f t="shared" si="0"/>
        <v>0.20769618859639608</v>
      </c>
    </row>
    <row r="5" spans="2:33" ht="15.75" x14ac:dyDescent="0.25">
      <c r="D5" s="15" t="s">
        <v>62</v>
      </c>
      <c r="E5" s="22" t="str">
        <f>E4</f>
        <v>TRAPS</v>
      </c>
      <c r="F5" s="18">
        <v>2050</v>
      </c>
      <c r="G5" s="20">
        <f>G4*$D17</f>
        <v>21.834841638595794</v>
      </c>
      <c r="H5" s="38">
        <f t="shared" ref="H5:AG5" si="1">H4*$D$17</f>
        <v>0.28613722994389901</v>
      </c>
      <c r="I5" s="38">
        <f t="shared" si="1"/>
        <v>5.7208025439700512</v>
      </c>
      <c r="J5" s="38">
        <f t="shared" si="1"/>
        <v>1.0550150724593919</v>
      </c>
      <c r="K5" s="38">
        <f t="shared" si="1"/>
        <v>0.48945889978764467</v>
      </c>
      <c r="L5" s="38">
        <f t="shared" si="1"/>
        <v>0.38588919327742821</v>
      </c>
      <c r="M5" s="38">
        <f t="shared" si="1"/>
        <v>0.19389615914068065</v>
      </c>
      <c r="N5" s="38">
        <f t="shared" si="1"/>
        <v>0.55599963535155317</v>
      </c>
      <c r="O5" s="38">
        <f t="shared" si="1"/>
        <v>0.91518963808695464</v>
      </c>
      <c r="P5" s="38">
        <f t="shared" si="1"/>
        <v>0.37884536740560193</v>
      </c>
      <c r="Q5" s="38">
        <f t="shared" si="1"/>
        <v>0.42941712774899626</v>
      </c>
      <c r="R5" s="38">
        <f t="shared" si="1"/>
        <v>0.74737378558725509</v>
      </c>
      <c r="S5" s="38">
        <f t="shared" si="1"/>
        <v>0.66109147348068009</v>
      </c>
      <c r="T5" s="38">
        <f t="shared" si="1"/>
        <v>0.5818412699552753</v>
      </c>
      <c r="U5" s="38">
        <f t="shared" si="1"/>
        <v>2.4605293089646452</v>
      </c>
      <c r="V5" s="38">
        <f t="shared" si="1"/>
        <v>0.75335649423390927</v>
      </c>
      <c r="W5" s="38">
        <f t="shared" si="1"/>
        <v>0.89831658782388257</v>
      </c>
      <c r="X5" s="38">
        <f t="shared" si="1"/>
        <v>0.81896839739620553</v>
      </c>
      <c r="Y5" s="38">
        <f t="shared" si="1"/>
        <v>0.54382132073669931</v>
      </c>
      <c r="Z5" s="38">
        <f t="shared" si="1"/>
        <v>1.2154771281729007</v>
      </c>
      <c r="AA5" s="38">
        <f t="shared" si="1"/>
        <v>0.15575644793467192</v>
      </c>
      <c r="AB5" s="38">
        <f t="shared" si="1"/>
        <v>0.65094709929428685</v>
      </c>
      <c r="AC5" s="38">
        <f t="shared" si="1"/>
        <v>0.34051695454849457</v>
      </c>
      <c r="AD5" s="38">
        <f t="shared" si="1"/>
        <v>0.30021632264001447</v>
      </c>
      <c r="AE5" s="38">
        <f t="shared" si="1"/>
        <v>0.33486110909965072</v>
      </c>
      <c r="AF5" s="38">
        <f t="shared" si="1"/>
        <v>0.64957278866042867</v>
      </c>
      <c r="AG5" s="38">
        <f t="shared" si="1"/>
        <v>0.31154428289459413</v>
      </c>
    </row>
    <row r="6" spans="2:33" x14ac:dyDescent="0.25">
      <c r="D6" s="15" t="s">
        <v>62</v>
      </c>
      <c r="E6" s="15" t="str">
        <f>A29</f>
        <v>TRAPM</v>
      </c>
      <c r="F6" s="15">
        <v>2018</v>
      </c>
      <c r="G6" s="27">
        <f>C29</f>
        <v>31.276118540280986</v>
      </c>
      <c r="H6" s="27">
        <f t="shared" ref="H6:AG6" si="2">D29</f>
        <v>0.43519149385547129</v>
      </c>
      <c r="I6" s="27">
        <f t="shared" si="2"/>
        <v>7.6220930610573197</v>
      </c>
      <c r="J6" s="27">
        <f t="shared" si="2"/>
        <v>1.5519093827676476</v>
      </c>
      <c r="K6" s="27">
        <f t="shared" si="2"/>
        <v>0.73703191607760743</v>
      </c>
      <c r="L6" s="27">
        <f t="shared" si="2"/>
        <v>0.55451713599955721</v>
      </c>
      <c r="M6" s="27">
        <f t="shared" si="2"/>
        <v>0.28568437258778695</v>
      </c>
      <c r="N6" s="27">
        <f t="shared" si="2"/>
        <v>0.76950577172521428</v>
      </c>
      <c r="O6" s="27">
        <f t="shared" si="2"/>
        <v>1.3359499798250478</v>
      </c>
      <c r="P6" s="27">
        <f t="shared" si="2"/>
        <v>0.56616320344762294</v>
      </c>
      <c r="Q6" s="27">
        <f t="shared" si="2"/>
        <v>0.63911185847443031</v>
      </c>
      <c r="R6" s="27">
        <f t="shared" si="2"/>
        <v>1.1334816009734383</v>
      </c>
      <c r="S6" s="27">
        <f t="shared" si="2"/>
        <v>0.96185938421931272</v>
      </c>
      <c r="T6" s="27">
        <f t="shared" si="2"/>
        <v>0.8723586108918423</v>
      </c>
      <c r="U6" s="27">
        <f t="shared" si="2"/>
        <v>3.5254749048173277</v>
      </c>
      <c r="V6" s="27">
        <f t="shared" si="2"/>
        <v>1.1538869884003555</v>
      </c>
      <c r="W6" s="27">
        <f t="shared" si="2"/>
        <v>1.2995736671311431</v>
      </c>
      <c r="X6" s="27">
        <f t="shared" si="2"/>
        <v>1.2604324784412986</v>
      </c>
      <c r="Y6" s="27">
        <f t="shared" si="2"/>
        <v>0.79517788054022265</v>
      </c>
      <c r="Z6" s="27">
        <f t="shared" si="2"/>
        <v>1.7803554187858515</v>
      </c>
      <c r="AA6" s="27">
        <f t="shared" si="2"/>
        <v>0.23239789425769783</v>
      </c>
      <c r="AB6" s="27">
        <f t="shared" si="2"/>
        <v>0.98601597898071291</v>
      </c>
      <c r="AC6" s="27">
        <f t="shared" si="2"/>
        <v>0.53090140271719211</v>
      </c>
      <c r="AD6" s="27">
        <f t="shared" si="2"/>
        <v>0.43310682655274862</v>
      </c>
      <c r="AE6" s="27">
        <f t="shared" si="2"/>
        <v>0.47060177269376968</v>
      </c>
      <c r="AF6" s="27">
        <f t="shared" si="2"/>
        <v>0.86668930093951158</v>
      </c>
      <c r="AG6" s="27">
        <f t="shared" si="2"/>
        <v>0.47664625412085693</v>
      </c>
    </row>
    <row r="7" spans="2:33" ht="15.75" x14ac:dyDescent="0.25">
      <c r="D7" s="15" t="s">
        <v>62</v>
      </c>
      <c r="E7" s="22" t="str">
        <f>E6</f>
        <v>TRAPM</v>
      </c>
      <c r="F7" s="19">
        <v>2050</v>
      </c>
      <c r="G7" s="20">
        <f t="shared" ref="G7:AG7" si="3">G6*$D$18</f>
        <v>46.914177810421478</v>
      </c>
      <c r="H7" s="38">
        <f t="shared" si="3"/>
        <v>0.65278724078320693</v>
      </c>
      <c r="I7" s="38">
        <f t="shared" si="3"/>
        <v>11.433139591585979</v>
      </c>
      <c r="J7" s="38">
        <f t="shared" si="3"/>
        <v>2.3278640741514716</v>
      </c>
      <c r="K7" s="38">
        <f t="shared" si="3"/>
        <v>1.1055478741164111</v>
      </c>
      <c r="L7" s="38">
        <f t="shared" si="3"/>
        <v>0.83177570399933587</v>
      </c>
      <c r="M7" s="38">
        <f t="shared" si="3"/>
        <v>0.42852655888168045</v>
      </c>
      <c r="N7" s="38">
        <f t="shared" si="3"/>
        <v>1.1542586575878215</v>
      </c>
      <c r="O7" s="38">
        <f t="shared" si="3"/>
        <v>2.0039249697375716</v>
      </c>
      <c r="P7" s="38">
        <f t="shared" si="3"/>
        <v>0.84924480517143441</v>
      </c>
      <c r="Q7" s="38">
        <f t="shared" si="3"/>
        <v>0.9586677877116454</v>
      </c>
      <c r="R7" s="38">
        <f t="shared" si="3"/>
        <v>1.7002224014601575</v>
      </c>
      <c r="S7" s="38">
        <f t="shared" si="3"/>
        <v>1.442789076328969</v>
      </c>
      <c r="T7" s="38">
        <f t="shared" si="3"/>
        <v>1.3085379163377635</v>
      </c>
      <c r="U7" s="38">
        <f t="shared" si="3"/>
        <v>5.2882123572259916</v>
      </c>
      <c r="V7" s="38">
        <f t="shared" si="3"/>
        <v>1.7308304826005334</v>
      </c>
      <c r="W7" s="38">
        <f t="shared" si="3"/>
        <v>1.9493605006967147</v>
      </c>
      <c r="X7" s="38">
        <f t="shared" si="3"/>
        <v>1.8906487176619478</v>
      </c>
      <c r="Y7" s="38">
        <f t="shared" si="3"/>
        <v>1.1927668208103339</v>
      </c>
      <c r="Z7" s="38">
        <f t="shared" si="3"/>
        <v>2.6705331281787772</v>
      </c>
      <c r="AA7" s="38">
        <f t="shared" si="3"/>
        <v>0.34859684138654673</v>
      </c>
      <c r="AB7" s="38">
        <f t="shared" si="3"/>
        <v>1.4790239684710693</v>
      </c>
      <c r="AC7" s="38">
        <f t="shared" si="3"/>
        <v>0.79635210407578816</v>
      </c>
      <c r="AD7" s="38">
        <f t="shared" si="3"/>
        <v>0.64966023982912291</v>
      </c>
      <c r="AE7" s="38">
        <f t="shared" si="3"/>
        <v>0.70590265904065452</v>
      </c>
      <c r="AF7" s="38">
        <f t="shared" si="3"/>
        <v>1.3000339514092674</v>
      </c>
      <c r="AG7" s="38">
        <f t="shared" si="3"/>
        <v>0.71496938118128539</v>
      </c>
    </row>
    <row r="8" spans="2:33" x14ac:dyDescent="0.25">
      <c r="D8" s="15" t="s">
        <v>62</v>
      </c>
      <c r="E8" s="15" t="str">
        <f>A30</f>
        <v>TRAPL</v>
      </c>
      <c r="F8" s="15">
        <v>2018</v>
      </c>
      <c r="G8" s="27">
        <f>C30</f>
        <v>27.131577542973638</v>
      </c>
      <c r="H8" s="27">
        <f t="shared" ref="H8:AG8" si="4">D30</f>
        <v>0.373897486374975</v>
      </c>
      <c r="I8" s="27">
        <f t="shared" si="4"/>
        <v>6.6607449340349936</v>
      </c>
      <c r="J8" s="27">
        <f t="shared" si="4"/>
        <v>1.3457957919305057</v>
      </c>
      <c r="K8" s="27">
        <f t="shared" si="4"/>
        <v>0.64805463087287241</v>
      </c>
      <c r="L8" s="27">
        <f t="shared" si="4"/>
        <v>0.48149946813234057</v>
      </c>
      <c r="M8" s="27">
        <f t="shared" si="4"/>
        <v>0.24792998248868531</v>
      </c>
      <c r="N8" s="27">
        <f t="shared" si="4"/>
        <v>0.6736874578715788</v>
      </c>
      <c r="O8" s="27">
        <f t="shared" si="4"/>
        <v>1.145614903113785</v>
      </c>
      <c r="P8" s="27">
        <f t="shared" si="4"/>
        <v>0.49378011021821833</v>
      </c>
      <c r="Q8" s="27">
        <f t="shared" si="4"/>
        <v>0.54722173482691427</v>
      </c>
      <c r="R8" s="27">
        <f t="shared" si="4"/>
        <v>0.97262646758485327</v>
      </c>
      <c r="S8" s="27">
        <f t="shared" si="4"/>
        <v>0.83286416374941885</v>
      </c>
      <c r="T8" s="27">
        <f t="shared" si="4"/>
        <v>0.74674766413249039</v>
      </c>
      <c r="U8" s="27">
        <f t="shared" si="4"/>
        <v>3.0449422514531714</v>
      </c>
      <c r="V8" s="27">
        <f t="shared" si="4"/>
        <v>1.0126394376791288</v>
      </c>
      <c r="W8" s="27">
        <f t="shared" si="4"/>
        <v>1.1217784798314174</v>
      </c>
      <c r="X8" s="27">
        <f t="shared" si="4"/>
        <v>1.0852427647392462</v>
      </c>
      <c r="Y8" s="27">
        <f t="shared" si="4"/>
        <v>0.6834292413998585</v>
      </c>
      <c r="Z8" s="27">
        <f t="shared" si="4"/>
        <v>1.5527405180508131</v>
      </c>
      <c r="AA8" s="27">
        <f t="shared" si="4"/>
        <v>0.20031586047476843</v>
      </c>
      <c r="AB8" s="27">
        <f t="shared" si="4"/>
        <v>0.86102306186829458</v>
      </c>
      <c r="AC8" s="27">
        <f t="shared" si="4"/>
        <v>0.4513160972888865</v>
      </c>
      <c r="AD8" s="27">
        <f t="shared" si="4"/>
        <v>0.37617525772313687</v>
      </c>
      <c r="AE8" s="27">
        <f t="shared" si="4"/>
        <v>0.40231788404487256</v>
      </c>
      <c r="AF8" s="27">
        <f t="shared" si="4"/>
        <v>0.74109890371757148</v>
      </c>
      <c r="AG8" s="27">
        <f t="shared" si="4"/>
        <v>0.42809298937083867</v>
      </c>
    </row>
    <row r="9" spans="2:33" ht="15.75" x14ac:dyDescent="0.25">
      <c r="D9" s="15" t="s">
        <v>62</v>
      </c>
      <c r="E9" s="22" t="s">
        <v>67</v>
      </c>
      <c r="F9" s="19">
        <v>2050</v>
      </c>
      <c r="G9" s="20">
        <f>G8*$D$19</f>
        <v>40.697366314460453</v>
      </c>
      <c r="H9" s="38">
        <f t="shared" ref="H9:AG9" si="5">H8*$D$19</f>
        <v>0.56084622956246255</v>
      </c>
      <c r="I9" s="38">
        <f t="shared" si="5"/>
        <v>9.9911174010524899</v>
      </c>
      <c r="J9" s="38">
        <f t="shared" si="5"/>
        <v>2.0186936878957584</v>
      </c>
      <c r="K9" s="38">
        <f t="shared" si="5"/>
        <v>0.97208194630930866</v>
      </c>
      <c r="L9" s="38">
        <f t="shared" si="5"/>
        <v>0.72224920219851085</v>
      </c>
      <c r="M9" s="38">
        <f t="shared" si="5"/>
        <v>0.37189497373302793</v>
      </c>
      <c r="N9" s="38">
        <f t="shared" si="5"/>
        <v>1.0105311868073681</v>
      </c>
      <c r="O9" s="38">
        <f t="shared" si="5"/>
        <v>1.7184223546706776</v>
      </c>
      <c r="P9" s="38">
        <f t="shared" si="5"/>
        <v>0.74067016532732755</v>
      </c>
      <c r="Q9" s="38">
        <f t="shared" si="5"/>
        <v>0.82083260224037136</v>
      </c>
      <c r="R9" s="38">
        <f t="shared" si="5"/>
        <v>1.4589397013772798</v>
      </c>
      <c r="S9" s="38">
        <f t="shared" si="5"/>
        <v>1.2492962456241283</v>
      </c>
      <c r="T9" s="38">
        <f t="shared" si="5"/>
        <v>1.1201214961987356</v>
      </c>
      <c r="U9" s="38">
        <f t="shared" si="5"/>
        <v>4.5674133771797569</v>
      </c>
      <c r="V9" s="38">
        <f t="shared" si="5"/>
        <v>1.5189591565186933</v>
      </c>
      <c r="W9" s="38">
        <f t="shared" si="5"/>
        <v>1.6826677197471263</v>
      </c>
      <c r="X9" s="38">
        <f t="shared" si="5"/>
        <v>1.6278641471088693</v>
      </c>
      <c r="Y9" s="38">
        <f t="shared" si="5"/>
        <v>1.0251438620997877</v>
      </c>
      <c r="Z9" s="38">
        <f t="shared" si="5"/>
        <v>2.3291107770762198</v>
      </c>
      <c r="AA9" s="38">
        <f t="shared" si="5"/>
        <v>0.30047379071215263</v>
      </c>
      <c r="AB9" s="38">
        <f t="shared" si="5"/>
        <v>1.2915345928024418</v>
      </c>
      <c r="AC9" s="38">
        <f t="shared" si="5"/>
        <v>0.67697414593332972</v>
      </c>
      <c r="AD9" s="38">
        <f t="shared" si="5"/>
        <v>0.56426288658470525</v>
      </c>
      <c r="AE9" s="38">
        <f t="shared" si="5"/>
        <v>0.6034768260673089</v>
      </c>
      <c r="AF9" s="38">
        <f t="shared" si="5"/>
        <v>1.1116483555763572</v>
      </c>
      <c r="AG9" s="38">
        <f t="shared" si="5"/>
        <v>0.64213948405625798</v>
      </c>
    </row>
    <row r="10" spans="2:33" x14ac:dyDescent="0.25">
      <c r="D10" s="15" t="s">
        <v>62</v>
      </c>
      <c r="E10" s="15" t="str">
        <f>A31</f>
        <v>TFGV</v>
      </c>
      <c r="F10" s="15">
        <v>2018</v>
      </c>
      <c r="G10" s="27">
        <f>C31</f>
        <v>11.536999999999999</v>
      </c>
      <c r="H10" s="27">
        <f t="shared" ref="H10:AG10" si="6">D31</f>
        <v>0.17794099599204954</v>
      </c>
      <c r="I10" s="27">
        <f t="shared" si="6"/>
        <v>2.6292279716035631</v>
      </c>
      <c r="J10" s="27">
        <f t="shared" si="6"/>
        <v>0.48228404218784626</v>
      </c>
      <c r="K10" s="27">
        <f t="shared" si="6"/>
        <v>0.31014966827589163</v>
      </c>
      <c r="L10" s="27">
        <f t="shared" si="6"/>
        <v>0.22090468018989404</v>
      </c>
      <c r="M10" s="27">
        <f t="shared" si="6"/>
        <v>0.10660397645018758</v>
      </c>
      <c r="N10" s="27">
        <f t="shared" si="6"/>
        <v>0.27935990585939297</v>
      </c>
      <c r="O10" s="27">
        <f t="shared" si="6"/>
        <v>0.42276367492038924</v>
      </c>
      <c r="P10" s="27">
        <f t="shared" si="6"/>
        <v>0.20333600685129727</v>
      </c>
      <c r="Q10" s="27">
        <f t="shared" si="6"/>
        <v>0.23152778091853185</v>
      </c>
      <c r="R10" s="27">
        <f t="shared" si="6"/>
        <v>0.46795618987426485</v>
      </c>
      <c r="S10" s="27">
        <f t="shared" si="6"/>
        <v>0.30871042636808321</v>
      </c>
      <c r="T10" s="27">
        <f t="shared" si="6"/>
        <v>0.30378726686741447</v>
      </c>
      <c r="U10" s="27">
        <f t="shared" si="6"/>
        <v>1.625427705266085</v>
      </c>
      <c r="V10" s="27">
        <f t="shared" si="6"/>
        <v>0.44225677339931185</v>
      </c>
      <c r="W10" s="27">
        <f t="shared" si="6"/>
        <v>0.49831113834882401</v>
      </c>
      <c r="X10" s="27">
        <f t="shared" si="6"/>
        <v>0.40793968700183131</v>
      </c>
      <c r="Y10" s="27">
        <f t="shared" si="6"/>
        <v>0.36310814920207179</v>
      </c>
      <c r="Z10" s="27">
        <f t="shared" si="6"/>
        <v>0.60506096800451603</v>
      </c>
      <c r="AA10" s="27">
        <f t="shared" si="6"/>
        <v>8.0693470189707711E-2</v>
      </c>
      <c r="AB10" s="27">
        <f t="shared" si="6"/>
        <v>0.30599590693319084</v>
      </c>
      <c r="AC10" s="27">
        <f t="shared" si="6"/>
        <v>0.1513344097795204</v>
      </c>
      <c r="AD10" s="27">
        <f t="shared" si="6"/>
        <v>0.16503078794415471</v>
      </c>
      <c r="AE10" s="27">
        <f t="shared" si="6"/>
        <v>0.19182704360164693</v>
      </c>
      <c r="AF10" s="27">
        <f t="shared" si="6"/>
        <v>0.40087863270627727</v>
      </c>
      <c r="AG10" s="27">
        <f t="shared" si="6"/>
        <v>0.15458274126405555</v>
      </c>
    </row>
    <row r="11" spans="2:33" ht="15.75" x14ac:dyDescent="0.25">
      <c r="D11" s="15" t="s">
        <v>62</v>
      </c>
      <c r="E11" s="22" t="s">
        <v>120</v>
      </c>
      <c r="F11" s="19">
        <v>2050</v>
      </c>
      <c r="G11" s="20">
        <f>G10*$D$20</f>
        <v>17.305499999999999</v>
      </c>
      <c r="H11" s="38">
        <f t="shared" ref="H11:AG11" si="7">H10*$D$20</f>
        <v>0.26691149398807434</v>
      </c>
      <c r="I11" s="38">
        <f t="shared" si="7"/>
        <v>3.9438419574053447</v>
      </c>
      <c r="J11" s="38">
        <f t="shared" si="7"/>
        <v>0.72342606328176939</v>
      </c>
      <c r="K11" s="38">
        <f t="shared" si="7"/>
        <v>0.46522450241383745</v>
      </c>
      <c r="L11" s="38">
        <f t="shared" si="7"/>
        <v>0.33135702028484104</v>
      </c>
      <c r="M11" s="38">
        <f t="shared" si="7"/>
        <v>0.15990596467528137</v>
      </c>
      <c r="N11" s="38">
        <f t="shared" si="7"/>
        <v>0.41903985878908945</v>
      </c>
      <c r="O11" s="38">
        <f t="shared" si="7"/>
        <v>0.63414551238058392</v>
      </c>
      <c r="P11" s="38">
        <f t="shared" si="7"/>
        <v>0.3050040102769459</v>
      </c>
      <c r="Q11" s="38">
        <f t="shared" si="7"/>
        <v>0.34729167137779776</v>
      </c>
      <c r="R11" s="38">
        <f t="shared" si="7"/>
        <v>0.7019342848113973</v>
      </c>
      <c r="S11" s="38">
        <f t="shared" si="7"/>
        <v>0.46306563955212482</v>
      </c>
      <c r="T11" s="38">
        <f t="shared" si="7"/>
        <v>0.45568090030112174</v>
      </c>
      <c r="U11" s="38">
        <f t="shared" si="7"/>
        <v>2.4381415578991277</v>
      </c>
      <c r="V11" s="38">
        <f t="shared" si="7"/>
        <v>0.66338516009896775</v>
      </c>
      <c r="W11" s="38">
        <f t="shared" si="7"/>
        <v>0.74746670752323596</v>
      </c>
      <c r="X11" s="38">
        <f t="shared" si="7"/>
        <v>0.61190953050274699</v>
      </c>
      <c r="Y11" s="38">
        <f t="shared" si="7"/>
        <v>0.54466222380310769</v>
      </c>
      <c r="Z11" s="38">
        <f t="shared" si="7"/>
        <v>0.90759145200677405</v>
      </c>
      <c r="AA11" s="38">
        <f t="shared" si="7"/>
        <v>0.12104020528456157</v>
      </c>
      <c r="AB11" s="38">
        <f t="shared" si="7"/>
        <v>0.45899386039978629</v>
      </c>
      <c r="AC11" s="38">
        <f t="shared" si="7"/>
        <v>0.22700161466928059</v>
      </c>
      <c r="AD11" s="38">
        <f t="shared" si="7"/>
        <v>0.24754618191623207</v>
      </c>
      <c r="AE11" s="38">
        <f t="shared" si="7"/>
        <v>0.28774056540247039</v>
      </c>
      <c r="AF11" s="38">
        <f t="shared" si="7"/>
        <v>0.60131794905941593</v>
      </c>
      <c r="AG11" s="38">
        <f t="shared" si="7"/>
        <v>0.23187411189608331</v>
      </c>
    </row>
    <row r="12" spans="2:33" x14ac:dyDescent="0.25">
      <c r="D12" s="15" t="s">
        <v>62</v>
      </c>
      <c r="E12" s="15" t="str">
        <f>A32</f>
        <v>TFRAIL</v>
      </c>
      <c r="F12" s="15">
        <v>2018</v>
      </c>
      <c r="G12" s="64">
        <f>C32</f>
        <v>8.8551000000000005E-2</v>
      </c>
      <c r="H12" s="64">
        <f t="shared" ref="H12:AG12" si="8">D32</f>
        <v>0</v>
      </c>
      <c r="I12" s="64">
        <f t="shared" si="8"/>
        <v>2.8462821428571431E-2</v>
      </c>
      <c r="J12" s="64">
        <f t="shared" si="8"/>
        <v>0</v>
      </c>
      <c r="K12" s="64">
        <f t="shared" si="8"/>
        <v>0</v>
      </c>
      <c r="L12" s="64">
        <f t="shared" si="8"/>
        <v>0</v>
      </c>
      <c r="M12" s="64">
        <f t="shared" si="8"/>
        <v>0</v>
      </c>
      <c r="N12" s="64">
        <f t="shared" si="8"/>
        <v>0</v>
      </c>
      <c r="O12" s="64">
        <f t="shared" si="8"/>
        <v>9.4876071428571431E-3</v>
      </c>
      <c r="P12" s="64">
        <f t="shared" si="8"/>
        <v>0</v>
      </c>
      <c r="Q12" s="64">
        <f t="shared" si="8"/>
        <v>0</v>
      </c>
      <c r="R12" s="64">
        <f t="shared" si="8"/>
        <v>0</v>
      </c>
      <c r="S12" s="64">
        <f t="shared" si="8"/>
        <v>0</v>
      </c>
      <c r="T12" s="64">
        <f t="shared" si="8"/>
        <v>0</v>
      </c>
      <c r="U12" s="64">
        <f t="shared" si="8"/>
        <v>0</v>
      </c>
      <c r="V12" s="64">
        <f t="shared" si="8"/>
        <v>0</v>
      </c>
      <c r="W12" s="64">
        <f t="shared" si="8"/>
        <v>0</v>
      </c>
      <c r="X12" s="64">
        <f t="shared" si="8"/>
        <v>0</v>
      </c>
      <c r="Y12" s="64">
        <f t="shared" si="8"/>
        <v>1.5812678571428571E-2</v>
      </c>
      <c r="Z12" s="64">
        <f t="shared" si="8"/>
        <v>0</v>
      </c>
      <c r="AA12" s="64">
        <f t="shared" si="8"/>
        <v>0</v>
      </c>
      <c r="AB12" s="64">
        <f t="shared" si="8"/>
        <v>3.4787892857142858E-2</v>
      </c>
      <c r="AC12" s="64">
        <f t="shared" si="8"/>
        <v>0</v>
      </c>
      <c r="AD12" s="64">
        <f t="shared" si="8"/>
        <v>0</v>
      </c>
      <c r="AE12" s="64">
        <f t="shared" si="8"/>
        <v>0</v>
      </c>
      <c r="AF12" s="64">
        <f t="shared" si="8"/>
        <v>0</v>
      </c>
      <c r="AG12" s="64">
        <f t="shared" si="8"/>
        <v>0</v>
      </c>
    </row>
    <row r="13" spans="2:33" ht="15.75" x14ac:dyDescent="0.25">
      <c r="B13" s="28"/>
      <c r="C13" s="28"/>
      <c r="D13" s="28" t="s">
        <v>62</v>
      </c>
      <c r="E13" s="23" t="s">
        <v>121</v>
      </c>
      <c r="F13" s="21">
        <v>2050</v>
      </c>
      <c r="G13" s="40">
        <f>G12*$D$21</f>
        <v>0.13282650000000001</v>
      </c>
      <c r="H13" s="40">
        <f t="shared" ref="H13:AG13" si="9">H12*$D$21</f>
        <v>0</v>
      </c>
      <c r="I13" s="40">
        <f t="shared" si="9"/>
        <v>4.2694232142857148E-2</v>
      </c>
      <c r="J13" s="40">
        <f t="shared" si="9"/>
        <v>0</v>
      </c>
      <c r="K13" s="40">
        <f t="shared" si="9"/>
        <v>0</v>
      </c>
      <c r="L13" s="40">
        <f t="shared" si="9"/>
        <v>0</v>
      </c>
      <c r="M13" s="40">
        <f t="shared" si="9"/>
        <v>0</v>
      </c>
      <c r="N13" s="40">
        <f t="shared" si="9"/>
        <v>0</v>
      </c>
      <c r="O13" s="40">
        <f t="shared" si="9"/>
        <v>1.4231410714285714E-2</v>
      </c>
      <c r="P13" s="40">
        <f t="shared" si="9"/>
        <v>0</v>
      </c>
      <c r="Q13" s="40">
        <f t="shared" si="9"/>
        <v>0</v>
      </c>
      <c r="R13" s="40">
        <f t="shared" si="9"/>
        <v>0</v>
      </c>
      <c r="S13" s="40">
        <f t="shared" si="9"/>
        <v>0</v>
      </c>
      <c r="T13" s="40">
        <f t="shared" si="9"/>
        <v>0</v>
      </c>
      <c r="U13" s="40">
        <f t="shared" si="9"/>
        <v>0</v>
      </c>
      <c r="V13" s="40">
        <f t="shared" si="9"/>
        <v>0</v>
      </c>
      <c r="W13" s="40">
        <f t="shared" si="9"/>
        <v>0</v>
      </c>
      <c r="X13" s="40">
        <f t="shared" si="9"/>
        <v>0</v>
      </c>
      <c r="Y13" s="40">
        <f t="shared" si="9"/>
        <v>2.3719017857142859E-2</v>
      </c>
      <c r="Z13" s="40">
        <f t="shared" si="9"/>
        <v>0</v>
      </c>
      <c r="AA13" s="40">
        <f t="shared" si="9"/>
        <v>0</v>
      </c>
      <c r="AB13" s="40">
        <f t="shared" si="9"/>
        <v>5.2181839285714286E-2</v>
      </c>
      <c r="AC13" s="40">
        <f t="shared" si="9"/>
        <v>0</v>
      </c>
      <c r="AD13" s="40">
        <f t="shared" si="9"/>
        <v>0</v>
      </c>
      <c r="AE13" s="40">
        <f t="shared" si="9"/>
        <v>0</v>
      </c>
      <c r="AF13" s="40">
        <f t="shared" si="9"/>
        <v>0</v>
      </c>
      <c r="AG13" s="40">
        <f t="shared" si="9"/>
        <v>0</v>
      </c>
    </row>
    <row r="15" spans="2:33" x14ac:dyDescent="0.25">
      <c r="B15" s="15" t="s">
        <v>63</v>
      </c>
    </row>
    <row r="16" spans="2:33" ht="15.75" thickBot="1" x14ac:dyDescent="0.3">
      <c r="B16" s="17" t="s">
        <v>64</v>
      </c>
      <c r="C16" s="17">
        <v>2018</v>
      </c>
      <c r="D16" s="17">
        <v>2050</v>
      </c>
    </row>
    <row r="17" spans="1:29" x14ac:dyDescent="0.25">
      <c r="B17" s="15" t="s">
        <v>65</v>
      </c>
      <c r="C17" s="15">
        <v>1</v>
      </c>
      <c r="D17" s="15">
        <v>1.5</v>
      </c>
    </row>
    <row r="18" spans="1:29" x14ac:dyDescent="0.25">
      <c r="B18" s="15" t="s">
        <v>66</v>
      </c>
      <c r="C18" s="15">
        <v>1</v>
      </c>
      <c r="D18" s="15">
        <v>1.5</v>
      </c>
    </row>
    <row r="19" spans="1:29" x14ac:dyDescent="0.25">
      <c r="B19" s="15" t="s">
        <v>67</v>
      </c>
      <c r="C19" s="15">
        <v>1</v>
      </c>
      <c r="D19" s="15">
        <v>1.5</v>
      </c>
    </row>
    <row r="20" spans="1:29" x14ac:dyDescent="0.25">
      <c r="B20" s="15" t="s">
        <v>120</v>
      </c>
      <c r="C20" s="15">
        <v>1</v>
      </c>
      <c r="D20" s="15">
        <v>1.5</v>
      </c>
    </row>
    <row r="21" spans="1:29" x14ac:dyDescent="0.25">
      <c r="B21" s="28" t="s">
        <v>121</v>
      </c>
      <c r="C21" s="28">
        <v>1</v>
      </c>
      <c r="D21" s="28">
        <v>1.5</v>
      </c>
    </row>
    <row r="26" spans="1:29" x14ac:dyDescent="0.25">
      <c r="A26" s="65" t="s">
        <v>192</v>
      </c>
      <c r="B26" s="66"/>
      <c r="C26" s="66"/>
      <c r="D26" s="66"/>
      <c r="E26" s="66"/>
      <c r="F26" s="66"/>
      <c r="G26" s="6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</row>
    <row r="27" spans="1:29" ht="15.75" thickBot="1" x14ac:dyDescent="0.3">
      <c r="A27" s="67" t="s">
        <v>220</v>
      </c>
      <c r="B27" s="68" t="s">
        <v>221</v>
      </c>
      <c r="C27" s="69" t="s">
        <v>87</v>
      </c>
      <c r="D27" s="69" t="s">
        <v>93</v>
      </c>
      <c r="E27" s="69" t="s">
        <v>98</v>
      </c>
      <c r="F27" s="69" t="s">
        <v>101</v>
      </c>
      <c r="G27" s="69" t="s">
        <v>102</v>
      </c>
      <c r="H27" s="69" t="s">
        <v>103</v>
      </c>
      <c r="I27" s="69" t="s">
        <v>106</v>
      </c>
      <c r="J27" s="69" t="s">
        <v>107</v>
      </c>
      <c r="K27" s="69" t="s">
        <v>109</v>
      </c>
      <c r="L27" s="69" t="s">
        <v>111</v>
      </c>
      <c r="M27" s="69" t="s">
        <v>116</v>
      </c>
      <c r="N27" s="69" t="s">
        <v>117</v>
      </c>
      <c r="O27" s="69" t="s">
        <v>118</v>
      </c>
      <c r="P27" s="69" t="s">
        <v>95</v>
      </c>
      <c r="Q27" s="69" t="s">
        <v>96</v>
      </c>
      <c r="R27" s="69" t="s">
        <v>100</v>
      </c>
      <c r="S27" s="69" t="s">
        <v>105</v>
      </c>
      <c r="T27" s="69" t="s">
        <v>114</v>
      </c>
      <c r="U27" s="69" t="s">
        <v>115</v>
      </c>
      <c r="V27" s="69" t="s">
        <v>99</v>
      </c>
      <c r="W27" s="69" t="s">
        <v>104</v>
      </c>
      <c r="X27" s="69" t="s">
        <v>108</v>
      </c>
      <c r="Y27" s="69" t="s">
        <v>112</v>
      </c>
      <c r="Z27" s="69" t="s">
        <v>113</v>
      </c>
      <c r="AA27" s="69" t="s">
        <v>94</v>
      </c>
      <c r="AB27" s="69" t="s">
        <v>97</v>
      </c>
      <c r="AC27" s="69" t="s">
        <v>110</v>
      </c>
    </row>
    <row r="28" spans="1:29" x14ac:dyDescent="0.25">
      <c r="A28" s="56" t="s">
        <v>65</v>
      </c>
      <c r="B28" s="56" t="s">
        <v>196</v>
      </c>
      <c r="C28" s="70">
        <v>14.556561092397196</v>
      </c>
      <c r="D28" s="70">
        <v>0.19075815329593268</v>
      </c>
      <c r="E28" s="70">
        <v>3.8138683626467009</v>
      </c>
      <c r="F28" s="70">
        <v>0.70334338163959453</v>
      </c>
      <c r="G28" s="70">
        <v>0.3263059331917631</v>
      </c>
      <c r="H28" s="70">
        <v>0.25725946218495216</v>
      </c>
      <c r="I28" s="70">
        <v>0.12926410609378711</v>
      </c>
      <c r="J28" s="70">
        <v>0.37066642356770213</v>
      </c>
      <c r="K28" s="70">
        <v>0.61012642539130313</v>
      </c>
      <c r="L28" s="70">
        <v>0.25256357827040127</v>
      </c>
      <c r="M28" s="70">
        <v>0.28627808516599751</v>
      </c>
      <c r="N28" s="70">
        <v>0.49824919039150339</v>
      </c>
      <c r="O28" s="70">
        <v>0.44072764898712008</v>
      </c>
      <c r="P28" s="70">
        <v>0.38789417997018355</v>
      </c>
      <c r="Q28" s="70">
        <v>1.6403528726430969</v>
      </c>
      <c r="R28" s="70">
        <v>0.50223766282260618</v>
      </c>
      <c r="S28" s="70">
        <v>0.59887772521592175</v>
      </c>
      <c r="T28" s="70">
        <v>0.54597893159747035</v>
      </c>
      <c r="U28" s="70">
        <v>0.36254754715779958</v>
      </c>
      <c r="V28" s="70">
        <v>0.8103180854486004</v>
      </c>
      <c r="W28" s="70">
        <v>0.10383763195644793</v>
      </c>
      <c r="X28" s="70">
        <v>0.43396473286285792</v>
      </c>
      <c r="Y28" s="70">
        <v>0.22701130303232972</v>
      </c>
      <c r="Z28" s="70">
        <v>0.20014421509334299</v>
      </c>
      <c r="AA28" s="70">
        <v>0.22324073939976716</v>
      </c>
      <c r="AB28" s="70">
        <v>0.43304852577361913</v>
      </c>
      <c r="AC28" s="70">
        <v>0.20769618859639608</v>
      </c>
    </row>
    <row r="29" spans="1:29" x14ac:dyDescent="0.25">
      <c r="A29" s="56" t="s">
        <v>66</v>
      </c>
      <c r="B29" s="56" t="s">
        <v>196</v>
      </c>
      <c r="C29" s="70">
        <v>31.276118540280986</v>
      </c>
      <c r="D29" s="70">
        <v>0.43519149385547129</v>
      </c>
      <c r="E29" s="70">
        <v>7.6220930610573197</v>
      </c>
      <c r="F29" s="70">
        <v>1.5519093827676476</v>
      </c>
      <c r="G29" s="70">
        <v>0.73703191607760743</v>
      </c>
      <c r="H29" s="70">
        <v>0.55451713599955721</v>
      </c>
      <c r="I29" s="70">
        <v>0.28568437258778695</v>
      </c>
      <c r="J29" s="70">
        <v>0.76950577172521428</v>
      </c>
      <c r="K29" s="70">
        <v>1.3359499798250478</v>
      </c>
      <c r="L29" s="70">
        <v>0.56616320344762294</v>
      </c>
      <c r="M29" s="70">
        <v>0.63911185847443031</v>
      </c>
      <c r="N29" s="70">
        <v>1.1334816009734383</v>
      </c>
      <c r="O29" s="70">
        <v>0.96185938421931272</v>
      </c>
      <c r="P29" s="70">
        <v>0.8723586108918423</v>
      </c>
      <c r="Q29" s="70">
        <v>3.5254749048173277</v>
      </c>
      <c r="R29" s="70">
        <v>1.1538869884003555</v>
      </c>
      <c r="S29" s="70">
        <v>1.2995736671311431</v>
      </c>
      <c r="T29" s="70">
        <v>1.2604324784412986</v>
      </c>
      <c r="U29" s="70">
        <v>0.79517788054022265</v>
      </c>
      <c r="V29" s="70">
        <v>1.7803554187858515</v>
      </c>
      <c r="W29" s="70">
        <v>0.23239789425769783</v>
      </c>
      <c r="X29" s="70">
        <v>0.98601597898071291</v>
      </c>
      <c r="Y29" s="70">
        <v>0.53090140271719211</v>
      </c>
      <c r="Z29" s="70">
        <v>0.43310682655274862</v>
      </c>
      <c r="AA29" s="70">
        <v>0.47060177269376968</v>
      </c>
      <c r="AB29" s="70">
        <v>0.86668930093951158</v>
      </c>
      <c r="AC29" s="70">
        <v>0.47664625412085693</v>
      </c>
    </row>
    <row r="30" spans="1:29" x14ac:dyDescent="0.25">
      <c r="A30" s="56" t="s">
        <v>67</v>
      </c>
      <c r="B30" s="56" t="s">
        <v>196</v>
      </c>
      <c r="C30" s="70">
        <v>27.131577542973638</v>
      </c>
      <c r="D30" s="70">
        <v>0.373897486374975</v>
      </c>
      <c r="E30" s="70">
        <v>6.6607449340349936</v>
      </c>
      <c r="F30" s="70">
        <v>1.3457957919305057</v>
      </c>
      <c r="G30" s="70">
        <v>0.64805463087287241</v>
      </c>
      <c r="H30" s="70">
        <v>0.48149946813234057</v>
      </c>
      <c r="I30" s="70">
        <v>0.24792998248868531</v>
      </c>
      <c r="J30" s="70">
        <v>0.6736874578715788</v>
      </c>
      <c r="K30" s="70">
        <v>1.145614903113785</v>
      </c>
      <c r="L30" s="70">
        <v>0.49378011021821833</v>
      </c>
      <c r="M30" s="70">
        <v>0.54722173482691427</v>
      </c>
      <c r="N30" s="70">
        <v>0.97262646758485327</v>
      </c>
      <c r="O30" s="70">
        <v>0.83286416374941885</v>
      </c>
      <c r="P30" s="70">
        <v>0.74674766413249039</v>
      </c>
      <c r="Q30" s="70">
        <v>3.0449422514531714</v>
      </c>
      <c r="R30" s="70">
        <v>1.0126394376791288</v>
      </c>
      <c r="S30" s="70">
        <v>1.1217784798314174</v>
      </c>
      <c r="T30" s="70">
        <v>1.0852427647392462</v>
      </c>
      <c r="U30" s="70">
        <v>0.6834292413998585</v>
      </c>
      <c r="V30" s="70">
        <v>1.5527405180508131</v>
      </c>
      <c r="W30" s="70">
        <v>0.20031586047476843</v>
      </c>
      <c r="X30" s="70">
        <v>0.86102306186829458</v>
      </c>
      <c r="Y30" s="70">
        <v>0.4513160972888865</v>
      </c>
      <c r="Z30" s="70">
        <v>0.37617525772313687</v>
      </c>
      <c r="AA30" s="70">
        <v>0.40231788404487256</v>
      </c>
      <c r="AB30" s="70">
        <v>0.74109890371757148</v>
      </c>
      <c r="AC30" s="70">
        <v>0.42809298937083867</v>
      </c>
    </row>
    <row r="31" spans="1:29" x14ac:dyDescent="0.25">
      <c r="A31" s="56" t="s">
        <v>120</v>
      </c>
      <c r="B31" s="56" t="s">
        <v>222</v>
      </c>
      <c r="C31" s="70">
        <v>11.536999999999999</v>
      </c>
      <c r="D31" s="70">
        <v>0.17794099599204954</v>
      </c>
      <c r="E31" s="70">
        <v>2.6292279716035631</v>
      </c>
      <c r="F31" s="70">
        <v>0.48228404218784626</v>
      </c>
      <c r="G31" s="70">
        <v>0.31014966827589163</v>
      </c>
      <c r="H31" s="70">
        <v>0.22090468018989404</v>
      </c>
      <c r="I31" s="70">
        <v>0.10660397645018758</v>
      </c>
      <c r="J31" s="70">
        <v>0.27935990585939297</v>
      </c>
      <c r="K31" s="70">
        <v>0.42276367492038924</v>
      </c>
      <c r="L31" s="70">
        <v>0.20333600685129727</v>
      </c>
      <c r="M31" s="70">
        <v>0.23152778091853185</v>
      </c>
      <c r="N31" s="70">
        <v>0.46795618987426485</v>
      </c>
      <c r="O31" s="70">
        <v>0.30871042636808321</v>
      </c>
      <c r="P31" s="70">
        <v>0.30378726686741447</v>
      </c>
      <c r="Q31" s="70">
        <v>1.625427705266085</v>
      </c>
      <c r="R31" s="70">
        <v>0.44225677339931185</v>
      </c>
      <c r="S31" s="70">
        <v>0.49831113834882401</v>
      </c>
      <c r="T31" s="70">
        <v>0.40793968700183131</v>
      </c>
      <c r="U31" s="70">
        <v>0.36310814920207179</v>
      </c>
      <c r="V31" s="70">
        <v>0.60506096800451603</v>
      </c>
      <c r="W31" s="70">
        <v>8.0693470189707711E-2</v>
      </c>
      <c r="X31" s="70">
        <v>0.30599590693319084</v>
      </c>
      <c r="Y31" s="70">
        <v>0.1513344097795204</v>
      </c>
      <c r="Z31" s="70">
        <v>0.16503078794415471</v>
      </c>
      <c r="AA31" s="70">
        <v>0.19182704360164693</v>
      </c>
      <c r="AB31" s="70">
        <v>0.40087863270627727</v>
      </c>
      <c r="AC31" s="70">
        <v>0.15458274126405555</v>
      </c>
    </row>
    <row r="32" spans="1:29" x14ac:dyDescent="0.25">
      <c r="A32" s="71" t="s">
        <v>121</v>
      </c>
      <c r="B32" s="56" t="s">
        <v>222</v>
      </c>
      <c r="C32" s="70">
        <v>8.8551000000000005E-2</v>
      </c>
      <c r="D32" s="72">
        <v>0</v>
      </c>
      <c r="E32" s="70">
        <v>2.8462821428571431E-2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0">
        <v>9.4876071428571431E-3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  <c r="Q32" s="72">
        <v>0</v>
      </c>
      <c r="R32" s="72">
        <v>0</v>
      </c>
      <c r="S32" s="72">
        <v>0</v>
      </c>
      <c r="T32" s="72">
        <v>0</v>
      </c>
      <c r="U32" s="70">
        <v>1.5812678571428571E-2</v>
      </c>
      <c r="V32" s="72">
        <v>0</v>
      </c>
      <c r="W32" s="72">
        <v>0</v>
      </c>
      <c r="X32" s="70">
        <v>3.4787892857142858E-2</v>
      </c>
      <c r="Y32" s="72">
        <v>0</v>
      </c>
      <c r="Z32" s="72">
        <v>0</v>
      </c>
      <c r="AA32" s="72">
        <v>0</v>
      </c>
      <c r="AB32" s="72">
        <v>0</v>
      </c>
      <c r="AC32" s="72">
        <v>0</v>
      </c>
    </row>
    <row r="33" spans="1:29" x14ac:dyDescent="0.25">
      <c r="A33" s="71" t="s">
        <v>223</v>
      </c>
      <c r="B33" s="56" t="s">
        <v>224</v>
      </c>
      <c r="C33" s="73">
        <v>7.7245727925227738</v>
      </c>
      <c r="D33" s="73">
        <v>9.2353600579585152E-2</v>
      </c>
      <c r="E33" s="73">
        <v>2.1856505115455191</v>
      </c>
      <c r="F33" s="73">
        <v>0.36094016622215996</v>
      </c>
      <c r="G33" s="73">
        <v>0.16097155365547308</v>
      </c>
      <c r="H33" s="73">
        <v>0.13739325701343924</v>
      </c>
      <c r="I33" s="73">
        <v>6.6303111018221464E-2</v>
      </c>
      <c r="J33" s="73">
        <v>0.20907225210952107</v>
      </c>
      <c r="K33" s="73">
        <v>0.31639527280693819</v>
      </c>
      <c r="L33" s="73">
        <v>0.12646629408390778</v>
      </c>
      <c r="M33" s="73">
        <v>0.14400037102946978</v>
      </c>
      <c r="N33" s="73">
        <v>0.24287511041201165</v>
      </c>
      <c r="O33" s="73">
        <v>0.23103810796296309</v>
      </c>
      <c r="P33" s="73">
        <v>0.19274182814699234</v>
      </c>
      <c r="Q33" s="73">
        <v>0.88062626360286367</v>
      </c>
      <c r="R33" s="73">
        <v>0.23960643014137542</v>
      </c>
      <c r="S33" s="73">
        <v>0.3161600576013589</v>
      </c>
      <c r="T33" s="73">
        <v>0.25882270135028718</v>
      </c>
      <c r="U33" s="73">
        <v>0.18845766705778619</v>
      </c>
      <c r="V33" s="73">
        <v>0.41861493463020066</v>
      </c>
      <c r="W33" s="73">
        <v>5.1980938259190375E-2</v>
      </c>
      <c r="X33" s="73">
        <v>0.21170504023817749</v>
      </c>
      <c r="Y33" s="73">
        <v>0.10470158778558181</v>
      </c>
      <c r="Z33" s="73">
        <v>0.10630916205267886</v>
      </c>
      <c r="AA33" s="73">
        <v>0.1235707137945352</v>
      </c>
      <c r="AB33" s="73">
        <v>0.25823709659708632</v>
      </c>
      <c r="AC33" s="73">
        <v>9.9578762825448142E-2</v>
      </c>
    </row>
    <row r="34" spans="1:29" x14ac:dyDescent="0.25">
      <c r="A34" s="71" t="s">
        <v>225</v>
      </c>
      <c r="B34" s="56" t="s">
        <v>224</v>
      </c>
      <c r="C34" s="73">
        <v>3.513299808727715</v>
      </c>
      <c r="D34" s="73">
        <v>4.2004379525771122E-2</v>
      </c>
      <c r="E34" s="73">
        <v>0.99408028513777069</v>
      </c>
      <c r="F34" s="73">
        <v>0.16416325549782509</v>
      </c>
      <c r="G34" s="73">
        <v>7.3213282321037743E-2</v>
      </c>
      <c r="H34" s="73">
        <v>6.2489372105217399E-2</v>
      </c>
      <c r="I34" s="73">
        <v>3.0156063450376649E-2</v>
      </c>
      <c r="J34" s="73">
        <v>9.5090501840783506E-2</v>
      </c>
      <c r="K34" s="73">
        <v>0.14390329165011773</v>
      </c>
      <c r="L34" s="73">
        <v>5.7519557229829314E-2</v>
      </c>
      <c r="M34" s="73">
        <v>6.5494427922832554E-2</v>
      </c>
      <c r="N34" s="73">
        <v>0.11046475991283469</v>
      </c>
      <c r="O34" s="73">
        <v>0.10508103973087109</v>
      </c>
      <c r="P34" s="73">
        <v>8.766307809515822E-2</v>
      </c>
      <c r="Q34" s="73">
        <v>0.40052753292342302</v>
      </c>
      <c r="R34" s="73">
        <v>0.10897809468511692</v>
      </c>
      <c r="S34" s="73">
        <v>0.1437963107776517</v>
      </c>
      <c r="T34" s="73">
        <v>0.11771806306603248</v>
      </c>
      <c r="U34" s="73">
        <v>8.5714550618035304E-2</v>
      </c>
      <c r="V34" s="73">
        <v>0.19039496542649909</v>
      </c>
      <c r="W34" s="73">
        <v>2.3642035015875255E-2</v>
      </c>
      <c r="X34" s="73">
        <v>9.6287949813282744E-2</v>
      </c>
      <c r="Y34" s="73">
        <v>4.7620506430678201E-2</v>
      </c>
      <c r="Z34" s="73">
        <v>4.8351665359049577E-2</v>
      </c>
      <c r="AA34" s="73">
        <v>5.6202585799816289E-2</v>
      </c>
      <c r="AB34" s="73">
        <v>0.11745171758354803</v>
      </c>
      <c r="AC34" s="73">
        <v>4.529053680827981E-2</v>
      </c>
    </row>
    <row r="35" spans="1:29" x14ac:dyDescent="0.25">
      <c r="A35" s="56" t="s">
        <v>226</v>
      </c>
      <c r="B35" s="56" t="s">
        <v>224</v>
      </c>
      <c r="C35" s="73">
        <v>22.296388375177408</v>
      </c>
      <c r="D35" s="73">
        <v>0.26657160229775501</v>
      </c>
      <c r="E35" s="73">
        <v>6.3087129821594452</v>
      </c>
      <c r="F35" s="73">
        <v>1.0418261750449602</v>
      </c>
      <c r="G35" s="73">
        <v>0.46463207403939483</v>
      </c>
      <c r="H35" s="73">
        <v>0.39657512470689521</v>
      </c>
      <c r="I35" s="73">
        <v>0.19137885724576939</v>
      </c>
      <c r="J35" s="73">
        <v>0.60347106004608764</v>
      </c>
      <c r="K35" s="73">
        <v>0.91325074823584851</v>
      </c>
      <c r="L35" s="73">
        <v>0.36503528220921938</v>
      </c>
      <c r="M35" s="73">
        <v>0.41564605381809372</v>
      </c>
      <c r="N35" s="73">
        <v>0.7010404243522883</v>
      </c>
      <c r="O35" s="73">
        <v>0.66687382240669146</v>
      </c>
      <c r="P35" s="73">
        <v>0.55633454068383958</v>
      </c>
      <c r="Q35" s="73">
        <v>2.5418603350695159</v>
      </c>
      <c r="R35" s="73">
        <v>0.69160562883078947</v>
      </c>
      <c r="S35" s="73">
        <v>0.91257181754075312</v>
      </c>
      <c r="T35" s="73">
        <v>0.74707192547976031</v>
      </c>
      <c r="U35" s="73">
        <v>0.54396863747179069</v>
      </c>
      <c r="V35" s="73">
        <v>1.2082999814823661</v>
      </c>
      <c r="W35" s="73">
        <v>0.15003900133543985</v>
      </c>
      <c r="X35" s="73">
        <v>0.61107040155050096</v>
      </c>
      <c r="Y35" s="73">
        <v>0.30221312264993849</v>
      </c>
      <c r="Z35" s="73">
        <v>0.3068532627798668</v>
      </c>
      <c r="AA35" s="73">
        <v>0.35667741123856156</v>
      </c>
      <c r="AB35" s="73">
        <v>0.74538162216300519</v>
      </c>
      <c r="AC35" s="73">
        <v>0.28742648033882506</v>
      </c>
    </row>
    <row r="36" spans="1:29" x14ac:dyDescent="0.25">
      <c r="A36" s="56" t="s">
        <v>227</v>
      </c>
      <c r="B36" s="56" t="s">
        <v>224</v>
      </c>
      <c r="C36" s="74">
        <v>0.2334932002865788</v>
      </c>
      <c r="D36" s="73">
        <v>0</v>
      </c>
      <c r="E36" s="73">
        <v>0.13599128494106466</v>
      </c>
      <c r="F36" s="73">
        <v>0</v>
      </c>
      <c r="G36" s="73">
        <v>0</v>
      </c>
      <c r="H36" s="73">
        <v>0</v>
      </c>
      <c r="I36" s="73">
        <v>0</v>
      </c>
      <c r="J36" s="73">
        <v>0</v>
      </c>
      <c r="K36" s="73">
        <v>0</v>
      </c>
      <c r="L36" s="73">
        <v>0</v>
      </c>
      <c r="M36" s="73">
        <v>0</v>
      </c>
      <c r="N36" s="73">
        <v>0</v>
      </c>
      <c r="O36" s="73">
        <v>0</v>
      </c>
      <c r="P36" s="73">
        <v>4.7489540821759567E-2</v>
      </c>
      <c r="Q36" s="73">
        <v>4.7056267691773237E-4</v>
      </c>
      <c r="R36" s="73">
        <v>4.7235778638893708E-2</v>
      </c>
      <c r="S36" s="73">
        <v>0</v>
      </c>
      <c r="T36" s="73">
        <v>0</v>
      </c>
      <c r="U36" s="73">
        <v>0</v>
      </c>
      <c r="V36" s="73">
        <v>0</v>
      </c>
      <c r="W36" s="73">
        <v>0</v>
      </c>
      <c r="X36" s="73">
        <v>9.4112535383546466E-5</v>
      </c>
      <c r="Y36" s="73">
        <v>0</v>
      </c>
      <c r="Z36" s="73">
        <v>0</v>
      </c>
      <c r="AA36" s="73">
        <v>0</v>
      </c>
      <c r="AB36" s="73">
        <v>0</v>
      </c>
      <c r="AC36" s="73">
        <v>0</v>
      </c>
    </row>
    <row r="37" spans="1:29" x14ac:dyDescent="0.25">
      <c r="A37" s="61" t="s">
        <v>228</v>
      </c>
      <c r="B37" s="61" t="s">
        <v>224</v>
      </c>
      <c r="C37" s="75">
        <v>45.935836654432045</v>
      </c>
      <c r="D37" s="76">
        <v>0</v>
      </c>
      <c r="E37" s="75">
        <v>40.411547456014475</v>
      </c>
      <c r="F37" s="75">
        <v>0</v>
      </c>
      <c r="G37" s="75">
        <v>0</v>
      </c>
      <c r="H37" s="75">
        <v>0</v>
      </c>
      <c r="I37" s="75">
        <v>0</v>
      </c>
      <c r="J37" s="75">
        <v>0</v>
      </c>
      <c r="K37" s="75">
        <v>0</v>
      </c>
      <c r="L37" s="75">
        <v>0</v>
      </c>
      <c r="M37" s="75">
        <v>0</v>
      </c>
      <c r="N37" s="75">
        <v>0</v>
      </c>
      <c r="O37" s="75">
        <v>0</v>
      </c>
      <c r="P37" s="75">
        <v>2.3928132767411885</v>
      </c>
      <c r="Q37" s="75">
        <v>2.2124403851853933</v>
      </c>
      <c r="R37" s="75">
        <v>0.2411025265315139</v>
      </c>
      <c r="S37" s="75">
        <v>0</v>
      </c>
      <c r="T37" s="75">
        <v>0</v>
      </c>
      <c r="U37" s="75">
        <v>0</v>
      </c>
      <c r="V37" s="75">
        <v>0</v>
      </c>
      <c r="W37" s="75">
        <v>0</v>
      </c>
      <c r="X37" s="75">
        <v>0.68832808501139164</v>
      </c>
      <c r="Y37" s="75">
        <v>0</v>
      </c>
      <c r="Z37" s="75">
        <v>0</v>
      </c>
      <c r="AA37" s="75">
        <v>0</v>
      </c>
      <c r="AB37" s="75">
        <v>0</v>
      </c>
      <c r="AC37" s="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2020-12-01T14:44:29Z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242178618907928</vt:r8>
  </property>
</Properties>
</file>