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TIM\SuppXLS\"/>
    </mc:Choice>
  </mc:AlternateContent>
  <xr:revisionPtr revIDLastSave="0" documentId="13_ncr:1_{26AD7DD8-9D3A-4677-AE66-913B9002CECE}" xr6:coauthVersionLast="47" xr6:coauthVersionMax="47" xr10:uidLastSave="{00000000-0000-0000-0000-000000000000}"/>
  <bookViews>
    <workbookView xWindow="-108" yWindow="12852" windowWidth="23256" windowHeight="13176" xr2:uid="{00000000-000D-0000-FFFF-FFFF00000000}"/>
  </bookViews>
  <sheets>
    <sheet name="Cover" sheetId="16" r:id="rId1"/>
    <sheet name="Regions" sheetId="15" r:id="rId2"/>
    <sheet name="UC_ModalShare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E16" i="1"/>
  <c r="C81" i="1"/>
  <c r="C89" i="1" s="1"/>
  <c r="N12" i="1" s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E14" i="1"/>
  <c r="E12" i="1"/>
  <c r="H14" i="1"/>
  <c r="H16" i="1" s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X89" i="1" l="1"/>
  <c r="AI12" i="1" s="1"/>
  <c r="X90" i="1"/>
  <c r="AI14" i="1" s="1"/>
  <c r="X91" i="1"/>
  <c r="AI16" i="1" s="1"/>
  <c r="X92" i="1"/>
  <c r="AI18" i="1" s="1"/>
  <c r="P89" i="1"/>
  <c r="AA12" i="1" s="1"/>
  <c r="P90" i="1"/>
  <c r="AA14" i="1" s="1"/>
  <c r="P91" i="1"/>
  <c r="AA16" i="1" s="1"/>
  <c r="P92" i="1"/>
  <c r="AA18" i="1" s="1"/>
  <c r="H89" i="1"/>
  <c r="S12" i="1" s="1"/>
  <c r="H90" i="1"/>
  <c r="S14" i="1" s="1"/>
  <c r="H91" i="1"/>
  <c r="S16" i="1" s="1"/>
  <c r="H92" i="1"/>
  <c r="S18" i="1" s="1"/>
  <c r="W90" i="1"/>
  <c r="AH14" i="1" s="1"/>
  <c r="W91" i="1"/>
  <c r="AH16" i="1" s="1"/>
  <c r="W92" i="1"/>
  <c r="AH18" i="1" s="1"/>
  <c r="W89" i="1"/>
  <c r="AH12" i="1" s="1"/>
  <c r="O90" i="1"/>
  <c r="Z14" i="1" s="1"/>
  <c r="O91" i="1"/>
  <c r="Z16" i="1" s="1"/>
  <c r="O92" i="1"/>
  <c r="Z18" i="1" s="1"/>
  <c r="O89" i="1"/>
  <c r="Z12" i="1" s="1"/>
  <c r="G90" i="1"/>
  <c r="R14" i="1" s="1"/>
  <c r="G91" i="1"/>
  <c r="R16" i="1" s="1"/>
  <c r="G92" i="1"/>
  <c r="R18" i="1" s="1"/>
  <c r="G89" i="1"/>
  <c r="R12" i="1" s="1"/>
  <c r="Y90" i="1"/>
  <c r="AJ14" i="1" s="1"/>
  <c r="Y89" i="1"/>
  <c r="AJ12" i="1" s="1"/>
  <c r="Y91" i="1"/>
  <c r="AJ16" i="1" s="1"/>
  <c r="Y92" i="1"/>
  <c r="AJ18" i="1" s="1"/>
  <c r="I89" i="1"/>
  <c r="T12" i="1" s="1"/>
  <c r="I90" i="1"/>
  <c r="T14" i="1" s="1"/>
  <c r="I92" i="1"/>
  <c r="T18" i="1" s="1"/>
  <c r="I91" i="1"/>
  <c r="T16" i="1" s="1"/>
  <c r="V92" i="1"/>
  <c r="AG18" i="1" s="1"/>
  <c r="V91" i="1"/>
  <c r="AG16" i="1" s="1"/>
  <c r="V90" i="1"/>
  <c r="AG14" i="1" s="1"/>
  <c r="V89" i="1"/>
  <c r="AG12" i="1" s="1"/>
  <c r="N91" i="1"/>
  <c r="Y16" i="1" s="1"/>
  <c r="N92" i="1"/>
  <c r="Y18" i="1" s="1"/>
  <c r="N90" i="1"/>
  <c r="Y14" i="1" s="1"/>
  <c r="N89" i="1"/>
  <c r="Y12" i="1" s="1"/>
  <c r="F90" i="1"/>
  <c r="Q14" i="1" s="1"/>
  <c r="F92" i="1"/>
  <c r="Q18" i="1" s="1"/>
  <c r="F91" i="1"/>
  <c r="Q16" i="1" s="1"/>
  <c r="F89" i="1"/>
  <c r="Q12" i="1" s="1"/>
  <c r="Z89" i="1"/>
  <c r="AK12" i="1" s="1"/>
  <c r="Z90" i="1"/>
  <c r="AK14" i="1" s="1"/>
  <c r="Z91" i="1"/>
  <c r="AK16" i="1" s="1"/>
  <c r="Z92" i="1"/>
  <c r="AK18" i="1" s="1"/>
  <c r="R89" i="1"/>
  <c r="AC12" i="1" s="1"/>
  <c r="R90" i="1"/>
  <c r="AC14" i="1" s="1"/>
  <c r="R91" i="1"/>
  <c r="AC16" i="1" s="1"/>
  <c r="R92" i="1"/>
  <c r="AC18" i="1" s="1"/>
  <c r="J89" i="1"/>
  <c r="U12" i="1" s="1"/>
  <c r="J90" i="1"/>
  <c r="U14" i="1" s="1"/>
  <c r="J91" i="1"/>
  <c r="U16" i="1" s="1"/>
  <c r="J92" i="1"/>
  <c r="U18" i="1" s="1"/>
  <c r="Q89" i="1"/>
  <c r="AB12" i="1" s="1"/>
  <c r="Q90" i="1"/>
  <c r="AB14" i="1" s="1"/>
  <c r="Q91" i="1"/>
  <c r="AB16" i="1" s="1"/>
  <c r="Q92" i="1"/>
  <c r="AB18" i="1" s="1"/>
  <c r="AC92" i="1"/>
  <c r="AN18" i="1" s="1"/>
  <c r="AC89" i="1"/>
  <c r="AN12" i="1" s="1"/>
  <c r="AC90" i="1"/>
  <c r="AN14" i="1" s="1"/>
  <c r="AC91" i="1"/>
  <c r="AN16" i="1" s="1"/>
  <c r="U91" i="1"/>
  <c r="AF16" i="1" s="1"/>
  <c r="U92" i="1"/>
  <c r="AF18" i="1" s="1"/>
  <c r="U89" i="1"/>
  <c r="AF12" i="1" s="1"/>
  <c r="U90" i="1"/>
  <c r="AF14" i="1" s="1"/>
  <c r="M91" i="1"/>
  <c r="X16" i="1" s="1"/>
  <c r="M90" i="1"/>
  <c r="X14" i="1" s="1"/>
  <c r="M92" i="1"/>
  <c r="X18" i="1" s="1"/>
  <c r="M89" i="1"/>
  <c r="X12" i="1" s="1"/>
  <c r="E91" i="1"/>
  <c r="P16" i="1" s="1"/>
  <c r="E92" i="1"/>
  <c r="P18" i="1" s="1"/>
  <c r="E89" i="1"/>
  <c r="P12" i="1" s="1"/>
  <c r="E90" i="1"/>
  <c r="P14" i="1" s="1"/>
  <c r="AB92" i="1"/>
  <c r="AM18" i="1" s="1"/>
  <c r="AB89" i="1"/>
  <c r="AM12" i="1" s="1"/>
  <c r="AB90" i="1"/>
  <c r="AM14" i="1" s="1"/>
  <c r="AB91" i="1"/>
  <c r="AM16" i="1" s="1"/>
  <c r="T92" i="1"/>
  <c r="AE18" i="1" s="1"/>
  <c r="T89" i="1"/>
  <c r="AE12" i="1" s="1"/>
  <c r="T90" i="1"/>
  <c r="AE14" i="1" s="1"/>
  <c r="T91" i="1"/>
  <c r="AE16" i="1" s="1"/>
  <c r="L92" i="1"/>
  <c r="W18" i="1" s="1"/>
  <c r="L91" i="1"/>
  <c r="W16" i="1" s="1"/>
  <c r="L89" i="1"/>
  <c r="W12" i="1" s="1"/>
  <c r="L90" i="1"/>
  <c r="W14" i="1" s="1"/>
  <c r="D92" i="1"/>
  <c r="O18" i="1" s="1"/>
  <c r="D89" i="1"/>
  <c r="O12" i="1" s="1"/>
  <c r="D90" i="1"/>
  <c r="O14" i="1" s="1"/>
  <c r="D91" i="1"/>
  <c r="O16" i="1" s="1"/>
  <c r="AA89" i="1"/>
  <c r="AL12" i="1" s="1"/>
  <c r="AA92" i="1"/>
  <c r="AL18" i="1" s="1"/>
  <c r="AA90" i="1"/>
  <c r="AL14" i="1" s="1"/>
  <c r="AA91" i="1"/>
  <c r="AL16" i="1" s="1"/>
  <c r="S89" i="1"/>
  <c r="AD12" i="1" s="1"/>
  <c r="S90" i="1"/>
  <c r="AD14" i="1" s="1"/>
  <c r="S92" i="1"/>
  <c r="AD18" i="1" s="1"/>
  <c r="S91" i="1"/>
  <c r="AD16" i="1" s="1"/>
  <c r="K89" i="1"/>
  <c r="V12" i="1" s="1"/>
  <c r="K90" i="1"/>
  <c r="V14" i="1" s="1"/>
  <c r="K92" i="1"/>
  <c r="V18" i="1" s="1"/>
  <c r="K91" i="1"/>
  <c r="V16" i="1" s="1"/>
  <c r="C91" i="1"/>
  <c r="N16" i="1" s="1"/>
  <c r="C92" i="1"/>
  <c r="N18" i="1" s="1"/>
  <c r="C90" i="1"/>
  <c r="N14" i="1" s="1"/>
  <c r="N21" i="1" l="1"/>
  <c r="P21" i="1"/>
  <c r="AF21" i="1"/>
  <c r="W21" i="1"/>
  <c r="AM21" i="1"/>
  <c r="AN21" i="1"/>
  <c r="V21" i="1"/>
  <c r="AL21" i="1"/>
  <c r="U21" i="1"/>
  <c r="AK21" i="1"/>
  <c r="T21" i="1"/>
  <c r="AA21" i="1"/>
  <c r="Q21" i="1"/>
  <c r="AG21" i="1"/>
  <c r="Z21" i="1"/>
  <c r="O21" i="1"/>
  <c r="AD21" i="1"/>
  <c r="AB21" i="1"/>
  <c r="AC21" i="1"/>
  <c r="S21" i="1"/>
  <c r="AI21" i="1"/>
  <c r="AE21" i="1"/>
  <c r="AJ21" i="1"/>
  <c r="X21" i="1"/>
  <c r="Y21" i="1"/>
  <c r="R21" i="1"/>
  <c r="AH21" i="1"/>
  <c r="G93" i="1"/>
  <c r="M93" i="1"/>
  <c r="J93" i="1"/>
  <c r="N93" i="1"/>
  <c r="AB93" i="1"/>
  <c r="AC93" i="1"/>
  <c r="Z93" i="1"/>
  <c r="W93" i="1"/>
  <c r="I93" i="1"/>
  <c r="C93" i="1"/>
  <c r="U93" i="1"/>
  <c r="F93" i="1"/>
  <c r="L93" i="1"/>
  <c r="D93" i="1"/>
  <c r="T93" i="1"/>
  <c r="E93" i="1"/>
  <c r="Q93" i="1"/>
  <c r="R93" i="1"/>
  <c r="V93" i="1"/>
  <c r="O93" i="1"/>
  <c r="H93" i="1"/>
  <c r="X93" i="1"/>
  <c r="P93" i="1"/>
  <c r="K93" i="1"/>
  <c r="AA93" i="1"/>
  <c r="S93" i="1"/>
  <c r="Y93" i="1"/>
  <c r="AD7" i="15" l="1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<sst xmlns="http://schemas.openxmlformats.org/spreadsheetml/2006/main" count="264" uniqueCount="191">
  <si>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</si>
  <si>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</si>
  <si>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</si>
  <si>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</si>
  <si>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</si>
  <si>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</si>
  <si>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</si>
  <si>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</si>
  <si>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</si>
  <si>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</si>
  <si>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</si>
  <si>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</si>
  <si>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</si>
  <si>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</si>
  <si>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</si>
  <si>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</si>
  <si>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</si>
  <si>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</si>
  <si>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</si>
  <si>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</si>
  <si>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</si>
  <si>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</si>
  <si>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</si>
  <si>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</si>
  <si>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</si>
  <si>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</si>
  <si>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</si>
  <si>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</si>
  <si>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</si>
  <si>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</si>
  <si>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</si>
  <si>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</si>
  <si>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</si>
  <si>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</si>
  <si>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</si>
  <si>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</si>
  <si>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</si>
  <si>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</si>
  <si>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</si>
  <si>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~UC_T:UC_COMPRD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</si>
  <si>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</si>
  <si>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</si>
  <si>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</si>
  <si>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</si>
  <si>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</si>
  <si>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</si>
  <si>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</si>
  <si>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</si>
  <si>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</si>
  <si>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</si>
  <si>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</si>
  <si>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</si>
  <si>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</si>
  <si>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</si>
  <si>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</si>
  <si>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</si>
  <si>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</si>
  <si>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</si>
  <si>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</si>
  <si>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</si>
  <si>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</si>
  <si>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</si>
  <si>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</si>
  <si>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</si>
  <si>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</si>
  <si>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</si>
  <si>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</si>
  <si>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</si>
  <si>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</si>
  <si>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</si>
  <si>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</si>
  <si>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</si>
  <si>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</si>
  <si>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</si>
  <si>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</si>
  <si>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</si>
  <si>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</si>
  <si>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</si>
  <si>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</si>
  <si>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</si>
  <si>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</si>
  <si>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</si>
  <si>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</si>
  <si>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</si>
  <si>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</si>
  <si>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</si>
  <si>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</si>
  <si>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</si>
  <si>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</si>
  <si>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</si>
  <si>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</si>
  <si>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</si>
  <si>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</si>
  <si>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</si>
  <si>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</si>
  <si>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</si>
  <si>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</si>
  <si>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</si>
  <si>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</si>
  <si>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</si>
  <si>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</si>
  <si>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</si>
  <si>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</si>
  <si>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</si>
  <si>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</si>
  <si>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</si>
  <si>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</si>
  <si>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</si>
  <si>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</si>
  <si>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</si>
  <si>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</si>
  <si>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</si>
  <si>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</si>
  <si>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</si>
  <si>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</si>
  <si>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</si>
  <si>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</si>
  <si>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</si>
  <si>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</si>
  <si>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</si>
  <si>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</si>
  <si>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</si>
  <si>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</si>
  <si>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</si>
  <si>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</si>
  <si>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</si>
  <si>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</si>
  <si>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</si>
  <si>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</si>
  <si>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</si>
  <si>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</si>
  <si>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</si>
  <si>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</si>
  <si>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</si>
  <si>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</si>
  <si>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</si>
  <si>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</si>
  <si>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</si>
  <si>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</si>
  <si>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</si>
  <si>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</si>
  <si>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</si>
  <si>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Train</t>
  </si>
  <si>
    <t>TOTAL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</si>
  <si>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</si>
  <si>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</si>
  <si>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</si>
  <si>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</si>
  <si>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</si>
  <si>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UC_Good_LGV</t>
  </si>
  <si>
    <t>UC_Good_MGV</t>
  </si>
  <si>
    <t>UC_Good_HGV</t>
  </si>
  <si>
    <t>LGVs</t>
  </si>
  <si>
    <t>MGVs</t>
  </si>
  <si>
    <t>HGVs</t>
  </si>
  <si>
    <t>Classifications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</si>
  <si>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</si>
  <si>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</si>
  <si>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</si>
  <si>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</si>
  <si>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</si>
  <si>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</si>
  <si>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Unladen Weight </t>
  </si>
  <si>
    <t>User constraints for Goods Vehicles</t>
  </si>
  <si>
    <t>Activity for freight vehicles (Million tonne km)</t>
  </si>
  <si>
    <t>TRAF</t>
  </si>
  <si>
    <t>Activity (share in tkm)</t>
  </si>
  <si>
    <r>
      <t>Unladen Weight</t>
    </r>
    <r>
      <rPr>
        <sz val="14"/>
        <color rgb="FF384350"/>
        <rFont val="Arial"/>
        <family val="2"/>
      </rPr>
      <t> </t>
    </r>
  </si>
  <si>
    <t>-</t>
  </si>
  <si>
    <t>UC_Good_GTR</t>
  </si>
  <si>
    <t>GTR</t>
  </si>
  <si>
    <t>UP</t>
  </si>
  <si>
    <t>UC - Each Region/Period</t>
  </si>
  <si>
    <t>~UC_Sets: R_E:AllRegions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</si>
  <si>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</si>
  <si>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</si>
  <si>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</si>
  <si>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</si>
  <si>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</si>
  <si>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</si>
  <si>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</si>
  <si>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</si>
  <si>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</si>
  <si>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</si>
  <si>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</si>
  <si>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</si>
  <si>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file</t>
  </si>
  <si>
    <t>Transport (TRA)</t>
  </si>
  <si>
    <t>Vahid Aryanpur (UCC, vahid.aryanpur@ucc.ie)</t>
  </si>
  <si>
    <t xml:space="preserve">Olexandr Balyk ( MaREI, olexandr.balyk@ucc.ie) </t>
  </si>
  <si>
    <t>Modal share of freight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</si>
</sst>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_-* #,##0.0_-;\-* #,##0.0_-;_-* &quot;-&quot;??_-;_-@_-"/>
    <numFmt numFmtId="166" formatCode="0.0000"/>
    <numFmt numFmtId="167" formatCode="0.00000"/>
    <numFmt numFmtId="168" formatCode="0.00000%"/>
  </numFmts>
  <fonts count="2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4"/>
      <color rgb="FF384350"/>
      <name val="Arial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9" fontId="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/>
  </cellStyleXfs>
  <cellXfs count="75">
    <xf numFmtId="0" fontId="0" fillId="0" borderId="0" xfId="0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0" fillId="0" borderId="0" xfId="0"/>
    <xf numFmtId="0" fontId="2" fillId="4" borderId="0" xfId="0" applyFont="1" applyFill="1"/>
    <xf numFmtId="0" fontId="0" fillId="0" borderId="2" xfId="0" applyBorder="1"/>
    <xf numFmtId="0" fontId="0" fillId="0" borderId="0" xfId="0" applyBorder="1"/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 applyProtection="1">
      <alignment horizontal="left" vertical="center"/>
      <protection locked="0"/>
    </xf>
    <xf numFmtId="0" fontId="3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8" borderId="1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7" fillId="9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8" borderId="7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0" fillId="0" borderId="0" xfId="0" applyFill="1" applyBorder="1"/>
    <xf numFmtId="0" fontId="6" fillId="7" borderId="2" xfId="0" applyFont="1" applyFill="1" applyBorder="1"/>
    <xf numFmtId="0" fontId="0" fillId="0" borderId="8" xfId="0" applyBorder="1"/>
    <xf numFmtId="0" fontId="11" fillId="0" borderId="0" xfId="0" applyFont="1"/>
    <xf numFmtId="0" fontId="12" fillId="0" borderId="0" xfId="0" applyFont="1"/>
    <xf numFmtId="0" fontId="13" fillId="10" borderId="2" xfId="0" applyFont="1" applyFill="1" applyBorder="1" applyAlignment="1" applyProtection="1">
      <alignment horizontal="left" vertical="center"/>
      <protection locked="0"/>
    </xf>
    <xf numFmtId="0" fontId="13" fillId="0" borderId="2" xfId="0" applyFont="1" applyBorder="1" applyAlignment="1">
      <alignment horizontal="center"/>
    </xf>
    <xf numFmtId="166" fontId="0" fillId="0" borderId="0" xfId="0" applyNumberFormat="1"/>
    <xf numFmtId="0" fontId="12" fillId="0" borderId="0" xfId="0" applyFont="1" applyAlignment="1">
      <alignment horizontal="left" vertical="top"/>
    </xf>
    <xf numFmtId="1" fontId="13" fillId="0" borderId="2" xfId="0" applyNumberFormat="1" applyFont="1" applyBorder="1" applyAlignment="1">
      <alignment horizontal="right"/>
    </xf>
    <xf numFmtId="0" fontId="12" fillId="0" borderId="0" xfId="0" applyFont="1" applyBorder="1"/>
    <xf numFmtId="164" fontId="12" fillId="0" borderId="0" xfId="0" applyNumberFormat="1" applyFont="1" applyBorder="1"/>
    <xf numFmtId="1" fontId="12" fillId="0" borderId="0" xfId="0" applyNumberFormat="1" applyFont="1" applyBorder="1"/>
    <xf numFmtId="0" fontId="5" fillId="11" borderId="0" xfId="0" applyFont="1" applyFill="1" applyBorder="1"/>
    <xf numFmtId="0" fontId="0" fillId="0" borderId="0" xfId="0"/>
    <xf numFmtId="0" fontId="10" fillId="0" borderId="0" xfId="0" applyFont="1"/>
    <xf numFmtId="0" fontId="0" fillId="0" borderId="0" xfId="0"/>
    <xf numFmtId="0" fontId="3" fillId="5" borderId="2" xfId="0" applyFont="1" applyFill="1" applyBorder="1" applyAlignment="1" applyProtection="1">
      <alignment horizontal="right" vertical="center"/>
      <protection locked="0"/>
    </xf>
    <xf numFmtId="0" fontId="3" fillId="5" borderId="2" xfId="0" applyFont="1" applyFill="1" applyBorder="1" applyAlignment="1" applyProtection="1">
      <alignment horizontal="left" vertical="center"/>
      <protection locked="0"/>
    </xf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15" fillId="11" borderId="0" xfId="0" applyFont="1" applyFill="1" applyBorder="1"/>
    <xf numFmtId="10" fontId="0" fillId="0" borderId="0" xfId="1" applyNumberFormat="1" applyFont="1"/>
    <xf numFmtId="165" fontId="0" fillId="0" borderId="0" xfId="0" applyNumberFormat="1" applyBorder="1"/>
    <xf numFmtId="0" fontId="0" fillId="0" borderId="0" xfId="0"/>
    <xf numFmtId="0" fontId="0" fillId="0" borderId="0" xfId="0"/>
    <xf numFmtId="168" fontId="0" fillId="0" borderId="0" xfId="1" applyNumberFormat="1" applyFont="1"/>
    <xf numFmtId="167" fontId="0" fillId="0" borderId="0" xfId="0" applyNumberFormat="1" applyBorder="1" applyAlignment="1">
      <alignment horizontal="right" indent="1"/>
    </xf>
    <xf numFmtId="166" fontId="0" fillId="0" borderId="0" xfId="0" applyNumberFormat="1" applyBorder="1"/>
    <xf numFmtId="1" fontId="0" fillId="0" borderId="0" xfId="0" applyNumberFormat="1" applyBorder="1"/>
    <xf numFmtId="1" fontId="0" fillId="0" borderId="0" xfId="0" applyNumberFormat="1"/>
    <xf numFmtId="167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9" fillId="12" borderId="0" xfId="3" applyFont="1" applyFill="1" applyAlignment="1">
      <alignment vertical="center"/>
    </xf>
    <xf numFmtId="0" fontId="9" fillId="4" borderId="0" xfId="3" applyFont="1" applyFill="1" applyAlignment="1">
      <alignment vertical="center"/>
    </xf>
    <xf numFmtId="0" fontId="18" fillId="4" borderId="0" xfId="3" applyFont="1" applyFill="1" applyAlignment="1">
      <alignment vertical="center"/>
    </xf>
    <xf numFmtId="0" fontId="16" fillId="4" borderId="0" xfId="3" applyFont="1" applyFill="1" applyAlignment="1">
      <alignment vertical="center"/>
    </xf>
    <xf numFmtId="0" fontId="9" fillId="13" borderId="0" xfId="3" applyFont="1" applyFill="1" applyAlignment="1">
      <alignment vertical="center"/>
    </xf>
    <xf numFmtId="0" fontId="4" fillId="4" borderId="0" xfId="3" applyFont="1" applyFill="1" applyAlignment="1">
      <alignment vertical="center"/>
    </xf>
    <xf numFmtId="0" fontId="19" fillId="4" borderId="0" xfId="3" applyFont="1" applyFill="1" applyAlignment="1">
      <alignment vertical="center"/>
    </xf>
    <xf numFmtId="0" fontId="20" fillId="12" borderId="0" xfId="3" applyFont="1" applyFill="1" applyAlignment="1">
      <alignment vertical="center"/>
    </xf>
    <xf numFmtId="0" fontId="21" fillId="4" borderId="0" xfId="3" applyFont="1" applyFill="1" applyAlignment="1">
      <alignment vertical="center"/>
    </xf>
    <xf numFmtId="0" fontId="22" fillId="4" borderId="0" xfId="3" applyFont="1" applyFill="1" applyAlignment="1">
      <alignment vertical="center"/>
    </xf>
    <xf numFmtId="0" fontId="21" fillId="12" borderId="0" xfId="3" applyFont="1" applyFill="1" applyAlignment="1">
      <alignment vertical="center"/>
    </xf>
    <xf numFmtId="164" fontId="21" fillId="12" borderId="0" xfId="3" applyNumberFormat="1" applyFont="1" applyFill="1" applyAlignment="1">
      <alignment horizontal="left" vertical="center"/>
    </xf>
    <xf numFmtId="0" fontId="10" fillId="4" borderId="0" xfId="3" applyFont="1" applyFill="1" applyAlignment="1">
      <alignment vertical="center"/>
    </xf>
    <xf numFmtId="0" fontId="23" fillId="12" borderId="0" xfId="3" applyFont="1" applyFill="1" applyAlignment="1">
      <alignment vertical="center"/>
    </xf>
    <xf numFmtId="0" fontId="16" fillId="12" borderId="0" xfId="2" applyFill="1" applyAlignment="1">
      <alignment vertical="center"/>
    </xf>
    <xf numFmtId="0" fontId="21" fillId="12" borderId="0" xfId="3" applyFont="1" applyFill="1" applyAlignment="1">
      <alignment vertical="center"/>
    </xf>
    <xf numFmtId="0" fontId="18" fillId="12" borderId="0" xfId="3" applyFont="1" applyFill="1" applyAlignment="1">
      <alignment horizontal="center" vertical="center"/>
    </xf>
    <xf numFmtId="0" fontId="16" fillId="12" borderId="0" xfId="2" applyFill="1" applyAlignment="1">
      <alignment vertical="center"/>
    </xf>
  </cellXfs>
  <cellStyles count="4">
    <cellStyle name="Hyperlink" xfId="2" builtinId="8"/>
    <cellStyle name="Normal" xfId="0" builtinId="0"/>
    <cellStyle name="Normal 2" xfId="3" xr:uid="{7307DE4B-4973-4C59-A769-1155A2D63C9D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E3CC86-77EB-4E17-A4D8-62F8568A8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919B85-0BEE-41B6-8249-0BBAB963DD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675D34-82AE-4C78-864B-C8FD5B5D9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B2C14B-FDDD-43BE-AAA6-0883059CB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3C5B1B4-AB8B-4E41-908E-8D61C34C83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1D024AD-C877-4AF9-9B90-8DB3DC15374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8EB7-D0B4-4DD4-89F6-0CD684779688}">
  <sheetPr codeName="Sheet1"/>
  <dimension ref="A1:Z99"/>
  <sheetViews>
    <sheetView showGridLines="0" tabSelected="1" topLeftCell="A10" zoomScaleNormal="100" workbookViewId="0">
      <selection activeCell="B19" sqref="B19:D19"/>
    </sheetView>
  </sheetViews>
  <sheetFormatPr defaultColWidth="8.88671875" defaultRowHeight="14.4" x14ac:dyDescent="0.3"/>
  <cols>
    <col min="1" max="4" width="21.6640625" style="53" customWidth="1"/>
    <col min="5" max="6" width="14.109375" style="53" customWidth="1"/>
    <col min="7" max="7" width="12.109375" style="53" customWidth="1"/>
    <col min="8" max="10" width="8.109375" style="53" customWidth="1"/>
    <col min="11" max="11" width="9.6640625" style="53" customWidth="1"/>
    <col min="12" max="12" width="8.109375" style="53" customWidth="1"/>
    <col min="13" max="13" width="10" style="53" customWidth="1"/>
    <col min="14" max="14" width="11.44140625" style="53" customWidth="1"/>
    <col min="15" max="15" width="13.44140625" style="53" customWidth="1"/>
    <col min="16" max="16384" width="8.88671875" style="53"/>
  </cols>
  <sheetData>
    <row r="1" spans="1:26" x14ac:dyDescent="0.3">
      <c r="A1" s="57"/>
      <c r="B1" s="57"/>
      <c r="C1" s="57"/>
      <c r="D1" s="57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 x14ac:dyDescent="0.3">
      <c r="A2" s="57"/>
      <c r="B2" s="57"/>
      <c r="C2" s="57"/>
      <c r="D2" s="57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x14ac:dyDescent="0.3">
      <c r="A3" s="57"/>
      <c r="B3" s="57"/>
      <c r="C3" s="57"/>
      <c r="D3" s="57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x14ac:dyDescent="0.3">
      <c r="A4" s="57"/>
      <c r="B4" s="57"/>
      <c r="C4" s="57"/>
      <c r="D4" s="57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x14ac:dyDescent="0.3">
      <c r="A5" s="57"/>
      <c r="B5" s="57"/>
      <c r="C5" s="57"/>
      <c r="D5" s="57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 x14ac:dyDescent="0.3">
      <c r="A6" s="57"/>
      <c r="B6" s="57"/>
      <c r="C6" s="57"/>
      <c r="D6" s="57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 x14ac:dyDescent="0.3">
      <c r="A7" s="57"/>
      <c r="B7" s="57"/>
      <c r="C7" s="57"/>
      <c r="D7" s="57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 x14ac:dyDescent="0.3">
      <c r="A8" s="57"/>
      <c r="B8" s="57"/>
      <c r="C8" s="57"/>
      <c r="D8" s="57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 x14ac:dyDescent="0.3">
      <c r="A9" s="57"/>
      <c r="B9" s="57"/>
      <c r="C9" s="57"/>
      <c r="D9" s="57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 x14ac:dyDescent="0.3">
      <c r="A10" s="57"/>
      <c r="B10" s="57"/>
      <c r="C10" s="57"/>
      <c r="D10" s="57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x14ac:dyDescent="0.3">
      <c r="A11" s="57"/>
      <c r="B11" s="57"/>
      <c r="C11" s="57"/>
      <c r="D11" s="57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x14ac:dyDescent="0.3">
      <c r="A12" s="57"/>
      <c r="B12" s="57"/>
      <c r="C12" s="57"/>
      <c r="D12" s="57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x14ac:dyDescent="0.3">
      <c r="A13" s="57"/>
      <c r="B13" s="57"/>
      <c r="C13" s="57"/>
      <c r="D13" s="57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x14ac:dyDescent="0.3">
      <c r="A14" s="57"/>
      <c r="B14" s="57"/>
      <c r="C14" s="57"/>
      <c r="D14" s="57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x14ac:dyDescent="0.3">
      <c r="A15" s="57"/>
      <c r="B15" s="57"/>
      <c r="C15" s="57"/>
      <c r="D15" s="57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102.75" customHeight="1" x14ac:dyDescent="0.3">
      <c r="A16" s="73" t="s">
        <v>174</v>
      </c>
      <c r="B16" s="73"/>
      <c r="C16" s="73"/>
      <c r="D16" s="73"/>
      <c r="E16" s="59"/>
      <c r="F16" s="59"/>
      <c r="G16" s="60"/>
      <c r="H16" s="60"/>
      <c r="I16" s="60"/>
      <c r="J16" s="60"/>
      <c r="K16" s="60"/>
      <c r="L16" s="60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ht="17.25" customHeight="1" x14ac:dyDescent="0.3">
      <c r="A17" s="61"/>
      <c r="B17" s="61"/>
      <c r="C17" s="61"/>
      <c r="D17" s="61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ht="17.25" customHeight="1" x14ac:dyDescent="0.3">
      <c r="A18" s="61"/>
      <c r="B18" s="61"/>
      <c r="C18" s="61"/>
      <c r="D18" s="61"/>
      <c r="E18" s="62"/>
      <c r="F18" s="62"/>
      <c r="G18" s="63"/>
      <c r="H18" s="63"/>
      <c r="I18" s="63"/>
      <c r="J18" s="63"/>
      <c r="K18" s="63"/>
      <c r="L18" s="63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ht="17.25" customHeight="1" x14ac:dyDescent="0.3">
      <c r="A19" s="64" t="s">
        <v>175</v>
      </c>
      <c r="B19" s="72" t="s">
        <v>186</v>
      </c>
      <c r="C19" s="72"/>
      <c r="D19" s="72"/>
      <c r="E19" s="65"/>
      <c r="F19" s="65"/>
      <c r="G19" s="66"/>
      <c r="H19" s="66"/>
      <c r="I19" s="66"/>
      <c r="J19" s="66"/>
      <c r="K19" s="66"/>
      <c r="L19" s="66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ht="17.25" customHeight="1" x14ac:dyDescent="0.3">
      <c r="A20" s="64" t="s">
        <v>176</v>
      </c>
      <c r="B20" s="72" t="s">
        <v>187</v>
      </c>
      <c r="C20" s="72"/>
      <c r="D20" s="72"/>
      <c r="E20" s="65"/>
      <c r="F20" s="65"/>
      <c r="G20" s="66"/>
      <c r="H20" s="66"/>
      <c r="I20" s="66"/>
      <c r="J20" s="66"/>
      <c r="K20" s="66"/>
      <c r="L20" s="66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ht="17.25" customHeight="1" x14ac:dyDescent="0.3">
      <c r="A21" s="64" t="s">
        <v>177</v>
      </c>
      <c r="B21" s="67" t="s">
        <v>190</v>
      </c>
      <c r="C21" s="67"/>
      <c r="D21" s="67"/>
      <c r="E21" s="65"/>
      <c r="F21" s="65"/>
      <c r="G21" s="66"/>
      <c r="H21" s="66"/>
      <c r="I21" s="66"/>
      <c r="J21" s="66"/>
      <c r="K21" s="66"/>
      <c r="L21" s="66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17.25" customHeight="1" x14ac:dyDescent="0.3">
      <c r="A22" s="64"/>
      <c r="B22" s="67"/>
      <c r="C22" s="67"/>
      <c r="D22" s="67"/>
      <c r="E22" s="65"/>
      <c r="F22" s="65"/>
      <c r="G22" s="66"/>
      <c r="H22" s="66"/>
      <c r="I22" s="66"/>
      <c r="J22" s="66"/>
      <c r="K22" s="66"/>
      <c r="L22" s="66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ht="17.25" customHeight="1" x14ac:dyDescent="0.3">
      <c r="A23" s="64" t="s">
        <v>178</v>
      </c>
      <c r="B23" s="72" t="s">
        <v>188</v>
      </c>
      <c r="C23" s="72"/>
      <c r="D23" s="72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17.25" customHeight="1" x14ac:dyDescent="0.3">
      <c r="A24" s="64"/>
      <c r="B24" s="72" t="s">
        <v>189</v>
      </c>
      <c r="C24" s="72"/>
      <c r="D24" s="72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17.25" customHeight="1" x14ac:dyDescent="0.3">
      <c r="A25" s="64"/>
      <c r="B25" s="67"/>
      <c r="C25" s="67"/>
      <c r="D25" s="67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17.25" customHeight="1" x14ac:dyDescent="0.3">
      <c r="A26" s="64" t="s">
        <v>179</v>
      </c>
      <c r="B26" s="72" t="s">
        <v>188</v>
      </c>
      <c r="C26" s="72"/>
      <c r="D26" s="72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17.25" customHeight="1" x14ac:dyDescent="0.3">
      <c r="A27" s="64"/>
      <c r="B27" s="72" t="s">
        <v>189</v>
      </c>
      <c r="C27" s="72"/>
      <c r="D27" s="72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17.25" customHeight="1" x14ac:dyDescent="0.3">
      <c r="A28" s="64"/>
      <c r="B28" s="67"/>
      <c r="C28" s="67"/>
      <c r="D28" s="67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17.25" customHeight="1" x14ac:dyDescent="0.3">
      <c r="A29" s="64" t="s">
        <v>180</v>
      </c>
      <c r="B29" s="68">
        <v>1</v>
      </c>
      <c r="C29" s="67"/>
      <c r="D29" s="67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17.25" customHeight="1" x14ac:dyDescent="0.3">
      <c r="A30" s="64" t="s">
        <v>181</v>
      </c>
      <c r="B30" s="74" t="s">
        <v>182</v>
      </c>
      <c r="C30" s="72"/>
      <c r="D30" s="72"/>
      <c r="E30" s="69"/>
      <c r="F30" s="69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17.25" customHeight="1" x14ac:dyDescent="0.3">
      <c r="A31" s="64" t="s">
        <v>183</v>
      </c>
      <c r="B31" s="72" t="s">
        <v>184</v>
      </c>
      <c r="C31" s="72"/>
      <c r="D31" s="72"/>
      <c r="E31" s="69"/>
      <c r="F31" s="69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17.25" customHeight="1" x14ac:dyDescent="0.3">
      <c r="A32" s="70"/>
      <c r="B32" s="71" t="s">
        <v>185</v>
      </c>
      <c r="C32" s="70"/>
      <c r="D32" s="70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x14ac:dyDescent="0.3">
      <c r="A33" s="57"/>
      <c r="B33" s="57"/>
      <c r="C33" s="57"/>
      <c r="D33" s="57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x14ac:dyDescent="0.3">
      <c r="A34" s="57"/>
      <c r="B34" s="57"/>
      <c r="C34" s="57"/>
      <c r="D34" s="57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x14ac:dyDescent="0.3">
      <c r="A35" s="57"/>
      <c r="B35" s="57"/>
      <c r="C35" s="57"/>
      <c r="D35" s="57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x14ac:dyDescent="0.3">
      <c r="A36" s="57"/>
      <c r="B36" s="57"/>
      <c r="C36" s="57"/>
      <c r="D36" s="57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x14ac:dyDescent="0.3">
      <c r="A37" s="57"/>
      <c r="B37" s="57"/>
      <c r="C37" s="57"/>
      <c r="D37" s="57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x14ac:dyDescent="0.3">
      <c r="A38" s="57"/>
      <c r="B38" s="57"/>
      <c r="C38" s="57"/>
      <c r="D38" s="57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x14ac:dyDescent="0.3">
      <c r="A39" s="57"/>
      <c r="B39" s="57"/>
      <c r="C39" s="57"/>
      <c r="D39" s="57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x14ac:dyDescent="0.3">
      <c r="A40" s="57"/>
      <c r="B40" s="57"/>
      <c r="C40" s="57"/>
      <c r="D40" s="57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x14ac:dyDescent="0.3">
      <c r="A41" s="57"/>
      <c r="B41" s="57"/>
      <c r="C41" s="57"/>
      <c r="D41" s="57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x14ac:dyDescent="0.3">
      <c r="A42" s="57"/>
      <c r="B42" s="57"/>
      <c r="C42" s="57"/>
      <c r="D42" s="57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x14ac:dyDescent="0.3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x14ac:dyDescent="0.3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x14ac:dyDescent="0.3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x14ac:dyDescent="0.3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x14ac:dyDescent="0.3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x14ac:dyDescent="0.3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x14ac:dyDescent="0.3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x14ac:dyDescent="0.3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x14ac:dyDescent="0.3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x14ac:dyDescent="0.3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x14ac:dyDescent="0.3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 x14ac:dyDescent="0.3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 x14ac:dyDescent="0.3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 x14ac:dyDescent="0.3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 x14ac:dyDescent="0.3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 x14ac:dyDescent="0.3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 x14ac:dyDescent="0.3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 x14ac:dyDescent="0.3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 x14ac:dyDescent="0.3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 x14ac:dyDescent="0.3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 x14ac:dyDescent="0.3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 x14ac:dyDescent="0.3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 x14ac:dyDescent="0.3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 x14ac:dyDescent="0.3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 x14ac:dyDescent="0.3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 x14ac:dyDescent="0.3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 x14ac:dyDescent="0.3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 x14ac:dyDescent="0.3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 x14ac:dyDescent="0.3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 x14ac:dyDescent="0.3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 x14ac:dyDescent="0.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 x14ac:dyDescent="0.3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 x14ac:dyDescent="0.3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 x14ac:dyDescent="0.3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 x14ac:dyDescent="0.3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 x14ac:dyDescent="0.3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 x14ac:dyDescent="0.3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 x14ac:dyDescent="0.3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 x14ac:dyDescent="0.3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 x14ac:dyDescent="0.3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 x14ac:dyDescent="0.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 x14ac:dyDescent="0.3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 x14ac:dyDescent="0.3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 x14ac:dyDescent="0.3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 x14ac:dyDescent="0.3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 x14ac:dyDescent="0.3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 x14ac:dyDescent="0.3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 x14ac:dyDescent="0.3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 x14ac:dyDescent="0.3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 x14ac:dyDescent="0.3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 x14ac:dyDescent="0.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 x14ac:dyDescent="0.3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 x14ac:dyDescent="0.3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 x14ac:dyDescent="0.3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 x14ac:dyDescent="0.3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 x14ac:dyDescent="0.3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 x14ac:dyDescent="0.3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BB0556C-CBCC-4A07-9E60-CB61E53298C8}"/>
    <hyperlink ref="B32" r:id="rId2" xr:uid="{B236766E-2B80-4BD7-A659-92EE5540622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4" customWidth="1"/>
    <col min="2" max="2" width="11.6640625" style="4" customWidth="1"/>
    <col min="3" max="3" width="3.109375" style="4" bestFit="1" customWidth="1"/>
    <col min="4" max="4" width="8.5546875" style="4" bestFit="1" customWidth="1"/>
    <col min="5" max="5" width="6.44140625" style="4" bestFit="1" customWidth="1"/>
    <col min="6" max="6" width="4.88671875" style="4" bestFit="1" customWidth="1"/>
    <col min="7" max="7" width="5.6640625" style="4" bestFit="1" customWidth="1"/>
    <col min="8" max="8" width="5.88671875" style="4" bestFit="1" customWidth="1"/>
    <col min="9" max="9" width="5.44140625" style="4" bestFit="1" customWidth="1"/>
    <col min="10" max="11" width="5.6640625" style="4" bestFit="1" customWidth="1"/>
    <col min="12" max="12" width="6.5546875" style="4" bestFit="1" customWidth="1"/>
    <col min="13" max="13" width="6.109375" style="4" bestFit="1" customWidth="1"/>
    <col min="14" max="14" width="6.6640625" style="4" bestFit="1" customWidth="1"/>
    <col min="15" max="15" width="6.5546875" style="4" bestFit="1" customWidth="1"/>
    <col min="16" max="16" width="7.33203125" style="4" bestFit="1" customWidth="1"/>
    <col min="17" max="17" width="5.6640625" style="4" bestFit="1" customWidth="1"/>
    <col min="18" max="18" width="6.109375" style="4" bestFit="1" customWidth="1"/>
    <col min="19" max="19" width="5.6640625" style="4" bestFit="1" customWidth="1"/>
    <col min="20" max="20" width="5.5546875" style="4" bestFit="1" customWidth="1"/>
    <col min="21" max="21" width="5.88671875" style="4" bestFit="1" customWidth="1"/>
    <col min="22" max="22" width="6.6640625" style="4" bestFit="1" customWidth="1"/>
    <col min="23" max="23" width="4.88671875" style="4" bestFit="1" customWidth="1"/>
    <col min="24" max="24" width="7.5546875" style="4" customWidth="1"/>
    <col min="25" max="25" width="6.6640625" style="4" bestFit="1" customWidth="1"/>
    <col min="26" max="26" width="6.109375" style="4" bestFit="1" customWidth="1"/>
    <col min="27" max="28" width="6" style="4" bestFit="1" customWidth="1"/>
    <col min="29" max="29" width="5.6640625" style="4" bestFit="1" customWidth="1"/>
    <col min="30" max="30" width="6.6640625" style="4" bestFit="1" customWidth="1"/>
    <col min="31" max="16384" width="9.109375" style="4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4">
        <v>1</v>
      </c>
    </row>
    <row r="5" spans="1:30" x14ac:dyDescent="0.3">
      <c r="A5" s="4" t="s">
        <v>40</v>
      </c>
      <c r="C5" s="9" t="s">
        <v>41</v>
      </c>
      <c r="D5" s="9" t="s">
        <v>42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4" t="s">
        <v>43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4" t="s">
        <v>44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45</v>
      </c>
      <c r="B10" s="10" t="s">
        <v>46</v>
      </c>
    </row>
    <row r="11" spans="1:30" x14ac:dyDescent="0.3">
      <c r="A11" s="11" t="s">
        <v>47</v>
      </c>
      <c r="B11" s="11" t="s">
        <v>38</v>
      </c>
    </row>
    <row r="12" spans="1:30" x14ac:dyDescent="0.3">
      <c r="A12" s="12" t="s">
        <v>48</v>
      </c>
      <c r="B12" s="12" t="s">
        <v>37</v>
      </c>
    </row>
    <row r="13" spans="1:30" x14ac:dyDescent="0.3">
      <c r="A13" s="12" t="s">
        <v>49</v>
      </c>
      <c r="B13" s="12" t="s">
        <v>36</v>
      </c>
    </row>
    <row r="14" spans="1:30" x14ac:dyDescent="0.3">
      <c r="A14" s="12" t="s">
        <v>50</v>
      </c>
      <c r="B14" s="12" t="s">
        <v>35</v>
      </c>
    </row>
    <row r="15" spans="1:30" x14ac:dyDescent="0.3">
      <c r="A15" s="12" t="s">
        <v>51</v>
      </c>
      <c r="B15" s="12" t="s">
        <v>34</v>
      </c>
    </row>
    <row r="16" spans="1:30" x14ac:dyDescent="0.3">
      <c r="A16" s="12" t="s">
        <v>52</v>
      </c>
      <c r="B16" s="12" t="s">
        <v>33</v>
      </c>
    </row>
    <row r="17" spans="1:2" x14ac:dyDescent="0.3">
      <c r="A17" s="12" t="s">
        <v>53</v>
      </c>
      <c r="B17" s="12" t="s">
        <v>32</v>
      </c>
    </row>
    <row r="18" spans="1:2" x14ac:dyDescent="0.3">
      <c r="A18" s="12" t="s">
        <v>54</v>
      </c>
      <c r="B18" s="12" t="s">
        <v>31</v>
      </c>
    </row>
    <row r="19" spans="1:2" x14ac:dyDescent="0.3">
      <c r="A19" s="12" t="s">
        <v>55</v>
      </c>
      <c r="B19" s="12" t="s">
        <v>30</v>
      </c>
    </row>
    <row r="20" spans="1:2" x14ac:dyDescent="0.3">
      <c r="A20" s="12" t="s">
        <v>56</v>
      </c>
      <c r="B20" s="12" t="s">
        <v>29</v>
      </c>
    </row>
    <row r="21" spans="1:2" x14ac:dyDescent="0.3">
      <c r="A21" s="12" t="s">
        <v>57</v>
      </c>
      <c r="B21" s="12" t="s">
        <v>28</v>
      </c>
    </row>
    <row r="22" spans="1:2" x14ac:dyDescent="0.3">
      <c r="A22" s="12" t="s">
        <v>58</v>
      </c>
      <c r="B22" s="12" t="s">
        <v>27</v>
      </c>
    </row>
    <row r="23" spans="1:2" x14ac:dyDescent="0.3">
      <c r="A23" s="12" t="s">
        <v>59</v>
      </c>
      <c r="B23" s="12" t="s">
        <v>26</v>
      </c>
    </row>
    <row r="24" spans="1:2" x14ac:dyDescent="0.3">
      <c r="A24" s="12" t="s">
        <v>60</v>
      </c>
      <c r="B24" s="12" t="s">
        <v>25</v>
      </c>
    </row>
    <row r="25" spans="1:2" x14ac:dyDescent="0.3">
      <c r="A25" s="12" t="s">
        <v>61</v>
      </c>
      <c r="B25" s="12" t="s">
        <v>24</v>
      </c>
    </row>
    <row r="26" spans="1:2" x14ac:dyDescent="0.3">
      <c r="A26" s="12" t="s">
        <v>62</v>
      </c>
      <c r="B26" s="12" t="s">
        <v>23</v>
      </c>
    </row>
    <row r="27" spans="1:2" x14ac:dyDescent="0.3">
      <c r="A27" s="12" t="s">
        <v>63</v>
      </c>
      <c r="B27" s="12" t="s">
        <v>22</v>
      </c>
    </row>
    <row r="28" spans="1:2" x14ac:dyDescent="0.3">
      <c r="A28" s="12" t="s">
        <v>64</v>
      </c>
      <c r="B28" s="12" t="s">
        <v>21</v>
      </c>
    </row>
    <row r="29" spans="1:2" x14ac:dyDescent="0.3">
      <c r="A29" s="12" t="s">
        <v>65</v>
      </c>
      <c r="B29" s="12" t="s">
        <v>20</v>
      </c>
    </row>
    <row r="30" spans="1:2" x14ac:dyDescent="0.3">
      <c r="A30" s="12" t="s">
        <v>66</v>
      </c>
      <c r="B30" s="12" t="s">
        <v>19</v>
      </c>
    </row>
    <row r="31" spans="1:2" x14ac:dyDescent="0.3">
      <c r="A31" s="12" t="s">
        <v>67</v>
      </c>
      <c r="B31" s="12" t="s">
        <v>18</v>
      </c>
    </row>
    <row r="32" spans="1:2" x14ac:dyDescent="0.3">
      <c r="A32" s="12" t="s">
        <v>68</v>
      </c>
      <c r="B32" s="12" t="s">
        <v>17</v>
      </c>
    </row>
    <row r="33" spans="1:2" x14ac:dyDescent="0.3">
      <c r="A33" s="12" t="s">
        <v>69</v>
      </c>
      <c r="B33" s="12" t="s">
        <v>16</v>
      </c>
    </row>
    <row r="34" spans="1:2" x14ac:dyDescent="0.3">
      <c r="A34" s="12" t="s">
        <v>70</v>
      </c>
      <c r="B34" s="12" t="s">
        <v>15</v>
      </c>
    </row>
    <row r="35" spans="1:2" x14ac:dyDescent="0.3">
      <c r="A35" s="12" t="s">
        <v>71</v>
      </c>
      <c r="B35" s="12" t="s">
        <v>14</v>
      </c>
    </row>
    <row r="36" spans="1:2" x14ac:dyDescent="0.3">
      <c r="A36" s="12" t="s">
        <v>72</v>
      </c>
      <c r="B36" s="12" t="s">
        <v>13</v>
      </c>
    </row>
    <row r="37" spans="1:2" x14ac:dyDescent="0.3">
      <c r="A37" s="13" t="s">
        <v>73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P93"/>
  <sheetViews>
    <sheetView zoomScale="70" zoomScaleNormal="70" workbookViewId="0">
      <selection activeCell="A26" sqref="A26"/>
    </sheetView>
  </sheetViews>
  <sheetFormatPr defaultRowHeight="14.4" x14ac:dyDescent="0.3"/>
  <cols>
    <col min="1" max="1" width="20.109375" customWidth="1"/>
    <col min="2" max="2" width="13.6640625" customWidth="1"/>
    <col min="3" max="3" width="23.6640625" bestFit="1" customWidth="1"/>
    <col min="4" max="4" width="19.44140625" customWidth="1"/>
    <col min="5" max="13" width="10.6640625" bestFit="1" customWidth="1"/>
    <col min="14" max="14" width="11.5546875" customWidth="1"/>
    <col min="15" max="15" width="12.33203125" bestFit="1" customWidth="1"/>
    <col min="16" max="29" width="10.88671875" bestFit="1" customWidth="1"/>
    <col min="30" max="40" width="10.44140625" bestFit="1" customWidth="1"/>
  </cols>
  <sheetData>
    <row r="1" spans="2:41" s="4" customFormat="1" x14ac:dyDescent="0.3">
      <c r="C1" s="7"/>
      <c r="D1" s="7"/>
      <c r="E1" s="7"/>
      <c r="F1" s="7"/>
      <c r="G1" s="7"/>
      <c r="H1" s="7"/>
      <c r="I1" s="7"/>
      <c r="J1" s="20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2:41" s="4" customFormat="1" x14ac:dyDescent="0.3">
      <c r="C2" s="7"/>
      <c r="D2" s="7"/>
      <c r="E2" s="7"/>
      <c r="F2" s="7"/>
      <c r="G2" s="7"/>
      <c r="H2" s="7"/>
      <c r="I2" s="7"/>
      <c r="J2" s="20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2:41" s="4" customFormat="1" x14ac:dyDescent="0.3">
      <c r="C3" s="7"/>
      <c r="D3" s="7"/>
      <c r="E3" s="7"/>
      <c r="F3" s="7"/>
      <c r="G3" s="7"/>
      <c r="H3" s="7"/>
      <c r="I3" s="7"/>
      <c r="J3" s="20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2:41" s="4" customFormat="1" ht="21" x14ac:dyDescent="0.4">
      <c r="C4" s="42" t="s">
        <v>163</v>
      </c>
      <c r="D4" s="33"/>
      <c r="E4" s="42"/>
      <c r="F4" s="7"/>
      <c r="G4" s="7"/>
      <c r="H4" s="7"/>
      <c r="I4" s="7"/>
      <c r="J4" s="2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2:41" s="53" customFormat="1" x14ac:dyDescent="0.3">
      <c r="B5" s="55"/>
      <c r="C5" s="55"/>
      <c r="D5" s="55"/>
      <c r="E5" s="55"/>
      <c r="F5" s="55"/>
      <c r="G5" s="55"/>
      <c r="H5" s="55"/>
      <c r="I5" s="55"/>
      <c r="J5" s="56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</row>
    <row r="6" spans="2:41" s="53" customFormat="1" x14ac:dyDescent="0.3">
      <c r="B6" s="55"/>
      <c r="C6" s="55"/>
      <c r="D6" s="55"/>
      <c r="E6" s="55"/>
      <c r="F6" s="55"/>
      <c r="G6" s="55"/>
      <c r="H6" s="55"/>
      <c r="I6" s="55"/>
      <c r="J6" s="56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</row>
    <row r="7" spans="2:41" s="53" customFormat="1" x14ac:dyDescent="0.3">
      <c r="B7" s="53" t="s">
        <v>172</v>
      </c>
      <c r="D7" s="55"/>
      <c r="E7" s="55"/>
      <c r="F7" s="55"/>
      <c r="G7" s="55"/>
      <c r="H7" s="55"/>
      <c r="I7" s="55"/>
      <c r="J7" s="56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</row>
    <row r="8" spans="2:41" s="4" customFormat="1" x14ac:dyDescent="0.3">
      <c r="B8" s="53"/>
      <c r="C8" s="54" t="s">
        <v>173</v>
      </c>
      <c r="D8" s="55"/>
      <c r="E8" s="55"/>
      <c r="F8" s="55"/>
      <c r="G8" s="55"/>
      <c r="H8" s="7"/>
      <c r="I8" s="7"/>
      <c r="J8" s="2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2:41" s="4" customFormat="1" x14ac:dyDescent="0.3">
      <c r="B9" s="53"/>
      <c r="C9" s="54" t="s">
        <v>10</v>
      </c>
      <c r="D9" s="7"/>
      <c r="E9" s="7"/>
      <c r="F9" s="7"/>
      <c r="G9" s="7"/>
      <c r="H9" s="7"/>
      <c r="I9" s="7"/>
      <c r="J9" s="2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2:41" s="4" customFormat="1" x14ac:dyDescent="0.3">
      <c r="C10" s="7"/>
      <c r="D10" s="7"/>
      <c r="E10" s="7"/>
      <c r="F10" s="7"/>
      <c r="G10" s="7"/>
      <c r="H10" s="7"/>
      <c r="I10" s="7"/>
      <c r="J10" s="7"/>
      <c r="K10" s="7" t="s">
        <v>39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2:41" s="4" customFormat="1" x14ac:dyDescent="0.3">
      <c r="C11" s="3" t="s">
        <v>0</v>
      </c>
      <c r="D11" s="1" t="s">
        <v>4</v>
      </c>
      <c r="E11" s="1" t="s">
        <v>3</v>
      </c>
      <c r="F11" s="1" t="s">
        <v>1</v>
      </c>
      <c r="G11" s="1" t="s">
        <v>6</v>
      </c>
      <c r="H11" s="2" t="s">
        <v>5</v>
      </c>
      <c r="I11" s="2" t="s">
        <v>8</v>
      </c>
      <c r="J11" s="2" t="s">
        <v>2</v>
      </c>
      <c r="K11" s="2" t="s">
        <v>9</v>
      </c>
      <c r="L11" s="2" t="s">
        <v>7</v>
      </c>
      <c r="M11" s="3" t="s">
        <v>11</v>
      </c>
      <c r="N11" s="5" t="str">
        <f>Regions!C$3</f>
        <v>IE</v>
      </c>
      <c r="O11" s="5" t="str">
        <f>Regions!E$3</f>
        <v>IE-CW</v>
      </c>
      <c r="P11" s="5" t="str">
        <f>Regions!F$3</f>
        <v>IE-D</v>
      </c>
      <c r="Q11" s="5" t="str">
        <f>Regions!G$3</f>
        <v>IE-KE</v>
      </c>
      <c r="R11" s="5" t="str">
        <f>Regions!H$3</f>
        <v>IE-KK</v>
      </c>
      <c r="S11" s="5" t="str">
        <f>Regions!I$3</f>
        <v>IE-LS</v>
      </c>
      <c r="T11" s="5" t="str">
        <f>Regions!J$3</f>
        <v>IE-LD</v>
      </c>
      <c r="U11" s="5" t="str">
        <f>Regions!K$3</f>
        <v>IE-LH</v>
      </c>
      <c r="V11" s="5" t="str">
        <f>Regions!L$3</f>
        <v>IE-MH</v>
      </c>
      <c r="W11" s="5" t="str">
        <f>Regions!M$3</f>
        <v>IE-OY</v>
      </c>
      <c r="X11" s="5" t="str">
        <f>Regions!N$3</f>
        <v>IE-WH</v>
      </c>
      <c r="Y11" s="5" t="str">
        <f>Regions!O$3</f>
        <v>IE-WX</v>
      </c>
      <c r="Z11" s="5" t="str">
        <f>Regions!P$3</f>
        <v>IE-WW</v>
      </c>
      <c r="AA11" s="5" t="str">
        <f>Regions!Q$3</f>
        <v>IE-CE</v>
      </c>
      <c r="AB11" s="5" t="str">
        <f>Regions!R$3</f>
        <v>IE-CO</v>
      </c>
      <c r="AC11" s="5" t="str">
        <f>Regions!S$3</f>
        <v>IE-KY</v>
      </c>
      <c r="AD11" s="5" t="str">
        <f>Regions!T$3</f>
        <v>IE-LK</v>
      </c>
      <c r="AE11" s="5" t="str">
        <f>Regions!U$3</f>
        <v>IE-TA</v>
      </c>
      <c r="AF11" s="5" t="str">
        <f>Regions!V$3</f>
        <v>IE-WD</v>
      </c>
      <c r="AG11" s="5" t="str">
        <f>Regions!W$3</f>
        <v>IE-G</v>
      </c>
      <c r="AH11" s="5" t="str">
        <f>Regions!X$3</f>
        <v>IE-LM</v>
      </c>
      <c r="AI11" s="5" t="str">
        <f>Regions!Y$3</f>
        <v>IE-MO</v>
      </c>
      <c r="AJ11" s="5" t="str">
        <f>Regions!Z$3</f>
        <v>IE-RN</v>
      </c>
      <c r="AK11" s="5" t="str">
        <f>Regions!AA$3</f>
        <v>IE-SO</v>
      </c>
      <c r="AL11" s="5" t="str">
        <f>Regions!AB$3</f>
        <v>IE-CN</v>
      </c>
      <c r="AM11" s="5" t="str">
        <f>Regions!AC$3</f>
        <v>IE-DL</v>
      </c>
      <c r="AN11" s="5" t="str">
        <f>Regions!AD$3</f>
        <v>IE-MN</v>
      </c>
      <c r="AO11" s="3" t="s">
        <v>12</v>
      </c>
    </row>
    <row r="12" spans="2:41" s="46" customFormat="1" x14ac:dyDescent="0.3">
      <c r="C12" s="7" t="s">
        <v>149</v>
      </c>
      <c r="D12" s="7"/>
      <c r="E12" s="7" t="str">
        <f>LEFT(C60,5)&amp;"*"</f>
        <v>T-LGT*</v>
      </c>
      <c r="F12" s="7"/>
      <c r="G12" s="7"/>
      <c r="H12" s="7" t="s">
        <v>165</v>
      </c>
      <c r="I12" s="7"/>
      <c r="J12" s="4">
        <v>2018</v>
      </c>
      <c r="K12" s="46" t="s">
        <v>171</v>
      </c>
      <c r="L12" s="7">
        <v>-1</v>
      </c>
      <c r="M12" s="7" t="s">
        <v>152</v>
      </c>
      <c r="N12" s="48">
        <f>ROUNDDOWN(C89,5)</f>
        <v>2.511E-2</v>
      </c>
      <c r="O12" s="48">
        <f t="shared" ref="O12:AN12" si="0">ROUNDDOWN(D89,5)</f>
        <v>2.53E-2</v>
      </c>
      <c r="P12" s="48">
        <f t="shared" si="0"/>
        <v>2.503E-2</v>
      </c>
      <c r="Q12" s="48">
        <f t="shared" si="0"/>
        <v>2.53E-2</v>
      </c>
      <c r="R12" s="48">
        <f t="shared" si="0"/>
        <v>2.53E-2</v>
      </c>
      <c r="S12" s="48">
        <f t="shared" si="0"/>
        <v>2.53E-2</v>
      </c>
      <c r="T12" s="48">
        <f t="shared" si="0"/>
        <v>2.53E-2</v>
      </c>
      <c r="U12" s="48">
        <f t="shared" si="0"/>
        <v>2.53E-2</v>
      </c>
      <c r="V12" s="48">
        <f t="shared" si="0"/>
        <v>2.4750000000000001E-2</v>
      </c>
      <c r="W12" s="48">
        <f t="shared" si="0"/>
        <v>2.53E-2</v>
      </c>
      <c r="X12" s="48">
        <f t="shared" si="0"/>
        <v>2.53E-2</v>
      </c>
      <c r="Y12" s="48">
        <f t="shared" si="0"/>
        <v>2.53E-2</v>
      </c>
      <c r="Z12" s="48">
        <f t="shared" si="0"/>
        <v>2.53E-2</v>
      </c>
      <c r="AA12" s="48">
        <f t="shared" si="0"/>
        <v>2.53E-2</v>
      </c>
      <c r="AB12" s="48">
        <f t="shared" si="0"/>
        <v>2.53E-2</v>
      </c>
      <c r="AC12" s="48">
        <f t="shared" si="0"/>
        <v>2.53E-2</v>
      </c>
      <c r="AD12" s="48">
        <f t="shared" si="0"/>
        <v>2.53E-2</v>
      </c>
      <c r="AE12" s="48">
        <f t="shared" si="0"/>
        <v>2.53E-2</v>
      </c>
      <c r="AF12" s="48">
        <f t="shared" si="0"/>
        <v>2.4250000000000001E-2</v>
      </c>
      <c r="AG12" s="48">
        <f t="shared" si="0"/>
        <v>2.53E-2</v>
      </c>
      <c r="AH12" s="48">
        <f t="shared" si="0"/>
        <v>2.53E-2</v>
      </c>
      <c r="AI12" s="48">
        <f t="shared" si="0"/>
        <v>2.2720000000000001E-2</v>
      </c>
      <c r="AJ12" s="48">
        <f t="shared" si="0"/>
        <v>2.53E-2</v>
      </c>
      <c r="AK12" s="48">
        <f t="shared" si="0"/>
        <v>2.53E-2</v>
      </c>
      <c r="AL12" s="48">
        <f t="shared" si="0"/>
        <v>2.53E-2</v>
      </c>
      <c r="AM12" s="48">
        <f t="shared" si="0"/>
        <v>2.53E-2</v>
      </c>
      <c r="AN12" s="48">
        <f t="shared" si="0"/>
        <v>2.53E-2</v>
      </c>
      <c r="AO12" s="50">
        <v>0</v>
      </c>
    </row>
    <row r="13" spans="2:41" s="46" customFormat="1" x14ac:dyDescent="0.3">
      <c r="C13" s="7"/>
      <c r="D13" s="7"/>
      <c r="E13" s="7"/>
      <c r="F13" s="7"/>
      <c r="G13" s="7"/>
      <c r="H13" s="7"/>
      <c r="I13" s="7"/>
      <c r="J13" s="4">
        <v>0</v>
      </c>
      <c r="K13" s="46" t="s">
        <v>171</v>
      </c>
      <c r="L13" s="7"/>
      <c r="M13" s="7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51">
        <v>5</v>
      </c>
    </row>
    <row r="14" spans="2:41" s="4" customFormat="1" x14ac:dyDescent="0.3">
      <c r="C14" s="7" t="s">
        <v>150</v>
      </c>
      <c r="D14" s="7"/>
      <c r="E14" s="7" t="str">
        <f>LEFT(C62,5)&amp;"*"</f>
        <v>T-MGT*</v>
      </c>
      <c r="F14" s="7"/>
      <c r="G14" s="7"/>
      <c r="H14" s="7" t="str">
        <f>H12</f>
        <v>TRAF</v>
      </c>
      <c r="I14" s="7"/>
      <c r="J14" s="46">
        <v>2018</v>
      </c>
      <c r="K14" s="46" t="s">
        <v>171</v>
      </c>
      <c r="L14" s="7">
        <v>-1</v>
      </c>
      <c r="M14" s="7" t="s">
        <v>153</v>
      </c>
      <c r="N14" s="48">
        <f>ROUNDDOWN(C90,5)</f>
        <v>9.8049999999999998E-2</v>
      </c>
      <c r="O14" s="48">
        <f t="shared" ref="O14:AN14" si="1">ROUNDDOWN(D90,5)</f>
        <v>9.8799999999999999E-2</v>
      </c>
      <c r="P14" s="48">
        <f t="shared" si="1"/>
        <v>9.7739999999999994E-2</v>
      </c>
      <c r="Q14" s="48">
        <f t="shared" si="1"/>
        <v>9.8799999999999999E-2</v>
      </c>
      <c r="R14" s="48">
        <f t="shared" si="1"/>
        <v>9.8799999999999999E-2</v>
      </c>
      <c r="S14" s="48">
        <f t="shared" si="1"/>
        <v>9.8799999999999999E-2</v>
      </c>
      <c r="T14" s="48">
        <f t="shared" si="1"/>
        <v>9.8799999999999999E-2</v>
      </c>
      <c r="U14" s="48">
        <f t="shared" si="1"/>
        <v>9.8799999999999999E-2</v>
      </c>
      <c r="V14" s="48">
        <f t="shared" si="1"/>
        <v>9.6629999999999994E-2</v>
      </c>
      <c r="W14" s="48">
        <f t="shared" si="1"/>
        <v>9.8799999999999999E-2</v>
      </c>
      <c r="X14" s="48">
        <f t="shared" si="1"/>
        <v>9.8799999999999999E-2</v>
      </c>
      <c r="Y14" s="48">
        <f t="shared" si="1"/>
        <v>9.8799999999999999E-2</v>
      </c>
      <c r="Z14" s="48">
        <f t="shared" si="1"/>
        <v>9.8799999999999999E-2</v>
      </c>
      <c r="AA14" s="48">
        <f t="shared" si="1"/>
        <v>9.8799999999999999E-2</v>
      </c>
      <c r="AB14" s="48">
        <f t="shared" si="1"/>
        <v>9.8799999999999999E-2</v>
      </c>
      <c r="AC14" s="48">
        <f t="shared" si="1"/>
        <v>9.8799999999999999E-2</v>
      </c>
      <c r="AD14" s="48">
        <f t="shared" si="1"/>
        <v>9.8799999999999999E-2</v>
      </c>
      <c r="AE14" s="48">
        <f t="shared" si="1"/>
        <v>9.8799999999999999E-2</v>
      </c>
      <c r="AF14" s="48">
        <f t="shared" si="1"/>
        <v>9.468E-2</v>
      </c>
      <c r="AG14" s="48">
        <f t="shared" si="1"/>
        <v>9.8799999999999999E-2</v>
      </c>
      <c r="AH14" s="48">
        <f t="shared" si="1"/>
        <v>9.8799999999999999E-2</v>
      </c>
      <c r="AI14" s="48">
        <f t="shared" si="1"/>
        <v>8.8709999999999997E-2</v>
      </c>
      <c r="AJ14" s="48">
        <f t="shared" si="1"/>
        <v>9.8799999999999999E-2</v>
      </c>
      <c r="AK14" s="48">
        <f t="shared" si="1"/>
        <v>9.8799999999999999E-2</v>
      </c>
      <c r="AL14" s="48">
        <f t="shared" si="1"/>
        <v>9.8799999999999999E-2</v>
      </c>
      <c r="AM14" s="48">
        <f t="shared" si="1"/>
        <v>9.8799999999999999E-2</v>
      </c>
      <c r="AN14" s="48">
        <f t="shared" si="1"/>
        <v>9.8799999999999999E-2</v>
      </c>
      <c r="AO14" s="50">
        <v>0</v>
      </c>
    </row>
    <row r="15" spans="2:41" s="4" customFormat="1" x14ac:dyDescent="0.3">
      <c r="C15" s="7"/>
      <c r="D15" s="7"/>
      <c r="E15" s="7"/>
      <c r="F15" s="7"/>
      <c r="G15" s="7"/>
      <c r="H15" s="7"/>
      <c r="I15" s="7"/>
      <c r="J15" s="46">
        <v>0</v>
      </c>
      <c r="K15" s="46" t="s">
        <v>171</v>
      </c>
      <c r="L15" s="7"/>
      <c r="M15" s="7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51">
        <v>5</v>
      </c>
    </row>
    <row r="16" spans="2:41" s="4" customFormat="1" x14ac:dyDescent="0.3">
      <c r="C16" s="7" t="s">
        <v>151</v>
      </c>
      <c r="D16" s="7"/>
      <c r="E16" s="7" t="str">
        <f>LEFT(C63,5)&amp;"*"</f>
        <v>T-HGT*</v>
      </c>
      <c r="F16" s="7"/>
      <c r="G16" s="7"/>
      <c r="H16" s="7" t="str">
        <f>H14</f>
        <v>TRAF</v>
      </c>
      <c r="I16" s="7"/>
      <c r="J16" s="46">
        <v>2018</v>
      </c>
      <c r="K16" s="46" t="s">
        <v>171</v>
      </c>
      <c r="L16" s="7">
        <v>-1</v>
      </c>
      <c r="M16" s="7" t="s">
        <v>154</v>
      </c>
      <c r="N16" s="48">
        <f>ROUNDDOWN(C91,5)</f>
        <v>0.86921000000000004</v>
      </c>
      <c r="O16" s="48">
        <f t="shared" ref="O16:AN16" si="2">ROUNDDOWN(D91,5)</f>
        <v>0.87587999999999999</v>
      </c>
      <c r="P16" s="48">
        <f t="shared" si="2"/>
        <v>0.86650000000000005</v>
      </c>
      <c r="Q16" s="48">
        <f t="shared" si="2"/>
        <v>0.87587999999999999</v>
      </c>
      <c r="R16" s="48">
        <f t="shared" si="2"/>
        <v>0.87587999999999999</v>
      </c>
      <c r="S16" s="48">
        <f t="shared" si="2"/>
        <v>0.87587999999999999</v>
      </c>
      <c r="T16" s="48">
        <f t="shared" si="2"/>
        <v>0.87587999999999999</v>
      </c>
      <c r="U16" s="48">
        <f t="shared" si="2"/>
        <v>0.87587999999999999</v>
      </c>
      <c r="V16" s="48">
        <f t="shared" si="2"/>
        <v>0.85665999999999998</v>
      </c>
      <c r="W16" s="48">
        <f t="shared" si="2"/>
        <v>0.87587999999999999</v>
      </c>
      <c r="X16" s="48">
        <f t="shared" si="2"/>
        <v>0.87587999999999999</v>
      </c>
      <c r="Y16" s="48">
        <f t="shared" si="2"/>
        <v>0.87587999999999999</v>
      </c>
      <c r="Z16" s="48">
        <f t="shared" si="2"/>
        <v>0.87587999999999999</v>
      </c>
      <c r="AA16" s="48">
        <f t="shared" si="2"/>
        <v>0.87587999999999999</v>
      </c>
      <c r="AB16" s="48">
        <f t="shared" si="2"/>
        <v>0.87587999999999999</v>
      </c>
      <c r="AC16" s="48">
        <f t="shared" si="2"/>
        <v>0.87587999999999999</v>
      </c>
      <c r="AD16" s="48">
        <f t="shared" si="2"/>
        <v>0.87587999999999999</v>
      </c>
      <c r="AE16" s="48">
        <f t="shared" si="2"/>
        <v>0.87587999999999999</v>
      </c>
      <c r="AF16" s="48">
        <f t="shared" si="2"/>
        <v>0.83933000000000002</v>
      </c>
      <c r="AG16" s="48">
        <f t="shared" si="2"/>
        <v>0.87587999999999999</v>
      </c>
      <c r="AH16" s="48">
        <f t="shared" si="2"/>
        <v>0.87587999999999999</v>
      </c>
      <c r="AI16" s="48">
        <f t="shared" si="2"/>
        <v>0.78647999999999996</v>
      </c>
      <c r="AJ16" s="48">
        <f t="shared" si="2"/>
        <v>0.87587999999999999</v>
      </c>
      <c r="AK16" s="48">
        <f t="shared" si="2"/>
        <v>0.87587999999999999</v>
      </c>
      <c r="AL16" s="48">
        <f t="shared" si="2"/>
        <v>0.87587999999999999</v>
      </c>
      <c r="AM16" s="48">
        <f t="shared" si="2"/>
        <v>0.87587999999999999</v>
      </c>
      <c r="AN16" s="48">
        <f t="shared" si="2"/>
        <v>0.87587999999999999</v>
      </c>
      <c r="AO16" s="50">
        <v>0</v>
      </c>
    </row>
    <row r="17" spans="3:42" s="4" customFormat="1" x14ac:dyDescent="0.3">
      <c r="C17" s="7"/>
      <c r="D17" s="7"/>
      <c r="E17" s="7"/>
      <c r="F17" s="7"/>
      <c r="G17" s="7"/>
      <c r="H17" s="7"/>
      <c r="I17" s="7"/>
      <c r="J17" s="46">
        <v>0</v>
      </c>
      <c r="K17" s="46" t="s">
        <v>171</v>
      </c>
      <c r="L17" s="7"/>
      <c r="M17" s="7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7">
        <v>5</v>
      </c>
    </row>
    <row r="18" spans="3:42" s="4" customFormat="1" x14ac:dyDescent="0.3">
      <c r="C18" s="7" t="s">
        <v>169</v>
      </c>
      <c r="D18" s="7"/>
      <c r="E18" s="7" t="str">
        <f>LEFT(C64,5)&amp;"*"</f>
        <v>T-GTR*</v>
      </c>
      <c r="F18" s="7"/>
      <c r="G18" s="7"/>
      <c r="H18" s="7" t="s">
        <v>165</v>
      </c>
      <c r="I18" s="7"/>
      <c r="J18" s="46">
        <v>2018</v>
      </c>
      <c r="K18" s="46" t="s">
        <v>171</v>
      </c>
      <c r="L18" s="7">
        <v>-1</v>
      </c>
      <c r="M18" s="7" t="s">
        <v>170</v>
      </c>
      <c r="N18" s="48">
        <f>ROUNDDOWN(C92,5)</f>
        <v>7.6099999999999996E-3</v>
      </c>
      <c r="O18" s="48">
        <f t="shared" ref="O18:AN18" si="3">ROUNDDOWN(D92,5)</f>
        <v>0</v>
      </c>
      <c r="P18" s="48">
        <f t="shared" si="3"/>
        <v>1.0699999999999999E-2</v>
      </c>
      <c r="Q18" s="48">
        <f t="shared" si="3"/>
        <v>0</v>
      </c>
      <c r="R18" s="48">
        <f t="shared" si="3"/>
        <v>0</v>
      </c>
      <c r="S18" s="48">
        <f t="shared" si="3"/>
        <v>0</v>
      </c>
      <c r="T18" s="48">
        <f t="shared" si="3"/>
        <v>0</v>
      </c>
      <c r="U18" s="48">
        <f t="shared" si="3"/>
        <v>0</v>
      </c>
      <c r="V18" s="48">
        <f t="shared" si="3"/>
        <v>2.1940000000000001E-2</v>
      </c>
      <c r="W18" s="48">
        <f t="shared" si="3"/>
        <v>0</v>
      </c>
      <c r="X18" s="48">
        <f t="shared" si="3"/>
        <v>0</v>
      </c>
      <c r="Y18" s="48">
        <f t="shared" si="3"/>
        <v>0</v>
      </c>
      <c r="Z18" s="48">
        <f t="shared" si="3"/>
        <v>0</v>
      </c>
      <c r="AA18" s="48">
        <f t="shared" si="3"/>
        <v>0</v>
      </c>
      <c r="AB18" s="48">
        <f t="shared" si="3"/>
        <v>0</v>
      </c>
      <c r="AC18" s="48">
        <f t="shared" si="3"/>
        <v>0</v>
      </c>
      <c r="AD18" s="48">
        <f t="shared" si="3"/>
        <v>0</v>
      </c>
      <c r="AE18" s="48">
        <f t="shared" si="3"/>
        <v>0</v>
      </c>
      <c r="AF18" s="48">
        <f t="shared" si="3"/>
        <v>4.172E-2</v>
      </c>
      <c r="AG18" s="48">
        <f t="shared" si="3"/>
        <v>0</v>
      </c>
      <c r="AH18" s="48">
        <f t="shared" si="3"/>
        <v>0</v>
      </c>
      <c r="AI18" s="48">
        <f t="shared" si="3"/>
        <v>0.10206999999999999</v>
      </c>
      <c r="AJ18" s="48">
        <f t="shared" si="3"/>
        <v>0</v>
      </c>
      <c r="AK18" s="48">
        <f t="shared" si="3"/>
        <v>0</v>
      </c>
      <c r="AL18" s="48">
        <f t="shared" si="3"/>
        <v>0</v>
      </c>
      <c r="AM18" s="48">
        <f t="shared" si="3"/>
        <v>0</v>
      </c>
      <c r="AN18" s="48">
        <f t="shared" si="3"/>
        <v>0</v>
      </c>
      <c r="AO18" s="50">
        <v>0</v>
      </c>
      <c r="AP18" s="7"/>
    </row>
    <row r="19" spans="3:42" s="4" customFormat="1" x14ac:dyDescent="0.3">
      <c r="C19" s="6"/>
      <c r="D19" s="6"/>
      <c r="E19" s="6"/>
      <c r="F19" s="6"/>
      <c r="G19" s="6"/>
      <c r="H19" s="6"/>
      <c r="I19" s="6"/>
      <c r="J19" s="6">
        <v>0</v>
      </c>
      <c r="K19" s="6" t="s">
        <v>171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>
        <v>5</v>
      </c>
      <c r="AP19" s="7"/>
    </row>
    <row r="20" spans="3:42" s="4" customFormat="1" x14ac:dyDescent="0.3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3:42" s="4" customFormat="1" x14ac:dyDescent="0.3">
      <c r="C21" s="7"/>
      <c r="D21" s="7"/>
      <c r="E21" s="7"/>
      <c r="F21" s="7"/>
      <c r="G21" s="7"/>
      <c r="H21" s="7"/>
      <c r="I21" s="7"/>
      <c r="J21" s="20"/>
      <c r="K21" s="7"/>
      <c r="L21" s="7"/>
      <c r="M21" s="4" t="s">
        <v>144</v>
      </c>
      <c r="N21" s="52">
        <f>N12+N14+N16+N18</f>
        <v>0.99997999999999998</v>
      </c>
      <c r="O21" s="52">
        <f t="shared" ref="O21:AN21" si="4">O12+O14+O16+O18</f>
        <v>0.99997999999999998</v>
      </c>
      <c r="P21" s="27">
        <f t="shared" si="4"/>
        <v>0.99997000000000014</v>
      </c>
      <c r="Q21" s="27">
        <f t="shared" si="4"/>
        <v>0.99997999999999998</v>
      </c>
      <c r="R21" s="27">
        <f t="shared" si="4"/>
        <v>0.99997999999999998</v>
      </c>
      <c r="S21" s="27">
        <f t="shared" si="4"/>
        <v>0.99997999999999998</v>
      </c>
      <c r="T21" s="27">
        <f t="shared" si="4"/>
        <v>0.99997999999999998</v>
      </c>
      <c r="U21" s="27">
        <f t="shared" si="4"/>
        <v>0.99997999999999998</v>
      </c>
      <c r="V21" s="27">
        <f t="shared" si="4"/>
        <v>0.99997999999999998</v>
      </c>
      <c r="W21" s="27">
        <f t="shared" si="4"/>
        <v>0.99997999999999998</v>
      </c>
      <c r="X21" s="27">
        <f t="shared" si="4"/>
        <v>0.99997999999999998</v>
      </c>
      <c r="Y21" s="27">
        <f t="shared" si="4"/>
        <v>0.99997999999999998</v>
      </c>
      <c r="Z21" s="27">
        <f t="shared" si="4"/>
        <v>0.99997999999999998</v>
      </c>
      <c r="AA21" s="27">
        <f t="shared" si="4"/>
        <v>0.99997999999999998</v>
      </c>
      <c r="AB21" s="27">
        <f t="shared" si="4"/>
        <v>0.99997999999999998</v>
      </c>
      <c r="AC21" s="27">
        <f t="shared" si="4"/>
        <v>0.99997999999999998</v>
      </c>
      <c r="AD21" s="27">
        <f t="shared" si="4"/>
        <v>0.99997999999999998</v>
      </c>
      <c r="AE21" s="27">
        <f t="shared" si="4"/>
        <v>0.99997999999999998</v>
      </c>
      <c r="AF21" s="27">
        <f t="shared" si="4"/>
        <v>0.99997999999999998</v>
      </c>
      <c r="AG21" s="27">
        <f t="shared" si="4"/>
        <v>0.99997999999999998</v>
      </c>
      <c r="AH21" s="27">
        <f t="shared" si="4"/>
        <v>0.99997999999999998</v>
      </c>
      <c r="AI21" s="27">
        <f t="shared" si="4"/>
        <v>0.99997999999999998</v>
      </c>
      <c r="AJ21" s="27">
        <f t="shared" si="4"/>
        <v>0.99997999999999998</v>
      </c>
      <c r="AK21" s="27">
        <f t="shared" si="4"/>
        <v>0.99997999999999998</v>
      </c>
      <c r="AL21" s="27">
        <f t="shared" si="4"/>
        <v>0.99997999999999998</v>
      </c>
      <c r="AM21" s="27">
        <f t="shared" si="4"/>
        <v>0.99997999999999998</v>
      </c>
      <c r="AN21" s="27">
        <f t="shared" si="4"/>
        <v>0.99997999999999998</v>
      </c>
      <c r="AO21" s="7"/>
    </row>
    <row r="22" spans="3:42" s="4" customFormat="1" x14ac:dyDescent="0.3">
      <c r="C22" s="7"/>
      <c r="D22" s="7"/>
      <c r="E22" s="7"/>
      <c r="F22" s="7"/>
      <c r="G22" s="7"/>
      <c r="H22" s="7"/>
      <c r="I22" s="7"/>
      <c r="J22" s="20"/>
      <c r="K22" s="7"/>
      <c r="L22" s="7"/>
      <c r="M22" s="46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7"/>
    </row>
    <row r="23" spans="3:42" s="46" customFormat="1" x14ac:dyDescent="0.3">
      <c r="C23" s="7"/>
      <c r="D23" s="7"/>
      <c r="E23" s="7"/>
      <c r="F23" s="7"/>
      <c r="G23" s="7"/>
      <c r="H23" s="7"/>
      <c r="I23" s="7"/>
      <c r="J23" s="20"/>
      <c r="K23" s="7"/>
      <c r="L23" s="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7"/>
    </row>
    <row r="24" spans="3:42" s="46" customFormat="1" x14ac:dyDescent="0.3">
      <c r="D24" s="7"/>
      <c r="E24" s="7"/>
      <c r="F24" s="7"/>
      <c r="G24" s="7"/>
      <c r="H24" s="7"/>
      <c r="I24" s="7"/>
      <c r="J24" s="20"/>
      <c r="K24" s="7"/>
      <c r="L24" s="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7"/>
    </row>
    <row r="25" spans="3:42" s="46" customFormat="1" x14ac:dyDescent="0.3"/>
    <row r="26" spans="3:42" s="46" customFormat="1" x14ac:dyDescent="0.3"/>
    <row r="27" spans="3:42" x14ac:dyDescent="0.3">
      <c r="K27" s="46"/>
      <c r="L27" s="46"/>
      <c r="M27" s="46"/>
      <c r="N27" s="46"/>
      <c r="O27" s="46"/>
      <c r="P27" s="46"/>
      <c r="Q27" s="46"/>
      <c r="R27" s="45"/>
      <c r="S27" s="45"/>
    </row>
    <row r="28" spans="3:42" x14ac:dyDescent="0.3">
      <c r="K28" s="46"/>
      <c r="L28" s="46"/>
      <c r="M28" s="46"/>
      <c r="N28" s="46"/>
      <c r="O28" s="46"/>
      <c r="P28" s="46"/>
      <c r="Q28" s="46"/>
      <c r="R28" s="45"/>
      <c r="S28" s="45"/>
    </row>
    <row r="29" spans="3:42" x14ac:dyDescent="0.3">
      <c r="K29" s="46"/>
      <c r="L29" s="46"/>
      <c r="M29" s="46"/>
      <c r="N29" s="46"/>
      <c r="O29" s="46"/>
      <c r="P29" s="46"/>
      <c r="Q29" s="46"/>
      <c r="R29" s="45"/>
      <c r="S29" s="45"/>
    </row>
    <row r="30" spans="3:42" ht="21" x14ac:dyDescent="0.4">
      <c r="C30" s="21" t="s">
        <v>74</v>
      </c>
      <c r="D30" s="21"/>
      <c r="E30" s="21"/>
      <c r="F30" s="21"/>
      <c r="G30" s="21"/>
      <c r="H30" s="21"/>
      <c r="I30" s="4"/>
      <c r="J30" s="4"/>
      <c r="K30" s="46"/>
      <c r="L30" s="46"/>
      <c r="M30" s="46"/>
      <c r="N30" s="46"/>
      <c r="O30" s="46"/>
      <c r="P30" s="46"/>
      <c r="Q30" s="46"/>
      <c r="R30" s="45"/>
      <c r="S30" s="45"/>
    </row>
    <row r="31" spans="3:42" ht="15" thickBot="1" x14ac:dyDescent="0.35">
      <c r="C31" s="14" t="s">
        <v>75</v>
      </c>
      <c r="D31" s="14" t="s">
        <v>76</v>
      </c>
      <c r="E31" s="14"/>
      <c r="F31" s="14"/>
      <c r="G31" s="14"/>
      <c r="H31" s="14"/>
      <c r="I31" s="4"/>
      <c r="J31" s="4"/>
      <c r="K31" s="46"/>
      <c r="L31" s="46"/>
      <c r="M31" s="46"/>
      <c r="N31" s="46"/>
      <c r="O31" s="46"/>
      <c r="P31" s="46"/>
      <c r="Q31" s="46"/>
    </row>
    <row r="32" spans="3:42" x14ac:dyDescent="0.3">
      <c r="C32" s="15" t="s">
        <v>77</v>
      </c>
      <c r="D32" s="15"/>
      <c r="E32" s="15"/>
      <c r="F32" s="15"/>
      <c r="G32" s="15"/>
      <c r="H32" s="15"/>
      <c r="I32" s="4"/>
      <c r="J32" s="4"/>
      <c r="K32" s="46"/>
      <c r="L32" s="46"/>
      <c r="M32" s="46"/>
      <c r="N32" s="46"/>
      <c r="O32" s="46"/>
      <c r="P32" s="46"/>
      <c r="Q32" s="46"/>
    </row>
    <row r="33" spans="3:17" x14ac:dyDescent="0.3">
      <c r="C33" s="16" t="s">
        <v>78</v>
      </c>
      <c r="D33" s="16"/>
      <c r="E33" s="16"/>
      <c r="F33" s="16"/>
      <c r="G33" s="16"/>
      <c r="H33" s="16"/>
      <c r="I33" s="4"/>
      <c r="J33" s="4"/>
      <c r="K33" s="46"/>
      <c r="L33" s="46"/>
      <c r="M33" s="46"/>
      <c r="N33" s="46"/>
      <c r="O33" s="46"/>
      <c r="P33" s="46"/>
      <c r="Q33" s="46"/>
    </row>
    <row r="34" spans="3:17" x14ac:dyDescent="0.3">
      <c r="C34" s="17" t="s">
        <v>79</v>
      </c>
      <c r="D34" s="17" t="s">
        <v>80</v>
      </c>
      <c r="E34" s="4"/>
      <c r="F34" s="4"/>
      <c r="G34" s="4"/>
      <c r="H34" s="4"/>
      <c r="I34" s="4"/>
      <c r="J34" s="4"/>
      <c r="K34" s="46"/>
      <c r="L34" s="46"/>
      <c r="M34" s="46"/>
      <c r="N34" s="46"/>
      <c r="O34" s="46"/>
      <c r="P34" s="46"/>
      <c r="Q34" s="46"/>
    </row>
    <row r="35" spans="3:17" x14ac:dyDescent="0.3">
      <c r="C35" s="17" t="s">
        <v>81</v>
      </c>
      <c r="D35" s="17" t="s">
        <v>82</v>
      </c>
      <c r="E35" s="4"/>
      <c r="F35" s="4"/>
      <c r="G35" s="4"/>
      <c r="H35" s="4"/>
      <c r="I35" s="4"/>
      <c r="J35" s="4"/>
      <c r="K35" s="46"/>
      <c r="L35" s="46"/>
      <c r="M35" s="46"/>
      <c r="N35" s="46"/>
      <c r="O35" s="46"/>
      <c r="P35" s="46"/>
      <c r="Q35" s="46"/>
    </row>
    <row r="36" spans="3:17" x14ac:dyDescent="0.3">
      <c r="C36" s="16" t="s">
        <v>83</v>
      </c>
      <c r="D36" s="16"/>
      <c r="E36" s="16"/>
      <c r="F36" s="16"/>
      <c r="G36" s="16"/>
      <c r="H36" s="16"/>
      <c r="I36" s="4"/>
      <c r="J36" s="4"/>
      <c r="K36" s="46"/>
      <c r="L36" s="46"/>
      <c r="M36" s="46"/>
      <c r="N36" s="46"/>
      <c r="O36" s="46"/>
      <c r="P36" s="46"/>
      <c r="Q36" s="46"/>
    </row>
    <row r="37" spans="3:17" x14ac:dyDescent="0.3">
      <c r="C37" s="17" t="s">
        <v>84</v>
      </c>
      <c r="D37" s="17" t="s">
        <v>85</v>
      </c>
      <c r="E37" s="4"/>
      <c r="F37" s="4"/>
      <c r="G37" s="4"/>
      <c r="H37" s="4"/>
      <c r="I37" s="4"/>
      <c r="J37" s="4"/>
      <c r="K37" s="4"/>
    </row>
    <row r="38" spans="3:17" x14ac:dyDescent="0.3">
      <c r="C38" s="16" t="s">
        <v>86</v>
      </c>
      <c r="D38" s="16"/>
      <c r="E38" s="16"/>
      <c r="F38" s="16"/>
      <c r="G38" s="16"/>
      <c r="H38" s="16"/>
      <c r="I38" s="4"/>
      <c r="J38" s="4"/>
      <c r="K38" s="4"/>
    </row>
    <row r="39" spans="3:17" x14ac:dyDescent="0.3">
      <c r="C39" s="17" t="s">
        <v>87</v>
      </c>
      <c r="D39" s="17" t="s">
        <v>88</v>
      </c>
      <c r="E39" s="4"/>
      <c r="F39" s="4"/>
      <c r="G39" s="4"/>
      <c r="H39" s="4"/>
      <c r="I39" s="4"/>
      <c r="J39" s="4"/>
      <c r="K39" s="4"/>
    </row>
    <row r="40" spans="3:17" x14ac:dyDescent="0.3">
      <c r="C40" s="17" t="s">
        <v>89</v>
      </c>
      <c r="D40" s="17" t="s">
        <v>90</v>
      </c>
      <c r="E40" s="4"/>
      <c r="F40" s="4"/>
      <c r="G40" s="4"/>
      <c r="H40" s="4"/>
      <c r="I40" s="4"/>
      <c r="J40" s="4"/>
      <c r="K40" s="4"/>
    </row>
    <row r="41" spans="3:17" x14ac:dyDescent="0.3">
      <c r="C41" s="17" t="s">
        <v>91</v>
      </c>
      <c r="D41" s="17" t="s">
        <v>92</v>
      </c>
      <c r="E41" s="4"/>
      <c r="F41" s="4"/>
      <c r="G41" s="4"/>
      <c r="H41" s="4"/>
      <c r="I41" s="4"/>
      <c r="J41" s="4"/>
      <c r="K41" s="4"/>
    </row>
    <row r="42" spans="3:17" x14ac:dyDescent="0.3">
      <c r="C42" s="17" t="s">
        <v>93</v>
      </c>
      <c r="D42" s="17" t="s">
        <v>94</v>
      </c>
      <c r="E42" s="4"/>
      <c r="F42" s="4"/>
      <c r="G42" s="4"/>
      <c r="H42" s="4"/>
      <c r="I42" s="4"/>
      <c r="J42" s="4"/>
      <c r="K42" s="4"/>
    </row>
    <row r="43" spans="3:17" x14ac:dyDescent="0.3">
      <c r="C43" s="17" t="s">
        <v>95</v>
      </c>
      <c r="D43" s="17" t="s">
        <v>96</v>
      </c>
      <c r="E43" s="4"/>
      <c r="F43" s="4"/>
      <c r="G43" s="4"/>
      <c r="H43" s="4"/>
      <c r="I43" s="4"/>
      <c r="J43" s="4"/>
      <c r="K43" s="4"/>
    </row>
    <row r="44" spans="3:17" x14ac:dyDescent="0.3">
      <c r="C44" s="17" t="s">
        <v>97</v>
      </c>
      <c r="D44" s="17" t="s">
        <v>98</v>
      </c>
      <c r="E44" s="4"/>
      <c r="F44" s="4"/>
      <c r="G44" s="4"/>
      <c r="H44" s="4"/>
      <c r="I44" s="4"/>
      <c r="J44" s="4"/>
      <c r="K44" s="4"/>
    </row>
    <row r="45" spans="3:17" x14ac:dyDescent="0.3">
      <c r="C45" s="17" t="s">
        <v>99</v>
      </c>
      <c r="D45" s="17" t="s">
        <v>100</v>
      </c>
      <c r="E45" s="4"/>
      <c r="F45" s="4"/>
      <c r="G45" s="4"/>
      <c r="H45" s="4"/>
      <c r="I45" s="4"/>
      <c r="J45" s="4"/>
      <c r="K45" s="4"/>
    </row>
    <row r="46" spans="3:17" x14ac:dyDescent="0.3">
      <c r="C46" s="17" t="s">
        <v>101</v>
      </c>
      <c r="D46" s="17" t="s">
        <v>102</v>
      </c>
      <c r="E46" s="4"/>
      <c r="F46" s="4"/>
      <c r="G46" s="4"/>
      <c r="H46" s="4"/>
      <c r="I46" s="4"/>
      <c r="J46" s="4"/>
      <c r="K46" s="4"/>
    </row>
    <row r="47" spans="3:17" x14ac:dyDescent="0.3">
      <c r="C47" s="17" t="s">
        <v>103</v>
      </c>
      <c r="D47" s="17" t="s">
        <v>104</v>
      </c>
      <c r="E47" s="4"/>
      <c r="F47" s="4"/>
      <c r="G47" s="4"/>
      <c r="H47" s="4"/>
      <c r="I47" s="4"/>
      <c r="J47" s="4"/>
      <c r="K47" s="4"/>
    </row>
    <row r="48" spans="3:17" x14ac:dyDescent="0.3">
      <c r="C48" s="16" t="s">
        <v>105</v>
      </c>
      <c r="D48" s="16"/>
      <c r="E48" s="16"/>
      <c r="F48" s="16"/>
      <c r="G48" s="16"/>
      <c r="H48" s="16"/>
      <c r="I48" s="4"/>
      <c r="J48" s="4"/>
      <c r="K48" s="4"/>
    </row>
    <row r="49" spans="3:11" x14ac:dyDescent="0.3">
      <c r="C49" s="17" t="s">
        <v>106</v>
      </c>
      <c r="D49" s="17" t="s">
        <v>107</v>
      </c>
      <c r="E49" s="4"/>
      <c r="F49" s="4"/>
      <c r="G49" s="4"/>
      <c r="H49" s="4"/>
      <c r="I49" s="4"/>
      <c r="J49" s="4"/>
      <c r="K49" s="4"/>
    </row>
    <row r="50" spans="3:11" x14ac:dyDescent="0.3">
      <c r="C50" s="17" t="s">
        <v>108</v>
      </c>
      <c r="D50" s="17" t="s">
        <v>109</v>
      </c>
      <c r="E50" s="4"/>
      <c r="F50" s="4"/>
      <c r="G50" s="4"/>
      <c r="H50" s="4"/>
      <c r="I50" s="4"/>
      <c r="J50" s="4"/>
      <c r="K50" s="4"/>
    </row>
    <row r="51" spans="3:11" x14ac:dyDescent="0.3">
      <c r="C51" s="17" t="s">
        <v>110</v>
      </c>
      <c r="D51" s="17" t="s">
        <v>111</v>
      </c>
      <c r="E51" s="4"/>
      <c r="F51" s="4"/>
      <c r="G51" s="4"/>
      <c r="H51" s="4"/>
      <c r="I51" s="4"/>
      <c r="J51" s="4"/>
      <c r="K51" s="4"/>
    </row>
    <row r="52" spans="3:11" x14ac:dyDescent="0.3">
      <c r="C52" s="16" t="s">
        <v>112</v>
      </c>
      <c r="D52" s="16"/>
      <c r="E52" s="16"/>
      <c r="F52" s="16"/>
      <c r="G52" s="16"/>
      <c r="H52" s="16"/>
      <c r="I52" s="4"/>
      <c r="J52" s="4"/>
      <c r="K52" s="4"/>
    </row>
    <row r="53" spans="3:11" x14ac:dyDescent="0.3">
      <c r="C53" s="17" t="s">
        <v>113</v>
      </c>
      <c r="D53" s="17" t="s">
        <v>114</v>
      </c>
      <c r="E53" s="4"/>
      <c r="F53" s="4"/>
      <c r="G53" s="4"/>
      <c r="H53" s="4"/>
      <c r="I53" s="4"/>
      <c r="J53" s="4"/>
      <c r="K53" s="4"/>
    </row>
    <row r="54" spans="3:11" x14ac:dyDescent="0.3">
      <c r="C54" s="16" t="s">
        <v>115</v>
      </c>
      <c r="D54" s="16"/>
      <c r="E54" s="16"/>
      <c r="F54" s="16"/>
      <c r="G54" s="16"/>
      <c r="H54" s="16"/>
      <c r="I54" s="4"/>
      <c r="J54" s="4"/>
      <c r="K54" s="4"/>
    </row>
    <row r="55" spans="3:11" x14ac:dyDescent="0.3">
      <c r="C55" s="17" t="s">
        <v>116</v>
      </c>
      <c r="D55" s="17" t="s">
        <v>117</v>
      </c>
      <c r="E55" s="4"/>
      <c r="F55" s="4"/>
      <c r="G55" s="4"/>
      <c r="H55" s="4"/>
      <c r="I55" s="4"/>
      <c r="J55" s="4"/>
      <c r="K55" s="4"/>
    </row>
    <row r="56" spans="3:11" x14ac:dyDescent="0.3">
      <c r="C56" s="17" t="s">
        <v>118</v>
      </c>
      <c r="D56" s="17" t="s">
        <v>119</v>
      </c>
      <c r="E56" s="4"/>
      <c r="F56" s="4"/>
      <c r="G56" s="4"/>
      <c r="H56" s="4"/>
      <c r="I56" s="4"/>
      <c r="J56" s="4"/>
      <c r="K56" s="4"/>
    </row>
    <row r="57" spans="3:11" ht="15" thickBot="1" x14ac:dyDescent="0.35">
      <c r="C57" s="17" t="s">
        <v>120</v>
      </c>
      <c r="D57" s="17" t="s">
        <v>121</v>
      </c>
      <c r="E57" s="4"/>
      <c r="F57" s="4"/>
      <c r="G57" s="4"/>
      <c r="H57" s="4"/>
      <c r="I57" s="4"/>
      <c r="J57" s="4"/>
      <c r="K57" s="4"/>
    </row>
    <row r="58" spans="3:11" ht="15" thickBot="1" x14ac:dyDescent="0.35">
      <c r="C58" s="18" t="s">
        <v>122</v>
      </c>
      <c r="D58" s="18"/>
      <c r="E58" s="18"/>
      <c r="F58" s="18"/>
      <c r="G58" s="18"/>
      <c r="H58" s="18"/>
      <c r="I58" s="4"/>
      <c r="J58" s="4"/>
      <c r="K58" s="4"/>
    </row>
    <row r="59" spans="3:11" x14ac:dyDescent="0.3">
      <c r="C59" s="16" t="s">
        <v>123</v>
      </c>
      <c r="D59" s="16"/>
      <c r="E59" s="16"/>
      <c r="F59" s="16"/>
      <c r="G59" s="16"/>
      <c r="H59" s="16"/>
      <c r="I59" s="4"/>
      <c r="J59" s="4"/>
      <c r="K59" s="4"/>
    </row>
    <row r="60" spans="3:11" x14ac:dyDescent="0.3">
      <c r="C60" s="17" t="s">
        <v>124</v>
      </c>
      <c r="D60" s="17" t="s">
        <v>125</v>
      </c>
      <c r="E60" s="4"/>
      <c r="F60" s="4"/>
      <c r="G60" s="4"/>
      <c r="H60" s="4"/>
      <c r="I60" s="4"/>
      <c r="J60" s="4"/>
      <c r="K60" s="4"/>
    </row>
    <row r="61" spans="3:11" x14ac:dyDescent="0.3">
      <c r="C61" s="17" t="s">
        <v>145</v>
      </c>
      <c r="D61" s="17" t="s">
        <v>146</v>
      </c>
      <c r="E61" s="4"/>
      <c r="F61" s="4"/>
      <c r="G61" s="4"/>
      <c r="H61" s="4"/>
      <c r="I61" s="4"/>
      <c r="J61" s="4"/>
      <c r="K61" s="4"/>
    </row>
    <row r="62" spans="3:11" s="4" customFormat="1" x14ac:dyDescent="0.3">
      <c r="C62" s="17" t="s">
        <v>147</v>
      </c>
      <c r="D62" s="17" t="s">
        <v>148</v>
      </c>
    </row>
    <row r="63" spans="3:11" s="4" customFormat="1" x14ac:dyDescent="0.3">
      <c r="C63" s="17" t="s">
        <v>126</v>
      </c>
      <c r="D63" s="17" t="s">
        <v>127</v>
      </c>
    </row>
    <row r="64" spans="3:11" ht="15" thickBot="1" x14ac:dyDescent="0.35">
      <c r="C64" s="17" t="s">
        <v>128</v>
      </c>
      <c r="D64" s="17" t="s">
        <v>129</v>
      </c>
      <c r="E64" s="4"/>
      <c r="F64" s="4"/>
      <c r="G64" s="4"/>
      <c r="H64" s="4"/>
      <c r="I64" s="4"/>
      <c r="J64" s="4"/>
      <c r="K64" s="4"/>
    </row>
    <row r="65" spans="1:30" ht="15" thickBot="1" x14ac:dyDescent="0.35">
      <c r="C65" s="18" t="s">
        <v>130</v>
      </c>
      <c r="D65" s="18"/>
      <c r="E65" s="18"/>
      <c r="F65" s="18"/>
      <c r="G65" s="18"/>
      <c r="H65" s="18"/>
      <c r="I65" s="4"/>
      <c r="J65" s="4"/>
      <c r="K65" s="4"/>
    </row>
    <row r="66" spans="1:30" x14ac:dyDescent="0.3">
      <c r="C66" s="17" t="s">
        <v>131</v>
      </c>
      <c r="D66" s="17" t="s">
        <v>132</v>
      </c>
      <c r="E66" s="4"/>
      <c r="F66" s="4"/>
      <c r="G66" s="4"/>
      <c r="H66" s="4"/>
      <c r="I66" s="4"/>
      <c r="J66" s="4"/>
      <c r="K66" s="4"/>
    </row>
    <row r="67" spans="1:30" x14ac:dyDescent="0.3">
      <c r="C67" s="17" t="s">
        <v>133</v>
      </c>
      <c r="D67" s="17" t="s">
        <v>134</v>
      </c>
      <c r="E67" s="4"/>
      <c r="F67" s="4"/>
      <c r="G67" s="4"/>
      <c r="H67" s="4"/>
      <c r="I67" s="4"/>
      <c r="J67" s="4"/>
      <c r="K67" s="4"/>
    </row>
    <row r="68" spans="1:30" ht="15" thickBot="1" x14ac:dyDescent="0.35">
      <c r="C68" s="17" t="s">
        <v>135</v>
      </c>
      <c r="D68" s="17" t="s">
        <v>136</v>
      </c>
      <c r="E68" s="4"/>
      <c r="F68" s="4"/>
      <c r="G68" s="4"/>
      <c r="H68" s="4"/>
      <c r="I68" s="4"/>
      <c r="J68" s="4"/>
      <c r="K68" s="4"/>
    </row>
    <row r="69" spans="1:30" ht="15" thickBot="1" x14ac:dyDescent="0.35">
      <c r="C69" s="18" t="s">
        <v>137</v>
      </c>
      <c r="D69" s="18"/>
      <c r="E69" s="18"/>
      <c r="F69" s="18"/>
      <c r="G69" s="18"/>
      <c r="H69" s="18"/>
      <c r="I69" s="4"/>
      <c r="J69" s="4"/>
      <c r="K69" s="4"/>
    </row>
    <row r="70" spans="1:30" x14ac:dyDescent="0.3">
      <c r="C70" s="17" t="s">
        <v>138</v>
      </c>
      <c r="D70" s="17" t="s">
        <v>139</v>
      </c>
      <c r="E70" s="4"/>
      <c r="F70" s="4"/>
      <c r="G70" s="4"/>
      <c r="H70" s="4"/>
      <c r="I70" s="4"/>
      <c r="J70" s="4"/>
      <c r="K70" s="4"/>
    </row>
    <row r="71" spans="1:30" ht="15" thickBot="1" x14ac:dyDescent="0.35">
      <c r="C71" s="19" t="s">
        <v>140</v>
      </c>
      <c r="D71" s="19" t="s">
        <v>141</v>
      </c>
      <c r="E71" s="22"/>
      <c r="F71" s="22"/>
      <c r="G71" s="22"/>
      <c r="H71" s="22"/>
      <c r="I71" s="4"/>
      <c r="J71" s="4"/>
      <c r="K71" s="4"/>
    </row>
    <row r="72" spans="1:30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5" spans="1:30" ht="15.6" x14ac:dyDescent="0.3">
      <c r="A75" s="23" t="s">
        <v>164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</row>
    <row r="76" spans="1:30" x14ac:dyDescent="0.3">
      <c r="A76" s="25" t="s">
        <v>155</v>
      </c>
      <c r="B76" s="25" t="s">
        <v>162</v>
      </c>
      <c r="C76" s="25" t="s">
        <v>41</v>
      </c>
      <c r="D76" s="25" t="s">
        <v>47</v>
      </c>
      <c r="E76" s="25" t="s">
        <v>52</v>
      </c>
      <c r="F76" s="25" t="s">
        <v>55</v>
      </c>
      <c r="G76" s="25" t="s">
        <v>56</v>
      </c>
      <c r="H76" s="25" t="s">
        <v>57</v>
      </c>
      <c r="I76" s="25" t="s">
        <v>60</v>
      </c>
      <c r="J76" s="25" t="s">
        <v>61</v>
      </c>
      <c r="K76" s="25" t="s">
        <v>63</v>
      </c>
      <c r="L76" s="25" t="s">
        <v>65</v>
      </c>
      <c r="M76" s="25" t="s">
        <v>70</v>
      </c>
      <c r="N76" s="25" t="s">
        <v>71</v>
      </c>
      <c r="O76" s="25" t="s">
        <v>72</v>
      </c>
      <c r="P76" s="25" t="s">
        <v>49</v>
      </c>
      <c r="Q76" s="25" t="s">
        <v>50</v>
      </c>
      <c r="R76" s="25" t="s">
        <v>54</v>
      </c>
      <c r="S76" s="25" t="s">
        <v>59</v>
      </c>
      <c r="T76" s="25" t="s">
        <v>68</v>
      </c>
      <c r="U76" s="25" t="s">
        <v>69</v>
      </c>
      <c r="V76" s="25" t="s">
        <v>53</v>
      </c>
      <c r="W76" s="25" t="s">
        <v>58</v>
      </c>
      <c r="X76" s="25" t="s">
        <v>62</v>
      </c>
      <c r="Y76" s="25" t="s">
        <v>66</v>
      </c>
      <c r="Z76" s="25" t="s">
        <v>67</v>
      </c>
      <c r="AA76" s="25" t="s">
        <v>48</v>
      </c>
      <c r="AB76" s="25" t="s">
        <v>51</v>
      </c>
      <c r="AC76" s="25" t="s">
        <v>64</v>
      </c>
    </row>
    <row r="77" spans="1:30" x14ac:dyDescent="0.3">
      <c r="A77" s="28" t="s">
        <v>156</v>
      </c>
      <c r="B77" s="24" t="s">
        <v>157</v>
      </c>
      <c r="C77" s="30">
        <v>292</v>
      </c>
      <c r="D77" s="31">
        <v>4.5036639360040285</v>
      </c>
      <c r="E77" s="31">
        <v>66.545424955208503</v>
      </c>
      <c r="F77" s="31">
        <v>12.206547657003652</v>
      </c>
      <c r="G77" s="31">
        <v>7.8498485859894576</v>
      </c>
      <c r="H77" s="31">
        <v>5.5910693087846983</v>
      </c>
      <c r="I77" s="31">
        <v>2.6981330608871263</v>
      </c>
      <c r="J77" s="31">
        <v>7.0705636223405346</v>
      </c>
      <c r="K77" s="31">
        <v>10.700094745319726</v>
      </c>
      <c r="L77" s="31">
        <v>5.146408425117345</v>
      </c>
      <c r="M77" s="31">
        <v>5.8599386346720381</v>
      </c>
      <c r="N77" s="31">
        <v>11.843911540546534</v>
      </c>
      <c r="O77" s="31">
        <v>7.8134215566854737</v>
      </c>
      <c r="P77" s="31">
        <v>7.688817017013525</v>
      </c>
      <c r="Q77" s="31">
        <v>41.139368114561577</v>
      </c>
      <c r="R77" s="31">
        <v>11.193462584085903</v>
      </c>
      <c r="S77" s="31">
        <v>12.61219141872728</v>
      </c>
      <c r="T77" s="31">
        <v>10.324901499916336</v>
      </c>
      <c r="U77" s="31">
        <v>9.1902209904658907</v>
      </c>
      <c r="V77" s="31">
        <v>15.314016005661671</v>
      </c>
      <c r="W77" s="31">
        <v>2.0423414488510581</v>
      </c>
      <c r="X77" s="31">
        <v>7.7447174156619347</v>
      </c>
      <c r="Y77" s="31">
        <v>3.830254629073413</v>
      </c>
      <c r="Z77" s="31">
        <v>4.1769082152806787</v>
      </c>
      <c r="AA77" s="31">
        <v>4.8551180316963602</v>
      </c>
      <c r="AB77" s="31">
        <v>10.146187115388139</v>
      </c>
      <c r="AC77" s="31">
        <v>3.9124694850571404</v>
      </c>
    </row>
    <row r="78" spans="1:30" x14ac:dyDescent="0.3">
      <c r="A78" s="28" t="s">
        <v>158</v>
      </c>
      <c r="B78" s="24" t="s">
        <v>159</v>
      </c>
      <c r="C78" s="32">
        <v>1140</v>
      </c>
      <c r="D78" s="31">
        <v>17.58279755837189</v>
      </c>
      <c r="E78" s="31">
        <v>259.80063167444416</v>
      </c>
      <c r="F78" s="31">
        <v>47.65569975679508</v>
      </c>
      <c r="G78" s="31">
        <v>30.646669137082128</v>
      </c>
      <c r="H78" s="31">
        <v>21.828147301419712</v>
      </c>
      <c r="I78" s="31">
        <v>10.533807155518234</v>
      </c>
      <c r="J78" s="31">
        <v>27.604255237904827</v>
      </c>
      <c r="K78" s="31">
        <v>41.774342498850984</v>
      </c>
      <c r="L78" s="31">
        <v>20.09214248162251</v>
      </c>
      <c r="M78" s="31">
        <v>22.877842614815492</v>
      </c>
      <c r="N78" s="31">
        <v>46.239928617202224</v>
      </c>
      <c r="O78" s="31">
        <v>30.504454022676164</v>
      </c>
      <c r="P78" s="31">
        <v>30.017984244504856</v>
      </c>
      <c r="Q78" s="31">
        <v>160.61260154315136</v>
      </c>
      <c r="R78" s="31">
        <v>43.700504609102502</v>
      </c>
      <c r="S78" s="31">
        <v>49.239377456675001</v>
      </c>
      <c r="T78" s="31">
        <v>40.309546951728159</v>
      </c>
      <c r="U78" s="31">
        <v>35.879629894284641</v>
      </c>
      <c r="V78" s="31">
        <v>59.787596734432547</v>
      </c>
      <c r="W78" s="31">
        <v>7.9735248345555005</v>
      </c>
      <c r="X78" s="31">
        <v>30.236225526899336</v>
      </c>
      <c r="Y78" s="31">
        <v>14.953733825834558</v>
      </c>
      <c r="Z78" s="31">
        <v>16.307107415821825</v>
      </c>
      <c r="AA78" s="31">
        <v>18.954912863472092</v>
      </c>
      <c r="AB78" s="31">
        <v>39.611826409392052</v>
      </c>
      <c r="AC78" s="31">
        <v>15.27470963344226</v>
      </c>
    </row>
    <row r="79" spans="1:30" x14ac:dyDescent="0.3">
      <c r="A79" s="28" t="s">
        <v>160</v>
      </c>
      <c r="B79" s="24" t="s">
        <v>161</v>
      </c>
      <c r="C79" s="30">
        <v>10106</v>
      </c>
      <c r="D79" s="31">
        <v>155.86995800430381</v>
      </c>
      <c r="E79" s="31">
        <v>2303.1098102648534</v>
      </c>
      <c r="F79" s="31">
        <v>422.46359801944828</v>
      </c>
      <c r="G79" s="31">
        <v>271.68003359592279</v>
      </c>
      <c r="H79" s="31">
        <v>193.50461107732247</v>
      </c>
      <c r="I79" s="31">
        <v>93.381276415497609</v>
      </c>
      <c r="J79" s="31">
        <v>244.70930125812822</v>
      </c>
      <c r="K79" s="31">
        <v>370.32588183630531</v>
      </c>
      <c r="L79" s="31">
        <v>178.11508063094482</v>
      </c>
      <c r="M79" s="31">
        <v>202.81006795203979</v>
      </c>
      <c r="N79" s="31">
        <v>409.91291105740851</v>
      </c>
      <c r="O79" s="31">
        <v>270.41930908172395</v>
      </c>
      <c r="P79" s="31">
        <v>266.10679717102289</v>
      </c>
      <c r="Q79" s="31">
        <v>1423.8166238553399</v>
      </c>
      <c r="R79" s="31">
        <v>387.40113998209637</v>
      </c>
      <c r="S79" s="31">
        <v>436.5027619097873</v>
      </c>
      <c r="T79" s="31">
        <v>357.34059780189892</v>
      </c>
      <c r="U79" s="31">
        <v>318.06977167687774</v>
      </c>
      <c r="V79" s="31">
        <v>530.01180052471523</v>
      </c>
      <c r="W79" s="31">
        <v>70.684598226331474</v>
      </c>
      <c r="X79" s="31">
        <v>268.04148699547778</v>
      </c>
      <c r="Y79" s="31">
        <v>132.563538634986</v>
      </c>
      <c r="Z79" s="31">
        <v>144.56107679324157</v>
      </c>
      <c r="AA79" s="31">
        <v>168.03363982302542</v>
      </c>
      <c r="AB79" s="31">
        <v>351.15536639764571</v>
      </c>
      <c r="AC79" s="31">
        <v>135.4089610136557</v>
      </c>
    </row>
    <row r="80" spans="1:30" s="4" customFormat="1" x14ac:dyDescent="0.3">
      <c r="A80" s="28" t="s">
        <v>142</v>
      </c>
      <c r="B80" s="24"/>
      <c r="C80" s="44">
        <v>88.551000000000002</v>
      </c>
      <c r="D80" s="44">
        <v>0</v>
      </c>
      <c r="E80" s="44">
        <v>28.462821428571431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9.4876071428571436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15.812678571428572</v>
      </c>
      <c r="V80" s="44">
        <v>0</v>
      </c>
      <c r="W80" s="44">
        <v>0</v>
      </c>
      <c r="X80" s="44">
        <v>34.787892857142857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</row>
    <row r="81" spans="1:29" x14ac:dyDescent="0.3">
      <c r="A81" s="26"/>
      <c r="B81" s="26" t="s">
        <v>143</v>
      </c>
      <c r="C81" s="29">
        <f>SUM(C77:C80)</f>
        <v>11626.550999999999</v>
      </c>
      <c r="D81" s="29">
        <f>SUM(D77:D80)</f>
        <v>177.95641949867974</v>
      </c>
      <c r="E81" s="29">
        <f t="shared" ref="E81:AC81" si="5">SUM(E77:E80)</f>
        <v>2657.9186883230773</v>
      </c>
      <c r="F81" s="29">
        <f t="shared" si="5"/>
        <v>482.32584543324703</v>
      </c>
      <c r="G81" s="29">
        <f t="shared" si="5"/>
        <v>310.17655131899437</v>
      </c>
      <c r="H81" s="29">
        <f t="shared" si="5"/>
        <v>220.92382768752688</v>
      </c>
      <c r="I81" s="29">
        <f t="shared" si="5"/>
        <v>106.61321663190297</v>
      </c>
      <c r="J81" s="29">
        <f t="shared" si="5"/>
        <v>279.38412011837357</v>
      </c>
      <c r="K81" s="29">
        <f t="shared" si="5"/>
        <v>432.28792622333316</v>
      </c>
      <c r="L81" s="29">
        <f t="shared" si="5"/>
        <v>203.35363153768466</v>
      </c>
      <c r="M81" s="29">
        <f t="shared" si="5"/>
        <v>231.54784920152733</v>
      </c>
      <c r="N81" s="29">
        <f t="shared" si="5"/>
        <v>467.99675121515725</v>
      </c>
      <c r="O81" s="29">
        <f t="shared" si="5"/>
        <v>308.73718466108562</v>
      </c>
      <c r="P81" s="29">
        <f t="shared" si="5"/>
        <v>303.81359843254126</v>
      </c>
      <c r="Q81" s="29">
        <f t="shared" si="5"/>
        <v>1625.5685935130527</v>
      </c>
      <c r="R81" s="29">
        <f t="shared" si="5"/>
        <v>442.29510717528478</v>
      </c>
      <c r="S81" s="29">
        <f t="shared" si="5"/>
        <v>498.35433078518957</v>
      </c>
      <c r="T81" s="29">
        <f t="shared" si="5"/>
        <v>407.97504625354344</v>
      </c>
      <c r="U81" s="29">
        <f t="shared" si="5"/>
        <v>378.95230113305684</v>
      </c>
      <c r="V81" s="29">
        <f t="shared" si="5"/>
        <v>605.11341326480942</v>
      </c>
      <c r="W81" s="29">
        <f t="shared" si="5"/>
        <v>80.700464509738026</v>
      </c>
      <c r="X81" s="29">
        <f t="shared" si="5"/>
        <v>340.81032279518195</v>
      </c>
      <c r="Y81" s="29">
        <f t="shared" si="5"/>
        <v>151.34752708989396</v>
      </c>
      <c r="Z81" s="29">
        <f t="shared" si="5"/>
        <v>165.04509242434406</v>
      </c>
      <c r="AA81" s="29">
        <f t="shared" si="5"/>
        <v>191.84367071819389</v>
      </c>
      <c r="AB81" s="29">
        <f t="shared" si="5"/>
        <v>400.91337992242592</v>
      </c>
      <c r="AC81" s="29">
        <f t="shared" si="5"/>
        <v>154.59614013215509</v>
      </c>
    </row>
    <row r="87" spans="1:29" ht="15.6" x14ac:dyDescent="0.3">
      <c r="A87" s="35" t="s">
        <v>166</v>
      </c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</row>
    <row r="88" spans="1:29" ht="17.399999999999999" x14ac:dyDescent="0.3">
      <c r="A88" s="38" t="s">
        <v>155</v>
      </c>
      <c r="B88" s="38" t="s">
        <v>167</v>
      </c>
      <c r="C88" s="37" t="s">
        <v>41</v>
      </c>
      <c r="D88" s="37" t="s">
        <v>47</v>
      </c>
      <c r="E88" s="37" t="s">
        <v>52</v>
      </c>
      <c r="F88" s="37" t="s">
        <v>55</v>
      </c>
      <c r="G88" s="37" t="s">
        <v>56</v>
      </c>
      <c r="H88" s="37" t="s">
        <v>57</v>
      </c>
      <c r="I88" s="37" t="s">
        <v>60</v>
      </c>
      <c r="J88" s="37" t="s">
        <v>61</v>
      </c>
      <c r="K88" s="37" t="s">
        <v>63</v>
      </c>
      <c r="L88" s="37" t="s">
        <v>65</v>
      </c>
      <c r="M88" s="37" t="s">
        <v>70</v>
      </c>
      <c r="N88" s="37" t="s">
        <v>71</v>
      </c>
      <c r="O88" s="37" t="s">
        <v>72</v>
      </c>
      <c r="P88" s="37" t="s">
        <v>49</v>
      </c>
      <c r="Q88" s="37" t="s">
        <v>50</v>
      </c>
      <c r="R88" s="37" t="s">
        <v>54</v>
      </c>
      <c r="S88" s="37" t="s">
        <v>59</v>
      </c>
      <c r="T88" s="37" t="s">
        <v>68</v>
      </c>
      <c r="U88" s="37" t="s">
        <v>69</v>
      </c>
      <c r="V88" s="37" t="s">
        <v>53</v>
      </c>
      <c r="W88" s="37" t="s">
        <v>58</v>
      </c>
      <c r="X88" s="37" t="s">
        <v>62</v>
      </c>
      <c r="Y88" s="37" t="s">
        <v>66</v>
      </c>
      <c r="Z88" s="37" t="s">
        <v>67</v>
      </c>
      <c r="AA88" s="37" t="s">
        <v>48</v>
      </c>
      <c r="AB88" s="37" t="s">
        <v>51</v>
      </c>
      <c r="AC88" s="37" t="s">
        <v>64</v>
      </c>
    </row>
    <row r="89" spans="1:29" x14ac:dyDescent="0.3">
      <c r="A89" s="41" t="s">
        <v>156</v>
      </c>
      <c r="B89" s="36" t="s">
        <v>157</v>
      </c>
      <c r="C89" s="47">
        <f>C77/C81</f>
        <v>2.5114928752301521E-2</v>
      </c>
      <c r="D89" s="43">
        <f t="shared" ref="D89:AC89" si="6">D77/D81</f>
        <v>2.5307678973825617E-2</v>
      </c>
      <c r="E89" s="43">
        <f t="shared" si="6"/>
        <v>2.5036666940775776E-2</v>
      </c>
      <c r="F89" s="43">
        <f t="shared" si="6"/>
        <v>2.5307678973825621E-2</v>
      </c>
      <c r="G89" s="43">
        <f t="shared" si="6"/>
        <v>2.5307678973825621E-2</v>
      </c>
      <c r="H89" s="43">
        <f t="shared" si="6"/>
        <v>2.5307678973825621E-2</v>
      </c>
      <c r="I89" s="43">
        <f t="shared" si="6"/>
        <v>2.5307678973825617E-2</v>
      </c>
      <c r="J89" s="43">
        <f t="shared" si="6"/>
        <v>2.5307678973825621E-2</v>
      </c>
      <c r="K89" s="43">
        <f t="shared" si="6"/>
        <v>2.475224056984587E-2</v>
      </c>
      <c r="L89" s="43">
        <f t="shared" si="6"/>
        <v>2.5307678973825621E-2</v>
      </c>
      <c r="M89" s="43">
        <f t="shared" si="6"/>
        <v>2.5307678973825617E-2</v>
      </c>
      <c r="N89" s="43">
        <f t="shared" si="6"/>
        <v>2.5307678973825617E-2</v>
      </c>
      <c r="O89" s="43">
        <f t="shared" si="6"/>
        <v>2.5307678973825617E-2</v>
      </c>
      <c r="P89" s="43">
        <f t="shared" si="6"/>
        <v>2.5307678973825621E-2</v>
      </c>
      <c r="Q89" s="43">
        <f t="shared" si="6"/>
        <v>2.5307678973825624E-2</v>
      </c>
      <c r="R89" s="43">
        <f t="shared" si="6"/>
        <v>2.5307678973825617E-2</v>
      </c>
      <c r="S89" s="43">
        <f t="shared" si="6"/>
        <v>2.5307678973825617E-2</v>
      </c>
      <c r="T89" s="43">
        <f t="shared" si="6"/>
        <v>2.5307678973825621E-2</v>
      </c>
      <c r="U89" s="43">
        <f t="shared" si="6"/>
        <v>2.4251656377299691E-2</v>
      </c>
      <c r="V89" s="43">
        <f t="shared" si="6"/>
        <v>2.5307678973825621E-2</v>
      </c>
      <c r="W89" s="43">
        <f t="shared" si="6"/>
        <v>2.5307678973825624E-2</v>
      </c>
      <c r="X89" s="43">
        <f t="shared" si="6"/>
        <v>2.2724421467469183E-2</v>
      </c>
      <c r="Y89" s="43">
        <f t="shared" si="6"/>
        <v>2.5307678973825621E-2</v>
      </c>
      <c r="Z89" s="43">
        <f t="shared" si="6"/>
        <v>2.5307678973825621E-2</v>
      </c>
      <c r="AA89" s="43">
        <f t="shared" si="6"/>
        <v>2.5307678973825614E-2</v>
      </c>
      <c r="AB89" s="43">
        <f t="shared" si="6"/>
        <v>2.5307678973825617E-2</v>
      </c>
      <c r="AC89" s="43">
        <f t="shared" si="6"/>
        <v>2.5307678973825621E-2</v>
      </c>
    </row>
    <row r="90" spans="1:29" x14ac:dyDescent="0.3">
      <c r="A90" s="41" t="s">
        <v>158</v>
      </c>
      <c r="B90" s="36" t="s">
        <v>159</v>
      </c>
      <c r="C90" s="47">
        <f>C78/C81</f>
        <v>9.8051434169944301E-2</v>
      </c>
      <c r="D90" s="43">
        <f t="shared" ref="D90:AC90" si="7">D78/D81</f>
        <v>9.8803952158086308E-2</v>
      </c>
      <c r="E90" s="43">
        <f t="shared" si="7"/>
        <v>9.7745891481110916E-2</v>
      </c>
      <c r="F90" s="43">
        <f t="shared" si="7"/>
        <v>9.8803952158086322E-2</v>
      </c>
      <c r="G90" s="43">
        <f t="shared" si="7"/>
        <v>9.8803952158086322E-2</v>
      </c>
      <c r="H90" s="43">
        <f t="shared" si="7"/>
        <v>9.8803952158086322E-2</v>
      </c>
      <c r="I90" s="43">
        <f t="shared" si="7"/>
        <v>9.8803952158086322E-2</v>
      </c>
      <c r="J90" s="43">
        <f t="shared" si="7"/>
        <v>9.8803952158086322E-2</v>
      </c>
      <c r="K90" s="43">
        <f t="shared" si="7"/>
        <v>9.663545975898731E-2</v>
      </c>
      <c r="L90" s="43">
        <f t="shared" si="7"/>
        <v>9.8803952158086322E-2</v>
      </c>
      <c r="M90" s="43">
        <f>M78/M81</f>
        <v>9.8803952158086322E-2</v>
      </c>
      <c r="N90" s="43">
        <f t="shared" si="7"/>
        <v>9.8803952158086322E-2</v>
      </c>
      <c r="O90" s="43">
        <f t="shared" si="7"/>
        <v>9.8803952158086322E-2</v>
      </c>
      <c r="P90" s="43">
        <f t="shared" si="7"/>
        <v>9.8803952158086322E-2</v>
      </c>
      <c r="Q90" s="43">
        <f t="shared" si="7"/>
        <v>9.8803952158086336E-2</v>
      </c>
      <c r="R90" s="43">
        <f t="shared" si="7"/>
        <v>9.8803952158086322E-2</v>
      </c>
      <c r="S90" s="43">
        <f t="shared" si="7"/>
        <v>9.8803952158086336E-2</v>
      </c>
      <c r="T90" s="43">
        <f t="shared" si="7"/>
        <v>9.8803952158086322E-2</v>
      </c>
      <c r="U90" s="43">
        <f t="shared" si="7"/>
        <v>9.4681124212745368E-2</v>
      </c>
      <c r="V90" s="43">
        <f t="shared" si="7"/>
        <v>9.8803952158086322E-2</v>
      </c>
      <c r="W90" s="43">
        <f t="shared" si="7"/>
        <v>9.8803952158086336E-2</v>
      </c>
      <c r="X90" s="43">
        <f t="shared" si="7"/>
        <v>8.8718631756557781E-2</v>
      </c>
      <c r="Y90" s="43">
        <f t="shared" si="7"/>
        <v>9.8803952158086336E-2</v>
      </c>
      <c r="Z90" s="43">
        <f t="shared" si="7"/>
        <v>9.8803952158086322E-2</v>
      </c>
      <c r="AA90" s="43">
        <f t="shared" si="7"/>
        <v>9.8803952158086308E-2</v>
      </c>
      <c r="AB90" s="43">
        <f t="shared" si="7"/>
        <v>9.8803952158086308E-2</v>
      </c>
      <c r="AC90" s="43">
        <f t="shared" si="7"/>
        <v>9.8803952158086322E-2</v>
      </c>
    </row>
    <row r="91" spans="1:29" x14ac:dyDescent="0.3">
      <c r="A91" s="41" t="s">
        <v>160</v>
      </c>
      <c r="B91" s="36" t="s">
        <v>161</v>
      </c>
      <c r="C91" s="47">
        <f>C79/C81</f>
        <v>0.86921736291355889</v>
      </c>
      <c r="D91" s="43">
        <f t="shared" ref="D91:AC91" si="8">D79/D81</f>
        <v>0.87588836886808807</v>
      </c>
      <c r="E91" s="43">
        <f t="shared" si="8"/>
        <v>0.86650875377904113</v>
      </c>
      <c r="F91" s="43">
        <f t="shared" si="8"/>
        <v>0.87588836886808807</v>
      </c>
      <c r="G91" s="43">
        <f>G79/G81</f>
        <v>0.87588836886808807</v>
      </c>
      <c r="H91" s="43">
        <f t="shared" si="8"/>
        <v>0.87588836886808807</v>
      </c>
      <c r="I91" s="43">
        <f t="shared" si="8"/>
        <v>0.87588836886808807</v>
      </c>
      <c r="J91" s="43">
        <f t="shared" si="8"/>
        <v>0.87588836886808807</v>
      </c>
      <c r="K91" s="43">
        <f t="shared" si="8"/>
        <v>0.85666487396870683</v>
      </c>
      <c r="L91" s="43">
        <f t="shared" si="8"/>
        <v>0.87588836886808807</v>
      </c>
      <c r="M91" s="43">
        <f t="shared" si="8"/>
        <v>0.87588836886808796</v>
      </c>
      <c r="N91" s="43">
        <f t="shared" si="8"/>
        <v>0.87588836886808807</v>
      </c>
      <c r="O91" s="43">
        <f t="shared" si="8"/>
        <v>0.87588836886808796</v>
      </c>
      <c r="P91" s="43">
        <f t="shared" si="8"/>
        <v>0.87588836886808807</v>
      </c>
      <c r="Q91" s="43">
        <f t="shared" si="8"/>
        <v>0.87588836886808807</v>
      </c>
      <c r="R91" s="43">
        <f t="shared" si="8"/>
        <v>0.87588836886808807</v>
      </c>
      <c r="S91" s="43">
        <f t="shared" si="8"/>
        <v>0.87588836886808807</v>
      </c>
      <c r="T91" s="43">
        <f t="shared" si="8"/>
        <v>0.87588836886808796</v>
      </c>
      <c r="U91" s="43">
        <f t="shared" si="8"/>
        <v>0.83933986078421474</v>
      </c>
      <c r="V91" s="43">
        <f t="shared" si="8"/>
        <v>0.87588836886808807</v>
      </c>
      <c r="W91" s="43">
        <f t="shared" si="8"/>
        <v>0.87588836886808807</v>
      </c>
      <c r="X91" s="43">
        <f>X79/X81</f>
        <v>0.78648288818576562</v>
      </c>
      <c r="Y91" s="43">
        <f t="shared" si="8"/>
        <v>0.87588836886808819</v>
      </c>
      <c r="Z91" s="43">
        <f t="shared" si="8"/>
        <v>0.87588836886808807</v>
      </c>
      <c r="AA91" s="43">
        <f t="shared" si="8"/>
        <v>0.87588836886808796</v>
      </c>
      <c r="AB91" s="43">
        <f t="shared" si="8"/>
        <v>0.87588836886808807</v>
      </c>
      <c r="AC91" s="43">
        <f t="shared" si="8"/>
        <v>0.87588836886808819</v>
      </c>
    </row>
    <row r="92" spans="1:29" x14ac:dyDescent="0.3">
      <c r="A92" s="41" t="s">
        <v>115</v>
      </c>
      <c r="B92" s="36" t="s">
        <v>168</v>
      </c>
      <c r="C92" s="47">
        <f>C80/C81</f>
        <v>7.616274164195384E-3</v>
      </c>
      <c r="D92" s="43">
        <f t="shared" ref="D92:AC92" si="9">D80/D81</f>
        <v>0</v>
      </c>
      <c r="E92" s="43">
        <f t="shared" si="9"/>
        <v>1.070868779907224E-2</v>
      </c>
      <c r="F92" s="43">
        <f t="shared" si="9"/>
        <v>0</v>
      </c>
      <c r="G92" s="43">
        <f t="shared" si="9"/>
        <v>0</v>
      </c>
      <c r="H92" s="43">
        <f t="shared" si="9"/>
        <v>0</v>
      </c>
      <c r="I92" s="43">
        <f t="shared" si="9"/>
        <v>0</v>
      </c>
      <c r="J92" s="43">
        <f t="shared" si="9"/>
        <v>0</v>
      </c>
      <c r="K92" s="43">
        <f t="shared" si="9"/>
        <v>2.1947425702460069E-2</v>
      </c>
      <c r="L92" s="43">
        <f t="shared" si="9"/>
        <v>0</v>
      </c>
      <c r="M92" s="43">
        <f t="shared" si="9"/>
        <v>0</v>
      </c>
      <c r="N92" s="43">
        <f t="shared" si="9"/>
        <v>0</v>
      </c>
      <c r="O92" s="43">
        <f t="shared" si="9"/>
        <v>0</v>
      </c>
      <c r="P92" s="43">
        <f t="shared" si="9"/>
        <v>0</v>
      </c>
      <c r="Q92" s="43">
        <f t="shared" si="9"/>
        <v>0</v>
      </c>
      <c r="R92" s="43">
        <f t="shared" si="9"/>
        <v>0</v>
      </c>
      <c r="S92" s="43">
        <f t="shared" si="9"/>
        <v>0</v>
      </c>
      <c r="T92" s="43">
        <f t="shared" si="9"/>
        <v>0</v>
      </c>
      <c r="U92" s="43">
        <f t="shared" si="9"/>
        <v>4.1727358625740237E-2</v>
      </c>
      <c r="V92" s="43">
        <f t="shared" si="9"/>
        <v>0</v>
      </c>
      <c r="W92" s="43">
        <f t="shared" si="9"/>
        <v>0</v>
      </c>
      <c r="X92" s="43">
        <f t="shared" si="9"/>
        <v>0.10207405859020728</v>
      </c>
      <c r="Y92" s="43">
        <f t="shared" si="9"/>
        <v>0</v>
      </c>
      <c r="Z92" s="43">
        <f t="shared" si="9"/>
        <v>0</v>
      </c>
      <c r="AA92" s="43">
        <f t="shared" si="9"/>
        <v>0</v>
      </c>
      <c r="AB92" s="43">
        <f t="shared" si="9"/>
        <v>0</v>
      </c>
      <c r="AC92" s="43">
        <f t="shared" si="9"/>
        <v>0</v>
      </c>
    </row>
    <row r="93" spans="1:29" x14ac:dyDescent="0.3">
      <c r="A93" s="39"/>
      <c r="B93" s="39" t="s">
        <v>143</v>
      </c>
      <c r="C93" s="40">
        <f>SUM(C89:C92)</f>
        <v>1</v>
      </c>
      <c r="D93" s="40">
        <f t="shared" ref="D93:AC93" si="10">SUM(D89:D92)</f>
        <v>1</v>
      </c>
      <c r="E93" s="40">
        <f t="shared" si="10"/>
        <v>1</v>
      </c>
      <c r="F93" s="40">
        <f t="shared" si="10"/>
        <v>1</v>
      </c>
      <c r="G93" s="40">
        <f t="shared" si="10"/>
        <v>1</v>
      </c>
      <c r="H93" s="40">
        <f t="shared" si="10"/>
        <v>1</v>
      </c>
      <c r="I93" s="40">
        <f t="shared" si="10"/>
        <v>1</v>
      </c>
      <c r="J93" s="40">
        <f t="shared" si="10"/>
        <v>1</v>
      </c>
      <c r="K93" s="40">
        <f t="shared" si="10"/>
        <v>1</v>
      </c>
      <c r="L93" s="40">
        <f t="shared" si="10"/>
        <v>1</v>
      </c>
      <c r="M93" s="40">
        <f t="shared" si="10"/>
        <v>0.99999999999999989</v>
      </c>
      <c r="N93" s="40">
        <f t="shared" si="10"/>
        <v>1</v>
      </c>
      <c r="O93" s="40">
        <f t="shared" si="10"/>
        <v>0.99999999999999989</v>
      </c>
      <c r="P93" s="40">
        <f t="shared" si="10"/>
        <v>1</v>
      </c>
      <c r="Q93" s="40">
        <f t="shared" si="10"/>
        <v>1</v>
      </c>
      <c r="R93" s="40">
        <f t="shared" si="10"/>
        <v>1</v>
      </c>
      <c r="S93" s="40">
        <f t="shared" si="10"/>
        <v>1</v>
      </c>
      <c r="T93" s="40">
        <f t="shared" si="10"/>
        <v>0.99999999999999989</v>
      </c>
      <c r="U93" s="40">
        <f t="shared" si="10"/>
        <v>1</v>
      </c>
      <c r="V93" s="40">
        <f t="shared" si="10"/>
        <v>1</v>
      </c>
      <c r="W93" s="40">
        <f t="shared" si="10"/>
        <v>1</v>
      </c>
      <c r="X93" s="40">
        <f t="shared" si="10"/>
        <v>0.99999999999999978</v>
      </c>
      <c r="Y93" s="40">
        <f t="shared" si="10"/>
        <v>1.0000000000000002</v>
      </c>
      <c r="Z93" s="40">
        <f t="shared" si="10"/>
        <v>1</v>
      </c>
      <c r="AA93" s="40">
        <f t="shared" si="10"/>
        <v>0.99999999999999989</v>
      </c>
      <c r="AB93" s="40">
        <f t="shared" si="10"/>
        <v>1</v>
      </c>
      <c r="AC93" s="40">
        <f t="shared" si="10"/>
        <v>1.0000000000000002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UC_ModalShares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2021-11-15T12:33:24Z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541597366333007</vt:r8>
  </property>
</Properties>
</file>