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0959DD8B-D636-4C46-B59D-632AED075114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Cover" sheetId="16" r:id="rId1"/>
    <sheet name="Regions" sheetId="15" r:id="rId2"/>
    <sheet name="UC_Modal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3" i="1" l="1"/>
  <c r="AH15" i="1"/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<sst xmlns="http://schemas.openxmlformats.org/spreadsheetml/2006/main" count="401" uniqueCount="216">
  <si>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</si>
  <si>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</si>
  <si>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</si>
  <si>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</si>
  <si>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</si>
  <si>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</si>
  <si>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</si>
  <si>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</si>
  <si>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</si>
  <si>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</si>
  <si>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</si>
  <si>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</si>
  <si>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</si>
  <si>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</si>
  <si>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</si>
  <si>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</si>
  <si>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</si>
  <si>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</si>
  <si>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</si>
  <si>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</si>
  <si>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</si>
  <si>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</si>
  <si>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</si>
  <si>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</si>
  <si>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</si>
  <si>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</si>
  <si>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</si>
  <si>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</si>
  <si>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</si>
  <si>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</si>
  <si>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</si>
  <si>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</si>
  <si>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</si>
  <si>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</si>
  <si>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</si>
  <si>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</si>
  <si>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</si>
  <si>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</si>
  <si>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</si>
  <si>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</si>
  <si>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</si>
  <si>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</si>
  <si>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</si>
  <si>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</si>
  <si>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</si>
  <si>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</si>
  <si>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</si>
  <si>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</si>
  <si>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</si>
  <si>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</si>
  <si>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</si>
  <si>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</si>
  <si>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</si>
  <si>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</si>
  <si>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</si>
  <si>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</si>
  <si>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</si>
  <si>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</si>
  <si>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</si>
  <si>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</si>
  <si>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</si>
  <si>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</si>
  <si>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</si>
  <si>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</si>
  <si>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</si>
  <si>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</si>
  <si>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</si>
  <si>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</si>
  <si>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</si>
  <si>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</si>
  <si>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</si>
  <si>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</si>
  <si>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</si>
  <si>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</si>
  <si>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</si>
  <si>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</si>
  <si>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</si>
  <si>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</si>
  <si>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</si>
  <si>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</si>
  <si>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</si>
  <si>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</si>
  <si>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</si>
  <si>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</si>
  <si>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</si>
  <si>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</si>
  <si>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</si>
  <si>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</si>
  <si>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</si>
  <si>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</si>
  <si>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</si>
  <si>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</si>
  <si>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</si>
  <si>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</si>
  <si>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</si>
  <si>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</si>
  <si>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</si>
  <si>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</si>
  <si>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</si>
  <si>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</si>
  <si>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</si>
  <si>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</si>
  <si>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</si>
  <si>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</si>
  <si>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</si>
  <si>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</si>
  <si>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</si>
  <si>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</si>
  <si>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</si>
  <si>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</si>
  <si>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</si>
  <si>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</si>
  <si>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</si>
  <si>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</si>
  <si>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</si>
  <si>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</si>
  <si>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</si>
  <si>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</si>
  <si>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</si>
  <si>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</si>
  <si>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</si>
  <si>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</si>
  <si>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</si>
  <si>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</si>
  <si>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</si>
  <si>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</si>
  <si>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</si>
  <si>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</si>
  <si>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</si>
  <si>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</si>
  <si>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</si>
  <si>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</si>
  <si>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</si>
  <si>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</si>
  <si>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</si>
  <si>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</si>
  <si>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</si>
  <si>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</si>
  <si>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</si>
  <si>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</si>
  <si>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</si>
  <si>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</si>
  <si>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</si>
  <si>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</si>
  <si>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</si>
  <si>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</si>
  <si>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</si>
  <si>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</si>
  <si>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</si>
  <si>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</si>
  <si>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</si>
  <si>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</si>
  <si>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</si>
  <si>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</si>
  <si>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</si>
  <si>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</si>
  <si>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</si>
  <si>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</si>
  <si>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</si>
  <si>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</si>
  <si>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</si>
  <si>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</si>
  <si>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</si>
  <si>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</si>
  <si>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</si>
  <si>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</si>
  <si>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</si>
  <si>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</si>
  <si>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</si>
  <si>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</si>
  <si>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</si>
  <si>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</si>
  <si>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</si>
  <si>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</si>
  <si>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</si>
  <si>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</si>
  <si>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</si>
  <si>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</si>
  <si>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</si>
  <si>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</si>
  <si>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</si>
  <si>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</si>
  <si>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</si>
  <si>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</si>
  <si>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</si>
  <si>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</si>
  <si>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</si>
  <si>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</si>
  <si>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</si>
  <si>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</si>
  <si>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</si>
  <si>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</si>
  <si>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</si>
  <si>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</si>
  <si>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</si>
  <si>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</si>
  <si>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</si>
  <si>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</si>
  <si>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</si>
  <si>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</si>
  <si>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</si>
  <si>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</si>
  <si>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</si>
  <si>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</si>
  <si>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</si>
  <si>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</si>
  <si>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</si>
  <si>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</si>
  <si>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</si>
  <si>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</si>
  <si>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</si>
  <si>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file</t>
  </si>
  <si>
    <t>Transport (TRA)</t>
  </si>
  <si>
    <t>Vahid Aryanpur (UCC, vahid.aryanpur@ucc.ie)</t>
  </si>
  <si>
    <t xml:space="preserve">Olexandr Balyk ( MaREI, olexandr.balyk@ucc.ie) </t>
  </si>
  <si>
    <t>Share of transport modes in passenger demand in BAU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</si>
</sst>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73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8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0" xfId="0" applyFill="1" applyBorder="1"/>
    <xf numFmtId="0" fontId="5" fillId="7" borderId="2" xfId="0" applyFont="1" applyFill="1" applyBorder="1"/>
    <xf numFmtId="0" fontId="0" fillId="0" borderId="8" xfId="0" applyBorder="1"/>
    <xf numFmtId="0" fontId="3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9" fillId="0" borderId="0" xfId="0" applyFont="1"/>
    <xf numFmtId="0" fontId="10" fillId="5" borderId="8" xfId="0" applyFont="1" applyFill="1" applyBorder="1" applyAlignment="1" applyProtection="1">
      <alignment horizontal="left" vertical="center"/>
      <protection locked="0"/>
    </xf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10" borderId="2" xfId="0" applyFont="1" applyFill="1" applyBorder="1" applyAlignment="1">
      <alignment horizontal="right" vertical="center"/>
    </xf>
    <xf numFmtId="9" fontId="14" fillId="0" borderId="0" xfId="2" applyFont="1" applyFill="1" applyBorder="1"/>
    <xf numFmtId="166" fontId="14" fillId="0" borderId="0" xfId="2" applyNumberFormat="1" applyFont="1" applyFill="1" applyBorder="1"/>
    <xf numFmtId="0" fontId="12" fillId="0" borderId="2" xfId="0" applyFont="1" applyBorder="1"/>
    <xf numFmtId="0" fontId="13" fillId="0" borderId="2" xfId="0" applyFont="1" applyBorder="1" applyAlignment="1">
      <alignment horizontal="center"/>
    </xf>
    <xf numFmtId="167" fontId="13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9" fontId="14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0" fillId="11" borderId="0" xfId="0" applyFont="1" applyFill="1" applyBorder="1"/>
    <xf numFmtId="0" fontId="15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  <xf numFmtId="0" fontId="8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0" fontId="18" fillId="4" borderId="0" xfId="4" applyFont="1" applyFill="1" applyAlignment="1">
      <alignment vertical="center"/>
    </xf>
    <xf numFmtId="0" fontId="16" fillId="4" borderId="0" xfId="4" applyFont="1" applyFill="1" applyAlignment="1">
      <alignment vertical="center"/>
    </xf>
    <xf numFmtId="0" fontId="8" fillId="13" borderId="0" xfId="4" applyFont="1" applyFill="1" applyAlignment="1">
      <alignment vertical="center"/>
    </xf>
    <xf numFmtId="0" fontId="4" fillId="4" borderId="0" xfId="4" applyFont="1" applyFill="1" applyAlignment="1">
      <alignment vertical="center"/>
    </xf>
    <xf numFmtId="0" fontId="19" fillId="4" borderId="0" xfId="4" applyFont="1" applyFill="1" applyAlignment="1">
      <alignment vertical="center"/>
    </xf>
    <xf numFmtId="0" fontId="20" fillId="12" borderId="0" xfId="4" applyFont="1" applyFill="1" applyAlignment="1">
      <alignment vertical="center"/>
    </xf>
    <xf numFmtId="0" fontId="21" fillId="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1" fillId="12" borderId="0" xfId="4" applyFont="1" applyFill="1" applyAlignment="1">
      <alignment vertical="center"/>
    </xf>
    <xf numFmtId="170" fontId="21" fillId="12" borderId="0" xfId="4" applyNumberFormat="1" applyFont="1" applyFill="1" applyAlignment="1">
      <alignment horizontal="left" vertical="center"/>
    </xf>
    <xf numFmtId="0" fontId="9" fillId="4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16" fillId="12" borderId="0" xfId="3" applyFill="1" applyAlignment="1">
      <alignment vertical="center"/>
    </xf>
    <xf numFmtId="0" fontId="21" fillId="12" borderId="0" xfId="4" applyFont="1" applyFill="1" applyAlignment="1">
      <alignment vertical="center"/>
    </xf>
    <xf numFmtId="0" fontId="18" fillId="12" borderId="0" xfId="4" applyFont="1" applyFill="1" applyAlignment="1">
      <alignment horizontal="center" vertical="center"/>
    </xf>
    <xf numFmtId="0" fontId="16" fillId="12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DDC12FD0-BE0B-45DF-8F74-F37C2D2CAE9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325B8D-0DDC-4608-A4AD-C645557A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58037-952A-477B-B9AE-CA38F0DAF1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870A4A-9D75-48EF-9335-487FCAA7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E79E24-0DC5-404C-9668-9E6B394B9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F7BFE9-C7D5-4F3D-9572-73D10725AA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3678AF-9E9F-4574-AE5C-30FAA5AAFA5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40EC-37A0-4246-9CEF-D4B4CF9B57D4}">
  <sheetPr codeName="Sheet1"/>
  <dimension ref="A1:Z99"/>
  <sheetViews>
    <sheetView showGridLines="0" tabSelected="1" topLeftCell="A13" zoomScaleNormal="100" workbookViewId="0">
      <selection activeCell="B27" sqref="B27:D27"/>
    </sheetView>
  </sheetViews>
  <sheetFormatPr defaultColWidth="8.88671875" defaultRowHeight="14.4" x14ac:dyDescent="0.3"/>
  <cols>
    <col min="1" max="4" width="21.6640625" style="53" customWidth="1"/>
    <col min="5" max="6" width="14.109375" style="53" customWidth="1"/>
    <col min="7" max="7" width="12.109375" style="53" customWidth="1"/>
    <col min="8" max="10" width="8.109375" style="53" customWidth="1"/>
    <col min="11" max="11" width="9.6640625" style="53" customWidth="1"/>
    <col min="12" max="12" width="8.109375" style="53" customWidth="1"/>
    <col min="13" max="13" width="10" style="53" customWidth="1"/>
    <col min="14" max="14" width="11.44140625" style="53" customWidth="1"/>
    <col min="15" max="15" width="13.44140625" style="53" customWidth="1"/>
    <col min="16" max="16384" width="8.88671875" style="53"/>
  </cols>
  <sheetData>
    <row r="1" spans="1:26" x14ac:dyDescent="0.3">
      <c r="A1" s="55"/>
      <c r="B1" s="55"/>
      <c r="C1" s="55"/>
      <c r="D1" s="55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3">
      <c r="A2" s="55"/>
      <c r="B2" s="55"/>
      <c r="C2" s="55"/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3">
      <c r="A3" s="55"/>
      <c r="B3" s="55"/>
      <c r="C3" s="55"/>
      <c r="D3" s="5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3">
      <c r="A4" s="55"/>
      <c r="B4" s="55"/>
      <c r="C4" s="55"/>
      <c r="D4" s="55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3">
      <c r="A5" s="55"/>
      <c r="B5" s="55"/>
      <c r="C5" s="55"/>
      <c r="D5" s="55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3">
      <c r="A6" s="55"/>
      <c r="B6" s="55"/>
      <c r="C6" s="55"/>
      <c r="D6" s="55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3">
      <c r="A7" s="55"/>
      <c r="B7" s="55"/>
      <c r="C7" s="55"/>
      <c r="D7" s="55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3">
      <c r="A8" s="55"/>
      <c r="B8" s="55"/>
      <c r="C8" s="55"/>
      <c r="D8" s="55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3">
      <c r="A9" s="55"/>
      <c r="B9" s="55"/>
      <c r="C9" s="55"/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3">
      <c r="A10" s="55"/>
      <c r="B10" s="55"/>
      <c r="C10" s="5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3">
      <c r="A11" s="55"/>
      <c r="B11" s="55"/>
      <c r="C11" s="55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3">
      <c r="A12" s="55"/>
      <c r="B12" s="55"/>
      <c r="C12" s="55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3">
      <c r="A13" s="55"/>
      <c r="B13" s="55"/>
      <c r="C13" s="55"/>
      <c r="D13" s="55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3">
      <c r="A14" s="55"/>
      <c r="B14" s="55"/>
      <c r="C14" s="55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3">
      <c r="A15" s="55"/>
      <c r="B15" s="55"/>
      <c r="C15" s="55"/>
      <c r="D15" s="55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02.75" customHeight="1" x14ac:dyDescent="0.3">
      <c r="A16" s="71" t="s">
        <v>199</v>
      </c>
      <c r="B16" s="71"/>
      <c r="C16" s="71"/>
      <c r="D16" s="71"/>
      <c r="E16" s="57"/>
      <c r="F16" s="57"/>
      <c r="G16" s="58"/>
      <c r="H16" s="58"/>
      <c r="I16" s="58"/>
      <c r="J16" s="58"/>
      <c r="K16" s="58"/>
      <c r="L16" s="58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7.25" customHeight="1" x14ac:dyDescent="0.3">
      <c r="A17" s="59"/>
      <c r="B17" s="59"/>
      <c r="C17" s="59"/>
      <c r="D17" s="59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7.25" customHeight="1" x14ac:dyDescent="0.3">
      <c r="A18" s="59"/>
      <c r="B18" s="59"/>
      <c r="C18" s="59"/>
      <c r="D18" s="59"/>
      <c r="E18" s="60"/>
      <c r="F18" s="60"/>
      <c r="G18" s="61"/>
      <c r="H18" s="61"/>
      <c r="I18" s="61"/>
      <c r="J18" s="61"/>
      <c r="K18" s="61"/>
      <c r="L18" s="61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7.25" customHeight="1" x14ac:dyDescent="0.3">
      <c r="A19" s="62" t="s">
        <v>200</v>
      </c>
      <c r="B19" s="70" t="s">
        <v>211</v>
      </c>
      <c r="C19" s="70"/>
      <c r="D19" s="70"/>
      <c r="E19" s="63"/>
      <c r="F19" s="63"/>
      <c r="G19" s="64"/>
      <c r="H19" s="64"/>
      <c r="I19" s="64"/>
      <c r="J19" s="64"/>
      <c r="K19" s="64"/>
      <c r="L19" s="64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7.25" customHeight="1" x14ac:dyDescent="0.3">
      <c r="A20" s="62" t="s">
        <v>201</v>
      </c>
      <c r="B20" s="70" t="s">
        <v>212</v>
      </c>
      <c r="C20" s="70"/>
      <c r="D20" s="70"/>
      <c r="E20" s="63"/>
      <c r="F20" s="63"/>
      <c r="G20" s="64"/>
      <c r="H20" s="64"/>
      <c r="I20" s="64"/>
      <c r="J20" s="64"/>
      <c r="K20" s="64"/>
      <c r="L20" s="64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7.25" customHeight="1" x14ac:dyDescent="0.3">
      <c r="A21" s="62" t="s">
        <v>202</v>
      </c>
      <c r="B21" s="65" t="s">
        <v>215</v>
      </c>
      <c r="C21" s="65"/>
      <c r="D21" s="65"/>
      <c r="E21" s="63"/>
      <c r="F21" s="63"/>
      <c r="G21" s="64"/>
      <c r="H21" s="64"/>
      <c r="I21" s="64"/>
      <c r="J21" s="64"/>
      <c r="K21" s="64"/>
      <c r="L21" s="64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7.25" customHeight="1" x14ac:dyDescent="0.3">
      <c r="A22" s="62"/>
      <c r="B22" s="65"/>
      <c r="C22" s="65"/>
      <c r="D22" s="65"/>
      <c r="E22" s="63"/>
      <c r="F22" s="63"/>
      <c r="G22" s="64"/>
      <c r="H22" s="64"/>
      <c r="I22" s="64"/>
      <c r="J22" s="64"/>
      <c r="K22" s="64"/>
      <c r="L22" s="64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7.25" customHeight="1" x14ac:dyDescent="0.3">
      <c r="A23" s="62" t="s">
        <v>203</v>
      </c>
      <c r="B23" s="70" t="s">
        <v>213</v>
      </c>
      <c r="C23" s="70"/>
      <c r="D23" s="70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7.25" customHeight="1" x14ac:dyDescent="0.3">
      <c r="A24" s="62"/>
      <c r="B24" s="65"/>
      <c r="C24" s="65"/>
      <c r="D24" s="65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7.25" customHeight="1" x14ac:dyDescent="0.3">
      <c r="A25" s="62"/>
      <c r="B25" s="65"/>
      <c r="C25" s="65"/>
      <c r="D25" s="6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7.25" customHeight="1" x14ac:dyDescent="0.3">
      <c r="A26" s="62" t="s">
        <v>204</v>
      </c>
      <c r="B26" s="70" t="s">
        <v>213</v>
      </c>
      <c r="C26" s="70"/>
      <c r="D26" s="70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7.25" customHeight="1" x14ac:dyDescent="0.3">
      <c r="A27" s="62"/>
      <c r="B27" s="70" t="s">
        <v>214</v>
      </c>
      <c r="C27" s="70"/>
      <c r="D27" s="70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7.25" customHeight="1" x14ac:dyDescent="0.3">
      <c r="A28" s="62"/>
      <c r="B28" s="65"/>
      <c r="C28" s="65"/>
      <c r="D28" s="65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7.25" customHeight="1" x14ac:dyDescent="0.3">
      <c r="A29" s="62" t="s">
        <v>205</v>
      </c>
      <c r="B29" s="66">
        <v>1</v>
      </c>
      <c r="C29" s="65"/>
      <c r="D29" s="65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7.25" customHeight="1" x14ac:dyDescent="0.3">
      <c r="A30" s="62" t="s">
        <v>206</v>
      </c>
      <c r="B30" s="72" t="s">
        <v>207</v>
      </c>
      <c r="C30" s="70"/>
      <c r="D30" s="70"/>
      <c r="E30" s="67"/>
      <c r="F30" s="67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7.25" customHeight="1" x14ac:dyDescent="0.3">
      <c r="A31" s="62" t="s">
        <v>208</v>
      </c>
      <c r="B31" s="70" t="s">
        <v>209</v>
      </c>
      <c r="C31" s="70"/>
      <c r="D31" s="70"/>
      <c r="E31" s="67"/>
      <c r="F31" s="67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7.25" customHeight="1" x14ac:dyDescent="0.3">
      <c r="A32" s="68"/>
      <c r="B32" s="69" t="s">
        <v>210</v>
      </c>
      <c r="C32" s="68"/>
      <c r="D32" s="68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x14ac:dyDescent="0.3">
      <c r="A33" s="55"/>
      <c r="B33" s="55"/>
      <c r="C33" s="55"/>
      <c r="D33" s="55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x14ac:dyDescent="0.3">
      <c r="A34" s="55"/>
      <c r="B34" s="55"/>
      <c r="C34" s="55"/>
      <c r="D34" s="55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x14ac:dyDescent="0.3">
      <c r="A35" s="55"/>
      <c r="B35" s="55"/>
      <c r="C35" s="55"/>
      <c r="D35" s="55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x14ac:dyDescent="0.3">
      <c r="A36" s="55"/>
      <c r="B36" s="55"/>
      <c r="C36" s="55"/>
      <c r="D36" s="55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x14ac:dyDescent="0.3">
      <c r="A37" s="55"/>
      <c r="B37" s="55"/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x14ac:dyDescent="0.3">
      <c r="A38" s="55"/>
      <c r="B38" s="55"/>
      <c r="C38" s="55"/>
      <c r="D38" s="55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x14ac:dyDescent="0.3">
      <c r="A39" s="55"/>
      <c r="B39" s="55"/>
      <c r="C39" s="5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x14ac:dyDescent="0.3">
      <c r="A40" s="55"/>
      <c r="B40" s="55"/>
      <c r="C40" s="55"/>
      <c r="D40" s="55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x14ac:dyDescent="0.3">
      <c r="A41" s="55"/>
      <c r="B41" s="55"/>
      <c r="C41" s="55"/>
      <c r="D41" s="55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x14ac:dyDescent="0.3">
      <c r="A42" s="55"/>
      <c r="B42" s="55"/>
      <c r="C42" s="55"/>
      <c r="D42" s="55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x14ac:dyDescent="0.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x14ac:dyDescent="0.3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x14ac:dyDescent="0.3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x14ac:dyDescent="0.3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x14ac:dyDescent="0.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x14ac:dyDescent="0.3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x14ac:dyDescent="0.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x14ac:dyDescent="0.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x14ac:dyDescent="0.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x14ac:dyDescent="0.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x14ac:dyDescent="0.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x14ac:dyDescent="0.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x14ac:dyDescent="0.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x14ac:dyDescent="0.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x14ac:dyDescent="0.3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x14ac:dyDescent="0.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x14ac:dyDescent="0.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x14ac:dyDescent="0.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x14ac:dyDescent="0.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x14ac:dyDescent="0.3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x14ac:dyDescent="0.3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x14ac:dyDescent="0.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x14ac:dyDescent="0.3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x14ac:dyDescent="0.3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x14ac:dyDescent="0.3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x14ac:dyDescent="0.3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x14ac:dyDescent="0.3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x14ac:dyDescent="0.3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x14ac:dyDescent="0.3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x14ac:dyDescent="0.3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x14ac:dyDescent="0.3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x14ac:dyDescent="0.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x14ac:dyDescent="0.3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x14ac:dyDescent="0.3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x14ac:dyDescent="0.3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x14ac:dyDescent="0.3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x14ac:dyDescent="0.3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x14ac:dyDescent="0.3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x14ac:dyDescent="0.3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x14ac:dyDescent="0.3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x14ac:dyDescent="0.3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x14ac:dyDescent="0.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x14ac:dyDescent="0.3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x14ac:dyDescent="0.3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x14ac:dyDescent="0.3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x14ac:dyDescent="0.3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x14ac:dyDescent="0.3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x14ac:dyDescent="0.3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EB0A6F32-D2E1-440C-8F65-AF15D9B14FA9}"/>
    <hyperlink ref="B32" r:id="rId2" xr:uid="{6DDEA0A2-2C37-4843-864D-3934D5F987E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5" customWidth="1"/>
    <col min="2" max="2" width="11.6640625" style="5" customWidth="1"/>
    <col min="3" max="3" width="3.109375" style="5" bestFit="1" customWidth="1"/>
    <col min="4" max="4" width="8.5546875" style="5" bestFit="1" customWidth="1"/>
    <col min="5" max="5" width="6.44140625" style="5" bestFit="1" customWidth="1"/>
    <col min="6" max="6" width="4.88671875" style="5" bestFit="1" customWidth="1"/>
    <col min="7" max="7" width="5.6640625" style="5" bestFit="1" customWidth="1"/>
    <col min="8" max="8" width="5.88671875" style="5" bestFit="1" customWidth="1"/>
    <col min="9" max="9" width="5.44140625" style="5" bestFit="1" customWidth="1"/>
    <col min="10" max="11" width="5.6640625" style="5" bestFit="1" customWidth="1"/>
    <col min="12" max="12" width="6.5546875" style="5" bestFit="1" customWidth="1"/>
    <col min="13" max="13" width="6.109375" style="5" bestFit="1" customWidth="1"/>
    <col min="14" max="14" width="6.6640625" style="5" bestFit="1" customWidth="1"/>
    <col min="15" max="15" width="6.5546875" style="5" bestFit="1" customWidth="1"/>
    <col min="16" max="16" width="7.33203125" style="5" bestFit="1" customWidth="1"/>
    <col min="17" max="17" width="5.6640625" style="5" bestFit="1" customWidth="1"/>
    <col min="18" max="18" width="6.109375" style="5" bestFit="1" customWidth="1"/>
    <col min="19" max="19" width="5.6640625" style="5" bestFit="1" customWidth="1"/>
    <col min="20" max="20" width="5.5546875" style="5" bestFit="1" customWidth="1"/>
    <col min="21" max="21" width="5.88671875" style="5" bestFit="1" customWidth="1"/>
    <col min="22" max="22" width="6.6640625" style="5" bestFit="1" customWidth="1"/>
    <col min="23" max="23" width="4.88671875" style="5" bestFit="1" customWidth="1"/>
    <col min="24" max="24" width="7.5546875" style="5" customWidth="1"/>
    <col min="25" max="25" width="6.6640625" style="5" bestFit="1" customWidth="1"/>
    <col min="26" max="26" width="6.109375" style="5" bestFit="1" customWidth="1"/>
    <col min="27" max="28" width="6" style="5" bestFit="1" customWidth="1"/>
    <col min="29" max="29" width="5.6640625" style="5" bestFit="1" customWidth="1"/>
    <col min="30" max="30" width="6.6640625" style="5" bestFit="1" customWidth="1"/>
    <col min="31" max="16384" width="9.109375" style="5"/>
  </cols>
  <sheetData>
    <row r="3" spans="1:30" x14ac:dyDescent="0.3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3">
      <c r="A4" s="5">
        <v>1</v>
      </c>
    </row>
    <row r="5" spans="1:30" x14ac:dyDescent="0.3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3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3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" thickBot="1" x14ac:dyDescent="0.35">
      <c r="A10" s="16" t="s">
        <v>66</v>
      </c>
      <c r="B10" s="16" t="s">
        <v>67</v>
      </c>
    </row>
    <row r="11" spans="1:30" x14ac:dyDescent="0.3">
      <c r="A11" s="17" t="s">
        <v>68</v>
      </c>
      <c r="B11" s="17" t="s">
        <v>39</v>
      </c>
    </row>
    <row r="12" spans="1:30" x14ac:dyDescent="0.3">
      <c r="A12" s="18" t="s">
        <v>69</v>
      </c>
      <c r="B12" s="18" t="s">
        <v>38</v>
      </c>
    </row>
    <row r="13" spans="1:30" x14ac:dyDescent="0.3">
      <c r="A13" s="18" t="s">
        <v>70</v>
      </c>
      <c r="B13" s="18" t="s">
        <v>37</v>
      </c>
    </row>
    <row r="14" spans="1:30" x14ac:dyDescent="0.3">
      <c r="A14" s="18" t="s">
        <v>71</v>
      </c>
      <c r="B14" s="18" t="s">
        <v>36</v>
      </c>
    </row>
    <row r="15" spans="1:30" x14ac:dyDescent="0.3">
      <c r="A15" s="18" t="s">
        <v>72</v>
      </c>
      <c r="B15" s="18" t="s">
        <v>35</v>
      </c>
    </row>
    <row r="16" spans="1:30" x14ac:dyDescent="0.3">
      <c r="A16" s="18" t="s">
        <v>73</v>
      </c>
      <c r="B16" s="18" t="s">
        <v>34</v>
      </c>
    </row>
    <row r="17" spans="1:2" x14ac:dyDescent="0.3">
      <c r="A17" s="18" t="s">
        <v>74</v>
      </c>
      <c r="B17" s="18" t="s">
        <v>33</v>
      </c>
    </row>
    <row r="18" spans="1:2" x14ac:dyDescent="0.3">
      <c r="A18" s="18" t="s">
        <v>75</v>
      </c>
      <c r="B18" s="18" t="s">
        <v>32</v>
      </c>
    </row>
    <row r="19" spans="1:2" x14ac:dyDescent="0.3">
      <c r="A19" s="18" t="s">
        <v>76</v>
      </c>
      <c r="B19" s="18" t="s">
        <v>31</v>
      </c>
    </row>
    <row r="20" spans="1:2" x14ac:dyDescent="0.3">
      <c r="A20" s="18" t="s">
        <v>77</v>
      </c>
      <c r="B20" s="18" t="s">
        <v>30</v>
      </c>
    </row>
    <row r="21" spans="1:2" x14ac:dyDescent="0.3">
      <c r="A21" s="18" t="s">
        <v>78</v>
      </c>
      <c r="B21" s="18" t="s">
        <v>29</v>
      </c>
    </row>
    <row r="22" spans="1:2" x14ac:dyDescent="0.3">
      <c r="A22" s="18" t="s">
        <v>79</v>
      </c>
      <c r="B22" s="18" t="s">
        <v>28</v>
      </c>
    </row>
    <row r="23" spans="1:2" x14ac:dyDescent="0.3">
      <c r="A23" s="18" t="s">
        <v>80</v>
      </c>
      <c r="B23" s="18" t="s">
        <v>27</v>
      </c>
    </row>
    <row r="24" spans="1:2" x14ac:dyDescent="0.3">
      <c r="A24" s="18" t="s">
        <v>81</v>
      </c>
      <c r="B24" s="18" t="s">
        <v>26</v>
      </c>
    </row>
    <row r="25" spans="1:2" x14ac:dyDescent="0.3">
      <c r="A25" s="18" t="s">
        <v>82</v>
      </c>
      <c r="B25" s="18" t="s">
        <v>25</v>
      </c>
    </row>
    <row r="26" spans="1:2" x14ac:dyDescent="0.3">
      <c r="A26" s="18" t="s">
        <v>83</v>
      </c>
      <c r="B26" s="18" t="s">
        <v>24</v>
      </c>
    </row>
    <row r="27" spans="1:2" x14ac:dyDescent="0.3">
      <c r="A27" s="18" t="s">
        <v>84</v>
      </c>
      <c r="B27" s="18" t="s">
        <v>23</v>
      </c>
    </row>
    <row r="28" spans="1:2" x14ac:dyDescent="0.3">
      <c r="A28" s="18" t="s">
        <v>85</v>
      </c>
      <c r="B28" s="18" t="s">
        <v>22</v>
      </c>
    </row>
    <row r="29" spans="1:2" x14ac:dyDescent="0.3">
      <c r="A29" s="18" t="s">
        <v>86</v>
      </c>
      <c r="B29" s="18" t="s">
        <v>21</v>
      </c>
    </row>
    <row r="30" spans="1:2" x14ac:dyDescent="0.3">
      <c r="A30" s="18" t="s">
        <v>87</v>
      </c>
      <c r="B30" s="18" t="s">
        <v>20</v>
      </c>
    </row>
    <row r="31" spans="1:2" x14ac:dyDescent="0.3">
      <c r="A31" s="18" t="s">
        <v>88</v>
      </c>
      <c r="B31" s="18" t="s">
        <v>19</v>
      </c>
    </row>
    <row r="32" spans="1:2" x14ac:dyDescent="0.3">
      <c r="A32" s="18" t="s">
        <v>89</v>
      </c>
      <c r="B32" s="18" t="s">
        <v>18</v>
      </c>
    </row>
    <row r="33" spans="1:2" x14ac:dyDescent="0.3">
      <c r="A33" s="18" t="s">
        <v>90</v>
      </c>
      <c r="B33" s="18" t="s">
        <v>17</v>
      </c>
    </row>
    <row r="34" spans="1:2" x14ac:dyDescent="0.3">
      <c r="A34" s="18" t="s">
        <v>91</v>
      </c>
      <c r="B34" s="18" t="s">
        <v>16</v>
      </c>
    </row>
    <row r="35" spans="1:2" x14ac:dyDescent="0.3">
      <c r="A35" s="18" t="s">
        <v>92</v>
      </c>
      <c r="B35" s="18" t="s">
        <v>15</v>
      </c>
    </row>
    <row r="36" spans="1:2" x14ac:dyDescent="0.3">
      <c r="A36" s="18" t="s">
        <v>93</v>
      </c>
      <c r="B36" s="18" t="s">
        <v>14</v>
      </c>
    </row>
    <row r="37" spans="1:2" x14ac:dyDescent="0.3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zoomScale="70" zoomScaleNormal="70" workbookViewId="0">
      <selection activeCell="AD63" sqref="AD63"/>
    </sheetView>
  </sheetViews>
  <sheetFormatPr defaultRowHeight="14.4" x14ac:dyDescent="0.3"/>
  <cols>
    <col min="1" max="1" width="20.109375" customWidth="1"/>
    <col min="2" max="2" width="13.6640625" customWidth="1"/>
    <col min="3" max="3" width="23.6640625" bestFit="1" customWidth="1"/>
    <col min="4" max="4" width="19.44140625" customWidth="1"/>
    <col min="5" max="13" width="10.6640625" bestFit="1" customWidth="1"/>
    <col min="14" max="14" width="11.5546875" customWidth="1"/>
    <col min="15" max="15" width="12.3320312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51" t="s">
        <v>198</v>
      </c>
      <c r="D3" s="50"/>
      <c r="E3" s="50"/>
      <c r="F3" s="54"/>
      <c r="G3" s="54"/>
    </row>
    <row r="6" spans="2:41" x14ac:dyDescent="0.3">
      <c r="B6" t="s">
        <v>12</v>
      </c>
    </row>
    <row r="7" spans="2:41" x14ac:dyDescent="0.3">
      <c r="C7" s="4" t="s">
        <v>60</v>
      </c>
    </row>
    <row r="8" spans="2:41" x14ac:dyDescent="0.3">
      <c r="C8" s="4" t="s">
        <v>10</v>
      </c>
    </row>
    <row r="9" spans="2:41" x14ac:dyDescent="0.3">
      <c r="K9" t="s">
        <v>43</v>
      </c>
    </row>
    <row r="10" spans="2:41" x14ac:dyDescent="0.3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3">
      <c r="C11" t="s">
        <v>59</v>
      </c>
      <c r="E11" t="str">
        <f>C68</f>
        <v>T-WLK_WLK</v>
      </c>
      <c r="H11" t="str">
        <f>E109</f>
        <v>TRAPS</v>
      </c>
      <c r="J11">
        <v>2018</v>
      </c>
      <c r="K11" t="s">
        <v>44</v>
      </c>
      <c r="L11">
        <v>-1</v>
      </c>
      <c r="M11" t="str">
        <f>D116</f>
        <v>Walk</v>
      </c>
      <c r="N11" s="47">
        <f>ROUNDUP(C130,3)</f>
        <v>0.32400000000000001</v>
      </c>
      <c r="O11" s="47">
        <f t="shared" ref="O11:AN11" si="0">ROUNDUP(D130,3)</f>
        <v>0.29599999999999999</v>
      </c>
      <c r="P11" s="47">
        <f t="shared" si="0"/>
        <v>0.35</v>
      </c>
      <c r="Q11" s="47">
        <f t="shared" si="0"/>
        <v>0.314</v>
      </c>
      <c r="R11" s="47">
        <f t="shared" si="0"/>
        <v>0.30099999999999999</v>
      </c>
      <c r="S11" s="47">
        <f t="shared" si="0"/>
        <v>0.32600000000000001</v>
      </c>
      <c r="T11" s="47">
        <f t="shared" si="0"/>
        <v>0.313</v>
      </c>
      <c r="U11" s="47">
        <f t="shared" si="0"/>
        <v>0.34499999999999997</v>
      </c>
      <c r="V11" s="47">
        <f t="shared" si="0"/>
        <v>0.317</v>
      </c>
      <c r="W11" s="47">
        <f t="shared" si="0"/>
        <v>0.30599999999999999</v>
      </c>
      <c r="X11" s="47">
        <f t="shared" si="0"/>
        <v>0.307</v>
      </c>
      <c r="Y11" s="47">
        <f t="shared" si="0"/>
        <v>0.29799999999999999</v>
      </c>
      <c r="Z11" s="47">
        <f t="shared" si="0"/>
        <v>0.32</v>
      </c>
      <c r="AA11" s="47">
        <f t="shared" si="0"/>
        <v>0.30399999999999999</v>
      </c>
      <c r="AB11" s="47">
        <f t="shared" si="0"/>
        <v>0.32800000000000001</v>
      </c>
      <c r="AC11" s="47">
        <f t="shared" si="0"/>
        <v>0.29199999999999998</v>
      </c>
      <c r="AD11" s="47">
        <f t="shared" si="0"/>
        <v>0.32300000000000001</v>
      </c>
      <c r="AE11" s="47">
        <f t="shared" si="0"/>
        <v>0.28999999999999998</v>
      </c>
      <c r="AF11" s="47">
        <f t="shared" si="0"/>
        <v>0.318</v>
      </c>
      <c r="AG11" s="47">
        <f t="shared" si="0"/>
        <v>0.316</v>
      </c>
      <c r="AH11" s="47">
        <f t="shared" si="0"/>
        <v>0.30499999999999999</v>
      </c>
      <c r="AI11" s="47">
        <f t="shared" si="0"/>
        <v>0.29799999999999999</v>
      </c>
      <c r="AJ11" s="47">
        <f t="shared" si="0"/>
        <v>0.28200000000000003</v>
      </c>
      <c r="AK11" s="47">
        <f t="shared" si="0"/>
        <v>0.32500000000000001</v>
      </c>
      <c r="AL11" s="47">
        <f t="shared" si="0"/>
        <v>0.33800000000000002</v>
      </c>
      <c r="AM11" s="47">
        <f t="shared" si="0"/>
        <v>0.36399999999999999</v>
      </c>
      <c r="AN11" s="47">
        <f t="shared" si="0"/>
        <v>0.29299999999999998</v>
      </c>
      <c r="AO11" s="9">
        <v>0</v>
      </c>
    </row>
    <row r="12" spans="2:41" x14ac:dyDescent="0.3">
      <c r="J12">
        <v>0</v>
      </c>
      <c r="K12" t="s">
        <v>44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>
        <v>5</v>
      </c>
    </row>
    <row r="13" spans="2:41" x14ac:dyDescent="0.3">
      <c r="C13" t="s">
        <v>45</v>
      </c>
      <c r="E13" t="str">
        <f>C69</f>
        <v>T-CYC_CYC</v>
      </c>
      <c r="H13" t="str">
        <f>H11</f>
        <v>TRAPS</v>
      </c>
      <c r="J13">
        <v>2018</v>
      </c>
      <c r="K13" t="s">
        <v>44</v>
      </c>
      <c r="L13">
        <v>-1</v>
      </c>
      <c r="M13" s="5" t="str">
        <f>D117</f>
        <v>Bike</v>
      </c>
      <c r="N13" s="47">
        <f>ROUNDUP(C131,3)</f>
        <v>5.3999999999999999E-2</v>
      </c>
      <c r="O13" s="47">
        <f t="shared" ref="O13:AN13" si="1">ROUNDUP(D131,3)</f>
        <v>0.05</v>
      </c>
      <c r="P13" s="47">
        <f t="shared" si="1"/>
        <v>5.9000000000000004E-2</v>
      </c>
      <c r="Q13" s="47">
        <f t="shared" si="1"/>
        <v>5.2999999999999999E-2</v>
      </c>
      <c r="R13" s="47">
        <f t="shared" si="1"/>
        <v>5.1000000000000004E-2</v>
      </c>
      <c r="S13" s="47">
        <f t="shared" si="1"/>
        <v>5.5E-2</v>
      </c>
      <c r="T13" s="47">
        <f t="shared" si="1"/>
        <v>5.2999999999999999E-2</v>
      </c>
      <c r="U13" s="47">
        <f t="shared" si="1"/>
        <v>5.8000000000000003E-2</v>
      </c>
      <c r="V13" s="47">
        <f t="shared" si="1"/>
        <v>5.2999999999999999E-2</v>
      </c>
      <c r="W13" s="47">
        <f t="shared" si="1"/>
        <v>5.1000000000000004E-2</v>
      </c>
      <c r="X13" s="47">
        <f t="shared" si="1"/>
        <v>5.1999999999999998E-2</v>
      </c>
      <c r="Y13" s="47">
        <f t="shared" si="1"/>
        <v>0.05</v>
      </c>
      <c r="Z13" s="47">
        <f t="shared" si="1"/>
        <v>5.3999999999999999E-2</v>
      </c>
      <c r="AA13" s="47">
        <f t="shared" si="1"/>
        <v>5.1000000000000004E-2</v>
      </c>
      <c r="AB13" s="47">
        <f t="shared" si="1"/>
        <v>5.5E-2</v>
      </c>
      <c r="AC13" s="47">
        <f t="shared" si="1"/>
        <v>4.9000000000000002E-2</v>
      </c>
      <c r="AD13" s="47">
        <f t="shared" si="1"/>
        <v>5.3999999999999999E-2</v>
      </c>
      <c r="AE13" s="47">
        <f t="shared" si="1"/>
        <v>4.9000000000000002E-2</v>
      </c>
      <c r="AF13" s="47">
        <f t="shared" si="1"/>
        <v>5.2999999999999999E-2</v>
      </c>
      <c r="AG13" s="47">
        <f t="shared" si="1"/>
        <v>5.2999999999999999E-2</v>
      </c>
      <c r="AH13" s="47">
        <f t="shared" si="1"/>
        <v>5.1000000000000004E-2</v>
      </c>
      <c r="AI13" s="47">
        <f t="shared" si="1"/>
        <v>0.05</v>
      </c>
      <c r="AJ13" s="47">
        <f t="shared" si="1"/>
        <v>4.7E-2</v>
      </c>
      <c r="AK13" s="47">
        <f t="shared" si="1"/>
        <v>5.5E-2</v>
      </c>
      <c r="AL13" s="47">
        <f t="shared" si="1"/>
        <v>5.7000000000000002E-2</v>
      </c>
      <c r="AM13" s="47">
        <f t="shared" si="1"/>
        <v>6.0999999999999999E-2</v>
      </c>
      <c r="AN13" s="47">
        <f t="shared" si="1"/>
        <v>4.9000000000000002E-2</v>
      </c>
      <c r="AO13" s="9">
        <v>0</v>
      </c>
    </row>
    <row r="14" spans="2:41" x14ac:dyDescent="0.3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3">
      <c r="C15" t="s">
        <v>46</v>
      </c>
      <c r="E15" t="str">
        <f>LEFT(C71,5)&amp;"*"</f>
        <v>T-MOT*</v>
      </c>
      <c r="H15" t="str">
        <f>H13</f>
        <v>TRAPS</v>
      </c>
      <c r="J15">
        <v>2018</v>
      </c>
      <c r="K15" t="s">
        <v>44</v>
      </c>
      <c r="L15">
        <v>-1</v>
      </c>
      <c r="M15" s="5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7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3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3">
      <c r="C17" t="s">
        <v>47</v>
      </c>
      <c r="E17" s="5" t="str">
        <f>LEFT(C73,5)&amp;"*"</f>
        <v>T-CAR*</v>
      </c>
      <c r="H17" t="str">
        <f>H15</f>
        <v>TRAPS</v>
      </c>
      <c r="J17">
        <v>2018</v>
      </c>
      <c r="K17" t="s">
        <v>44</v>
      </c>
      <c r="L17">
        <v>-1</v>
      </c>
      <c r="M17" s="5" t="str">
        <f>D119</f>
        <v>LDV</v>
      </c>
      <c r="N17" s="44">
        <f>ROUNDUP(C133,3)</f>
        <v>0.51500000000000001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3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3">
      <c r="C19" t="s">
        <v>48</v>
      </c>
      <c r="E19" s="5" t="str">
        <f>LEFT(C83,5)&amp;"*"</f>
        <v>T-TAX*</v>
      </c>
      <c r="H19" t="str">
        <f>H17</f>
        <v>TRAPS</v>
      </c>
      <c r="J19">
        <v>2018</v>
      </c>
      <c r="K19" t="s">
        <v>44</v>
      </c>
      <c r="L19">
        <v>-1</v>
      </c>
      <c r="M19" s="5" t="str">
        <f>D120</f>
        <v>Taxis</v>
      </c>
      <c r="N19" s="44">
        <f>ROUNDUP(C134,3)</f>
        <v>1.7000000000000001E-2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3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3">
      <c r="C21" t="s">
        <v>49</v>
      </c>
      <c r="E21" s="5" t="str">
        <f>LEFT(C87,5)&amp;"*"</f>
        <v>T-BUS*</v>
      </c>
      <c r="H21" t="str">
        <f>H19</f>
        <v>TRAPS</v>
      </c>
      <c r="J21">
        <v>2018</v>
      </c>
      <c r="K21" t="s">
        <v>44</v>
      </c>
      <c r="L21">
        <v>-1</v>
      </c>
      <c r="M21" s="5" t="str">
        <f>D121</f>
        <v>BUS</v>
      </c>
      <c r="N21" s="44">
        <f>ROUNDUP(C135,3)</f>
        <v>8.3000000000000004E-2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3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3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12">
        <v>2018</v>
      </c>
      <c r="K23" s="12" t="s">
        <v>44</v>
      </c>
      <c r="L23" s="12">
        <v>-1</v>
      </c>
      <c r="M23" s="12" t="str">
        <f>D122</f>
        <v>Light rail (LUAS)</v>
      </c>
      <c r="N23" s="49">
        <f>ROUNDUP(C136,3)</f>
        <v>8.0000000000000002E-3</v>
      </c>
      <c r="O23" s="49">
        <f t="shared" ref="O23:AN23" si="6">ROUNDUP(D136,3)</f>
        <v>0</v>
      </c>
      <c r="P23" s="49">
        <f t="shared" si="6"/>
        <v>3.0000000000000002E-2</v>
      </c>
      <c r="Q23" s="49">
        <f t="shared" si="6"/>
        <v>0</v>
      </c>
      <c r="R23" s="49">
        <f t="shared" si="6"/>
        <v>0</v>
      </c>
      <c r="S23" s="49">
        <f t="shared" si="6"/>
        <v>0</v>
      </c>
      <c r="T23" s="49">
        <f t="shared" si="6"/>
        <v>0</v>
      </c>
      <c r="U23" s="49">
        <f t="shared" si="6"/>
        <v>0</v>
      </c>
      <c r="V23" s="49">
        <f t="shared" si="6"/>
        <v>0</v>
      </c>
      <c r="W23" s="49">
        <f t="shared" si="6"/>
        <v>0</v>
      </c>
      <c r="X23" s="49">
        <f t="shared" si="6"/>
        <v>0</v>
      </c>
      <c r="Y23" s="49">
        <f t="shared" si="6"/>
        <v>0</v>
      </c>
      <c r="Z23" s="49">
        <f t="shared" si="6"/>
        <v>0</v>
      </c>
      <c r="AA23" s="49">
        <f t="shared" si="6"/>
        <v>0</v>
      </c>
      <c r="AB23" s="49">
        <f t="shared" si="6"/>
        <v>0</v>
      </c>
      <c r="AC23" s="49">
        <f t="shared" si="6"/>
        <v>0</v>
      </c>
      <c r="AD23" s="49">
        <f t="shared" si="6"/>
        <v>0</v>
      </c>
      <c r="AE23" s="49">
        <f t="shared" si="6"/>
        <v>0</v>
      </c>
      <c r="AF23" s="49">
        <f t="shared" si="6"/>
        <v>0</v>
      </c>
      <c r="AG23" s="49">
        <f t="shared" si="6"/>
        <v>0</v>
      </c>
      <c r="AH23" s="49">
        <f t="shared" si="6"/>
        <v>0</v>
      </c>
      <c r="AI23" s="49">
        <f t="shared" si="6"/>
        <v>0</v>
      </c>
      <c r="AJ23" s="49">
        <f t="shared" si="6"/>
        <v>0</v>
      </c>
      <c r="AK23" s="49">
        <f t="shared" si="6"/>
        <v>0</v>
      </c>
      <c r="AL23" s="49">
        <f t="shared" si="6"/>
        <v>0</v>
      </c>
      <c r="AM23" s="49">
        <f t="shared" si="6"/>
        <v>0</v>
      </c>
      <c r="AN23" s="49">
        <f t="shared" si="6"/>
        <v>0</v>
      </c>
      <c r="AO23" s="13">
        <v>0</v>
      </c>
    </row>
    <row r="24" spans="3:41" x14ac:dyDescent="0.3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3">
      <c r="N25" s="9"/>
    </row>
    <row r="26" spans="3:41" x14ac:dyDescent="0.3">
      <c r="M26" t="s">
        <v>193</v>
      </c>
      <c r="N26" s="45">
        <f t="shared" ref="N26:AN26" si="7">SUM(N11:N24)</f>
        <v>1.0023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3">
      <c r="C29" s="4"/>
    </row>
    <row r="30" spans="3:41" x14ac:dyDescent="0.3">
      <c r="C30" s="4"/>
    </row>
    <row r="31" spans="3:41" x14ac:dyDescent="0.3">
      <c r="K31" t="s">
        <v>43</v>
      </c>
    </row>
    <row r="32" spans="3:41" x14ac:dyDescent="0.3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3">
      <c r="C33" t="s">
        <v>50</v>
      </c>
      <c r="E33" t="str">
        <f>E15</f>
        <v>T-MOT*</v>
      </c>
      <c r="H33" t="str">
        <f>E110</f>
        <v>TRAPM</v>
      </c>
      <c r="J33">
        <v>2018</v>
      </c>
      <c r="K33" t="s">
        <v>44</v>
      </c>
      <c r="L33">
        <v>-1</v>
      </c>
      <c r="M33" t="str">
        <f>M15</f>
        <v>2-wheelers</v>
      </c>
      <c r="N33" s="45">
        <f>ROUNDUP(C146,4)</f>
        <v>3.3E-3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3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3">
      <c r="C35" t="s">
        <v>51</v>
      </c>
      <c r="E35" t="str">
        <f>E17</f>
        <v>T-CAR*</v>
      </c>
      <c r="H35" t="str">
        <f>H33</f>
        <v>TRAPM</v>
      </c>
      <c r="J35">
        <v>2018</v>
      </c>
      <c r="K35" t="s">
        <v>44</v>
      </c>
      <c r="L35">
        <v>-1</v>
      </c>
      <c r="M35" t="str">
        <f>M17</f>
        <v>LDV</v>
      </c>
      <c r="N35" s="44">
        <f>ROUNDUP(C147,3)</f>
        <v>0.83499999999999996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3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3">
      <c r="C37" t="s">
        <v>52</v>
      </c>
      <c r="E37" t="str">
        <f>E19</f>
        <v>T-TAX*</v>
      </c>
      <c r="H37" t="str">
        <f>H35</f>
        <v>TRAPM</v>
      </c>
      <c r="J37">
        <v>2018</v>
      </c>
      <c r="K37" t="s">
        <v>44</v>
      </c>
      <c r="L37">
        <v>-1</v>
      </c>
      <c r="M37" t="str">
        <f>M19</f>
        <v>Taxis</v>
      </c>
      <c r="N37" s="44">
        <f>ROUNDUP(C148,3)</f>
        <v>2.2000000000000002E-2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3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5" customHeight="1" x14ac:dyDescent="0.3">
      <c r="C39" t="s">
        <v>53</v>
      </c>
      <c r="E39" t="str">
        <f>E21</f>
        <v>T-BUS*</v>
      </c>
      <c r="H39" t="str">
        <f>H37</f>
        <v>TRAPM</v>
      </c>
      <c r="J39">
        <v>2018</v>
      </c>
      <c r="K39" t="s">
        <v>44</v>
      </c>
      <c r="L39">
        <v>-1</v>
      </c>
      <c r="M39" t="str">
        <f>M21</f>
        <v>BUS</v>
      </c>
      <c r="N39" s="44">
        <f>ROUNDUP(C149,3)</f>
        <v>0.13500000000000001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5" customHeight="1" x14ac:dyDescent="0.3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3">
      <c r="C41" s="12" t="s">
        <v>192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12">
        <v>2018</v>
      </c>
      <c r="K41" s="12" t="s">
        <v>44</v>
      </c>
      <c r="L41" s="12">
        <v>-1</v>
      </c>
      <c r="M41" s="12" t="str">
        <f>M23</f>
        <v>Light rail (LUAS)</v>
      </c>
      <c r="N41" s="49">
        <f>ROUNDUP(C150,3)</f>
        <v>7.0000000000000001E-3</v>
      </c>
      <c r="O41" s="49">
        <f t="shared" ref="O41:AN41" si="12">ROUNDUP(D150,3)</f>
        <v>0</v>
      </c>
      <c r="P41" s="49">
        <f t="shared" si="12"/>
        <v>2.7E-2</v>
      </c>
      <c r="Q41" s="49">
        <f t="shared" si="12"/>
        <v>0</v>
      </c>
      <c r="R41" s="49">
        <f t="shared" si="12"/>
        <v>0</v>
      </c>
      <c r="S41" s="49">
        <f t="shared" si="12"/>
        <v>0</v>
      </c>
      <c r="T41" s="49">
        <f t="shared" si="12"/>
        <v>0</v>
      </c>
      <c r="U41" s="49">
        <f t="shared" si="12"/>
        <v>0</v>
      </c>
      <c r="V41" s="49">
        <f t="shared" si="12"/>
        <v>0</v>
      </c>
      <c r="W41" s="49">
        <f t="shared" si="12"/>
        <v>0</v>
      </c>
      <c r="X41" s="49">
        <f t="shared" si="12"/>
        <v>0</v>
      </c>
      <c r="Y41" s="49">
        <f t="shared" si="12"/>
        <v>0</v>
      </c>
      <c r="Z41" s="49">
        <f t="shared" si="12"/>
        <v>0</v>
      </c>
      <c r="AA41" s="49">
        <f t="shared" si="12"/>
        <v>0</v>
      </c>
      <c r="AB41" s="49">
        <f t="shared" si="12"/>
        <v>0</v>
      </c>
      <c r="AC41" s="49">
        <f t="shared" si="12"/>
        <v>0</v>
      </c>
      <c r="AD41" s="49">
        <f t="shared" si="12"/>
        <v>0</v>
      </c>
      <c r="AE41" s="49">
        <f t="shared" si="12"/>
        <v>0</v>
      </c>
      <c r="AF41" s="49">
        <f t="shared" si="12"/>
        <v>0</v>
      </c>
      <c r="AG41" s="49">
        <f t="shared" si="12"/>
        <v>0</v>
      </c>
      <c r="AH41" s="49">
        <f t="shared" si="12"/>
        <v>0</v>
      </c>
      <c r="AI41" s="49">
        <f t="shared" si="12"/>
        <v>0</v>
      </c>
      <c r="AJ41" s="49">
        <f t="shared" si="12"/>
        <v>0</v>
      </c>
      <c r="AK41" s="49">
        <f t="shared" si="12"/>
        <v>0</v>
      </c>
      <c r="AL41" s="49">
        <f t="shared" si="12"/>
        <v>0</v>
      </c>
      <c r="AM41" s="49">
        <f t="shared" si="12"/>
        <v>0</v>
      </c>
      <c r="AN41" s="49">
        <f t="shared" si="12"/>
        <v>0</v>
      </c>
      <c r="AO41" s="13">
        <v>0</v>
      </c>
    </row>
    <row r="42" spans="3:41" x14ac:dyDescent="0.3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3">
      <c r="M44" s="5" t="s">
        <v>193</v>
      </c>
      <c r="N44" s="45">
        <f t="shared" ref="N44:AN44" si="13">SUM(N33:N42)</f>
        <v>1.0023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3">
      <c r="C47" s="4"/>
    </row>
    <row r="48" spans="3:41" x14ac:dyDescent="0.3">
      <c r="C48" s="4"/>
    </row>
    <row r="49" spans="3:41" x14ac:dyDescent="0.3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3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3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>
        <v>2018</v>
      </c>
      <c r="K51" t="s">
        <v>44</v>
      </c>
      <c r="L51" s="12">
        <v>-1</v>
      </c>
      <c r="M51" s="12" t="str">
        <f>M35</f>
        <v>LDV</v>
      </c>
      <c r="N51" s="49">
        <f>ROUNDUP(C161,3)</f>
        <v>0.74199999999999999</v>
      </c>
      <c r="O51" s="49">
        <f t="shared" ref="O51:AN51" si="14">ROUNDUP(D161,3)</f>
        <v>0.79100000000000004</v>
      </c>
      <c r="P51" s="49">
        <f t="shared" si="14"/>
        <v>0.63900000000000001</v>
      </c>
      <c r="Q51" s="49">
        <f t="shared" si="14"/>
        <v>0.75600000000000001</v>
      </c>
      <c r="R51" s="49">
        <f t="shared" si="14"/>
        <v>0.71399999999999997</v>
      </c>
      <c r="S51" s="49">
        <f t="shared" si="14"/>
        <v>0.78200000000000003</v>
      </c>
      <c r="T51" s="49">
        <f t="shared" si="14"/>
        <v>0.76700000000000002</v>
      </c>
      <c r="U51" s="49">
        <f t="shared" si="14"/>
        <v>0.749</v>
      </c>
      <c r="V51" s="49">
        <f t="shared" si="14"/>
        <v>0.78700000000000003</v>
      </c>
      <c r="W51" s="49">
        <f t="shared" si="14"/>
        <v>0.746</v>
      </c>
      <c r="X51" s="49">
        <f t="shared" si="14"/>
        <v>0.80200000000000005</v>
      </c>
      <c r="Y51" s="49">
        <f t="shared" si="14"/>
        <v>0.79600000000000004</v>
      </c>
      <c r="Z51" s="49">
        <f t="shared" si="14"/>
        <v>0.78</v>
      </c>
      <c r="AA51" s="49">
        <f t="shared" si="14"/>
        <v>0.80200000000000005</v>
      </c>
      <c r="AB51" s="49">
        <f t="shared" si="14"/>
        <v>0.78900000000000003</v>
      </c>
      <c r="AC51" s="49">
        <f t="shared" si="14"/>
        <v>0.70599999999999996</v>
      </c>
      <c r="AD51" s="49">
        <f t="shared" si="14"/>
        <v>0.78800000000000003</v>
      </c>
      <c r="AE51" s="49">
        <f t="shared" si="14"/>
        <v>0.78</v>
      </c>
      <c r="AF51" s="49">
        <f t="shared" si="14"/>
        <v>0.80500000000000005</v>
      </c>
      <c r="AG51" s="49">
        <f t="shared" si="14"/>
        <v>0.746</v>
      </c>
      <c r="AH51" s="49">
        <f t="shared" si="14"/>
        <v>0.79600000000000004</v>
      </c>
      <c r="AI51" s="49">
        <f t="shared" si="14"/>
        <v>0.73799999999999999</v>
      </c>
      <c r="AJ51" s="49">
        <f t="shared" si="14"/>
        <v>0.81899999999999995</v>
      </c>
      <c r="AK51" s="49">
        <f t="shared" si="14"/>
        <v>0.78</v>
      </c>
      <c r="AL51" s="49">
        <f t="shared" si="14"/>
        <v>0.85199999999999998</v>
      </c>
      <c r="AM51" s="49">
        <f t="shared" si="14"/>
        <v>0.88100000000000001</v>
      </c>
      <c r="AN51" s="49">
        <f t="shared" si="14"/>
        <v>0.64300000000000002</v>
      </c>
      <c r="AO51" s="13">
        <v>0</v>
      </c>
    </row>
    <row r="52" spans="3:41" x14ac:dyDescent="0.3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3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>
        <v>2018</v>
      </c>
      <c r="K53" t="s">
        <v>44</v>
      </c>
      <c r="L53" s="12">
        <v>-1</v>
      </c>
      <c r="M53" s="12" t="str">
        <f>M37</f>
        <v>Taxis</v>
      </c>
      <c r="N53" s="49">
        <f>ROUNDUP(C162,3)</f>
        <v>1.3000000000000001E-2</v>
      </c>
      <c r="O53" s="49">
        <f t="shared" ref="O53:AN53" si="15">ROUNDUP(D162,3)</f>
        <v>6.0000000000000001E-3</v>
      </c>
      <c r="P53" s="49">
        <f t="shared" si="15"/>
        <v>2.6000000000000002E-2</v>
      </c>
      <c r="Q53" s="49">
        <f t="shared" si="15"/>
        <v>1.0999999999999999E-2</v>
      </c>
      <c r="R53" s="49">
        <f t="shared" si="15"/>
        <v>6.0000000000000001E-3</v>
      </c>
      <c r="S53" s="49">
        <f t="shared" si="15"/>
        <v>8.0000000000000002E-3</v>
      </c>
      <c r="T53" s="49">
        <f t="shared" si="15"/>
        <v>7.0000000000000001E-3</v>
      </c>
      <c r="U53" s="49">
        <f t="shared" si="15"/>
        <v>1.4999999999999999E-2</v>
      </c>
      <c r="V53" s="49">
        <f t="shared" si="15"/>
        <v>1.4999999999999999E-2</v>
      </c>
      <c r="W53" s="49">
        <f t="shared" si="15"/>
        <v>5.0000000000000001E-3</v>
      </c>
      <c r="X53" s="49">
        <f t="shared" si="15"/>
        <v>9.0000000000000011E-3</v>
      </c>
      <c r="Y53" s="49">
        <f t="shared" si="15"/>
        <v>5.0000000000000001E-3</v>
      </c>
      <c r="Z53" s="49">
        <f t="shared" si="15"/>
        <v>7.0000000000000001E-3</v>
      </c>
      <c r="AA53" s="49">
        <f t="shared" si="15"/>
        <v>8.0000000000000002E-3</v>
      </c>
      <c r="AB53" s="49">
        <f t="shared" si="15"/>
        <v>9.9999999999999985E-3</v>
      </c>
      <c r="AC53" s="49">
        <f t="shared" si="15"/>
        <v>7.0000000000000001E-3</v>
      </c>
      <c r="AD53" s="49">
        <f t="shared" si="15"/>
        <v>9.9999999999999985E-3</v>
      </c>
      <c r="AE53" s="49">
        <f t="shared" si="15"/>
        <v>4.0000000000000001E-3</v>
      </c>
      <c r="AF53" s="49">
        <f t="shared" si="15"/>
        <v>7.0000000000000001E-3</v>
      </c>
      <c r="AG53" s="49">
        <f t="shared" si="15"/>
        <v>9.9999999999999985E-3</v>
      </c>
      <c r="AH53" s="49">
        <f t="shared" si="15"/>
        <v>6.0000000000000001E-3</v>
      </c>
      <c r="AI53" s="49">
        <f t="shared" si="15"/>
        <v>6.0000000000000001E-3</v>
      </c>
      <c r="AJ53" s="49">
        <f t="shared" si="15"/>
        <v>5.0000000000000001E-3</v>
      </c>
      <c r="AK53" s="49">
        <f t="shared" si="15"/>
        <v>7.0000000000000001E-3</v>
      </c>
      <c r="AL53" s="49">
        <f t="shared" si="15"/>
        <v>7.0000000000000001E-3</v>
      </c>
      <c r="AM53" s="49">
        <f t="shared" si="15"/>
        <v>8.0000000000000002E-3</v>
      </c>
      <c r="AN53" s="49">
        <f t="shared" si="15"/>
        <v>3.0000000000000001E-3</v>
      </c>
      <c r="AO53" s="13">
        <v>0</v>
      </c>
    </row>
    <row r="54" spans="3:41" x14ac:dyDescent="0.3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3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>
        <v>2018</v>
      </c>
      <c r="K55" t="s">
        <v>44</v>
      </c>
      <c r="L55" s="12">
        <v>-1</v>
      </c>
      <c r="M55" s="12" t="str">
        <f>M39</f>
        <v>BUS</v>
      </c>
      <c r="N55" s="49">
        <f>ROUNDUP(C163,3)</f>
        <v>0.16300000000000001</v>
      </c>
      <c r="O55" s="49">
        <f t="shared" ref="O55:AN55" si="16">ROUNDUP(D163,3)</f>
        <v>0.13200000000000001</v>
      </c>
      <c r="P55" s="49">
        <f t="shared" si="16"/>
        <v>0.24</v>
      </c>
      <c r="Q55" s="49">
        <f t="shared" si="16"/>
        <v>0.155</v>
      </c>
      <c r="R55" s="49">
        <f t="shared" si="16"/>
        <v>0.20899999999999999</v>
      </c>
      <c r="S55" s="49">
        <f t="shared" si="16"/>
        <v>0.128</v>
      </c>
      <c r="T55" s="49">
        <f t="shared" si="16"/>
        <v>0.14899999999999999</v>
      </c>
      <c r="U55" s="49">
        <f t="shared" si="16"/>
        <v>0.14599999999999999</v>
      </c>
      <c r="V55" s="49">
        <f t="shared" si="16"/>
        <v>0.11800000000000001</v>
      </c>
      <c r="W55" s="49">
        <f t="shared" si="16"/>
        <v>0.17399999999999999</v>
      </c>
      <c r="X55" s="49">
        <f t="shared" si="16"/>
        <v>0.112</v>
      </c>
      <c r="Y55" s="49">
        <f t="shared" si="16"/>
        <v>0.126</v>
      </c>
      <c r="Z55" s="49">
        <f t="shared" si="16"/>
        <v>0.13300000000000001</v>
      </c>
      <c r="AA55" s="49">
        <f t="shared" si="16"/>
        <v>0.115</v>
      </c>
      <c r="AB55" s="49">
        <f t="shared" si="16"/>
        <v>0.11700000000000001</v>
      </c>
      <c r="AC55" s="49">
        <f t="shared" si="16"/>
        <v>0.218</v>
      </c>
      <c r="AD55" s="49">
        <f t="shared" si="16"/>
        <v>0.121</v>
      </c>
      <c r="AE55" s="49">
        <f t="shared" si="16"/>
        <v>0.14699999999999999</v>
      </c>
      <c r="AF55" s="49">
        <f t="shared" si="16"/>
        <v>0.108</v>
      </c>
      <c r="AG55" s="49">
        <f t="shared" si="16"/>
        <v>0.16600000000000001</v>
      </c>
      <c r="AH55" s="49">
        <f t="shared" si="16"/>
        <v>0.123</v>
      </c>
      <c r="AI55" s="49">
        <f t="shared" si="16"/>
        <v>0.186</v>
      </c>
      <c r="AJ55" s="49">
        <f t="shared" si="16"/>
        <v>0.109</v>
      </c>
      <c r="AK55" s="49">
        <f t="shared" si="16"/>
        <v>0.13100000000000001</v>
      </c>
      <c r="AL55" s="49">
        <f t="shared" si="16"/>
        <v>5.1000000000000004E-2</v>
      </c>
      <c r="AM55" s="49">
        <f t="shared" si="16"/>
        <v>9.9999999999999985E-3</v>
      </c>
      <c r="AN55" s="49">
        <f t="shared" si="16"/>
        <v>0.28699999999999998</v>
      </c>
      <c r="AO55" s="13">
        <v>0</v>
      </c>
    </row>
    <row r="56" spans="3:41" x14ac:dyDescent="0.3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3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12">
        <v>2018</v>
      </c>
      <c r="K57" s="12" t="s">
        <v>44</v>
      </c>
      <c r="L57" s="12">
        <v>-1</v>
      </c>
      <c r="M57" s="12" t="str">
        <f>D123</f>
        <v>Train</v>
      </c>
      <c r="N57" s="49">
        <f>ROUNDUP(C165,3)</f>
        <v>8.5000000000000006E-2</v>
      </c>
      <c r="O57" s="49">
        <f t="shared" ref="O57:AN57" si="17">ROUNDUP(D165,3)</f>
        <v>7.2999999999999995E-2</v>
      </c>
      <c r="P57" s="49">
        <f t="shared" si="17"/>
        <v>9.7000000000000003E-2</v>
      </c>
      <c r="Q57" s="49">
        <f t="shared" si="17"/>
        <v>0.08</v>
      </c>
      <c r="R57" s="49">
        <f t="shared" si="17"/>
        <v>7.3999999999999996E-2</v>
      </c>
      <c r="S57" s="49">
        <f t="shared" si="17"/>
        <v>8.5000000000000006E-2</v>
      </c>
      <c r="T57" s="49">
        <f t="shared" si="17"/>
        <v>7.9000000000000001E-2</v>
      </c>
      <c r="U57" s="49">
        <f t="shared" si="17"/>
        <v>9.1999999999999998E-2</v>
      </c>
      <c r="V57" s="49">
        <f t="shared" si="17"/>
        <v>8.2000000000000003E-2</v>
      </c>
      <c r="W57" s="49">
        <f t="shared" si="17"/>
        <v>7.5999999999999998E-2</v>
      </c>
      <c r="X57" s="49">
        <f t="shared" si="17"/>
        <v>7.8E-2</v>
      </c>
      <c r="Y57" s="49">
        <f t="shared" si="17"/>
        <v>7.3999999999999996E-2</v>
      </c>
      <c r="Z57" s="49">
        <f t="shared" si="17"/>
        <v>8.2000000000000003E-2</v>
      </c>
      <c r="AA57" s="49">
        <f t="shared" si="17"/>
        <v>7.6999999999999999E-2</v>
      </c>
      <c r="AB57" s="49">
        <f t="shared" si="17"/>
        <v>8.6000000000000007E-2</v>
      </c>
      <c r="AC57" s="49">
        <f t="shared" si="17"/>
        <v>7.0000000000000007E-2</v>
      </c>
      <c r="AD57" s="49">
        <f t="shared" si="17"/>
        <v>8.4000000000000005E-2</v>
      </c>
      <c r="AE57" s="49">
        <f t="shared" si="17"/>
        <v>7.1000000000000008E-2</v>
      </c>
      <c r="AF57" s="49">
        <f t="shared" si="17"/>
        <v>8.2000000000000003E-2</v>
      </c>
      <c r="AG57" s="49">
        <f t="shared" si="17"/>
        <v>0.08</v>
      </c>
      <c r="AH57" s="49">
        <f t="shared" si="17"/>
        <v>7.6999999999999999E-2</v>
      </c>
      <c r="AI57" s="49">
        <f t="shared" si="17"/>
        <v>7.2999999999999995E-2</v>
      </c>
      <c r="AJ57" s="49">
        <f t="shared" si="17"/>
        <v>6.9000000000000006E-2</v>
      </c>
      <c r="AK57" s="49">
        <f t="shared" si="17"/>
        <v>8.4000000000000005E-2</v>
      </c>
      <c r="AL57" s="49">
        <f t="shared" si="17"/>
        <v>9.0999999999999998E-2</v>
      </c>
      <c r="AM57" s="49">
        <f t="shared" si="17"/>
        <v>0.10299999999999999</v>
      </c>
      <c r="AN57" s="49">
        <f t="shared" si="17"/>
        <v>6.9000000000000006E-2</v>
      </c>
      <c r="AO57" s="13">
        <v>0</v>
      </c>
    </row>
    <row r="58" spans="3:41" x14ac:dyDescent="0.3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3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3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193</v>
      </c>
      <c r="N60" s="45">
        <f t="shared" ref="N60:AN60" si="18">SUM(N51:N57)</f>
        <v>1.0030000000000001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3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3">
      <c r="K62" s="53"/>
      <c r="L62" s="53"/>
      <c r="M62" s="53"/>
      <c r="N62" s="53"/>
      <c r="O62" s="53"/>
      <c r="P62" s="53"/>
      <c r="Q62" s="53"/>
      <c r="R62" s="52"/>
      <c r="S62" s="52"/>
    </row>
    <row r="63" spans="3:41" x14ac:dyDescent="0.3">
      <c r="K63" s="53"/>
      <c r="L63" s="53"/>
      <c r="M63" s="53"/>
      <c r="N63" s="53"/>
      <c r="O63" s="53"/>
      <c r="P63" s="53"/>
      <c r="Q63" s="53"/>
      <c r="R63" s="52"/>
      <c r="S63" s="52"/>
    </row>
    <row r="64" spans="3:41" ht="21" x14ac:dyDescent="0.4">
      <c r="C64" s="28" t="s">
        <v>95</v>
      </c>
      <c r="D64" s="28"/>
      <c r="E64" s="28"/>
      <c r="F64" s="28"/>
      <c r="G64" s="28"/>
      <c r="H64" s="28"/>
      <c r="I64" s="5"/>
      <c r="J64" s="5"/>
      <c r="K64" s="53"/>
      <c r="L64" s="53"/>
      <c r="M64" s="53"/>
      <c r="N64" s="53"/>
      <c r="O64" s="53"/>
      <c r="P64" s="53"/>
      <c r="Q64" s="53"/>
      <c r="R64" s="52"/>
      <c r="S64" s="52"/>
    </row>
    <row r="65" spans="3:17" ht="15" thickBot="1" x14ac:dyDescent="0.35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3"/>
      <c r="L65" s="53"/>
      <c r="M65" s="53"/>
      <c r="N65" s="53"/>
      <c r="O65" s="53"/>
      <c r="P65" s="53"/>
      <c r="Q65" s="53"/>
    </row>
    <row r="66" spans="3:17" x14ac:dyDescent="0.3">
      <c r="C66" s="22" t="s">
        <v>98</v>
      </c>
      <c r="D66" s="22"/>
      <c r="E66" s="22"/>
      <c r="F66" s="22"/>
      <c r="G66" s="22"/>
      <c r="H66" s="22"/>
      <c r="I66" s="5"/>
      <c r="J66" s="5"/>
      <c r="K66" s="53"/>
      <c r="L66" s="53"/>
      <c r="M66" s="53"/>
      <c r="N66" s="53"/>
      <c r="O66" s="53"/>
      <c r="P66" s="53"/>
      <c r="Q66" s="53"/>
    </row>
    <row r="67" spans="3:17" x14ac:dyDescent="0.3">
      <c r="C67" s="23" t="s">
        <v>99</v>
      </c>
      <c r="D67" s="23"/>
      <c r="E67" s="23"/>
      <c r="F67" s="23"/>
      <c r="G67" s="23"/>
      <c r="H67" s="23"/>
      <c r="I67" s="5"/>
      <c r="J67" s="5"/>
      <c r="K67" s="53"/>
      <c r="L67" s="53"/>
      <c r="M67" s="53"/>
      <c r="N67" s="53"/>
      <c r="O67" s="53"/>
      <c r="P67" s="53"/>
      <c r="Q67" s="53"/>
    </row>
    <row r="68" spans="3:17" x14ac:dyDescent="0.3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3"/>
      <c r="L68" s="53"/>
      <c r="M68" s="53"/>
      <c r="N68" s="53"/>
      <c r="O68" s="53"/>
      <c r="P68" s="53"/>
      <c r="Q68" s="53"/>
    </row>
    <row r="69" spans="3:17" x14ac:dyDescent="0.3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3"/>
      <c r="L69" s="53"/>
      <c r="M69" s="53"/>
      <c r="N69" s="53"/>
      <c r="O69" s="53"/>
      <c r="P69" s="53"/>
      <c r="Q69" s="53"/>
    </row>
    <row r="70" spans="3:17" x14ac:dyDescent="0.3">
      <c r="C70" s="23" t="s">
        <v>104</v>
      </c>
      <c r="D70" s="23"/>
      <c r="E70" s="23"/>
      <c r="F70" s="23"/>
      <c r="G70" s="23"/>
      <c r="H70" s="23"/>
      <c r="I70" s="5"/>
      <c r="J70" s="5"/>
      <c r="K70" s="53"/>
      <c r="L70" s="53"/>
      <c r="M70" s="53"/>
      <c r="N70" s="53"/>
      <c r="O70" s="53"/>
      <c r="P70" s="53"/>
      <c r="Q70" s="53"/>
    </row>
    <row r="71" spans="3:17" x14ac:dyDescent="0.3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3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3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3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3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3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3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3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3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3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3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3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3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3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3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3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3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3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3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3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" thickBot="1" x14ac:dyDescent="0.35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" thickBot="1" x14ac:dyDescent="0.35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3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3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3">
      <c r="C95" s="24" t="s">
        <v>194</v>
      </c>
      <c r="D95" s="24" t="s">
        <v>195</v>
      </c>
      <c r="E95" s="5"/>
      <c r="F95" s="5"/>
      <c r="G95" s="5"/>
      <c r="H95" s="5"/>
      <c r="I95" s="5"/>
      <c r="J95" s="5"/>
      <c r="K95" s="5"/>
    </row>
    <row r="96" spans="3:11" s="5" customFormat="1" x14ac:dyDescent="0.3">
      <c r="C96" s="24" t="s">
        <v>196</v>
      </c>
      <c r="D96" s="24" t="s">
        <v>197</v>
      </c>
    </row>
    <row r="97" spans="1:30" s="5" customFormat="1" x14ac:dyDescent="0.3">
      <c r="C97" s="24" t="s">
        <v>147</v>
      </c>
      <c r="D97" s="24" t="s">
        <v>148</v>
      </c>
    </row>
    <row r="98" spans="1:30" ht="15" thickBot="1" x14ac:dyDescent="0.35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" thickBot="1" x14ac:dyDescent="0.35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3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3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" thickBot="1" x14ac:dyDescent="0.35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" thickBot="1" x14ac:dyDescent="0.35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3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" thickBot="1" x14ac:dyDescent="0.35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" thickBot="1" x14ac:dyDescent="0.35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3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3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" thickBot="1" x14ac:dyDescent="0.35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6" x14ac:dyDescent="0.3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" thickBot="1" x14ac:dyDescent="0.35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3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3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3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3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3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3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3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" thickBot="1" x14ac:dyDescent="0.35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8.600000000000001" thickBot="1" x14ac:dyDescent="0.35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6" x14ac:dyDescent="0.3">
      <c r="A128" s="35" t="s">
        <v>188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3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3">
      <c r="A130" s="36" t="s">
        <v>176</v>
      </c>
      <c r="B130" s="36" t="s">
        <v>177</v>
      </c>
      <c r="C130" s="39">
        <v>0.32377983784854231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3">
      <c r="A131" s="36"/>
      <c r="B131" s="36" t="s">
        <v>178</v>
      </c>
      <c r="C131" s="46">
        <v>5.3963306308090382E-2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3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3">
      <c r="A133" s="36"/>
      <c r="B133" s="36" t="s">
        <v>181</v>
      </c>
      <c r="C133" s="39">
        <v>0.51421690231633799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3">
      <c r="A134" s="36" t="s">
        <v>182</v>
      </c>
      <c r="B134" s="36" t="s">
        <v>183</v>
      </c>
      <c r="C134" s="39">
        <v>1.6399604421517593E-2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3">
      <c r="A135" s="36"/>
      <c r="B135" s="36" t="s">
        <v>184</v>
      </c>
      <c r="C135" s="39">
        <v>8.2740995898888392E-2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3">
      <c r="A136" s="36"/>
      <c r="B136" s="36" t="s">
        <v>185</v>
      </c>
      <c r="C136" s="39">
        <v>7.6968954610109105E-3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3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3">
      <c r="A138" s="41"/>
      <c r="B138" s="42" t="s">
        <v>189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6" x14ac:dyDescent="0.3">
      <c r="A142" s="35" t="s">
        <v>190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3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3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3">
      <c r="A145" s="36"/>
      <c r="B145" s="36" t="s">
        <v>178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3">
      <c r="A146" s="36" t="s">
        <v>179</v>
      </c>
      <c r="B146" s="36" t="s">
        <v>180</v>
      </c>
      <c r="C146" s="40">
        <v>3.2739468688573266E-3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3">
      <c r="A147" s="36"/>
      <c r="B147" s="36" t="s">
        <v>181</v>
      </c>
      <c r="C147" s="39">
        <v>0.83405572391255312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3">
      <c r="A148" s="36" t="s">
        <v>182</v>
      </c>
      <c r="B148" s="36" t="s">
        <v>183</v>
      </c>
      <c r="C148" s="39">
        <v>2.1905905312439161E-2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3">
      <c r="A149" s="36"/>
      <c r="B149" s="36" t="s">
        <v>184</v>
      </c>
      <c r="C149" s="39">
        <v>0.13420523697456904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3">
      <c r="A150" s="36"/>
      <c r="B150" s="36" t="s">
        <v>185</v>
      </c>
      <c r="C150" s="39">
        <v>6.559186931581344E-3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3">
      <c r="A151" s="36"/>
      <c r="B151" s="36" t="s">
        <v>186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3">
      <c r="A152" s="41"/>
      <c r="B152" s="42" t="s">
        <v>189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6" x14ac:dyDescent="0.3">
      <c r="A156" s="35" t="s">
        <v>191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3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3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3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3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3">
      <c r="A161" s="36"/>
      <c r="B161" s="36" t="s">
        <v>181</v>
      </c>
      <c r="C161" s="39">
        <v>0.74108639947108168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3">
      <c r="A162" s="36" t="s">
        <v>182</v>
      </c>
      <c r="B162" s="36" t="s">
        <v>183</v>
      </c>
      <c r="C162" s="39">
        <v>1.214216695359136E-2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3">
      <c r="A163" s="36"/>
      <c r="B163" s="36" t="s">
        <v>184</v>
      </c>
      <c r="C163" s="39">
        <v>0.1626965950818042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3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3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3">
      <c r="A166" s="41"/>
      <c r="B166" s="42" t="s">
        <v>189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2021-11-15T12:30:15Z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882852196693420</vt:r8>
  </property>
</Properties>
</file>