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3D91D752-4F68-4186-B2F4-7D2ECE0C78F1}" xr6:coauthVersionLast="45" xr6:coauthVersionMax="45" xr10:uidLastSave="{00000000-0000-0000-0000-000000000000}"/>
  <bookViews>
    <workbookView xWindow="-120" yWindow="-120" windowWidth="29040" windowHeight="15840" tabRatio="646" xr2:uid="{00000000-000D-0000-FFFF-FFFF00000000}"/>
  </bookViews>
  <sheets>
    <sheet name="IND" sheetId="22" r:id="rId1"/>
    <sheet name="IND_IIS" sheetId="23" r:id="rId2"/>
    <sheet name="Multipliers" sheetId="19" r:id="rId3"/>
  </sheets>
  <externalReferences>
    <externalReference r:id="rId4"/>
    <externalReference r:id="rId5"/>
    <externalReference r:id="rId6"/>
  </externalReferences>
  <definedNames>
    <definedName name="_.DMD." localSheetId="1">#REF!</definedName>
    <definedName name="_.DMD.">#REF!</definedName>
    <definedName name="Cars_12" localSheetId="1">'[1]TechRep-Doc'!#REF!</definedName>
    <definedName name="Cars_12">'[1]TechRep-Doc'!#REF!</definedName>
    <definedName name="ddddd">[2]AGR_Fuels!$A$2</definedName>
    <definedName name="DISCRATE" localSheetId="1">'[1]TechRep-Doc'!#REF!</definedName>
    <definedName name="DISCRATE">'[1]TechRep-Doc'!#REF!</definedName>
    <definedName name="FID_1" localSheetId="0">[1]AGR_Fuels!$A$2</definedName>
    <definedName name="FID_1" localSheetId="1">[1]AGR_Fuels!$A$2</definedName>
    <definedName name="FID_1">[3]AGR_Fuels!$A$2</definedName>
    <definedName name="GROWTH" localSheetId="1">'[1]TechRep-Doc'!#REF!</definedName>
    <definedName name="GROWTH">'[1]TechRep-Doc'!#REF!</definedName>
    <definedName name="GROWTH_TID" localSheetId="1">'[1]TechRep-Doc'!#REF!</definedName>
    <definedName name="GROWTH_TID">'[1]TechRep-Doc'!#REF!</definedName>
    <definedName name="INVCOST" localSheetId="1">'[1]TechRep-Doc'!#REF!</definedName>
    <definedName name="INVCOST">'[1]TechRep-Doc'!#REF!</definedName>
    <definedName name="LIFE" localSheetId="1">'[1]TechRep-Doc'!#REF!</definedName>
    <definedName name="LIFE">'[1]TechRep-Doc'!#REF!</definedName>
    <definedName name="NAs_CCAR" localSheetId="1">'[1]TechRep-Doc'!#REF!</definedName>
    <definedName name="NAs_CCAR">'[1]TechRep-Doc'!#REF!</definedName>
    <definedName name="SETS" localSheetId="1">'[1]TechRep-Doc'!#REF!</definedName>
    <definedName name="SETS">'[1]TechRep-Doc'!#REF!</definedName>
    <definedName name="TRTGAB005" localSheetId="1">'[1]TechRep-Doc'!#REF!</definedName>
    <definedName name="TRTGAB005">'[1]TechRep-Doc'!#REF!</definedName>
    <definedName name="TRTGAC005" localSheetId="1">'[1]TechRep-Doc'!#REF!</definedName>
    <definedName name="TRTGAC005">'[1]TechRep-Doc'!#REF!</definedName>
    <definedName name="Trucks_15" localSheetId="1">'[1]TechRep-Doc'!#REF!</definedName>
    <definedName name="Trucks_15">'[1]TechRep-Doc'!#REF!</definedName>
    <definedName name="TSUB_COST" localSheetId="1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7" i="22" l="1"/>
  <c r="D155" i="23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417" i="22"/>
  <c r="T416" i="22"/>
  <c r="S416" i="22"/>
  <c r="R416" i="22"/>
  <c r="S393" i="22"/>
  <c r="S392" i="22"/>
  <c r="T391" i="22"/>
  <c r="R391" i="22"/>
  <c r="T370" i="22"/>
  <c r="R370" i="22"/>
  <c r="W214" i="22"/>
  <c r="T214" i="22"/>
  <c r="R214" i="22"/>
  <c r="S200" i="22"/>
  <c r="W198" i="22"/>
  <c r="T198" i="22"/>
  <c r="S198" i="22"/>
  <c r="R198" i="22"/>
  <c r="S188" i="22"/>
  <c r="W187" i="22"/>
  <c r="T187" i="22"/>
  <c r="S187" i="22"/>
  <c r="R187" i="22"/>
  <c r="L121" i="23"/>
  <c r="R107" i="23"/>
  <c r="V110" i="23" s="1"/>
  <c r="V107" i="23" s="1"/>
  <c r="R100" i="23"/>
  <c r="R91" i="23"/>
  <c r="V79" i="23"/>
  <c r="V78" i="23"/>
  <c r="N69" i="23"/>
  <c r="V56" i="23"/>
  <c r="V54" i="23"/>
  <c r="V50" i="23" s="1"/>
  <c r="V42" i="23"/>
  <c r="V40" i="23"/>
  <c r="V36" i="23" s="1"/>
  <c r="N24" i="23"/>
  <c r="L20" i="23"/>
  <c r="B556" i="22"/>
  <c r="A556" i="22"/>
  <c r="B555" i="22"/>
  <c r="B554" i="22"/>
  <c r="A554" i="22"/>
  <c r="A555" i="22" s="1"/>
  <c r="B553" i="22"/>
  <c r="B552" i="22"/>
  <c r="B551" i="22"/>
  <c r="B550" i="22"/>
  <c r="B549" i="22"/>
  <c r="B548" i="22"/>
  <c r="B547" i="22"/>
  <c r="B546" i="22"/>
  <c r="B545" i="22"/>
  <c r="B544" i="22"/>
  <c r="B543" i="22"/>
  <c r="A543" i="22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B542" i="22"/>
  <c r="B541" i="22"/>
  <c r="B540" i="22"/>
  <c r="B539" i="22"/>
  <c r="B538" i="22"/>
  <c r="B537" i="22"/>
  <c r="B536" i="22"/>
  <c r="A536" i="22"/>
  <c r="A537" i="22"/>
  <c r="A538" i="22" s="1"/>
  <c r="A539" i="22" s="1"/>
  <c r="A540" i="22" s="1"/>
  <c r="A541" i="22" s="1"/>
  <c r="A542" i="22" s="1"/>
  <c r="B535" i="22"/>
  <c r="B534" i="22"/>
  <c r="B533" i="22"/>
  <c r="B532" i="22"/>
  <c r="B531" i="22"/>
  <c r="B530" i="22"/>
  <c r="B529" i="22"/>
  <c r="B528" i="22"/>
  <c r="B527" i="22"/>
  <c r="B526" i="22"/>
  <c r="B525" i="22"/>
  <c r="A525" i="22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B524" i="22"/>
  <c r="B523" i="22"/>
  <c r="B522" i="22"/>
  <c r="B521" i="22"/>
  <c r="B520" i="22"/>
  <c r="B519" i="22"/>
  <c r="B518" i="22"/>
  <c r="B517" i="22"/>
  <c r="A517" i="22"/>
  <c r="A518" i="22"/>
  <c r="A519" i="22" s="1"/>
  <c r="A520" i="22" s="1"/>
  <c r="A521" i="22" s="1"/>
  <c r="A522" i="22" s="1"/>
  <c r="A523" i="22" s="1"/>
  <c r="A524" i="22" s="1"/>
  <c r="B516" i="22"/>
  <c r="B515" i="22"/>
  <c r="B514" i="22"/>
  <c r="B513" i="22"/>
  <c r="B512" i="22"/>
  <c r="A512" i="22"/>
  <c r="A513" i="22" s="1"/>
  <c r="A514" i="22" s="1"/>
  <c r="A515" i="22" s="1"/>
  <c r="A516" i="22" s="1"/>
  <c r="B511" i="22"/>
  <c r="B510" i="22"/>
  <c r="B509" i="22"/>
  <c r="B508" i="22"/>
  <c r="B507" i="22"/>
  <c r="A507" i="22"/>
  <c r="A508" i="22" s="1"/>
  <c r="A509" i="22" s="1"/>
  <c r="A510" i="22" s="1"/>
  <c r="A511" i="22" s="1"/>
  <c r="B506" i="22"/>
  <c r="B505" i="22"/>
  <c r="B504" i="22"/>
  <c r="B503" i="22"/>
  <c r="B502" i="22"/>
  <c r="A502" i="22"/>
  <c r="A503" i="22" s="1"/>
  <c r="A504" i="22" s="1"/>
  <c r="A505" i="22" s="1"/>
  <c r="A506" i="22" s="1"/>
  <c r="B501" i="22"/>
  <c r="B500" i="22"/>
  <c r="B499" i="22"/>
  <c r="B498" i="22"/>
  <c r="B497" i="22"/>
  <c r="A497" i="22"/>
  <c r="A498" i="22" s="1"/>
  <c r="A499" i="22" s="1"/>
  <c r="A500" i="22" s="1"/>
  <c r="A501" i="22" s="1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A483" i="22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B482" i="22"/>
  <c r="B474" i="22"/>
  <c r="B473" i="22"/>
  <c r="B472" i="22"/>
  <c r="B471" i="22"/>
  <c r="B470" i="22"/>
  <c r="B469" i="22"/>
  <c r="B467" i="22"/>
  <c r="B466" i="22"/>
  <c r="B465" i="22"/>
  <c r="B464" i="22"/>
  <c r="B463" i="22"/>
  <c r="B462" i="22"/>
  <c r="A462" i="22"/>
  <c r="A463" i="22" s="1"/>
  <c r="A464" i="22" s="1"/>
  <c r="A465" i="22" s="1"/>
  <c r="A466" i="22" s="1"/>
  <c r="A467" i="22" s="1"/>
  <c r="B461" i="22"/>
  <c r="S199" i="22"/>
  <c r="T66" i="22"/>
  <c r="R66" i="22" s="1"/>
  <c r="W66" i="22" l="1"/>
  <c r="V75" i="23"/>
  <c r="A468" i="22"/>
  <c r="B468" i="22" s="1"/>
  <c r="A469" i="22"/>
  <c r="A470" i="22" s="1"/>
  <c r="A471" i="22" s="1"/>
  <c r="A472" i="22" s="1"/>
  <c r="A473" i="22" s="1"/>
  <c r="A474" i="22" s="1"/>
  <c r="A475" i="22" l="1"/>
  <c r="A482" i="22"/>
  <c r="B475" i="22" l="1"/>
  <c r="A476" i="22"/>
  <c r="A477" i="22" l="1"/>
  <c r="B476" i="22"/>
  <c r="B477" i="22" l="1"/>
  <c r="A478" i="22"/>
  <c r="A479" i="22" l="1"/>
  <c r="B478" i="22"/>
  <c r="A480" i="22" l="1"/>
  <c r="B479" i="22"/>
  <c r="B480" i="22" l="1"/>
  <c r="A481" i="22"/>
  <c r="B481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ok</author>
    <author>mb</author>
    <author>ese-veda02</author>
    <author>Amit Kanudia</author>
    <author>KanORS</author>
  </authors>
  <commentList>
    <comment ref="S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9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0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1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X67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K83" authorId="2" shapeId="0" xr:uid="{00000000-0006-0000-0300-00000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2" authorId="2" shapeId="0" xr:uid="{00000000-0006-0000-0300-00000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2" authorId="2" shapeId="0" xr:uid="{00000000-0006-0000-0300-00000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4" authorId="2" shapeId="0" xr:uid="{00000000-0006-0000-0300-00000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4" authorId="2" shapeId="0" xr:uid="{00000000-0006-0000-0300-00000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6" authorId="2" shapeId="0" xr:uid="{00000000-0006-0000-0300-00000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6" authorId="2" shapeId="0" xr:uid="{00000000-0006-0000-0300-00000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8" authorId="2" shapeId="0" xr:uid="{00000000-0006-0000-0300-00000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0" authorId="2" shapeId="0" xr:uid="{00000000-0006-0000-0300-00000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2" authorId="2" shapeId="0" xr:uid="{00000000-0006-0000-0300-00001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4" authorId="2" shapeId="0" xr:uid="{00000000-0006-0000-0300-00001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6" authorId="2" shapeId="0" xr:uid="{00000000-0006-0000-0300-00001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8" authorId="2" shapeId="0" xr:uid="{00000000-0006-0000-0300-00001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8" authorId="2" shapeId="0" xr:uid="{00000000-0006-0000-0300-00001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0" authorId="2" shapeId="0" xr:uid="{00000000-0006-0000-0300-00001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0" authorId="2" shapeId="0" xr:uid="{00000000-0006-0000-0300-00001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2" authorId="2" shapeId="0" xr:uid="{00000000-0006-0000-0300-00001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2" authorId="2" shapeId="0" xr:uid="{00000000-0006-0000-0300-00001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4" authorId="2" shapeId="0" xr:uid="{00000000-0006-0000-0300-00001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6" authorId="2" shapeId="0" xr:uid="{00000000-0006-0000-0300-00001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8" authorId="2" shapeId="0" xr:uid="{00000000-0006-0000-0300-00001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0" authorId="2" shapeId="0" xr:uid="{00000000-0006-0000-0300-00001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2" authorId="2" shapeId="0" xr:uid="{00000000-0006-0000-0300-00001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4" authorId="2" shapeId="0" xr:uid="{00000000-0006-0000-0300-00001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35" authorId="1" shapeId="0" xr:uid="{00000000-0006-0000-0300-00001F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136" authorId="1" shapeId="0" xr:uid="{00000000-0006-0000-0300-00002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140" authorId="3" shapeId="0" xr:uid="{00000000-0006-0000-0300-000021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146" authorId="0" shapeId="0" xr:uid="{00000000-0006-0000-0300-00002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47" authorId="0" shapeId="0" xr:uid="{00000000-0006-0000-0300-00002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148" authorId="4" shapeId="0" xr:uid="{00000000-0006-0000-0300-00002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148" authorId="4" shapeId="0" xr:uid="{00000000-0006-0000-0300-000025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152" authorId="0" shapeId="0" xr:uid="{00000000-0006-0000-0300-000026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56" authorId="5" shapeId="0" xr:uid="{00000000-0006-0000-0300-000027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62" authorId="0" shapeId="0" xr:uid="{00000000-0006-0000-0300-000028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66" authorId="0" shapeId="0" xr:uid="{00000000-0006-0000-0300-000029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220" authorId="4" shapeId="0" xr:uid="{00000000-0006-0000-0300-00002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226" authorId="2" shapeId="0" xr:uid="{00000000-0006-0000-0300-00002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5" authorId="2" shapeId="0" xr:uid="{00000000-0006-0000-0300-00002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5" authorId="2" shapeId="0" xr:uid="{00000000-0006-0000-0300-00002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7" authorId="2" shapeId="0" xr:uid="{00000000-0006-0000-0300-00002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7" authorId="2" shapeId="0" xr:uid="{00000000-0006-0000-0300-00002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9" authorId="2" shapeId="0" xr:uid="{00000000-0006-0000-0300-00003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9" authorId="2" shapeId="0" xr:uid="{00000000-0006-0000-0300-00003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1" authorId="2" shapeId="0" xr:uid="{00000000-0006-0000-0300-00003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3" authorId="2" shapeId="0" xr:uid="{00000000-0006-0000-0300-00003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5" authorId="2" shapeId="0" xr:uid="{00000000-0006-0000-0300-00003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7" authorId="2" shapeId="0" xr:uid="{00000000-0006-0000-0300-00003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9" authorId="2" shapeId="0" xr:uid="{00000000-0006-0000-0300-00003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1" authorId="2" shapeId="0" xr:uid="{00000000-0006-0000-0300-00003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1" authorId="2" shapeId="0" xr:uid="{00000000-0006-0000-0300-00003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3" authorId="2" shapeId="0" xr:uid="{00000000-0006-0000-0300-00003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3" authorId="2" shapeId="0" xr:uid="{00000000-0006-0000-0300-00003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5" authorId="2" shapeId="0" xr:uid="{00000000-0006-0000-0300-00003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5" authorId="2" shapeId="0" xr:uid="{00000000-0006-0000-0300-00003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7" authorId="2" shapeId="0" xr:uid="{00000000-0006-0000-0300-00003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9" authorId="2" shapeId="0" xr:uid="{00000000-0006-0000-0300-00003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1" authorId="2" shapeId="0" xr:uid="{00000000-0006-0000-0300-00003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3" authorId="2" shapeId="0" xr:uid="{00000000-0006-0000-0300-00004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5" authorId="2" shapeId="0" xr:uid="{00000000-0006-0000-0300-00004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7" authorId="2" shapeId="0" xr:uid="{00000000-0006-0000-0300-00004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1" authorId="2" shapeId="0" xr:uid="{00000000-0006-0000-0300-00004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0" authorId="2" shapeId="0" xr:uid="{00000000-0006-0000-0300-00004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0" authorId="2" shapeId="0" xr:uid="{00000000-0006-0000-0300-00004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2" authorId="2" shapeId="0" xr:uid="{00000000-0006-0000-0300-00004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2" authorId="2" shapeId="0" xr:uid="{00000000-0006-0000-0300-00004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4" authorId="2" shapeId="0" xr:uid="{00000000-0006-0000-0300-00004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4" authorId="2" shapeId="0" xr:uid="{00000000-0006-0000-0300-00004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6" authorId="2" shapeId="0" xr:uid="{00000000-0006-0000-0300-00004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8" authorId="2" shapeId="0" xr:uid="{00000000-0006-0000-0300-00004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0" authorId="2" shapeId="0" xr:uid="{00000000-0006-0000-0300-00004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2" authorId="2" shapeId="0" xr:uid="{00000000-0006-0000-0300-00004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4" authorId="2" shapeId="0" xr:uid="{00000000-0006-0000-0300-00004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6" authorId="2" shapeId="0" xr:uid="{00000000-0006-0000-0300-00004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6" authorId="2" shapeId="0" xr:uid="{00000000-0006-0000-0300-00005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8" authorId="2" shapeId="0" xr:uid="{00000000-0006-0000-0300-00005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8" authorId="2" shapeId="0" xr:uid="{00000000-0006-0000-0300-00005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0" authorId="2" shapeId="0" xr:uid="{00000000-0006-0000-0300-00005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00" authorId="2" shapeId="0" xr:uid="{00000000-0006-0000-0300-00005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2" authorId="2" shapeId="0" xr:uid="{00000000-0006-0000-0300-00005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4" authorId="2" shapeId="0" xr:uid="{00000000-0006-0000-0300-00005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6" authorId="2" shapeId="0" xr:uid="{00000000-0006-0000-0300-00005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8" authorId="2" shapeId="0" xr:uid="{00000000-0006-0000-0300-00005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0" authorId="2" shapeId="0" xr:uid="{00000000-0006-0000-0300-00005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2" authorId="2" shapeId="0" xr:uid="{00000000-0006-0000-0300-00005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6" authorId="2" shapeId="0" xr:uid="{00000000-0006-0000-0300-00005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5" authorId="2" shapeId="0" xr:uid="{00000000-0006-0000-0300-00005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5" authorId="2" shapeId="0" xr:uid="{00000000-0006-0000-0300-00005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7" authorId="2" shapeId="0" xr:uid="{00000000-0006-0000-0300-00005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7" authorId="2" shapeId="0" xr:uid="{00000000-0006-0000-0300-00005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9" authorId="2" shapeId="0" xr:uid="{00000000-0006-0000-0300-00006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9" authorId="2" shapeId="0" xr:uid="{00000000-0006-0000-0300-00006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31" authorId="2" shapeId="0" xr:uid="{00000000-0006-0000-0300-00006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3" authorId="2" shapeId="0" xr:uid="{00000000-0006-0000-0300-00006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5" authorId="2" shapeId="0" xr:uid="{00000000-0006-0000-0300-00006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7" authorId="2" shapeId="0" xr:uid="{00000000-0006-0000-0300-00006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9" authorId="2" shapeId="0" xr:uid="{00000000-0006-0000-0300-00006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1" authorId="2" shapeId="0" xr:uid="{00000000-0006-0000-0300-00006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1" authorId="2" shapeId="0" xr:uid="{00000000-0006-0000-0300-00006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3" authorId="2" shapeId="0" xr:uid="{00000000-0006-0000-0300-00006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3" authorId="2" shapeId="0" xr:uid="{00000000-0006-0000-0300-00006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5" authorId="2" shapeId="0" xr:uid="{00000000-0006-0000-0300-00006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5" authorId="2" shapeId="0" xr:uid="{00000000-0006-0000-0300-00006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7" authorId="2" shapeId="0" xr:uid="{00000000-0006-0000-0300-00006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9" authorId="2" shapeId="0" xr:uid="{00000000-0006-0000-0300-00006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1" authorId="2" shapeId="0" xr:uid="{00000000-0006-0000-0300-00006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3" authorId="2" shapeId="0" xr:uid="{00000000-0006-0000-0300-00007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5" authorId="2" shapeId="0" xr:uid="{00000000-0006-0000-0300-00007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7" authorId="2" shapeId="0" xr:uid="{00000000-0006-0000-0300-00007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5" authorId="2" shapeId="0" xr:uid="{00000000-0006-0000-0300-00007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5" authorId="2" shapeId="0" xr:uid="{00000000-0006-0000-0300-00007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7" authorId="2" shapeId="0" xr:uid="{00000000-0006-0000-0300-00007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7" authorId="2" shapeId="0" xr:uid="{00000000-0006-0000-0300-00007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9" authorId="2" shapeId="0" xr:uid="{00000000-0006-0000-0300-00007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9" authorId="2" shapeId="0" xr:uid="{00000000-0006-0000-0300-00007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31" authorId="2" shapeId="0" xr:uid="{00000000-0006-0000-0300-00007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3" authorId="2" shapeId="0" xr:uid="{00000000-0006-0000-0300-00007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5" authorId="2" shapeId="0" xr:uid="{00000000-0006-0000-0300-00007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7" authorId="2" shapeId="0" xr:uid="{00000000-0006-0000-0300-00007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9" authorId="2" shapeId="0" xr:uid="{00000000-0006-0000-0300-00007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NIJSW</author>
    <author>ese-veda02</author>
    <author>Maurizio Gargiulo</author>
  </authors>
  <commentList>
    <comment ref="B2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S13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41" authorId="2" shapeId="0" xr:uid="{00000000-0006-0000-04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<sst xmlns="http://schemas.openxmlformats.org/spreadsheetml/2006/main" count="3934" uniqueCount="831">
  <si>
    <t>INFELE</t>
  </si>
  <si>
    <t>INFMCH</t>
  </si>
  <si>
    <t>ICHOTH</t>
  </si>
  <si>
    <t>\I:</t>
  </si>
  <si>
    <t>ELC</t>
  </si>
  <si>
    <t>DAYNITE</t>
  </si>
  <si>
    <t>GW</t>
  </si>
  <si>
    <t>~FI_T</t>
  </si>
  <si>
    <t>CommName</t>
  </si>
  <si>
    <t>CommDesc</t>
  </si>
  <si>
    <t>Unit</t>
  </si>
  <si>
    <t>CTSLvl</t>
  </si>
  <si>
    <t>PeakTS</t>
  </si>
  <si>
    <t>Ctype</t>
  </si>
  <si>
    <t>20</t>
  </si>
  <si>
    <t>BIORPS</t>
  </si>
  <si>
    <t>SNKCO2N</t>
  </si>
  <si>
    <t>GASBFG</t>
  </si>
  <si>
    <t>2</t>
  </si>
  <si>
    <t>Start</t>
  </si>
  <si>
    <t>High Temperature Heat for IPH and IPL (IND)</t>
  </si>
  <si>
    <t>ICHPRC</t>
  </si>
  <si>
    <t>INDHH2</t>
  </si>
  <si>
    <t>SYNDST</t>
  </si>
  <si>
    <t>31.536</t>
  </si>
  <si>
    <t>IOIELE</t>
  </si>
  <si>
    <t>IOIMCH</t>
  </si>
  <si>
    <t>IOIPRC</t>
  </si>
  <si>
    <t xml:space="preserve">PJ </t>
  </si>
  <si>
    <t>ICHELE</t>
  </si>
  <si>
    <t>IPPHTH</t>
  </si>
  <si>
    <t>2010</t>
  </si>
  <si>
    <t>BIOGAS</t>
  </si>
  <si>
    <t>Comm-IN-A</t>
  </si>
  <si>
    <t>kt</t>
  </si>
  <si>
    <t>COMDST</t>
  </si>
  <si>
    <t>EFF</t>
  </si>
  <si>
    <t>RSDDME</t>
  </si>
  <si>
    <t>Sets</t>
  </si>
  <si>
    <t>TechName</t>
  </si>
  <si>
    <t>TechDesc</t>
  </si>
  <si>
    <t>TechCapUnit</t>
  </si>
  <si>
    <t>TechActUnit</t>
  </si>
  <si>
    <t>Comm-IN</t>
  </si>
  <si>
    <t>Comm-OUT</t>
  </si>
  <si>
    <t>ELCSCO2N</t>
  </si>
  <si>
    <t>INDSCO2N</t>
  </si>
  <si>
    <t>SUPSCO2N</t>
  </si>
  <si>
    <t>COMSCO2N</t>
  </si>
  <si>
    <t>Unts</t>
  </si>
  <si>
    <t>YEAR</t>
  </si>
  <si>
    <t>Output</t>
  </si>
  <si>
    <t>Cap2Act</t>
  </si>
  <si>
    <t>INVCOST~2001</t>
  </si>
  <si>
    <t>INVCOST~2010</t>
  </si>
  <si>
    <t>IOIOTH</t>
  </si>
  <si>
    <t>INFOTH</t>
  </si>
  <si>
    <t>INMOTH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</si>
  <si>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</si>
  <si>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</si>
  <si>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</si>
  <si>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</si>
  <si>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</si>
  <si>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</si>
  <si>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</si>
  <si>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</si>
  <si>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</si>
  <si>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INDGAS</t>
  </si>
  <si>
    <t>CSet</t>
  </si>
  <si>
    <t>ENT</t>
  </si>
  <si>
    <t>IPPPRC</t>
  </si>
  <si>
    <t>INDBLQ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</si>
  <si>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</si>
  <si>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</si>
  <si>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</si>
  <si>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</si>
  <si>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</si>
  <si>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</si>
  <si>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</si>
  <si>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</si>
  <si>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VAROM</t>
  </si>
  <si>
    <t>1</t>
  </si>
  <si>
    <t>COMHH2</t>
  </si>
  <si>
    <t>INMELE</t>
  </si>
  <si>
    <t>*</t>
  </si>
  <si>
    <t>PRE</t>
  </si>
  <si>
    <t>TRAMtaHS</t>
  </si>
  <si>
    <t>TRAMtaHB</t>
  </si>
  <si>
    <t>SYNMtaH</t>
  </si>
  <si>
    <t>BIOMtaH</t>
  </si>
  <si>
    <t>Mta</t>
  </si>
  <si>
    <t>OLDCSet</t>
  </si>
  <si>
    <t>INFPRC</t>
  </si>
  <si>
    <t>TRABGS</t>
  </si>
  <si>
    <t>TRADMES</t>
  </si>
  <si>
    <t>TRADMEB</t>
  </si>
  <si>
    <t>INDCBL</t>
  </si>
  <si>
    <t>SNKEOR</t>
  </si>
  <si>
    <t>SNKDOO</t>
  </si>
  <si>
    <t>SNKDGO</t>
  </si>
  <si>
    <t>SNKDOF</t>
  </si>
  <si>
    <t>SNKDGF</t>
  </si>
  <si>
    <t>SNKCB1</t>
  </si>
  <si>
    <t>SNKCB2</t>
  </si>
  <si>
    <t>SNKDSA</t>
  </si>
  <si>
    <t>SNKAFF</t>
  </si>
  <si>
    <t>BIODME</t>
  </si>
  <si>
    <t>TRAFTB</t>
  </si>
  <si>
    <t>TRAFTS</t>
  </si>
  <si>
    <t>INVCOST~2015</t>
  </si>
  <si>
    <t>AFA</t>
  </si>
  <si>
    <t>\I: Units</t>
  </si>
  <si>
    <t>PJ/GW</t>
  </si>
  <si>
    <t>ENV</t>
  </si>
  <si>
    <t>BIORPOIL</t>
  </si>
  <si>
    <t>BIOGLY</t>
  </si>
  <si>
    <t>BIOPLPOIL</t>
  </si>
  <si>
    <t>BIOCRP1</t>
  </si>
  <si>
    <t>BIOSTIL</t>
  </si>
  <si>
    <t>BIOCRP2</t>
  </si>
  <si>
    <t>BIOPLPBEET</t>
  </si>
  <si>
    <t>NRG</t>
  </si>
  <si>
    <t>INDDME</t>
  </si>
  <si>
    <t>ELCDME</t>
  </si>
  <si>
    <t>COMDME</t>
  </si>
  <si>
    <t>AGRDME</t>
  </si>
  <si>
    <t>INMMCH</t>
  </si>
  <si>
    <t>INMPRC</t>
  </si>
  <si>
    <t>FX</t>
  </si>
  <si>
    <t>PJ</t>
  </si>
  <si>
    <t>BIOCRP</t>
  </si>
  <si>
    <t>ELCHH2</t>
  </si>
  <si>
    <t>MAT</t>
  </si>
  <si>
    <t>AF</t>
  </si>
  <si>
    <t>RSDHH2U</t>
  </si>
  <si>
    <t>RSDHH2R</t>
  </si>
  <si>
    <t>SEASON</t>
  </si>
  <si>
    <t>LTHEAT</t>
  </si>
  <si>
    <t>HTHEAT</t>
  </si>
  <si>
    <t>INVCOST~2025</t>
  </si>
  <si>
    <t>INVCOST~2035</t>
  </si>
  <si>
    <t>EFF~2010</t>
  </si>
  <si>
    <t>EFF~2015</t>
  </si>
  <si>
    <t>EFF~2025</t>
  </si>
  <si>
    <t>EFF~2035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</si>
  <si>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</si>
  <si>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</si>
  <si>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</si>
  <si>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</si>
  <si>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</si>
  <si>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</si>
  <si>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</si>
  <si>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</si>
  <si>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ELCWAV</t>
  </si>
  <si>
    <t>INDCO2N</t>
  </si>
  <si>
    <t>ICHMCH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</si>
  <si>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</si>
  <si>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</si>
  <si>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</si>
  <si>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</si>
  <si>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</si>
  <si>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</si>
  <si>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</si>
  <si>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</si>
  <si>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</si>
  <si>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</si>
  <si>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</si>
  <si>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</si>
  <si>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</si>
  <si>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</si>
  <si>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</si>
  <si>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</si>
  <si>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SYNH2CT</t>
  </si>
  <si>
    <t>Centralized hydrogen (Tank storage)</t>
  </si>
  <si>
    <t>DayNite</t>
  </si>
  <si>
    <t>EMISSIONS~INDCO2P</t>
  </si>
  <si>
    <t>EMISSIONS~INDCXFN</t>
  </si>
  <si>
    <t>EMISSIONS~INDSCO2N</t>
  </si>
  <si>
    <t>SHARE~UP</t>
  </si>
  <si>
    <t>Input~MATI</t>
  </si>
  <si>
    <t>IALFINPRO01</t>
  </si>
  <si>
    <t>IAL.Finishing Processes.01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</si>
  <si>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</si>
  <si>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</si>
  <si>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</si>
  <si>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</si>
  <si>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</si>
  <si>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</si>
  <si>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</si>
  <si>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</si>
  <si>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</si>
  <si>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</si>
  <si>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IALHAHEPF01</t>
  </si>
  <si>
    <t>IAL.Hall Heroult.Point Feeders.01</t>
  </si>
  <si>
    <t>0.95</t>
  </si>
  <si>
    <t>1000</t>
  </si>
  <si>
    <t>0.125</t>
  </si>
  <si>
    <t>4700</t>
  </si>
  <si>
    <t>MALBAU</t>
  </si>
  <si>
    <t>IALHAHERG01</t>
  </si>
  <si>
    <t>IAL.Hall Heroult.Regular.011</t>
  </si>
  <si>
    <t>10000</t>
  </si>
  <si>
    <t>1.25</t>
  </si>
  <si>
    <t>4500</t>
  </si>
  <si>
    <t>IALHAHERG05</t>
  </si>
  <si>
    <t>IAL.Hall Heroult.OPTIMAL ELECTROLYSIS.05</t>
  </si>
  <si>
    <t>ICARUS-4 Sector study for the Non-Ferrous Metals Industry NWS-E-2000-08</t>
  </si>
  <si>
    <t>7500</t>
  </si>
  <si>
    <t>4650</t>
  </si>
  <si>
    <t>IALHAHERG10</t>
  </si>
  <si>
    <t>IAL.Hall Heroult.reduced electrolyte temperature.10</t>
  </si>
  <si>
    <t>4575</t>
  </si>
  <si>
    <t>IALINERAN01</t>
  </si>
  <si>
    <t>IAL.Inert Anodes.01</t>
  </si>
  <si>
    <t>0</t>
  </si>
  <si>
    <t>4100</t>
  </si>
  <si>
    <t>IALRECYCP01</t>
  </si>
  <si>
    <t>IAL.Recycled Production.01</t>
  </si>
  <si>
    <t>275</t>
  </si>
  <si>
    <t>950</t>
  </si>
  <si>
    <t>160</t>
  </si>
  <si>
    <t>MALSCR</t>
  </si>
  <si>
    <t>2015</t>
  </si>
  <si>
    <t>2020</t>
  </si>
  <si>
    <t>2025</t>
  </si>
  <si>
    <t>2030</t>
  </si>
  <si>
    <t>IALRECYCP05</t>
  </si>
  <si>
    <t>IAL.Recycled Production scrap pre-heat.05.</t>
  </si>
  <si>
    <t>23.75</t>
  </si>
  <si>
    <t>IALRECYCP10</t>
  </si>
  <si>
    <t>IAL.Recycled Production enhanced furnaces.10.</t>
  </si>
  <si>
    <t>280</t>
  </si>
  <si>
    <t>970</t>
  </si>
  <si>
    <t>165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</si>
  <si>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</si>
  <si>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</si>
  <si>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</si>
  <si>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</si>
  <si>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</si>
  <si>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</si>
  <si>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</si>
  <si>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</si>
  <si>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</si>
  <si>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</si>
  <si>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</si>
  <si>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</si>
  <si>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</si>
  <si>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</si>
  <si>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</si>
  <si>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</si>
  <si>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</si>
  <si>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</si>
  <si>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</si>
  <si>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</si>
  <si>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</si>
  <si>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</si>
  <si>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</si>
  <si>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</si>
  <si>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</si>
  <si>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</si>
  <si>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</si>
  <si>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</si>
  <si>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</si>
  <si>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</si>
  <si>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</si>
  <si>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</si>
  <si>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</si>
  <si>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</si>
  <si>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</si>
  <si>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</si>
  <si>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</si>
  <si>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</si>
  <si>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</si>
  <si>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</si>
  <si>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</si>
  <si>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</si>
  <si>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</si>
  <si>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</si>
  <si>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</si>
  <si>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</si>
  <si>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</si>
  <si>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</si>
  <si>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</si>
  <si>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</si>
  <si>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</si>
  <si>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</si>
  <si>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</si>
  <si>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</si>
  <si>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</si>
  <si>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</si>
  <si>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</si>
  <si>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</si>
  <si>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</si>
  <si>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</si>
  <si>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</si>
  <si>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</si>
  <si>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</si>
  <si>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</si>
  <si>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</si>
  <si>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</si>
  <si>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</si>
  <si>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</si>
  <si>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</si>
  <si>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</si>
  <si>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</si>
  <si>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</si>
  <si>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</si>
  <si>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3.38</t>
  </si>
  <si>
    <t>90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</si>
  <si>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</si>
  <si>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</si>
  <si>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</si>
  <si>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</si>
  <si>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</si>
  <si>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</si>
  <si>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</si>
  <si>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</si>
  <si>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</si>
  <si>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</si>
  <si>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</si>
  <si>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</si>
  <si>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</si>
  <si>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</si>
  <si>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</si>
  <si>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</si>
  <si>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</si>
  <si>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</si>
  <si>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</si>
  <si>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</si>
  <si>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</si>
  <si>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</si>
  <si>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</si>
  <si>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</si>
  <si>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</si>
  <si>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</si>
  <si>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</si>
  <si>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</si>
  <si>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</si>
  <si>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</si>
  <si>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</si>
  <si>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</si>
  <si>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</si>
  <si>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</si>
  <si>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</si>
  <si>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</si>
  <si>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</si>
  <si>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</si>
  <si>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</si>
  <si>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</si>
  <si>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</si>
  <si>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</si>
  <si>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</si>
  <si>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</si>
  <si>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</si>
  <si>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</si>
  <si>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</si>
  <si>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</si>
  <si>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</si>
  <si>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</si>
  <si>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</si>
  <si>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</si>
  <si>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</si>
  <si>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</si>
  <si>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</si>
  <si>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</si>
  <si>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</si>
  <si>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</si>
  <si>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</si>
  <si>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</si>
  <si>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</si>
  <si>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</si>
  <si>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</si>
  <si>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</si>
  <si>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</si>
  <si>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</si>
  <si>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</si>
  <si>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</si>
  <si>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</si>
  <si>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</si>
  <si>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</si>
  <si>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</si>
  <si>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</si>
  <si>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</si>
  <si>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</si>
  <si>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</si>
  <si>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</si>
  <si>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</si>
  <si>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</si>
  <si>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</si>
  <si>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</si>
  <si>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</si>
  <si>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</si>
  <si>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</si>
  <si>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</si>
  <si>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</si>
  <si>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</si>
  <si>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</si>
  <si>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</si>
  <si>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</si>
  <si>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</si>
  <si>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</si>
  <si>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</si>
  <si>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</si>
  <si>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</si>
  <si>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</si>
  <si>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</si>
  <si>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</si>
  <si>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</si>
  <si>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</si>
  <si>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</si>
  <si>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</si>
  <si>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</si>
  <si>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</si>
  <si>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</si>
  <si>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</si>
  <si>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</si>
  <si>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</si>
  <si>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</si>
  <si>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</si>
  <si>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</si>
  <si>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</si>
  <si>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</si>
  <si>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</si>
  <si>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</si>
  <si>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</si>
  <si>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</si>
  <si>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</si>
  <si>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</si>
  <si>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</si>
  <si>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</si>
  <si>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</si>
  <si>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</si>
  <si>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</si>
  <si>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</si>
  <si>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</si>
  <si>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</si>
  <si>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</si>
  <si>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</si>
  <si>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</si>
  <si>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</si>
  <si>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</si>
  <si>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</si>
  <si>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</si>
  <si>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</si>
  <si>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</si>
  <si>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</si>
  <si>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</si>
  <si>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</si>
  <si>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</si>
  <si>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</si>
  <si>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</si>
  <si>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</si>
  <si>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</si>
  <si>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</si>
  <si>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</si>
  <si>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</si>
  <si>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</si>
  <si>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</si>
  <si>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</si>
  <si>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</si>
  <si>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</si>
  <si>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</si>
  <si>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</si>
  <si>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</si>
  <si>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</si>
  <si>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</si>
  <si>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</si>
  <si>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</si>
  <si>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</si>
  <si>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</si>
  <si>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</si>
  <si>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</si>
  <si>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</si>
  <si>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</si>
  <si>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</si>
  <si>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</si>
  <si>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</si>
  <si>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</si>
  <si>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</si>
  <si>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</si>
  <si>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</si>
  <si>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</si>
  <si>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</si>
  <si>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</si>
  <si>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</si>
  <si>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</si>
  <si>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</si>
  <si>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</si>
  <si>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</si>
  <si>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</si>
  <si>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</si>
  <si>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</si>
  <si>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</si>
  <si>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</si>
  <si>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</si>
  <si>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</si>
  <si>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</si>
  <si>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</si>
  <si>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</si>
  <si>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</si>
  <si>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</si>
  <si>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</si>
  <si>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</si>
  <si>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</si>
  <si>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</si>
  <si>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</si>
  <si>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</si>
  <si>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</si>
  <si>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</si>
  <si>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</si>
  <si>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</si>
  <si>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</si>
  <si>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</si>
  <si>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</si>
  <si>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</si>
  <si>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</si>
  <si>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</si>
  <si>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</si>
  <si>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</si>
  <si>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</si>
  <si>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</si>
  <si>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</si>
  <si>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</si>
  <si>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</si>
  <si>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</si>
  <si>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</si>
  <si>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</si>
  <si>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</si>
  <si>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</si>
  <si>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</si>
  <si>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</si>
  <si>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</si>
  <si>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</si>
  <si>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</si>
  <si>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</si>
  <si>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</si>
  <si>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</si>
  <si>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</si>
  <si>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</si>
  <si>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</si>
  <si>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</si>
  <si>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</si>
  <si>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</si>
  <si>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</si>
  <si>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</si>
  <si>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</si>
  <si>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</si>
  <si>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</si>
  <si>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</si>
  <si>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</si>
  <si>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</si>
  <si>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</si>
  <si>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</si>
  <si>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</si>
  <si>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</si>
  <si>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</si>
  <si>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</si>
  <si>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</si>
  <si>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</si>
  <si>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</si>
  <si>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</si>
  <si>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</si>
  <si>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</si>
  <si>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</si>
  <si>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</si>
  <si>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</si>
  <si>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</si>
  <si>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</si>
  <si>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</si>
  <si>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</si>
  <si>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</si>
  <si>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53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</si>
  <si>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</si>
  <si>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</si>
  <si>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</si>
  <si>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</si>
  <si>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</si>
  <si>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</si>
  <si>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</si>
  <si>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</si>
  <si>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</si>
  <si>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40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</si>
  <si>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</si>
  <si>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</si>
  <si>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</si>
  <si>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</si>
  <si>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</si>
  <si>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</si>
  <si>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</si>
  <si>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</si>
  <si>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</si>
  <si>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</si>
  <si>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</si>
  <si>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</si>
  <si>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</si>
  <si>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</si>
  <si>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</si>
  <si>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</si>
  <si>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</si>
  <si>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</si>
  <si>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</si>
  <si>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</si>
  <si>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</si>
  <si>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</si>
  <si>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</si>
  <si>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</si>
  <si>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</si>
  <si>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</si>
  <si>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</si>
  <si>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</si>
  <si>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</si>
  <si>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</si>
  <si>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</si>
  <si>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</si>
  <si>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</si>
  <si>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</si>
  <si>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</si>
  <si>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</si>
  <si>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</si>
  <si>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</si>
  <si>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</si>
  <si>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</si>
  <si>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</si>
  <si>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</si>
  <si>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</si>
  <si>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</si>
  <si>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LiMtaype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</si>
  <si>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</si>
  <si>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</si>
  <si>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</si>
  <si>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</si>
  <si>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</si>
  <si>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</si>
  <si>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</si>
  <si>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</si>
  <si>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</si>
  <si>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</si>
  <si>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</si>
  <si>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</si>
  <si>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</si>
  <si>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</si>
  <si>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</si>
  <si>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</si>
  <si>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</si>
  <si>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</si>
  <si>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</si>
  <si>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</si>
  <si>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</si>
  <si>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</si>
  <si>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</si>
  <si>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</si>
  <si>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</si>
  <si>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</si>
  <si>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</si>
  <si>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</si>
  <si>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</si>
  <si>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</si>
  <si>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</si>
  <si>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</si>
  <si>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</si>
  <si>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</si>
  <si>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</si>
  <si>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</si>
  <si>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</si>
  <si>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</si>
  <si>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</si>
  <si>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</si>
  <si>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</si>
  <si>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</si>
  <si>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</si>
  <si>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</si>
  <si>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</si>
  <si>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</si>
  <si>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</si>
  <si>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</si>
  <si>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</si>
  <si>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</si>
  <si>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</si>
  <si>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</si>
  <si>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</si>
  <si>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</si>
  <si>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</si>
  <si>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</si>
  <si>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</si>
  <si>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</si>
  <si>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</si>
  <si>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</si>
  <si>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</si>
  <si>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</si>
  <si>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</si>
  <si>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</si>
  <si>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</si>
  <si>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</si>
  <si>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</si>
  <si>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</si>
  <si>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</si>
  <si>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</si>
  <si>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</si>
  <si>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</si>
  <si>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</si>
  <si>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</si>
  <si>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</si>
  <si>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</si>
  <si>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</si>
  <si>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</si>
  <si>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</si>
  <si>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</si>
  <si>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</si>
  <si>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</si>
  <si>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</si>
  <si>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</si>
  <si>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</si>
  <si>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</si>
  <si>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</si>
  <si>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</si>
  <si>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</si>
  <si>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</si>
  <si>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</si>
  <si>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</si>
  <si>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</si>
  <si>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</si>
  <si>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</si>
  <si>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</si>
  <si>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</si>
  <si>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</si>
  <si>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</si>
  <si>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</si>
  <si>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</si>
  <si>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</si>
  <si>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</si>
  <si>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DM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</si>
  <si>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</si>
  <si>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</si>
  <si>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</si>
  <si>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</si>
  <si>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</si>
  <si>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</si>
  <si>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</si>
  <si>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</si>
  <si>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</si>
  <si>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</si>
  <si>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</si>
  <si>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</si>
  <si>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</si>
  <si>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</si>
  <si>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</si>
  <si>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</si>
  <si>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</si>
  <si>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</si>
  <si>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</si>
  <si>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</si>
  <si>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</si>
  <si>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</si>
  <si>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IIS.Finishing Processes.01</t>
  </si>
  <si>
    <t>IPP.High Quality Paper Production Adv DrivesCCS.05.</t>
  </si>
  <si>
    <t>No</t>
  </si>
  <si>
    <t>.PRE.</t>
  </si>
  <si>
    <t>IISBOXFUR01</t>
  </si>
  <si>
    <t>IIS.Blast Oxygen Furnace BOF.Regular.01</t>
  </si>
  <si>
    <t>IISBOXSCR01</t>
  </si>
  <si>
    <t>IIS.Blast Oxygen Furnace BOF.Scrap.01</t>
  </si>
  <si>
    <t>IISCOREX01</t>
  </si>
  <si>
    <t>IIS.Iron COREX.01</t>
  </si>
  <si>
    <t>IISCUPOLA01</t>
  </si>
  <si>
    <t>IIS.Cast Iron Cupola.01</t>
  </si>
  <si>
    <t>IISCYCFUR01</t>
  </si>
  <si>
    <t>IIS.Iron Cyclone Convertor Furnace CCF.01</t>
  </si>
  <si>
    <t>IISDRIEAF01</t>
  </si>
  <si>
    <t>IIS.Electric Arc Furnace for DRI.01</t>
  </si>
  <si>
    <t>IISDRISPN01</t>
  </si>
  <si>
    <t>IIS.Iron Sponge Iron for DRI.01</t>
  </si>
  <si>
    <t>IISDRISPNCS01</t>
  </si>
  <si>
    <t>IIS.Iron Sponge Iron for DRI with CCS.01.</t>
  </si>
  <si>
    <t>IISDRIH2</t>
  </si>
  <si>
    <t>IIS.Iron Sponge Iron for DRI with hydrogen</t>
  </si>
  <si>
    <t>IISELAFUR01</t>
  </si>
  <si>
    <t>IIS.Electric Arc Furnace.01</t>
  </si>
  <si>
    <t>IISFECRFR01</t>
  </si>
  <si>
    <t>IIS.Ferro Chrome Smelting Furnace.01</t>
  </si>
  <si>
    <t>IISPELLET01</t>
  </si>
  <si>
    <t>IIS.Pellet Production.01</t>
  </si>
  <si>
    <t>IISSINTER01</t>
  </si>
  <si>
    <t>IIS.Sinter Production.01</t>
  </si>
  <si>
    <t>IISSINTERBIO</t>
  </si>
  <si>
    <t>IIS.Sinter Production.BIO</t>
  </si>
  <si>
    <t>IISOXYGEN01</t>
  </si>
  <si>
    <t>IIS.Oxygen Production</t>
  </si>
  <si>
    <t>IISBLAFURBIO</t>
  </si>
  <si>
    <t>IIS.Iron Blast Furnace Charcoal or equiv.05.</t>
  </si>
  <si>
    <t>IISBLAFURDCI05</t>
  </si>
  <si>
    <t>IIS.Iron Blast Furnace direct coal injection.05.</t>
  </si>
  <si>
    <t>IISBLAFURTGR10</t>
  </si>
  <si>
    <t>IIS.Iron Oxygen Blast Furnace Top Gas Recirculation.10.</t>
  </si>
  <si>
    <t>IISBLAFURTGRCS20</t>
  </si>
  <si>
    <t>IIS.Iron Oxygen Blast Furnace TGR with CCS.20.</t>
  </si>
  <si>
    <t>IISBLAFURCS20</t>
  </si>
  <si>
    <t>IIS.Iron Oxygen Blast Furnace with CCS.20.</t>
  </si>
  <si>
    <t>IISCOREXCS</t>
  </si>
  <si>
    <t>IIS.COREX with CCS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</si>
  <si>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</si>
  <si>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</si>
  <si>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</si>
  <si>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</si>
  <si>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</si>
  <si>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</si>
  <si>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</si>
  <si>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</si>
  <si>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</si>
  <si>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</si>
  <si>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</si>
  <si>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</si>
  <si>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</si>
  <si>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</si>
  <si>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</si>
  <si>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</si>
  <si>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</si>
  <si>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</si>
  <si>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</si>
  <si>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</si>
  <si>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</si>
  <si>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</si>
  <si>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</si>
  <si>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</si>
  <si>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</si>
  <si>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</si>
  <si>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</si>
  <si>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</si>
  <si>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</si>
  <si>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</si>
  <si>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CEFF~MATI</t>
  </si>
  <si>
    <t>MovedToSysSettings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</si>
</sst>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4:AG720"/>
  <sheetViews>
    <sheetView tabSelected="1" topLeftCell="A4" zoomScaleNormal="100" workbookViewId="0">
      <pane xSplit="10" ySplit="2" topLeftCell="U385" activePane="bottomRight" state="frozen"/>
      <selection activeCell="A4" sqref="A4"/>
      <selection pane="topRight" activeCell="K4" sqref="K4"/>
      <selection pane="bottomLeft" activeCell="A6" sqref="A6"/>
      <selection pane="bottomRight" activeCell="T417" sqref="T417"/>
    </sheetView>
  </sheetViews>
  <sheetFormatPr defaultRowHeight="12.75" x14ac:dyDescent="0.2"/>
  <cols>
    <col min="1" max="1" width="5.7109375" bestFit="1" customWidth="1"/>
    <col min="2" max="2" width="21.42578125" customWidth="1"/>
    <col min="3" max="3" width="33.5703125" customWidth="1"/>
    <col min="4" max="4" width="16.5703125" customWidth="1"/>
    <col min="5" max="5" width="40.5703125" customWidth="1"/>
    <col min="6" max="7" width="9.85546875" customWidth="1"/>
    <col min="8" max="8" width="11" customWidth="1"/>
    <col min="9" max="9" width="8.42578125" customWidth="1"/>
    <col min="10" max="10" width="7.140625" customWidth="1"/>
    <col min="11" max="11" width="8.140625" customWidth="1"/>
    <col min="12" max="12" width="9.28515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1:26" x14ac:dyDescent="0.2">
      <c r="J4" t="s">
        <v>7</v>
      </c>
    </row>
    <row r="5" spans="1:26" x14ac:dyDescent="0.2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33</v>
      </c>
      <c r="H5" t="s">
        <v>44</v>
      </c>
      <c r="I5" t="s">
        <v>58</v>
      </c>
      <c r="J5" t="s">
        <v>59</v>
      </c>
      <c r="K5" t="s">
        <v>133</v>
      </c>
      <c r="L5" t="s">
        <v>60</v>
      </c>
      <c r="M5" t="s">
        <v>36</v>
      </c>
      <c r="N5" t="s">
        <v>829</v>
      </c>
      <c r="O5" t="s">
        <v>175</v>
      </c>
      <c r="P5" t="s">
        <v>176</v>
      </c>
      <c r="Q5" t="s">
        <v>177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W5" t="s">
        <v>80</v>
      </c>
      <c r="X5" t="s">
        <v>178</v>
      </c>
      <c r="Y5" t="s">
        <v>19</v>
      </c>
      <c r="Z5" t="s">
        <v>179</v>
      </c>
    </row>
    <row r="6" spans="1:26" x14ac:dyDescent="0.2">
      <c r="B6" t="s">
        <v>180</v>
      </c>
      <c r="C6" t="s">
        <v>181</v>
      </c>
      <c r="D6" t="s">
        <v>90</v>
      </c>
      <c r="E6" t="s">
        <v>182</v>
      </c>
      <c r="I6" t="s">
        <v>183</v>
      </c>
      <c r="J6">
        <v>2006</v>
      </c>
      <c r="L6" t="s">
        <v>81</v>
      </c>
      <c r="U6" t="s">
        <v>14</v>
      </c>
    </row>
    <row r="7" spans="1:26" x14ac:dyDescent="0.2">
      <c r="F7" t="s">
        <v>184</v>
      </c>
      <c r="H7" t="s">
        <v>185</v>
      </c>
      <c r="J7">
        <v>2006</v>
      </c>
      <c r="K7" t="s">
        <v>186</v>
      </c>
      <c r="R7" t="s">
        <v>187</v>
      </c>
      <c r="S7">
        <v>9999</v>
      </c>
      <c r="T7" t="s">
        <v>188</v>
      </c>
      <c r="V7">
        <v>1</v>
      </c>
    </row>
    <row r="8" spans="1:26" x14ac:dyDescent="0.2">
      <c r="F8" t="s">
        <v>189</v>
      </c>
      <c r="J8">
        <v>2006</v>
      </c>
      <c r="S8">
        <v>9999</v>
      </c>
    </row>
    <row r="9" spans="1:26" x14ac:dyDescent="0.2">
      <c r="F9" t="s">
        <v>67</v>
      </c>
      <c r="J9">
        <v>2006</v>
      </c>
      <c r="S9">
        <v>9999</v>
      </c>
    </row>
    <row r="10" spans="1:26" x14ac:dyDescent="0.2">
      <c r="F10" t="s">
        <v>190</v>
      </c>
      <c r="J10">
        <v>2006</v>
      </c>
      <c r="S10">
        <v>9999</v>
      </c>
    </row>
    <row r="11" spans="1:26" x14ac:dyDescent="0.2">
      <c r="G11" t="s">
        <v>191</v>
      </c>
      <c r="J11">
        <v>2006</v>
      </c>
      <c r="S11">
        <v>9999</v>
      </c>
    </row>
    <row r="12" spans="1:26" x14ac:dyDescent="0.2">
      <c r="B12" t="s">
        <v>192</v>
      </c>
      <c r="C12" t="s">
        <v>193</v>
      </c>
      <c r="D12" t="s">
        <v>90</v>
      </c>
      <c r="E12" t="s">
        <v>182</v>
      </c>
      <c r="H12" t="s">
        <v>191</v>
      </c>
      <c r="I12" t="s">
        <v>183</v>
      </c>
      <c r="J12">
        <v>2006</v>
      </c>
      <c r="L12" t="s">
        <v>81</v>
      </c>
      <c r="U12" t="s">
        <v>14</v>
      </c>
      <c r="V12" t="s">
        <v>81</v>
      </c>
    </row>
    <row r="13" spans="1:26" x14ac:dyDescent="0.2">
      <c r="F13" t="s">
        <v>190</v>
      </c>
      <c r="J13">
        <v>2006</v>
      </c>
      <c r="K13" t="s">
        <v>194</v>
      </c>
      <c r="O13" t="s">
        <v>195</v>
      </c>
      <c r="P13" t="s">
        <v>196</v>
      </c>
      <c r="R13">
        <v>154.54545454545499</v>
      </c>
      <c r="S13">
        <v>0.5</v>
      </c>
      <c r="T13" t="s">
        <v>197</v>
      </c>
      <c r="W13">
        <v>552.27272727272702</v>
      </c>
    </row>
    <row r="14" spans="1:26" x14ac:dyDescent="0.2">
      <c r="F14" t="s">
        <v>67</v>
      </c>
      <c r="J14">
        <v>2006</v>
      </c>
      <c r="S14">
        <v>1.5</v>
      </c>
    </row>
    <row r="15" spans="1:26" x14ac:dyDescent="0.2">
      <c r="F15" t="s">
        <v>189</v>
      </c>
      <c r="J15">
        <v>2006</v>
      </c>
      <c r="S15">
        <v>37.6</v>
      </c>
    </row>
    <row r="16" spans="1:26" x14ac:dyDescent="0.2">
      <c r="F16" t="s">
        <v>198</v>
      </c>
      <c r="J16">
        <v>2006</v>
      </c>
      <c r="S16">
        <v>2</v>
      </c>
    </row>
    <row r="17" spans="2:23" x14ac:dyDescent="0.2">
      <c r="B17" t="s">
        <v>199</v>
      </c>
      <c r="C17" t="s">
        <v>200</v>
      </c>
      <c r="D17" t="s">
        <v>90</v>
      </c>
      <c r="E17" t="s">
        <v>182</v>
      </c>
      <c r="H17" t="s">
        <v>191</v>
      </c>
      <c r="I17" t="s">
        <v>183</v>
      </c>
      <c r="J17">
        <v>2006</v>
      </c>
      <c r="L17" t="s">
        <v>81</v>
      </c>
      <c r="U17" t="s">
        <v>14</v>
      </c>
      <c r="V17" t="s">
        <v>81</v>
      </c>
    </row>
    <row r="18" spans="2:23" x14ac:dyDescent="0.2">
      <c r="F18" t="s">
        <v>190</v>
      </c>
      <c r="J18">
        <v>2006</v>
      </c>
      <c r="K18" t="s">
        <v>194</v>
      </c>
      <c r="O18" t="s">
        <v>201</v>
      </c>
      <c r="P18" t="s">
        <v>202</v>
      </c>
      <c r="R18">
        <v>154.54545454545499</v>
      </c>
      <c r="S18">
        <v>0.5</v>
      </c>
      <c r="T18" t="s">
        <v>203</v>
      </c>
      <c r="W18">
        <v>552.27272727272702</v>
      </c>
    </row>
    <row r="19" spans="2:23" x14ac:dyDescent="0.2">
      <c r="F19" t="s">
        <v>67</v>
      </c>
      <c r="J19">
        <v>2006</v>
      </c>
      <c r="S19">
        <v>1.5</v>
      </c>
    </row>
    <row r="20" spans="2:23" x14ac:dyDescent="0.2">
      <c r="F20" t="s">
        <v>189</v>
      </c>
      <c r="J20">
        <v>2006</v>
      </c>
      <c r="S20">
        <v>39</v>
      </c>
    </row>
    <row r="21" spans="2:23" x14ac:dyDescent="0.2">
      <c r="F21" t="s">
        <v>198</v>
      </c>
      <c r="J21">
        <v>2006</v>
      </c>
      <c r="S21">
        <v>2</v>
      </c>
    </row>
    <row r="22" spans="2:23" x14ac:dyDescent="0.2">
      <c r="B22" t="s">
        <v>204</v>
      </c>
      <c r="C22" t="s">
        <v>205</v>
      </c>
      <c r="D22" t="s">
        <v>90</v>
      </c>
      <c r="E22" t="s">
        <v>182</v>
      </c>
      <c r="H22" t="s">
        <v>191</v>
      </c>
      <c r="I22" t="s">
        <v>206</v>
      </c>
      <c r="J22">
        <v>2006</v>
      </c>
      <c r="L22" t="s">
        <v>81</v>
      </c>
      <c r="U22" t="s">
        <v>14</v>
      </c>
      <c r="V22" t="s">
        <v>81</v>
      </c>
    </row>
    <row r="23" spans="2:23" x14ac:dyDescent="0.2">
      <c r="F23" t="s">
        <v>190</v>
      </c>
      <c r="J23">
        <v>2006</v>
      </c>
      <c r="K23" t="s">
        <v>194</v>
      </c>
      <c r="O23" t="s">
        <v>207</v>
      </c>
      <c r="P23" t="s">
        <v>202</v>
      </c>
      <c r="R23">
        <v>154.54545454545499</v>
      </c>
      <c r="S23">
        <v>0.5</v>
      </c>
      <c r="T23" t="s">
        <v>208</v>
      </c>
      <c r="W23">
        <v>552.27272727272702</v>
      </c>
    </row>
    <row r="24" spans="2:23" ht="13.9" customHeight="1" x14ac:dyDescent="0.2">
      <c r="F24" t="s">
        <v>67</v>
      </c>
      <c r="J24">
        <v>2006</v>
      </c>
      <c r="S24">
        <v>1.5</v>
      </c>
    </row>
    <row r="25" spans="2:23" ht="13.9" customHeight="1" x14ac:dyDescent="0.2">
      <c r="F25" t="s">
        <v>189</v>
      </c>
      <c r="J25">
        <v>2006</v>
      </c>
      <c r="S25">
        <v>38</v>
      </c>
    </row>
    <row r="26" spans="2:23" ht="13.9" customHeight="1" x14ac:dyDescent="0.2">
      <c r="F26" t="s">
        <v>198</v>
      </c>
      <c r="J26">
        <v>2006</v>
      </c>
      <c r="S26">
        <v>2</v>
      </c>
    </row>
    <row r="27" spans="2:23" ht="13.9" customHeight="1" x14ac:dyDescent="0.2">
      <c r="B27" t="s">
        <v>209</v>
      </c>
      <c r="C27" t="s">
        <v>210</v>
      </c>
      <c r="D27" t="s">
        <v>90</v>
      </c>
      <c r="E27" t="s">
        <v>182</v>
      </c>
      <c r="H27" t="s">
        <v>191</v>
      </c>
      <c r="I27" t="s">
        <v>206</v>
      </c>
      <c r="J27">
        <v>2006</v>
      </c>
      <c r="L27" t="s">
        <v>81</v>
      </c>
      <c r="U27" t="s">
        <v>14</v>
      </c>
      <c r="V27" t="s">
        <v>81</v>
      </c>
    </row>
    <row r="28" spans="2:23" ht="13.9" customHeight="1" x14ac:dyDescent="0.2">
      <c r="F28" t="s">
        <v>190</v>
      </c>
      <c r="J28" t="s">
        <v>31</v>
      </c>
      <c r="K28" t="s">
        <v>194</v>
      </c>
      <c r="O28" t="s">
        <v>207</v>
      </c>
      <c r="P28" t="s">
        <v>202</v>
      </c>
      <c r="R28">
        <v>154.54545454545499</v>
      </c>
      <c r="S28">
        <v>0.5</v>
      </c>
      <c r="T28" t="s">
        <v>211</v>
      </c>
      <c r="W28">
        <v>552.27272727272702</v>
      </c>
    </row>
    <row r="29" spans="2:23" ht="13.9" customHeight="1" x14ac:dyDescent="0.2">
      <c r="F29" t="s">
        <v>67</v>
      </c>
      <c r="J29" t="s">
        <v>31</v>
      </c>
      <c r="S29">
        <v>1.5</v>
      </c>
    </row>
    <row r="30" spans="2:23" ht="13.9" customHeight="1" x14ac:dyDescent="0.2">
      <c r="F30" t="s">
        <v>189</v>
      </c>
      <c r="J30" t="s">
        <v>31</v>
      </c>
      <c r="S30">
        <v>36.5</v>
      </c>
    </row>
    <row r="31" spans="2:23" ht="13.9" customHeight="1" x14ac:dyDescent="0.2">
      <c r="F31" t="s">
        <v>198</v>
      </c>
      <c r="J31" t="s">
        <v>31</v>
      </c>
      <c r="S31">
        <v>2</v>
      </c>
    </row>
    <row r="32" spans="2:23" ht="13.9" customHeight="1" x14ac:dyDescent="0.2">
      <c r="B32" t="s">
        <v>212</v>
      </c>
      <c r="C32" t="s">
        <v>213</v>
      </c>
      <c r="D32" t="s">
        <v>90</v>
      </c>
      <c r="E32" t="s">
        <v>182</v>
      </c>
      <c r="H32" t="s">
        <v>191</v>
      </c>
      <c r="I32" t="s">
        <v>183</v>
      </c>
      <c r="J32">
        <v>2006</v>
      </c>
      <c r="L32" t="s">
        <v>81</v>
      </c>
      <c r="U32" t="s">
        <v>14</v>
      </c>
      <c r="V32" t="s">
        <v>81</v>
      </c>
    </row>
    <row r="33" spans="2:23" ht="13.9" customHeight="1" x14ac:dyDescent="0.2">
      <c r="F33" t="s">
        <v>67</v>
      </c>
      <c r="J33">
        <v>2006</v>
      </c>
      <c r="K33" t="s">
        <v>194</v>
      </c>
      <c r="O33" t="s">
        <v>214</v>
      </c>
      <c r="P33" t="s">
        <v>214</v>
      </c>
      <c r="R33">
        <v>145.45454545454501</v>
      </c>
      <c r="S33">
        <v>1.5</v>
      </c>
      <c r="T33" t="s">
        <v>215</v>
      </c>
      <c r="W33">
        <v>552.27272727272702</v>
      </c>
    </row>
    <row r="34" spans="2:23" ht="13.9" customHeight="1" x14ac:dyDescent="0.2">
      <c r="F34" t="s">
        <v>189</v>
      </c>
      <c r="J34">
        <v>2006</v>
      </c>
      <c r="S34">
        <v>44</v>
      </c>
    </row>
    <row r="35" spans="2:23" ht="13.9" customHeight="1" x14ac:dyDescent="0.2">
      <c r="F35" t="s">
        <v>198</v>
      </c>
      <c r="J35">
        <v>2006</v>
      </c>
      <c r="S35">
        <v>1.9</v>
      </c>
    </row>
    <row r="36" spans="2:23" ht="13.9" customHeight="1" x14ac:dyDescent="0.2">
      <c r="B36" t="s">
        <v>216</v>
      </c>
      <c r="C36" t="s">
        <v>217</v>
      </c>
      <c r="D36" t="s">
        <v>90</v>
      </c>
      <c r="E36" t="s">
        <v>182</v>
      </c>
      <c r="H36" t="s">
        <v>191</v>
      </c>
      <c r="I36" t="s">
        <v>183</v>
      </c>
      <c r="J36">
        <v>2006</v>
      </c>
      <c r="L36" t="s">
        <v>81</v>
      </c>
      <c r="U36" t="s">
        <v>14</v>
      </c>
      <c r="V36" t="s">
        <v>81</v>
      </c>
    </row>
    <row r="37" spans="2:23" ht="13.9" customHeight="1" x14ac:dyDescent="0.2">
      <c r="F37" t="s">
        <v>67</v>
      </c>
      <c r="J37">
        <v>2006</v>
      </c>
      <c r="K37" t="s">
        <v>186</v>
      </c>
      <c r="P37" t="s">
        <v>214</v>
      </c>
      <c r="R37" t="s">
        <v>218</v>
      </c>
      <c r="S37">
        <v>4</v>
      </c>
      <c r="T37" t="s">
        <v>219</v>
      </c>
      <c r="W37" t="s">
        <v>220</v>
      </c>
    </row>
    <row r="38" spans="2:23" ht="13.9" customHeight="1" x14ac:dyDescent="0.2">
      <c r="F38" t="s">
        <v>189</v>
      </c>
      <c r="J38">
        <v>2006</v>
      </c>
      <c r="S38">
        <v>1.38</v>
      </c>
    </row>
    <row r="39" spans="2:23" ht="13.9" customHeight="1" x14ac:dyDescent="0.2">
      <c r="F39" t="s">
        <v>221</v>
      </c>
      <c r="J39">
        <v>2006</v>
      </c>
      <c r="S39">
        <v>1.05</v>
      </c>
    </row>
    <row r="40" spans="2:23" ht="13.9" customHeight="1" x14ac:dyDescent="0.2">
      <c r="F40" t="s">
        <v>198</v>
      </c>
      <c r="J40">
        <v>2006</v>
      </c>
      <c r="S40">
        <v>2</v>
      </c>
    </row>
    <row r="41" spans="2:23" ht="13.9" customHeight="1" x14ac:dyDescent="0.2">
      <c r="F41" t="s">
        <v>221</v>
      </c>
      <c r="J41" t="s">
        <v>31</v>
      </c>
      <c r="S41">
        <v>1.04</v>
      </c>
    </row>
    <row r="42" spans="2:23" ht="13.9" customHeight="1" x14ac:dyDescent="0.2">
      <c r="F42" t="s">
        <v>221</v>
      </c>
      <c r="J42" t="s">
        <v>222</v>
      </c>
      <c r="S42">
        <v>1.0349999999999999</v>
      </c>
    </row>
    <row r="43" spans="2:23" ht="13.9" customHeight="1" x14ac:dyDescent="0.2">
      <c r="F43" t="s">
        <v>221</v>
      </c>
      <c r="J43" t="s">
        <v>223</v>
      </c>
      <c r="S43">
        <v>1.03</v>
      </c>
    </row>
    <row r="44" spans="2:23" ht="13.9" customHeight="1" x14ac:dyDescent="0.2">
      <c r="F44" t="s">
        <v>221</v>
      </c>
      <c r="J44" t="s">
        <v>224</v>
      </c>
      <c r="S44">
        <v>1.0249999999999999</v>
      </c>
    </row>
    <row r="45" spans="2:23" x14ac:dyDescent="0.2">
      <c r="F45" t="s">
        <v>221</v>
      </c>
      <c r="J45" t="s">
        <v>225</v>
      </c>
      <c r="S45">
        <v>1.02</v>
      </c>
    </row>
    <row r="46" spans="2:23" x14ac:dyDescent="0.2">
      <c r="B46" t="s">
        <v>226</v>
      </c>
      <c r="C46" t="s">
        <v>227</v>
      </c>
      <c r="D46" t="s">
        <v>90</v>
      </c>
      <c r="E46" t="s">
        <v>182</v>
      </c>
      <c r="H46" t="s">
        <v>191</v>
      </c>
      <c r="I46" t="s">
        <v>206</v>
      </c>
      <c r="J46">
        <v>2006</v>
      </c>
      <c r="L46" t="s">
        <v>81</v>
      </c>
      <c r="U46" t="s">
        <v>14</v>
      </c>
      <c r="V46" t="s">
        <v>81</v>
      </c>
    </row>
    <row r="47" spans="2:23" ht="13.15" customHeight="1" x14ac:dyDescent="0.2">
      <c r="F47" t="s">
        <v>67</v>
      </c>
      <c r="J47">
        <v>2006</v>
      </c>
      <c r="K47" t="s">
        <v>186</v>
      </c>
      <c r="P47" t="s">
        <v>214</v>
      </c>
      <c r="R47" t="s">
        <v>218</v>
      </c>
      <c r="S47">
        <v>3.6</v>
      </c>
      <c r="T47" t="s">
        <v>228</v>
      </c>
      <c r="W47" t="s">
        <v>220</v>
      </c>
    </row>
    <row r="48" spans="2:23" ht="13.15" customHeight="1" x14ac:dyDescent="0.2">
      <c r="F48" t="s">
        <v>189</v>
      </c>
      <c r="J48">
        <v>2006</v>
      </c>
      <c r="S48">
        <v>1.38</v>
      </c>
    </row>
    <row r="49" spans="2:23" ht="13.15" customHeight="1" x14ac:dyDescent="0.2">
      <c r="F49" t="s">
        <v>221</v>
      </c>
      <c r="J49">
        <v>2006</v>
      </c>
      <c r="S49">
        <v>1.05</v>
      </c>
    </row>
    <row r="50" spans="2:23" ht="13.15" customHeight="1" x14ac:dyDescent="0.2">
      <c r="F50" t="s">
        <v>198</v>
      </c>
      <c r="J50">
        <v>2006</v>
      </c>
      <c r="S50">
        <v>2</v>
      </c>
    </row>
    <row r="51" spans="2:23" ht="13.15" customHeight="1" x14ac:dyDescent="0.2">
      <c r="F51" t="s">
        <v>221</v>
      </c>
      <c r="J51" t="s">
        <v>31</v>
      </c>
      <c r="S51">
        <v>1.04</v>
      </c>
    </row>
    <row r="52" spans="2:23" ht="13.15" customHeight="1" x14ac:dyDescent="0.2">
      <c r="F52" t="s">
        <v>221</v>
      </c>
      <c r="J52" t="s">
        <v>222</v>
      </c>
      <c r="S52">
        <v>1.0349999999999999</v>
      </c>
    </row>
    <row r="53" spans="2:23" ht="13.15" customHeight="1" x14ac:dyDescent="0.2">
      <c r="F53" t="s">
        <v>221</v>
      </c>
      <c r="J53" t="s">
        <v>223</v>
      </c>
      <c r="S53">
        <v>1.03</v>
      </c>
    </row>
    <row r="54" spans="2:23" ht="13.15" customHeight="1" x14ac:dyDescent="0.2">
      <c r="F54" t="s">
        <v>221</v>
      </c>
      <c r="J54" t="s">
        <v>224</v>
      </c>
      <c r="S54">
        <v>1.0249999999999999</v>
      </c>
    </row>
    <row r="55" spans="2:23" ht="13.15" customHeight="1" x14ac:dyDescent="0.2">
      <c r="F55" t="s">
        <v>221</v>
      </c>
      <c r="J55" t="s">
        <v>225</v>
      </c>
      <c r="S55">
        <v>1.02</v>
      </c>
    </row>
    <row r="56" spans="2:23" ht="13.15" customHeight="1" x14ac:dyDescent="0.2">
      <c r="B56" t="s">
        <v>229</v>
      </c>
      <c r="C56" t="s">
        <v>230</v>
      </c>
      <c r="D56" t="s">
        <v>90</v>
      </c>
      <c r="E56" t="s">
        <v>182</v>
      </c>
      <c r="H56" t="s">
        <v>191</v>
      </c>
      <c r="I56" t="s">
        <v>206</v>
      </c>
      <c r="J56">
        <v>2006</v>
      </c>
      <c r="L56" t="s">
        <v>81</v>
      </c>
      <c r="U56" t="s">
        <v>14</v>
      </c>
      <c r="V56" t="s">
        <v>81</v>
      </c>
    </row>
    <row r="57" spans="2:23" ht="13.15" customHeight="1" x14ac:dyDescent="0.2">
      <c r="F57" t="s">
        <v>67</v>
      </c>
      <c r="J57" t="s">
        <v>31</v>
      </c>
      <c r="K57" t="s">
        <v>186</v>
      </c>
      <c r="P57" t="s">
        <v>214</v>
      </c>
      <c r="R57" t="s">
        <v>231</v>
      </c>
      <c r="S57">
        <v>2</v>
      </c>
      <c r="T57" t="s">
        <v>232</v>
      </c>
      <c r="W57" t="s">
        <v>233</v>
      </c>
    </row>
    <row r="58" spans="2:23" ht="13.15" customHeight="1" x14ac:dyDescent="0.2">
      <c r="F58" t="s">
        <v>189</v>
      </c>
      <c r="J58" t="s">
        <v>31</v>
      </c>
      <c r="S58">
        <v>1.38</v>
      </c>
    </row>
    <row r="59" spans="2:23" ht="13.15" customHeight="1" x14ac:dyDescent="0.2">
      <c r="F59" t="s">
        <v>221</v>
      </c>
      <c r="J59" t="s">
        <v>31</v>
      </c>
      <c r="S59">
        <v>1.05</v>
      </c>
    </row>
    <row r="60" spans="2:23" ht="13.15" customHeight="1" x14ac:dyDescent="0.2">
      <c r="F60" t="s">
        <v>198</v>
      </c>
      <c r="J60" t="s">
        <v>31</v>
      </c>
      <c r="S60">
        <v>2</v>
      </c>
    </row>
    <row r="61" spans="2:23" ht="13.15" customHeight="1" x14ac:dyDescent="0.2">
      <c r="F61" t="s">
        <v>221</v>
      </c>
      <c r="J61" t="s">
        <v>222</v>
      </c>
      <c r="S61">
        <v>1.0349999999999999</v>
      </c>
    </row>
    <row r="62" spans="2:23" ht="13.15" customHeight="1" x14ac:dyDescent="0.2">
      <c r="F62" t="s">
        <v>221</v>
      </c>
      <c r="J62" t="s">
        <v>223</v>
      </c>
      <c r="S62">
        <v>1.03</v>
      </c>
    </row>
    <row r="63" spans="2:23" x14ac:dyDescent="0.2">
      <c r="F63" t="s">
        <v>221</v>
      </c>
      <c r="J63" t="s">
        <v>224</v>
      </c>
      <c r="S63">
        <v>1.0249999999999999</v>
      </c>
    </row>
    <row r="64" spans="2:23" x14ac:dyDescent="0.2">
      <c r="F64" t="s">
        <v>221</v>
      </c>
      <c r="J64" t="s">
        <v>225</v>
      </c>
      <c r="S64">
        <v>1.02</v>
      </c>
    </row>
    <row r="65" spans="2:25" ht="13.15" customHeight="1" thickBot="1" x14ac:dyDescent="0.25">
      <c r="B65" t="s">
        <v>234</v>
      </c>
      <c r="C65" t="s">
        <v>235</v>
      </c>
      <c r="D65" t="s">
        <v>90</v>
      </c>
      <c r="E65" t="s">
        <v>182</v>
      </c>
      <c r="H65" t="s">
        <v>236</v>
      </c>
      <c r="I65" t="s">
        <v>183</v>
      </c>
      <c r="J65">
        <v>2006</v>
      </c>
      <c r="L65" t="s">
        <v>81</v>
      </c>
      <c r="U65" t="s">
        <v>187</v>
      </c>
      <c r="V65" t="s">
        <v>81</v>
      </c>
      <c r="Y65">
        <v>2030</v>
      </c>
    </row>
    <row r="66" spans="2:25" ht="13.15" customHeight="1" thickBot="1" x14ac:dyDescent="0.25">
      <c r="F66" t="s">
        <v>67</v>
      </c>
      <c r="J66" t="s">
        <v>31</v>
      </c>
      <c r="K66">
        <v>0.9</v>
      </c>
      <c r="R66">
        <f>8.5*T66/T69</f>
        <v>11.127272727272727</v>
      </c>
      <c r="S66">
        <v>29.784362085055328</v>
      </c>
      <c r="T66">
        <f>330+30</f>
        <v>360</v>
      </c>
      <c r="W66">
        <f>1.2*T66/T69</f>
        <v>1.5709090909090908</v>
      </c>
    </row>
    <row r="67" spans="2:25" ht="13.15" customHeight="1" x14ac:dyDescent="0.2">
      <c r="F67" t="s">
        <v>189</v>
      </c>
      <c r="J67" t="s">
        <v>31</v>
      </c>
      <c r="S67">
        <v>1.5249999999999999</v>
      </c>
    </row>
    <row r="68" spans="2:25" ht="13.15" customHeight="1" thickBot="1" x14ac:dyDescent="0.25">
      <c r="B68" t="s">
        <v>237</v>
      </c>
      <c r="C68" t="s">
        <v>238</v>
      </c>
      <c r="D68" t="s">
        <v>90</v>
      </c>
      <c r="E68" t="s">
        <v>182</v>
      </c>
      <c r="H68" t="s">
        <v>236</v>
      </c>
      <c r="I68" t="s">
        <v>183</v>
      </c>
      <c r="J68">
        <v>2006</v>
      </c>
      <c r="L68" t="s">
        <v>81</v>
      </c>
      <c r="U68" t="s">
        <v>187</v>
      </c>
      <c r="V68" t="s">
        <v>81</v>
      </c>
    </row>
    <row r="69" spans="2:25" ht="13.15" customHeight="1" thickBot="1" x14ac:dyDescent="0.25">
      <c r="F69" t="s">
        <v>67</v>
      </c>
      <c r="J69" t="s">
        <v>31</v>
      </c>
      <c r="K69" t="s">
        <v>186</v>
      </c>
      <c r="R69">
        <v>8.5</v>
      </c>
      <c r="S69">
        <v>29.3</v>
      </c>
      <c r="T69">
        <v>275</v>
      </c>
      <c r="W69" t="s">
        <v>239</v>
      </c>
    </row>
    <row r="70" spans="2:25" ht="13.15" customHeight="1" x14ac:dyDescent="0.2">
      <c r="F70" t="s">
        <v>189</v>
      </c>
      <c r="J70" t="s">
        <v>31</v>
      </c>
      <c r="S70">
        <v>1.4970000000000003</v>
      </c>
    </row>
    <row r="71" spans="2:25" ht="13.15" customHeight="1" x14ac:dyDescent="0.2">
      <c r="B71" t="s">
        <v>240</v>
      </c>
      <c r="C71" t="s">
        <v>241</v>
      </c>
      <c r="D71" t="s">
        <v>90</v>
      </c>
      <c r="E71" t="s">
        <v>182</v>
      </c>
      <c r="H71" t="s">
        <v>236</v>
      </c>
      <c r="I71" t="s">
        <v>183</v>
      </c>
      <c r="J71">
        <v>2006</v>
      </c>
      <c r="K71" t="s">
        <v>186</v>
      </c>
      <c r="L71" t="s">
        <v>81</v>
      </c>
      <c r="U71" t="s">
        <v>187</v>
      </c>
      <c r="V71" t="s">
        <v>81</v>
      </c>
    </row>
    <row r="72" spans="2:25" ht="13.15" customHeight="1" x14ac:dyDescent="0.2">
      <c r="F72" t="s">
        <v>67</v>
      </c>
      <c r="J72">
        <v>2006</v>
      </c>
      <c r="R72">
        <v>8.5</v>
      </c>
      <c r="S72">
        <v>34.5</v>
      </c>
      <c r="T72">
        <v>285</v>
      </c>
      <c r="W72" t="s">
        <v>239</v>
      </c>
    </row>
    <row r="73" spans="2:25" ht="13.15" customHeight="1" x14ac:dyDescent="0.2">
      <c r="F73" t="s">
        <v>189</v>
      </c>
      <c r="J73">
        <v>2006</v>
      </c>
      <c r="S73">
        <v>1.75</v>
      </c>
    </row>
    <row r="74" spans="2:25" ht="13.15" customHeight="1" x14ac:dyDescent="0.2">
      <c r="B74" t="s">
        <v>242</v>
      </c>
      <c r="C74" t="s">
        <v>243</v>
      </c>
      <c r="D74" t="s">
        <v>90</v>
      </c>
      <c r="E74" t="s">
        <v>182</v>
      </c>
      <c r="H74" t="s">
        <v>236</v>
      </c>
      <c r="I74" t="s">
        <v>183</v>
      </c>
      <c r="J74">
        <v>2006</v>
      </c>
      <c r="L74" t="s">
        <v>81</v>
      </c>
      <c r="U74" t="s">
        <v>187</v>
      </c>
      <c r="V74" t="s">
        <v>81</v>
      </c>
    </row>
    <row r="75" spans="2:25" ht="13.15" customHeight="1" x14ac:dyDescent="0.2">
      <c r="F75" t="s">
        <v>67</v>
      </c>
      <c r="J75">
        <v>2006</v>
      </c>
      <c r="K75" t="s">
        <v>186</v>
      </c>
      <c r="R75">
        <v>8.35</v>
      </c>
      <c r="S75">
        <v>33</v>
      </c>
      <c r="T75">
        <v>280</v>
      </c>
      <c r="W75" t="s">
        <v>239</v>
      </c>
    </row>
    <row r="76" spans="2:25" ht="13.15" customHeight="1" x14ac:dyDescent="0.2">
      <c r="F76" t="s">
        <v>189</v>
      </c>
      <c r="J76">
        <v>2006</v>
      </c>
      <c r="S76">
        <v>1.675</v>
      </c>
    </row>
    <row r="77" spans="2:25" ht="13.15" customHeight="1" thickBot="1" x14ac:dyDescent="0.25">
      <c r="B77" t="s">
        <v>244</v>
      </c>
      <c r="C77" t="s">
        <v>245</v>
      </c>
      <c r="D77" t="s">
        <v>90</v>
      </c>
      <c r="E77" t="s">
        <v>182</v>
      </c>
      <c r="H77" t="s">
        <v>236</v>
      </c>
      <c r="I77" t="s">
        <v>183</v>
      </c>
      <c r="J77">
        <v>2006</v>
      </c>
      <c r="L77" t="s">
        <v>81</v>
      </c>
      <c r="U77" t="s">
        <v>187</v>
      </c>
      <c r="V77" t="s">
        <v>81</v>
      </c>
    </row>
    <row r="78" spans="2:25" ht="13.15" customHeight="1" thickBot="1" x14ac:dyDescent="0.25">
      <c r="F78" t="s">
        <v>67</v>
      </c>
      <c r="J78" t="s">
        <v>31</v>
      </c>
      <c r="K78" t="s">
        <v>186</v>
      </c>
      <c r="R78">
        <v>8.1818181818181799</v>
      </c>
      <c r="S78">
        <v>33</v>
      </c>
      <c r="T78">
        <v>264</v>
      </c>
      <c r="W78" t="s">
        <v>239</v>
      </c>
    </row>
    <row r="79" spans="2:25" ht="13.15" customHeight="1" x14ac:dyDescent="0.2">
      <c r="F79" t="s">
        <v>189</v>
      </c>
      <c r="J79" t="s">
        <v>31</v>
      </c>
      <c r="S79">
        <v>1.675</v>
      </c>
    </row>
    <row r="80" spans="2:25" ht="15" customHeight="1" x14ac:dyDescent="0.2">
      <c r="B80" t="s">
        <v>246</v>
      </c>
      <c r="C80" t="s">
        <v>247</v>
      </c>
      <c r="D80" t="s">
        <v>79</v>
      </c>
      <c r="E80" t="s">
        <v>28</v>
      </c>
      <c r="I80" t="s">
        <v>183</v>
      </c>
      <c r="J80">
        <v>2006</v>
      </c>
      <c r="L80" t="s">
        <v>81</v>
      </c>
      <c r="U80" t="s">
        <v>248</v>
      </c>
    </row>
    <row r="81" spans="1:25" ht="13.15" customHeight="1" x14ac:dyDescent="0.2">
      <c r="F81" t="s">
        <v>189</v>
      </c>
      <c r="H81" t="s">
        <v>29</v>
      </c>
      <c r="J81">
        <v>2006</v>
      </c>
      <c r="K81" t="s">
        <v>194</v>
      </c>
      <c r="R81">
        <v>1E-3</v>
      </c>
      <c r="S81">
        <v>1</v>
      </c>
      <c r="T81">
        <v>1.7999999999999999E-2</v>
      </c>
      <c r="V81">
        <v>1</v>
      </c>
      <c r="W81" t="s">
        <v>214</v>
      </c>
    </row>
    <row r="82" spans="1:25" ht="13.15" customHeight="1" x14ac:dyDescent="0.2">
      <c r="B82" t="s">
        <v>249</v>
      </c>
      <c r="C82" t="s">
        <v>250</v>
      </c>
      <c r="D82" t="s">
        <v>79</v>
      </c>
      <c r="E82" t="s">
        <v>28</v>
      </c>
      <c r="I82" t="s">
        <v>183</v>
      </c>
      <c r="J82">
        <v>2006</v>
      </c>
      <c r="L82" t="s">
        <v>81</v>
      </c>
      <c r="U82" t="s">
        <v>248</v>
      </c>
    </row>
    <row r="83" spans="1:25" ht="13.15" customHeight="1" x14ac:dyDescent="0.2">
      <c r="F83" t="s">
        <v>189</v>
      </c>
      <c r="H83" t="s">
        <v>155</v>
      </c>
      <c r="J83">
        <v>2006</v>
      </c>
      <c r="K83">
        <v>0.85</v>
      </c>
      <c r="R83">
        <v>1E-3</v>
      </c>
      <c r="S83">
        <v>1.0529999999999999</v>
      </c>
      <c r="T83">
        <v>2.4E-2</v>
      </c>
      <c r="V83" t="s">
        <v>81</v>
      </c>
      <c r="W83" t="s">
        <v>214</v>
      </c>
    </row>
    <row r="84" spans="1:25" x14ac:dyDescent="0.2">
      <c r="A84" t="s">
        <v>3</v>
      </c>
      <c r="B84" t="s">
        <v>251</v>
      </c>
      <c r="C84" t="s">
        <v>252</v>
      </c>
      <c r="D84" t="s">
        <v>79</v>
      </c>
      <c r="E84" t="s">
        <v>28</v>
      </c>
      <c r="F84" t="s">
        <v>253</v>
      </c>
      <c r="H84" t="s">
        <v>155</v>
      </c>
      <c r="I84" t="s">
        <v>183</v>
      </c>
      <c r="J84">
        <v>2006</v>
      </c>
      <c r="K84">
        <v>0.95</v>
      </c>
      <c r="L84">
        <v>1</v>
      </c>
      <c r="S84">
        <v>2</v>
      </c>
      <c r="T84">
        <v>2.4E-2</v>
      </c>
      <c r="U84">
        <v>30</v>
      </c>
      <c r="V84">
        <v>1</v>
      </c>
      <c r="W84">
        <v>0</v>
      </c>
      <c r="Y84">
        <v>2006</v>
      </c>
    </row>
    <row r="85" spans="1:25" x14ac:dyDescent="0.2">
      <c r="A85" t="s">
        <v>3</v>
      </c>
      <c r="B85" t="s">
        <v>254</v>
      </c>
      <c r="C85" t="s">
        <v>255</v>
      </c>
      <c r="D85" t="s">
        <v>79</v>
      </c>
      <c r="E85" t="s">
        <v>28</v>
      </c>
      <c r="F85" t="s">
        <v>256</v>
      </c>
      <c r="H85" t="s">
        <v>155</v>
      </c>
      <c r="I85" t="s">
        <v>183</v>
      </c>
      <c r="J85">
        <v>2006</v>
      </c>
      <c r="K85">
        <v>0.95</v>
      </c>
      <c r="L85">
        <v>1</v>
      </c>
      <c r="S85">
        <v>2</v>
      </c>
      <c r="T85">
        <v>2.4E-2</v>
      </c>
      <c r="U85">
        <v>30</v>
      </c>
      <c r="V85">
        <v>1</v>
      </c>
      <c r="W85">
        <v>0</v>
      </c>
      <c r="Y85">
        <v>2006</v>
      </c>
    </row>
    <row r="86" spans="1:25" x14ac:dyDescent="0.2">
      <c r="A86" t="s">
        <v>3</v>
      </c>
      <c r="B86" t="s">
        <v>257</v>
      </c>
      <c r="C86" t="s">
        <v>258</v>
      </c>
      <c r="D86" t="s">
        <v>79</v>
      </c>
      <c r="E86" t="s">
        <v>28</v>
      </c>
      <c r="F86" t="s">
        <v>259</v>
      </c>
      <c r="H86" t="s">
        <v>155</v>
      </c>
      <c r="I86" t="s">
        <v>183</v>
      </c>
      <c r="J86">
        <v>2006</v>
      </c>
      <c r="K86">
        <v>0.95</v>
      </c>
      <c r="L86">
        <v>1</v>
      </c>
      <c r="S86">
        <v>2</v>
      </c>
      <c r="T86">
        <v>2.4E-2</v>
      </c>
      <c r="U86">
        <v>30</v>
      </c>
      <c r="V86">
        <v>1</v>
      </c>
      <c r="W86">
        <v>0</v>
      </c>
      <c r="Y86">
        <v>2006</v>
      </c>
    </row>
    <row r="87" spans="1:25" x14ac:dyDescent="0.2">
      <c r="A87" t="s">
        <v>3</v>
      </c>
      <c r="B87" t="s">
        <v>260</v>
      </c>
      <c r="C87" t="s">
        <v>261</v>
      </c>
      <c r="D87" t="s">
        <v>79</v>
      </c>
      <c r="E87" t="s">
        <v>28</v>
      </c>
      <c r="F87" t="s">
        <v>67</v>
      </c>
      <c r="H87" t="s">
        <v>155</v>
      </c>
      <c r="I87" t="s">
        <v>183</v>
      </c>
      <c r="J87">
        <v>2006</v>
      </c>
      <c r="K87">
        <v>0.95</v>
      </c>
      <c r="L87">
        <v>1</v>
      </c>
      <c r="S87">
        <v>2</v>
      </c>
      <c r="T87">
        <v>2.4E-2</v>
      </c>
      <c r="U87">
        <v>30</v>
      </c>
      <c r="V87">
        <v>1</v>
      </c>
      <c r="W87">
        <v>0</v>
      </c>
      <c r="Y87">
        <v>2006</v>
      </c>
    </row>
    <row r="88" spans="1:25" x14ac:dyDescent="0.2">
      <c r="A88" t="s">
        <v>3</v>
      </c>
      <c r="B88" t="s">
        <v>262</v>
      </c>
      <c r="C88" t="s">
        <v>263</v>
      </c>
      <c r="D88" t="s">
        <v>79</v>
      </c>
      <c r="E88" t="s">
        <v>28</v>
      </c>
      <c r="F88" t="s">
        <v>264</v>
      </c>
      <c r="H88" t="s">
        <v>155</v>
      </c>
      <c r="I88" t="s">
        <v>183</v>
      </c>
      <c r="J88">
        <v>2006</v>
      </c>
      <c r="K88">
        <v>0.95</v>
      </c>
      <c r="L88">
        <v>1</v>
      </c>
      <c r="S88">
        <v>2</v>
      </c>
      <c r="T88">
        <v>2.4E-2</v>
      </c>
      <c r="U88">
        <v>30</v>
      </c>
      <c r="V88">
        <v>1</v>
      </c>
      <c r="W88">
        <v>0</v>
      </c>
      <c r="Y88">
        <v>2006</v>
      </c>
    </row>
    <row r="89" spans="1:25" x14ac:dyDescent="0.2">
      <c r="A89" t="s">
        <v>3</v>
      </c>
      <c r="B89" t="s">
        <v>265</v>
      </c>
      <c r="C89" t="s">
        <v>266</v>
      </c>
      <c r="D89" t="s">
        <v>79</v>
      </c>
      <c r="E89" t="s">
        <v>28</v>
      </c>
      <c r="F89" t="s">
        <v>190</v>
      </c>
      <c r="H89" t="s">
        <v>155</v>
      </c>
      <c r="I89" t="s">
        <v>183</v>
      </c>
      <c r="J89">
        <v>2006</v>
      </c>
      <c r="K89">
        <v>0.95</v>
      </c>
      <c r="L89">
        <v>1</v>
      </c>
      <c r="S89">
        <v>2</v>
      </c>
      <c r="T89">
        <v>2.4E-2</v>
      </c>
      <c r="U89">
        <v>30</v>
      </c>
      <c r="V89">
        <v>1</v>
      </c>
      <c r="W89">
        <v>0</v>
      </c>
      <c r="Y89">
        <v>2006</v>
      </c>
    </row>
    <row r="90" spans="1:25" x14ac:dyDescent="0.2">
      <c r="A90" t="s">
        <v>3</v>
      </c>
      <c r="B90" t="s">
        <v>267</v>
      </c>
      <c r="C90" t="s">
        <v>268</v>
      </c>
      <c r="D90" t="s">
        <v>79</v>
      </c>
      <c r="E90" t="s">
        <v>28</v>
      </c>
      <c r="F90" t="s">
        <v>269</v>
      </c>
      <c r="H90" t="s">
        <v>155</v>
      </c>
      <c r="I90" t="s">
        <v>183</v>
      </c>
      <c r="J90">
        <v>2006</v>
      </c>
      <c r="K90">
        <v>0.95</v>
      </c>
      <c r="L90">
        <v>1</v>
      </c>
      <c r="S90">
        <v>2</v>
      </c>
      <c r="T90">
        <v>2.4E-2</v>
      </c>
      <c r="U90">
        <v>30</v>
      </c>
      <c r="V90">
        <v>1</v>
      </c>
      <c r="W90">
        <v>0</v>
      </c>
      <c r="Y90">
        <v>2006</v>
      </c>
    </row>
    <row r="91" spans="1:25" ht="13.15" customHeight="1" x14ac:dyDescent="0.2">
      <c r="B91" t="s">
        <v>270</v>
      </c>
      <c r="C91" t="s">
        <v>271</v>
      </c>
      <c r="D91" t="s">
        <v>6</v>
      </c>
      <c r="E91" t="s">
        <v>28</v>
      </c>
      <c r="I91" t="s">
        <v>183</v>
      </c>
      <c r="J91">
        <v>2006</v>
      </c>
      <c r="L91" t="s">
        <v>24</v>
      </c>
      <c r="U91" t="s">
        <v>248</v>
      </c>
    </row>
    <row r="92" spans="1:25" ht="13.15" customHeight="1" x14ac:dyDescent="0.2">
      <c r="F92" t="s">
        <v>253</v>
      </c>
      <c r="H92" t="s">
        <v>21</v>
      </c>
      <c r="J92">
        <v>2006</v>
      </c>
      <c r="K92">
        <v>0.85</v>
      </c>
      <c r="R92">
        <v>53.926560000000002</v>
      </c>
      <c r="S92">
        <v>1.1000000000000001</v>
      </c>
      <c r="T92">
        <v>728.48159999999996</v>
      </c>
      <c r="V92" t="s">
        <v>81</v>
      </c>
      <c r="W92" t="s">
        <v>214</v>
      </c>
    </row>
    <row r="93" spans="1:25" ht="13.15" customHeight="1" x14ac:dyDescent="0.2">
      <c r="B93" t="s">
        <v>272</v>
      </c>
      <c r="C93" t="s">
        <v>273</v>
      </c>
      <c r="D93" t="s">
        <v>6</v>
      </c>
      <c r="E93" t="s">
        <v>28</v>
      </c>
      <c r="I93" t="s">
        <v>183</v>
      </c>
      <c r="J93">
        <v>2006</v>
      </c>
      <c r="L93" t="s">
        <v>24</v>
      </c>
      <c r="U93" t="s">
        <v>248</v>
      </c>
    </row>
    <row r="94" spans="1:25" ht="13.15" customHeight="1" x14ac:dyDescent="0.2">
      <c r="F94" t="s">
        <v>256</v>
      </c>
      <c r="H94" t="s">
        <v>21</v>
      </c>
      <c r="J94">
        <v>2006</v>
      </c>
      <c r="K94">
        <v>0.85</v>
      </c>
      <c r="R94">
        <v>18.921600000000002</v>
      </c>
      <c r="S94">
        <v>1.1000000000000001</v>
      </c>
      <c r="T94">
        <v>517.19039999999995</v>
      </c>
      <c r="V94" t="s">
        <v>81</v>
      </c>
      <c r="W94" t="s">
        <v>214</v>
      </c>
    </row>
    <row r="95" spans="1:25" ht="13.15" customHeight="1" x14ac:dyDescent="0.2">
      <c r="B95" t="s">
        <v>274</v>
      </c>
      <c r="C95" t="s">
        <v>275</v>
      </c>
      <c r="D95" t="s">
        <v>6</v>
      </c>
      <c r="E95" t="s">
        <v>28</v>
      </c>
      <c r="I95" t="s">
        <v>183</v>
      </c>
      <c r="J95">
        <v>2006</v>
      </c>
      <c r="L95" t="s">
        <v>24</v>
      </c>
      <c r="U95" t="s">
        <v>248</v>
      </c>
    </row>
    <row r="96" spans="1:25" ht="13.15" customHeight="1" x14ac:dyDescent="0.2">
      <c r="F96" t="s">
        <v>259</v>
      </c>
      <c r="H96" t="s">
        <v>21</v>
      </c>
      <c r="J96">
        <v>2006</v>
      </c>
      <c r="K96">
        <v>0.85</v>
      </c>
      <c r="R96">
        <v>18.921600000000002</v>
      </c>
      <c r="S96">
        <v>1.1000000000000001</v>
      </c>
      <c r="T96">
        <v>517.19039999999995</v>
      </c>
      <c r="V96" t="s">
        <v>81</v>
      </c>
      <c r="W96" t="s">
        <v>214</v>
      </c>
    </row>
    <row r="97" spans="2:23" ht="13.15" customHeight="1" x14ac:dyDescent="0.2">
      <c r="B97" t="s">
        <v>276</v>
      </c>
      <c r="C97" t="s">
        <v>277</v>
      </c>
      <c r="D97" t="s">
        <v>6</v>
      </c>
      <c r="E97" t="s">
        <v>28</v>
      </c>
      <c r="I97" t="s">
        <v>183</v>
      </c>
      <c r="J97">
        <v>2006</v>
      </c>
      <c r="L97" t="s">
        <v>24</v>
      </c>
      <c r="U97" t="s">
        <v>248</v>
      </c>
    </row>
    <row r="98" spans="2:23" ht="13.15" customHeight="1" x14ac:dyDescent="0.2">
      <c r="F98" t="s">
        <v>189</v>
      </c>
      <c r="H98" t="s">
        <v>21</v>
      </c>
      <c r="J98">
        <v>2006</v>
      </c>
      <c r="K98">
        <v>0.85</v>
      </c>
      <c r="R98">
        <v>15.768000000000001</v>
      </c>
      <c r="S98">
        <v>1.13636363636364</v>
      </c>
      <c r="T98">
        <v>473.04</v>
      </c>
      <c r="V98" t="s">
        <v>81</v>
      </c>
      <c r="W98" t="s">
        <v>214</v>
      </c>
    </row>
    <row r="99" spans="2:23" ht="13.15" customHeight="1" x14ac:dyDescent="0.2">
      <c r="B99" t="s">
        <v>278</v>
      </c>
      <c r="C99" t="s">
        <v>279</v>
      </c>
      <c r="D99" t="s">
        <v>6</v>
      </c>
      <c r="E99" t="s">
        <v>28</v>
      </c>
      <c r="I99" t="s">
        <v>183</v>
      </c>
      <c r="J99">
        <v>2006</v>
      </c>
      <c r="L99" t="s">
        <v>24</v>
      </c>
      <c r="U99" t="s">
        <v>248</v>
      </c>
    </row>
    <row r="100" spans="2:23" ht="13.15" customHeight="1" x14ac:dyDescent="0.2">
      <c r="F100" t="s">
        <v>67</v>
      </c>
      <c r="H100" t="s">
        <v>21</v>
      </c>
      <c r="J100">
        <v>2006</v>
      </c>
      <c r="K100">
        <v>0.85</v>
      </c>
      <c r="R100">
        <v>11.98368</v>
      </c>
      <c r="S100">
        <v>1.14942528735632</v>
      </c>
      <c r="T100">
        <v>208.13759999999999</v>
      </c>
      <c r="V100" t="s">
        <v>81</v>
      </c>
      <c r="W100" t="s">
        <v>214</v>
      </c>
    </row>
    <row r="101" spans="2:23" ht="13.15" customHeight="1" x14ac:dyDescent="0.2">
      <c r="B101" t="s">
        <v>280</v>
      </c>
      <c r="C101" t="s">
        <v>281</v>
      </c>
      <c r="D101" t="s">
        <v>6</v>
      </c>
      <c r="E101" t="s">
        <v>28</v>
      </c>
      <c r="I101" t="s">
        <v>183</v>
      </c>
      <c r="J101">
        <v>2006</v>
      </c>
      <c r="L101" t="s">
        <v>24</v>
      </c>
      <c r="U101" t="s">
        <v>248</v>
      </c>
    </row>
    <row r="102" spans="2:23" ht="13.15" customHeight="1" x14ac:dyDescent="0.2">
      <c r="F102" t="s">
        <v>264</v>
      </c>
      <c r="H102" t="s">
        <v>21</v>
      </c>
      <c r="J102">
        <v>2006</v>
      </c>
      <c r="K102">
        <v>0.85</v>
      </c>
      <c r="R102">
        <v>31.536000000000001</v>
      </c>
      <c r="S102">
        <v>1.1764705882352899</v>
      </c>
      <c r="T102">
        <v>378.43200000000002</v>
      </c>
      <c r="V102" t="s">
        <v>81</v>
      </c>
      <c r="W102" t="s">
        <v>214</v>
      </c>
    </row>
    <row r="103" spans="2:23" ht="13.15" customHeight="1" x14ac:dyDescent="0.2">
      <c r="B103" t="s">
        <v>282</v>
      </c>
      <c r="C103" t="s">
        <v>283</v>
      </c>
      <c r="D103" t="s">
        <v>6</v>
      </c>
      <c r="E103" t="s">
        <v>28</v>
      </c>
      <c r="I103" t="s">
        <v>183</v>
      </c>
      <c r="J103">
        <v>2006</v>
      </c>
      <c r="L103" t="s">
        <v>24</v>
      </c>
      <c r="U103" t="s">
        <v>248</v>
      </c>
    </row>
    <row r="104" spans="2:23" ht="13.15" customHeight="1" x14ac:dyDescent="0.2">
      <c r="F104" t="s">
        <v>190</v>
      </c>
      <c r="H104" t="s">
        <v>21</v>
      </c>
      <c r="J104">
        <v>2006</v>
      </c>
      <c r="K104">
        <v>0.85</v>
      </c>
      <c r="R104">
        <v>15.768000000000001</v>
      </c>
      <c r="S104">
        <v>1.2195121951219501</v>
      </c>
      <c r="T104">
        <v>315.36</v>
      </c>
      <c r="V104" t="s">
        <v>81</v>
      </c>
      <c r="W104" t="s">
        <v>214</v>
      </c>
    </row>
    <row r="105" spans="2:23" ht="13.15" customHeight="1" x14ac:dyDescent="0.2">
      <c r="B105" t="s">
        <v>284</v>
      </c>
      <c r="C105" t="s">
        <v>285</v>
      </c>
      <c r="D105" t="s">
        <v>6</v>
      </c>
      <c r="E105" t="s">
        <v>28</v>
      </c>
      <c r="I105" t="s">
        <v>183</v>
      </c>
      <c r="J105">
        <v>2006</v>
      </c>
      <c r="L105" t="s">
        <v>24</v>
      </c>
      <c r="U105" t="s">
        <v>248</v>
      </c>
    </row>
    <row r="106" spans="2:23" ht="13.15" customHeight="1" x14ac:dyDescent="0.2">
      <c r="F106" t="s">
        <v>269</v>
      </c>
      <c r="H106" t="s">
        <v>21</v>
      </c>
      <c r="J106">
        <v>2006</v>
      </c>
      <c r="K106">
        <v>0.85</v>
      </c>
      <c r="R106">
        <v>15.768000000000001</v>
      </c>
      <c r="S106">
        <v>1.2195121951219501</v>
      </c>
      <c r="T106">
        <v>315.36</v>
      </c>
      <c r="V106" t="s">
        <v>81</v>
      </c>
      <c r="W106" t="s">
        <v>214</v>
      </c>
    </row>
    <row r="107" spans="2:23" ht="13.15" customHeight="1" x14ac:dyDescent="0.2">
      <c r="B107" t="s">
        <v>286</v>
      </c>
      <c r="C107" t="s">
        <v>287</v>
      </c>
      <c r="D107" t="s">
        <v>6</v>
      </c>
      <c r="E107" t="s">
        <v>28</v>
      </c>
      <c r="I107" t="s">
        <v>183</v>
      </c>
      <c r="J107">
        <v>2006</v>
      </c>
      <c r="L107" t="s">
        <v>24</v>
      </c>
      <c r="U107" t="s">
        <v>248</v>
      </c>
    </row>
    <row r="108" spans="2:23" ht="13.15" customHeight="1" x14ac:dyDescent="0.2">
      <c r="F108" t="s">
        <v>253</v>
      </c>
      <c r="H108" t="s">
        <v>288</v>
      </c>
      <c r="J108">
        <v>2006</v>
      </c>
      <c r="K108">
        <v>0.85</v>
      </c>
      <c r="R108">
        <v>53.926560000000002</v>
      </c>
      <c r="S108">
        <v>1.1000000000000001</v>
      </c>
      <c r="T108">
        <v>526.65120000000002</v>
      </c>
      <c r="V108" t="s">
        <v>81</v>
      </c>
      <c r="W108" t="s">
        <v>214</v>
      </c>
    </row>
    <row r="109" spans="2:23" ht="13.15" customHeight="1" x14ac:dyDescent="0.2">
      <c r="B109" t="s">
        <v>289</v>
      </c>
      <c r="C109" t="s">
        <v>290</v>
      </c>
      <c r="D109" t="s">
        <v>6</v>
      </c>
      <c r="E109" t="s">
        <v>28</v>
      </c>
      <c r="I109" t="s">
        <v>183</v>
      </c>
      <c r="J109">
        <v>2006</v>
      </c>
      <c r="L109" t="s">
        <v>24</v>
      </c>
      <c r="U109" t="s">
        <v>248</v>
      </c>
    </row>
    <row r="110" spans="2:23" ht="13.15" customHeight="1" x14ac:dyDescent="0.2">
      <c r="F110" t="s">
        <v>256</v>
      </c>
      <c r="H110" t="s">
        <v>288</v>
      </c>
      <c r="J110">
        <v>2006</v>
      </c>
      <c r="K110">
        <v>0.85</v>
      </c>
      <c r="R110">
        <v>12.6144</v>
      </c>
      <c r="S110">
        <v>1.1000000000000001</v>
      </c>
      <c r="T110">
        <v>239.67359999999999</v>
      </c>
      <c r="V110" t="s">
        <v>81</v>
      </c>
      <c r="W110" t="s">
        <v>214</v>
      </c>
    </row>
    <row r="111" spans="2:23" ht="13.15" customHeight="1" x14ac:dyDescent="0.2">
      <c r="B111" t="s">
        <v>291</v>
      </c>
      <c r="C111" t="s">
        <v>292</v>
      </c>
      <c r="D111" t="s">
        <v>6</v>
      </c>
      <c r="E111" t="s">
        <v>28</v>
      </c>
      <c r="I111" t="s">
        <v>183</v>
      </c>
      <c r="J111">
        <v>2006</v>
      </c>
      <c r="L111" t="s">
        <v>24</v>
      </c>
      <c r="U111" t="s">
        <v>248</v>
      </c>
    </row>
    <row r="112" spans="2:23" ht="13.15" customHeight="1" x14ac:dyDescent="0.2">
      <c r="F112" t="s">
        <v>259</v>
      </c>
      <c r="H112" t="s">
        <v>288</v>
      </c>
      <c r="J112">
        <v>2006</v>
      </c>
      <c r="K112">
        <v>0.85</v>
      </c>
      <c r="R112">
        <v>12.6144</v>
      </c>
      <c r="S112">
        <v>1.1000000000000001</v>
      </c>
      <c r="T112">
        <v>239.67359999999999</v>
      </c>
      <c r="V112" t="s">
        <v>81</v>
      </c>
      <c r="W112" t="s">
        <v>214</v>
      </c>
    </row>
    <row r="113" spans="1:23" ht="13.15" customHeight="1" x14ac:dyDescent="0.2">
      <c r="B113" t="s">
        <v>293</v>
      </c>
      <c r="C113" t="s">
        <v>294</v>
      </c>
      <c r="D113" t="s">
        <v>6</v>
      </c>
      <c r="E113" t="s">
        <v>28</v>
      </c>
      <c r="I113" t="s">
        <v>183</v>
      </c>
      <c r="J113">
        <v>2006</v>
      </c>
      <c r="L113" t="s">
        <v>24</v>
      </c>
      <c r="U113" t="s">
        <v>248</v>
      </c>
    </row>
    <row r="114" spans="1:23" ht="13.15" customHeight="1" x14ac:dyDescent="0.2">
      <c r="F114" t="s">
        <v>189</v>
      </c>
      <c r="H114" t="s">
        <v>288</v>
      </c>
      <c r="J114">
        <v>2006</v>
      </c>
      <c r="K114">
        <v>0.85</v>
      </c>
      <c r="R114">
        <v>34.689599999999999</v>
      </c>
      <c r="S114">
        <v>1.1764705882352899</v>
      </c>
      <c r="T114">
        <v>826.2432</v>
      </c>
      <c r="V114" t="s">
        <v>81</v>
      </c>
      <c r="W114" t="s">
        <v>214</v>
      </c>
    </row>
    <row r="115" spans="1:23" ht="13.15" customHeight="1" x14ac:dyDescent="0.2">
      <c r="B115" t="s">
        <v>295</v>
      </c>
      <c r="C115" t="s">
        <v>296</v>
      </c>
      <c r="D115" t="s">
        <v>6</v>
      </c>
      <c r="E115" t="s">
        <v>28</v>
      </c>
      <c r="I115" t="s">
        <v>183</v>
      </c>
      <c r="J115">
        <v>2006</v>
      </c>
      <c r="L115" t="s">
        <v>24</v>
      </c>
      <c r="U115" t="s">
        <v>248</v>
      </c>
    </row>
    <row r="116" spans="1:23" ht="13.15" customHeight="1" x14ac:dyDescent="0.2">
      <c r="F116" t="s">
        <v>67</v>
      </c>
      <c r="H116" t="s">
        <v>288</v>
      </c>
      <c r="J116">
        <v>2006</v>
      </c>
      <c r="K116">
        <v>0.85</v>
      </c>
      <c r="R116">
        <v>12.6144</v>
      </c>
      <c r="S116">
        <v>1.0869565217391299</v>
      </c>
      <c r="T116">
        <v>133.93524705882399</v>
      </c>
      <c r="V116" t="s">
        <v>81</v>
      </c>
      <c r="W116" t="s">
        <v>214</v>
      </c>
    </row>
    <row r="117" spans="1:23" ht="13.15" customHeight="1" x14ac:dyDescent="0.2">
      <c r="B117" t="s">
        <v>297</v>
      </c>
      <c r="C117" t="s">
        <v>298</v>
      </c>
      <c r="D117" t="s">
        <v>6</v>
      </c>
      <c r="E117" t="s">
        <v>28</v>
      </c>
      <c r="I117" t="s">
        <v>183</v>
      </c>
      <c r="J117">
        <v>2006</v>
      </c>
      <c r="L117" t="s">
        <v>24</v>
      </c>
      <c r="U117" t="s">
        <v>248</v>
      </c>
    </row>
    <row r="118" spans="1:23" ht="13.15" customHeight="1" x14ac:dyDescent="0.2">
      <c r="F118" t="s">
        <v>264</v>
      </c>
      <c r="H118" t="s">
        <v>288</v>
      </c>
      <c r="J118">
        <v>2006</v>
      </c>
      <c r="K118">
        <v>0.85</v>
      </c>
      <c r="R118">
        <v>12.6144</v>
      </c>
      <c r="S118">
        <v>1.13636363636364</v>
      </c>
      <c r="T118">
        <v>197.25458823529399</v>
      </c>
      <c r="V118" t="s">
        <v>81</v>
      </c>
      <c r="W118" t="s">
        <v>214</v>
      </c>
    </row>
    <row r="119" spans="1:23" ht="13.15" customHeight="1" x14ac:dyDescent="0.2">
      <c r="A119" t="s">
        <v>3</v>
      </c>
      <c r="B119" t="s">
        <v>299</v>
      </c>
      <c r="C119" t="s">
        <v>300</v>
      </c>
      <c r="D119" t="s">
        <v>6</v>
      </c>
      <c r="E119" t="s">
        <v>28</v>
      </c>
      <c r="I119" t="s">
        <v>183</v>
      </c>
      <c r="J119">
        <v>2006</v>
      </c>
      <c r="L119" t="s">
        <v>24</v>
      </c>
      <c r="U119" t="s">
        <v>248</v>
      </c>
    </row>
    <row r="120" spans="1:23" ht="13.15" customHeight="1" x14ac:dyDescent="0.2">
      <c r="A120" t="s">
        <v>3</v>
      </c>
      <c r="F120" t="s">
        <v>288</v>
      </c>
      <c r="H120" t="s">
        <v>288</v>
      </c>
      <c r="J120">
        <v>2006</v>
      </c>
      <c r="K120">
        <v>0.85</v>
      </c>
      <c r="R120">
        <v>10</v>
      </c>
      <c r="S120">
        <v>1.0204081632653099</v>
      </c>
      <c r="T120">
        <v>80</v>
      </c>
      <c r="V120" t="s">
        <v>81</v>
      </c>
      <c r="W120" t="s">
        <v>214</v>
      </c>
    </row>
    <row r="121" spans="1:23" ht="13.15" customHeight="1" x14ac:dyDescent="0.2">
      <c r="B121" t="s">
        <v>301</v>
      </c>
      <c r="C121" t="s">
        <v>302</v>
      </c>
      <c r="D121" t="s">
        <v>6</v>
      </c>
      <c r="E121" t="s">
        <v>28</v>
      </c>
      <c r="I121" t="s">
        <v>183</v>
      </c>
      <c r="J121">
        <v>2006</v>
      </c>
      <c r="L121" t="s">
        <v>24</v>
      </c>
      <c r="U121" t="s">
        <v>248</v>
      </c>
    </row>
    <row r="122" spans="1:23" ht="13.15" customHeight="1" x14ac:dyDescent="0.2">
      <c r="F122" t="s">
        <v>190</v>
      </c>
      <c r="H122" t="s">
        <v>288</v>
      </c>
      <c r="J122">
        <v>2006</v>
      </c>
      <c r="K122">
        <v>0.85</v>
      </c>
      <c r="R122">
        <v>12.6144</v>
      </c>
      <c r="S122">
        <v>1.1111111111111101</v>
      </c>
      <c r="T122">
        <v>197.25458823529399</v>
      </c>
      <c r="V122" t="s">
        <v>81</v>
      </c>
      <c r="W122" t="s">
        <v>214</v>
      </c>
    </row>
    <row r="123" spans="1:23" ht="13.15" customHeight="1" x14ac:dyDescent="0.2">
      <c r="B123" t="s">
        <v>303</v>
      </c>
      <c r="C123" t="s">
        <v>304</v>
      </c>
      <c r="D123" t="s">
        <v>6</v>
      </c>
      <c r="E123" t="s">
        <v>28</v>
      </c>
      <c r="I123" t="s">
        <v>183</v>
      </c>
      <c r="J123">
        <v>2006</v>
      </c>
      <c r="L123" t="s">
        <v>24</v>
      </c>
      <c r="U123" t="s">
        <v>248</v>
      </c>
    </row>
    <row r="124" spans="1:23" ht="13.15" customHeight="1" x14ac:dyDescent="0.2">
      <c r="F124" t="s">
        <v>269</v>
      </c>
      <c r="H124" t="s">
        <v>288</v>
      </c>
      <c r="J124">
        <v>2006</v>
      </c>
      <c r="K124">
        <v>0.85</v>
      </c>
      <c r="R124">
        <v>12.6144</v>
      </c>
      <c r="S124">
        <v>1.1111111111111101</v>
      </c>
      <c r="T124">
        <v>197.25458823529399</v>
      </c>
      <c r="V124" t="s">
        <v>81</v>
      </c>
      <c r="W124" t="s">
        <v>214</v>
      </c>
    </row>
    <row r="125" spans="1:23" ht="13.15" customHeight="1" x14ac:dyDescent="0.2">
      <c r="B125" t="s">
        <v>305</v>
      </c>
      <c r="C125" t="s">
        <v>306</v>
      </c>
      <c r="D125" t="s">
        <v>90</v>
      </c>
      <c r="E125" t="s">
        <v>182</v>
      </c>
      <c r="I125" t="s">
        <v>183</v>
      </c>
      <c r="J125">
        <v>2006</v>
      </c>
      <c r="L125" t="s">
        <v>81</v>
      </c>
      <c r="U125" t="s">
        <v>248</v>
      </c>
    </row>
    <row r="126" spans="1:23" ht="13.15" customHeight="1" x14ac:dyDescent="0.2">
      <c r="F126" t="s">
        <v>189</v>
      </c>
      <c r="H126" t="s">
        <v>172</v>
      </c>
      <c r="J126">
        <v>2006</v>
      </c>
      <c r="K126" t="s">
        <v>194</v>
      </c>
      <c r="R126">
        <v>86.363636363636402</v>
      </c>
      <c r="S126">
        <v>7.5</v>
      </c>
      <c r="T126">
        <v>1100</v>
      </c>
      <c r="V126" t="s">
        <v>307</v>
      </c>
      <c r="W126" t="s">
        <v>308</v>
      </c>
    </row>
    <row r="127" spans="1:23" ht="13.15" customHeight="1" x14ac:dyDescent="0.2">
      <c r="H127" t="s">
        <v>309</v>
      </c>
      <c r="J127">
        <v>2006</v>
      </c>
      <c r="V127" t="s">
        <v>81</v>
      </c>
    </row>
    <row r="128" spans="1:23" ht="13.15" customHeight="1" x14ac:dyDescent="0.2">
      <c r="B128" t="s">
        <v>310</v>
      </c>
      <c r="C128" t="s">
        <v>311</v>
      </c>
      <c r="D128" t="s">
        <v>90</v>
      </c>
      <c r="E128" t="s">
        <v>182</v>
      </c>
      <c r="I128" t="s">
        <v>312</v>
      </c>
      <c r="J128">
        <v>2006</v>
      </c>
      <c r="L128" t="s">
        <v>81</v>
      </c>
      <c r="U128" t="s">
        <v>248</v>
      </c>
    </row>
    <row r="129" spans="2:25" ht="13.15" customHeight="1" x14ac:dyDescent="0.2">
      <c r="F129" t="s">
        <v>189</v>
      </c>
      <c r="H129" t="s">
        <v>172</v>
      </c>
      <c r="J129">
        <v>2006</v>
      </c>
      <c r="K129" t="s">
        <v>194</v>
      </c>
      <c r="R129">
        <v>86.363636363636402</v>
      </c>
      <c r="S129">
        <v>6.7549999999999999</v>
      </c>
      <c r="T129">
        <v>1312.55</v>
      </c>
      <c r="V129" t="s">
        <v>307</v>
      </c>
      <c r="W129" t="s">
        <v>308</v>
      </c>
    </row>
    <row r="130" spans="2:25" ht="13.15" customHeight="1" x14ac:dyDescent="0.2">
      <c r="H130" t="s">
        <v>309</v>
      </c>
      <c r="J130">
        <v>2006</v>
      </c>
      <c r="V130" t="s">
        <v>81</v>
      </c>
    </row>
    <row r="131" spans="2:25" ht="13.15" customHeight="1" x14ac:dyDescent="0.2">
      <c r="B131" t="s">
        <v>313</v>
      </c>
      <c r="C131" t="s">
        <v>314</v>
      </c>
      <c r="D131" t="s">
        <v>90</v>
      </c>
      <c r="E131" t="s">
        <v>182</v>
      </c>
      <c r="I131" t="s">
        <v>183</v>
      </c>
      <c r="J131">
        <v>2006</v>
      </c>
      <c r="L131" t="s">
        <v>81</v>
      </c>
      <c r="U131" t="s">
        <v>248</v>
      </c>
    </row>
    <row r="132" spans="2:25" ht="13.15" customHeight="1" x14ac:dyDescent="0.2">
      <c r="F132" t="s">
        <v>315</v>
      </c>
      <c r="H132" t="s">
        <v>172</v>
      </c>
      <c r="J132">
        <v>2006</v>
      </c>
      <c r="K132" t="s">
        <v>194</v>
      </c>
      <c r="R132">
        <v>86.363636363636402</v>
      </c>
      <c r="S132">
        <v>1.44</v>
      </c>
      <c r="T132">
        <v>750</v>
      </c>
      <c r="V132" t="s">
        <v>307</v>
      </c>
      <c r="W132" t="s">
        <v>308</v>
      </c>
    </row>
    <row r="133" spans="2:25" ht="13.15" customHeight="1" x14ac:dyDescent="0.2">
      <c r="F133" t="s">
        <v>189</v>
      </c>
      <c r="H133" t="s">
        <v>309</v>
      </c>
      <c r="J133">
        <v>2006</v>
      </c>
      <c r="S133">
        <v>10.08</v>
      </c>
      <c r="V133" t="s">
        <v>81</v>
      </c>
    </row>
    <row r="134" spans="2:25" ht="13.15" customHeight="1" x14ac:dyDescent="0.2">
      <c r="B134" t="s">
        <v>316</v>
      </c>
      <c r="C134" t="s">
        <v>317</v>
      </c>
      <c r="D134" t="s">
        <v>90</v>
      </c>
      <c r="E134" t="s">
        <v>182</v>
      </c>
      <c r="H134" t="s">
        <v>318</v>
      </c>
      <c r="I134" t="s">
        <v>183</v>
      </c>
      <c r="J134">
        <v>2006</v>
      </c>
      <c r="L134" t="s">
        <v>81</v>
      </c>
      <c r="U134" t="s">
        <v>248</v>
      </c>
      <c r="V134" t="s">
        <v>81</v>
      </c>
    </row>
    <row r="135" spans="2:25" ht="13.15" customHeight="1" x14ac:dyDescent="0.2">
      <c r="F135" t="s">
        <v>259</v>
      </c>
      <c r="J135">
        <v>2006</v>
      </c>
      <c r="K135" t="s">
        <v>194</v>
      </c>
      <c r="O135" t="s">
        <v>319</v>
      </c>
      <c r="R135" t="s">
        <v>320</v>
      </c>
      <c r="S135">
        <v>0</v>
      </c>
      <c r="T135">
        <v>125</v>
      </c>
      <c r="W135" t="s">
        <v>320</v>
      </c>
    </row>
    <row r="136" spans="2:25" ht="13.15" customHeight="1" x14ac:dyDescent="0.2">
      <c r="F136" t="s">
        <v>321</v>
      </c>
      <c r="J136">
        <v>2006</v>
      </c>
      <c r="S136">
        <v>3.4</v>
      </c>
    </row>
    <row r="137" spans="2:25" ht="13.15" customHeight="1" x14ac:dyDescent="0.2">
      <c r="F137" t="s">
        <v>67</v>
      </c>
      <c r="J137">
        <v>2006</v>
      </c>
      <c r="S137">
        <v>5.7971014492753598E-3</v>
      </c>
    </row>
    <row r="138" spans="2:25" ht="13.15" customHeight="1" x14ac:dyDescent="0.2">
      <c r="F138" t="s">
        <v>189</v>
      </c>
      <c r="J138">
        <v>2006</v>
      </c>
      <c r="S138">
        <v>0.25</v>
      </c>
    </row>
    <row r="139" spans="2:25" ht="13.15" customHeight="1" x14ac:dyDescent="0.2">
      <c r="B139" t="s">
        <v>322</v>
      </c>
      <c r="C139" t="s">
        <v>323</v>
      </c>
      <c r="D139" t="s">
        <v>90</v>
      </c>
      <c r="E139" t="s">
        <v>182</v>
      </c>
      <c r="H139" t="s">
        <v>318</v>
      </c>
      <c r="I139" t="s">
        <v>324</v>
      </c>
      <c r="J139">
        <v>2006</v>
      </c>
      <c r="L139" t="s">
        <v>81</v>
      </c>
      <c r="U139" t="s">
        <v>187</v>
      </c>
      <c r="V139" t="s">
        <v>81</v>
      </c>
      <c r="Y139">
        <v>2020</v>
      </c>
    </row>
    <row r="140" spans="2:25" ht="13.15" customHeight="1" x14ac:dyDescent="0.2">
      <c r="F140" t="s">
        <v>67</v>
      </c>
      <c r="J140" t="s">
        <v>31</v>
      </c>
      <c r="K140" t="s">
        <v>194</v>
      </c>
      <c r="M140">
        <v>1</v>
      </c>
      <c r="R140" t="s">
        <v>325</v>
      </c>
      <c r="T140">
        <v>145</v>
      </c>
      <c r="W140" t="s">
        <v>320</v>
      </c>
    </row>
    <row r="141" spans="2:25" ht="13.15" customHeight="1" x14ac:dyDescent="0.2">
      <c r="F141" t="s">
        <v>256</v>
      </c>
      <c r="J141" t="s">
        <v>31</v>
      </c>
    </row>
    <row r="142" spans="2:25" ht="13.15" customHeight="1" x14ac:dyDescent="0.2">
      <c r="F142" t="s">
        <v>321</v>
      </c>
      <c r="J142" t="s">
        <v>31</v>
      </c>
    </row>
    <row r="143" spans="2:25" ht="13.15" customHeight="1" x14ac:dyDescent="0.2">
      <c r="F143" t="s">
        <v>189</v>
      </c>
      <c r="J143" t="s">
        <v>31</v>
      </c>
    </row>
    <row r="144" spans="2:25" ht="13.15" customHeight="1" x14ac:dyDescent="0.2">
      <c r="F144" t="s">
        <v>326</v>
      </c>
      <c r="J144">
        <v>2010</v>
      </c>
    </row>
    <row r="145" spans="1:24" ht="13.15" customHeight="1" x14ac:dyDescent="0.2">
      <c r="B145" t="s">
        <v>327</v>
      </c>
      <c r="C145" t="s">
        <v>328</v>
      </c>
      <c r="D145" t="s">
        <v>90</v>
      </c>
      <c r="E145" t="s">
        <v>182</v>
      </c>
      <c r="H145" t="s">
        <v>329</v>
      </c>
      <c r="I145" t="s">
        <v>183</v>
      </c>
      <c r="J145">
        <v>2006</v>
      </c>
      <c r="L145" t="s">
        <v>81</v>
      </c>
      <c r="N145">
        <v>1</v>
      </c>
      <c r="U145" t="s">
        <v>187</v>
      </c>
    </row>
    <row r="146" spans="1:24" ht="13.15" customHeight="1" x14ac:dyDescent="0.2">
      <c r="G146" t="s">
        <v>189</v>
      </c>
      <c r="J146">
        <v>2006</v>
      </c>
      <c r="K146" t="s">
        <v>194</v>
      </c>
      <c r="R146" t="s">
        <v>330</v>
      </c>
      <c r="S146">
        <v>9999</v>
      </c>
      <c r="T146" t="s">
        <v>331</v>
      </c>
      <c r="W146" t="s">
        <v>330</v>
      </c>
    </row>
    <row r="147" spans="1:24" ht="13.15" customHeight="1" x14ac:dyDescent="0.2">
      <c r="G147" t="s">
        <v>190</v>
      </c>
      <c r="J147">
        <v>2006</v>
      </c>
      <c r="S147">
        <v>9999</v>
      </c>
    </row>
    <row r="148" spans="1:24" ht="13.15" customHeight="1" x14ac:dyDescent="0.2">
      <c r="F148" t="s">
        <v>332</v>
      </c>
      <c r="J148">
        <v>2006</v>
      </c>
      <c r="X148">
        <v>0.2</v>
      </c>
    </row>
    <row r="149" spans="1:24" ht="13.15" customHeight="1" x14ac:dyDescent="0.2">
      <c r="F149" t="s">
        <v>318</v>
      </c>
      <c r="J149">
        <v>2006</v>
      </c>
    </row>
    <row r="150" spans="1:24" ht="13.15" customHeight="1" x14ac:dyDescent="0.2">
      <c r="A150" t="s">
        <v>3</v>
      </c>
      <c r="B150" t="s">
        <v>333</v>
      </c>
      <c r="C150" t="s">
        <v>334</v>
      </c>
      <c r="D150" t="s">
        <v>90</v>
      </c>
      <c r="E150" t="s">
        <v>182</v>
      </c>
      <c r="I150" t="s">
        <v>324</v>
      </c>
      <c r="J150">
        <v>2006</v>
      </c>
      <c r="L150" t="s">
        <v>81</v>
      </c>
      <c r="U150" t="s">
        <v>187</v>
      </c>
    </row>
    <row r="151" spans="1:24" ht="13.15" customHeight="1" x14ac:dyDescent="0.2">
      <c r="A151" t="s">
        <v>3</v>
      </c>
      <c r="F151" t="s">
        <v>189</v>
      </c>
      <c r="H151" t="s">
        <v>329</v>
      </c>
      <c r="J151">
        <v>2006</v>
      </c>
      <c r="K151" t="s">
        <v>194</v>
      </c>
      <c r="R151" t="s">
        <v>330</v>
      </c>
      <c r="S151">
        <v>0.315</v>
      </c>
      <c r="T151" t="s">
        <v>335</v>
      </c>
      <c r="V151" t="s">
        <v>81</v>
      </c>
      <c r="W151" t="s">
        <v>330</v>
      </c>
    </row>
    <row r="152" spans="1:24" ht="13.15" customHeight="1" x14ac:dyDescent="0.2">
      <c r="A152" t="s">
        <v>3</v>
      </c>
      <c r="F152" t="s">
        <v>190</v>
      </c>
      <c r="J152">
        <v>2006</v>
      </c>
      <c r="S152">
        <v>1</v>
      </c>
    </row>
    <row r="153" spans="1:24" ht="13.15" customHeight="1" x14ac:dyDescent="0.2">
      <c r="A153" t="s">
        <v>3</v>
      </c>
      <c r="F153" t="s">
        <v>332</v>
      </c>
      <c r="J153">
        <v>2006</v>
      </c>
      <c r="S153">
        <v>0.1</v>
      </c>
    </row>
    <row r="154" spans="1:24" ht="13.15" customHeight="1" x14ac:dyDescent="0.2">
      <c r="A154" t="s">
        <v>3</v>
      </c>
      <c r="F154" t="s">
        <v>318</v>
      </c>
      <c r="J154">
        <v>2006</v>
      </c>
      <c r="S154">
        <v>1</v>
      </c>
    </row>
    <row r="155" spans="1:24" ht="13.15" customHeight="1" x14ac:dyDescent="0.2">
      <c r="B155" t="s">
        <v>336</v>
      </c>
      <c r="C155" t="s">
        <v>337</v>
      </c>
      <c r="D155" t="s">
        <v>90</v>
      </c>
      <c r="E155" t="s">
        <v>182</v>
      </c>
      <c r="H155" t="s">
        <v>318</v>
      </c>
      <c r="I155" t="s">
        <v>183</v>
      </c>
      <c r="J155">
        <v>2006</v>
      </c>
      <c r="L155" t="s">
        <v>81</v>
      </c>
      <c r="U155" t="s">
        <v>248</v>
      </c>
      <c r="V155">
        <v>1</v>
      </c>
    </row>
    <row r="156" spans="1:24" ht="13.15" customHeight="1" x14ac:dyDescent="0.2">
      <c r="F156" t="s">
        <v>264</v>
      </c>
      <c r="J156">
        <v>2006</v>
      </c>
      <c r="K156" t="s">
        <v>194</v>
      </c>
      <c r="O156" t="s">
        <v>319</v>
      </c>
      <c r="R156" t="s">
        <v>320</v>
      </c>
      <c r="S156">
        <v>6</v>
      </c>
      <c r="T156" t="s">
        <v>338</v>
      </c>
      <c r="W156" t="s">
        <v>320</v>
      </c>
    </row>
    <row r="157" spans="1:24" ht="13.15" customHeight="1" x14ac:dyDescent="0.2">
      <c r="F157" t="s">
        <v>67</v>
      </c>
      <c r="J157">
        <v>2006</v>
      </c>
      <c r="S157">
        <v>5.7971014492753598E-3</v>
      </c>
    </row>
    <row r="158" spans="1:24" ht="13.15" customHeight="1" x14ac:dyDescent="0.2">
      <c r="F158" t="s">
        <v>190</v>
      </c>
      <c r="J158">
        <v>2006</v>
      </c>
      <c r="S158">
        <v>0.1</v>
      </c>
    </row>
    <row r="159" spans="1:24" ht="13.15" customHeight="1" x14ac:dyDescent="0.2">
      <c r="F159" t="s">
        <v>189</v>
      </c>
      <c r="J159">
        <v>2006</v>
      </c>
      <c r="S159">
        <v>0.3</v>
      </c>
    </row>
    <row r="160" spans="1:24" ht="13.15" customHeight="1" x14ac:dyDescent="0.2">
      <c r="B160" t="s">
        <v>339</v>
      </c>
      <c r="C160" t="s">
        <v>340</v>
      </c>
      <c r="D160" t="s">
        <v>90</v>
      </c>
      <c r="E160" t="s">
        <v>182</v>
      </c>
      <c r="I160" t="s">
        <v>183</v>
      </c>
      <c r="J160">
        <v>2006</v>
      </c>
      <c r="L160" t="s">
        <v>81</v>
      </c>
      <c r="U160" t="s">
        <v>14</v>
      </c>
    </row>
    <row r="161" spans="2:22" ht="13.15" customHeight="1" x14ac:dyDescent="0.2">
      <c r="F161" t="s">
        <v>189</v>
      </c>
      <c r="H161" t="s">
        <v>341</v>
      </c>
      <c r="J161">
        <v>2006</v>
      </c>
      <c r="K161" t="s">
        <v>194</v>
      </c>
      <c r="R161" t="s">
        <v>187</v>
      </c>
      <c r="S161">
        <v>2</v>
      </c>
      <c r="T161" t="s">
        <v>188</v>
      </c>
      <c r="V161" t="s">
        <v>342</v>
      </c>
    </row>
    <row r="162" spans="2:22" ht="13.15" customHeight="1" x14ac:dyDescent="0.2">
      <c r="F162" t="s">
        <v>269</v>
      </c>
      <c r="H162" t="s">
        <v>343</v>
      </c>
      <c r="J162">
        <v>2006</v>
      </c>
      <c r="S162">
        <v>1</v>
      </c>
      <c r="V162" t="s">
        <v>81</v>
      </c>
    </row>
    <row r="163" spans="2:22" ht="13.15" customHeight="1" x14ac:dyDescent="0.2">
      <c r="F163" t="s">
        <v>264</v>
      </c>
      <c r="J163">
        <v>2006</v>
      </c>
      <c r="S163">
        <v>3.5</v>
      </c>
    </row>
    <row r="164" spans="2:22" ht="13.15" customHeight="1" x14ac:dyDescent="0.2">
      <c r="F164" t="s">
        <v>344</v>
      </c>
      <c r="J164">
        <v>2006</v>
      </c>
      <c r="S164">
        <v>1.04</v>
      </c>
    </row>
    <row r="165" spans="2:22" ht="13.15" customHeight="1" x14ac:dyDescent="0.2">
      <c r="B165" t="s">
        <v>345</v>
      </c>
      <c r="C165" t="s">
        <v>346</v>
      </c>
      <c r="D165" t="s">
        <v>90</v>
      </c>
      <c r="E165" t="s">
        <v>182</v>
      </c>
      <c r="H165" t="s">
        <v>344</v>
      </c>
      <c r="I165" t="s">
        <v>183</v>
      </c>
      <c r="J165">
        <v>2006</v>
      </c>
      <c r="L165" t="s">
        <v>81</v>
      </c>
      <c r="U165" t="s">
        <v>14</v>
      </c>
      <c r="V165" t="s">
        <v>81</v>
      </c>
    </row>
    <row r="166" spans="2:22" ht="13.15" customHeight="1" x14ac:dyDescent="0.2">
      <c r="F166" t="s">
        <v>264</v>
      </c>
      <c r="J166">
        <v>2006</v>
      </c>
      <c r="K166" t="s">
        <v>194</v>
      </c>
      <c r="R166" t="s">
        <v>347</v>
      </c>
      <c r="S166">
        <v>1</v>
      </c>
      <c r="T166" t="s">
        <v>348</v>
      </c>
    </row>
    <row r="167" spans="2:22" ht="13.15" customHeight="1" x14ac:dyDescent="0.2">
      <c r="F167" t="s">
        <v>256</v>
      </c>
      <c r="J167">
        <v>2006</v>
      </c>
      <c r="S167">
        <v>1.6</v>
      </c>
    </row>
    <row r="168" spans="2:22" ht="13.15" customHeight="1" x14ac:dyDescent="0.2">
      <c r="F168" t="s">
        <v>67</v>
      </c>
      <c r="J168">
        <v>2006</v>
      </c>
      <c r="S168">
        <v>2.4300000000000002</v>
      </c>
    </row>
    <row r="169" spans="2:22" ht="13.15" customHeight="1" x14ac:dyDescent="0.2">
      <c r="F169" t="s">
        <v>190</v>
      </c>
      <c r="J169">
        <v>2006</v>
      </c>
      <c r="S169">
        <v>1</v>
      </c>
    </row>
    <row r="170" spans="2:22" ht="13.15" customHeight="1" x14ac:dyDescent="0.2">
      <c r="F170" t="s">
        <v>259</v>
      </c>
      <c r="J170">
        <v>2006</v>
      </c>
      <c r="S170">
        <v>1.9</v>
      </c>
    </row>
    <row r="171" spans="2:22" ht="13.15" customHeight="1" x14ac:dyDescent="0.2">
      <c r="F171" t="s">
        <v>349</v>
      </c>
      <c r="J171">
        <v>2006</v>
      </c>
      <c r="S171">
        <v>1</v>
      </c>
    </row>
    <row r="172" spans="2:22" ht="13.15" customHeight="1" x14ac:dyDescent="0.2">
      <c r="F172" t="s">
        <v>189</v>
      </c>
      <c r="J172">
        <v>2006</v>
      </c>
      <c r="S172">
        <v>1.35</v>
      </c>
    </row>
    <row r="173" spans="2:22" ht="13.15" customHeight="1" x14ac:dyDescent="0.2">
      <c r="F173" t="s">
        <v>341</v>
      </c>
      <c r="J173">
        <v>2006</v>
      </c>
      <c r="S173">
        <v>1.04</v>
      </c>
    </row>
    <row r="174" spans="2:22" ht="13.15" customHeight="1" x14ac:dyDescent="0.2">
      <c r="B174" t="s">
        <v>350</v>
      </c>
      <c r="C174" t="s">
        <v>351</v>
      </c>
      <c r="D174" t="s">
        <v>90</v>
      </c>
      <c r="E174" t="s">
        <v>182</v>
      </c>
      <c r="H174" t="s">
        <v>344</v>
      </c>
      <c r="I174" t="s">
        <v>183</v>
      </c>
      <c r="J174">
        <v>2006</v>
      </c>
      <c r="L174" t="s">
        <v>81</v>
      </c>
      <c r="U174" t="s">
        <v>14</v>
      </c>
      <c r="V174" t="s">
        <v>81</v>
      </c>
    </row>
    <row r="175" spans="2:22" ht="13.15" customHeight="1" x14ac:dyDescent="0.2">
      <c r="F175" t="s">
        <v>349</v>
      </c>
      <c r="J175">
        <v>2006</v>
      </c>
      <c r="K175" t="s">
        <v>194</v>
      </c>
      <c r="R175" t="s">
        <v>352</v>
      </c>
      <c r="S175">
        <v>1</v>
      </c>
      <c r="T175" t="s">
        <v>353</v>
      </c>
    </row>
    <row r="176" spans="2:22" ht="13.15" customHeight="1" x14ac:dyDescent="0.2">
      <c r="F176" t="s">
        <v>67</v>
      </c>
      <c r="J176">
        <v>2006</v>
      </c>
      <c r="S176">
        <v>3.2</v>
      </c>
    </row>
    <row r="177" spans="2:25" ht="13.15" customHeight="1" x14ac:dyDescent="0.2">
      <c r="F177" t="s">
        <v>264</v>
      </c>
      <c r="J177">
        <v>2006</v>
      </c>
      <c r="S177">
        <v>10</v>
      </c>
    </row>
    <row r="178" spans="2:25" ht="13.15" customHeight="1" x14ac:dyDescent="0.2">
      <c r="F178" t="s">
        <v>189</v>
      </c>
      <c r="J178">
        <v>2006</v>
      </c>
      <c r="S178">
        <v>10</v>
      </c>
    </row>
    <row r="179" spans="2:25" ht="13.15" customHeight="1" x14ac:dyDescent="0.2">
      <c r="F179" t="s">
        <v>341</v>
      </c>
      <c r="J179">
        <v>2006</v>
      </c>
      <c r="S179">
        <v>1.04</v>
      </c>
    </row>
    <row r="180" spans="2:25" ht="13.15" customHeight="1" x14ac:dyDescent="0.2">
      <c r="B180" t="s">
        <v>354</v>
      </c>
      <c r="C180" t="s">
        <v>355</v>
      </c>
      <c r="D180" t="s">
        <v>90</v>
      </c>
      <c r="E180" t="s">
        <v>182</v>
      </c>
      <c r="H180" t="s">
        <v>356</v>
      </c>
      <c r="I180" t="s">
        <v>183</v>
      </c>
      <c r="J180">
        <v>2006</v>
      </c>
      <c r="L180" t="s">
        <v>81</v>
      </c>
      <c r="U180" t="s">
        <v>187</v>
      </c>
      <c r="V180" t="s">
        <v>81</v>
      </c>
    </row>
    <row r="181" spans="2:25" ht="13.15" customHeight="1" x14ac:dyDescent="0.2">
      <c r="F181" t="s">
        <v>67</v>
      </c>
      <c r="J181">
        <v>2006</v>
      </c>
      <c r="K181" t="s">
        <v>194</v>
      </c>
      <c r="R181" t="s">
        <v>331</v>
      </c>
      <c r="S181">
        <v>3</v>
      </c>
      <c r="T181" t="s">
        <v>357</v>
      </c>
      <c r="W181" t="s">
        <v>358</v>
      </c>
    </row>
    <row r="182" spans="2:25" ht="13.15" customHeight="1" x14ac:dyDescent="0.2">
      <c r="F182" t="s">
        <v>189</v>
      </c>
      <c r="J182">
        <v>2006</v>
      </c>
      <c r="S182">
        <v>5.5</v>
      </c>
    </row>
    <row r="183" spans="2:25" ht="13.15" customHeight="1" x14ac:dyDescent="0.2">
      <c r="B183" t="s">
        <v>359</v>
      </c>
      <c r="C183" t="s">
        <v>360</v>
      </c>
      <c r="D183" t="s">
        <v>90</v>
      </c>
      <c r="E183" t="s">
        <v>182</v>
      </c>
      <c r="H183" t="s">
        <v>356</v>
      </c>
      <c r="I183" t="s">
        <v>324</v>
      </c>
      <c r="J183">
        <v>2006</v>
      </c>
      <c r="L183" t="s">
        <v>81</v>
      </c>
      <c r="U183" t="s">
        <v>248</v>
      </c>
      <c r="V183" t="s">
        <v>81</v>
      </c>
    </row>
    <row r="184" spans="2:25" ht="13.15" customHeight="1" x14ac:dyDescent="0.2">
      <c r="F184" t="s">
        <v>67</v>
      </c>
      <c r="J184" t="s">
        <v>31</v>
      </c>
      <c r="K184" t="s">
        <v>194</v>
      </c>
      <c r="R184" t="s">
        <v>361</v>
      </c>
      <c r="S184">
        <v>2.25</v>
      </c>
      <c r="T184" t="s">
        <v>362</v>
      </c>
      <c r="W184" t="s">
        <v>358</v>
      </c>
    </row>
    <row r="185" spans="2:25" ht="13.15" customHeight="1" x14ac:dyDescent="0.2">
      <c r="F185" t="s">
        <v>189</v>
      </c>
      <c r="J185" t="s">
        <v>31</v>
      </c>
      <c r="S185">
        <v>4.125</v>
      </c>
    </row>
    <row r="186" spans="2:25" ht="13.15" customHeight="1" x14ac:dyDescent="0.2">
      <c r="B186" t="s">
        <v>363</v>
      </c>
      <c r="C186" t="s">
        <v>364</v>
      </c>
      <c r="D186" t="s">
        <v>90</v>
      </c>
      <c r="E186" t="s">
        <v>182</v>
      </c>
      <c r="H186" t="s">
        <v>356</v>
      </c>
      <c r="I186" t="s">
        <v>324</v>
      </c>
      <c r="J186">
        <v>2006</v>
      </c>
      <c r="L186" t="s">
        <v>81</v>
      </c>
      <c r="U186" t="s">
        <v>248</v>
      </c>
      <c r="V186" t="s">
        <v>81</v>
      </c>
      <c r="Y186">
        <v>2020</v>
      </c>
    </row>
    <row r="187" spans="2:25" ht="13.15" customHeight="1" x14ac:dyDescent="0.2">
      <c r="F187" t="s">
        <v>67</v>
      </c>
      <c r="J187" t="s">
        <v>31</v>
      </c>
      <c r="K187" t="s">
        <v>194</v>
      </c>
      <c r="R187">
        <f>R184*Multipliers!B2</f>
        <v>15.600000000000001</v>
      </c>
      <c r="S187">
        <f>S184*Multipliers!B5</f>
        <v>2.2760347105234455</v>
      </c>
      <c r="T187">
        <f>T184*Multipliers!B6</f>
        <v>243.44027777777777</v>
      </c>
      <c r="W187">
        <f>W184*Multipliers!B7</f>
        <v>80.946969696969703</v>
      </c>
    </row>
    <row r="188" spans="2:25" ht="13.15" customHeight="1" x14ac:dyDescent="0.2">
      <c r="F188" t="s">
        <v>189</v>
      </c>
      <c r="J188" t="s">
        <v>31</v>
      </c>
      <c r="S188">
        <f>S185*Multipliers!B4</f>
        <v>4.5273242914400225</v>
      </c>
    </row>
    <row r="189" spans="2:25" ht="13.15" customHeight="1" x14ac:dyDescent="0.2">
      <c r="B189" t="s">
        <v>365</v>
      </c>
      <c r="C189" t="s">
        <v>366</v>
      </c>
      <c r="D189" t="s">
        <v>90</v>
      </c>
      <c r="E189" t="s">
        <v>182</v>
      </c>
      <c r="H189" t="s">
        <v>367</v>
      </c>
      <c r="I189" t="s">
        <v>183</v>
      </c>
      <c r="J189">
        <v>2006</v>
      </c>
      <c r="L189" t="s">
        <v>81</v>
      </c>
      <c r="U189" t="s">
        <v>248</v>
      </c>
      <c r="V189" t="s">
        <v>81</v>
      </c>
    </row>
    <row r="190" spans="2:25" ht="13.15" customHeight="1" x14ac:dyDescent="0.2">
      <c r="F190" t="s">
        <v>67</v>
      </c>
      <c r="J190">
        <v>2006</v>
      </c>
      <c r="K190" t="s">
        <v>194</v>
      </c>
      <c r="R190" t="s">
        <v>14</v>
      </c>
      <c r="S190">
        <v>5</v>
      </c>
      <c r="T190" t="s">
        <v>368</v>
      </c>
      <c r="W190" t="s">
        <v>358</v>
      </c>
    </row>
    <row r="191" spans="2:25" ht="13.15" customHeight="1" x14ac:dyDescent="0.2">
      <c r="F191" t="s">
        <v>264</v>
      </c>
      <c r="J191">
        <v>2006</v>
      </c>
      <c r="S191">
        <v>1</v>
      </c>
    </row>
    <row r="192" spans="2:25" ht="13.15" customHeight="1" x14ac:dyDescent="0.2">
      <c r="F192" t="s">
        <v>189</v>
      </c>
      <c r="J192">
        <v>2006</v>
      </c>
      <c r="S192">
        <v>6.52</v>
      </c>
    </row>
    <row r="193" spans="2:25" ht="13.15" customHeight="1" x14ac:dyDescent="0.2">
      <c r="B193" t="s">
        <v>369</v>
      </c>
      <c r="C193" t="s">
        <v>370</v>
      </c>
      <c r="D193" t="s">
        <v>90</v>
      </c>
      <c r="E193" t="s">
        <v>182</v>
      </c>
      <c r="H193" t="s">
        <v>367</v>
      </c>
      <c r="I193" t="s">
        <v>324</v>
      </c>
      <c r="J193">
        <v>2006</v>
      </c>
      <c r="L193" t="s">
        <v>81</v>
      </c>
      <c r="U193" t="s">
        <v>248</v>
      </c>
      <c r="V193" t="s">
        <v>81</v>
      </c>
    </row>
    <row r="194" spans="2:25" ht="13.15" customHeight="1" x14ac:dyDescent="0.2">
      <c r="F194" t="s">
        <v>67</v>
      </c>
      <c r="J194" t="s">
        <v>31</v>
      </c>
      <c r="K194" t="s">
        <v>194</v>
      </c>
      <c r="R194" t="s">
        <v>371</v>
      </c>
      <c r="S194">
        <v>3.75</v>
      </c>
      <c r="T194" t="s">
        <v>372</v>
      </c>
      <c r="W194" t="s">
        <v>358</v>
      </c>
    </row>
    <row r="195" spans="2:25" ht="13.15" customHeight="1" x14ac:dyDescent="0.2">
      <c r="F195" t="s">
        <v>264</v>
      </c>
      <c r="J195" t="s">
        <v>31</v>
      </c>
      <c r="S195">
        <v>0.75</v>
      </c>
    </row>
    <row r="196" spans="2:25" ht="13.15" customHeight="1" x14ac:dyDescent="0.2">
      <c r="F196" t="s">
        <v>189</v>
      </c>
      <c r="J196" t="s">
        <v>31</v>
      </c>
      <c r="S196">
        <v>4.8899999999999997</v>
      </c>
    </row>
    <row r="197" spans="2:25" ht="13.15" customHeight="1" x14ac:dyDescent="0.2">
      <c r="B197" t="s">
        <v>373</v>
      </c>
      <c r="C197" t="s">
        <v>374</v>
      </c>
      <c r="D197" t="s">
        <v>90</v>
      </c>
      <c r="E197" t="s">
        <v>182</v>
      </c>
      <c r="H197" t="s">
        <v>367</v>
      </c>
      <c r="I197" t="s">
        <v>324</v>
      </c>
      <c r="J197">
        <v>2006</v>
      </c>
      <c r="L197" t="s">
        <v>81</v>
      </c>
      <c r="U197" t="s">
        <v>248</v>
      </c>
      <c r="V197" t="s">
        <v>81</v>
      </c>
      <c r="Y197">
        <v>2020</v>
      </c>
    </row>
    <row r="198" spans="2:25" ht="13.15" customHeight="1" x14ac:dyDescent="0.2">
      <c r="F198" t="s">
        <v>67</v>
      </c>
      <c r="J198" t="s">
        <v>31</v>
      </c>
      <c r="K198" t="s">
        <v>194</v>
      </c>
      <c r="R198">
        <f>R194*Multipliers!B2</f>
        <v>28.6</v>
      </c>
      <c r="S198">
        <f>S194*Multipliers!B5</f>
        <v>3.7933911842057424</v>
      </c>
      <c r="T198">
        <f>T194*Multipliers!B6</f>
        <v>371.56673976608187</v>
      </c>
      <c r="W198">
        <f>W194*Multipliers!B7</f>
        <v>80.946969696969703</v>
      </c>
    </row>
    <row r="199" spans="2:25" ht="13.15" customHeight="1" x14ac:dyDescent="0.2">
      <c r="F199" t="s">
        <v>264</v>
      </c>
      <c r="J199" t="s">
        <v>31</v>
      </c>
      <c r="S199">
        <f>S195</f>
        <v>0.75</v>
      </c>
    </row>
    <row r="200" spans="2:25" ht="13.15" customHeight="1" x14ac:dyDescent="0.2">
      <c r="F200" t="s">
        <v>189</v>
      </c>
      <c r="J200" t="s">
        <v>31</v>
      </c>
      <c r="S200">
        <f>S196*Multipliers!B4</f>
        <v>5.3669371600343538</v>
      </c>
    </row>
    <row r="201" spans="2:25" ht="13.15" customHeight="1" x14ac:dyDescent="0.2">
      <c r="B201" t="s">
        <v>375</v>
      </c>
      <c r="C201" t="s">
        <v>376</v>
      </c>
      <c r="D201" t="s">
        <v>90</v>
      </c>
      <c r="E201" t="s">
        <v>182</v>
      </c>
      <c r="H201" t="s">
        <v>367</v>
      </c>
      <c r="I201" t="s">
        <v>183</v>
      </c>
      <c r="J201">
        <v>2006</v>
      </c>
      <c r="L201" t="s">
        <v>81</v>
      </c>
      <c r="U201" t="s">
        <v>187</v>
      </c>
      <c r="V201" t="s">
        <v>81</v>
      </c>
    </row>
    <row r="202" spans="2:25" ht="13.15" customHeight="1" x14ac:dyDescent="0.2">
      <c r="F202" t="s">
        <v>67</v>
      </c>
      <c r="J202">
        <v>2006</v>
      </c>
      <c r="K202" t="s">
        <v>194</v>
      </c>
      <c r="R202" t="s">
        <v>377</v>
      </c>
      <c r="S202">
        <v>3</v>
      </c>
      <c r="T202" t="s">
        <v>352</v>
      </c>
      <c r="W202" t="s">
        <v>378</v>
      </c>
    </row>
    <row r="203" spans="2:25" ht="13.15" customHeight="1" x14ac:dyDescent="0.2">
      <c r="F203" t="s">
        <v>264</v>
      </c>
      <c r="J203">
        <v>2006</v>
      </c>
      <c r="S203">
        <v>1</v>
      </c>
    </row>
    <row r="204" spans="2:25" ht="13.15" customHeight="1" x14ac:dyDescent="0.2">
      <c r="F204" t="s">
        <v>189</v>
      </c>
      <c r="J204">
        <v>2006</v>
      </c>
      <c r="S204">
        <v>4.5199999999999996</v>
      </c>
    </row>
    <row r="205" spans="2:25" ht="13.15" customHeight="1" x14ac:dyDescent="0.2">
      <c r="F205" t="s">
        <v>379</v>
      </c>
      <c r="J205">
        <v>2006</v>
      </c>
      <c r="S205">
        <v>1.2</v>
      </c>
    </row>
    <row r="206" spans="2:25" ht="13.15" customHeight="1" x14ac:dyDescent="0.2">
      <c r="F206" t="s">
        <v>380</v>
      </c>
      <c r="J206">
        <v>2006</v>
      </c>
      <c r="S206">
        <v>1.786</v>
      </c>
    </row>
    <row r="207" spans="2:25" ht="13.15" customHeight="1" x14ac:dyDescent="0.2">
      <c r="B207" t="s">
        <v>381</v>
      </c>
      <c r="C207" t="s">
        <v>382</v>
      </c>
      <c r="D207" t="s">
        <v>90</v>
      </c>
      <c r="E207" t="s">
        <v>182</v>
      </c>
      <c r="H207" t="s">
        <v>367</v>
      </c>
      <c r="I207" t="s">
        <v>324</v>
      </c>
      <c r="J207">
        <v>2006</v>
      </c>
      <c r="L207" t="s">
        <v>81</v>
      </c>
      <c r="U207" t="s">
        <v>187</v>
      </c>
      <c r="V207" t="s">
        <v>81</v>
      </c>
    </row>
    <row r="208" spans="2:25" ht="13.15" customHeight="1" x14ac:dyDescent="0.2">
      <c r="F208" t="s">
        <v>67</v>
      </c>
      <c r="J208">
        <v>2006</v>
      </c>
      <c r="K208" t="s">
        <v>194</v>
      </c>
      <c r="M208">
        <v>9999</v>
      </c>
      <c r="R208" t="s">
        <v>335</v>
      </c>
      <c r="T208" t="s">
        <v>231</v>
      </c>
      <c r="W208" t="s">
        <v>378</v>
      </c>
    </row>
    <row r="209" spans="2:25" ht="13.15" customHeight="1" x14ac:dyDescent="0.2">
      <c r="F209" t="s">
        <v>264</v>
      </c>
      <c r="J209">
        <v>2006</v>
      </c>
    </row>
    <row r="210" spans="2:25" ht="13.15" customHeight="1" x14ac:dyDescent="0.2">
      <c r="F210" t="s">
        <v>189</v>
      </c>
      <c r="J210">
        <v>2006</v>
      </c>
    </row>
    <row r="211" spans="2:25" ht="13.15" customHeight="1" x14ac:dyDescent="0.2">
      <c r="F211" t="s">
        <v>379</v>
      </c>
      <c r="J211">
        <v>2006</v>
      </c>
      <c r="S211">
        <v>1.2</v>
      </c>
    </row>
    <row r="212" spans="2:25" ht="13.15" customHeight="1" x14ac:dyDescent="0.2">
      <c r="F212" t="s">
        <v>380</v>
      </c>
      <c r="J212">
        <v>2006</v>
      </c>
      <c r="S212">
        <v>1.786</v>
      </c>
    </row>
    <row r="213" spans="2:25" ht="13.15" customHeight="1" x14ac:dyDescent="0.2">
      <c r="B213" t="s">
        <v>383</v>
      </c>
      <c r="C213" t="s">
        <v>384</v>
      </c>
      <c r="D213" t="s">
        <v>90</v>
      </c>
      <c r="E213" t="s">
        <v>182</v>
      </c>
      <c r="H213" t="s">
        <v>367</v>
      </c>
      <c r="I213" t="s">
        <v>324</v>
      </c>
      <c r="J213">
        <v>2006</v>
      </c>
      <c r="L213" t="s">
        <v>81</v>
      </c>
      <c r="U213" t="s">
        <v>187</v>
      </c>
      <c r="V213" t="s">
        <v>81</v>
      </c>
      <c r="Y213">
        <v>2020</v>
      </c>
    </row>
    <row r="214" spans="2:25" ht="13.15" customHeight="1" x14ac:dyDescent="0.2">
      <c r="F214" t="s">
        <v>67</v>
      </c>
      <c r="J214">
        <v>2006</v>
      </c>
      <c r="K214" t="s">
        <v>194</v>
      </c>
      <c r="M214">
        <v>0.14455280296266229</v>
      </c>
      <c r="R214">
        <f>R208*Multipliers!B2</f>
        <v>22.1</v>
      </c>
      <c r="T214">
        <f>T208*Multipliers!B6</f>
        <v>358.75409356725146</v>
      </c>
      <c r="W214">
        <f>W208*Multipliers!B7</f>
        <v>121.42045454545456</v>
      </c>
    </row>
    <row r="215" spans="2:25" ht="13.15" customHeight="1" x14ac:dyDescent="0.2">
      <c r="F215" t="s">
        <v>264</v>
      </c>
      <c r="J215">
        <v>2006</v>
      </c>
    </row>
    <row r="216" spans="2:25" ht="13.15" customHeight="1" x14ac:dyDescent="0.2">
      <c r="F216" t="s">
        <v>189</v>
      </c>
      <c r="J216">
        <v>2006</v>
      </c>
    </row>
    <row r="217" spans="2:25" ht="13.15" customHeight="1" x14ac:dyDescent="0.2">
      <c r="F217" t="s">
        <v>379</v>
      </c>
      <c r="J217">
        <v>2006</v>
      </c>
      <c r="S217">
        <v>1.2</v>
      </c>
    </row>
    <row r="218" spans="2:25" ht="13.15" customHeight="1" x14ac:dyDescent="0.2">
      <c r="F218" t="s">
        <v>380</v>
      </c>
      <c r="J218">
        <v>2006</v>
      </c>
      <c r="S218">
        <v>1.786</v>
      </c>
    </row>
    <row r="219" spans="2:25" x14ac:dyDescent="0.2">
      <c r="B219" t="s">
        <v>385</v>
      </c>
      <c r="C219" t="s">
        <v>386</v>
      </c>
      <c r="D219" t="s">
        <v>90</v>
      </c>
      <c r="E219" t="s">
        <v>182</v>
      </c>
      <c r="I219" t="s">
        <v>183</v>
      </c>
      <c r="J219">
        <v>2006</v>
      </c>
      <c r="L219" t="s">
        <v>81</v>
      </c>
      <c r="U219" t="s">
        <v>187</v>
      </c>
    </row>
    <row r="220" spans="2:25" x14ac:dyDescent="0.2">
      <c r="F220" t="s">
        <v>387</v>
      </c>
      <c r="H220" t="s">
        <v>388</v>
      </c>
      <c r="J220">
        <v>2006</v>
      </c>
      <c r="K220" t="s">
        <v>194</v>
      </c>
      <c r="O220" t="s">
        <v>389</v>
      </c>
      <c r="R220">
        <v>10</v>
      </c>
      <c r="S220">
        <v>3.75</v>
      </c>
      <c r="T220" t="s">
        <v>390</v>
      </c>
      <c r="V220" t="s">
        <v>81</v>
      </c>
      <c r="W220" t="s">
        <v>320</v>
      </c>
    </row>
    <row r="221" spans="2:25" x14ac:dyDescent="0.2">
      <c r="F221" t="s">
        <v>189</v>
      </c>
      <c r="J221">
        <v>2006</v>
      </c>
      <c r="S221">
        <v>0.252</v>
      </c>
    </row>
    <row r="222" spans="2:25" x14ac:dyDescent="0.2">
      <c r="F222" t="s">
        <v>380</v>
      </c>
      <c r="J222">
        <v>2006</v>
      </c>
      <c r="S222">
        <v>1.786</v>
      </c>
    </row>
    <row r="223" spans="2:25" x14ac:dyDescent="0.2">
      <c r="B223" t="s">
        <v>391</v>
      </c>
      <c r="C223" t="s">
        <v>392</v>
      </c>
      <c r="D223" t="s">
        <v>79</v>
      </c>
      <c r="E223" t="s">
        <v>28</v>
      </c>
      <c r="I223" t="s">
        <v>183</v>
      </c>
      <c r="J223">
        <v>2006</v>
      </c>
      <c r="L223" t="s">
        <v>81</v>
      </c>
      <c r="U223" t="s">
        <v>248</v>
      </c>
    </row>
    <row r="224" spans="2:25" x14ac:dyDescent="0.2">
      <c r="F224" t="s">
        <v>189</v>
      </c>
      <c r="H224" t="s">
        <v>0</v>
      </c>
      <c r="J224">
        <v>2006</v>
      </c>
      <c r="K224" t="s">
        <v>194</v>
      </c>
      <c r="R224">
        <v>1E-3</v>
      </c>
      <c r="S224" t="s">
        <v>81</v>
      </c>
      <c r="T224" t="s">
        <v>393</v>
      </c>
      <c r="V224">
        <v>1</v>
      </c>
      <c r="W224" t="s">
        <v>214</v>
      </c>
    </row>
    <row r="225" spans="1:25" x14ac:dyDescent="0.2">
      <c r="B225" t="s">
        <v>394</v>
      </c>
      <c r="C225" t="s">
        <v>395</v>
      </c>
      <c r="D225" t="s">
        <v>79</v>
      </c>
      <c r="E225" t="s">
        <v>28</v>
      </c>
      <c r="I225" t="s">
        <v>183</v>
      </c>
      <c r="J225">
        <v>2006</v>
      </c>
      <c r="L225" t="s">
        <v>81</v>
      </c>
      <c r="U225" t="s">
        <v>248</v>
      </c>
    </row>
    <row r="226" spans="1:25" x14ac:dyDescent="0.2">
      <c r="F226" t="s">
        <v>189</v>
      </c>
      <c r="H226" t="s">
        <v>1</v>
      </c>
      <c r="J226">
        <v>2006</v>
      </c>
      <c r="K226">
        <v>0.85</v>
      </c>
      <c r="R226">
        <v>1E-3</v>
      </c>
      <c r="S226">
        <v>1.0529999999999999</v>
      </c>
      <c r="T226" t="s">
        <v>396</v>
      </c>
      <c r="V226" t="s">
        <v>81</v>
      </c>
      <c r="W226" t="s">
        <v>214</v>
      </c>
    </row>
    <row r="227" spans="1:25" x14ac:dyDescent="0.2">
      <c r="A227" t="s">
        <v>3</v>
      </c>
      <c r="B227" t="s">
        <v>397</v>
      </c>
      <c r="C227" t="s">
        <v>398</v>
      </c>
      <c r="D227" t="s">
        <v>79</v>
      </c>
      <c r="E227" t="s">
        <v>28</v>
      </c>
      <c r="F227" t="s">
        <v>253</v>
      </c>
      <c r="H227" t="s">
        <v>1</v>
      </c>
      <c r="I227" t="s">
        <v>183</v>
      </c>
      <c r="J227">
        <v>2006</v>
      </c>
      <c r="K227">
        <v>0.95</v>
      </c>
      <c r="L227">
        <v>1</v>
      </c>
      <c r="R227">
        <v>1E-3</v>
      </c>
      <c r="S227">
        <v>2</v>
      </c>
      <c r="T227">
        <v>2.4E-2</v>
      </c>
      <c r="U227">
        <v>30</v>
      </c>
      <c r="V227">
        <v>1</v>
      </c>
      <c r="W227">
        <v>0</v>
      </c>
      <c r="Y227">
        <v>2006</v>
      </c>
    </row>
    <row r="228" spans="1:25" x14ac:dyDescent="0.2">
      <c r="A228" t="s">
        <v>3</v>
      </c>
      <c r="B228" t="s">
        <v>399</v>
      </c>
      <c r="C228" t="s">
        <v>400</v>
      </c>
      <c r="D228" t="s">
        <v>79</v>
      </c>
      <c r="E228" t="s">
        <v>28</v>
      </c>
      <c r="F228" t="s">
        <v>256</v>
      </c>
      <c r="H228" t="s">
        <v>1</v>
      </c>
      <c r="I228" t="s">
        <v>183</v>
      </c>
      <c r="J228">
        <v>2006</v>
      </c>
      <c r="K228">
        <v>0.95</v>
      </c>
      <c r="L228">
        <v>1</v>
      </c>
      <c r="R228">
        <v>1E-3</v>
      </c>
      <c r="S228">
        <v>2</v>
      </c>
      <c r="T228">
        <v>2.4E-2</v>
      </c>
      <c r="U228">
        <v>30</v>
      </c>
      <c r="V228">
        <v>1</v>
      </c>
      <c r="W228">
        <v>0</v>
      </c>
      <c r="Y228">
        <v>2006</v>
      </c>
    </row>
    <row r="229" spans="1:25" x14ac:dyDescent="0.2">
      <c r="A229" t="s">
        <v>3</v>
      </c>
      <c r="B229" t="s">
        <v>401</v>
      </c>
      <c r="C229" t="s">
        <v>402</v>
      </c>
      <c r="D229" t="s">
        <v>79</v>
      </c>
      <c r="E229" t="s">
        <v>28</v>
      </c>
      <c r="F229" t="s">
        <v>259</v>
      </c>
      <c r="H229" t="s">
        <v>1</v>
      </c>
      <c r="I229" t="s">
        <v>183</v>
      </c>
      <c r="J229">
        <v>2006</v>
      </c>
      <c r="K229">
        <v>0.95</v>
      </c>
      <c r="L229">
        <v>1</v>
      </c>
      <c r="R229">
        <v>1E-3</v>
      </c>
      <c r="S229">
        <v>2</v>
      </c>
      <c r="T229">
        <v>2.4E-2</v>
      </c>
      <c r="U229">
        <v>30</v>
      </c>
      <c r="V229">
        <v>1</v>
      </c>
      <c r="W229">
        <v>0</v>
      </c>
      <c r="Y229">
        <v>2006</v>
      </c>
    </row>
    <row r="230" spans="1:25" x14ac:dyDescent="0.2">
      <c r="A230" t="s">
        <v>3</v>
      </c>
      <c r="B230" t="s">
        <v>403</v>
      </c>
      <c r="C230" t="s">
        <v>404</v>
      </c>
      <c r="D230" t="s">
        <v>79</v>
      </c>
      <c r="E230" t="s">
        <v>28</v>
      </c>
      <c r="F230" t="s">
        <v>67</v>
      </c>
      <c r="H230" t="s">
        <v>1</v>
      </c>
      <c r="I230" t="s">
        <v>183</v>
      </c>
      <c r="J230">
        <v>2006</v>
      </c>
      <c r="K230">
        <v>0.95</v>
      </c>
      <c r="L230">
        <v>1</v>
      </c>
      <c r="R230">
        <v>1E-3</v>
      </c>
      <c r="S230">
        <v>2</v>
      </c>
      <c r="T230">
        <v>2.4E-2</v>
      </c>
      <c r="U230">
        <v>30</v>
      </c>
      <c r="V230">
        <v>1</v>
      </c>
      <c r="W230">
        <v>0</v>
      </c>
      <c r="Y230">
        <v>2006</v>
      </c>
    </row>
    <row r="231" spans="1:25" x14ac:dyDescent="0.2">
      <c r="A231" t="s">
        <v>3</v>
      </c>
      <c r="B231" t="s">
        <v>405</v>
      </c>
      <c r="C231" t="s">
        <v>406</v>
      </c>
      <c r="D231" t="s">
        <v>79</v>
      </c>
      <c r="E231" t="s">
        <v>28</v>
      </c>
      <c r="F231" t="s">
        <v>264</v>
      </c>
      <c r="H231" t="s">
        <v>1</v>
      </c>
      <c r="I231" t="s">
        <v>183</v>
      </c>
      <c r="J231">
        <v>2006</v>
      </c>
      <c r="K231">
        <v>0.95</v>
      </c>
      <c r="L231">
        <v>1</v>
      </c>
      <c r="R231">
        <v>1E-3</v>
      </c>
      <c r="S231">
        <v>2</v>
      </c>
      <c r="T231">
        <v>2.4E-2</v>
      </c>
      <c r="U231">
        <v>30</v>
      </c>
      <c r="V231">
        <v>1</v>
      </c>
      <c r="W231">
        <v>0</v>
      </c>
      <c r="Y231">
        <v>2006</v>
      </c>
    </row>
    <row r="232" spans="1:25" x14ac:dyDescent="0.2">
      <c r="A232" t="s">
        <v>3</v>
      </c>
      <c r="B232" t="s">
        <v>407</v>
      </c>
      <c r="C232" t="s">
        <v>408</v>
      </c>
      <c r="D232" t="s">
        <v>79</v>
      </c>
      <c r="E232" t="s">
        <v>28</v>
      </c>
      <c r="F232" t="s">
        <v>190</v>
      </c>
      <c r="H232" t="s">
        <v>1</v>
      </c>
      <c r="I232" t="s">
        <v>183</v>
      </c>
      <c r="J232">
        <v>2006</v>
      </c>
      <c r="K232">
        <v>0.95</v>
      </c>
      <c r="L232">
        <v>1</v>
      </c>
      <c r="R232">
        <v>1E-3</v>
      </c>
      <c r="S232">
        <v>2</v>
      </c>
      <c r="T232">
        <v>2.4E-2</v>
      </c>
      <c r="U232">
        <v>30</v>
      </c>
      <c r="V232">
        <v>1</v>
      </c>
      <c r="W232">
        <v>0</v>
      </c>
      <c r="Y232">
        <v>2006</v>
      </c>
    </row>
    <row r="233" spans="1:25" x14ac:dyDescent="0.2">
      <c r="A233" t="s">
        <v>3</v>
      </c>
      <c r="B233" t="s">
        <v>409</v>
      </c>
      <c r="C233" t="s">
        <v>410</v>
      </c>
      <c r="D233" t="s">
        <v>79</v>
      </c>
      <c r="E233" t="s">
        <v>28</v>
      </c>
      <c r="F233" t="s">
        <v>269</v>
      </c>
      <c r="H233" t="s">
        <v>1</v>
      </c>
      <c r="I233" t="s">
        <v>183</v>
      </c>
      <c r="J233">
        <v>2006</v>
      </c>
      <c r="K233">
        <v>0.95</v>
      </c>
      <c r="L233">
        <v>1</v>
      </c>
      <c r="R233">
        <v>1E-3</v>
      </c>
      <c r="S233">
        <v>2</v>
      </c>
      <c r="T233">
        <v>2.4E-2</v>
      </c>
      <c r="U233">
        <v>30</v>
      </c>
      <c r="V233">
        <v>1</v>
      </c>
      <c r="W233">
        <v>0</v>
      </c>
      <c r="Y233">
        <v>2006</v>
      </c>
    </row>
    <row r="234" spans="1:25" x14ac:dyDescent="0.2">
      <c r="B234" t="s">
        <v>411</v>
      </c>
      <c r="C234" t="s">
        <v>412</v>
      </c>
      <c r="D234" t="s">
        <v>6</v>
      </c>
      <c r="E234" t="s">
        <v>28</v>
      </c>
      <c r="I234" t="s">
        <v>183</v>
      </c>
      <c r="J234">
        <v>2006</v>
      </c>
      <c r="L234" t="s">
        <v>24</v>
      </c>
      <c r="U234" t="s">
        <v>248</v>
      </c>
    </row>
    <row r="235" spans="1:25" x14ac:dyDescent="0.2">
      <c r="F235" t="s">
        <v>253</v>
      </c>
      <c r="H235" t="s">
        <v>92</v>
      </c>
      <c r="J235">
        <v>2006</v>
      </c>
      <c r="K235">
        <v>0.85</v>
      </c>
      <c r="R235">
        <v>53.926560000000002</v>
      </c>
      <c r="S235">
        <v>1.1000000000000001</v>
      </c>
      <c r="T235" t="s">
        <v>413</v>
      </c>
      <c r="V235" t="s">
        <v>81</v>
      </c>
      <c r="W235" t="s">
        <v>214</v>
      </c>
    </row>
    <row r="236" spans="1:25" x14ac:dyDescent="0.2">
      <c r="B236" t="s">
        <v>414</v>
      </c>
      <c r="C236" t="s">
        <v>415</v>
      </c>
      <c r="D236" t="s">
        <v>6</v>
      </c>
      <c r="E236" t="s">
        <v>28</v>
      </c>
      <c r="I236" t="s">
        <v>183</v>
      </c>
      <c r="J236">
        <v>2006</v>
      </c>
      <c r="L236" t="s">
        <v>24</v>
      </c>
      <c r="U236" t="s">
        <v>248</v>
      </c>
    </row>
    <row r="237" spans="1:25" x14ac:dyDescent="0.2">
      <c r="F237" t="s">
        <v>256</v>
      </c>
      <c r="H237" t="s">
        <v>92</v>
      </c>
      <c r="J237">
        <v>2006</v>
      </c>
      <c r="K237">
        <v>0.85</v>
      </c>
      <c r="R237">
        <v>18.921600000000002</v>
      </c>
      <c r="S237">
        <v>1.1000000000000001</v>
      </c>
      <c r="T237" t="s">
        <v>416</v>
      </c>
      <c r="V237" t="s">
        <v>81</v>
      </c>
      <c r="W237" t="s">
        <v>214</v>
      </c>
    </row>
    <row r="238" spans="1:25" x14ac:dyDescent="0.2">
      <c r="B238" t="s">
        <v>417</v>
      </c>
      <c r="C238" t="s">
        <v>418</v>
      </c>
      <c r="D238" t="s">
        <v>6</v>
      </c>
      <c r="E238" t="s">
        <v>28</v>
      </c>
      <c r="I238" t="s">
        <v>183</v>
      </c>
      <c r="J238">
        <v>2006</v>
      </c>
      <c r="L238" t="s">
        <v>24</v>
      </c>
      <c r="U238" t="s">
        <v>248</v>
      </c>
    </row>
    <row r="239" spans="1:25" x14ac:dyDescent="0.2">
      <c r="F239" t="s">
        <v>259</v>
      </c>
      <c r="H239" t="s">
        <v>92</v>
      </c>
      <c r="J239">
        <v>2006</v>
      </c>
      <c r="K239">
        <v>0.85</v>
      </c>
      <c r="R239">
        <v>18.921600000000002</v>
      </c>
      <c r="S239">
        <v>1.1000000000000001</v>
      </c>
      <c r="T239" t="s">
        <v>416</v>
      </c>
      <c r="V239" t="s">
        <v>81</v>
      </c>
      <c r="W239" t="s">
        <v>214</v>
      </c>
    </row>
    <row r="240" spans="1:25" x14ac:dyDescent="0.2">
      <c r="B240" t="s">
        <v>419</v>
      </c>
      <c r="C240" t="s">
        <v>420</v>
      </c>
      <c r="D240" t="s">
        <v>6</v>
      </c>
      <c r="E240" t="s">
        <v>28</v>
      </c>
      <c r="I240" t="s">
        <v>183</v>
      </c>
      <c r="J240">
        <v>2006</v>
      </c>
      <c r="L240" t="s">
        <v>24</v>
      </c>
      <c r="U240" t="s">
        <v>248</v>
      </c>
    </row>
    <row r="241" spans="2:23" x14ac:dyDescent="0.2">
      <c r="F241" t="s">
        <v>189</v>
      </c>
      <c r="H241" t="s">
        <v>92</v>
      </c>
      <c r="J241">
        <v>2006</v>
      </c>
      <c r="K241">
        <v>0.85</v>
      </c>
      <c r="R241">
        <v>15.768000000000001</v>
      </c>
      <c r="S241">
        <v>1.13636363636364</v>
      </c>
      <c r="T241" t="s">
        <v>421</v>
      </c>
      <c r="V241" t="s">
        <v>81</v>
      </c>
      <c r="W241" t="s">
        <v>214</v>
      </c>
    </row>
    <row r="242" spans="2:23" x14ac:dyDescent="0.2">
      <c r="B242" t="s">
        <v>422</v>
      </c>
      <c r="C242" t="s">
        <v>423</v>
      </c>
      <c r="D242" t="s">
        <v>6</v>
      </c>
      <c r="E242" t="s">
        <v>28</v>
      </c>
      <c r="I242" t="s">
        <v>183</v>
      </c>
      <c r="J242">
        <v>2006</v>
      </c>
      <c r="L242" t="s">
        <v>24</v>
      </c>
      <c r="U242" t="s">
        <v>248</v>
      </c>
    </row>
    <row r="243" spans="2:23" x14ac:dyDescent="0.2">
      <c r="F243" t="s">
        <v>67</v>
      </c>
      <c r="H243" t="s">
        <v>92</v>
      </c>
      <c r="J243">
        <v>2006</v>
      </c>
      <c r="K243">
        <v>0.85</v>
      </c>
      <c r="R243">
        <v>11.98368</v>
      </c>
      <c r="S243">
        <v>1.14942528735632</v>
      </c>
      <c r="T243" t="s">
        <v>424</v>
      </c>
      <c r="V243" t="s">
        <v>81</v>
      </c>
      <c r="W243" t="s">
        <v>214</v>
      </c>
    </row>
    <row r="244" spans="2:23" x14ac:dyDescent="0.2">
      <c r="B244" t="s">
        <v>425</v>
      </c>
      <c r="C244" t="s">
        <v>426</v>
      </c>
      <c r="D244" t="s">
        <v>6</v>
      </c>
      <c r="E244" t="s">
        <v>28</v>
      </c>
      <c r="I244" t="s">
        <v>183</v>
      </c>
      <c r="J244">
        <v>2006</v>
      </c>
      <c r="L244" t="s">
        <v>24</v>
      </c>
      <c r="U244" t="s">
        <v>248</v>
      </c>
    </row>
    <row r="245" spans="2:23" x14ac:dyDescent="0.2">
      <c r="F245" t="s">
        <v>264</v>
      </c>
      <c r="H245" t="s">
        <v>92</v>
      </c>
      <c r="J245">
        <v>2006</v>
      </c>
      <c r="K245">
        <v>0.85</v>
      </c>
      <c r="R245">
        <v>31.536000000000001</v>
      </c>
      <c r="S245">
        <v>1.1764705882352899</v>
      </c>
      <c r="T245" t="s">
        <v>427</v>
      </c>
      <c r="V245" t="s">
        <v>81</v>
      </c>
      <c r="W245" t="s">
        <v>214</v>
      </c>
    </row>
    <row r="246" spans="2:23" x14ac:dyDescent="0.2">
      <c r="B246" t="s">
        <v>428</v>
      </c>
      <c r="C246" t="s">
        <v>429</v>
      </c>
      <c r="D246" t="s">
        <v>6</v>
      </c>
      <c r="E246" t="s">
        <v>28</v>
      </c>
      <c r="I246" t="s">
        <v>183</v>
      </c>
      <c r="J246">
        <v>2006</v>
      </c>
      <c r="L246" t="s">
        <v>24</v>
      </c>
      <c r="U246" t="s">
        <v>248</v>
      </c>
    </row>
    <row r="247" spans="2:23" x14ac:dyDescent="0.2">
      <c r="F247" t="s">
        <v>190</v>
      </c>
      <c r="H247" t="s">
        <v>92</v>
      </c>
      <c r="J247">
        <v>2006</v>
      </c>
      <c r="K247">
        <v>0.85</v>
      </c>
      <c r="R247">
        <v>15.768000000000001</v>
      </c>
      <c r="S247">
        <v>1.2195121951219501</v>
      </c>
      <c r="T247">
        <v>315.36</v>
      </c>
      <c r="V247" t="s">
        <v>81</v>
      </c>
      <c r="W247" t="s">
        <v>214</v>
      </c>
    </row>
    <row r="248" spans="2:23" x14ac:dyDescent="0.2">
      <c r="B248" t="s">
        <v>430</v>
      </c>
      <c r="C248" t="s">
        <v>431</v>
      </c>
      <c r="D248" t="s">
        <v>6</v>
      </c>
      <c r="E248" t="s">
        <v>28</v>
      </c>
      <c r="I248" t="s">
        <v>183</v>
      </c>
      <c r="J248">
        <v>2006</v>
      </c>
      <c r="L248" t="s">
        <v>24</v>
      </c>
      <c r="U248" t="s">
        <v>248</v>
      </c>
    </row>
    <row r="249" spans="2:23" x14ac:dyDescent="0.2">
      <c r="F249" t="s">
        <v>269</v>
      </c>
      <c r="H249" t="s">
        <v>92</v>
      </c>
      <c r="J249">
        <v>2006</v>
      </c>
      <c r="K249">
        <v>0.85</v>
      </c>
      <c r="R249">
        <v>15.768000000000001</v>
      </c>
      <c r="S249">
        <v>1.2195121951219501</v>
      </c>
      <c r="T249">
        <v>315.36</v>
      </c>
      <c r="V249" t="s">
        <v>81</v>
      </c>
      <c r="W249" t="s">
        <v>214</v>
      </c>
    </row>
    <row r="250" spans="2:23" x14ac:dyDescent="0.2">
      <c r="B250" t="s">
        <v>432</v>
      </c>
      <c r="C250" t="s">
        <v>433</v>
      </c>
      <c r="D250" t="s">
        <v>6</v>
      </c>
      <c r="E250" t="s">
        <v>28</v>
      </c>
      <c r="I250" t="s">
        <v>183</v>
      </c>
      <c r="J250">
        <v>2006</v>
      </c>
      <c r="L250" t="s">
        <v>24</v>
      </c>
      <c r="U250" t="s">
        <v>248</v>
      </c>
    </row>
    <row r="251" spans="2:23" x14ac:dyDescent="0.2">
      <c r="F251" t="s">
        <v>253</v>
      </c>
      <c r="H251" t="s">
        <v>434</v>
      </c>
      <c r="J251">
        <v>2006</v>
      </c>
      <c r="K251">
        <v>0.85</v>
      </c>
      <c r="R251">
        <v>53.926560000000002</v>
      </c>
      <c r="S251">
        <v>1.1000000000000001</v>
      </c>
      <c r="T251">
        <v>526.65120000000002</v>
      </c>
      <c r="V251" t="s">
        <v>81</v>
      </c>
      <c r="W251" t="s">
        <v>214</v>
      </c>
    </row>
    <row r="252" spans="2:23" x14ac:dyDescent="0.2">
      <c r="B252" t="s">
        <v>435</v>
      </c>
      <c r="C252" t="s">
        <v>436</v>
      </c>
      <c r="D252" t="s">
        <v>6</v>
      </c>
      <c r="E252" t="s">
        <v>28</v>
      </c>
      <c r="I252" t="s">
        <v>183</v>
      </c>
      <c r="J252">
        <v>2006</v>
      </c>
      <c r="L252" t="s">
        <v>24</v>
      </c>
      <c r="U252" t="s">
        <v>248</v>
      </c>
    </row>
    <row r="253" spans="2:23" x14ac:dyDescent="0.2">
      <c r="F253" t="s">
        <v>256</v>
      </c>
      <c r="H253" t="s">
        <v>434</v>
      </c>
      <c r="J253">
        <v>2006</v>
      </c>
      <c r="K253">
        <v>0.85</v>
      </c>
      <c r="R253">
        <v>12.6144</v>
      </c>
      <c r="S253">
        <v>1.1000000000000001</v>
      </c>
      <c r="T253">
        <v>239.67359999999999</v>
      </c>
      <c r="V253" t="s">
        <v>81</v>
      </c>
      <c r="W253" t="s">
        <v>214</v>
      </c>
    </row>
    <row r="254" spans="2:23" x14ac:dyDescent="0.2">
      <c r="B254" t="s">
        <v>437</v>
      </c>
      <c r="C254" t="s">
        <v>438</v>
      </c>
      <c r="D254" t="s">
        <v>6</v>
      </c>
      <c r="E254" t="s">
        <v>28</v>
      </c>
      <c r="I254" t="s">
        <v>183</v>
      </c>
      <c r="J254">
        <v>2006</v>
      </c>
      <c r="L254" t="s">
        <v>24</v>
      </c>
      <c r="U254" t="s">
        <v>248</v>
      </c>
    </row>
    <row r="255" spans="2:23" x14ac:dyDescent="0.2">
      <c r="F255" t="s">
        <v>259</v>
      </c>
      <c r="H255" t="s">
        <v>434</v>
      </c>
      <c r="J255">
        <v>2006</v>
      </c>
      <c r="K255">
        <v>0.85</v>
      </c>
      <c r="R255">
        <v>12.6144</v>
      </c>
      <c r="S255">
        <v>1.1000000000000001</v>
      </c>
      <c r="T255">
        <v>239.67359999999999</v>
      </c>
      <c r="V255" t="s">
        <v>81</v>
      </c>
      <c r="W255" t="s">
        <v>214</v>
      </c>
    </row>
    <row r="256" spans="2:23" x14ac:dyDescent="0.2">
      <c r="B256" t="s">
        <v>439</v>
      </c>
      <c r="C256" t="s">
        <v>440</v>
      </c>
      <c r="D256" t="s">
        <v>6</v>
      </c>
      <c r="E256" t="s">
        <v>28</v>
      </c>
      <c r="I256" t="s">
        <v>183</v>
      </c>
      <c r="J256">
        <v>2006</v>
      </c>
      <c r="L256" t="s">
        <v>24</v>
      </c>
      <c r="U256" t="s">
        <v>248</v>
      </c>
    </row>
    <row r="257" spans="1:25" x14ac:dyDescent="0.2">
      <c r="F257" t="s">
        <v>189</v>
      </c>
      <c r="H257" t="s">
        <v>434</v>
      </c>
      <c r="J257">
        <v>2006</v>
      </c>
      <c r="K257">
        <v>0.85</v>
      </c>
      <c r="R257">
        <v>34.689599999999999</v>
      </c>
      <c r="S257">
        <v>1.1764705882352899</v>
      </c>
      <c r="T257">
        <v>826.2432</v>
      </c>
      <c r="V257" t="s">
        <v>81</v>
      </c>
      <c r="W257" t="s">
        <v>214</v>
      </c>
    </row>
    <row r="258" spans="1:25" x14ac:dyDescent="0.2">
      <c r="B258" t="s">
        <v>441</v>
      </c>
      <c r="C258" t="s">
        <v>442</v>
      </c>
      <c r="D258" t="s">
        <v>6</v>
      </c>
      <c r="E258" t="s">
        <v>28</v>
      </c>
      <c r="I258" t="s">
        <v>183</v>
      </c>
      <c r="J258">
        <v>2006</v>
      </c>
      <c r="L258" t="s">
        <v>24</v>
      </c>
      <c r="U258" t="s">
        <v>248</v>
      </c>
    </row>
    <row r="259" spans="1:25" x14ac:dyDescent="0.2">
      <c r="F259" t="s">
        <v>67</v>
      </c>
      <c r="H259" t="s">
        <v>434</v>
      </c>
      <c r="J259">
        <v>2006</v>
      </c>
      <c r="K259">
        <v>0.85</v>
      </c>
      <c r="R259">
        <v>12.6144</v>
      </c>
      <c r="S259">
        <v>1.0869565217391299</v>
      </c>
      <c r="T259">
        <v>133.93524705882399</v>
      </c>
      <c r="V259" t="s">
        <v>81</v>
      </c>
      <c r="W259" t="s">
        <v>214</v>
      </c>
    </row>
    <row r="260" spans="1:25" x14ac:dyDescent="0.2">
      <c r="B260" t="s">
        <v>443</v>
      </c>
      <c r="C260" t="s">
        <v>444</v>
      </c>
      <c r="D260" t="s">
        <v>6</v>
      </c>
      <c r="E260" t="s">
        <v>28</v>
      </c>
      <c r="I260" t="s">
        <v>183</v>
      </c>
      <c r="J260">
        <v>2006</v>
      </c>
      <c r="L260" t="s">
        <v>24</v>
      </c>
      <c r="U260" t="s">
        <v>248</v>
      </c>
    </row>
    <row r="261" spans="1:25" x14ac:dyDescent="0.2">
      <c r="F261" t="s">
        <v>264</v>
      </c>
      <c r="H261" t="s">
        <v>434</v>
      </c>
      <c r="J261">
        <v>2006</v>
      </c>
      <c r="K261">
        <v>0.85</v>
      </c>
      <c r="R261">
        <v>12.6144</v>
      </c>
      <c r="S261">
        <v>1.13636363636364</v>
      </c>
      <c r="T261">
        <v>197.25458823529399</v>
      </c>
      <c r="V261" t="s">
        <v>81</v>
      </c>
      <c r="W261" t="s">
        <v>214</v>
      </c>
    </row>
    <row r="262" spans="1:25" x14ac:dyDescent="0.2">
      <c r="A262" t="s">
        <v>3</v>
      </c>
      <c r="B262" t="s">
        <v>445</v>
      </c>
      <c r="C262" t="s">
        <v>446</v>
      </c>
      <c r="D262" t="s">
        <v>6</v>
      </c>
      <c r="E262" t="s">
        <v>28</v>
      </c>
      <c r="I262" t="s">
        <v>183</v>
      </c>
      <c r="J262">
        <v>2006</v>
      </c>
      <c r="L262" t="s">
        <v>24</v>
      </c>
      <c r="U262" t="s">
        <v>248</v>
      </c>
    </row>
    <row r="263" spans="1:25" x14ac:dyDescent="0.2">
      <c r="A263" t="s">
        <v>3</v>
      </c>
      <c r="F263" t="s">
        <v>434</v>
      </c>
      <c r="H263" t="s">
        <v>434</v>
      </c>
      <c r="J263">
        <v>2006</v>
      </c>
      <c r="K263">
        <v>0.85</v>
      </c>
      <c r="R263">
        <v>10</v>
      </c>
      <c r="S263">
        <v>1.0204081632653099</v>
      </c>
      <c r="T263" t="s">
        <v>447</v>
      </c>
      <c r="V263" t="s">
        <v>81</v>
      </c>
      <c r="W263" t="s">
        <v>214</v>
      </c>
    </row>
    <row r="264" spans="1:25" x14ac:dyDescent="0.2">
      <c r="B264" t="s">
        <v>448</v>
      </c>
      <c r="C264" t="s">
        <v>449</v>
      </c>
      <c r="D264" t="s">
        <v>6</v>
      </c>
      <c r="E264" t="s">
        <v>28</v>
      </c>
      <c r="I264" t="s">
        <v>183</v>
      </c>
      <c r="J264">
        <v>2006</v>
      </c>
      <c r="L264" t="s">
        <v>24</v>
      </c>
      <c r="U264" t="s">
        <v>248</v>
      </c>
    </row>
    <row r="265" spans="1:25" x14ac:dyDescent="0.2">
      <c r="F265" t="s">
        <v>190</v>
      </c>
      <c r="H265" t="s">
        <v>434</v>
      </c>
      <c r="J265">
        <v>2006</v>
      </c>
      <c r="K265">
        <v>0.85</v>
      </c>
      <c r="R265">
        <v>12.6144</v>
      </c>
      <c r="S265">
        <v>1.1111111111111101</v>
      </c>
      <c r="T265">
        <v>197.25458823529399</v>
      </c>
      <c r="V265" t="s">
        <v>81</v>
      </c>
      <c r="W265" t="s">
        <v>214</v>
      </c>
    </row>
    <row r="266" spans="1:25" x14ac:dyDescent="0.2">
      <c r="B266" t="s">
        <v>450</v>
      </c>
      <c r="C266" t="s">
        <v>451</v>
      </c>
      <c r="D266" t="s">
        <v>6</v>
      </c>
      <c r="E266" t="s">
        <v>28</v>
      </c>
      <c r="I266" t="s">
        <v>183</v>
      </c>
      <c r="J266">
        <v>2006</v>
      </c>
      <c r="L266" t="s">
        <v>24</v>
      </c>
      <c r="U266" t="s">
        <v>248</v>
      </c>
    </row>
    <row r="267" spans="1:25" x14ac:dyDescent="0.2">
      <c r="F267" t="s">
        <v>269</v>
      </c>
      <c r="H267" t="s">
        <v>434</v>
      </c>
      <c r="J267">
        <v>2006</v>
      </c>
      <c r="K267">
        <v>0.85</v>
      </c>
      <c r="R267">
        <v>12.6144</v>
      </c>
      <c r="S267">
        <v>1.1111111111111101</v>
      </c>
      <c r="T267">
        <v>197.25458823529399</v>
      </c>
      <c r="V267" t="s">
        <v>81</v>
      </c>
      <c r="W267" t="s">
        <v>214</v>
      </c>
    </row>
    <row r="268" spans="1:25" x14ac:dyDescent="0.2">
      <c r="B268" t="s">
        <v>452</v>
      </c>
      <c r="C268" t="s">
        <v>453</v>
      </c>
      <c r="D268" t="s">
        <v>79</v>
      </c>
      <c r="E268" t="s">
        <v>28</v>
      </c>
      <c r="I268" t="s">
        <v>183</v>
      </c>
      <c r="J268">
        <v>2006</v>
      </c>
      <c r="L268" t="s">
        <v>81</v>
      </c>
      <c r="U268" t="s">
        <v>248</v>
      </c>
    </row>
    <row r="269" spans="1:25" x14ac:dyDescent="0.2">
      <c r="F269" t="s">
        <v>189</v>
      </c>
      <c r="H269" t="s">
        <v>83</v>
      </c>
      <c r="J269">
        <v>2006</v>
      </c>
      <c r="K269" t="s">
        <v>194</v>
      </c>
      <c r="R269">
        <v>1E-3</v>
      </c>
      <c r="S269">
        <v>1</v>
      </c>
      <c r="T269" t="s">
        <v>393</v>
      </c>
      <c r="V269">
        <v>1</v>
      </c>
      <c r="W269" t="s">
        <v>214</v>
      </c>
    </row>
    <row r="270" spans="1:25" x14ac:dyDescent="0.2">
      <c r="B270" t="s">
        <v>454</v>
      </c>
      <c r="C270" t="s">
        <v>455</v>
      </c>
      <c r="D270" t="s">
        <v>79</v>
      </c>
      <c r="E270" t="s">
        <v>28</v>
      </c>
      <c r="I270" t="s">
        <v>183</v>
      </c>
      <c r="J270">
        <v>2006</v>
      </c>
      <c r="L270" t="s">
        <v>81</v>
      </c>
      <c r="U270" t="s">
        <v>248</v>
      </c>
    </row>
    <row r="271" spans="1:25" x14ac:dyDescent="0.2">
      <c r="F271" t="s">
        <v>189</v>
      </c>
      <c r="H271" t="s">
        <v>126</v>
      </c>
      <c r="J271">
        <v>2006</v>
      </c>
      <c r="K271">
        <v>0.85</v>
      </c>
      <c r="R271">
        <v>1E-3</v>
      </c>
      <c r="S271">
        <v>1.0529999999999999</v>
      </c>
      <c r="T271" t="s">
        <v>396</v>
      </c>
      <c r="V271" t="s">
        <v>81</v>
      </c>
      <c r="W271" t="s">
        <v>214</v>
      </c>
    </row>
    <row r="272" spans="1:25" x14ac:dyDescent="0.2">
      <c r="A272" t="s">
        <v>3</v>
      </c>
      <c r="B272" t="s">
        <v>456</v>
      </c>
      <c r="C272" t="s">
        <v>457</v>
      </c>
      <c r="D272" t="s">
        <v>79</v>
      </c>
      <c r="E272" t="s">
        <v>28</v>
      </c>
      <c r="F272" t="s">
        <v>253</v>
      </c>
      <c r="H272" t="s">
        <v>126</v>
      </c>
      <c r="I272" t="s">
        <v>183</v>
      </c>
      <c r="J272">
        <v>2006</v>
      </c>
      <c r="K272">
        <v>0.95</v>
      </c>
      <c r="L272">
        <v>1</v>
      </c>
      <c r="R272">
        <v>1E-3</v>
      </c>
      <c r="S272">
        <v>2</v>
      </c>
      <c r="T272">
        <v>2.4E-2</v>
      </c>
      <c r="U272">
        <v>30</v>
      </c>
      <c r="V272">
        <v>1</v>
      </c>
      <c r="W272">
        <v>0</v>
      </c>
      <c r="Y272">
        <v>2006</v>
      </c>
    </row>
    <row r="273" spans="1:25" x14ac:dyDescent="0.2">
      <c r="A273" t="s">
        <v>3</v>
      </c>
      <c r="B273" t="s">
        <v>458</v>
      </c>
      <c r="C273" t="s">
        <v>459</v>
      </c>
      <c r="D273" t="s">
        <v>79</v>
      </c>
      <c r="E273" t="s">
        <v>28</v>
      </c>
      <c r="F273" t="s">
        <v>256</v>
      </c>
      <c r="H273" t="s">
        <v>126</v>
      </c>
      <c r="I273" t="s">
        <v>183</v>
      </c>
      <c r="J273">
        <v>2006</v>
      </c>
      <c r="K273">
        <v>0.95</v>
      </c>
      <c r="L273">
        <v>1</v>
      </c>
      <c r="R273">
        <v>1E-3</v>
      </c>
      <c r="S273">
        <v>2</v>
      </c>
      <c r="T273">
        <v>2.4E-2</v>
      </c>
      <c r="U273">
        <v>30</v>
      </c>
      <c r="V273">
        <v>1</v>
      </c>
      <c r="W273">
        <v>0</v>
      </c>
      <c r="Y273">
        <v>2006</v>
      </c>
    </row>
    <row r="274" spans="1:25" x14ac:dyDescent="0.2">
      <c r="A274" t="s">
        <v>3</v>
      </c>
      <c r="B274" t="s">
        <v>460</v>
      </c>
      <c r="C274" t="s">
        <v>461</v>
      </c>
      <c r="D274" t="s">
        <v>79</v>
      </c>
      <c r="E274" t="s">
        <v>28</v>
      </c>
      <c r="F274" t="s">
        <v>259</v>
      </c>
      <c r="H274" t="s">
        <v>126</v>
      </c>
      <c r="I274" t="s">
        <v>183</v>
      </c>
      <c r="J274">
        <v>2006</v>
      </c>
      <c r="K274">
        <v>0.95</v>
      </c>
      <c r="L274">
        <v>1</v>
      </c>
      <c r="R274">
        <v>1E-3</v>
      </c>
      <c r="S274">
        <v>2</v>
      </c>
      <c r="T274">
        <v>2.4E-2</v>
      </c>
      <c r="U274">
        <v>30</v>
      </c>
      <c r="V274">
        <v>1</v>
      </c>
      <c r="W274">
        <v>0</v>
      </c>
      <c r="Y274">
        <v>2006</v>
      </c>
    </row>
    <row r="275" spans="1:25" x14ac:dyDescent="0.2">
      <c r="A275" t="s">
        <v>3</v>
      </c>
      <c r="B275" t="s">
        <v>462</v>
      </c>
      <c r="C275" t="s">
        <v>463</v>
      </c>
      <c r="D275" t="s">
        <v>79</v>
      </c>
      <c r="E275" t="s">
        <v>28</v>
      </c>
      <c r="F275" t="s">
        <v>67</v>
      </c>
      <c r="H275" t="s">
        <v>126</v>
      </c>
      <c r="I275" t="s">
        <v>183</v>
      </c>
      <c r="J275">
        <v>2006</v>
      </c>
      <c r="K275">
        <v>0.95</v>
      </c>
      <c r="L275">
        <v>1</v>
      </c>
      <c r="R275">
        <v>1E-3</v>
      </c>
      <c r="S275">
        <v>2</v>
      </c>
      <c r="T275">
        <v>2.4E-2</v>
      </c>
      <c r="U275">
        <v>30</v>
      </c>
      <c r="V275">
        <v>1</v>
      </c>
      <c r="W275">
        <v>0</v>
      </c>
      <c r="Y275">
        <v>2006</v>
      </c>
    </row>
    <row r="276" spans="1:25" x14ac:dyDescent="0.2">
      <c r="A276" t="s">
        <v>3</v>
      </c>
      <c r="B276" t="s">
        <v>464</v>
      </c>
      <c r="C276" t="s">
        <v>465</v>
      </c>
      <c r="D276" t="s">
        <v>79</v>
      </c>
      <c r="E276" t="s">
        <v>28</v>
      </c>
      <c r="F276" t="s">
        <v>264</v>
      </c>
      <c r="H276" t="s">
        <v>126</v>
      </c>
      <c r="I276" t="s">
        <v>183</v>
      </c>
      <c r="J276">
        <v>2006</v>
      </c>
      <c r="K276">
        <v>0.95</v>
      </c>
      <c r="L276">
        <v>1</v>
      </c>
      <c r="R276">
        <v>1E-3</v>
      </c>
      <c r="S276">
        <v>2</v>
      </c>
      <c r="T276">
        <v>2.4E-2</v>
      </c>
      <c r="U276">
        <v>30</v>
      </c>
      <c r="V276">
        <v>1</v>
      </c>
      <c r="W276">
        <v>0</v>
      </c>
      <c r="Y276">
        <v>2006</v>
      </c>
    </row>
    <row r="277" spans="1:25" x14ac:dyDescent="0.2">
      <c r="A277" t="s">
        <v>3</v>
      </c>
      <c r="B277" t="s">
        <v>466</v>
      </c>
      <c r="C277" t="s">
        <v>467</v>
      </c>
      <c r="D277" t="s">
        <v>79</v>
      </c>
      <c r="E277" t="s">
        <v>28</v>
      </c>
      <c r="F277" t="s">
        <v>190</v>
      </c>
      <c r="H277" t="s">
        <v>126</v>
      </c>
      <c r="I277" t="s">
        <v>183</v>
      </c>
      <c r="J277">
        <v>2006</v>
      </c>
      <c r="K277">
        <v>0.95</v>
      </c>
      <c r="L277">
        <v>1</v>
      </c>
      <c r="R277">
        <v>1E-3</v>
      </c>
      <c r="S277">
        <v>2</v>
      </c>
      <c r="T277">
        <v>2.4E-2</v>
      </c>
      <c r="U277">
        <v>30</v>
      </c>
      <c r="V277">
        <v>1</v>
      </c>
      <c r="W277">
        <v>0</v>
      </c>
      <c r="Y277">
        <v>2006</v>
      </c>
    </row>
    <row r="278" spans="1:25" x14ac:dyDescent="0.2">
      <c r="A278" t="s">
        <v>3</v>
      </c>
      <c r="B278" t="s">
        <v>468</v>
      </c>
      <c r="C278" t="s">
        <v>469</v>
      </c>
      <c r="D278" t="s">
        <v>79</v>
      </c>
      <c r="E278" t="s">
        <v>28</v>
      </c>
      <c r="F278" t="s">
        <v>269</v>
      </c>
      <c r="H278" t="s">
        <v>126</v>
      </c>
      <c r="I278" t="s">
        <v>183</v>
      </c>
      <c r="J278">
        <v>2006</v>
      </c>
      <c r="K278">
        <v>0.95</v>
      </c>
      <c r="L278">
        <v>1</v>
      </c>
      <c r="R278">
        <v>1E-3</v>
      </c>
      <c r="S278">
        <v>2</v>
      </c>
      <c r="T278">
        <v>2.4E-2</v>
      </c>
      <c r="U278">
        <v>30</v>
      </c>
      <c r="V278">
        <v>1</v>
      </c>
      <c r="W278">
        <v>0</v>
      </c>
      <c r="Y278">
        <v>2006</v>
      </c>
    </row>
    <row r="279" spans="1:25" x14ac:dyDescent="0.2">
      <c r="B279" t="s">
        <v>470</v>
      </c>
      <c r="C279" t="s">
        <v>471</v>
      </c>
      <c r="D279" t="s">
        <v>6</v>
      </c>
      <c r="E279" t="s">
        <v>28</v>
      </c>
      <c r="I279" t="s">
        <v>183</v>
      </c>
      <c r="J279">
        <v>2006</v>
      </c>
      <c r="L279" t="s">
        <v>24</v>
      </c>
      <c r="U279" t="s">
        <v>248</v>
      </c>
    </row>
    <row r="280" spans="1:25" x14ac:dyDescent="0.2">
      <c r="F280" t="s">
        <v>253</v>
      </c>
      <c r="H280" t="s">
        <v>127</v>
      </c>
      <c r="J280">
        <v>2006</v>
      </c>
      <c r="K280">
        <v>0.85</v>
      </c>
      <c r="R280">
        <v>53.926560000000002</v>
      </c>
      <c r="S280">
        <v>1.1000000000000001</v>
      </c>
      <c r="T280">
        <v>728.48159999999996</v>
      </c>
      <c r="V280" t="s">
        <v>81</v>
      </c>
      <c r="W280" t="s">
        <v>214</v>
      </c>
    </row>
    <row r="281" spans="1:25" x14ac:dyDescent="0.2">
      <c r="B281" t="s">
        <v>472</v>
      </c>
      <c r="C281" t="s">
        <v>473</v>
      </c>
      <c r="D281" t="s">
        <v>6</v>
      </c>
      <c r="E281" t="s">
        <v>28</v>
      </c>
      <c r="I281" t="s">
        <v>183</v>
      </c>
      <c r="J281">
        <v>2006</v>
      </c>
      <c r="L281" t="s">
        <v>24</v>
      </c>
      <c r="U281" t="s">
        <v>248</v>
      </c>
    </row>
    <row r="282" spans="1:25" x14ac:dyDescent="0.2">
      <c r="F282" t="s">
        <v>256</v>
      </c>
      <c r="H282" t="s">
        <v>127</v>
      </c>
      <c r="J282">
        <v>2006</v>
      </c>
      <c r="K282">
        <v>0.85</v>
      </c>
      <c r="R282">
        <v>18.921600000000002</v>
      </c>
      <c r="S282">
        <v>1.1000000000000001</v>
      </c>
      <c r="T282">
        <v>517.19039999999995</v>
      </c>
      <c r="V282" t="s">
        <v>81</v>
      </c>
      <c r="W282" t="s">
        <v>214</v>
      </c>
    </row>
    <row r="283" spans="1:25" x14ac:dyDescent="0.2">
      <c r="B283" t="s">
        <v>474</v>
      </c>
      <c r="C283" t="s">
        <v>475</v>
      </c>
      <c r="D283" t="s">
        <v>6</v>
      </c>
      <c r="E283" t="s">
        <v>28</v>
      </c>
      <c r="I283" t="s">
        <v>183</v>
      </c>
      <c r="J283">
        <v>2006</v>
      </c>
      <c r="L283" t="s">
        <v>24</v>
      </c>
      <c r="U283" t="s">
        <v>248</v>
      </c>
    </row>
    <row r="284" spans="1:25" x14ac:dyDescent="0.2">
      <c r="F284" t="s">
        <v>259</v>
      </c>
      <c r="H284" t="s">
        <v>127</v>
      </c>
      <c r="J284">
        <v>2006</v>
      </c>
      <c r="K284">
        <v>0.85</v>
      </c>
      <c r="R284">
        <v>18.921600000000002</v>
      </c>
      <c r="S284">
        <v>1.1000000000000001</v>
      </c>
      <c r="T284">
        <v>517.19039999999995</v>
      </c>
      <c r="V284" t="s">
        <v>81</v>
      </c>
      <c r="W284" t="s">
        <v>214</v>
      </c>
    </row>
    <row r="285" spans="1:25" x14ac:dyDescent="0.2">
      <c r="B285" t="s">
        <v>476</v>
      </c>
      <c r="C285" t="s">
        <v>477</v>
      </c>
      <c r="D285" t="s">
        <v>6</v>
      </c>
      <c r="E285" t="s">
        <v>28</v>
      </c>
      <c r="I285" t="s">
        <v>183</v>
      </c>
      <c r="J285">
        <v>2006</v>
      </c>
      <c r="L285" t="s">
        <v>24</v>
      </c>
      <c r="U285" t="s">
        <v>248</v>
      </c>
    </row>
    <row r="286" spans="1:25" x14ac:dyDescent="0.2">
      <c r="F286" t="s">
        <v>189</v>
      </c>
      <c r="H286" t="s">
        <v>127</v>
      </c>
      <c r="J286">
        <v>2006</v>
      </c>
      <c r="K286">
        <v>0.85</v>
      </c>
      <c r="R286">
        <v>15.768000000000001</v>
      </c>
      <c r="S286">
        <v>1.13636363636364</v>
      </c>
      <c r="T286">
        <v>473.04</v>
      </c>
      <c r="V286" t="s">
        <v>81</v>
      </c>
      <c r="W286" t="s">
        <v>214</v>
      </c>
    </row>
    <row r="287" spans="1:25" x14ac:dyDescent="0.2">
      <c r="B287" t="s">
        <v>478</v>
      </c>
      <c r="C287" t="s">
        <v>479</v>
      </c>
      <c r="D287" t="s">
        <v>6</v>
      </c>
      <c r="E287" t="s">
        <v>28</v>
      </c>
      <c r="I287" t="s">
        <v>183</v>
      </c>
      <c r="J287">
        <v>2006</v>
      </c>
      <c r="L287" t="s">
        <v>24</v>
      </c>
      <c r="U287" t="s">
        <v>248</v>
      </c>
    </row>
    <row r="288" spans="1:25" x14ac:dyDescent="0.2">
      <c r="F288" t="s">
        <v>67</v>
      </c>
      <c r="H288" t="s">
        <v>127</v>
      </c>
      <c r="J288">
        <v>2006</v>
      </c>
      <c r="K288">
        <v>0.85</v>
      </c>
      <c r="R288">
        <v>11.98368</v>
      </c>
      <c r="S288">
        <v>1.14942528735632</v>
      </c>
      <c r="T288">
        <v>208.13759999999999</v>
      </c>
      <c r="V288" t="s">
        <v>81</v>
      </c>
      <c r="W288" t="s">
        <v>214</v>
      </c>
    </row>
    <row r="289" spans="2:23" x14ac:dyDescent="0.2">
      <c r="B289" t="s">
        <v>480</v>
      </c>
      <c r="C289" t="s">
        <v>481</v>
      </c>
      <c r="D289" t="s">
        <v>6</v>
      </c>
      <c r="E289" t="s">
        <v>28</v>
      </c>
      <c r="I289" t="s">
        <v>183</v>
      </c>
      <c r="J289">
        <v>2006</v>
      </c>
      <c r="L289" t="s">
        <v>24</v>
      </c>
      <c r="U289" t="s">
        <v>248</v>
      </c>
    </row>
    <row r="290" spans="2:23" x14ac:dyDescent="0.2">
      <c r="F290" t="s">
        <v>264</v>
      </c>
      <c r="H290" t="s">
        <v>127</v>
      </c>
      <c r="J290">
        <v>2006</v>
      </c>
      <c r="K290">
        <v>0.85</v>
      </c>
      <c r="R290">
        <v>31.536000000000001</v>
      </c>
      <c r="S290">
        <v>1.1764705882352899</v>
      </c>
      <c r="T290">
        <v>378.43200000000002</v>
      </c>
      <c r="V290" t="s">
        <v>81</v>
      </c>
      <c r="W290" t="s">
        <v>214</v>
      </c>
    </row>
    <row r="291" spans="2:23" x14ac:dyDescent="0.2">
      <c r="B291" t="s">
        <v>482</v>
      </c>
      <c r="C291" t="s">
        <v>483</v>
      </c>
      <c r="D291" t="s">
        <v>6</v>
      </c>
      <c r="E291" t="s">
        <v>28</v>
      </c>
      <c r="I291" t="s">
        <v>183</v>
      </c>
      <c r="J291">
        <v>2006</v>
      </c>
      <c r="L291" t="s">
        <v>24</v>
      </c>
      <c r="U291" t="s">
        <v>248</v>
      </c>
    </row>
    <row r="292" spans="2:23" x14ac:dyDescent="0.2">
      <c r="F292" t="s">
        <v>190</v>
      </c>
      <c r="H292" t="s">
        <v>127</v>
      </c>
      <c r="J292">
        <v>2006</v>
      </c>
      <c r="K292">
        <v>0.85</v>
      </c>
      <c r="R292">
        <v>15.768000000000001</v>
      </c>
      <c r="S292">
        <v>1.2195121951219501</v>
      </c>
      <c r="T292">
        <v>315.36</v>
      </c>
      <c r="V292" t="s">
        <v>81</v>
      </c>
      <c r="W292" t="s">
        <v>214</v>
      </c>
    </row>
    <row r="293" spans="2:23" x14ac:dyDescent="0.2">
      <c r="B293" t="s">
        <v>484</v>
      </c>
      <c r="C293" t="s">
        <v>485</v>
      </c>
      <c r="D293" t="s">
        <v>6</v>
      </c>
      <c r="E293" t="s">
        <v>28</v>
      </c>
      <c r="I293" t="s">
        <v>183</v>
      </c>
      <c r="J293">
        <v>2006</v>
      </c>
      <c r="L293" t="s">
        <v>24</v>
      </c>
      <c r="U293" t="s">
        <v>248</v>
      </c>
    </row>
    <row r="294" spans="2:23" x14ac:dyDescent="0.2">
      <c r="F294" t="s">
        <v>269</v>
      </c>
      <c r="H294" t="s">
        <v>127</v>
      </c>
      <c r="J294">
        <v>2006</v>
      </c>
      <c r="K294">
        <v>0.85</v>
      </c>
      <c r="R294">
        <v>15.768000000000001</v>
      </c>
      <c r="S294">
        <v>1.2195121951219501</v>
      </c>
      <c r="T294">
        <v>315.36</v>
      </c>
      <c r="V294" t="s">
        <v>81</v>
      </c>
      <c r="W294" t="s">
        <v>214</v>
      </c>
    </row>
    <row r="295" spans="2:23" x14ac:dyDescent="0.2">
      <c r="B295" t="s">
        <v>486</v>
      </c>
      <c r="C295" t="s">
        <v>487</v>
      </c>
      <c r="D295" t="s">
        <v>6</v>
      </c>
      <c r="E295" t="s">
        <v>28</v>
      </c>
      <c r="I295" t="s">
        <v>183</v>
      </c>
      <c r="J295">
        <v>2006</v>
      </c>
      <c r="L295" t="s">
        <v>24</v>
      </c>
      <c r="U295" t="s">
        <v>248</v>
      </c>
    </row>
    <row r="296" spans="2:23" x14ac:dyDescent="0.2">
      <c r="F296" t="s">
        <v>253</v>
      </c>
      <c r="H296" t="s">
        <v>488</v>
      </c>
      <c r="J296">
        <v>2006</v>
      </c>
      <c r="K296">
        <v>0.85</v>
      </c>
      <c r="R296">
        <v>53.926560000000002</v>
      </c>
      <c r="S296">
        <v>1.1000000000000001</v>
      </c>
      <c r="T296">
        <v>526.65120000000002</v>
      </c>
      <c r="V296" t="s">
        <v>81</v>
      </c>
      <c r="W296" t="s">
        <v>214</v>
      </c>
    </row>
    <row r="297" spans="2:23" x14ac:dyDescent="0.2">
      <c r="B297" t="s">
        <v>489</v>
      </c>
      <c r="C297" t="s">
        <v>490</v>
      </c>
      <c r="D297" t="s">
        <v>6</v>
      </c>
      <c r="E297" t="s">
        <v>28</v>
      </c>
      <c r="I297" t="s">
        <v>183</v>
      </c>
      <c r="J297">
        <v>2006</v>
      </c>
      <c r="L297" t="s">
        <v>24</v>
      </c>
      <c r="U297" t="s">
        <v>248</v>
      </c>
    </row>
    <row r="298" spans="2:23" x14ac:dyDescent="0.2">
      <c r="F298" t="s">
        <v>256</v>
      </c>
      <c r="H298" t="s">
        <v>488</v>
      </c>
      <c r="J298">
        <v>2006</v>
      </c>
      <c r="K298">
        <v>0.85</v>
      </c>
      <c r="R298">
        <v>12.6144</v>
      </c>
      <c r="S298">
        <v>1.1000000000000001</v>
      </c>
      <c r="T298">
        <v>239.67359999999999</v>
      </c>
      <c r="V298" t="s">
        <v>81</v>
      </c>
      <c r="W298" t="s">
        <v>214</v>
      </c>
    </row>
    <row r="299" spans="2:23" x14ac:dyDescent="0.2">
      <c r="B299" t="s">
        <v>491</v>
      </c>
      <c r="C299" t="s">
        <v>492</v>
      </c>
      <c r="D299" t="s">
        <v>6</v>
      </c>
      <c r="E299" t="s">
        <v>28</v>
      </c>
      <c r="I299" t="s">
        <v>183</v>
      </c>
      <c r="J299">
        <v>2006</v>
      </c>
      <c r="L299" t="s">
        <v>24</v>
      </c>
      <c r="U299" t="s">
        <v>248</v>
      </c>
    </row>
    <row r="300" spans="2:23" x14ac:dyDescent="0.2">
      <c r="F300" t="s">
        <v>259</v>
      </c>
      <c r="H300" t="s">
        <v>488</v>
      </c>
      <c r="J300">
        <v>2006</v>
      </c>
      <c r="K300">
        <v>0.85</v>
      </c>
      <c r="R300">
        <v>12.6144</v>
      </c>
      <c r="S300">
        <v>1.1000000000000001</v>
      </c>
      <c r="T300">
        <v>239.67359999999999</v>
      </c>
      <c r="V300" t="s">
        <v>81</v>
      </c>
      <c r="W300" t="s">
        <v>214</v>
      </c>
    </row>
    <row r="301" spans="2:23" x14ac:dyDescent="0.2">
      <c r="B301" t="s">
        <v>493</v>
      </c>
      <c r="C301" t="s">
        <v>494</v>
      </c>
      <c r="D301" t="s">
        <v>6</v>
      </c>
      <c r="E301" t="s">
        <v>28</v>
      </c>
      <c r="I301" t="s">
        <v>183</v>
      </c>
      <c r="J301">
        <v>2006</v>
      </c>
      <c r="L301" t="s">
        <v>24</v>
      </c>
      <c r="U301" t="s">
        <v>248</v>
      </c>
    </row>
    <row r="302" spans="2:23" x14ac:dyDescent="0.2">
      <c r="F302" t="s">
        <v>189</v>
      </c>
      <c r="H302" t="s">
        <v>488</v>
      </c>
      <c r="J302">
        <v>2006</v>
      </c>
      <c r="K302">
        <v>0.85</v>
      </c>
      <c r="R302">
        <v>34.689599999999999</v>
      </c>
      <c r="S302">
        <v>1.1764705882352899</v>
      </c>
      <c r="T302">
        <v>826.2432</v>
      </c>
      <c r="V302" t="s">
        <v>81</v>
      </c>
      <c r="W302" t="s">
        <v>214</v>
      </c>
    </row>
    <row r="303" spans="2:23" x14ac:dyDescent="0.2">
      <c r="B303" t="s">
        <v>495</v>
      </c>
      <c r="C303" t="s">
        <v>496</v>
      </c>
      <c r="D303" t="s">
        <v>6</v>
      </c>
      <c r="E303" t="s">
        <v>28</v>
      </c>
      <c r="I303" t="s">
        <v>183</v>
      </c>
      <c r="J303">
        <v>2006</v>
      </c>
      <c r="L303" t="s">
        <v>24</v>
      </c>
      <c r="U303" t="s">
        <v>248</v>
      </c>
    </row>
    <row r="304" spans="2:23" x14ac:dyDescent="0.2">
      <c r="F304" t="s">
        <v>67</v>
      </c>
      <c r="H304" t="s">
        <v>488</v>
      </c>
      <c r="J304">
        <v>2006</v>
      </c>
      <c r="K304">
        <v>0.85</v>
      </c>
      <c r="R304">
        <v>12.6144</v>
      </c>
      <c r="S304">
        <v>1.0869565217391299</v>
      </c>
      <c r="T304">
        <v>133.93524705882399</v>
      </c>
      <c r="V304" t="s">
        <v>81</v>
      </c>
      <c r="W304" t="s">
        <v>214</v>
      </c>
    </row>
    <row r="305" spans="1:25" x14ac:dyDescent="0.2">
      <c r="B305" t="s">
        <v>497</v>
      </c>
      <c r="C305" t="s">
        <v>498</v>
      </c>
      <c r="D305" t="s">
        <v>6</v>
      </c>
      <c r="E305" t="s">
        <v>28</v>
      </c>
      <c r="I305" t="s">
        <v>183</v>
      </c>
      <c r="J305">
        <v>2006</v>
      </c>
      <c r="L305" t="s">
        <v>24</v>
      </c>
      <c r="U305" t="s">
        <v>248</v>
      </c>
    </row>
    <row r="306" spans="1:25" x14ac:dyDescent="0.2">
      <c r="F306" t="s">
        <v>264</v>
      </c>
      <c r="H306" t="s">
        <v>488</v>
      </c>
      <c r="J306">
        <v>2006</v>
      </c>
      <c r="K306">
        <v>0.85</v>
      </c>
      <c r="R306">
        <v>12.6144</v>
      </c>
      <c r="S306">
        <v>1.13636363636364</v>
      </c>
      <c r="T306">
        <v>197.25458823529399</v>
      </c>
      <c r="V306" t="s">
        <v>81</v>
      </c>
      <c r="W306" t="s">
        <v>214</v>
      </c>
    </row>
    <row r="307" spans="1:25" x14ac:dyDescent="0.2">
      <c r="A307" t="s">
        <v>3</v>
      </c>
      <c r="B307" t="s">
        <v>499</v>
      </c>
      <c r="C307" t="s">
        <v>500</v>
      </c>
      <c r="D307" t="s">
        <v>6</v>
      </c>
      <c r="E307" t="s">
        <v>28</v>
      </c>
      <c r="I307" t="s">
        <v>183</v>
      </c>
      <c r="J307">
        <v>2006</v>
      </c>
      <c r="L307" t="s">
        <v>24</v>
      </c>
      <c r="U307" t="s">
        <v>248</v>
      </c>
    </row>
    <row r="308" spans="1:25" x14ac:dyDescent="0.2">
      <c r="A308" t="s">
        <v>3</v>
      </c>
      <c r="F308" t="s">
        <v>488</v>
      </c>
      <c r="H308" t="s">
        <v>488</v>
      </c>
      <c r="J308">
        <v>2006</v>
      </c>
      <c r="K308">
        <v>0.85</v>
      </c>
      <c r="R308">
        <v>10</v>
      </c>
      <c r="S308">
        <v>1.0204081632653099</v>
      </c>
      <c r="T308">
        <v>80</v>
      </c>
      <c r="V308" t="s">
        <v>81</v>
      </c>
      <c r="W308" t="s">
        <v>214</v>
      </c>
    </row>
    <row r="309" spans="1:25" x14ac:dyDescent="0.2">
      <c r="B309" t="s">
        <v>501</v>
      </c>
      <c r="C309" t="s">
        <v>502</v>
      </c>
      <c r="D309" t="s">
        <v>6</v>
      </c>
      <c r="E309" t="s">
        <v>28</v>
      </c>
      <c r="I309" t="s">
        <v>183</v>
      </c>
      <c r="J309">
        <v>2006</v>
      </c>
      <c r="L309" t="s">
        <v>24</v>
      </c>
      <c r="U309" t="s">
        <v>248</v>
      </c>
    </row>
    <row r="310" spans="1:25" x14ac:dyDescent="0.2">
      <c r="F310" t="s">
        <v>190</v>
      </c>
      <c r="H310" t="s">
        <v>488</v>
      </c>
      <c r="J310">
        <v>2006</v>
      </c>
      <c r="K310">
        <v>0.85</v>
      </c>
      <c r="R310">
        <v>12.6144</v>
      </c>
      <c r="S310">
        <v>1.1111111111111101</v>
      </c>
      <c r="T310">
        <v>197.25458823529399</v>
      </c>
      <c r="V310" t="s">
        <v>81</v>
      </c>
      <c r="W310" t="s">
        <v>214</v>
      </c>
    </row>
    <row r="311" spans="1:25" x14ac:dyDescent="0.2">
      <c r="B311" t="s">
        <v>503</v>
      </c>
      <c r="C311" t="s">
        <v>504</v>
      </c>
      <c r="D311" t="s">
        <v>6</v>
      </c>
      <c r="E311" t="s">
        <v>28</v>
      </c>
      <c r="I311" t="s">
        <v>183</v>
      </c>
      <c r="J311">
        <v>2006</v>
      </c>
      <c r="L311" t="s">
        <v>24</v>
      </c>
      <c r="U311" t="s">
        <v>248</v>
      </c>
    </row>
    <row r="312" spans="1:25" x14ac:dyDescent="0.2">
      <c r="F312" t="s">
        <v>269</v>
      </c>
      <c r="H312" t="s">
        <v>488</v>
      </c>
      <c r="J312">
        <v>2006</v>
      </c>
      <c r="K312">
        <v>0.85</v>
      </c>
      <c r="R312">
        <v>12.6144</v>
      </c>
      <c r="S312">
        <v>1.1111111111111101</v>
      </c>
      <c r="T312">
        <v>197.25458823529399</v>
      </c>
      <c r="V312" t="s">
        <v>81</v>
      </c>
      <c r="W312" t="s">
        <v>214</v>
      </c>
    </row>
    <row r="313" spans="1:25" x14ac:dyDescent="0.2">
      <c r="B313" t="s">
        <v>505</v>
      </c>
      <c r="C313" t="s">
        <v>506</v>
      </c>
      <c r="D313" t="s">
        <v>79</v>
      </c>
      <c r="E313" t="s">
        <v>28</v>
      </c>
      <c r="I313" t="s">
        <v>183</v>
      </c>
      <c r="J313">
        <v>2006</v>
      </c>
      <c r="L313" t="s">
        <v>81</v>
      </c>
      <c r="U313" t="s">
        <v>248</v>
      </c>
    </row>
    <row r="314" spans="1:25" x14ac:dyDescent="0.2">
      <c r="F314" t="s">
        <v>189</v>
      </c>
      <c r="H314" t="s">
        <v>25</v>
      </c>
      <c r="J314">
        <v>2006</v>
      </c>
      <c r="K314" t="s">
        <v>194</v>
      </c>
      <c r="R314">
        <v>1E-3</v>
      </c>
      <c r="S314">
        <v>1</v>
      </c>
      <c r="T314">
        <v>1.7999999999999999E-2</v>
      </c>
      <c r="V314">
        <v>1</v>
      </c>
      <c r="W314" t="s">
        <v>214</v>
      </c>
    </row>
    <row r="315" spans="1:25" x14ac:dyDescent="0.2">
      <c r="B315" t="s">
        <v>507</v>
      </c>
      <c r="C315" t="s">
        <v>508</v>
      </c>
      <c r="D315" t="s">
        <v>79</v>
      </c>
      <c r="E315" t="s">
        <v>28</v>
      </c>
      <c r="I315" t="s">
        <v>183</v>
      </c>
      <c r="J315">
        <v>2006</v>
      </c>
      <c r="L315" t="s">
        <v>81</v>
      </c>
      <c r="U315" t="s">
        <v>248</v>
      </c>
    </row>
    <row r="316" spans="1:25" x14ac:dyDescent="0.2">
      <c r="F316" t="s">
        <v>189</v>
      </c>
      <c r="H316" t="s">
        <v>26</v>
      </c>
      <c r="J316">
        <v>2006</v>
      </c>
      <c r="K316">
        <v>0.85</v>
      </c>
      <c r="R316">
        <v>1E-3</v>
      </c>
      <c r="S316">
        <v>1.0529999999999999</v>
      </c>
      <c r="T316">
        <v>2.4E-2</v>
      </c>
      <c r="V316" t="s">
        <v>81</v>
      </c>
      <c r="W316" t="s">
        <v>214</v>
      </c>
    </row>
    <row r="317" spans="1:25" x14ac:dyDescent="0.2">
      <c r="A317" t="s">
        <v>3</v>
      </c>
      <c r="B317" t="s">
        <v>509</v>
      </c>
      <c r="C317" t="s">
        <v>510</v>
      </c>
      <c r="D317" t="s">
        <v>79</v>
      </c>
      <c r="E317" t="s">
        <v>28</v>
      </c>
      <c r="F317" t="s">
        <v>253</v>
      </c>
      <c r="H317" t="s">
        <v>26</v>
      </c>
      <c r="I317" t="s">
        <v>183</v>
      </c>
      <c r="J317">
        <v>2006</v>
      </c>
      <c r="K317">
        <v>0.95</v>
      </c>
      <c r="L317">
        <v>1</v>
      </c>
      <c r="R317">
        <v>1E-3</v>
      </c>
      <c r="S317">
        <v>2</v>
      </c>
      <c r="T317">
        <v>2.4E-2</v>
      </c>
      <c r="U317">
        <v>30</v>
      </c>
      <c r="V317">
        <v>1</v>
      </c>
      <c r="W317">
        <v>0</v>
      </c>
      <c r="Y317">
        <v>2006</v>
      </c>
    </row>
    <row r="318" spans="1:25" x14ac:dyDescent="0.2">
      <c r="A318" t="s">
        <v>3</v>
      </c>
      <c r="B318" t="s">
        <v>511</v>
      </c>
      <c r="C318" t="s">
        <v>512</v>
      </c>
      <c r="D318" t="s">
        <v>79</v>
      </c>
      <c r="E318" t="s">
        <v>28</v>
      </c>
      <c r="F318" t="s">
        <v>256</v>
      </c>
      <c r="H318" t="s">
        <v>26</v>
      </c>
      <c r="I318" t="s">
        <v>183</v>
      </c>
      <c r="J318">
        <v>2006</v>
      </c>
      <c r="K318">
        <v>0.95</v>
      </c>
      <c r="L318">
        <v>1</v>
      </c>
      <c r="R318">
        <v>1E-3</v>
      </c>
      <c r="S318">
        <v>2</v>
      </c>
      <c r="T318">
        <v>2.4E-2</v>
      </c>
      <c r="U318">
        <v>30</v>
      </c>
      <c r="V318">
        <v>1</v>
      </c>
      <c r="W318">
        <v>0</v>
      </c>
      <c r="Y318">
        <v>2006</v>
      </c>
    </row>
    <row r="319" spans="1:25" x14ac:dyDescent="0.2">
      <c r="A319" t="s">
        <v>3</v>
      </c>
      <c r="B319" t="s">
        <v>513</v>
      </c>
      <c r="C319" t="s">
        <v>514</v>
      </c>
      <c r="D319" t="s">
        <v>79</v>
      </c>
      <c r="E319" t="s">
        <v>28</v>
      </c>
      <c r="F319" t="s">
        <v>259</v>
      </c>
      <c r="H319" t="s">
        <v>26</v>
      </c>
      <c r="I319" t="s">
        <v>183</v>
      </c>
      <c r="J319">
        <v>2006</v>
      </c>
      <c r="K319">
        <v>0.95</v>
      </c>
      <c r="L319">
        <v>1</v>
      </c>
      <c r="R319">
        <v>1E-3</v>
      </c>
      <c r="S319">
        <v>2</v>
      </c>
      <c r="T319">
        <v>2.4E-2</v>
      </c>
      <c r="U319">
        <v>30</v>
      </c>
      <c r="V319">
        <v>1</v>
      </c>
      <c r="W319">
        <v>0</v>
      </c>
      <c r="Y319">
        <v>2006</v>
      </c>
    </row>
    <row r="320" spans="1:25" x14ac:dyDescent="0.2">
      <c r="A320" t="s">
        <v>3</v>
      </c>
      <c r="B320" t="s">
        <v>515</v>
      </c>
      <c r="C320" t="s">
        <v>516</v>
      </c>
      <c r="D320" t="s">
        <v>79</v>
      </c>
      <c r="E320" t="s">
        <v>28</v>
      </c>
      <c r="F320" t="s">
        <v>67</v>
      </c>
      <c r="H320" t="s">
        <v>26</v>
      </c>
      <c r="I320" t="s">
        <v>183</v>
      </c>
      <c r="J320">
        <v>2006</v>
      </c>
      <c r="K320">
        <v>0.95</v>
      </c>
      <c r="L320">
        <v>1</v>
      </c>
      <c r="R320">
        <v>1E-3</v>
      </c>
      <c r="S320">
        <v>2</v>
      </c>
      <c r="T320">
        <v>2.4E-2</v>
      </c>
      <c r="U320">
        <v>30</v>
      </c>
      <c r="V320">
        <v>1</v>
      </c>
      <c r="W320">
        <v>0</v>
      </c>
      <c r="Y320">
        <v>2006</v>
      </c>
    </row>
    <row r="321" spans="1:25" x14ac:dyDescent="0.2">
      <c r="A321" t="s">
        <v>3</v>
      </c>
      <c r="B321" t="s">
        <v>517</v>
      </c>
      <c r="C321" t="s">
        <v>518</v>
      </c>
      <c r="D321" t="s">
        <v>79</v>
      </c>
      <c r="E321" t="s">
        <v>28</v>
      </c>
      <c r="F321" t="s">
        <v>264</v>
      </c>
      <c r="H321" t="s">
        <v>26</v>
      </c>
      <c r="I321" t="s">
        <v>183</v>
      </c>
      <c r="J321">
        <v>2006</v>
      </c>
      <c r="K321">
        <v>0.95</v>
      </c>
      <c r="L321">
        <v>1</v>
      </c>
      <c r="R321">
        <v>1E-3</v>
      </c>
      <c r="S321">
        <v>2</v>
      </c>
      <c r="T321">
        <v>2.4E-2</v>
      </c>
      <c r="U321">
        <v>30</v>
      </c>
      <c r="V321">
        <v>1</v>
      </c>
      <c r="W321">
        <v>0</v>
      </c>
      <c r="Y321">
        <v>2006</v>
      </c>
    </row>
    <row r="322" spans="1:25" x14ac:dyDescent="0.2">
      <c r="A322" t="s">
        <v>3</v>
      </c>
      <c r="B322" t="s">
        <v>519</v>
      </c>
      <c r="C322" t="s">
        <v>520</v>
      </c>
      <c r="D322" t="s">
        <v>79</v>
      </c>
      <c r="E322" t="s">
        <v>28</v>
      </c>
      <c r="F322" t="s">
        <v>190</v>
      </c>
      <c r="H322" t="s">
        <v>26</v>
      </c>
      <c r="I322" t="s">
        <v>183</v>
      </c>
      <c r="J322">
        <v>2006</v>
      </c>
      <c r="K322">
        <v>0.95</v>
      </c>
      <c r="L322">
        <v>1</v>
      </c>
      <c r="R322">
        <v>1E-3</v>
      </c>
      <c r="S322">
        <v>2</v>
      </c>
      <c r="T322">
        <v>2.4E-2</v>
      </c>
      <c r="U322">
        <v>30</v>
      </c>
      <c r="V322">
        <v>1</v>
      </c>
      <c r="W322">
        <v>0</v>
      </c>
      <c r="Y322">
        <v>2006</v>
      </c>
    </row>
    <row r="323" spans="1:25" x14ac:dyDescent="0.2">
      <c r="A323" t="s">
        <v>3</v>
      </c>
      <c r="B323" t="s">
        <v>521</v>
      </c>
      <c r="C323" t="s">
        <v>522</v>
      </c>
      <c r="D323" t="s">
        <v>79</v>
      </c>
      <c r="E323" t="s">
        <v>28</v>
      </c>
      <c r="F323" t="s">
        <v>269</v>
      </c>
      <c r="H323" t="s">
        <v>26</v>
      </c>
      <c r="I323" t="s">
        <v>183</v>
      </c>
      <c r="J323">
        <v>2006</v>
      </c>
      <c r="K323">
        <v>0.95</v>
      </c>
      <c r="L323">
        <v>1</v>
      </c>
      <c r="R323">
        <v>1E-3</v>
      </c>
      <c r="S323">
        <v>2</v>
      </c>
      <c r="T323">
        <v>2.4E-2</v>
      </c>
      <c r="U323">
        <v>30</v>
      </c>
      <c r="V323">
        <v>1</v>
      </c>
      <c r="W323">
        <v>0</v>
      </c>
      <c r="Y323">
        <v>2006</v>
      </c>
    </row>
    <row r="324" spans="1:25" x14ac:dyDescent="0.2">
      <c r="B324" t="s">
        <v>523</v>
      </c>
      <c r="C324" t="s">
        <v>524</v>
      </c>
      <c r="D324" t="s">
        <v>6</v>
      </c>
      <c r="E324" t="s">
        <v>28</v>
      </c>
      <c r="I324" t="s">
        <v>183</v>
      </c>
      <c r="J324">
        <v>2006</v>
      </c>
      <c r="L324" t="s">
        <v>24</v>
      </c>
      <c r="U324" t="s">
        <v>248</v>
      </c>
    </row>
    <row r="325" spans="1:25" x14ac:dyDescent="0.2">
      <c r="F325" t="s">
        <v>253</v>
      </c>
      <c r="H325" t="s">
        <v>27</v>
      </c>
      <c r="J325">
        <v>2006</v>
      </c>
      <c r="K325">
        <v>0.85</v>
      </c>
      <c r="R325">
        <v>53.926560000000002</v>
      </c>
      <c r="S325">
        <v>1.1000000000000001</v>
      </c>
      <c r="T325">
        <v>728.48159999999996</v>
      </c>
      <c r="V325" t="s">
        <v>81</v>
      </c>
      <c r="W325" t="s">
        <v>214</v>
      </c>
    </row>
    <row r="326" spans="1:25" x14ac:dyDescent="0.2">
      <c r="B326" t="s">
        <v>525</v>
      </c>
      <c r="C326" t="s">
        <v>526</v>
      </c>
      <c r="D326" t="s">
        <v>6</v>
      </c>
      <c r="E326" t="s">
        <v>28</v>
      </c>
      <c r="I326" t="s">
        <v>183</v>
      </c>
      <c r="J326">
        <v>2006</v>
      </c>
      <c r="L326" t="s">
        <v>24</v>
      </c>
      <c r="U326" t="s">
        <v>248</v>
      </c>
    </row>
    <row r="327" spans="1:25" x14ac:dyDescent="0.2">
      <c r="F327" t="s">
        <v>256</v>
      </c>
      <c r="H327" t="s">
        <v>27</v>
      </c>
      <c r="J327">
        <v>2006</v>
      </c>
      <c r="K327">
        <v>0.85</v>
      </c>
      <c r="R327">
        <v>18.921600000000002</v>
      </c>
      <c r="S327">
        <v>1.1000000000000001</v>
      </c>
      <c r="T327">
        <v>517.19039999999995</v>
      </c>
      <c r="V327" t="s">
        <v>81</v>
      </c>
      <c r="W327" t="s">
        <v>214</v>
      </c>
    </row>
    <row r="328" spans="1:25" x14ac:dyDescent="0.2">
      <c r="B328" t="s">
        <v>527</v>
      </c>
      <c r="C328" t="s">
        <v>528</v>
      </c>
      <c r="D328" t="s">
        <v>6</v>
      </c>
      <c r="E328" t="s">
        <v>28</v>
      </c>
      <c r="I328" t="s">
        <v>183</v>
      </c>
      <c r="J328">
        <v>2006</v>
      </c>
      <c r="L328" t="s">
        <v>24</v>
      </c>
      <c r="U328" t="s">
        <v>248</v>
      </c>
    </row>
    <row r="329" spans="1:25" x14ac:dyDescent="0.2">
      <c r="F329" t="s">
        <v>259</v>
      </c>
      <c r="H329" t="s">
        <v>27</v>
      </c>
      <c r="J329">
        <v>2006</v>
      </c>
      <c r="K329">
        <v>0.85</v>
      </c>
      <c r="R329">
        <v>18.921600000000002</v>
      </c>
      <c r="S329">
        <v>1.1000000000000001</v>
      </c>
      <c r="T329">
        <v>517.19039999999995</v>
      </c>
      <c r="V329" t="s">
        <v>81</v>
      </c>
      <c r="W329" t="s">
        <v>214</v>
      </c>
    </row>
    <row r="330" spans="1:25" x14ac:dyDescent="0.2">
      <c r="B330" t="s">
        <v>529</v>
      </c>
      <c r="C330" t="s">
        <v>530</v>
      </c>
      <c r="D330" t="s">
        <v>6</v>
      </c>
      <c r="E330" t="s">
        <v>28</v>
      </c>
      <c r="I330" t="s">
        <v>183</v>
      </c>
      <c r="J330">
        <v>2006</v>
      </c>
      <c r="L330" t="s">
        <v>24</v>
      </c>
      <c r="U330" t="s">
        <v>248</v>
      </c>
    </row>
    <row r="331" spans="1:25" x14ac:dyDescent="0.2">
      <c r="F331" t="s">
        <v>189</v>
      </c>
      <c r="H331" t="s">
        <v>27</v>
      </c>
      <c r="J331">
        <v>2006</v>
      </c>
      <c r="K331">
        <v>0.85</v>
      </c>
      <c r="R331">
        <v>15.768000000000001</v>
      </c>
      <c r="S331">
        <v>1.13636363636364</v>
      </c>
      <c r="T331">
        <v>473.04</v>
      </c>
      <c r="V331" t="s">
        <v>81</v>
      </c>
      <c r="W331" t="s">
        <v>214</v>
      </c>
    </row>
    <row r="332" spans="1:25" x14ac:dyDescent="0.2">
      <c r="B332" t="s">
        <v>531</v>
      </c>
      <c r="C332" t="s">
        <v>532</v>
      </c>
      <c r="D332" t="s">
        <v>6</v>
      </c>
      <c r="E332" t="s">
        <v>28</v>
      </c>
      <c r="I332" t="s">
        <v>183</v>
      </c>
      <c r="J332">
        <v>2006</v>
      </c>
      <c r="L332" t="s">
        <v>24</v>
      </c>
      <c r="U332" t="s">
        <v>248</v>
      </c>
    </row>
    <row r="333" spans="1:25" x14ac:dyDescent="0.2">
      <c r="F333" t="s">
        <v>67</v>
      </c>
      <c r="H333" t="s">
        <v>27</v>
      </c>
      <c r="J333">
        <v>2006</v>
      </c>
      <c r="K333">
        <v>0.85</v>
      </c>
      <c r="R333">
        <v>11.98368</v>
      </c>
      <c r="S333">
        <v>1.14942528735632</v>
      </c>
      <c r="T333">
        <v>208.13759999999999</v>
      </c>
      <c r="V333" t="s">
        <v>81</v>
      </c>
      <c r="W333" t="s">
        <v>214</v>
      </c>
    </row>
    <row r="334" spans="1:25" x14ac:dyDescent="0.2">
      <c r="B334" t="s">
        <v>533</v>
      </c>
      <c r="C334" t="s">
        <v>534</v>
      </c>
      <c r="D334" t="s">
        <v>6</v>
      </c>
      <c r="E334" t="s">
        <v>28</v>
      </c>
      <c r="I334" t="s">
        <v>183</v>
      </c>
      <c r="J334">
        <v>2006</v>
      </c>
      <c r="L334" t="s">
        <v>24</v>
      </c>
      <c r="U334" t="s">
        <v>248</v>
      </c>
    </row>
    <row r="335" spans="1:25" x14ac:dyDescent="0.2">
      <c r="F335" t="s">
        <v>264</v>
      </c>
      <c r="H335" t="s">
        <v>27</v>
      </c>
      <c r="J335">
        <v>2006</v>
      </c>
      <c r="K335">
        <v>0.85</v>
      </c>
      <c r="R335">
        <v>31.536000000000001</v>
      </c>
      <c r="S335">
        <v>1.1764705882352899</v>
      </c>
      <c r="T335">
        <v>378.43200000000002</v>
      </c>
      <c r="V335" t="s">
        <v>81</v>
      </c>
      <c r="W335" t="s">
        <v>214</v>
      </c>
    </row>
    <row r="336" spans="1:25" x14ac:dyDescent="0.2">
      <c r="B336" t="s">
        <v>535</v>
      </c>
      <c r="C336" t="s">
        <v>536</v>
      </c>
      <c r="D336" t="s">
        <v>6</v>
      </c>
      <c r="E336" t="s">
        <v>28</v>
      </c>
      <c r="I336" t="s">
        <v>183</v>
      </c>
      <c r="J336">
        <v>2006</v>
      </c>
      <c r="L336" t="s">
        <v>24</v>
      </c>
      <c r="U336" t="s">
        <v>248</v>
      </c>
    </row>
    <row r="337" spans="1:23" x14ac:dyDescent="0.2">
      <c r="F337" t="s">
        <v>190</v>
      </c>
      <c r="H337" t="s">
        <v>27</v>
      </c>
      <c r="J337">
        <v>2006</v>
      </c>
      <c r="K337">
        <v>0.85</v>
      </c>
      <c r="R337">
        <v>15.768000000000001</v>
      </c>
      <c r="S337">
        <v>1.2195121951219501</v>
      </c>
      <c r="T337">
        <v>315.36</v>
      </c>
      <c r="V337" t="s">
        <v>81</v>
      </c>
      <c r="W337" t="s">
        <v>214</v>
      </c>
    </row>
    <row r="338" spans="1:23" x14ac:dyDescent="0.2">
      <c r="B338" t="s">
        <v>537</v>
      </c>
      <c r="C338" t="s">
        <v>538</v>
      </c>
      <c r="D338" t="s">
        <v>6</v>
      </c>
      <c r="E338" t="s">
        <v>28</v>
      </c>
      <c r="I338" t="s">
        <v>183</v>
      </c>
      <c r="J338">
        <v>2006</v>
      </c>
      <c r="L338" t="s">
        <v>24</v>
      </c>
      <c r="U338" t="s">
        <v>248</v>
      </c>
    </row>
    <row r="339" spans="1:23" x14ac:dyDescent="0.2">
      <c r="F339" t="s">
        <v>269</v>
      </c>
      <c r="H339" t="s">
        <v>27</v>
      </c>
      <c r="J339">
        <v>2006</v>
      </c>
      <c r="K339">
        <v>0.85</v>
      </c>
      <c r="R339">
        <v>15.768000000000001</v>
      </c>
      <c r="S339">
        <v>1.2195121951219501</v>
      </c>
      <c r="T339">
        <v>315.36</v>
      </c>
      <c r="V339" t="s">
        <v>81</v>
      </c>
      <c r="W339" t="s">
        <v>214</v>
      </c>
    </row>
    <row r="340" spans="1:23" x14ac:dyDescent="0.2">
      <c r="B340" t="s">
        <v>539</v>
      </c>
      <c r="C340" t="s">
        <v>540</v>
      </c>
      <c r="D340" t="s">
        <v>6</v>
      </c>
      <c r="E340" t="s">
        <v>28</v>
      </c>
      <c r="I340" t="s">
        <v>183</v>
      </c>
      <c r="J340">
        <v>2006</v>
      </c>
      <c r="L340" t="s">
        <v>24</v>
      </c>
      <c r="U340" t="s">
        <v>248</v>
      </c>
    </row>
    <row r="341" spans="1:23" x14ac:dyDescent="0.2">
      <c r="F341" t="s">
        <v>253</v>
      </c>
      <c r="H341" t="s">
        <v>541</v>
      </c>
      <c r="J341">
        <v>2006</v>
      </c>
      <c r="K341">
        <v>0.85</v>
      </c>
      <c r="R341">
        <v>53.926560000000002</v>
      </c>
      <c r="S341">
        <v>1.1000000000000001</v>
      </c>
      <c r="T341">
        <v>526.65120000000002</v>
      </c>
      <c r="V341" t="s">
        <v>81</v>
      </c>
      <c r="W341" t="s">
        <v>214</v>
      </c>
    </row>
    <row r="342" spans="1:23" x14ac:dyDescent="0.2">
      <c r="B342" t="s">
        <v>542</v>
      </c>
      <c r="C342" t="s">
        <v>543</v>
      </c>
      <c r="D342" t="s">
        <v>6</v>
      </c>
      <c r="E342" t="s">
        <v>28</v>
      </c>
      <c r="I342" t="s">
        <v>183</v>
      </c>
      <c r="J342">
        <v>2006</v>
      </c>
      <c r="L342" t="s">
        <v>24</v>
      </c>
      <c r="U342" t="s">
        <v>248</v>
      </c>
    </row>
    <row r="343" spans="1:23" x14ac:dyDescent="0.2">
      <c r="F343" t="s">
        <v>256</v>
      </c>
      <c r="H343" t="s">
        <v>541</v>
      </c>
      <c r="J343">
        <v>2006</v>
      </c>
      <c r="K343">
        <v>0.85</v>
      </c>
      <c r="R343">
        <v>12.6144</v>
      </c>
      <c r="S343">
        <v>1.1000000000000001</v>
      </c>
      <c r="T343">
        <v>239.67359999999999</v>
      </c>
      <c r="V343" t="s">
        <v>81</v>
      </c>
      <c r="W343" t="s">
        <v>214</v>
      </c>
    </row>
    <row r="344" spans="1:23" x14ac:dyDescent="0.2">
      <c r="B344" t="s">
        <v>544</v>
      </c>
      <c r="C344" t="s">
        <v>545</v>
      </c>
      <c r="D344" t="s">
        <v>6</v>
      </c>
      <c r="E344" t="s">
        <v>28</v>
      </c>
      <c r="I344" t="s">
        <v>183</v>
      </c>
      <c r="J344">
        <v>2006</v>
      </c>
      <c r="L344" t="s">
        <v>24</v>
      </c>
      <c r="U344" t="s">
        <v>248</v>
      </c>
    </row>
    <row r="345" spans="1:23" x14ac:dyDescent="0.2">
      <c r="F345" t="s">
        <v>259</v>
      </c>
      <c r="H345" t="s">
        <v>541</v>
      </c>
      <c r="J345">
        <v>2006</v>
      </c>
      <c r="K345">
        <v>0.85</v>
      </c>
      <c r="R345">
        <v>12.6144</v>
      </c>
      <c r="S345">
        <v>1.1000000000000001</v>
      </c>
      <c r="T345">
        <v>239.67359999999999</v>
      </c>
      <c r="V345" t="s">
        <v>81</v>
      </c>
      <c r="W345" t="s">
        <v>214</v>
      </c>
    </row>
    <row r="346" spans="1:23" x14ac:dyDescent="0.2">
      <c r="B346" t="s">
        <v>546</v>
      </c>
      <c r="C346" t="s">
        <v>547</v>
      </c>
      <c r="D346" t="s">
        <v>6</v>
      </c>
      <c r="E346" t="s">
        <v>28</v>
      </c>
      <c r="I346" t="s">
        <v>183</v>
      </c>
      <c r="J346">
        <v>2006</v>
      </c>
      <c r="L346" t="s">
        <v>24</v>
      </c>
      <c r="U346" t="s">
        <v>248</v>
      </c>
    </row>
    <row r="347" spans="1:23" x14ac:dyDescent="0.2">
      <c r="F347" t="s">
        <v>189</v>
      </c>
      <c r="H347" t="s">
        <v>541</v>
      </c>
      <c r="J347">
        <v>2006</v>
      </c>
      <c r="K347">
        <v>0.85</v>
      </c>
      <c r="R347">
        <v>34.689599999999999</v>
      </c>
      <c r="S347">
        <v>1.1764705882352899</v>
      </c>
      <c r="T347">
        <v>826.2432</v>
      </c>
      <c r="V347" t="s">
        <v>81</v>
      </c>
      <c r="W347" t="s">
        <v>214</v>
      </c>
    </row>
    <row r="348" spans="1:23" x14ac:dyDescent="0.2">
      <c r="B348" t="s">
        <v>548</v>
      </c>
      <c r="C348" t="s">
        <v>549</v>
      </c>
      <c r="D348" t="s">
        <v>6</v>
      </c>
      <c r="E348" t="s">
        <v>28</v>
      </c>
      <c r="I348" t="s">
        <v>183</v>
      </c>
      <c r="J348">
        <v>2006</v>
      </c>
      <c r="L348" t="s">
        <v>24</v>
      </c>
      <c r="U348" t="s">
        <v>248</v>
      </c>
    </row>
    <row r="349" spans="1:23" x14ac:dyDescent="0.2">
      <c r="F349" t="s">
        <v>67</v>
      </c>
      <c r="H349" t="s">
        <v>541</v>
      </c>
      <c r="J349">
        <v>2006</v>
      </c>
      <c r="K349">
        <v>0.85</v>
      </c>
      <c r="R349">
        <v>12.6144</v>
      </c>
      <c r="S349">
        <v>1.0869565217391299</v>
      </c>
      <c r="T349">
        <v>133.93524705882399</v>
      </c>
      <c r="V349" t="s">
        <v>81</v>
      </c>
      <c r="W349" t="s">
        <v>214</v>
      </c>
    </row>
    <row r="350" spans="1:23" x14ac:dyDescent="0.2">
      <c r="B350" t="s">
        <v>550</v>
      </c>
      <c r="C350" t="s">
        <v>551</v>
      </c>
      <c r="D350" t="s">
        <v>6</v>
      </c>
      <c r="E350" t="s">
        <v>28</v>
      </c>
      <c r="I350" t="s">
        <v>183</v>
      </c>
      <c r="J350">
        <v>2006</v>
      </c>
      <c r="L350" t="s">
        <v>24</v>
      </c>
      <c r="U350" t="s">
        <v>248</v>
      </c>
    </row>
    <row r="351" spans="1:23" x14ac:dyDescent="0.2">
      <c r="F351" t="s">
        <v>264</v>
      </c>
      <c r="H351" t="s">
        <v>541</v>
      </c>
      <c r="J351">
        <v>2006</v>
      </c>
      <c r="K351">
        <v>0.85</v>
      </c>
      <c r="R351">
        <v>12.6144</v>
      </c>
      <c r="S351">
        <v>1.13636363636364</v>
      </c>
      <c r="T351">
        <v>197.25458823529399</v>
      </c>
      <c r="V351" t="s">
        <v>81</v>
      </c>
      <c r="W351" t="s">
        <v>214</v>
      </c>
    </row>
    <row r="352" spans="1:23" x14ac:dyDescent="0.2">
      <c r="A352" t="s">
        <v>3</v>
      </c>
      <c r="B352" t="s">
        <v>552</v>
      </c>
      <c r="C352" t="s">
        <v>553</v>
      </c>
      <c r="D352" t="s">
        <v>6</v>
      </c>
      <c r="E352" t="s">
        <v>28</v>
      </c>
      <c r="I352" t="s">
        <v>183</v>
      </c>
      <c r="J352">
        <v>2006</v>
      </c>
      <c r="L352" t="s">
        <v>24</v>
      </c>
      <c r="U352" t="s">
        <v>248</v>
      </c>
    </row>
    <row r="353" spans="1:23" x14ac:dyDescent="0.2">
      <c r="A353" t="s">
        <v>3</v>
      </c>
      <c r="F353" t="s">
        <v>541</v>
      </c>
      <c r="H353" t="s">
        <v>541</v>
      </c>
      <c r="J353">
        <v>2006</v>
      </c>
      <c r="K353">
        <v>0.85</v>
      </c>
      <c r="R353" t="s">
        <v>331</v>
      </c>
      <c r="S353">
        <v>1.0204081632653099</v>
      </c>
      <c r="T353">
        <v>80</v>
      </c>
      <c r="V353" t="s">
        <v>81</v>
      </c>
      <c r="W353" t="s">
        <v>214</v>
      </c>
    </row>
    <row r="354" spans="1:23" x14ac:dyDescent="0.2">
      <c r="B354" t="s">
        <v>554</v>
      </c>
      <c r="C354" t="s">
        <v>555</v>
      </c>
      <c r="D354" t="s">
        <v>6</v>
      </c>
      <c r="E354" t="s">
        <v>28</v>
      </c>
      <c r="I354" t="s">
        <v>183</v>
      </c>
      <c r="J354">
        <v>2006</v>
      </c>
      <c r="L354" t="s">
        <v>24</v>
      </c>
      <c r="U354" t="s">
        <v>248</v>
      </c>
    </row>
    <row r="355" spans="1:23" x14ac:dyDescent="0.2">
      <c r="F355" t="s">
        <v>190</v>
      </c>
      <c r="H355" t="s">
        <v>541</v>
      </c>
      <c r="J355">
        <v>2006</v>
      </c>
      <c r="K355">
        <v>0.85</v>
      </c>
      <c r="R355">
        <v>12.6144</v>
      </c>
      <c r="S355">
        <v>1.1111111111111101</v>
      </c>
      <c r="T355">
        <v>197.25458823529399</v>
      </c>
      <c r="V355" t="s">
        <v>81</v>
      </c>
      <c r="W355" t="s">
        <v>214</v>
      </c>
    </row>
    <row r="356" spans="1:23" x14ac:dyDescent="0.2">
      <c r="B356" t="s">
        <v>556</v>
      </c>
      <c r="C356" t="s">
        <v>557</v>
      </c>
      <c r="D356" t="s">
        <v>6</v>
      </c>
      <c r="E356" t="s">
        <v>28</v>
      </c>
      <c r="I356" t="s">
        <v>183</v>
      </c>
      <c r="J356">
        <v>2006</v>
      </c>
      <c r="L356" t="s">
        <v>24</v>
      </c>
      <c r="U356" t="s">
        <v>248</v>
      </c>
    </row>
    <row r="357" spans="1:23" x14ac:dyDescent="0.2">
      <c r="F357" t="s">
        <v>269</v>
      </c>
      <c r="H357" t="s">
        <v>541</v>
      </c>
      <c r="J357">
        <v>2006</v>
      </c>
      <c r="K357">
        <v>0.85</v>
      </c>
      <c r="R357">
        <v>12.6144</v>
      </c>
      <c r="S357">
        <v>1.1111111111111101</v>
      </c>
      <c r="T357">
        <v>197.25458823529399</v>
      </c>
      <c r="V357" t="s">
        <v>81</v>
      </c>
      <c r="W357" t="s">
        <v>214</v>
      </c>
    </row>
    <row r="358" spans="1:23" x14ac:dyDescent="0.2">
      <c r="B358" t="s">
        <v>558</v>
      </c>
      <c r="C358" t="s">
        <v>559</v>
      </c>
      <c r="D358" t="s">
        <v>90</v>
      </c>
      <c r="E358" t="s">
        <v>182</v>
      </c>
      <c r="H358" t="s">
        <v>560</v>
      </c>
      <c r="I358" t="s">
        <v>183</v>
      </c>
      <c r="J358">
        <v>2006</v>
      </c>
      <c r="L358" t="s">
        <v>81</v>
      </c>
      <c r="U358" t="s">
        <v>187</v>
      </c>
      <c r="V358" t="s">
        <v>81</v>
      </c>
    </row>
    <row r="359" spans="1:23" x14ac:dyDescent="0.2">
      <c r="F359" t="s">
        <v>269</v>
      </c>
      <c r="J359">
        <v>2006</v>
      </c>
      <c r="K359" t="s">
        <v>194</v>
      </c>
      <c r="R359">
        <v>125</v>
      </c>
      <c r="S359">
        <v>0.14799999999999996</v>
      </c>
      <c r="T359">
        <v>2500</v>
      </c>
    </row>
    <row r="360" spans="1:23" x14ac:dyDescent="0.2">
      <c r="F360" t="s">
        <v>67</v>
      </c>
      <c r="J360">
        <v>2006</v>
      </c>
      <c r="S360">
        <v>4</v>
      </c>
    </row>
    <row r="361" spans="1:23" x14ac:dyDescent="0.2">
      <c r="F361" t="s">
        <v>189</v>
      </c>
      <c r="J361">
        <v>2006</v>
      </c>
      <c r="S361">
        <v>7.073999999999999</v>
      </c>
    </row>
    <row r="362" spans="1:23" x14ac:dyDescent="0.2">
      <c r="F362" t="s">
        <v>561</v>
      </c>
      <c r="J362">
        <v>2006</v>
      </c>
      <c r="S362">
        <v>1.02</v>
      </c>
    </row>
    <row r="363" spans="1:23" x14ac:dyDescent="0.2">
      <c r="F363" t="s">
        <v>30</v>
      </c>
      <c r="J363">
        <v>2006</v>
      </c>
      <c r="S363">
        <v>7</v>
      </c>
    </row>
    <row r="364" spans="1:23" x14ac:dyDescent="0.2">
      <c r="B364" t="s">
        <v>562</v>
      </c>
      <c r="C364" t="s">
        <v>563</v>
      </c>
      <c r="D364" t="s">
        <v>90</v>
      </c>
      <c r="E364" t="s">
        <v>182</v>
      </c>
      <c r="H364" t="s">
        <v>560</v>
      </c>
      <c r="I364" t="s">
        <v>564</v>
      </c>
      <c r="J364">
        <v>2006</v>
      </c>
      <c r="L364" t="s">
        <v>81</v>
      </c>
      <c r="U364" t="s">
        <v>187</v>
      </c>
      <c r="V364" t="s">
        <v>81</v>
      </c>
    </row>
    <row r="365" spans="1:23" x14ac:dyDescent="0.2">
      <c r="F365" t="s">
        <v>67</v>
      </c>
      <c r="J365">
        <v>2006</v>
      </c>
      <c r="K365" t="s">
        <v>194</v>
      </c>
      <c r="M365">
        <v>9999</v>
      </c>
      <c r="R365" t="s">
        <v>338</v>
      </c>
      <c r="T365">
        <v>2665</v>
      </c>
    </row>
    <row r="366" spans="1:23" x14ac:dyDescent="0.2">
      <c r="F366" t="s">
        <v>189</v>
      </c>
      <c r="J366">
        <v>2006</v>
      </c>
    </row>
    <row r="367" spans="1:23" x14ac:dyDescent="0.2">
      <c r="F367" t="s">
        <v>561</v>
      </c>
      <c r="J367">
        <v>2006</v>
      </c>
      <c r="S367">
        <v>1.02</v>
      </c>
    </row>
    <row r="368" spans="1:23" x14ac:dyDescent="0.2">
      <c r="F368" t="s">
        <v>30</v>
      </c>
      <c r="J368">
        <v>2006</v>
      </c>
      <c r="S368">
        <v>6.65</v>
      </c>
    </row>
    <row r="369" spans="2:25" x14ac:dyDescent="0.2">
      <c r="B369" t="s">
        <v>565</v>
      </c>
      <c r="C369" t="s">
        <v>566</v>
      </c>
      <c r="D369" t="s">
        <v>90</v>
      </c>
      <c r="E369" t="s">
        <v>182</v>
      </c>
      <c r="H369" t="s">
        <v>560</v>
      </c>
      <c r="J369">
        <v>2006</v>
      </c>
      <c r="L369" t="s">
        <v>81</v>
      </c>
      <c r="U369" t="s">
        <v>187</v>
      </c>
      <c r="V369" t="s">
        <v>81</v>
      </c>
      <c r="Y369">
        <v>2020</v>
      </c>
    </row>
    <row r="370" spans="2:25" x14ac:dyDescent="0.2">
      <c r="F370" t="s">
        <v>67</v>
      </c>
      <c r="J370">
        <v>2006</v>
      </c>
      <c r="K370" t="s">
        <v>194</v>
      </c>
      <c r="M370">
        <v>8.793282240790902E-2</v>
      </c>
      <c r="R370">
        <f>R365*Multipliers!B2</f>
        <v>162.5</v>
      </c>
      <c r="T370">
        <f>T365*Multipliers!B6</f>
        <v>3414.570211988304</v>
      </c>
    </row>
    <row r="371" spans="2:25" x14ac:dyDescent="0.2">
      <c r="F371" t="s">
        <v>189</v>
      </c>
      <c r="J371">
        <v>2006</v>
      </c>
    </row>
    <row r="372" spans="2:25" x14ac:dyDescent="0.2">
      <c r="F372" t="s">
        <v>561</v>
      </c>
      <c r="J372">
        <v>2006</v>
      </c>
      <c r="S372">
        <v>1.02</v>
      </c>
    </row>
    <row r="373" spans="2:25" x14ac:dyDescent="0.2">
      <c r="F373" t="s">
        <v>30</v>
      </c>
      <c r="J373">
        <v>2006</v>
      </c>
      <c r="S373">
        <v>6.65</v>
      </c>
    </row>
    <row r="374" spans="2:25" x14ac:dyDescent="0.2">
      <c r="B374" t="s">
        <v>567</v>
      </c>
      <c r="C374" t="s">
        <v>568</v>
      </c>
      <c r="D374" t="s">
        <v>90</v>
      </c>
      <c r="E374" t="s">
        <v>182</v>
      </c>
      <c r="H374" t="s">
        <v>569</v>
      </c>
      <c r="I374" t="s">
        <v>183</v>
      </c>
      <c r="J374">
        <v>2006</v>
      </c>
      <c r="L374" t="s">
        <v>81</v>
      </c>
      <c r="U374" t="s">
        <v>187</v>
      </c>
      <c r="V374" t="s">
        <v>81</v>
      </c>
    </row>
    <row r="375" spans="2:25" x14ac:dyDescent="0.2">
      <c r="F375" t="s">
        <v>570</v>
      </c>
      <c r="J375">
        <v>2006</v>
      </c>
      <c r="K375" t="s">
        <v>194</v>
      </c>
      <c r="R375" t="s">
        <v>571</v>
      </c>
      <c r="S375">
        <v>0.05</v>
      </c>
      <c r="T375">
        <v>1100</v>
      </c>
    </row>
    <row r="376" spans="2:25" x14ac:dyDescent="0.2">
      <c r="F376" t="s">
        <v>67</v>
      </c>
      <c r="J376">
        <v>2006</v>
      </c>
      <c r="S376">
        <v>3.5</v>
      </c>
    </row>
    <row r="377" spans="2:25" x14ac:dyDescent="0.2">
      <c r="F377" t="s">
        <v>189</v>
      </c>
      <c r="J377">
        <v>2006</v>
      </c>
      <c r="S377">
        <v>6.85</v>
      </c>
    </row>
    <row r="378" spans="2:25" x14ac:dyDescent="0.2">
      <c r="F378" t="s">
        <v>572</v>
      </c>
      <c r="J378">
        <v>2006</v>
      </c>
      <c r="S378">
        <v>0.22</v>
      </c>
    </row>
    <row r="379" spans="2:25" x14ac:dyDescent="0.2">
      <c r="F379" t="s">
        <v>573</v>
      </c>
      <c r="J379">
        <v>2006</v>
      </c>
      <c r="S379">
        <v>0.09</v>
      </c>
    </row>
    <row r="380" spans="2:25" x14ac:dyDescent="0.2">
      <c r="F380" t="s">
        <v>561</v>
      </c>
      <c r="J380">
        <v>2006</v>
      </c>
      <c r="S380">
        <v>0.68</v>
      </c>
    </row>
    <row r="381" spans="2:25" x14ac:dyDescent="0.2">
      <c r="F381" t="s">
        <v>30</v>
      </c>
      <c r="J381">
        <v>2006</v>
      </c>
      <c r="S381">
        <v>8</v>
      </c>
    </row>
    <row r="382" spans="2:25" x14ac:dyDescent="0.2">
      <c r="B382" t="s">
        <v>574</v>
      </c>
      <c r="C382" t="s">
        <v>575</v>
      </c>
      <c r="D382" t="s">
        <v>90</v>
      </c>
      <c r="E382" t="s">
        <v>182</v>
      </c>
      <c r="H382" t="s">
        <v>569</v>
      </c>
      <c r="I382" t="s">
        <v>564</v>
      </c>
      <c r="J382">
        <v>2006</v>
      </c>
      <c r="L382" t="s">
        <v>81</v>
      </c>
      <c r="U382" t="s">
        <v>14</v>
      </c>
      <c r="V382" t="s">
        <v>81</v>
      </c>
    </row>
    <row r="383" spans="2:25" x14ac:dyDescent="0.2">
      <c r="F383" t="s">
        <v>570</v>
      </c>
      <c r="J383">
        <v>2006</v>
      </c>
      <c r="K383" t="s">
        <v>194</v>
      </c>
      <c r="R383" t="s">
        <v>571</v>
      </c>
      <c r="S383">
        <v>0.05</v>
      </c>
      <c r="T383">
        <v>1210</v>
      </c>
    </row>
    <row r="384" spans="2:25" x14ac:dyDescent="0.2">
      <c r="F384" t="s">
        <v>67</v>
      </c>
      <c r="J384">
        <v>2006</v>
      </c>
      <c r="S384">
        <v>3.5</v>
      </c>
    </row>
    <row r="385" spans="2:25" x14ac:dyDescent="0.2">
      <c r="F385" t="s">
        <v>189</v>
      </c>
      <c r="J385">
        <v>2006</v>
      </c>
      <c r="S385">
        <v>6.74</v>
      </c>
    </row>
    <row r="386" spans="2:25" x14ac:dyDescent="0.2">
      <c r="F386" t="s">
        <v>572</v>
      </c>
      <c r="J386">
        <v>2006</v>
      </c>
      <c r="S386">
        <v>0.22</v>
      </c>
    </row>
    <row r="387" spans="2:25" x14ac:dyDescent="0.2">
      <c r="F387" t="s">
        <v>573</v>
      </c>
      <c r="J387">
        <v>2006</v>
      </c>
      <c r="S387">
        <v>0.09</v>
      </c>
    </row>
    <row r="388" spans="2:25" x14ac:dyDescent="0.2">
      <c r="F388" t="s">
        <v>561</v>
      </c>
      <c r="J388">
        <v>2006</v>
      </c>
      <c r="S388">
        <v>0.68</v>
      </c>
    </row>
    <row r="389" spans="2:25" x14ac:dyDescent="0.2">
      <c r="F389" t="s">
        <v>30</v>
      </c>
      <c r="J389">
        <v>2006</v>
      </c>
      <c r="S389">
        <v>8</v>
      </c>
    </row>
    <row r="390" spans="2:25" x14ac:dyDescent="0.2">
      <c r="B390" t="s">
        <v>576</v>
      </c>
      <c r="C390" t="s">
        <v>577</v>
      </c>
      <c r="D390" t="s">
        <v>90</v>
      </c>
      <c r="E390" t="s">
        <v>182</v>
      </c>
      <c r="H390" t="s">
        <v>569</v>
      </c>
      <c r="J390">
        <v>2006</v>
      </c>
      <c r="L390" t="s">
        <v>81</v>
      </c>
      <c r="U390" t="s">
        <v>14</v>
      </c>
      <c r="V390" t="s">
        <v>81</v>
      </c>
      <c r="Y390">
        <v>2020</v>
      </c>
    </row>
    <row r="391" spans="2:25" x14ac:dyDescent="0.2">
      <c r="F391" t="s">
        <v>570</v>
      </c>
      <c r="J391">
        <v>2006</v>
      </c>
      <c r="K391" t="s">
        <v>194</v>
      </c>
      <c r="R391">
        <f>R383*Multipliers!B2</f>
        <v>68.900000000000006</v>
      </c>
      <c r="S391">
        <v>0.05</v>
      </c>
      <c r="T391">
        <f>T383*Multipliers!B6</f>
        <v>1550.3301900584795</v>
      </c>
    </row>
    <row r="392" spans="2:25" x14ac:dyDescent="0.2">
      <c r="F392" t="s">
        <v>67</v>
      </c>
      <c r="J392">
        <v>2006</v>
      </c>
      <c r="S392">
        <f>S384*Multipliers!B5</f>
        <v>3.5404984385920262</v>
      </c>
    </row>
    <row r="393" spans="2:25" x14ac:dyDescent="0.2">
      <c r="F393" t="s">
        <v>189</v>
      </c>
      <c r="J393">
        <v>2006</v>
      </c>
      <c r="S393">
        <f>S385*Multipliers!B4</f>
        <v>7.3973735089226071</v>
      </c>
    </row>
    <row r="394" spans="2:25" x14ac:dyDescent="0.2">
      <c r="F394" t="s">
        <v>572</v>
      </c>
      <c r="J394">
        <v>2006</v>
      </c>
      <c r="S394">
        <v>0.22</v>
      </c>
    </row>
    <row r="395" spans="2:25" x14ac:dyDescent="0.2">
      <c r="F395" t="s">
        <v>573</v>
      </c>
      <c r="J395">
        <v>2006</v>
      </c>
      <c r="S395">
        <v>0.09</v>
      </c>
    </row>
    <row r="396" spans="2:25" x14ac:dyDescent="0.2">
      <c r="F396" t="s">
        <v>561</v>
      </c>
      <c r="J396">
        <v>2006</v>
      </c>
      <c r="S396">
        <v>0.68</v>
      </c>
    </row>
    <row r="397" spans="2:25" x14ac:dyDescent="0.2">
      <c r="F397" t="s">
        <v>30</v>
      </c>
      <c r="J397">
        <v>2006</v>
      </c>
      <c r="S397">
        <v>8</v>
      </c>
    </row>
    <row r="398" spans="2:25" x14ac:dyDescent="0.2">
      <c r="B398" t="s">
        <v>578</v>
      </c>
      <c r="C398" t="s">
        <v>579</v>
      </c>
      <c r="D398" t="s">
        <v>90</v>
      </c>
      <c r="E398" t="s">
        <v>182</v>
      </c>
      <c r="F398" t="s">
        <v>580</v>
      </c>
      <c r="H398" t="s">
        <v>561</v>
      </c>
      <c r="I398" t="s">
        <v>183</v>
      </c>
      <c r="J398">
        <v>2006</v>
      </c>
      <c r="K398" t="s">
        <v>194</v>
      </c>
      <c r="L398" t="s">
        <v>81</v>
      </c>
      <c r="R398" t="s">
        <v>581</v>
      </c>
      <c r="S398">
        <v>0.02</v>
      </c>
      <c r="T398">
        <v>1355</v>
      </c>
      <c r="U398" t="s">
        <v>187</v>
      </c>
      <c r="V398" t="s">
        <v>81</v>
      </c>
      <c r="W398" t="s">
        <v>582</v>
      </c>
    </row>
    <row r="399" spans="2:25" x14ac:dyDescent="0.2">
      <c r="F399" t="s">
        <v>70</v>
      </c>
      <c r="H399" t="s">
        <v>71</v>
      </c>
      <c r="J399">
        <v>2006</v>
      </c>
      <c r="S399">
        <v>1.8069999999999999</v>
      </c>
      <c r="V399" t="s">
        <v>14</v>
      </c>
    </row>
    <row r="400" spans="2:25" x14ac:dyDescent="0.2">
      <c r="F400" t="s">
        <v>30</v>
      </c>
      <c r="H400" t="s">
        <v>253</v>
      </c>
      <c r="J400">
        <v>2006</v>
      </c>
      <c r="S400">
        <v>4</v>
      </c>
      <c r="V400" t="s">
        <v>583</v>
      </c>
    </row>
    <row r="401" spans="2:25" x14ac:dyDescent="0.2">
      <c r="F401" t="s">
        <v>189</v>
      </c>
      <c r="J401">
        <v>2006</v>
      </c>
      <c r="S401">
        <v>2.2999999999999998</v>
      </c>
    </row>
    <row r="402" spans="2:25" x14ac:dyDescent="0.2">
      <c r="F402" t="s">
        <v>584</v>
      </c>
      <c r="J402">
        <v>2006</v>
      </c>
      <c r="S402">
        <v>3.5000000000000003E-2</v>
      </c>
    </row>
    <row r="403" spans="2:25" x14ac:dyDescent="0.2">
      <c r="F403" t="s">
        <v>585</v>
      </c>
      <c r="J403">
        <v>2006</v>
      </c>
      <c r="S403">
        <v>2.2999999999999998</v>
      </c>
    </row>
    <row r="404" spans="2:25" x14ac:dyDescent="0.2">
      <c r="B404" t="s">
        <v>586</v>
      </c>
      <c r="C404" t="s">
        <v>587</v>
      </c>
      <c r="D404" t="s">
        <v>90</v>
      </c>
      <c r="E404" t="s">
        <v>182</v>
      </c>
      <c r="H404" t="s">
        <v>30</v>
      </c>
      <c r="I404" t="s">
        <v>183</v>
      </c>
      <c r="J404">
        <v>2006</v>
      </c>
      <c r="L404" t="s">
        <v>81</v>
      </c>
      <c r="U404" t="s">
        <v>187</v>
      </c>
      <c r="V404" t="s">
        <v>588</v>
      </c>
    </row>
    <row r="405" spans="2:25" x14ac:dyDescent="0.2">
      <c r="H405" t="s">
        <v>561</v>
      </c>
      <c r="J405">
        <v>2006</v>
      </c>
      <c r="V405" t="s">
        <v>81</v>
      </c>
    </row>
    <row r="406" spans="2:25" x14ac:dyDescent="0.2">
      <c r="F406" t="s">
        <v>189</v>
      </c>
      <c r="J406">
        <v>2006</v>
      </c>
      <c r="K406" t="s">
        <v>194</v>
      </c>
      <c r="R406" t="s">
        <v>377</v>
      </c>
      <c r="S406">
        <v>17.8</v>
      </c>
      <c r="T406">
        <v>300</v>
      </c>
    </row>
    <row r="407" spans="2:25" x14ac:dyDescent="0.2">
      <c r="F407" t="s">
        <v>67</v>
      </c>
      <c r="J407">
        <v>2006</v>
      </c>
      <c r="S407">
        <v>10.8</v>
      </c>
    </row>
    <row r="408" spans="2:25" x14ac:dyDescent="0.2">
      <c r="F408" t="s">
        <v>585</v>
      </c>
      <c r="J408">
        <v>2006</v>
      </c>
      <c r="S408">
        <v>1.1000000000000001</v>
      </c>
    </row>
    <row r="409" spans="2:25" x14ac:dyDescent="0.2">
      <c r="B409" t="s">
        <v>589</v>
      </c>
      <c r="C409" t="s">
        <v>590</v>
      </c>
      <c r="D409" t="s">
        <v>90</v>
      </c>
      <c r="E409" t="s">
        <v>182</v>
      </c>
      <c r="H409" t="s">
        <v>30</v>
      </c>
      <c r="I409" t="s">
        <v>564</v>
      </c>
      <c r="J409">
        <v>2006</v>
      </c>
      <c r="L409" t="s">
        <v>81</v>
      </c>
      <c r="U409" t="s">
        <v>187</v>
      </c>
      <c r="V409" t="s">
        <v>591</v>
      </c>
    </row>
    <row r="410" spans="2:25" x14ac:dyDescent="0.2">
      <c r="H410" t="s">
        <v>561</v>
      </c>
      <c r="J410">
        <v>2006</v>
      </c>
      <c r="V410" t="s">
        <v>81</v>
      </c>
    </row>
    <row r="411" spans="2:25" x14ac:dyDescent="0.2">
      <c r="F411" t="s">
        <v>189</v>
      </c>
      <c r="J411" t="s">
        <v>31</v>
      </c>
      <c r="K411" t="s">
        <v>194</v>
      </c>
      <c r="R411" t="s">
        <v>581</v>
      </c>
      <c r="S411">
        <v>14.84</v>
      </c>
      <c r="T411">
        <v>550</v>
      </c>
    </row>
    <row r="412" spans="2:25" x14ac:dyDescent="0.2">
      <c r="F412" t="s">
        <v>67</v>
      </c>
      <c r="J412" t="s">
        <v>31</v>
      </c>
      <c r="S412">
        <v>7.56</v>
      </c>
    </row>
    <row r="413" spans="2:25" x14ac:dyDescent="0.2">
      <c r="F413" t="s">
        <v>585</v>
      </c>
      <c r="J413" t="s">
        <v>31</v>
      </c>
      <c r="S413">
        <v>1.1000000000000001</v>
      </c>
    </row>
    <row r="414" spans="2:25" x14ac:dyDescent="0.2">
      <c r="B414" t="s">
        <v>592</v>
      </c>
      <c r="C414" t="s">
        <v>593</v>
      </c>
      <c r="D414" t="s">
        <v>90</v>
      </c>
      <c r="E414" t="s">
        <v>182</v>
      </c>
      <c r="H414" t="s">
        <v>30</v>
      </c>
      <c r="J414">
        <v>2006</v>
      </c>
      <c r="L414" t="s">
        <v>81</v>
      </c>
      <c r="U414" t="s">
        <v>187</v>
      </c>
      <c r="V414" t="s">
        <v>591</v>
      </c>
      <c r="Y414">
        <v>2020</v>
      </c>
    </row>
    <row r="415" spans="2:25" x14ac:dyDescent="0.2">
      <c r="H415" t="s">
        <v>561</v>
      </c>
      <c r="J415">
        <v>2006</v>
      </c>
      <c r="V415" t="s">
        <v>81</v>
      </c>
    </row>
    <row r="416" spans="2:25" x14ac:dyDescent="0.2">
      <c r="F416" t="s">
        <v>189</v>
      </c>
      <c r="J416" t="s">
        <v>31</v>
      </c>
      <c r="K416" t="s">
        <v>194</v>
      </c>
      <c r="R416">
        <f>R411*Multipliers!B2</f>
        <v>52</v>
      </c>
      <c r="S416">
        <f>S411*Multipliers!B4</f>
        <v>16.287392117568469</v>
      </c>
      <c r="T416">
        <f>T411*Multipliers!B6</f>
        <v>704.69554093567251</v>
      </c>
    </row>
    <row r="417" spans="2:23" x14ac:dyDescent="0.2">
      <c r="F417" t="s">
        <v>67</v>
      </c>
      <c r="J417" t="s">
        <v>31</v>
      </c>
      <c r="S417">
        <f>S412*Multipliers!B5</f>
        <v>7.6474766273587766</v>
      </c>
    </row>
    <row r="418" spans="2:23" x14ac:dyDescent="0.2">
      <c r="F418" t="s">
        <v>585</v>
      </c>
      <c r="J418" t="s">
        <v>31</v>
      </c>
      <c r="S418">
        <v>1.1000000000000001</v>
      </c>
    </row>
    <row r="419" spans="2:23" x14ac:dyDescent="0.2">
      <c r="B419" t="s">
        <v>594</v>
      </c>
      <c r="C419" t="s">
        <v>595</v>
      </c>
      <c r="D419" t="s">
        <v>90</v>
      </c>
      <c r="E419" t="s">
        <v>182</v>
      </c>
      <c r="H419" t="s">
        <v>561</v>
      </c>
      <c r="I419" t="s">
        <v>183</v>
      </c>
      <c r="J419">
        <v>2006</v>
      </c>
      <c r="K419" t="s">
        <v>194</v>
      </c>
      <c r="L419" t="s">
        <v>81</v>
      </c>
      <c r="R419" t="s">
        <v>248</v>
      </c>
      <c r="T419">
        <v>642</v>
      </c>
      <c r="U419" t="s">
        <v>187</v>
      </c>
      <c r="V419" t="s">
        <v>81</v>
      </c>
    </row>
    <row r="420" spans="2:23" x14ac:dyDescent="0.2">
      <c r="F420" t="s">
        <v>67</v>
      </c>
      <c r="J420">
        <v>2006</v>
      </c>
      <c r="S420">
        <v>1</v>
      </c>
    </row>
    <row r="421" spans="2:23" x14ac:dyDescent="0.2">
      <c r="F421" t="s">
        <v>189</v>
      </c>
      <c r="J421">
        <v>2006</v>
      </c>
      <c r="S421">
        <v>2</v>
      </c>
    </row>
    <row r="422" spans="2:23" x14ac:dyDescent="0.2">
      <c r="F422" t="s">
        <v>573</v>
      </c>
      <c r="J422">
        <v>2006</v>
      </c>
      <c r="S422">
        <v>1.1499999999999999</v>
      </c>
    </row>
    <row r="423" spans="2:23" x14ac:dyDescent="0.2">
      <c r="F423" t="s">
        <v>30</v>
      </c>
      <c r="J423">
        <v>2006</v>
      </c>
      <c r="S423">
        <v>1</v>
      </c>
    </row>
    <row r="424" spans="2:23" x14ac:dyDescent="0.2">
      <c r="B424" t="s">
        <v>596</v>
      </c>
      <c r="C424" t="s">
        <v>597</v>
      </c>
      <c r="D424" t="s">
        <v>6</v>
      </c>
      <c r="E424" t="s">
        <v>28</v>
      </c>
      <c r="I424" t="s">
        <v>183</v>
      </c>
      <c r="J424">
        <v>2006</v>
      </c>
      <c r="L424" t="s">
        <v>24</v>
      </c>
      <c r="U424" t="s">
        <v>248</v>
      </c>
    </row>
    <row r="425" spans="2:23" x14ac:dyDescent="0.2">
      <c r="F425" t="s">
        <v>253</v>
      </c>
      <c r="H425" t="s">
        <v>70</v>
      </c>
      <c r="J425">
        <v>2006</v>
      </c>
      <c r="K425">
        <v>0.85</v>
      </c>
      <c r="R425">
        <v>53.926560000000002</v>
      </c>
      <c r="S425">
        <v>1.1000000000000001</v>
      </c>
      <c r="T425">
        <v>728.48159999999996</v>
      </c>
      <c r="V425" t="s">
        <v>81</v>
      </c>
      <c r="W425" t="s">
        <v>214</v>
      </c>
    </row>
    <row r="426" spans="2:23" x14ac:dyDescent="0.2">
      <c r="B426" t="s">
        <v>598</v>
      </c>
      <c r="C426" t="s">
        <v>599</v>
      </c>
      <c r="D426" t="s">
        <v>6</v>
      </c>
      <c r="E426" t="s">
        <v>28</v>
      </c>
      <c r="I426" t="s">
        <v>183</v>
      </c>
      <c r="J426">
        <v>2006</v>
      </c>
      <c r="L426" t="s">
        <v>24</v>
      </c>
      <c r="U426" t="s">
        <v>248</v>
      </c>
    </row>
    <row r="427" spans="2:23" x14ac:dyDescent="0.2">
      <c r="F427" t="s">
        <v>256</v>
      </c>
      <c r="H427" t="s">
        <v>70</v>
      </c>
      <c r="J427">
        <v>2006</v>
      </c>
      <c r="K427">
        <v>0.85</v>
      </c>
      <c r="R427">
        <v>18.921600000000002</v>
      </c>
      <c r="S427">
        <v>1.1000000000000001</v>
      </c>
      <c r="T427">
        <v>517.19039999999995</v>
      </c>
      <c r="V427" t="s">
        <v>81</v>
      </c>
      <c r="W427" t="s">
        <v>214</v>
      </c>
    </row>
    <row r="428" spans="2:23" x14ac:dyDescent="0.2">
      <c r="B428" t="s">
        <v>600</v>
      </c>
      <c r="C428" t="s">
        <v>601</v>
      </c>
      <c r="D428" t="s">
        <v>6</v>
      </c>
      <c r="E428" t="s">
        <v>28</v>
      </c>
      <c r="I428" t="s">
        <v>183</v>
      </c>
      <c r="J428">
        <v>2006</v>
      </c>
      <c r="L428" t="s">
        <v>24</v>
      </c>
      <c r="U428" t="s">
        <v>248</v>
      </c>
    </row>
    <row r="429" spans="2:23" x14ac:dyDescent="0.2">
      <c r="F429" t="s">
        <v>259</v>
      </c>
      <c r="H429" t="s">
        <v>70</v>
      </c>
      <c r="J429">
        <v>2006</v>
      </c>
      <c r="K429">
        <v>0.85</v>
      </c>
      <c r="R429">
        <v>18.921600000000002</v>
      </c>
      <c r="S429">
        <v>1.1000000000000001</v>
      </c>
      <c r="T429">
        <v>517.19039999999995</v>
      </c>
      <c r="V429" t="s">
        <v>81</v>
      </c>
      <c r="W429" t="s">
        <v>214</v>
      </c>
    </row>
    <row r="430" spans="2:23" x14ac:dyDescent="0.2">
      <c r="B430" t="s">
        <v>602</v>
      </c>
      <c r="C430" t="s">
        <v>603</v>
      </c>
      <c r="D430" t="s">
        <v>6</v>
      </c>
      <c r="E430" t="s">
        <v>28</v>
      </c>
      <c r="I430" t="s">
        <v>183</v>
      </c>
      <c r="J430">
        <v>2006</v>
      </c>
      <c r="L430" t="s">
        <v>24</v>
      </c>
      <c r="U430" t="s">
        <v>248</v>
      </c>
    </row>
    <row r="431" spans="2:23" x14ac:dyDescent="0.2">
      <c r="F431" t="s">
        <v>189</v>
      </c>
      <c r="H431" t="s">
        <v>70</v>
      </c>
      <c r="J431">
        <v>2006</v>
      </c>
      <c r="K431">
        <v>0.85</v>
      </c>
      <c r="R431">
        <v>15.768000000000001</v>
      </c>
      <c r="S431">
        <v>1.13636363636364</v>
      </c>
      <c r="T431">
        <v>473.04</v>
      </c>
      <c r="V431" t="s">
        <v>81</v>
      </c>
      <c r="W431" t="s">
        <v>214</v>
      </c>
    </row>
    <row r="432" spans="2:23" x14ac:dyDescent="0.2">
      <c r="B432" t="s">
        <v>604</v>
      </c>
      <c r="C432" t="s">
        <v>605</v>
      </c>
      <c r="D432" t="s">
        <v>6</v>
      </c>
      <c r="E432" t="s">
        <v>28</v>
      </c>
      <c r="I432" t="s">
        <v>183</v>
      </c>
      <c r="J432">
        <v>2006</v>
      </c>
      <c r="L432" t="s">
        <v>24</v>
      </c>
      <c r="U432" t="s">
        <v>248</v>
      </c>
    </row>
    <row r="433" spans="2:23" x14ac:dyDescent="0.2">
      <c r="F433" t="s">
        <v>67</v>
      </c>
      <c r="H433" t="s">
        <v>70</v>
      </c>
      <c r="J433">
        <v>2006</v>
      </c>
      <c r="K433">
        <v>0.85</v>
      </c>
      <c r="R433">
        <v>11.98368</v>
      </c>
      <c r="S433">
        <v>1.14942528735632</v>
      </c>
      <c r="T433">
        <v>208.13759999999999</v>
      </c>
      <c r="V433" t="s">
        <v>81</v>
      </c>
      <c r="W433" t="s">
        <v>214</v>
      </c>
    </row>
    <row r="434" spans="2:23" x14ac:dyDescent="0.2">
      <c r="B434" t="s">
        <v>606</v>
      </c>
      <c r="C434" t="s">
        <v>607</v>
      </c>
      <c r="D434" t="s">
        <v>6</v>
      </c>
      <c r="E434" t="s">
        <v>28</v>
      </c>
      <c r="I434" t="s">
        <v>183</v>
      </c>
      <c r="J434">
        <v>2006</v>
      </c>
      <c r="L434" t="s">
        <v>24</v>
      </c>
      <c r="U434" t="s">
        <v>248</v>
      </c>
    </row>
    <row r="435" spans="2:23" x14ac:dyDescent="0.2">
      <c r="F435" t="s">
        <v>264</v>
      </c>
      <c r="H435" t="s">
        <v>70</v>
      </c>
      <c r="J435">
        <v>2006</v>
      </c>
      <c r="K435">
        <v>0.85</v>
      </c>
      <c r="R435">
        <v>31.536000000000001</v>
      </c>
      <c r="S435">
        <v>1.1764705882352899</v>
      </c>
      <c r="T435">
        <v>378.43200000000002</v>
      </c>
      <c r="V435" t="s">
        <v>81</v>
      </c>
      <c r="W435" t="s">
        <v>214</v>
      </c>
    </row>
    <row r="436" spans="2:23" x14ac:dyDescent="0.2">
      <c r="B436" t="s">
        <v>608</v>
      </c>
      <c r="C436" t="s">
        <v>609</v>
      </c>
      <c r="D436" t="s">
        <v>6</v>
      </c>
      <c r="E436" t="s">
        <v>28</v>
      </c>
      <c r="I436" t="s">
        <v>183</v>
      </c>
      <c r="J436">
        <v>2006</v>
      </c>
      <c r="L436" t="s">
        <v>24</v>
      </c>
      <c r="U436" t="s">
        <v>248</v>
      </c>
    </row>
    <row r="437" spans="2:23" x14ac:dyDescent="0.2">
      <c r="F437" t="s">
        <v>190</v>
      </c>
      <c r="H437" t="s">
        <v>70</v>
      </c>
      <c r="J437">
        <v>2006</v>
      </c>
      <c r="K437">
        <v>0.85</v>
      </c>
      <c r="R437">
        <v>15.768000000000001</v>
      </c>
      <c r="S437">
        <v>1.2195121951219501</v>
      </c>
      <c r="T437">
        <v>315.36</v>
      </c>
      <c r="V437" t="s">
        <v>81</v>
      </c>
      <c r="W437" t="s">
        <v>214</v>
      </c>
    </row>
    <row r="438" spans="2:23" x14ac:dyDescent="0.2">
      <c r="B438" t="s">
        <v>610</v>
      </c>
      <c r="C438" t="s">
        <v>611</v>
      </c>
      <c r="D438" t="s">
        <v>6</v>
      </c>
      <c r="E438" t="s">
        <v>28</v>
      </c>
      <c r="I438" t="s">
        <v>183</v>
      </c>
      <c r="J438">
        <v>2006</v>
      </c>
      <c r="L438" t="s">
        <v>24</v>
      </c>
      <c r="U438" t="s">
        <v>248</v>
      </c>
    </row>
    <row r="439" spans="2:23" x14ac:dyDescent="0.2">
      <c r="F439" t="s">
        <v>269</v>
      </c>
      <c r="H439" t="s">
        <v>70</v>
      </c>
      <c r="J439">
        <v>2006</v>
      </c>
      <c r="K439">
        <v>0.85</v>
      </c>
      <c r="R439">
        <v>15.768000000000001</v>
      </c>
      <c r="S439">
        <v>1.2195121951219501</v>
      </c>
      <c r="T439">
        <v>315.36</v>
      </c>
      <c r="V439" t="s">
        <v>81</v>
      </c>
      <c r="W439" t="s">
        <v>214</v>
      </c>
    </row>
    <row r="440" spans="2:23" x14ac:dyDescent="0.2">
      <c r="B440" t="s">
        <v>612</v>
      </c>
      <c r="C440" t="s">
        <v>613</v>
      </c>
      <c r="F440" t="s">
        <v>256</v>
      </c>
      <c r="H440" t="s">
        <v>321</v>
      </c>
      <c r="M440">
        <v>0.9</v>
      </c>
      <c r="T440">
        <v>50</v>
      </c>
    </row>
    <row r="441" spans="2:23" x14ac:dyDescent="0.2">
      <c r="B441" t="s">
        <v>84</v>
      </c>
      <c r="F441" t="s">
        <v>259</v>
      </c>
    </row>
    <row r="442" spans="2:23" x14ac:dyDescent="0.2">
      <c r="F442" t="s">
        <v>264</v>
      </c>
    </row>
    <row r="443" spans="2:23" x14ac:dyDescent="0.2">
      <c r="F443" t="s">
        <v>190</v>
      </c>
    </row>
    <row r="444" spans="2:23" x14ac:dyDescent="0.2">
      <c r="F444" t="s">
        <v>67</v>
      </c>
    </row>
    <row r="445" spans="2:23" x14ac:dyDescent="0.2">
      <c r="F445" t="s">
        <v>614</v>
      </c>
    </row>
    <row r="446" spans="2:23" x14ac:dyDescent="0.2">
      <c r="B446" t="s">
        <v>615</v>
      </c>
      <c r="C446" t="s">
        <v>616</v>
      </c>
      <c r="F446" t="s">
        <v>256</v>
      </c>
      <c r="H446" t="s">
        <v>387</v>
      </c>
      <c r="M446">
        <v>0.9</v>
      </c>
      <c r="T446">
        <v>50</v>
      </c>
    </row>
    <row r="447" spans="2:23" x14ac:dyDescent="0.2">
      <c r="F447" t="s">
        <v>259</v>
      </c>
    </row>
    <row r="448" spans="2:23" x14ac:dyDescent="0.2">
      <c r="F448" t="s">
        <v>264</v>
      </c>
    </row>
    <row r="449" spans="1:33" x14ac:dyDescent="0.2">
      <c r="F449" t="s">
        <v>190</v>
      </c>
    </row>
    <row r="450" spans="1:33" x14ac:dyDescent="0.2">
      <c r="F450" t="s">
        <v>67</v>
      </c>
    </row>
    <row r="452" spans="1:33" ht="12" customHeight="1" x14ac:dyDescent="0.2">
      <c r="A452" t="s">
        <v>617</v>
      </c>
      <c r="G452" t="s">
        <v>7</v>
      </c>
    </row>
    <row r="453" spans="1:33" ht="12" customHeight="1" x14ac:dyDescent="0.2">
      <c r="A453" t="s">
        <v>38</v>
      </c>
      <c r="B453" t="s">
        <v>49</v>
      </c>
      <c r="C453" t="s">
        <v>39</v>
      </c>
      <c r="D453" t="s">
        <v>40</v>
      </c>
      <c r="E453" t="s">
        <v>43</v>
      </c>
      <c r="F453" t="s">
        <v>44</v>
      </c>
      <c r="G453" t="s">
        <v>50</v>
      </c>
      <c r="H453" t="s">
        <v>51</v>
      </c>
      <c r="I453" t="s">
        <v>618</v>
      </c>
      <c r="J453" t="s">
        <v>52</v>
      </c>
      <c r="K453" t="s">
        <v>66</v>
      </c>
      <c r="L453" t="s">
        <v>64</v>
      </c>
      <c r="M453" t="s">
        <v>619</v>
      </c>
      <c r="N453" t="s">
        <v>145</v>
      </c>
      <c r="O453" t="s">
        <v>146</v>
      </c>
      <c r="P453" t="s">
        <v>147</v>
      </c>
      <c r="Q453" t="s">
        <v>148</v>
      </c>
      <c r="R453" t="s">
        <v>620</v>
      </c>
      <c r="S453" t="s">
        <v>149</v>
      </c>
      <c r="T453" t="s">
        <v>150</v>
      </c>
      <c r="U453" t="s">
        <v>151</v>
      </c>
      <c r="V453" t="s">
        <v>152</v>
      </c>
      <c r="W453" t="s">
        <v>53</v>
      </c>
      <c r="X453" t="s">
        <v>54</v>
      </c>
      <c r="Y453" t="s">
        <v>109</v>
      </c>
      <c r="Z453" t="s">
        <v>139</v>
      </c>
      <c r="AA453" t="s">
        <v>140</v>
      </c>
      <c r="AB453" t="s">
        <v>621</v>
      </c>
      <c r="AC453" t="s">
        <v>141</v>
      </c>
      <c r="AD453" t="s">
        <v>142</v>
      </c>
      <c r="AE453" t="s">
        <v>143</v>
      </c>
      <c r="AF453" t="s">
        <v>144</v>
      </c>
      <c r="AG453" t="s">
        <v>110</v>
      </c>
    </row>
    <row r="454" spans="1:33" ht="12" customHeight="1" thickBot="1" x14ac:dyDescent="0.25">
      <c r="A454" t="s">
        <v>111</v>
      </c>
      <c r="J454" t="s">
        <v>112</v>
      </c>
      <c r="M454" t="s">
        <v>622</v>
      </c>
      <c r="N454" t="s">
        <v>622</v>
      </c>
      <c r="O454" t="s">
        <v>622</v>
      </c>
      <c r="P454" t="s">
        <v>622</v>
      </c>
      <c r="Q454" t="s">
        <v>622</v>
      </c>
      <c r="R454" t="s">
        <v>623</v>
      </c>
      <c r="S454" t="s">
        <v>623</v>
      </c>
      <c r="T454" t="s">
        <v>623</v>
      </c>
      <c r="U454" t="s">
        <v>623</v>
      </c>
      <c r="V454" t="s">
        <v>623</v>
      </c>
      <c r="W454" t="s">
        <v>622</v>
      </c>
      <c r="X454" t="s">
        <v>622</v>
      </c>
      <c r="Y454" t="s">
        <v>622</v>
      </c>
      <c r="Z454" t="s">
        <v>622</v>
      </c>
      <c r="AA454" t="s">
        <v>622</v>
      </c>
      <c r="AB454" t="s">
        <v>622</v>
      </c>
      <c r="AC454" t="s">
        <v>622</v>
      </c>
    </row>
    <row r="455" spans="1:33" ht="12" customHeight="1" x14ac:dyDescent="0.2">
      <c r="C455" t="s">
        <v>624</v>
      </c>
      <c r="D455" t="s">
        <v>625</v>
      </c>
      <c r="E455" t="s">
        <v>32</v>
      </c>
      <c r="K455">
        <v>2006</v>
      </c>
      <c r="L455">
        <v>25</v>
      </c>
      <c r="W455">
        <v>0</v>
      </c>
      <c r="AB455">
        <v>1</v>
      </c>
    </row>
    <row r="456" spans="1:33" ht="12" customHeight="1" x14ac:dyDescent="0.2">
      <c r="F456" t="s">
        <v>326</v>
      </c>
    </row>
    <row r="459" spans="1:33" x14ac:dyDescent="0.2">
      <c r="C459" t="s">
        <v>830</v>
      </c>
    </row>
    <row r="460" spans="1:33" ht="12" customHeight="1" thickBot="1" x14ac:dyDescent="0.25">
      <c r="B460" t="s">
        <v>68</v>
      </c>
      <c r="C460" t="s">
        <v>91</v>
      </c>
      <c r="D460" t="s">
        <v>8</v>
      </c>
      <c r="E460" t="s">
        <v>9</v>
      </c>
      <c r="F460" t="s">
        <v>10</v>
      </c>
      <c r="G460" t="s">
        <v>626</v>
      </c>
      <c r="H460" t="s">
        <v>11</v>
      </c>
      <c r="I460" t="s">
        <v>12</v>
      </c>
      <c r="J460" t="s">
        <v>13</v>
      </c>
    </row>
    <row r="461" spans="1:33" ht="12" customHeight="1" x14ac:dyDescent="0.2">
      <c r="A461" t="s">
        <v>121</v>
      </c>
      <c r="B461" t="str">
        <f t="shared" ref="B461:B524" si="0">IF(D461=VLOOKUP(D461,$L$461:$L$515,1),A461,"*")</f>
        <v>*</v>
      </c>
      <c r="C461" t="s">
        <v>69</v>
      </c>
      <c r="D461" t="s">
        <v>17</v>
      </c>
      <c r="E461" t="s">
        <v>627</v>
      </c>
      <c r="L461" t="s">
        <v>125</v>
      </c>
    </row>
    <row r="462" spans="1:33" ht="12" customHeight="1" x14ac:dyDescent="0.2">
      <c r="A462" t="str">
        <f t="shared" ref="A462:A481" si="1">IF(C462="",A461,C462)</f>
        <v>NRG</v>
      </c>
      <c r="B462" t="str">
        <f t="shared" si="0"/>
        <v>*</v>
      </c>
      <c r="D462" t="s">
        <v>628</v>
      </c>
      <c r="E462" t="s">
        <v>629</v>
      </c>
      <c r="F462" t="s">
        <v>129</v>
      </c>
      <c r="L462" t="s">
        <v>130</v>
      </c>
    </row>
    <row r="463" spans="1:33" ht="12" customHeight="1" x14ac:dyDescent="0.2">
      <c r="A463" t="str">
        <f t="shared" si="1"/>
        <v>NRG</v>
      </c>
      <c r="B463" t="str">
        <f t="shared" si="0"/>
        <v>*</v>
      </c>
      <c r="D463" t="s">
        <v>253</v>
      </c>
      <c r="E463" t="s">
        <v>630</v>
      </c>
      <c r="F463" t="s">
        <v>129</v>
      </c>
      <c r="L463" t="s">
        <v>117</v>
      </c>
    </row>
    <row r="464" spans="1:33" ht="12" customHeight="1" x14ac:dyDescent="0.2">
      <c r="A464" t="str">
        <f t="shared" si="1"/>
        <v>NRG</v>
      </c>
      <c r="B464" t="str">
        <f t="shared" si="0"/>
        <v>*</v>
      </c>
      <c r="D464" t="s">
        <v>71</v>
      </c>
      <c r="E464" t="s">
        <v>631</v>
      </c>
      <c r="F464" t="s">
        <v>129</v>
      </c>
      <c r="L464" t="s">
        <v>119</v>
      </c>
    </row>
    <row r="465" spans="1:12" ht="12" customHeight="1" x14ac:dyDescent="0.2">
      <c r="A465" t="str">
        <f t="shared" si="1"/>
        <v>NRG</v>
      </c>
      <c r="B465" t="str">
        <f t="shared" si="0"/>
        <v>*</v>
      </c>
      <c r="D465" t="s">
        <v>256</v>
      </c>
      <c r="E465" t="s">
        <v>632</v>
      </c>
      <c r="F465" t="s">
        <v>129</v>
      </c>
      <c r="L465" t="s">
        <v>106</v>
      </c>
    </row>
    <row r="466" spans="1:12" ht="12" customHeight="1" x14ac:dyDescent="0.2">
      <c r="A466" t="str">
        <f t="shared" si="1"/>
        <v>NRG</v>
      </c>
      <c r="B466" t="str">
        <f t="shared" si="0"/>
        <v>*</v>
      </c>
      <c r="D466" t="s">
        <v>633</v>
      </c>
      <c r="E466" t="s">
        <v>634</v>
      </c>
      <c r="F466" t="s">
        <v>129</v>
      </c>
      <c r="L466" t="s">
        <v>115</v>
      </c>
    </row>
    <row r="467" spans="1:12" ht="12" customHeight="1" x14ac:dyDescent="0.2">
      <c r="A467" t="str">
        <f t="shared" si="1"/>
        <v>NRG</v>
      </c>
      <c r="B467" t="str">
        <f t="shared" si="0"/>
        <v>*</v>
      </c>
      <c r="D467" t="s">
        <v>259</v>
      </c>
      <c r="E467" t="s">
        <v>635</v>
      </c>
      <c r="F467" t="s">
        <v>129</v>
      </c>
      <c r="L467" t="s">
        <v>89</v>
      </c>
    </row>
    <row r="468" spans="1:12" ht="12" customHeight="1" x14ac:dyDescent="0.2">
      <c r="A468" t="str">
        <f>IF(C468="",A467,C468)</f>
        <v>NRG</v>
      </c>
      <c r="B468" t="str">
        <f t="shared" si="0"/>
        <v>NRG</v>
      </c>
      <c r="D468" t="s">
        <v>122</v>
      </c>
      <c r="E468" t="s">
        <v>122</v>
      </c>
      <c r="F468" t="s">
        <v>129</v>
      </c>
    </row>
    <row r="469" spans="1:12" ht="12" customHeight="1" x14ac:dyDescent="0.2">
      <c r="A469" t="str">
        <f>IF(C469="",A467,C469)</f>
        <v>NRG</v>
      </c>
      <c r="B469" t="str">
        <f t="shared" si="0"/>
        <v>*</v>
      </c>
      <c r="D469" t="s">
        <v>189</v>
      </c>
      <c r="E469" t="s">
        <v>636</v>
      </c>
      <c r="F469" t="s">
        <v>129</v>
      </c>
      <c r="H469" t="s">
        <v>5</v>
      </c>
      <c r="J469" t="s">
        <v>4</v>
      </c>
      <c r="L469" t="s">
        <v>120</v>
      </c>
    </row>
    <row r="470" spans="1:12" ht="12" customHeight="1" x14ac:dyDescent="0.2">
      <c r="A470" t="str">
        <f t="shared" si="1"/>
        <v>NRG</v>
      </c>
      <c r="B470" t="str">
        <f t="shared" si="0"/>
        <v>*</v>
      </c>
      <c r="D470" t="s">
        <v>67</v>
      </c>
      <c r="E470" t="s">
        <v>637</v>
      </c>
      <c r="F470" t="s">
        <v>129</v>
      </c>
      <c r="L470" t="s">
        <v>116</v>
      </c>
    </row>
    <row r="471" spans="1:12" ht="12" customHeight="1" x14ac:dyDescent="0.2">
      <c r="A471" t="str">
        <f t="shared" si="1"/>
        <v>NRG</v>
      </c>
      <c r="B471" t="str">
        <f t="shared" si="0"/>
        <v>*</v>
      </c>
      <c r="D471" t="s">
        <v>264</v>
      </c>
      <c r="E471" t="s">
        <v>638</v>
      </c>
      <c r="F471" t="s">
        <v>129</v>
      </c>
      <c r="L471" t="s">
        <v>114</v>
      </c>
    </row>
    <row r="472" spans="1:12" ht="12" customHeight="1" x14ac:dyDescent="0.2">
      <c r="A472" t="str">
        <f t="shared" si="1"/>
        <v>NRG</v>
      </c>
      <c r="B472" t="str">
        <f t="shared" si="0"/>
        <v>*</v>
      </c>
      <c r="D472" t="s">
        <v>22</v>
      </c>
      <c r="E472" t="s">
        <v>639</v>
      </c>
      <c r="F472" t="s">
        <v>129</v>
      </c>
      <c r="H472" t="s">
        <v>5</v>
      </c>
      <c r="L472" t="s">
        <v>15</v>
      </c>
    </row>
    <row r="473" spans="1:12" ht="12" customHeight="1" x14ac:dyDescent="0.2">
      <c r="A473" t="str">
        <f t="shared" si="1"/>
        <v>NRG</v>
      </c>
      <c r="B473" t="str">
        <f t="shared" si="0"/>
        <v>*</v>
      </c>
      <c r="D473" t="s">
        <v>190</v>
      </c>
      <c r="E473" t="s">
        <v>640</v>
      </c>
      <c r="F473" t="s">
        <v>129</v>
      </c>
      <c r="L473" t="s">
        <v>118</v>
      </c>
    </row>
    <row r="474" spans="1:12" ht="12" customHeight="1" x14ac:dyDescent="0.2">
      <c r="A474" t="str">
        <f t="shared" si="1"/>
        <v>NRG</v>
      </c>
      <c r="B474" t="str">
        <f t="shared" si="0"/>
        <v>*</v>
      </c>
      <c r="D474" t="s">
        <v>269</v>
      </c>
      <c r="E474" t="s">
        <v>641</v>
      </c>
      <c r="F474" t="s">
        <v>129</v>
      </c>
      <c r="L474" t="s">
        <v>124</v>
      </c>
    </row>
    <row r="475" spans="1:12" ht="12" customHeight="1" x14ac:dyDescent="0.2">
      <c r="A475" t="str">
        <f t="shared" si="1"/>
        <v>NRG</v>
      </c>
      <c r="B475" t="str">
        <f t="shared" si="0"/>
        <v>NRG</v>
      </c>
      <c r="D475" t="s">
        <v>326</v>
      </c>
      <c r="E475" t="s">
        <v>642</v>
      </c>
      <c r="F475" t="s">
        <v>129</v>
      </c>
      <c r="L475" t="s">
        <v>35</v>
      </c>
    </row>
    <row r="476" spans="1:12" ht="12" customHeight="1" x14ac:dyDescent="0.2">
      <c r="A476" t="str">
        <f t="shared" si="1"/>
        <v>NRG</v>
      </c>
      <c r="B476" t="str">
        <f t="shared" si="0"/>
        <v>NRG</v>
      </c>
      <c r="D476" t="s">
        <v>163</v>
      </c>
      <c r="E476" t="s">
        <v>643</v>
      </c>
      <c r="F476" t="s">
        <v>129</v>
      </c>
      <c r="L476" t="s">
        <v>82</v>
      </c>
    </row>
    <row r="477" spans="1:12" ht="12" customHeight="1" x14ac:dyDescent="0.2">
      <c r="A477" t="str">
        <f t="shared" si="1"/>
        <v>NRG</v>
      </c>
      <c r="B477" t="str">
        <f t="shared" si="0"/>
        <v>NRG</v>
      </c>
      <c r="D477" t="s">
        <v>164</v>
      </c>
      <c r="E477" t="s">
        <v>644</v>
      </c>
      <c r="F477" t="s">
        <v>129</v>
      </c>
      <c r="L477" t="s">
        <v>48</v>
      </c>
    </row>
    <row r="478" spans="1:12" ht="12" customHeight="1" x14ac:dyDescent="0.2">
      <c r="A478" t="str">
        <f t="shared" si="1"/>
        <v>NRG</v>
      </c>
      <c r="B478" t="str">
        <f t="shared" si="0"/>
        <v>NRG</v>
      </c>
      <c r="D478" t="s">
        <v>165</v>
      </c>
      <c r="E478" t="s">
        <v>645</v>
      </c>
      <c r="F478" t="s">
        <v>129</v>
      </c>
      <c r="L478" t="s">
        <v>123</v>
      </c>
    </row>
    <row r="479" spans="1:12" ht="12" customHeight="1" x14ac:dyDescent="0.2">
      <c r="A479" t="str">
        <f t="shared" si="1"/>
        <v>NRG</v>
      </c>
      <c r="B479" t="str">
        <f t="shared" si="0"/>
        <v>NRG</v>
      </c>
      <c r="D479" t="s">
        <v>646</v>
      </c>
      <c r="E479" t="s">
        <v>647</v>
      </c>
      <c r="F479" t="s">
        <v>129</v>
      </c>
      <c r="L479" t="s">
        <v>131</v>
      </c>
    </row>
    <row r="480" spans="1:12" ht="12" customHeight="1" x14ac:dyDescent="0.2">
      <c r="A480" t="str">
        <f t="shared" si="1"/>
        <v>NRG</v>
      </c>
      <c r="B480" t="str">
        <f t="shared" si="0"/>
        <v>NRG</v>
      </c>
      <c r="D480" t="s">
        <v>648</v>
      </c>
      <c r="E480" t="s">
        <v>649</v>
      </c>
      <c r="F480" t="s">
        <v>129</v>
      </c>
      <c r="L480" t="s">
        <v>650</v>
      </c>
    </row>
    <row r="481" spans="1:12" ht="12" customHeight="1" x14ac:dyDescent="0.2">
      <c r="A481" t="str">
        <f t="shared" si="1"/>
        <v>NRG</v>
      </c>
      <c r="B481" t="str">
        <f t="shared" si="0"/>
        <v>NRG</v>
      </c>
      <c r="D481" t="s">
        <v>651</v>
      </c>
      <c r="E481" t="s">
        <v>652</v>
      </c>
      <c r="F481" t="s">
        <v>129</v>
      </c>
      <c r="L481" t="s">
        <v>45</v>
      </c>
    </row>
    <row r="482" spans="1:12" x14ac:dyDescent="0.2">
      <c r="A482" t="str">
        <f>IF(C482="",A474,C482)</f>
        <v>NRG</v>
      </c>
      <c r="B482" t="str">
        <f t="shared" si="0"/>
        <v>*</v>
      </c>
      <c r="D482" t="s">
        <v>171</v>
      </c>
      <c r="E482" t="s">
        <v>653</v>
      </c>
      <c r="F482" t="s">
        <v>129</v>
      </c>
      <c r="L482" t="s">
        <v>153</v>
      </c>
    </row>
    <row r="483" spans="1:12" x14ac:dyDescent="0.2">
      <c r="A483" t="str">
        <f>IF(C483="",A474,C483)</f>
        <v>ENT</v>
      </c>
      <c r="B483" t="str">
        <f t="shared" si="0"/>
        <v>*</v>
      </c>
      <c r="C483" t="s">
        <v>69</v>
      </c>
      <c r="D483" t="s">
        <v>654</v>
      </c>
      <c r="E483" t="s">
        <v>655</v>
      </c>
      <c r="F483" t="s">
        <v>129</v>
      </c>
      <c r="H483" t="s">
        <v>136</v>
      </c>
      <c r="J483" t="s">
        <v>138</v>
      </c>
      <c r="L483" t="s">
        <v>163</v>
      </c>
    </row>
    <row r="484" spans="1:12" x14ac:dyDescent="0.2">
      <c r="A484" t="str">
        <f t="shared" ref="A484:A547" si="2">IF(C484="",A483,C484)</f>
        <v>ENT</v>
      </c>
      <c r="B484" t="str">
        <f t="shared" si="0"/>
        <v>*</v>
      </c>
      <c r="D484" t="s">
        <v>184</v>
      </c>
      <c r="E484" t="s">
        <v>656</v>
      </c>
      <c r="F484" t="s">
        <v>129</v>
      </c>
      <c r="H484" t="s">
        <v>136</v>
      </c>
      <c r="J484" t="s">
        <v>138</v>
      </c>
      <c r="L484" t="s">
        <v>165</v>
      </c>
    </row>
    <row r="485" spans="1:12" x14ac:dyDescent="0.2">
      <c r="A485" t="str">
        <f t="shared" si="2"/>
        <v>ENT</v>
      </c>
      <c r="B485" t="str">
        <f t="shared" si="0"/>
        <v>*</v>
      </c>
      <c r="D485" t="s">
        <v>288</v>
      </c>
      <c r="E485" t="s">
        <v>657</v>
      </c>
      <c r="F485" t="s">
        <v>129</v>
      </c>
      <c r="H485" t="s">
        <v>136</v>
      </c>
      <c r="J485" t="s">
        <v>138</v>
      </c>
      <c r="L485" t="s">
        <v>164</v>
      </c>
    </row>
    <row r="486" spans="1:12" x14ac:dyDescent="0.2">
      <c r="A486" t="str">
        <f t="shared" si="2"/>
        <v>ENT</v>
      </c>
      <c r="B486" t="str">
        <f t="shared" si="0"/>
        <v>*</v>
      </c>
      <c r="D486" t="s">
        <v>315</v>
      </c>
      <c r="E486" t="s">
        <v>658</v>
      </c>
      <c r="F486" t="s">
        <v>129</v>
      </c>
      <c r="H486" t="s">
        <v>136</v>
      </c>
      <c r="J486" t="s">
        <v>138</v>
      </c>
      <c r="L486" t="s">
        <v>646</v>
      </c>
    </row>
    <row r="487" spans="1:12" x14ac:dyDescent="0.2">
      <c r="A487" t="str">
        <f t="shared" si="2"/>
        <v>ENT</v>
      </c>
      <c r="B487" t="str">
        <f t="shared" si="0"/>
        <v>*</v>
      </c>
      <c r="D487" t="s">
        <v>659</v>
      </c>
      <c r="E487" t="s">
        <v>660</v>
      </c>
      <c r="F487" t="s">
        <v>129</v>
      </c>
      <c r="H487" t="s">
        <v>136</v>
      </c>
      <c r="J487" t="s">
        <v>138</v>
      </c>
      <c r="L487" t="s">
        <v>326</v>
      </c>
    </row>
    <row r="488" spans="1:12" x14ac:dyDescent="0.2">
      <c r="A488" t="str">
        <f t="shared" si="2"/>
        <v>ENT</v>
      </c>
      <c r="B488" t="str">
        <f t="shared" si="0"/>
        <v>*</v>
      </c>
      <c r="D488" t="s">
        <v>349</v>
      </c>
      <c r="E488" t="s">
        <v>661</v>
      </c>
      <c r="F488" t="s">
        <v>129</v>
      </c>
      <c r="H488" t="s">
        <v>136</v>
      </c>
      <c r="J488" t="s">
        <v>138</v>
      </c>
      <c r="L488" t="s">
        <v>96</v>
      </c>
    </row>
    <row r="489" spans="1:12" ht="12" customHeight="1" x14ac:dyDescent="0.2">
      <c r="A489" t="str">
        <f t="shared" si="2"/>
        <v>ENT</v>
      </c>
      <c r="B489" t="str">
        <f t="shared" si="0"/>
        <v>*</v>
      </c>
      <c r="D489" t="s">
        <v>662</v>
      </c>
      <c r="E489" t="s">
        <v>663</v>
      </c>
      <c r="F489" t="s">
        <v>129</v>
      </c>
      <c r="H489" t="s">
        <v>136</v>
      </c>
      <c r="J489" t="s">
        <v>138</v>
      </c>
      <c r="L489" t="s">
        <v>651</v>
      </c>
    </row>
    <row r="490" spans="1:12" ht="12" customHeight="1" x14ac:dyDescent="0.2">
      <c r="A490" t="str">
        <f t="shared" si="2"/>
        <v>ENT</v>
      </c>
      <c r="B490" t="str">
        <f t="shared" si="0"/>
        <v>*</v>
      </c>
      <c r="D490" t="s">
        <v>664</v>
      </c>
      <c r="E490" t="s">
        <v>665</v>
      </c>
      <c r="F490" t="s">
        <v>129</v>
      </c>
      <c r="H490" t="s">
        <v>136</v>
      </c>
      <c r="J490" t="s">
        <v>138</v>
      </c>
      <c r="L490" t="s">
        <v>122</v>
      </c>
    </row>
    <row r="491" spans="1:12" ht="12" customHeight="1" x14ac:dyDescent="0.2">
      <c r="A491" t="str">
        <f t="shared" si="2"/>
        <v>ENT</v>
      </c>
      <c r="B491" t="str">
        <f t="shared" si="0"/>
        <v>*</v>
      </c>
      <c r="D491" t="s">
        <v>30</v>
      </c>
      <c r="E491" t="s">
        <v>20</v>
      </c>
      <c r="F491" t="s">
        <v>129</v>
      </c>
      <c r="H491" t="s">
        <v>136</v>
      </c>
      <c r="J491" t="s">
        <v>138</v>
      </c>
      <c r="L491" t="s">
        <v>648</v>
      </c>
    </row>
    <row r="492" spans="1:12" ht="12" customHeight="1" x14ac:dyDescent="0.2">
      <c r="A492" t="str">
        <f t="shared" si="2"/>
        <v>ENT</v>
      </c>
      <c r="B492" t="str">
        <f t="shared" si="0"/>
        <v>*</v>
      </c>
      <c r="D492" t="s">
        <v>434</v>
      </c>
      <c r="E492" t="s">
        <v>666</v>
      </c>
      <c r="F492" t="s">
        <v>129</v>
      </c>
      <c r="H492" t="s">
        <v>136</v>
      </c>
      <c r="J492" t="s">
        <v>138</v>
      </c>
      <c r="L492" t="s">
        <v>46</v>
      </c>
    </row>
    <row r="493" spans="1:12" ht="12" customHeight="1" x14ac:dyDescent="0.2">
      <c r="A493" t="str">
        <f t="shared" si="2"/>
        <v>ENT</v>
      </c>
      <c r="B493" t="str">
        <f t="shared" si="0"/>
        <v>*</v>
      </c>
      <c r="D493" t="s">
        <v>488</v>
      </c>
      <c r="E493" t="s">
        <v>667</v>
      </c>
      <c r="F493" t="s">
        <v>129</v>
      </c>
      <c r="H493" t="s">
        <v>136</v>
      </c>
      <c r="J493" t="s">
        <v>138</v>
      </c>
      <c r="L493" t="s">
        <v>37</v>
      </c>
    </row>
    <row r="494" spans="1:12" ht="12" customHeight="1" x14ac:dyDescent="0.2">
      <c r="A494" t="str">
        <f t="shared" si="2"/>
        <v>ENT</v>
      </c>
      <c r="B494" t="str">
        <f t="shared" si="0"/>
        <v>*</v>
      </c>
      <c r="D494" t="s">
        <v>541</v>
      </c>
      <c r="E494" t="s">
        <v>668</v>
      </c>
      <c r="F494" t="s">
        <v>129</v>
      </c>
      <c r="H494" t="s">
        <v>136</v>
      </c>
      <c r="J494" t="s">
        <v>138</v>
      </c>
      <c r="L494" t="s">
        <v>135</v>
      </c>
    </row>
    <row r="495" spans="1:12" ht="12" customHeight="1" x14ac:dyDescent="0.2">
      <c r="A495" t="str">
        <f t="shared" si="2"/>
        <v>ENT</v>
      </c>
      <c r="B495" t="str">
        <f t="shared" si="0"/>
        <v>*</v>
      </c>
      <c r="D495" t="s">
        <v>70</v>
      </c>
      <c r="E495" t="s">
        <v>669</v>
      </c>
      <c r="F495" t="s">
        <v>129</v>
      </c>
      <c r="H495" t="s">
        <v>136</v>
      </c>
      <c r="J495" t="s">
        <v>138</v>
      </c>
      <c r="L495" t="s">
        <v>134</v>
      </c>
    </row>
    <row r="496" spans="1:12" ht="12" customHeight="1" x14ac:dyDescent="0.2">
      <c r="A496" t="str">
        <f t="shared" si="2"/>
        <v>ENT</v>
      </c>
      <c r="B496" t="str">
        <f t="shared" si="0"/>
        <v>*</v>
      </c>
      <c r="D496" t="s">
        <v>321</v>
      </c>
      <c r="E496" t="s">
        <v>670</v>
      </c>
      <c r="F496" t="s">
        <v>129</v>
      </c>
      <c r="H496" t="s">
        <v>136</v>
      </c>
      <c r="J496" t="s">
        <v>138</v>
      </c>
      <c r="L496" t="s">
        <v>105</v>
      </c>
    </row>
    <row r="497" spans="1:12" ht="12" customHeight="1" x14ac:dyDescent="0.2">
      <c r="A497" t="str">
        <f t="shared" si="2"/>
        <v>ENT</v>
      </c>
      <c r="B497" t="str">
        <f t="shared" si="0"/>
        <v>*</v>
      </c>
      <c r="C497" t="s">
        <v>69</v>
      </c>
      <c r="D497" t="s">
        <v>671</v>
      </c>
      <c r="E497" t="s">
        <v>672</v>
      </c>
      <c r="F497" t="s">
        <v>129</v>
      </c>
      <c r="H497" t="s">
        <v>136</v>
      </c>
      <c r="J497" t="s">
        <v>137</v>
      </c>
      <c r="L497" t="s">
        <v>102</v>
      </c>
    </row>
    <row r="498" spans="1:12" ht="12" customHeight="1" x14ac:dyDescent="0.2">
      <c r="A498" t="str">
        <f t="shared" si="2"/>
        <v>ENT</v>
      </c>
      <c r="B498" t="str">
        <f t="shared" si="0"/>
        <v>*</v>
      </c>
      <c r="D498" t="s">
        <v>92</v>
      </c>
      <c r="E498" t="s">
        <v>673</v>
      </c>
      <c r="F498" t="s">
        <v>129</v>
      </c>
      <c r="L498" t="s">
        <v>103</v>
      </c>
    </row>
    <row r="499" spans="1:12" ht="12" customHeight="1" x14ac:dyDescent="0.2">
      <c r="A499" t="str">
        <f t="shared" si="2"/>
        <v>ENT</v>
      </c>
      <c r="B499" t="str">
        <f t="shared" si="0"/>
        <v>*</v>
      </c>
      <c r="D499" t="s">
        <v>1</v>
      </c>
      <c r="E499" t="s">
        <v>674</v>
      </c>
      <c r="F499" t="s">
        <v>129</v>
      </c>
      <c r="L499" t="s">
        <v>16</v>
      </c>
    </row>
    <row r="500" spans="1:12" ht="12" customHeight="1" x14ac:dyDescent="0.2">
      <c r="A500" t="str">
        <f t="shared" si="2"/>
        <v>ENT</v>
      </c>
      <c r="B500" t="str">
        <f t="shared" si="0"/>
        <v>*</v>
      </c>
      <c r="D500" t="s">
        <v>0</v>
      </c>
      <c r="E500" t="s">
        <v>675</v>
      </c>
      <c r="F500" t="s">
        <v>129</v>
      </c>
      <c r="L500" t="s">
        <v>101</v>
      </c>
    </row>
    <row r="501" spans="1:12" ht="12" customHeight="1" x14ac:dyDescent="0.2">
      <c r="A501" t="str">
        <f t="shared" si="2"/>
        <v>ENT</v>
      </c>
      <c r="B501" t="str">
        <f t="shared" si="0"/>
        <v>*</v>
      </c>
      <c r="D501" t="s">
        <v>56</v>
      </c>
      <c r="E501" t="s">
        <v>676</v>
      </c>
      <c r="F501" t="s">
        <v>129</v>
      </c>
      <c r="L501" t="s">
        <v>99</v>
      </c>
    </row>
    <row r="502" spans="1:12" ht="12" customHeight="1" x14ac:dyDescent="0.2">
      <c r="A502" t="str">
        <f t="shared" si="2"/>
        <v>ENT</v>
      </c>
      <c r="B502" t="str">
        <f t="shared" si="0"/>
        <v>*</v>
      </c>
      <c r="C502" t="s">
        <v>69</v>
      </c>
      <c r="D502" t="s">
        <v>677</v>
      </c>
      <c r="E502" t="s">
        <v>678</v>
      </c>
      <c r="F502" t="s">
        <v>129</v>
      </c>
      <c r="H502" t="s">
        <v>136</v>
      </c>
      <c r="J502" t="s">
        <v>137</v>
      </c>
      <c r="L502" t="s">
        <v>100</v>
      </c>
    </row>
    <row r="503" spans="1:12" ht="12" customHeight="1" x14ac:dyDescent="0.2">
      <c r="A503" t="str">
        <f t="shared" si="2"/>
        <v>ENT</v>
      </c>
      <c r="B503" t="str">
        <f t="shared" si="0"/>
        <v>*</v>
      </c>
      <c r="D503" t="s">
        <v>21</v>
      </c>
      <c r="E503" t="s">
        <v>679</v>
      </c>
      <c r="F503" t="s">
        <v>129</v>
      </c>
      <c r="L503" t="s">
        <v>98</v>
      </c>
    </row>
    <row r="504" spans="1:12" ht="12" customHeight="1" x14ac:dyDescent="0.2">
      <c r="A504" t="str">
        <f t="shared" si="2"/>
        <v>ENT</v>
      </c>
      <c r="B504" t="str">
        <f t="shared" si="0"/>
        <v>*</v>
      </c>
      <c r="D504" t="s">
        <v>155</v>
      </c>
      <c r="E504" t="s">
        <v>680</v>
      </c>
      <c r="F504" t="s">
        <v>129</v>
      </c>
      <c r="L504" t="s">
        <v>104</v>
      </c>
    </row>
    <row r="505" spans="1:12" ht="12" customHeight="1" x14ac:dyDescent="0.2">
      <c r="A505" t="str">
        <f t="shared" si="2"/>
        <v>ENT</v>
      </c>
      <c r="B505" t="str">
        <f t="shared" si="0"/>
        <v>*</v>
      </c>
      <c r="D505" t="s">
        <v>29</v>
      </c>
      <c r="E505" t="s">
        <v>681</v>
      </c>
      <c r="F505" t="s">
        <v>129</v>
      </c>
      <c r="L505" t="s">
        <v>97</v>
      </c>
    </row>
    <row r="506" spans="1:12" ht="12" customHeight="1" x14ac:dyDescent="0.2">
      <c r="A506" t="str">
        <f t="shared" si="2"/>
        <v>ENT</v>
      </c>
      <c r="B506" t="str">
        <f t="shared" si="0"/>
        <v>*</v>
      </c>
      <c r="D506" t="s">
        <v>2</v>
      </c>
      <c r="E506" t="s">
        <v>682</v>
      </c>
      <c r="F506" t="s">
        <v>129</v>
      </c>
      <c r="L506" t="s">
        <v>47</v>
      </c>
    </row>
    <row r="507" spans="1:12" ht="12" customHeight="1" x14ac:dyDescent="0.2">
      <c r="A507" t="str">
        <f t="shared" si="2"/>
        <v>ENT</v>
      </c>
      <c r="B507" t="str">
        <f t="shared" si="0"/>
        <v>*</v>
      </c>
      <c r="C507" t="s">
        <v>69</v>
      </c>
      <c r="D507" t="s">
        <v>488</v>
      </c>
      <c r="E507" t="s">
        <v>683</v>
      </c>
      <c r="F507" t="s">
        <v>129</v>
      </c>
      <c r="H507" t="s">
        <v>136</v>
      </c>
      <c r="J507" t="s">
        <v>137</v>
      </c>
      <c r="L507" t="s">
        <v>23</v>
      </c>
    </row>
    <row r="508" spans="1:12" ht="12" customHeight="1" x14ac:dyDescent="0.2">
      <c r="A508" t="str">
        <f t="shared" si="2"/>
        <v>ENT</v>
      </c>
      <c r="B508" t="str">
        <f t="shared" si="0"/>
        <v>*</v>
      </c>
      <c r="D508" t="s">
        <v>127</v>
      </c>
      <c r="E508" t="s">
        <v>684</v>
      </c>
      <c r="F508" t="s">
        <v>129</v>
      </c>
      <c r="L508" t="s">
        <v>88</v>
      </c>
    </row>
    <row r="509" spans="1:12" ht="12" customHeight="1" x14ac:dyDescent="0.2">
      <c r="A509" t="str">
        <f t="shared" si="2"/>
        <v>ENT</v>
      </c>
      <c r="B509" t="str">
        <f t="shared" si="0"/>
        <v>*</v>
      </c>
      <c r="D509" t="s">
        <v>126</v>
      </c>
      <c r="E509" t="s">
        <v>685</v>
      </c>
      <c r="F509" t="s">
        <v>129</v>
      </c>
      <c r="L509" t="s">
        <v>93</v>
      </c>
    </row>
    <row r="510" spans="1:12" ht="12" customHeight="1" x14ac:dyDescent="0.2">
      <c r="A510" t="str">
        <f t="shared" si="2"/>
        <v>ENT</v>
      </c>
      <c r="B510" t="str">
        <f t="shared" si="0"/>
        <v>*</v>
      </c>
      <c r="D510" t="s">
        <v>83</v>
      </c>
      <c r="E510" t="s">
        <v>686</v>
      </c>
      <c r="F510" t="s">
        <v>129</v>
      </c>
      <c r="L510" t="s">
        <v>95</v>
      </c>
    </row>
    <row r="511" spans="1:12" ht="12" customHeight="1" x14ac:dyDescent="0.2">
      <c r="A511" t="str">
        <f t="shared" si="2"/>
        <v>ENT</v>
      </c>
      <c r="B511" t="str">
        <f t="shared" si="0"/>
        <v>*</v>
      </c>
      <c r="D511" t="s">
        <v>57</v>
      </c>
      <c r="E511" t="s">
        <v>687</v>
      </c>
      <c r="F511" t="s">
        <v>129</v>
      </c>
      <c r="L511" t="s">
        <v>94</v>
      </c>
    </row>
    <row r="512" spans="1:12" ht="12" customHeight="1" x14ac:dyDescent="0.2">
      <c r="A512" t="str">
        <f t="shared" si="2"/>
        <v>ENT</v>
      </c>
      <c r="B512" t="str">
        <f t="shared" si="0"/>
        <v>*</v>
      </c>
      <c r="C512" t="s">
        <v>69</v>
      </c>
      <c r="D512" t="s">
        <v>541</v>
      </c>
      <c r="E512" t="s">
        <v>688</v>
      </c>
      <c r="F512" t="s">
        <v>129</v>
      </c>
      <c r="H512" t="s">
        <v>136</v>
      </c>
      <c r="J512" t="s">
        <v>137</v>
      </c>
      <c r="L512" t="s">
        <v>107</v>
      </c>
    </row>
    <row r="513" spans="1:12" ht="12" customHeight="1" x14ac:dyDescent="0.2">
      <c r="A513" t="str">
        <f t="shared" si="2"/>
        <v>ENT</v>
      </c>
      <c r="B513" t="str">
        <f t="shared" si="0"/>
        <v>*</v>
      </c>
      <c r="D513" t="s">
        <v>27</v>
      </c>
      <c r="E513" t="s">
        <v>689</v>
      </c>
      <c r="F513" t="s">
        <v>129</v>
      </c>
      <c r="L513" t="s">
        <v>108</v>
      </c>
    </row>
    <row r="514" spans="1:12" ht="12" customHeight="1" x14ac:dyDescent="0.2">
      <c r="A514" t="str">
        <f t="shared" si="2"/>
        <v>ENT</v>
      </c>
      <c r="B514" t="str">
        <f t="shared" si="0"/>
        <v>*</v>
      </c>
      <c r="D514" t="s">
        <v>26</v>
      </c>
      <c r="E514" t="s">
        <v>690</v>
      </c>
      <c r="F514" t="s">
        <v>129</v>
      </c>
      <c r="L514" t="s">
        <v>87</v>
      </c>
    </row>
    <row r="515" spans="1:12" ht="12" customHeight="1" x14ac:dyDescent="0.2">
      <c r="A515" t="str">
        <f t="shared" si="2"/>
        <v>ENT</v>
      </c>
      <c r="B515" t="str">
        <f t="shared" si="0"/>
        <v>*</v>
      </c>
      <c r="D515" t="s">
        <v>25</v>
      </c>
      <c r="E515" t="s">
        <v>691</v>
      </c>
      <c r="F515" t="s">
        <v>129</v>
      </c>
      <c r="L515" t="s">
        <v>86</v>
      </c>
    </row>
    <row r="516" spans="1:12" ht="12" customHeight="1" x14ac:dyDescent="0.2">
      <c r="A516" t="str">
        <f t="shared" si="2"/>
        <v>ENT</v>
      </c>
      <c r="B516" t="str">
        <f t="shared" si="0"/>
        <v>*</v>
      </c>
      <c r="D516" t="s">
        <v>55</v>
      </c>
      <c r="E516" t="s">
        <v>692</v>
      </c>
      <c r="F516" t="s">
        <v>129</v>
      </c>
    </row>
    <row r="517" spans="1:12" ht="12" customHeight="1" x14ac:dyDescent="0.2">
      <c r="A517" t="str">
        <f t="shared" si="2"/>
        <v>MAT</v>
      </c>
      <c r="B517" t="str">
        <f t="shared" si="0"/>
        <v>*</v>
      </c>
      <c r="C517" t="s">
        <v>132</v>
      </c>
      <c r="D517" t="s">
        <v>198</v>
      </c>
      <c r="E517" t="s">
        <v>693</v>
      </c>
      <c r="F517" t="s">
        <v>182</v>
      </c>
      <c r="G517" t="s">
        <v>694</v>
      </c>
    </row>
    <row r="518" spans="1:12" ht="12" customHeight="1" x14ac:dyDescent="0.2">
      <c r="A518" t="str">
        <f t="shared" si="2"/>
        <v>MAT</v>
      </c>
      <c r="B518" t="str">
        <f t="shared" si="0"/>
        <v>*</v>
      </c>
      <c r="D518" t="s">
        <v>191</v>
      </c>
      <c r="E518" t="s">
        <v>695</v>
      </c>
      <c r="F518" t="s">
        <v>182</v>
      </c>
      <c r="G518" t="s">
        <v>694</v>
      </c>
    </row>
    <row r="519" spans="1:12" ht="12" customHeight="1" x14ac:dyDescent="0.2">
      <c r="A519" t="str">
        <f t="shared" si="2"/>
        <v>MAT</v>
      </c>
      <c r="B519" t="str">
        <f t="shared" si="0"/>
        <v>*</v>
      </c>
      <c r="D519" t="s">
        <v>221</v>
      </c>
      <c r="E519" t="s">
        <v>696</v>
      </c>
      <c r="F519" t="s">
        <v>182</v>
      </c>
      <c r="G519" t="s">
        <v>694</v>
      </c>
    </row>
    <row r="520" spans="1:12" ht="12" customHeight="1" x14ac:dyDescent="0.2">
      <c r="A520" t="str">
        <f t="shared" si="2"/>
        <v>MAT</v>
      </c>
      <c r="B520" t="str">
        <f t="shared" si="0"/>
        <v>*</v>
      </c>
      <c r="D520" t="s">
        <v>318</v>
      </c>
      <c r="E520" t="s">
        <v>697</v>
      </c>
      <c r="F520" t="s">
        <v>182</v>
      </c>
      <c r="G520" t="s">
        <v>694</v>
      </c>
    </row>
    <row r="521" spans="1:12" ht="12" customHeight="1" x14ac:dyDescent="0.2">
      <c r="A521" t="str">
        <f t="shared" si="2"/>
        <v>MAT</v>
      </c>
      <c r="B521" t="str">
        <f t="shared" si="0"/>
        <v>*</v>
      </c>
      <c r="D521" t="s">
        <v>341</v>
      </c>
      <c r="E521" t="s">
        <v>698</v>
      </c>
      <c r="F521" t="s">
        <v>182</v>
      </c>
      <c r="G521" t="s">
        <v>694</v>
      </c>
    </row>
    <row r="522" spans="1:12" ht="12" customHeight="1" x14ac:dyDescent="0.2">
      <c r="A522" t="str">
        <f t="shared" si="2"/>
        <v>MAT</v>
      </c>
      <c r="B522" t="str">
        <f t="shared" si="0"/>
        <v>*</v>
      </c>
      <c r="D522" t="s">
        <v>344</v>
      </c>
      <c r="E522" t="s">
        <v>699</v>
      </c>
      <c r="F522" t="s">
        <v>182</v>
      </c>
      <c r="G522" t="s">
        <v>694</v>
      </c>
    </row>
    <row r="523" spans="1:12" ht="12" customHeight="1" x14ac:dyDescent="0.2">
      <c r="A523" t="str">
        <f t="shared" si="2"/>
        <v>MAT</v>
      </c>
      <c r="B523" t="str">
        <f t="shared" si="0"/>
        <v>*</v>
      </c>
      <c r="D523" t="s">
        <v>380</v>
      </c>
      <c r="E523" t="s">
        <v>700</v>
      </c>
      <c r="F523" t="s">
        <v>182</v>
      </c>
      <c r="G523" t="s">
        <v>694</v>
      </c>
    </row>
    <row r="524" spans="1:12" ht="12" customHeight="1" x14ac:dyDescent="0.2">
      <c r="A524" t="str">
        <f t="shared" si="2"/>
        <v>MAT</v>
      </c>
      <c r="B524" t="str">
        <f t="shared" si="0"/>
        <v>*</v>
      </c>
      <c r="D524" t="s">
        <v>379</v>
      </c>
      <c r="E524" t="s">
        <v>701</v>
      </c>
      <c r="F524" t="s">
        <v>182</v>
      </c>
      <c r="G524" t="s">
        <v>694</v>
      </c>
    </row>
    <row r="525" spans="1:12" ht="12" customHeight="1" x14ac:dyDescent="0.2">
      <c r="A525" t="str">
        <f t="shared" si="2"/>
        <v>MAT</v>
      </c>
      <c r="B525" t="str">
        <f t="shared" ref="B525:B557" si="3">IF(D525=VLOOKUP(D525,$L$461:$L$515,1),A525,"*")</f>
        <v>*</v>
      </c>
      <c r="C525" t="s">
        <v>132</v>
      </c>
      <c r="D525" t="s">
        <v>332</v>
      </c>
      <c r="E525" t="s">
        <v>702</v>
      </c>
      <c r="F525" t="s">
        <v>182</v>
      </c>
      <c r="G525" t="s">
        <v>694</v>
      </c>
    </row>
    <row r="526" spans="1:12" ht="12" customHeight="1" x14ac:dyDescent="0.2">
      <c r="A526" t="str">
        <f t="shared" si="2"/>
        <v>MAT</v>
      </c>
      <c r="B526" t="str">
        <f t="shared" si="3"/>
        <v>*</v>
      </c>
      <c r="D526" t="s">
        <v>703</v>
      </c>
      <c r="E526" t="s">
        <v>704</v>
      </c>
      <c r="F526" t="s">
        <v>182</v>
      </c>
      <c r="G526" t="s">
        <v>694</v>
      </c>
    </row>
    <row r="527" spans="1:12" ht="12" customHeight="1" x14ac:dyDescent="0.2">
      <c r="A527" t="str">
        <f t="shared" si="2"/>
        <v>MAT</v>
      </c>
      <c r="B527" t="str">
        <f t="shared" si="3"/>
        <v>*</v>
      </c>
      <c r="D527" t="s">
        <v>705</v>
      </c>
      <c r="E527" t="s">
        <v>706</v>
      </c>
      <c r="F527" t="s">
        <v>182</v>
      </c>
      <c r="G527" t="s">
        <v>694</v>
      </c>
    </row>
    <row r="528" spans="1:12" ht="12" customHeight="1" x14ac:dyDescent="0.2">
      <c r="A528" t="str">
        <f t="shared" si="2"/>
        <v>MAT</v>
      </c>
      <c r="B528" t="str">
        <f t="shared" si="3"/>
        <v>*</v>
      </c>
      <c r="D528" t="s">
        <v>707</v>
      </c>
      <c r="E528" t="s">
        <v>708</v>
      </c>
      <c r="F528" t="s">
        <v>182</v>
      </c>
      <c r="G528" t="s">
        <v>694</v>
      </c>
    </row>
    <row r="529" spans="1:7" ht="12" customHeight="1" x14ac:dyDescent="0.2">
      <c r="A529" t="str">
        <f t="shared" si="2"/>
        <v>MAT</v>
      </c>
      <c r="B529" t="str">
        <f t="shared" si="3"/>
        <v>*</v>
      </c>
      <c r="D529" t="s">
        <v>709</v>
      </c>
      <c r="E529" t="s">
        <v>710</v>
      </c>
      <c r="F529" t="s">
        <v>182</v>
      </c>
      <c r="G529" t="s">
        <v>694</v>
      </c>
    </row>
    <row r="530" spans="1:7" ht="12" customHeight="1" x14ac:dyDescent="0.2">
      <c r="A530" t="str">
        <f t="shared" si="2"/>
        <v>MAT</v>
      </c>
      <c r="B530" t="str">
        <f t="shared" si="3"/>
        <v>*</v>
      </c>
      <c r="D530" t="s">
        <v>711</v>
      </c>
      <c r="E530" t="s">
        <v>712</v>
      </c>
      <c r="F530" t="s">
        <v>182</v>
      </c>
      <c r="G530" t="s">
        <v>694</v>
      </c>
    </row>
    <row r="531" spans="1:7" ht="12" customHeight="1" x14ac:dyDescent="0.2">
      <c r="A531" t="str">
        <f t="shared" si="2"/>
        <v>MAT</v>
      </c>
      <c r="B531" t="str">
        <f t="shared" si="3"/>
        <v>*</v>
      </c>
      <c r="D531" t="s">
        <v>713</v>
      </c>
      <c r="E531" t="s">
        <v>714</v>
      </c>
      <c r="F531" t="s">
        <v>182</v>
      </c>
      <c r="G531" t="s">
        <v>694</v>
      </c>
    </row>
    <row r="532" spans="1:7" ht="12" customHeight="1" x14ac:dyDescent="0.2">
      <c r="A532" t="str">
        <f t="shared" si="2"/>
        <v>MAT</v>
      </c>
      <c r="B532" t="str">
        <f t="shared" si="3"/>
        <v>*</v>
      </c>
      <c r="D532" t="s">
        <v>715</v>
      </c>
      <c r="E532" t="s">
        <v>716</v>
      </c>
      <c r="F532" t="s">
        <v>182</v>
      </c>
      <c r="G532" t="s">
        <v>694</v>
      </c>
    </row>
    <row r="533" spans="1:7" ht="12" customHeight="1" x14ac:dyDescent="0.2">
      <c r="A533" t="str">
        <f t="shared" si="2"/>
        <v>MAT</v>
      </c>
      <c r="B533" t="str">
        <f t="shared" si="3"/>
        <v>*</v>
      </c>
      <c r="D533" t="s">
        <v>717</v>
      </c>
      <c r="E533" t="s">
        <v>718</v>
      </c>
      <c r="F533" t="s">
        <v>182</v>
      </c>
      <c r="G533" t="s">
        <v>694</v>
      </c>
    </row>
    <row r="534" spans="1:7" ht="12" customHeight="1" x14ac:dyDescent="0.2">
      <c r="A534" t="str">
        <f t="shared" si="2"/>
        <v>MAT</v>
      </c>
      <c r="B534" t="str">
        <f t="shared" si="3"/>
        <v>*</v>
      </c>
      <c r="D534" t="s">
        <v>719</v>
      </c>
      <c r="E534" t="s">
        <v>720</v>
      </c>
      <c r="F534" t="s">
        <v>182</v>
      </c>
      <c r="G534" t="s">
        <v>694</v>
      </c>
    </row>
    <row r="535" spans="1:7" ht="12" customHeight="1" x14ac:dyDescent="0.2">
      <c r="A535" t="str">
        <f t="shared" si="2"/>
        <v>MAT</v>
      </c>
      <c r="B535" t="str">
        <f t="shared" si="3"/>
        <v>*</v>
      </c>
      <c r="D535" t="s">
        <v>721</v>
      </c>
      <c r="E535" t="s">
        <v>722</v>
      </c>
      <c r="F535" t="s">
        <v>182</v>
      </c>
      <c r="G535" t="s">
        <v>694</v>
      </c>
    </row>
    <row r="536" spans="1:7" ht="12" customHeight="1" x14ac:dyDescent="0.2">
      <c r="A536" t="str">
        <f t="shared" si="2"/>
        <v>MAT</v>
      </c>
      <c r="B536" t="str">
        <f t="shared" si="3"/>
        <v>*</v>
      </c>
      <c r="C536" t="s">
        <v>132</v>
      </c>
      <c r="D536" t="s">
        <v>572</v>
      </c>
      <c r="E536" t="s">
        <v>723</v>
      </c>
      <c r="F536" t="s">
        <v>182</v>
      </c>
      <c r="G536" t="s">
        <v>694</v>
      </c>
    </row>
    <row r="537" spans="1:7" ht="12" customHeight="1" x14ac:dyDescent="0.2">
      <c r="A537" t="str">
        <f t="shared" si="2"/>
        <v>MAT</v>
      </c>
      <c r="B537" t="str">
        <f t="shared" si="3"/>
        <v>*</v>
      </c>
      <c r="D537" t="s">
        <v>570</v>
      </c>
      <c r="E537" t="s">
        <v>724</v>
      </c>
      <c r="F537" t="s">
        <v>182</v>
      </c>
      <c r="G537" t="s">
        <v>694</v>
      </c>
    </row>
    <row r="538" spans="1:7" ht="12" customHeight="1" x14ac:dyDescent="0.2">
      <c r="A538" t="str">
        <f t="shared" si="2"/>
        <v>MAT</v>
      </c>
      <c r="B538" t="str">
        <f t="shared" si="3"/>
        <v>*</v>
      </c>
      <c r="D538" t="s">
        <v>584</v>
      </c>
      <c r="E538" t="s">
        <v>725</v>
      </c>
      <c r="F538" t="s">
        <v>182</v>
      </c>
      <c r="G538" t="s">
        <v>694</v>
      </c>
    </row>
    <row r="539" spans="1:7" ht="12" customHeight="1" x14ac:dyDescent="0.2">
      <c r="A539" t="str">
        <f t="shared" si="2"/>
        <v>MAT</v>
      </c>
      <c r="B539" t="str">
        <f t="shared" si="3"/>
        <v>*</v>
      </c>
      <c r="D539" t="s">
        <v>580</v>
      </c>
      <c r="E539" t="s">
        <v>726</v>
      </c>
      <c r="F539" t="s">
        <v>182</v>
      </c>
      <c r="G539" t="s">
        <v>694</v>
      </c>
    </row>
    <row r="540" spans="1:7" ht="12" customHeight="1" x14ac:dyDescent="0.2">
      <c r="A540" t="str">
        <f t="shared" si="2"/>
        <v>MAT</v>
      </c>
      <c r="B540" t="str">
        <f t="shared" si="3"/>
        <v>*</v>
      </c>
      <c r="D540" t="s">
        <v>561</v>
      </c>
      <c r="E540" t="s">
        <v>727</v>
      </c>
      <c r="F540" t="s">
        <v>182</v>
      </c>
      <c r="G540" t="s">
        <v>694</v>
      </c>
    </row>
    <row r="541" spans="1:7" ht="12" customHeight="1" x14ac:dyDescent="0.2">
      <c r="A541" t="str">
        <f t="shared" si="2"/>
        <v>MAT</v>
      </c>
      <c r="B541" t="str">
        <f t="shared" si="3"/>
        <v>*</v>
      </c>
      <c r="D541" t="s">
        <v>573</v>
      </c>
      <c r="E541" t="s">
        <v>728</v>
      </c>
      <c r="F541" t="s">
        <v>182</v>
      </c>
      <c r="G541" t="s">
        <v>694</v>
      </c>
    </row>
    <row r="542" spans="1:7" ht="12" customHeight="1" x14ac:dyDescent="0.2">
      <c r="A542" t="str">
        <f t="shared" si="2"/>
        <v>MAT</v>
      </c>
      <c r="B542" t="str">
        <f t="shared" si="3"/>
        <v>*</v>
      </c>
      <c r="D542" t="s">
        <v>585</v>
      </c>
      <c r="E542" t="s">
        <v>729</v>
      </c>
      <c r="F542" t="s">
        <v>182</v>
      </c>
      <c r="G542" t="s">
        <v>694</v>
      </c>
    </row>
    <row r="543" spans="1:7" ht="12" customHeight="1" x14ac:dyDescent="0.2">
      <c r="A543" t="str">
        <f t="shared" si="2"/>
        <v>DM</v>
      </c>
      <c r="B543" t="str">
        <f t="shared" si="3"/>
        <v>*</v>
      </c>
      <c r="C543" t="s">
        <v>730</v>
      </c>
      <c r="D543" t="s">
        <v>185</v>
      </c>
      <c r="E543" t="s">
        <v>731</v>
      </c>
      <c r="F543" t="s">
        <v>182</v>
      </c>
    </row>
    <row r="544" spans="1:7" ht="12" customHeight="1" x14ac:dyDescent="0.2">
      <c r="A544" t="str">
        <f t="shared" si="2"/>
        <v>DM</v>
      </c>
      <c r="B544" t="str">
        <f t="shared" si="3"/>
        <v>*</v>
      </c>
      <c r="D544" t="s">
        <v>236</v>
      </c>
      <c r="E544" t="s">
        <v>732</v>
      </c>
      <c r="F544" t="s">
        <v>182</v>
      </c>
    </row>
    <row r="545" spans="1:8" ht="12" customHeight="1" x14ac:dyDescent="0.2">
      <c r="A545" t="str">
        <f t="shared" si="2"/>
        <v>DM</v>
      </c>
      <c r="B545" t="str">
        <f t="shared" si="3"/>
        <v>*</v>
      </c>
      <c r="D545" t="s">
        <v>309</v>
      </c>
      <c r="E545" t="s">
        <v>733</v>
      </c>
      <c r="F545" t="s">
        <v>182</v>
      </c>
    </row>
    <row r="546" spans="1:8" ht="12" customHeight="1" x14ac:dyDescent="0.2">
      <c r="A546" t="str">
        <f t="shared" si="2"/>
        <v>DM</v>
      </c>
      <c r="B546" t="str">
        <f t="shared" si="3"/>
        <v>*</v>
      </c>
      <c r="D546" t="s">
        <v>329</v>
      </c>
      <c r="E546" t="s">
        <v>734</v>
      </c>
      <c r="F546" t="s">
        <v>182</v>
      </c>
    </row>
    <row r="547" spans="1:8" ht="12" customHeight="1" x14ac:dyDescent="0.2">
      <c r="A547" t="str">
        <f t="shared" si="2"/>
        <v>DM</v>
      </c>
      <c r="B547" t="str">
        <f t="shared" si="3"/>
        <v>*</v>
      </c>
      <c r="D547" t="s">
        <v>343</v>
      </c>
      <c r="E547" t="s">
        <v>735</v>
      </c>
      <c r="F547" t="s">
        <v>182</v>
      </c>
    </row>
    <row r="548" spans="1:8" ht="12" customHeight="1" x14ac:dyDescent="0.2">
      <c r="A548" t="str">
        <f t="shared" ref="A548:A556" si="4">IF(C548="",A547,C548)</f>
        <v>DM</v>
      </c>
      <c r="B548" t="str">
        <f t="shared" si="3"/>
        <v>*</v>
      </c>
      <c r="D548" t="s">
        <v>356</v>
      </c>
      <c r="E548" t="s">
        <v>736</v>
      </c>
      <c r="F548" t="s">
        <v>182</v>
      </c>
    </row>
    <row r="549" spans="1:8" ht="12" customHeight="1" x14ac:dyDescent="0.2">
      <c r="A549" t="str">
        <f t="shared" si="4"/>
        <v>DM</v>
      </c>
      <c r="B549" t="str">
        <f t="shared" si="3"/>
        <v>*</v>
      </c>
      <c r="D549" t="s">
        <v>367</v>
      </c>
      <c r="E549" t="s">
        <v>737</v>
      </c>
      <c r="F549" t="s">
        <v>182</v>
      </c>
    </row>
    <row r="550" spans="1:8" ht="12" customHeight="1" x14ac:dyDescent="0.2">
      <c r="A550" t="str">
        <f t="shared" si="4"/>
        <v>DM</v>
      </c>
      <c r="B550" t="str">
        <f t="shared" si="3"/>
        <v>*</v>
      </c>
      <c r="D550" t="s">
        <v>738</v>
      </c>
      <c r="E550" t="s">
        <v>739</v>
      </c>
      <c r="F550" t="s">
        <v>182</v>
      </c>
    </row>
    <row r="551" spans="1:8" ht="12" customHeight="1" x14ac:dyDescent="0.2">
      <c r="A551" t="str">
        <f t="shared" si="4"/>
        <v>DM</v>
      </c>
      <c r="B551" t="str">
        <f t="shared" si="3"/>
        <v>*</v>
      </c>
      <c r="D551" t="s">
        <v>388</v>
      </c>
      <c r="E551" t="s">
        <v>740</v>
      </c>
      <c r="F551" t="s">
        <v>182</v>
      </c>
    </row>
    <row r="552" spans="1:8" ht="12" customHeight="1" x14ac:dyDescent="0.2">
      <c r="A552" t="str">
        <f t="shared" si="4"/>
        <v>DM</v>
      </c>
      <c r="B552" t="str">
        <f t="shared" si="3"/>
        <v>*</v>
      </c>
      <c r="D552" t="s">
        <v>560</v>
      </c>
      <c r="E552" t="s">
        <v>741</v>
      </c>
      <c r="F552" t="s">
        <v>182</v>
      </c>
    </row>
    <row r="553" spans="1:8" ht="12" customHeight="1" x14ac:dyDescent="0.2">
      <c r="A553" t="str">
        <f t="shared" si="4"/>
        <v>DM</v>
      </c>
      <c r="B553" t="str">
        <f t="shared" si="3"/>
        <v>*</v>
      </c>
      <c r="D553" t="s">
        <v>569</v>
      </c>
      <c r="E553" t="s">
        <v>742</v>
      </c>
      <c r="F553" t="s">
        <v>182</v>
      </c>
    </row>
    <row r="554" spans="1:8" ht="12" customHeight="1" x14ac:dyDescent="0.2">
      <c r="A554" t="str">
        <f t="shared" si="4"/>
        <v>ENV</v>
      </c>
      <c r="B554" t="str">
        <f t="shared" si="3"/>
        <v>*</v>
      </c>
      <c r="C554" t="s">
        <v>113</v>
      </c>
      <c r="D554" t="s">
        <v>154</v>
      </c>
      <c r="E554" t="s">
        <v>743</v>
      </c>
      <c r="F554" t="s">
        <v>34</v>
      </c>
    </row>
    <row r="555" spans="1:8" ht="12" customHeight="1" x14ac:dyDescent="0.2">
      <c r="A555" t="str">
        <f t="shared" si="4"/>
        <v>ENV</v>
      </c>
      <c r="B555" t="str">
        <f t="shared" si="3"/>
        <v>*</v>
      </c>
      <c r="D555" t="s">
        <v>744</v>
      </c>
      <c r="E555" t="s">
        <v>745</v>
      </c>
      <c r="F555" t="s">
        <v>746</v>
      </c>
    </row>
    <row r="556" spans="1:8" ht="12" customHeight="1" x14ac:dyDescent="0.2">
      <c r="A556" t="str">
        <f t="shared" si="4"/>
        <v>ENV</v>
      </c>
      <c r="B556" t="str">
        <f t="shared" si="3"/>
        <v>*</v>
      </c>
      <c r="C556" t="s">
        <v>113</v>
      </c>
      <c r="D556" t="s">
        <v>747</v>
      </c>
      <c r="E556" t="s">
        <v>748</v>
      </c>
      <c r="F556" t="s">
        <v>34</v>
      </c>
    </row>
    <row r="557" spans="1:8" ht="12" customHeight="1" x14ac:dyDescent="0.2">
      <c r="B557" t="str">
        <f t="shared" si="3"/>
        <v>*</v>
      </c>
      <c r="D557" t="s">
        <v>172</v>
      </c>
      <c r="E557" t="s">
        <v>173</v>
      </c>
      <c r="F557" t="s">
        <v>129</v>
      </c>
      <c r="G557" t="s">
        <v>128</v>
      </c>
      <c r="H557" t="s">
        <v>174</v>
      </c>
    </row>
    <row r="558" spans="1:8" ht="12" customHeight="1" x14ac:dyDescent="0.2"/>
    <row r="559" spans="1:8" ht="12" customHeight="1" x14ac:dyDescent="0.2"/>
    <row r="560" spans="1:8" ht="12" customHeight="1" x14ac:dyDescent="0.2"/>
    <row r="561" spans="2:9" ht="12" customHeight="1" x14ac:dyDescent="0.2"/>
    <row r="562" spans="2:9" ht="12" customHeight="1" x14ac:dyDescent="0.2"/>
    <row r="566" spans="2:9" x14ac:dyDescent="0.2">
      <c r="B566" t="s">
        <v>72</v>
      </c>
    </row>
    <row r="567" spans="2:9" x14ac:dyDescent="0.2">
      <c r="B567" t="s">
        <v>38</v>
      </c>
      <c r="C567" t="s">
        <v>39</v>
      </c>
      <c r="D567" t="s">
        <v>40</v>
      </c>
      <c r="E567" t="s">
        <v>73</v>
      </c>
      <c r="F567" t="s">
        <v>74</v>
      </c>
      <c r="G567" t="s">
        <v>75</v>
      </c>
      <c r="H567" t="s">
        <v>76</v>
      </c>
      <c r="I567" t="s">
        <v>77</v>
      </c>
    </row>
    <row r="568" spans="2:9" x14ac:dyDescent="0.2">
      <c r="B568" t="s">
        <v>749</v>
      </c>
      <c r="C568" t="s">
        <v>180</v>
      </c>
      <c r="D568" t="s">
        <v>181</v>
      </c>
      <c r="E568" t="s">
        <v>182</v>
      </c>
      <c r="F568" t="s">
        <v>90</v>
      </c>
      <c r="I568" t="s">
        <v>78</v>
      </c>
    </row>
    <row r="569" spans="2:9" x14ac:dyDescent="0.2">
      <c r="B569" t="s">
        <v>749</v>
      </c>
      <c r="C569" t="s">
        <v>234</v>
      </c>
      <c r="D569" t="s">
        <v>235</v>
      </c>
      <c r="E569" t="s">
        <v>182</v>
      </c>
      <c r="F569" t="s">
        <v>90</v>
      </c>
      <c r="I569" t="s">
        <v>78</v>
      </c>
    </row>
    <row r="570" spans="2:9" x14ac:dyDescent="0.2">
      <c r="B570" t="s">
        <v>749</v>
      </c>
      <c r="C570" t="s">
        <v>237</v>
      </c>
      <c r="D570" t="s">
        <v>238</v>
      </c>
      <c r="E570" t="s">
        <v>182</v>
      </c>
      <c r="F570" t="s">
        <v>90</v>
      </c>
      <c r="I570" t="s">
        <v>78</v>
      </c>
    </row>
    <row r="571" spans="2:9" x14ac:dyDescent="0.2">
      <c r="B571" t="s">
        <v>749</v>
      </c>
      <c r="C571" t="s">
        <v>240</v>
      </c>
      <c r="D571" t="s">
        <v>241</v>
      </c>
      <c r="E571" t="s">
        <v>182</v>
      </c>
      <c r="F571" t="s">
        <v>90</v>
      </c>
      <c r="I571" t="s">
        <v>78</v>
      </c>
    </row>
    <row r="572" spans="2:9" x14ac:dyDescent="0.2">
      <c r="B572" t="s">
        <v>749</v>
      </c>
      <c r="C572" t="s">
        <v>242</v>
      </c>
      <c r="D572" t="s">
        <v>243</v>
      </c>
      <c r="E572" t="s">
        <v>182</v>
      </c>
      <c r="F572" t="s">
        <v>90</v>
      </c>
      <c r="I572" t="s">
        <v>78</v>
      </c>
    </row>
    <row r="573" spans="2:9" x14ac:dyDescent="0.2">
      <c r="B573" t="s">
        <v>749</v>
      </c>
      <c r="C573" t="s">
        <v>244</v>
      </c>
      <c r="D573" t="s">
        <v>245</v>
      </c>
      <c r="E573" t="s">
        <v>182</v>
      </c>
      <c r="F573" t="s">
        <v>90</v>
      </c>
      <c r="I573" t="s">
        <v>78</v>
      </c>
    </row>
    <row r="574" spans="2:9" x14ac:dyDescent="0.2">
      <c r="B574" t="s">
        <v>749</v>
      </c>
      <c r="C574" t="s">
        <v>305</v>
      </c>
      <c r="D574" t="s">
        <v>306</v>
      </c>
      <c r="E574" t="s">
        <v>182</v>
      </c>
      <c r="F574" t="s">
        <v>90</v>
      </c>
      <c r="I574" t="s">
        <v>78</v>
      </c>
    </row>
    <row r="575" spans="2:9" x14ac:dyDescent="0.2">
      <c r="B575" t="s">
        <v>749</v>
      </c>
      <c r="C575" t="s">
        <v>310</v>
      </c>
      <c r="D575" t="s">
        <v>311</v>
      </c>
      <c r="E575" t="s">
        <v>182</v>
      </c>
      <c r="F575" t="s">
        <v>90</v>
      </c>
      <c r="I575" t="s">
        <v>78</v>
      </c>
    </row>
    <row r="576" spans="2:9" x14ac:dyDescent="0.2">
      <c r="B576" t="s">
        <v>749</v>
      </c>
      <c r="C576" t="s">
        <v>313</v>
      </c>
      <c r="D576" t="s">
        <v>314</v>
      </c>
      <c r="E576" t="s">
        <v>182</v>
      </c>
      <c r="F576" t="s">
        <v>90</v>
      </c>
      <c r="I576" t="s">
        <v>78</v>
      </c>
    </row>
    <row r="577" spans="2:9" x14ac:dyDescent="0.2">
      <c r="B577" t="s">
        <v>749</v>
      </c>
      <c r="C577" t="s">
        <v>327</v>
      </c>
      <c r="D577" t="s">
        <v>328</v>
      </c>
      <c r="E577" t="s">
        <v>182</v>
      </c>
      <c r="F577" t="s">
        <v>90</v>
      </c>
      <c r="I577" t="s">
        <v>78</v>
      </c>
    </row>
    <row r="578" spans="2:9" x14ac:dyDescent="0.2">
      <c r="B578" t="s">
        <v>749</v>
      </c>
      <c r="C578" t="s">
        <v>339</v>
      </c>
      <c r="D578" t="s">
        <v>340</v>
      </c>
      <c r="E578" t="s">
        <v>182</v>
      </c>
      <c r="F578" t="s">
        <v>90</v>
      </c>
      <c r="I578" t="s">
        <v>78</v>
      </c>
    </row>
    <row r="579" spans="2:9" x14ac:dyDescent="0.2">
      <c r="B579" t="s">
        <v>749</v>
      </c>
      <c r="C579" t="s">
        <v>354</v>
      </c>
      <c r="D579" t="s">
        <v>355</v>
      </c>
      <c r="E579" t="s">
        <v>182</v>
      </c>
      <c r="F579" t="s">
        <v>90</v>
      </c>
      <c r="I579" t="s">
        <v>78</v>
      </c>
    </row>
    <row r="580" spans="2:9" x14ac:dyDescent="0.2">
      <c r="B580" t="s">
        <v>749</v>
      </c>
      <c r="C580" t="s">
        <v>359</v>
      </c>
      <c r="D580" t="s">
        <v>750</v>
      </c>
      <c r="E580" t="s">
        <v>182</v>
      </c>
      <c r="F580" t="s">
        <v>90</v>
      </c>
      <c r="I580" t="s">
        <v>78</v>
      </c>
    </row>
    <row r="581" spans="2:9" x14ac:dyDescent="0.2">
      <c r="B581" t="s">
        <v>749</v>
      </c>
      <c r="C581" t="s">
        <v>363</v>
      </c>
      <c r="D581" t="s">
        <v>364</v>
      </c>
      <c r="E581" t="s">
        <v>90</v>
      </c>
      <c r="F581" t="s">
        <v>182</v>
      </c>
      <c r="I581" t="s">
        <v>78</v>
      </c>
    </row>
    <row r="582" spans="2:9" x14ac:dyDescent="0.2">
      <c r="B582" t="s">
        <v>749</v>
      </c>
      <c r="C582" t="s">
        <v>365</v>
      </c>
      <c r="D582" t="s">
        <v>366</v>
      </c>
      <c r="E582" t="s">
        <v>182</v>
      </c>
      <c r="F582" t="s">
        <v>90</v>
      </c>
      <c r="I582" t="s">
        <v>78</v>
      </c>
    </row>
    <row r="583" spans="2:9" x14ac:dyDescent="0.2">
      <c r="B583" t="s">
        <v>749</v>
      </c>
      <c r="C583" t="s">
        <v>369</v>
      </c>
      <c r="D583" t="s">
        <v>751</v>
      </c>
      <c r="E583" t="s">
        <v>182</v>
      </c>
      <c r="F583" t="s">
        <v>90</v>
      </c>
      <c r="I583" t="s">
        <v>78</v>
      </c>
    </row>
    <row r="584" spans="2:9" x14ac:dyDescent="0.2">
      <c r="B584" t="s">
        <v>749</v>
      </c>
      <c r="C584" t="s">
        <v>373</v>
      </c>
      <c r="D584" t="s">
        <v>374</v>
      </c>
      <c r="E584" t="s">
        <v>90</v>
      </c>
      <c r="F584" t="s">
        <v>182</v>
      </c>
      <c r="I584" t="s">
        <v>78</v>
      </c>
    </row>
    <row r="585" spans="2:9" x14ac:dyDescent="0.2">
      <c r="B585" t="s">
        <v>749</v>
      </c>
      <c r="C585" t="s">
        <v>375</v>
      </c>
      <c r="D585" t="s">
        <v>376</v>
      </c>
      <c r="E585" t="s">
        <v>182</v>
      </c>
      <c r="F585" t="s">
        <v>90</v>
      </c>
      <c r="I585" t="s">
        <v>78</v>
      </c>
    </row>
    <row r="586" spans="2:9" x14ac:dyDescent="0.2">
      <c r="B586" t="s">
        <v>749</v>
      </c>
      <c r="C586" t="s">
        <v>381</v>
      </c>
      <c r="D586" t="s">
        <v>382</v>
      </c>
      <c r="E586" t="s">
        <v>182</v>
      </c>
      <c r="F586" t="s">
        <v>90</v>
      </c>
      <c r="I586" t="s">
        <v>78</v>
      </c>
    </row>
    <row r="587" spans="2:9" x14ac:dyDescent="0.2">
      <c r="B587" t="s">
        <v>749</v>
      </c>
      <c r="C587" t="s">
        <v>383</v>
      </c>
      <c r="D587" t="s">
        <v>384</v>
      </c>
      <c r="E587" t="s">
        <v>90</v>
      </c>
      <c r="F587" t="s">
        <v>182</v>
      </c>
      <c r="I587" t="s">
        <v>78</v>
      </c>
    </row>
    <row r="588" spans="2:9" x14ac:dyDescent="0.2">
      <c r="B588" t="s">
        <v>749</v>
      </c>
      <c r="C588" t="s">
        <v>385</v>
      </c>
      <c r="D588" t="s">
        <v>386</v>
      </c>
      <c r="E588" t="s">
        <v>182</v>
      </c>
      <c r="F588" t="s">
        <v>90</v>
      </c>
      <c r="I588" t="s">
        <v>78</v>
      </c>
    </row>
    <row r="589" spans="2:9" x14ac:dyDescent="0.2">
      <c r="B589" t="s">
        <v>749</v>
      </c>
      <c r="C589" t="s">
        <v>558</v>
      </c>
      <c r="D589" t="s">
        <v>559</v>
      </c>
      <c r="E589" t="s">
        <v>182</v>
      </c>
      <c r="F589" t="s">
        <v>90</v>
      </c>
      <c r="I589" t="s">
        <v>78</v>
      </c>
    </row>
    <row r="590" spans="2:9" x14ac:dyDescent="0.2">
      <c r="B590" t="s">
        <v>749</v>
      </c>
      <c r="C590" t="s">
        <v>562</v>
      </c>
      <c r="D590" t="s">
        <v>563</v>
      </c>
      <c r="E590" t="s">
        <v>182</v>
      </c>
      <c r="F590" t="s">
        <v>90</v>
      </c>
      <c r="I590" t="s">
        <v>78</v>
      </c>
    </row>
    <row r="591" spans="2:9" x14ac:dyDescent="0.2">
      <c r="B591" t="s">
        <v>749</v>
      </c>
      <c r="C591" t="s">
        <v>565</v>
      </c>
      <c r="D591" t="s">
        <v>754</v>
      </c>
      <c r="E591" t="s">
        <v>90</v>
      </c>
      <c r="F591" t="s">
        <v>182</v>
      </c>
      <c r="I591" t="s">
        <v>78</v>
      </c>
    </row>
    <row r="592" spans="2:9" x14ac:dyDescent="0.2">
      <c r="B592" t="s">
        <v>749</v>
      </c>
      <c r="C592" t="s">
        <v>567</v>
      </c>
      <c r="D592" t="s">
        <v>568</v>
      </c>
      <c r="E592" t="s">
        <v>182</v>
      </c>
      <c r="F592" t="s">
        <v>90</v>
      </c>
      <c r="I592" t="s">
        <v>78</v>
      </c>
    </row>
    <row r="593" spans="2:9" x14ac:dyDescent="0.2">
      <c r="B593" t="s">
        <v>749</v>
      </c>
      <c r="C593" t="s">
        <v>574</v>
      </c>
      <c r="D593" t="s">
        <v>575</v>
      </c>
      <c r="E593" t="s">
        <v>182</v>
      </c>
      <c r="F593" t="s">
        <v>90</v>
      </c>
      <c r="I593" t="s">
        <v>78</v>
      </c>
    </row>
    <row r="594" spans="2:9" x14ac:dyDescent="0.2">
      <c r="B594" t="s">
        <v>749</v>
      </c>
      <c r="C594" t="s">
        <v>576</v>
      </c>
      <c r="D594" t="s">
        <v>577</v>
      </c>
      <c r="E594" t="s">
        <v>182</v>
      </c>
      <c r="F594" t="s">
        <v>90</v>
      </c>
      <c r="I594" t="s">
        <v>755</v>
      </c>
    </row>
    <row r="595" spans="2:9" x14ac:dyDescent="0.2">
      <c r="B595" t="s">
        <v>756</v>
      </c>
      <c r="C595" t="s">
        <v>192</v>
      </c>
      <c r="D595" t="s">
        <v>193</v>
      </c>
      <c r="E595" t="s">
        <v>182</v>
      </c>
      <c r="F595" t="s">
        <v>90</v>
      </c>
      <c r="I595" t="s">
        <v>78</v>
      </c>
    </row>
    <row r="596" spans="2:9" x14ac:dyDescent="0.2">
      <c r="B596" t="s">
        <v>756</v>
      </c>
      <c r="C596" t="s">
        <v>199</v>
      </c>
      <c r="D596" t="s">
        <v>200</v>
      </c>
      <c r="E596" t="s">
        <v>182</v>
      </c>
      <c r="F596" t="s">
        <v>90</v>
      </c>
      <c r="I596" t="s">
        <v>78</v>
      </c>
    </row>
    <row r="597" spans="2:9" x14ac:dyDescent="0.2">
      <c r="B597" t="s">
        <v>756</v>
      </c>
      <c r="C597" t="s">
        <v>204</v>
      </c>
      <c r="D597" t="s">
        <v>205</v>
      </c>
      <c r="E597" t="s">
        <v>182</v>
      </c>
      <c r="F597" t="s">
        <v>90</v>
      </c>
      <c r="I597" t="s">
        <v>78</v>
      </c>
    </row>
    <row r="598" spans="2:9" x14ac:dyDescent="0.2">
      <c r="B598" t="s">
        <v>756</v>
      </c>
      <c r="C598" t="s">
        <v>209</v>
      </c>
      <c r="D598" t="s">
        <v>210</v>
      </c>
      <c r="E598" t="s">
        <v>182</v>
      </c>
      <c r="F598" t="s">
        <v>90</v>
      </c>
      <c r="I598" t="s">
        <v>78</v>
      </c>
    </row>
    <row r="599" spans="2:9" x14ac:dyDescent="0.2">
      <c r="B599" t="s">
        <v>756</v>
      </c>
      <c r="C599" t="s">
        <v>212</v>
      </c>
      <c r="D599" t="s">
        <v>213</v>
      </c>
      <c r="E599" t="s">
        <v>182</v>
      </c>
      <c r="F599" t="s">
        <v>90</v>
      </c>
      <c r="I599" t="s">
        <v>78</v>
      </c>
    </row>
    <row r="600" spans="2:9" x14ac:dyDescent="0.2">
      <c r="B600" t="s">
        <v>756</v>
      </c>
      <c r="C600" t="s">
        <v>216</v>
      </c>
      <c r="D600" t="s">
        <v>217</v>
      </c>
      <c r="E600" t="s">
        <v>182</v>
      </c>
      <c r="F600" t="s">
        <v>90</v>
      </c>
      <c r="I600" t="s">
        <v>78</v>
      </c>
    </row>
    <row r="601" spans="2:9" x14ac:dyDescent="0.2">
      <c r="B601" t="s">
        <v>756</v>
      </c>
      <c r="C601" t="s">
        <v>226</v>
      </c>
      <c r="D601" t="s">
        <v>227</v>
      </c>
      <c r="E601" t="s">
        <v>182</v>
      </c>
      <c r="F601" t="s">
        <v>90</v>
      </c>
      <c r="I601" t="s">
        <v>78</v>
      </c>
    </row>
    <row r="602" spans="2:9" x14ac:dyDescent="0.2">
      <c r="B602" t="s">
        <v>756</v>
      </c>
      <c r="C602" t="s">
        <v>229</v>
      </c>
      <c r="D602" t="s">
        <v>230</v>
      </c>
      <c r="E602" t="s">
        <v>182</v>
      </c>
      <c r="F602" t="s">
        <v>90</v>
      </c>
      <c r="I602" t="s">
        <v>78</v>
      </c>
    </row>
    <row r="603" spans="2:9" x14ac:dyDescent="0.2">
      <c r="B603" t="s">
        <v>756</v>
      </c>
      <c r="C603" t="s">
        <v>246</v>
      </c>
      <c r="D603" t="s">
        <v>247</v>
      </c>
      <c r="E603" t="s">
        <v>129</v>
      </c>
      <c r="F603" t="s">
        <v>79</v>
      </c>
      <c r="I603" t="s">
        <v>78</v>
      </c>
    </row>
    <row r="604" spans="2:9" x14ac:dyDescent="0.2">
      <c r="B604" t="s">
        <v>756</v>
      </c>
      <c r="C604" t="s">
        <v>249</v>
      </c>
      <c r="D604" t="s">
        <v>250</v>
      </c>
      <c r="E604" t="s">
        <v>129</v>
      </c>
      <c r="F604" t="s">
        <v>79</v>
      </c>
      <c r="I604" t="s">
        <v>78</v>
      </c>
    </row>
    <row r="605" spans="2:9" x14ac:dyDescent="0.2">
      <c r="B605" t="s">
        <v>756</v>
      </c>
      <c r="C605" t="s">
        <v>270</v>
      </c>
      <c r="D605" t="s">
        <v>271</v>
      </c>
      <c r="E605" t="s">
        <v>129</v>
      </c>
      <c r="F605" t="s">
        <v>6</v>
      </c>
      <c r="I605" t="s">
        <v>78</v>
      </c>
    </row>
    <row r="606" spans="2:9" x14ac:dyDescent="0.2">
      <c r="B606" t="s">
        <v>756</v>
      </c>
      <c r="C606" t="s">
        <v>272</v>
      </c>
      <c r="D606" t="s">
        <v>273</v>
      </c>
      <c r="E606" t="s">
        <v>129</v>
      </c>
      <c r="F606" t="s">
        <v>6</v>
      </c>
      <c r="I606" t="s">
        <v>78</v>
      </c>
    </row>
    <row r="607" spans="2:9" x14ac:dyDescent="0.2">
      <c r="B607" t="s">
        <v>756</v>
      </c>
      <c r="C607" t="s">
        <v>274</v>
      </c>
      <c r="D607" t="s">
        <v>275</v>
      </c>
      <c r="E607" t="s">
        <v>129</v>
      </c>
      <c r="F607" t="s">
        <v>6</v>
      </c>
      <c r="I607" t="s">
        <v>78</v>
      </c>
    </row>
    <row r="608" spans="2:9" x14ac:dyDescent="0.2">
      <c r="B608" t="s">
        <v>756</v>
      </c>
      <c r="C608" t="s">
        <v>276</v>
      </c>
      <c r="D608" t="s">
        <v>277</v>
      </c>
      <c r="E608" t="s">
        <v>129</v>
      </c>
      <c r="F608" t="s">
        <v>6</v>
      </c>
      <c r="I608" t="s">
        <v>78</v>
      </c>
    </row>
    <row r="609" spans="2:9" x14ac:dyDescent="0.2">
      <c r="B609" t="s">
        <v>756</v>
      </c>
      <c r="C609" t="s">
        <v>278</v>
      </c>
      <c r="D609" t="s">
        <v>279</v>
      </c>
      <c r="E609" t="s">
        <v>129</v>
      </c>
      <c r="F609" t="s">
        <v>6</v>
      </c>
      <c r="I609" t="s">
        <v>78</v>
      </c>
    </row>
    <row r="610" spans="2:9" x14ac:dyDescent="0.2">
      <c r="B610" t="s">
        <v>756</v>
      </c>
      <c r="C610" t="s">
        <v>280</v>
      </c>
      <c r="D610" t="s">
        <v>281</v>
      </c>
      <c r="E610" t="s">
        <v>129</v>
      </c>
      <c r="F610" t="s">
        <v>6</v>
      </c>
      <c r="I610" t="s">
        <v>78</v>
      </c>
    </row>
    <row r="611" spans="2:9" x14ac:dyDescent="0.2">
      <c r="B611" t="s">
        <v>756</v>
      </c>
      <c r="C611" t="s">
        <v>282</v>
      </c>
      <c r="D611" t="s">
        <v>283</v>
      </c>
      <c r="E611" t="s">
        <v>129</v>
      </c>
      <c r="F611" t="s">
        <v>6</v>
      </c>
      <c r="I611" t="s">
        <v>78</v>
      </c>
    </row>
    <row r="612" spans="2:9" x14ac:dyDescent="0.2">
      <c r="B612" t="s">
        <v>756</v>
      </c>
      <c r="C612" t="s">
        <v>284</v>
      </c>
      <c r="D612" t="s">
        <v>285</v>
      </c>
      <c r="E612" t="s">
        <v>129</v>
      </c>
      <c r="F612" t="s">
        <v>6</v>
      </c>
      <c r="I612" t="s">
        <v>78</v>
      </c>
    </row>
    <row r="613" spans="2:9" x14ac:dyDescent="0.2">
      <c r="B613" t="s">
        <v>756</v>
      </c>
      <c r="C613" t="s">
        <v>286</v>
      </c>
      <c r="D613" t="s">
        <v>287</v>
      </c>
      <c r="E613" t="s">
        <v>129</v>
      </c>
      <c r="F613" t="s">
        <v>6</v>
      </c>
      <c r="I613" t="s">
        <v>78</v>
      </c>
    </row>
    <row r="614" spans="2:9" x14ac:dyDescent="0.2">
      <c r="B614" t="s">
        <v>756</v>
      </c>
      <c r="C614" t="s">
        <v>289</v>
      </c>
      <c r="D614" t="s">
        <v>290</v>
      </c>
      <c r="E614" t="s">
        <v>129</v>
      </c>
      <c r="F614" t="s">
        <v>6</v>
      </c>
      <c r="I614" t="s">
        <v>78</v>
      </c>
    </row>
    <row r="615" spans="2:9" x14ac:dyDescent="0.2">
      <c r="B615" t="s">
        <v>756</v>
      </c>
      <c r="C615" t="s">
        <v>291</v>
      </c>
      <c r="D615" t="s">
        <v>292</v>
      </c>
      <c r="E615" t="s">
        <v>129</v>
      </c>
      <c r="F615" t="s">
        <v>6</v>
      </c>
      <c r="I615" t="s">
        <v>78</v>
      </c>
    </row>
    <row r="616" spans="2:9" x14ac:dyDescent="0.2">
      <c r="B616" t="s">
        <v>756</v>
      </c>
      <c r="C616" t="s">
        <v>293</v>
      </c>
      <c r="D616" t="s">
        <v>294</v>
      </c>
      <c r="E616" t="s">
        <v>129</v>
      </c>
      <c r="F616" t="s">
        <v>6</v>
      </c>
      <c r="I616" t="s">
        <v>78</v>
      </c>
    </row>
    <row r="617" spans="2:9" x14ac:dyDescent="0.2">
      <c r="B617" t="s">
        <v>756</v>
      </c>
      <c r="C617" t="s">
        <v>295</v>
      </c>
      <c r="D617" t="s">
        <v>296</v>
      </c>
      <c r="E617" t="s">
        <v>129</v>
      </c>
      <c r="F617" t="s">
        <v>6</v>
      </c>
      <c r="I617" t="s">
        <v>78</v>
      </c>
    </row>
    <row r="618" spans="2:9" x14ac:dyDescent="0.2">
      <c r="B618" t="s">
        <v>756</v>
      </c>
      <c r="C618" t="s">
        <v>297</v>
      </c>
      <c r="D618" t="s">
        <v>298</v>
      </c>
      <c r="E618" t="s">
        <v>129</v>
      </c>
      <c r="F618" t="s">
        <v>6</v>
      </c>
      <c r="I618" t="s">
        <v>78</v>
      </c>
    </row>
    <row r="619" spans="2:9" x14ac:dyDescent="0.2">
      <c r="B619" t="s">
        <v>756</v>
      </c>
      <c r="C619" t="s">
        <v>301</v>
      </c>
      <c r="D619" t="s">
        <v>302</v>
      </c>
      <c r="E619" t="s">
        <v>129</v>
      </c>
      <c r="F619" t="s">
        <v>6</v>
      </c>
      <c r="I619" t="s">
        <v>78</v>
      </c>
    </row>
    <row r="620" spans="2:9" x14ac:dyDescent="0.2">
      <c r="B620" t="s">
        <v>756</v>
      </c>
      <c r="C620" t="s">
        <v>303</v>
      </c>
      <c r="D620" t="s">
        <v>304</v>
      </c>
      <c r="E620" t="s">
        <v>129</v>
      </c>
      <c r="F620" t="s">
        <v>6</v>
      </c>
      <c r="I620" t="s">
        <v>78</v>
      </c>
    </row>
    <row r="621" spans="2:9" x14ac:dyDescent="0.2">
      <c r="B621" t="s">
        <v>756</v>
      </c>
      <c r="C621" t="s">
        <v>316</v>
      </c>
      <c r="D621" t="s">
        <v>317</v>
      </c>
      <c r="E621" t="s">
        <v>182</v>
      </c>
      <c r="F621" t="s">
        <v>90</v>
      </c>
      <c r="I621" t="s">
        <v>78</v>
      </c>
    </row>
    <row r="622" spans="2:9" x14ac:dyDescent="0.2">
      <c r="B622" t="s">
        <v>756</v>
      </c>
      <c r="C622" t="s">
        <v>322</v>
      </c>
      <c r="D622" t="s">
        <v>323</v>
      </c>
      <c r="E622" t="s">
        <v>182</v>
      </c>
      <c r="F622" t="s">
        <v>90</v>
      </c>
      <c r="I622" t="s">
        <v>78</v>
      </c>
    </row>
    <row r="623" spans="2:9" x14ac:dyDescent="0.2">
      <c r="B623" t="s">
        <v>756</v>
      </c>
      <c r="C623" t="s">
        <v>336</v>
      </c>
      <c r="D623" t="s">
        <v>337</v>
      </c>
      <c r="E623" t="s">
        <v>182</v>
      </c>
      <c r="F623" t="s">
        <v>90</v>
      </c>
      <c r="I623" t="s">
        <v>78</v>
      </c>
    </row>
    <row r="624" spans="2:9" x14ac:dyDescent="0.2">
      <c r="B624" t="s">
        <v>756</v>
      </c>
      <c r="C624" t="s">
        <v>345</v>
      </c>
      <c r="D624" t="s">
        <v>346</v>
      </c>
      <c r="E624" t="s">
        <v>182</v>
      </c>
      <c r="F624" t="s">
        <v>90</v>
      </c>
      <c r="I624" t="s">
        <v>78</v>
      </c>
    </row>
    <row r="625" spans="2:9" x14ac:dyDescent="0.2">
      <c r="B625" t="s">
        <v>756</v>
      </c>
      <c r="C625" t="s">
        <v>350</v>
      </c>
      <c r="D625" t="s">
        <v>351</v>
      </c>
      <c r="E625" t="s">
        <v>182</v>
      </c>
      <c r="F625" t="s">
        <v>90</v>
      </c>
      <c r="I625" t="s">
        <v>78</v>
      </c>
    </row>
    <row r="626" spans="2:9" x14ac:dyDescent="0.2">
      <c r="B626" t="s">
        <v>749</v>
      </c>
      <c r="C626" t="s">
        <v>752</v>
      </c>
      <c r="D626" t="s">
        <v>753</v>
      </c>
      <c r="E626" t="s">
        <v>182</v>
      </c>
      <c r="F626" t="s">
        <v>182</v>
      </c>
      <c r="I626" t="s">
        <v>78</v>
      </c>
    </row>
    <row r="627" spans="2:9" x14ac:dyDescent="0.2">
      <c r="B627" t="s">
        <v>756</v>
      </c>
      <c r="C627" t="s">
        <v>757</v>
      </c>
      <c r="D627" t="s">
        <v>758</v>
      </c>
      <c r="E627" t="s">
        <v>182</v>
      </c>
      <c r="F627" t="s">
        <v>182</v>
      </c>
      <c r="I627" t="s">
        <v>78</v>
      </c>
    </row>
    <row r="628" spans="2:9" x14ac:dyDescent="0.2">
      <c r="B628" t="s">
        <v>756</v>
      </c>
      <c r="C628" t="s">
        <v>759</v>
      </c>
      <c r="D628" t="s">
        <v>760</v>
      </c>
      <c r="E628" t="s">
        <v>182</v>
      </c>
      <c r="F628" t="s">
        <v>182</v>
      </c>
      <c r="I628" t="s">
        <v>78</v>
      </c>
    </row>
    <row r="629" spans="2:9" x14ac:dyDescent="0.2">
      <c r="B629" t="s">
        <v>756</v>
      </c>
      <c r="C629" t="s">
        <v>761</v>
      </c>
      <c r="D629" t="s">
        <v>762</v>
      </c>
      <c r="E629" t="s">
        <v>182</v>
      </c>
      <c r="F629" t="s">
        <v>182</v>
      </c>
      <c r="H629" t="s">
        <v>717</v>
      </c>
      <c r="I629" t="s">
        <v>78</v>
      </c>
    </row>
    <row r="630" spans="2:9" x14ac:dyDescent="0.2">
      <c r="B630" t="s">
        <v>756</v>
      </c>
      <c r="C630" t="s">
        <v>763</v>
      </c>
      <c r="D630" t="s">
        <v>764</v>
      </c>
      <c r="E630" t="s">
        <v>182</v>
      </c>
      <c r="F630" t="s">
        <v>182</v>
      </c>
      <c r="I630" t="s">
        <v>78</v>
      </c>
    </row>
    <row r="631" spans="2:9" x14ac:dyDescent="0.2">
      <c r="B631" t="s">
        <v>756</v>
      </c>
      <c r="C631" t="s">
        <v>765</v>
      </c>
      <c r="D631" t="s">
        <v>766</v>
      </c>
      <c r="E631" t="s">
        <v>182</v>
      </c>
      <c r="F631" t="s">
        <v>182</v>
      </c>
      <c r="H631" t="s">
        <v>717</v>
      </c>
      <c r="I631" t="s">
        <v>78</v>
      </c>
    </row>
    <row r="632" spans="2:9" x14ac:dyDescent="0.2">
      <c r="B632" t="s">
        <v>756</v>
      </c>
      <c r="C632" t="s">
        <v>767</v>
      </c>
      <c r="D632" t="s">
        <v>768</v>
      </c>
      <c r="E632" t="s">
        <v>182</v>
      </c>
      <c r="F632" t="s">
        <v>182</v>
      </c>
      <c r="I632" t="s">
        <v>78</v>
      </c>
    </row>
    <row r="633" spans="2:9" x14ac:dyDescent="0.2">
      <c r="B633" t="s">
        <v>756</v>
      </c>
      <c r="C633" t="s">
        <v>769</v>
      </c>
      <c r="D633" t="s">
        <v>770</v>
      </c>
      <c r="E633" t="s">
        <v>182</v>
      </c>
      <c r="F633" t="s">
        <v>182</v>
      </c>
      <c r="I633" t="s">
        <v>78</v>
      </c>
    </row>
    <row r="634" spans="2:9" x14ac:dyDescent="0.2">
      <c r="B634" t="s">
        <v>756</v>
      </c>
      <c r="C634" t="s">
        <v>771</v>
      </c>
      <c r="D634" t="s">
        <v>772</v>
      </c>
      <c r="E634" t="s">
        <v>182</v>
      </c>
      <c r="F634" t="s">
        <v>182</v>
      </c>
      <c r="I634" t="s">
        <v>78</v>
      </c>
    </row>
    <row r="635" spans="2:9" x14ac:dyDescent="0.2">
      <c r="B635" t="s">
        <v>756</v>
      </c>
      <c r="C635" t="s">
        <v>773</v>
      </c>
      <c r="D635" t="s">
        <v>774</v>
      </c>
      <c r="E635" t="s">
        <v>182</v>
      </c>
      <c r="F635" t="s">
        <v>182</v>
      </c>
      <c r="I635" t="s">
        <v>78</v>
      </c>
    </row>
    <row r="636" spans="2:9" x14ac:dyDescent="0.2">
      <c r="B636" t="s">
        <v>756</v>
      </c>
      <c r="C636" t="s">
        <v>775</v>
      </c>
      <c r="D636" t="s">
        <v>776</v>
      </c>
      <c r="E636" t="s">
        <v>182</v>
      </c>
      <c r="F636" t="s">
        <v>182</v>
      </c>
      <c r="I636" t="s">
        <v>78</v>
      </c>
    </row>
    <row r="637" spans="2:9" x14ac:dyDescent="0.2">
      <c r="B637" t="s">
        <v>756</v>
      </c>
      <c r="C637" t="s">
        <v>777</v>
      </c>
      <c r="D637" t="s">
        <v>778</v>
      </c>
      <c r="E637" t="s">
        <v>182</v>
      </c>
      <c r="F637" t="s">
        <v>182</v>
      </c>
      <c r="H637" t="s">
        <v>715</v>
      </c>
      <c r="I637" t="s">
        <v>78</v>
      </c>
    </row>
    <row r="638" spans="2:9" x14ac:dyDescent="0.2">
      <c r="B638" t="s">
        <v>756</v>
      </c>
      <c r="C638" t="s">
        <v>779</v>
      </c>
      <c r="D638" t="s">
        <v>780</v>
      </c>
      <c r="E638" t="s">
        <v>182</v>
      </c>
      <c r="F638" t="s">
        <v>182</v>
      </c>
      <c r="I638" t="s">
        <v>78</v>
      </c>
    </row>
    <row r="639" spans="2:9" x14ac:dyDescent="0.2">
      <c r="B639" t="s">
        <v>756</v>
      </c>
      <c r="C639" t="s">
        <v>781</v>
      </c>
      <c r="D639" t="s">
        <v>782</v>
      </c>
      <c r="E639" t="s">
        <v>182</v>
      </c>
      <c r="F639" t="s">
        <v>182</v>
      </c>
      <c r="I639" t="s">
        <v>78</v>
      </c>
    </row>
    <row r="640" spans="2:9" x14ac:dyDescent="0.2">
      <c r="B640" t="s">
        <v>756</v>
      </c>
      <c r="C640" t="s">
        <v>783</v>
      </c>
      <c r="D640" t="s">
        <v>784</v>
      </c>
      <c r="E640" t="s">
        <v>182</v>
      </c>
      <c r="F640" t="s">
        <v>182</v>
      </c>
      <c r="I640" t="s">
        <v>78</v>
      </c>
    </row>
    <row r="641" spans="2:9" x14ac:dyDescent="0.2">
      <c r="B641" t="s">
        <v>756</v>
      </c>
      <c r="C641" t="s">
        <v>785</v>
      </c>
      <c r="D641" t="s">
        <v>786</v>
      </c>
      <c r="E641" t="s">
        <v>182</v>
      </c>
      <c r="F641" t="s">
        <v>182</v>
      </c>
      <c r="H641" t="s">
        <v>709</v>
      </c>
      <c r="I641" t="s">
        <v>78</v>
      </c>
    </row>
    <row r="642" spans="2:9" x14ac:dyDescent="0.2">
      <c r="B642" t="s">
        <v>756</v>
      </c>
      <c r="C642" t="s">
        <v>787</v>
      </c>
      <c r="D642" t="s">
        <v>788</v>
      </c>
      <c r="E642" t="s">
        <v>182</v>
      </c>
      <c r="F642" t="s">
        <v>182</v>
      </c>
      <c r="H642" t="s">
        <v>717</v>
      </c>
      <c r="I642" t="s">
        <v>78</v>
      </c>
    </row>
    <row r="643" spans="2:9" x14ac:dyDescent="0.2">
      <c r="B643" t="s">
        <v>756</v>
      </c>
      <c r="C643" t="s">
        <v>789</v>
      </c>
      <c r="D643" t="s">
        <v>790</v>
      </c>
      <c r="E643" t="s">
        <v>182</v>
      </c>
      <c r="F643" t="s">
        <v>182</v>
      </c>
      <c r="H643" t="s">
        <v>717</v>
      </c>
      <c r="I643" t="s">
        <v>78</v>
      </c>
    </row>
    <row r="644" spans="2:9" x14ac:dyDescent="0.2">
      <c r="B644" t="s">
        <v>756</v>
      </c>
      <c r="C644" t="s">
        <v>791</v>
      </c>
      <c r="D644" t="s">
        <v>792</v>
      </c>
      <c r="E644" t="s">
        <v>182</v>
      </c>
      <c r="F644" t="s">
        <v>182</v>
      </c>
      <c r="H644" t="s">
        <v>717</v>
      </c>
      <c r="I644" t="s">
        <v>78</v>
      </c>
    </row>
    <row r="645" spans="2:9" x14ac:dyDescent="0.2">
      <c r="B645" t="s">
        <v>756</v>
      </c>
      <c r="C645" t="s">
        <v>793</v>
      </c>
      <c r="D645" t="s">
        <v>794</v>
      </c>
      <c r="E645" t="s">
        <v>182</v>
      </c>
      <c r="F645" t="s">
        <v>182</v>
      </c>
      <c r="H645" t="s">
        <v>717</v>
      </c>
      <c r="I645" t="s">
        <v>78</v>
      </c>
    </row>
    <row r="646" spans="2:9" x14ac:dyDescent="0.2">
      <c r="B646" t="s">
        <v>756</v>
      </c>
      <c r="C646" t="s">
        <v>795</v>
      </c>
      <c r="D646" t="s">
        <v>796</v>
      </c>
      <c r="E646" t="s">
        <v>182</v>
      </c>
      <c r="F646" t="s">
        <v>182</v>
      </c>
      <c r="H646" t="s">
        <v>717</v>
      </c>
      <c r="I646" t="s">
        <v>78</v>
      </c>
    </row>
    <row r="647" spans="2:9" x14ac:dyDescent="0.2">
      <c r="B647" t="s">
        <v>756</v>
      </c>
      <c r="C647" t="s">
        <v>797</v>
      </c>
      <c r="D647" t="s">
        <v>798</v>
      </c>
      <c r="E647" t="s">
        <v>182</v>
      </c>
      <c r="F647" t="s">
        <v>182</v>
      </c>
      <c r="H647" t="s">
        <v>717</v>
      </c>
      <c r="I647" t="s">
        <v>78</v>
      </c>
    </row>
    <row r="648" spans="2:9" x14ac:dyDescent="0.2">
      <c r="B648" t="s">
        <v>85</v>
      </c>
      <c r="C648" t="s">
        <v>799</v>
      </c>
      <c r="D648" t="s">
        <v>800</v>
      </c>
      <c r="E648" t="s">
        <v>129</v>
      </c>
      <c r="F648" t="s">
        <v>79</v>
      </c>
    </row>
    <row r="649" spans="2:9" x14ac:dyDescent="0.2">
      <c r="B649" t="s">
        <v>85</v>
      </c>
      <c r="C649" t="s">
        <v>801</v>
      </c>
      <c r="D649" t="s">
        <v>802</v>
      </c>
      <c r="E649" t="s">
        <v>129</v>
      </c>
      <c r="F649" t="s">
        <v>79</v>
      </c>
    </row>
    <row r="650" spans="2:9" x14ac:dyDescent="0.2">
      <c r="B650" t="s">
        <v>85</v>
      </c>
      <c r="C650" t="s">
        <v>803</v>
      </c>
      <c r="D650" t="s">
        <v>804</v>
      </c>
      <c r="E650" t="s">
        <v>129</v>
      </c>
      <c r="F650" t="s">
        <v>79</v>
      </c>
    </row>
    <row r="651" spans="2:9" x14ac:dyDescent="0.2">
      <c r="B651" t="s">
        <v>756</v>
      </c>
      <c r="C651" t="s">
        <v>391</v>
      </c>
      <c r="D651" t="s">
        <v>392</v>
      </c>
      <c r="E651" t="s">
        <v>129</v>
      </c>
      <c r="F651" t="s">
        <v>79</v>
      </c>
      <c r="I651" t="s">
        <v>78</v>
      </c>
    </row>
    <row r="652" spans="2:9" x14ac:dyDescent="0.2">
      <c r="B652" t="s">
        <v>756</v>
      </c>
      <c r="C652" t="s">
        <v>394</v>
      </c>
      <c r="D652" t="s">
        <v>395</v>
      </c>
      <c r="E652" t="s">
        <v>129</v>
      </c>
      <c r="F652" t="s">
        <v>79</v>
      </c>
      <c r="I652" t="s">
        <v>78</v>
      </c>
    </row>
    <row r="653" spans="2:9" x14ac:dyDescent="0.2">
      <c r="B653" t="s">
        <v>756</v>
      </c>
      <c r="C653" t="s">
        <v>411</v>
      </c>
      <c r="D653" t="s">
        <v>412</v>
      </c>
      <c r="E653" t="s">
        <v>129</v>
      </c>
      <c r="F653" t="s">
        <v>6</v>
      </c>
      <c r="I653" t="s">
        <v>78</v>
      </c>
    </row>
    <row r="654" spans="2:9" x14ac:dyDescent="0.2">
      <c r="B654" t="s">
        <v>756</v>
      </c>
      <c r="C654" t="s">
        <v>414</v>
      </c>
      <c r="D654" t="s">
        <v>415</v>
      </c>
      <c r="E654" t="s">
        <v>129</v>
      </c>
      <c r="F654" t="s">
        <v>6</v>
      </c>
      <c r="I654" t="s">
        <v>78</v>
      </c>
    </row>
    <row r="655" spans="2:9" x14ac:dyDescent="0.2">
      <c r="B655" t="s">
        <v>756</v>
      </c>
      <c r="C655" t="s">
        <v>417</v>
      </c>
      <c r="D655" t="s">
        <v>418</v>
      </c>
      <c r="E655" t="s">
        <v>129</v>
      </c>
      <c r="F655" t="s">
        <v>6</v>
      </c>
      <c r="I655" t="s">
        <v>78</v>
      </c>
    </row>
    <row r="656" spans="2:9" x14ac:dyDescent="0.2">
      <c r="B656" t="s">
        <v>756</v>
      </c>
      <c r="C656" t="s">
        <v>419</v>
      </c>
      <c r="D656" t="s">
        <v>420</v>
      </c>
      <c r="E656" t="s">
        <v>129</v>
      </c>
      <c r="F656" t="s">
        <v>6</v>
      </c>
      <c r="I656" t="s">
        <v>78</v>
      </c>
    </row>
    <row r="657" spans="2:9" x14ac:dyDescent="0.2">
      <c r="B657" t="s">
        <v>756</v>
      </c>
      <c r="C657" t="s">
        <v>422</v>
      </c>
      <c r="D657" t="s">
        <v>423</v>
      </c>
      <c r="E657" t="s">
        <v>129</v>
      </c>
      <c r="F657" t="s">
        <v>6</v>
      </c>
      <c r="I657" t="s">
        <v>78</v>
      </c>
    </row>
    <row r="658" spans="2:9" x14ac:dyDescent="0.2">
      <c r="B658" t="s">
        <v>756</v>
      </c>
      <c r="C658" t="s">
        <v>425</v>
      </c>
      <c r="D658" t="s">
        <v>426</v>
      </c>
      <c r="E658" t="s">
        <v>129</v>
      </c>
      <c r="F658" t="s">
        <v>6</v>
      </c>
      <c r="I658" t="s">
        <v>78</v>
      </c>
    </row>
    <row r="659" spans="2:9" x14ac:dyDescent="0.2">
      <c r="B659" t="s">
        <v>756</v>
      </c>
      <c r="C659" t="s">
        <v>428</v>
      </c>
      <c r="D659" t="s">
        <v>429</v>
      </c>
      <c r="E659" t="s">
        <v>129</v>
      </c>
      <c r="F659" t="s">
        <v>6</v>
      </c>
      <c r="I659" t="s">
        <v>78</v>
      </c>
    </row>
    <row r="660" spans="2:9" x14ac:dyDescent="0.2">
      <c r="B660" t="s">
        <v>756</v>
      </c>
      <c r="C660" t="s">
        <v>430</v>
      </c>
      <c r="D660" t="s">
        <v>431</v>
      </c>
      <c r="E660" t="s">
        <v>129</v>
      </c>
      <c r="F660" t="s">
        <v>6</v>
      </c>
      <c r="I660" t="s">
        <v>78</v>
      </c>
    </row>
    <row r="661" spans="2:9" x14ac:dyDescent="0.2">
      <c r="B661" t="s">
        <v>756</v>
      </c>
      <c r="C661" t="s">
        <v>432</v>
      </c>
      <c r="D661" t="s">
        <v>433</v>
      </c>
      <c r="E661" t="s">
        <v>129</v>
      </c>
      <c r="F661" t="s">
        <v>6</v>
      </c>
      <c r="I661" t="s">
        <v>78</v>
      </c>
    </row>
    <row r="662" spans="2:9" x14ac:dyDescent="0.2">
      <c r="B662" t="s">
        <v>756</v>
      </c>
      <c r="C662" t="s">
        <v>435</v>
      </c>
      <c r="D662" t="s">
        <v>436</v>
      </c>
      <c r="E662" t="s">
        <v>129</v>
      </c>
      <c r="F662" t="s">
        <v>6</v>
      </c>
      <c r="I662" t="s">
        <v>78</v>
      </c>
    </row>
    <row r="663" spans="2:9" x14ac:dyDescent="0.2">
      <c r="B663" t="s">
        <v>756</v>
      </c>
      <c r="C663" t="s">
        <v>437</v>
      </c>
      <c r="D663" t="s">
        <v>438</v>
      </c>
      <c r="E663" t="s">
        <v>129</v>
      </c>
      <c r="F663" t="s">
        <v>6</v>
      </c>
      <c r="I663" t="s">
        <v>78</v>
      </c>
    </row>
    <row r="664" spans="2:9" x14ac:dyDescent="0.2">
      <c r="B664" t="s">
        <v>756</v>
      </c>
      <c r="C664" t="s">
        <v>439</v>
      </c>
      <c r="D664" t="s">
        <v>440</v>
      </c>
      <c r="E664" t="s">
        <v>129</v>
      </c>
      <c r="F664" t="s">
        <v>6</v>
      </c>
      <c r="I664" t="s">
        <v>78</v>
      </c>
    </row>
    <row r="665" spans="2:9" x14ac:dyDescent="0.2">
      <c r="B665" t="s">
        <v>756</v>
      </c>
      <c r="C665" t="s">
        <v>441</v>
      </c>
      <c r="D665" t="s">
        <v>442</v>
      </c>
      <c r="E665" t="s">
        <v>129</v>
      </c>
      <c r="F665" t="s">
        <v>6</v>
      </c>
      <c r="I665" t="s">
        <v>78</v>
      </c>
    </row>
    <row r="666" spans="2:9" x14ac:dyDescent="0.2">
      <c r="B666" t="s">
        <v>756</v>
      </c>
      <c r="C666" t="s">
        <v>443</v>
      </c>
      <c r="D666" t="s">
        <v>444</v>
      </c>
      <c r="E666" t="s">
        <v>129</v>
      </c>
      <c r="F666" t="s">
        <v>6</v>
      </c>
      <c r="I666" t="s">
        <v>78</v>
      </c>
    </row>
    <row r="667" spans="2:9" x14ac:dyDescent="0.2">
      <c r="B667" t="s">
        <v>756</v>
      </c>
      <c r="C667" t="s">
        <v>448</v>
      </c>
      <c r="D667" t="s">
        <v>449</v>
      </c>
      <c r="E667" t="s">
        <v>129</v>
      </c>
      <c r="F667" t="s">
        <v>6</v>
      </c>
      <c r="I667" t="s">
        <v>78</v>
      </c>
    </row>
    <row r="668" spans="2:9" x14ac:dyDescent="0.2">
      <c r="B668" t="s">
        <v>756</v>
      </c>
      <c r="C668" t="s">
        <v>450</v>
      </c>
      <c r="D668" t="s">
        <v>451</v>
      </c>
      <c r="E668" t="s">
        <v>129</v>
      </c>
      <c r="F668" t="s">
        <v>6</v>
      </c>
      <c r="I668" t="s">
        <v>78</v>
      </c>
    </row>
    <row r="669" spans="2:9" x14ac:dyDescent="0.2">
      <c r="B669" t="s">
        <v>756</v>
      </c>
      <c r="C669" t="s">
        <v>452</v>
      </c>
      <c r="D669" t="s">
        <v>453</v>
      </c>
      <c r="E669" t="s">
        <v>129</v>
      </c>
      <c r="F669" t="s">
        <v>79</v>
      </c>
      <c r="I669" t="s">
        <v>78</v>
      </c>
    </row>
    <row r="670" spans="2:9" x14ac:dyDescent="0.2">
      <c r="B670" t="s">
        <v>756</v>
      </c>
      <c r="C670" t="s">
        <v>454</v>
      </c>
      <c r="D670" t="s">
        <v>455</v>
      </c>
      <c r="E670" t="s">
        <v>129</v>
      </c>
      <c r="F670" t="s">
        <v>79</v>
      </c>
      <c r="I670" t="s">
        <v>78</v>
      </c>
    </row>
    <row r="671" spans="2:9" x14ac:dyDescent="0.2">
      <c r="B671" t="s">
        <v>756</v>
      </c>
      <c r="C671" t="s">
        <v>470</v>
      </c>
      <c r="D671" t="s">
        <v>471</v>
      </c>
      <c r="E671" t="s">
        <v>129</v>
      </c>
      <c r="F671" t="s">
        <v>6</v>
      </c>
      <c r="I671" t="s">
        <v>78</v>
      </c>
    </row>
    <row r="672" spans="2:9" x14ac:dyDescent="0.2">
      <c r="B672" t="s">
        <v>756</v>
      </c>
      <c r="C672" t="s">
        <v>472</v>
      </c>
      <c r="D672" t="s">
        <v>473</v>
      </c>
      <c r="E672" t="s">
        <v>129</v>
      </c>
      <c r="F672" t="s">
        <v>6</v>
      </c>
      <c r="I672" t="s">
        <v>78</v>
      </c>
    </row>
    <row r="673" spans="2:9" x14ac:dyDescent="0.2">
      <c r="B673" t="s">
        <v>756</v>
      </c>
      <c r="C673" t="s">
        <v>474</v>
      </c>
      <c r="D673" t="s">
        <v>475</v>
      </c>
      <c r="E673" t="s">
        <v>129</v>
      </c>
      <c r="F673" t="s">
        <v>6</v>
      </c>
      <c r="I673" t="s">
        <v>78</v>
      </c>
    </row>
    <row r="674" spans="2:9" x14ac:dyDescent="0.2">
      <c r="B674" t="s">
        <v>756</v>
      </c>
      <c r="C674" t="s">
        <v>476</v>
      </c>
      <c r="D674" t="s">
        <v>477</v>
      </c>
      <c r="E674" t="s">
        <v>129</v>
      </c>
      <c r="F674" t="s">
        <v>6</v>
      </c>
      <c r="I674" t="s">
        <v>78</v>
      </c>
    </row>
    <row r="675" spans="2:9" x14ac:dyDescent="0.2">
      <c r="B675" t="s">
        <v>756</v>
      </c>
      <c r="C675" t="s">
        <v>478</v>
      </c>
      <c r="D675" t="s">
        <v>479</v>
      </c>
      <c r="E675" t="s">
        <v>129</v>
      </c>
      <c r="F675" t="s">
        <v>6</v>
      </c>
      <c r="I675" t="s">
        <v>78</v>
      </c>
    </row>
    <row r="676" spans="2:9" x14ac:dyDescent="0.2">
      <c r="B676" t="s">
        <v>756</v>
      </c>
      <c r="C676" t="s">
        <v>480</v>
      </c>
      <c r="D676" t="s">
        <v>481</v>
      </c>
      <c r="E676" t="s">
        <v>129</v>
      </c>
      <c r="F676" t="s">
        <v>6</v>
      </c>
      <c r="I676" t="s">
        <v>78</v>
      </c>
    </row>
    <row r="677" spans="2:9" x14ac:dyDescent="0.2">
      <c r="B677" t="s">
        <v>756</v>
      </c>
      <c r="C677" t="s">
        <v>482</v>
      </c>
      <c r="D677" t="s">
        <v>483</v>
      </c>
      <c r="E677" t="s">
        <v>129</v>
      </c>
      <c r="F677" t="s">
        <v>6</v>
      </c>
      <c r="I677" t="s">
        <v>78</v>
      </c>
    </row>
    <row r="678" spans="2:9" x14ac:dyDescent="0.2">
      <c r="B678" t="s">
        <v>756</v>
      </c>
      <c r="C678" t="s">
        <v>484</v>
      </c>
      <c r="D678" t="s">
        <v>485</v>
      </c>
      <c r="E678" t="s">
        <v>129</v>
      </c>
      <c r="F678" t="s">
        <v>6</v>
      </c>
      <c r="I678" t="s">
        <v>78</v>
      </c>
    </row>
    <row r="679" spans="2:9" x14ac:dyDescent="0.2">
      <c r="B679" t="s">
        <v>756</v>
      </c>
      <c r="C679" t="s">
        <v>486</v>
      </c>
      <c r="D679" t="s">
        <v>487</v>
      </c>
      <c r="E679" t="s">
        <v>129</v>
      </c>
      <c r="F679" t="s">
        <v>6</v>
      </c>
      <c r="I679" t="s">
        <v>78</v>
      </c>
    </row>
    <row r="680" spans="2:9" x14ac:dyDescent="0.2">
      <c r="B680" t="s">
        <v>756</v>
      </c>
      <c r="C680" t="s">
        <v>489</v>
      </c>
      <c r="D680" t="s">
        <v>490</v>
      </c>
      <c r="E680" t="s">
        <v>129</v>
      </c>
      <c r="F680" t="s">
        <v>6</v>
      </c>
      <c r="I680" t="s">
        <v>78</v>
      </c>
    </row>
    <row r="681" spans="2:9" x14ac:dyDescent="0.2">
      <c r="B681" t="s">
        <v>756</v>
      </c>
      <c r="C681" t="s">
        <v>491</v>
      </c>
      <c r="D681" t="s">
        <v>492</v>
      </c>
      <c r="E681" t="s">
        <v>129</v>
      </c>
      <c r="F681" t="s">
        <v>6</v>
      </c>
      <c r="I681" t="s">
        <v>78</v>
      </c>
    </row>
    <row r="682" spans="2:9" x14ac:dyDescent="0.2">
      <c r="B682" t="s">
        <v>756</v>
      </c>
      <c r="C682" t="s">
        <v>493</v>
      </c>
      <c r="D682" t="s">
        <v>494</v>
      </c>
      <c r="E682" t="s">
        <v>129</v>
      </c>
      <c r="F682" t="s">
        <v>6</v>
      </c>
      <c r="I682" t="s">
        <v>78</v>
      </c>
    </row>
    <row r="683" spans="2:9" x14ac:dyDescent="0.2">
      <c r="B683" t="s">
        <v>756</v>
      </c>
      <c r="C683" t="s">
        <v>495</v>
      </c>
      <c r="D683" t="s">
        <v>496</v>
      </c>
      <c r="E683" t="s">
        <v>129</v>
      </c>
      <c r="F683" t="s">
        <v>6</v>
      </c>
      <c r="I683" t="s">
        <v>78</v>
      </c>
    </row>
    <row r="684" spans="2:9" x14ac:dyDescent="0.2">
      <c r="B684" t="s">
        <v>756</v>
      </c>
      <c r="C684" t="s">
        <v>497</v>
      </c>
      <c r="D684" t="s">
        <v>498</v>
      </c>
      <c r="E684" t="s">
        <v>129</v>
      </c>
      <c r="F684" t="s">
        <v>6</v>
      </c>
      <c r="I684" t="s">
        <v>78</v>
      </c>
    </row>
    <row r="685" spans="2:9" x14ac:dyDescent="0.2">
      <c r="B685" t="s">
        <v>756</v>
      </c>
      <c r="C685" t="s">
        <v>501</v>
      </c>
      <c r="D685" t="s">
        <v>502</v>
      </c>
      <c r="E685" t="s">
        <v>129</v>
      </c>
      <c r="F685" t="s">
        <v>6</v>
      </c>
      <c r="I685" t="s">
        <v>78</v>
      </c>
    </row>
    <row r="686" spans="2:9" x14ac:dyDescent="0.2">
      <c r="B686" t="s">
        <v>756</v>
      </c>
      <c r="C686" t="s">
        <v>503</v>
      </c>
      <c r="D686" t="s">
        <v>504</v>
      </c>
      <c r="E686" t="s">
        <v>129</v>
      </c>
      <c r="F686" t="s">
        <v>6</v>
      </c>
      <c r="I686" t="s">
        <v>78</v>
      </c>
    </row>
    <row r="687" spans="2:9" x14ac:dyDescent="0.2">
      <c r="B687" t="s">
        <v>756</v>
      </c>
      <c r="C687" t="s">
        <v>505</v>
      </c>
      <c r="D687" t="s">
        <v>506</v>
      </c>
      <c r="E687" t="s">
        <v>129</v>
      </c>
      <c r="F687" t="s">
        <v>79</v>
      </c>
      <c r="I687" t="s">
        <v>78</v>
      </c>
    </row>
    <row r="688" spans="2:9" x14ac:dyDescent="0.2">
      <c r="B688" t="s">
        <v>756</v>
      </c>
      <c r="C688" t="s">
        <v>507</v>
      </c>
      <c r="D688" t="s">
        <v>508</v>
      </c>
      <c r="E688" t="s">
        <v>129</v>
      </c>
      <c r="F688" t="s">
        <v>79</v>
      </c>
      <c r="I688" t="s">
        <v>78</v>
      </c>
    </row>
    <row r="689" spans="2:9" x14ac:dyDescent="0.2">
      <c r="B689" t="s">
        <v>756</v>
      </c>
      <c r="C689" t="s">
        <v>523</v>
      </c>
      <c r="D689" t="s">
        <v>524</v>
      </c>
      <c r="E689" t="s">
        <v>129</v>
      </c>
      <c r="F689" t="s">
        <v>6</v>
      </c>
      <c r="I689" t="s">
        <v>78</v>
      </c>
    </row>
    <row r="690" spans="2:9" x14ac:dyDescent="0.2">
      <c r="B690" t="s">
        <v>756</v>
      </c>
      <c r="C690" t="s">
        <v>525</v>
      </c>
      <c r="D690" t="s">
        <v>526</v>
      </c>
      <c r="E690" t="s">
        <v>129</v>
      </c>
      <c r="F690" t="s">
        <v>6</v>
      </c>
      <c r="I690" t="s">
        <v>78</v>
      </c>
    </row>
    <row r="691" spans="2:9" x14ac:dyDescent="0.2">
      <c r="B691" t="s">
        <v>756</v>
      </c>
      <c r="C691" t="s">
        <v>527</v>
      </c>
      <c r="D691" t="s">
        <v>528</v>
      </c>
      <c r="E691" t="s">
        <v>129</v>
      </c>
      <c r="F691" t="s">
        <v>6</v>
      </c>
      <c r="I691" t="s">
        <v>78</v>
      </c>
    </row>
    <row r="692" spans="2:9" x14ac:dyDescent="0.2">
      <c r="B692" t="s">
        <v>756</v>
      </c>
      <c r="C692" t="s">
        <v>529</v>
      </c>
      <c r="D692" t="s">
        <v>530</v>
      </c>
      <c r="E692" t="s">
        <v>129</v>
      </c>
      <c r="F692" t="s">
        <v>6</v>
      </c>
      <c r="I692" t="s">
        <v>78</v>
      </c>
    </row>
    <row r="693" spans="2:9" x14ac:dyDescent="0.2">
      <c r="B693" t="s">
        <v>756</v>
      </c>
      <c r="C693" t="s">
        <v>531</v>
      </c>
      <c r="D693" t="s">
        <v>532</v>
      </c>
      <c r="E693" t="s">
        <v>129</v>
      </c>
      <c r="F693" t="s">
        <v>6</v>
      </c>
      <c r="I693" t="s">
        <v>78</v>
      </c>
    </row>
    <row r="694" spans="2:9" x14ac:dyDescent="0.2">
      <c r="B694" t="s">
        <v>756</v>
      </c>
      <c r="C694" t="s">
        <v>533</v>
      </c>
      <c r="D694" t="s">
        <v>534</v>
      </c>
      <c r="E694" t="s">
        <v>129</v>
      </c>
      <c r="F694" t="s">
        <v>6</v>
      </c>
      <c r="I694" t="s">
        <v>78</v>
      </c>
    </row>
    <row r="695" spans="2:9" x14ac:dyDescent="0.2">
      <c r="B695" t="s">
        <v>756</v>
      </c>
      <c r="C695" t="s">
        <v>535</v>
      </c>
      <c r="D695" t="s">
        <v>536</v>
      </c>
      <c r="E695" t="s">
        <v>129</v>
      </c>
      <c r="F695" t="s">
        <v>6</v>
      </c>
      <c r="I695" t="s">
        <v>78</v>
      </c>
    </row>
    <row r="696" spans="2:9" x14ac:dyDescent="0.2">
      <c r="B696" t="s">
        <v>756</v>
      </c>
      <c r="C696" t="s">
        <v>537</v>
      </c>
      <c r="D696" t="s">
        <v>538</v>
      </c>
      <c r="E696" t="s">
        <v>129</v>
      </c>
      <c r="F696" t="s">
        <v>6</v>
      </c>
      <c r="I696" t="s">
        <v>78</v>
      </c>
    </row>
    <row r="697" spans="2:9" x14ac:dyDescent="0.2">
      <c r="B697" t="s">
        <v>756</v>
      </c>
      <c r="C697" t="s">
        <v>539</v>
      </c>
      <c r="D697" t="s">
        <v>540</v>
      </c>
      <c r="E697" t="s">
        <v>129</v>
      </c>
      <c r="F697" t="s">
        <v>6</v>
      </c>
      <c r="I697" t="s">
        <v>78</v>
      </c>
    </row>
    <row r="698" spans="2:9" x14ac:dyDescent="0.2">
      <c r="B698" t="s">
        <v>756</v>
      </c>
      <c r="C698" t="s">
        <v>542</v>
      </c>
      <c r="D698" t="s">
        <v>543</v>
      </c>
      <c r="E698" t="s">
        <v>129</v>
      </c>
      <c r="F698" t="s">
        <v>6</v>
      </c>
      <c r="I698" t="s">
        <v>78</v>
      </c>
    </row>
    <row r="699" spans="2:9" x14ac:dyDescent="0.2">
      <c r="B699" t="s">
        <v>756</v>
      </c>
      <c r="C699" t="s">
        <v>544</v>
      </c>
      <c r="D699" t="s">
        <v>545</v>
      </c>
      <c r="E699" t="s">
        <v>129</v>
      </c>
      <c r="F699" t="s">
        <v>6</v>
      </c>
      <c r="I699" t="s">
        <v>78</v>
      </c>
    </row>
    <row r="700" spans="2:9" x14ac:dyDescent="0.2">
      <c r="B700" t="s">
        <v>756</v>
      </c>
      <c r="C700" t="s">
        <v>546</v>
      </c>
      <c r="D700" t="s">
        <v>547</v>
      </c>
      <c r="E700" t="s">
        <v>129</v>
      </c>
      <c r="F700" t="s">
        <v>6</v>
      </c>
      <c r="I700" t="s">
        <v>78</v>
      </c>
    </row>
    <row r="701" spans="2:9" x14ac:dyDescent="0.2">
      <c r="B701" t="s">
        <v>756</v>
      </c>
      <c r="C701" t="s">
        <v>548</v>
      </c>
      <c r="D701" t="s">
        <v>549</v>
      </c>
      <c r="E701" t="s">
        <v>129</v>
      </c>
      <c r="F701" t="s">
        <v>6</v>
      </c>
      <c r="I701" t="s">
        <v>78</v>
      </c>
    </row>
    <row r="702" spans="2:9" x14ac:dyDescent="0.2">
      <c r="B702" t="s">
        <v>756</v>
      </c>
      <c r="C702" t="s">
        <v>550</v>
      </c>
      <c r="D702" t="s">
        <v>551</v>
      </c>
      <c r="E702" t="s">
        <v>129</v>
      </c>
      <c r="F702" t="s">
        <v>6</v>
      </c>
      <c r="I702" t="s">
        <v>78</v>
      </c>
    </row>
    <row r="703" spans="2:9" x14ac:dyDescent="0.2">
      <c r="B703" t="s">
        <v>756</v>
      </c>
      <c r="C703" t="s">
        <v>554</v>
      </c>
      <c r="D703" t="s">
        <v>555</v>
      </c>
      <c r="E703" t="s">
        <v>129</v>
      </c>
      <c r="F703" t="s">
        <v>6</v>
      </c>
      <c r="I703" t="s">
        <v>78</v>
      </c>
    </row>
    <row r="704" spans="2:9" x14ac:dyDescent="0.2">
      <c r="B704" t="s">
        <v>756</v>
      </c>
      <c r="C704" t="s">
        <v>556</v>
      </c>
      <c r="D704" t="s">
        <v>557</v>
      </c>
      <c r="E704" t="s">
        <v>129</v>
      </c>
      <c r="F704" t="s">
        <v>6</v>
      </c>
      <c r="I704" t="s">
        <v>78</v>
      </c>
    </row>
    <row r="705" spans="2:9" x14ac:dyDescent="0.2">
      <c r="B705" t="s">
        <v>756</v>
      </c>
      <c r="C705" t="s">
        <v>596</v>
      </c>
      <c r="D705" t="s">
        <v>597</v>
      </c>
      <c r="E705" t="s">
        <v>129</v>
      </c>
      <c r="F705" t="s">
        <v>6</v>
      </c>
      <c r="I705" t="s">
        <v>78</v>
      </c>
    </row>
    <row r="706" spans="2:9" x14ac:dyDescent="0.2">
      <c r="B706" t="s">
        <v>756</v>
      </c>
      <c r="C706" t="s">
        <v>598</v>
      </c>
      <c r="D706" t="s">
        <v>599</v>
      </c>
      <c r="E706" t="s">
        <v>129</v>
      </c>
      <c r="F706" t="s">
        <v>6</v>
      </c>
      <c r="I706" t="s">
        <v>78</v>
      </c>
    </row>
    <row r="707" spans="2:9" x14ac:dyDescent="0.2">
      <c r="B707" t="s">
        <v>756</v>
      </c>
      <c r="C707" t="s">
        <v>600</v>
      </c>
      <c r="D707" t="s">
        <v>601</v>
      </c>
      <c r="E707" t="s">
        <v>129</v>
      </c>
      <c r="F707" t="s">
        <v>6</v>
      </c>
      <c r="I707" t="s">
        <v>78</v>
      </c>
    </row>
    <row r="708" spans="2:9" x14ac:dyDescent="0.2">
      <c r="B708" t="s">
        <v>756</v>
      </c>
      <c r="C708" t="s">
        <v>602</v>
      </c>
      <c r="D708" t="s">
        <v>603</v>
      </c>
      <c r="E708" t="s">
        <v>129</v>
      </c>
      <c r="F708" t="s">
        <v>6</v>
      </c>
      <c r="I708" t="s">
        <v>78</v>
      </c>
    </row>
    <row r="709" spans="2:9" x14ac:dyDescent="0.2">
      <c r="B709" t="s">
        <v>756</v>
      </c>
      <c r="C709" t="s">
        <v>604</v>
      </c>
      <c r="D709" t="s">
        <v>605</v>
      </c>
      <c r="E709" t="s">
        <v>129</v>
      </c>
      <c r="F709" t="s">
        <v>6</v>
      </c>
      <c r="I709" t="s">
        <v>78</v>
      </c>
    </row>
    <row r="710" spans="2:9" x14ac:dyDescent="0.2">
      <c r="B710" t="s">
        <v>756</v>
      </c>
      <c r="C710" t="s">
        <v>606</v>
      </c>
      <c r="D710" t="s">
        <v>607</v>
      </c>
      <c r="E710" t="s">
        <v>129</v>
      </c>
      <c r="F710" t="s">
        <v>6</v>
      </c>
      <c r="I710" t="s">
        <v>78</v>
      </c>
    </row>
    <row r="711" spans="2:9" x14ac:dyDescent="0.2">
      <c r="B711" t="s">
        <v>756</v>
      </c>
      <c r="C711" t="s">
        <v>608</v>
      </c>
      <c r="D711" t="s">
        <v>609</v>
      </c>
      <c r="E711" t="s">
        <v>129</v>
      </c>
      <c r="F711" t="s">
        <v>6</v>
      </c>
      <c r="I711" t="s">
        <v>78</v>
      </c>
    </row>
    <row r="712" spans="2:9" x14ac:dyDescent="0.2">
      <c r="B712" t="s">
        <v>756</v>
      </c>
      <c r="C712" t="s">
        <v>610</v>
      </c>
      <c r="D712" t="s">
        <v>611</v>
      </c>
      <c r="E712" t="s">
        <v>129</v>
      </c>
      <c r="F712" t="s">
        <v>6</v>
      </c>
      <c r="I712" t="s">
        <v>78</v>
      </c>
    </row>
    <row r="713" spans="2:9" x14ac:dyDescent="0.2">
      <c r="B713" t="s">
        <v>756</v>
      </c>
      <c r="C713" t="s">
        <v>578</v>
      </c>
      <c r="D713" t="s">
        <v>579</v>
      </c>
      <c r="E713" t="s">
        <v>182</v>
      </c>
      <c r="F713" t="s">
        <v>90</v>
      </c>
      <c r="I713" t="s">
        <v>78</v>
      </c>
    </row>
    <row r="714" spans="2:9" x14ac:dyDescent="0.2">
      <c r="B714" t="s">
        <v>756</v>
      </c>
      <c r="C714" t="s">
        <v>586</v>
      </c>
      <c r="D714" t="s">
        <v>587</v>
      </c>
      <c r="E714" t="s">
        <v>182</v>
      </c>
      <c r="F714" t="s">
        <v>90</v>
      </c>
      <c r="I714" t="s">
        <v>78</v>
      </c>
    </row>
    <row r="715" spans="2:9" x14ac:dyDescent="0.2">
      <c r="B715" t="s">
        <v>756</v>
      </c>
      <c r="C715" t="s">
        <v>589</v>
      </c>
      <c r="D715" t="s">
        <v>590</v>
      </c>
      <c r="E715" t="s">
        <v>182</v>
      </c>
      <c r="F715" t="s">
        <v>90</v>
      </c>
      <c r="I715" t="s">
        <v>78</v>
      </c>
    </row>
    <row r="716" spans="2:9" x14ac:dyDescent="0.2">
      <c r="B716" t="s">
        <v>756</v>
      </c>
      <c r="C716" t="s">
        <v>592</v>
      </c>
      <c r="D716" t="s">
        <v>593</v>
      </c>
      <c r="E716" t="s">
        <v>90</v>
      </c>
      <c r="F716" t="s">
        <v>182</v>
      </c>
      <c r="I716" t="s">
        <v>755</v>
      </c>
    </row>
    <row r="717" spans="2:9" x14ac:dyDescent="0.2">
      <c r="B717" t="s">
        <v>756</v>
      </c>
      <c r="C717" t="s">
        <v>594</v>
      </c>
      <c r="D717" t="s">
        <v>595</v>
      </c>
      <c r="E717" t="s">
        <v>182</v>
      </c>
      <c r="F717" t="s">
        <v>90</v>
      </c>
      <c r="I717" t="s">
        <v>78</v>
      </c>
    </row>
    <row r="718" spans="2:9" x14ac:dyDescent="0.2">
      <c r="B718" t="s">
        <v>756</v>
      </c>
      <c r="C718" t="s">
        <v>612</v>
      </c>
      <c r="D718" t="s">
        <v>613</v>
      </c>
      <c r="E718" t="s">
        <v>129</v>
      </c>
      <c r="F718" t="s">
        <v>805</v>
      </c>
    </row>
    <row r="719" spans="2:9" x14ac:dyDescent="0.2">
      <c r="B719" t="s">
        <v>756</v>
      </c>
      <c r="C719" t="s">
        <v>615</v>
      </c>
      <c r="D719" t="s">
        <v>806</v>
      </c>
      <c r="E719" t="s">
        <v>129</v>
      </c>
      <c r="F719" t="s">
        <v>805</v>
      </c>
    </row>
    <row r="720" spans="2:9" x14ac:dyDescent="0.2">
      <c r="B720" t="s">
        <v>85</v>
      </c>
      <c r="C720" t="s">
        <v>624</v>
      </c>
      <c r="D720" t="s">
        <v>625</v>
      </c>
      <c r="E720" t="s">
        <v>129</v>
      </c>
      <c r="F720" t="s">
        <v>79</v>
      </c>
      <c r="I720" t="s">
        <v>78</v>
      </c>
    </row>
  </sheetData>
  <conditionalFormatting sqref="Y459 M13:N78 X721:X65536 W720 X374:X389 X398:X413 X592:X593 X717:X719 X1:X185 X189:X212 X219:X368 X595:X715 X419:X458 X460:X590">
    <cfRule type="cellIs" dxfId="7" priority="8" stopIfTrue="1" operator="between">
      <formula>0.000000001</formula>
      <formula>1</formula>
    </cfRule>
  </conditionalFormatting>
  <conditionalFormatting sqref="X369:X373">
    <cfRule type="cellIs" dxfId="6" priority="7" stopIfTrue="1" operator="between">
      <formula>0.000000001</formula>
      <formula>1</formula>
    </cfRule>
  </conditionalFormatting>
  <conditionalFormatting sqref="X390:X397">
    <cfRule type="cellIs" dxfId="5" priority="6" stopIfTrue="1" operator="between">
      <formula>0.000000001</formula>
      <formula>1</formula>
    </cfRule>
  </conditionalFormatting>
  <conditionalFormatting sqref="X591">
    <cfRule type="cellIs" dxfId="4" priority="5" stopIfTrue="1" operator="between">
      <formula>0.000000001</formula>
      <formula>1</formula>
    </cfRule>
  </conditionalFormatting>
  <conditionalFormatting sqref="X594">
    <cfRule type="cellIs" dxfId="3" priority="4" stopIfTrue="1" operator="between">
      <formula>0.000000001</formula>
      <formula>1</formula>
    </cfRule>
  </conditionalFormatting>
  <conditionalFormatting sqref="X716">
    <cfRule type="cellIs" dxfId="2" priority="3" stopIfTrue="1" operator="between">
      <formula>0.000000001</formula>
      <formula>1</formula>
    </cfRule>
  </conditionalFormatting>
  <conditionalFormatting sqref="X186:X188">
    <cfRule type="cellIs" dxfId="1" priority="2" stopIfTrue="1" operator="between">
      <formula>0.000000001</formula>
      <formula>1</formula>
    </cfRule>
  </conditionalFormatting>
  <conditionalFormatting sqref="X213:X218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4:V155"/>
  <sheetViews>
    <sheetView zoomScale="90" zoomScaleNormal="90" workbookViewId="0">
      <pane ySplit="5" topLeftCell="A101" activePane="bottomLeft" state="frozen"/>
      <selection activeCell="E34" sqref="E34"/>
      <selection pane="bottomLeft" activeCell="Q31" sqref="Q31"/>
    </sheetView>
  </sheetViews>
  <sheetFormatPr defaultRowHeight="12.75" x14ac:dyDescent="0.2"/>
  <cols>
    <col min="1" max="1" width="10.28515625" bestFit="1" customWidth="1"/>
    <col min="2" max="2" width="21.42578125" customWidth="1"/>
    <col min="3" max="3" width="14.5703125" customWidth="1"/>
    <col min="4" max="6" width="11" customWidth="1"/>
    <col min="7" max="7" width="10.28515625" customWidth="1"/>
    <col min="8" max="8" width="7.140625" customWidth="1"/>
    <col min="9" max="9" width="8.140625" customWidth="1"/>
    <col min="10" max="10" width="9.28515625" customWidth="1"/>
    <col min="11" max="11" width="12.28515625" customWidth="1"/>
    <col min="12" max="12" width="8.5703125" bestFit="1" customWidth="1"/>
    <col min="13" max="13" width="8.140625" customWidth="1"/>
    <col min="14" max="14" width="12" bestFit="1" customWidth="1"/>
    <col min="15" max="15" width="8.140625" customWidth="1"/>
    <col min="16" max="16" width="5.7109375" bestFit="1" customWidth="1"/>
  </cols>
  <sheetData>
    <row r="4" spans="1:21" x14ac:dyDescent="0.2">
      <c r="H4" t="s">
        <v>7</v>
      </c>
    </row>
    <row r="5" spans="1:21" x14ac:dyDescent="0.2">
      <c r="A5" t="s">
        <v>38</v>
      </c>
      <c r="B5" t="s">
        <v>39</v>
      </c>
      <c r="C5" t="s">
        <v>43</v>
      </c>
      <c r="D5" t="s">
        <v>44</v>
      </c>
      <c r="E5" t="s">
        <v>807</v>
      </c>
      <c r="F5" t="s">
        <v>33</v>
      </c>
      <c r="G5" t="s">
        <v>58</v>
      </c>
      <c r="H5" t="s">
        <v>59</v>
      </c>
      <c r="I5" t="s">
        <v>133</v>
      </c>
      <c r="J5" t="s">
        <v>60</v>
      </c>
      <c r="K5" t="s">
        <v>61</v>
      </c>
      <c r="L5" t="s">
        <v>62</v>
      </c>
      <c r="M5" t="s">
        <v>65</v>
      </c>
      <c r="N5" t="s">
        <v>63</v>
      </c>
      <c r="O5" t="s">
        <v>80</v>
      </c>
      <c r="P5" t="s">
        <v>64</v>
      </c>
      <c r="Q5" t="s">
        <v>19</v>
      </c>
      <c r="R5" t="s">
        <v>808</v>
      </c>
      <c r="S5" t="s">
        <v>36</v>
      </c>
      <c r="U5" t="s">
        <v>809</v>
      </c>
    </row>
    <row r="6" spans="1:21" ht="18.75" customHeight="1" x14ac:dyDescent="0.2">
      <c r="A6" t="s">
        <v>810</v>
      </c>
      <c r="K6" t="s">
        <v>162</v>
      </c>
      <c r="N6" t="s">
        <v>162</v>
      </c>
      <c r="O6" t="s">
        <v>162</v>
      </c>
    </row>
    <row r="7" spans="1:21" ht="13.35" customHeight="1" x14ac:dyDescent="0.2">
      <c r="B7" t="str">
        <f>IND!C638</f>
        <v>IISPELLET01</v>
      </c>
      <c r="G7" t="s">
        <v>811</v>
      </c>
      <c r="H7">
        <v>2006</v>
      </c>
      <c r="J7" t="s">
        <v>81</v>
      </c>
      <c r="K7" t="s">
        <v>162</v>
      </c>
      <c r="N7" t="s">
        <v>162</v>
      </c>
      <c r="O7" t="s">
        <v>162</v>
      </c>
      <c r="P7" t="s">
        <v>187</v>
      </c>
      <c r="Q7">
        <v>2006</v>
      </c>
    </row>
    <row r="8" spans="1:21" ht="13.35" customHeight="1" x14ac:dyDescent="0.2">
      <c r="C8" t="s">
        <v>707</v>
      </c>
      <c r="D8" t="s">
        <v>711</v>
      </c>
      <c r="H8">
        <v>2006</v>
      </c>
      <c r="I8" t="s">
        <v>194</v>
      </c>
      <c r="K8">
        <v>3.3775478879999996</v>
      </c>
      <c r="L8">
        <v>1</v>
      </c>
      <c r="M8" t="s">
        <v>81</v>
      </c>
      <c r="N8">
        <v>61.921711279999997</v>
      </c>
      <c r="O8">
        <v>4.8411519727999996</v>
      </c>
    </row>
    <row r="9" spans="1:21" ht="13.35" customHeight="1" x14ac:dyDescent="0.2">
      <c r="C9" t="s">
        <v>189</v>
      </c>
      <c r="H9">
        <v>2006</v>
      </c>
      <c r="K9" t="s">
        <v>162</v>
      </c>
      <c r="L9">
        <v>1.1399999999999999</v>
      </c>
      <c r="N9" t="s">
        <v>162</v>
      </c>
      <c r="O9" t="s">
        <v>162</v>
      </c>
    </row>
    <row r="10" spans="1:21" ht="13.35" customHeight="1" x14ac:dyDescent="0.2">
      <c r="C10" t="s">
        <v>259</v>
      </c>
      <c r="H10">
        <v>2006</v>
      </c>
      <c r="K10" t="s">
        <v>162</v>
      </c>
      <c r="L10">
        <v>1.01</v>
      </c>
      <c r="N10" t="s">
        <v>162</v>
      </c>
      <c r="O10" t="s">
        <v>162</v>
      </c>
    </row>
    <row r="11" spans="1:21" ht="13.35" customHeight="1" x14ac:dyDescent="0.2">
      <c r="B11" t="str">
        <f>IND!C639</f>
        <v>IISSINTER01</v>
      </c>
      <c r="E11" t="s">
        <v>812</v>
      </c>
      <c r="G11" t="s">
        <v>811</v>
      </c>
      <c r="H11">
        <v>2006</v>
      </c>
      <c r="J11" t="s">
        <v>81</v>
      </c>
      <c r="K11" t="s">
        <v>162</v>
      </c>
      <c r="N11" t="s">
        <v>162</v>
      </c>
      <c r="O11" t="s">
        <v>162</v>
      </c>
      <c r="P11" t="s">
        <v>187</v>
      </c>
      <c r="Q11">
        <v>2006</v>
      </c>
      <c r="R11">
        <v>2</v>
      </c>
    </row>
    <row r="12" spans="1:21" ht="13.35" customHeight="1" x14ac:dyDescent="0.2">
      <c r="C12" t="s">
        <v>707</v>
      </c>
      <c r="D12" t="s">
        <v>721</v>
      </c>
      <c r="H12">
        <v>2006</v>
      </c>
      <c r="I12" t="s">
        <v>194</v>
      </c>
      <c r="K12">
        <v>2.81462324</v>
      </c>
      <c r="L12">
        <v>1</v>
      </c>
      <c r="M12" t="s">
        <v>81</v>
      </c>
      <c r="N12">
        <v>56.292464799999998</v>
      </c>
      <c r="O12">
        <v>6.192171128</v>
      </c>
    </row>
    <row r="13" spans="1:21" ht="13.35" customHeight="1" x14ac:dyDescent="0.2">
      <c r="C13" t="s">
        <v>189</v>
      </c>
      <c r="H13">
        <v>2006</v>
      </c>
      <c r="K13" t="s">
        <v>162</v>
      </c>
      <c r="L13">
        <v>0.1</v>
      </c>
      <c r="N13" t="s">
        <v>162</v>
      </c>
      <c r="O13" t="s">
        <v>162</v>
      </c>
    </row>
    <row r="14" spans="1:21" ht="13.35" customHeight="1" x14ac:dyDescent="0.2">
      <c r="C14" t="s">
        <v>259</v>
      </c>
      <c r="H14">
        <v>2006</v>
      </c>
      <c r="K14" t="s">
        <v>162</v>
      </c>
      <c r="L14">
        <v>1.1599999999999999</v>
      </c>
      <c r="N14" t="s">
        <v>162</v>
      </c>
      <c r="O14" t="s">
        <v>162</v>
      </c>
    </row>
    <row r="15" spans="1:21" ht="13.35" customHeight="1" x14ac:dyDescent="0.2">
      <c r="C15" t="s">
        <v>67</v>
      </c>
      <c r="H15">
        <v>2006</v>
      </c>
      <c r="K15" t="s">
        <v>162</v>
      </c>
      <c r="N15" t="s">
        <v>162</v>
      </c>
      <c r="O15" t="s">
        <v>162</v>
      </c>
    </row>
    <row r="16" spans="1:21" ht="13.35" customHeight="1" x14ac:dyDescent="0.2">
      <c r="C16" t="s">
        <v>633</v>
      </c>
      <c r="H16">
        <v>2006</v>
      </c>
      <c r="K16" t="s">
        <v>162</v>
      </c>
      <c r="N16" t="s">
        <v>162</v>
      </c>
      <c r="O16" t="s">
        <v>162</v>
      </c>
    </row>
    <row r="17" spans="2:17" ht="13.35" customHeight="1" x14ac:dyDescent="0.2">
      <c r="B17" t="str">
        <f>IND!C640</f>
        <v>IISSINTERBIO</v>
      </c>
      <c r="G17" t="s">
        <v>811</v>
      </c>
      <c r="H17">
        <v>2006</v>
      </c>
      <c r="J17" t="s">
        <v>81</v>
      </c>
      <c r="K17" t="s">
        <v>162</v>
      </c>
      <c r="N17" t="s">
        <v>162</v>
      </c>
      <c r="O17" t="s">
        <v>162</v>
      </c>
      <c r="P17" t="s">
        <v>187</v>
      </c>
      <c r="Q17">
        <v>2020</v>
      </c>
    </row>
    <row r="18" spans="2:17" ht="13.35" customHeight="1" x14ac:dyDescent="0.2">
      <c r="C18" t="s">
        <v>707</v>
      </c>
      <c r="D18" t="s">
        <v>721</v>
      </c>
      <c r="H18">
        <v>2006</v>
      </c>
      <c r="I18" t="s">
        <v>194</v>
      </c>
      <c r="K18">
        <v>2.81462324</v>
      </c>
      <c r="L18">
        <v>1</v>
      </c>
      <c r="M18" t="s">
        <v>81</v>
      </c>
      <c r="N18">
        <v>70</v>
      </c>
      <c r="O18">
        <v>6.192171128</v>
      </c>
    </row>
    <row r="19" spans="2:17" ht="13.35" customHeight="1" x14ac:dyDescent="0.2">
      <c r="C19" t="s">
        <v>189</v>
      </c>
      <c r="H19">
        <v>2006</v>
      </c>
      <c r="K19" t="s">
        <v>162</v>
      </c>
      <c r="L19">
        <v>0.1</v>
      </c>
      <c r="N19" t="s">
        <v>162</v>
      </c>
      <c r="O19" t="s">
        <v>162</v>
      </c>
    </row>
    <row r="20" spans="2:17" ht="13.35" customHeight="1" x14ac:dyDescent="0.2">
      <c r="C20" t="s">
        <v>253</v>
      </c>
      <c r="H20">
        <v>2006</v>
      </c>
      <c r="K20" t="s">
        <v>162</v>
      </c>
      <c r="L20">
        <f>L14+1/R11+0.2</f>
        <v>1.8599999999999999</v>
      </c>
      <c r="N20" t="s">
        <v>162</v>
      </c>
      <c r="O20" t="s">
        <v>162</v>
      </c>
    </row>
    <row r="21" spans="2:17" ht="13.35" customHeight="1" x14ac:dyDescent="0.2">
      <c r="B21" t="str">
        <f>IND!C641</f>
        <v>IISOXYGEN01</v>
      </c>
      <c r="H21">
        <v>2006</v>
      </c>
      <c r="J21" t="s">
        <v>81</v>
      </c>
      <c r="P21" t="s">
        <v>248</v>
      </c>
      <c r="Q21">
        <v>2006</v>
      </c>
    </row>
    <row r="22" spans="2:17" ht="13.35" customHeight="1" x14ac:dyDescent="0.2">
      <c r="C22" t="s">
        <v>189</v>
      </c>
      <c r="D22" t="s">
        <v>709</v>
      </c>
      <c r="H22">
        <v>2006</v>
      </c>
      <c r="I22" t="s">
        <v>813</v>
      </c>
      <c r="K22" t="s">
        <v>331</v>
      </c>
      <c r="L22">
        <v>0.72</v>
      </c>
      <c r="M22">
        <v>1</v>
      </c>
      <c r="N22">
        <v>200</v>
      </c>
    </row>
    <row r="23" spans="2:17" ht="13.35" customHeight="1" x14ac:dyDescent="0.2">
      <c r="B23" t="str">
        <f>IND!C642</f>
        <v>IISBLAFURBIO</v>
      </c>
      <c r="H23">
        <v>2006</v>
      </c>
      <c r="J23" t="s">
        <v>81</v>
      </c>
      <c r="P23" t="s">
        <v>248</v>
      </c>
      <c r="Q23">
        <v>2006</v>
      </c>
    </row>
    <row r="24" spans="2:17" ht="13.35" customHeight="1" x14ac:dyDescent="0.2">
      <c r="C24" t="s">
        <v>711</v>
      </c>
      <c r="D24" t="s">
        <v>717</v>
      </c>
      <c r="H24">
        <v>2006</v>
      </c>
      <c r="I24" t="s">
        <v>813</v>
      </c>
      <c r="K24" t="s">
        <v>331</v>
      </c>
      <c r="L24">
        <v>0.155</v>
      </c>
      <c r="M24" t="s">
        <v>81</v>
      </c>
      <c r="N24">
        <f>1.4*N30</f>
        <v>382.2</v>
      </c>
      <c r="O24" t="s">
        <v>18</v>
      </c>
    </row>
    <row r="25" spans="2:17" ht="13.35" customHeight="1" x14ac:dyDescent="0.2">
      <c r="C25" t="s">
        <v>721</v>
      </c>
      <c r="D25" t="s">
        <v>332</v>
      </c>
      <c r="H25">
        <v>2006</v>
      </c>
      <c r="L25">
        <v>1.34</v>
      </c>
      <c r="M25" t="s">
        <v>814</v>
      </c>
    </row>
    <row r="26" spans="2:17" ht="13.35" customHeight="1" x14ac:dyDescent="0.2">
      <c r="C26" t="s">
        <v>709</v>
      </c>
      <c r="D26" t="s">
        <v>17</v>
      </c>
      <c r="H26">
        <v>2006</v>
      </c>
      <c r="L26">
        <v>0.05</v>
      </c>
      <c r="M26" t="s">
        <v>815</v>
      </c>
    </row>
    <row r="27" spans="2:17" ht="13.35" customHeight="1" x14ac:dyDescent="0.2">
      <c r="C27" t="s">
        <v>253</v>
      </c>
      <c r="H27">
        <v>2006</v>
      </c>
      <c r="L27">
        <v>18</v>
      </c>
    </row>
    <row r="28" spans="2:17" ht="13.35" customHeight="1" x14ac:dyDescent="0.2">
      <c r="C28" t="s">
        <v>189</v>
      </c>
      <c r="H28">
        <v>2006</v>
      </c>
      <c r="L28">
        <v>0.5</v>
      </c>
    </row>
    <row r="29" spans="2:17" ht="13.35" customHeight="1" x14ac:dyDescent="0.2">
      <c r="B29" t="str">
        <f>IND!C643</f>
        <v>IISBLAFURDCI05</v>
      </c>
      <c r="H29">
        <v>2006</v>
      </c>
      <c r="J29" t="s">
        <v>81</v>
      </c>
      <c r="P29" t="s">
        <v>248</v>
      </c>
      <c r="Q29" t="s">
        <v>816</v>
      </c>
    </row>
    <row r="30" spans="2:17" ht="13.35" customHeight="1" x14ac:dyDescent="0.2">
      <c r="C30" t="s">
        <v>711</v>
      </c>
      <c r="D30" t="s">
        <v>717</v>
      </c>
      <c r="H30">
        <v>2006</v>
      </c>
      <c r="I30" t="s">
        <v>813</v>
      </c>
      <c r="K30" t="s">
        <v>331</v>
      </c>
      <c r="L30">
        <v>0.155</v>
      </c>
      <c r="M30" t="s">
        <v>81</v>
      </c>
      <c r="N30">
        <v>273</v>
      </c>
      <c r="O30" t="s">
        <v>18</v>
      </c>
    </row>
    <row r="31" spans="2:17" ht="13.35" customHeight="1" x14ac:dyDescent="0.2">
      <c r="C31" t="s">
        <v>721</v>
      </c>
      <c r="D31" t="s">
        <v>332</v>
      </c>
      <c r="H31">
        <v>2006</v>
      </c>
      <c r="L31">
        <v>1.34</v>
      </c>
      <c r="M31" t="s">
        <v>814</v>
      </c>
    </row>
    <row r="32" spans="2:17" ht="13.35" customHeight="1" x14ac:dyDescent="0.2">
      <c r="C32" t="s">
        <v>709</v>
      </c>
      <c r="D32" t="s">
        <v>17</v>
      </c>
      <c r="H32">
        <v>2006</v>
      </c>
      <c r="L32">
        <v>0.05</v>
      </c>
      <c r="M32" t="s">
        <v>815</v>
      </c>
    </row>
    <row r="33" spans="2:22" ht="13.35" customHeight="1" x14ac:dyDescent="0.2">
      <c r="C33" t="s">
        <v>259</v>
      </c>
      <c r="H33">
        <v>2006</v>
      </c>
      <c r="L33">
        <v>9.3000000000000007</v>
      </c>
    </row>
    <row r="34" spans="2:22" ht="13.35" customHeight="1" x14ac:dyDescent="0.2">
      <c r="C34" t="s">
        <v>189</v>
      </c>
      <c r="H34">
        <v>2006</v>
      </c>
      <c r="L34">
        <v>0.5</v>
      </c>
    </row>
    <row r="35" spans="2:22" ht="13.35" customHeight="1" x14ac:dyDescent="0.2">
      <c r="C35" t="s">
        <v>256</v>
      </c>
      <c r="H35">
        <v>2006</v>
      </c>
      <c r="L35">
        <v>6.2</v>
      </c>
    </row>
    <row r="36" spans="2:22" ht="13.35" customHeight="1" x14ac:dyDescent="0.2">
      <c r="B36" t="str">
        <f>IND!C646</f>
        <v>IISBLAFURCS20</v>
      </c>
      <c r="H36">
        <v>2020</v>
      </c>
      <c r="J36" t="s">
        <v>81</v>
      </c>
      <c r="P36" t="s">
        <v>248</v>
      </c>
      <c r="Q36">
        <v>2020</v>
      </c>
      <c r="U36">
        <v>746</v>
      </c>
      <c r="V36">
        <f>U36/(V40+V42)</f>
        <v>0.50030179062437119</v>
      </c>
    </row>
    <row r="37" spans="2:22" ht="13.35" customHeight="1" x14ac:dyDescent="0.2">
      <c r="C37" t="s">
        <v>711</v>
      </c>
      <c r="D37" t="s">
        <v>717</v>
      </c>
      <c r="H37">
        <v>2020</v>
      </c>
      <c r="I37" t="s">
        <v>813</v>
      </c>
      <c r="K37" t="s">
        <v>377</v>
      </c>
      <c r="L37">
        <v>0.155</v>
      </c>
      <c r="M37" t="s">
        <v>81</v>
      </c>
      <c r="N37">
        <v>500</v>
      </c>
      <c r="O37" t="s">
        <v>320</v>
      </c>
    </row>
    <row r="38" spans="2:22" ht="13.35" customHeight="1" x14ac:dyDescent="0.2">
      <c r="C38" t="s">
        <v>721</v>
      </c>
      <c r="D38" t="s">
        <v>332</v>
      </c>
      <c r="H38">
        <v>2020</v>
      </c>
      <c r="L38">
        <v>1.34</v>
      </c>
      <c r="M38" t="s">
        <v>814</v>
      </c>
    </row>
    <row r="39" spans="2:22" ht="13.35" customHeight="1" x14ac:dyDescent="0.2">
      <c r="C39" t="s">
        <v>709</v>
      </c>
      <c r="D39" t="s">
        <v>172</v>
      </c>
      <c r="H39">
        <v>2020</v>
      </c>
      <c r="L39">
        <v>0.05</v>
      </c>
      <c r="M39">
        <v>3.0139999999999998</v>
      </c>
    </row>
    <row r="40" spans="2:22" ht="13.35" customHeight="1" x14ac:dyDescent="0.2">
      <c r="C40" t="s">
        <v>259</v>
      </c>
      <c r="H40">
        <v>2020</v>
      </c>
      <c r="L40">
        <v>9.3000000000000007</v>
      </c>
      <c r="V40">
        <f>L40*95</f>
        <v>883.50000000000011</v>
      </c>
    </row>
    <row r="41" spans="2:22" ht="13.35" customHeight="1" x14ac:dyDescent="0.2">
      <c r="C41" t="s">
        <v>189</v>
      </c>
      <c r="H41">
        <v>2020</v>
      </c>
      <c r="L41">
        <v>1.1120000000000001</v>
      </c>
    </row>
    <row r="42" spans="2:22" ht="13.35" customHeight="1" x14ac:dyDescent="0.2">
      <c r="C42" t="s">
        <v>256</v>
      </c>
      <c r="H42">
        <v>2020</v>
      </c>
      <c r="L42">
        <v>6.2</v>
      </c>
      <c r="V42">
        <f>L42*98</f>
        <v>607.6</v>
      </c>
    </row>
    <row r="43" spans="2:22" ht="13.35" customHeight="1" x14ac:dyDescent="0.2">
      <c r="B43" t="str">
        <f>IND!C644</f>
        <v>IISBLAFURTGR10</v>
      </c>
      <c r="H43" t="s">
        <v>31</v>
      </c>
      <c r="J43" t="s">
        <v>81</v>
      </c>
      <c r="P43" t="s">
        <v>248</v>
      </c>
      <c r="Q43" t="s">
        <v>31</v>
      </c>
    </row>
    <row r="44" spans="2:22" ht="13.35" customHeight="1" x14ac:dyDescent="0.2">
      <c r="C44" t="s">
        <v>711</v>
      </c>
      <c r="H44" t="s">
        <v>31</v>
      </c>
      <c r="I44" t="s">
        <v>813</v>
      </c>
      <c r="K44">
        <v>12.5</v>
      </c>
      <c r="L44">
        <v>0.04</v>
      </c>
      <c r="N44">
        <v>387</v>
      </c>
      <c r="O44">
        <v>3.5</v>
      </c>
    </row>
    <row r="45" spans="2:22" ht="13.35" customHeight="1" x14ac:dyDescent="0.2">
      <c r="C45" t="s">
        <v>721</v>
      </c>
      <c r="D45" t="s">
        <v>717</v>
      </c>
      <c r="H45" t="s">
        <v>31</v>
      </c>
      <c r="L45">
        <v>1.54</v>
      </c>
      <c r="M45" t="s">
        <v>81</v>
      </c>
    </row>
    <row r="46" spans="2:22" ht="13.35" customHeight="1" x14ac:dyDescent="0.2">
      <c r="C46" t="s">
        <v>709</v>
      </c>
      <c r="D46" t="s">
        <v>332</v>
      </c>
      <c r="H46" t="s">
        <v>31</v>
      </c>
      <c r="L46">
        <v>0.45</v>
      </c>
      <c r="M46" t="s">
        <v>814</v>
      </c>
    </row>
    <row r="47" spans="2:22" ht="13.35" customHeight="1" x14ac:dyDescent="0.2">
      <c r="C47" t="s">
        <v>259</v>
      </c>
      <c r="D47" t="s">
        <v>163</v>
      </c>
      <c r="H47" t="s">
        <v>31</v>
      </c>
      <c r="L47">
        <v>5.9160000000000004</v>
      </c>
      <c r="M47">
        <v>0.7</v>
      </c>
    </row>
    <row r="48" spans="2:22" ht="13.35" customHeight="1" x14ac:dyDescent="0.2">
      <c r="C48" t="s">
        <v>189</v>
      </c>
      <c r="H48" t="s">
        <v>31</v>
      </c>
      <c r="L48">
        <v>0.17</v>
      </c>
    </row>
    <row r="49" spans="2:22" ht="13.35" customHeight="1" x14ac:dyDescent="0.2">
      <c r="C49" t="s">
        <v>256</v>
      </c>
      <c r="H49" t="s">
        <v>31</v>
      </c>
      <c r="L49">
        <v>5.22</v>
      </c>
    </row>
    <row r="50" spans="2:22" ht="13.35" customHeight="1" x14ac:dyDescent="0.2">
      <c r="B50" t="str">
        <f>IND!C645</f>
        <v>IISBLAFURTGRCS20</v>
      </c>
      <c r="H50">
        <v>2020</v>
      </c>
      <c r="J50" t="s">
        <v>81</v>
      </c>
      <c r="P50" t="s">
        <v>248</v>
      </c>
      <c r="Q50">
        <v>2020</v>
      </c>
      <c r="U50">
        <v>796</v>
      </c>
      <c r="V50">
        <f>U50/(V54+V56)</f>
        <v>0.74144451275172796</v>
      </c>
    </row>
    <row r="51" spans="2:22" ht="13.35" customHeight="1" x14ac:dyDescent="0.2">
      <c r="C51" t="s">
        <v>711</v>
      </c>
      <c r="D51" t="s">
        <v>717</v>
      </c>
      <c r="H51">
        <v>2020</v>
      </c>
      <c r="I51" t="s">
        <v>813</v>
      </c>
      <c r="K51" t="s">
        <v>377</v>
      </c>
      <c r="L51">
        <v>0.04</v>
      </c>
      <c r="M51" t="s">
        <v>81</v>
      </c>
      <c r="N51">
        <v>500</v>
      </c>
      <c r="O51" t="s">
        <v>320</v>
      </c>
    </row>
    <row r="52" spans="2:22" ht="13.35" customHeight="1" x14ac:dyDescent="0.2">
      <c r="C52" t="s">
        <v>721</v>
      </c>
      <c r="D52" t="s">
        <v>332</v>
      </c>
      <c r="H52">
        <v>2020</v>
      </c>
      <c r="L52">
        <v>1.54</v>
      </c>
      <c r="M52" t="s">
        <v>814</v>
      </c>
    </row>
    <row r="53" spans="2:22" ht="13.35" customHeight="1" x14ac:dyDescent="0.2">
      <c r="C53" t="s">
        <v>709</v>
      </c>
      <c r="D53" t="s">
        <v>164</v>
      </c>
      <c r="H53">
        <v>2020</v>
      </c>
      <c r="L53">
        <v>0.45</v>
      </c>
      <c r="M53">
        <v>0.7</v>
      </c>
    </row>
    <row r="54" spans="2:22" ht="13.35" customHeight="1" x14ac:dyDescent="0.2">
      <c r="C54" t="s">
        <v>259</v>
      </c>
      <c r="H54">
        <v>2020</v>
      </c>
      <c r="L54">
        <v>5.9160000000000004</v>
      </c>
      <c r="V54">
        <f>L54*95</f>
        <v>562.02</v>
      </c>
    </row>
    <row r="55" spans="2:22" ht="13.35" customHeight="1" x14ac:dyDescent="0.2">
      <c r="C55" t="s">
        <v>189</v>
      </c>
      <c r="H55">
        <v>2020</v>
      </c>
      <c r="L55">
        <v>0.27</v>
      </c>
    </row>
    <row r="56" spans="2:22" ht="13.35" customHeight="1" x14ac:dyDescent="0.2">
      <c r="C56" t="s">
        <v>256</v>
      </c>
      <c r="H56">
        <v>2020</v>
      </c>
      <c r="L56">
        <v>5.22</v>
      </c>
      <c r="V56">
        <f>L56*98</f>
        <v>511.56</v>
      </c>
    </row>
    <row r="57" spans="2:22" ht="13.35" customHeight="1" x14ac:dyDescent="0.2">
      <c r="B57" t="str">
        <f>IND!C627</f>
        <v>IISBOXFUR01</v>
      </c>
      <c r="G57" t="s">
        <v>811</v>
      </c>
      <c r="H57">
        <v>2006</v>
      </c>
      <c r="J57" t="s">
        <v>81</v>
      </c>
      <c r="K57" t="s">
        <v>162</v>
      </c>
      <c r="N57" t="s">
        <v>162</v>
      </c>
      <c r="O57" t="s">
        <v>162</v>
      </c>
      <c r="P57" t="s">
        <v>248</v>
      </c>
      <c r="Q57">
        <v>2006</v>
      </c>
    </row>
    <row r="58" spans="2:22" ht="13.35" customHeight="1" x14ac:dyDescent="0.2">
      <c r="C58" t="s">
        <v>709</v>
      </c>
      <c r="D58" t="s">
        <v>703</v>
      </c>
      <c r="H58">
        <v>2006</v>
      </c>
      <c r="I58" t="s">
        <v>813</v>
      </c>
      <c r="K58">
        <v>4.5033971839999998</v>
      </c>
      <c r="L58">
        <v>0.05</v>
      </c>
      <c r="M58" t="s">
        <v>81</v>
      </c>
      <c r="N58">
        <v>112.5849296</v>
      </c>
      <c r="O58">
        <v>56.292464799999998</v>
      </c>
    </row>
    <row r="59" spans="2:22" ht="13.35" customHeight="1" x14ac:dyDescent="0.2">
      <c r="C59" t="s">
        <v>717</v>
      </c>
      <c r="D59" t="s">
        <v>164</v>
      </c>
      <c r="H59">
        <v>2006</v>
      </c>
      <c r="K59" t="s">
        <v>162</v>
      </c>
      <c r="L59">
        <v>0.9</v>
      </c>
      <c r="M59">
        <v>0.65</v>
      </c>
      <c r="N59" t="s">
        <v>162</v>
      </c>
      <c r="O59" t="s">
        <v>162</v>
      </c>
    </row>
    <row r="60" spans="2:22" ht="13.35" customHeight="1" x14ac:dyDescent="0.2">
      <c r="C60" t="s">
        <v>719</v>
      </c>
      <c r="H60">
        <v>2006</v>
      </c>
      <c r="K60" t="s">
        <v>162</v>
      </c>
      <c r="L60">
        <v>0.18</v>
      </c>
      <c r="N60" t="s">
        <v>162</v>
      </c>
      <c r="O60" t="s">
        <v>162</v>
      </c>
    </row>
    <row r="61" spans="2:22" ht="12.75" customHeight="1" x14ac:dyDescent="0.2">
      <c r="C61" t="s">
        <v>713</v>
      </c>
      <c r="H61">
        <v>2006</v>
      </c>
      <c r="K61" t="s">
        <v>162</v>
      </c>
      <c r="L61">
        <v>0.05</v>
      </c>
      <c r="N61" t="s">
        <v>162</v>
      </c>
      <c r="O61" t="s">
        <v>162</v>
      </c>
    </row>
    <row r="62" spans="2:22" ht="13.35" customHeight="1" x14ac:dyDescent="0.2">
      <c r="C62" t="s">
        <v>189</v>
      </c>
      <c r="H62">
        <v>2006</v>
      </c>
      <c r="K62" t="s">
        <v>162</v>
      </c>
      <c r="L62">
        <v>0.1</v>
      </c>
      <c r="N62" t="s">
        <v>162</v>
      </c>
      <c r="O62" t="s">
        <v>162</v>
      </c>
    </row>
    <row r="63" spans="2:22" ht="13.35" customHeight="1" x14ac:dyDescent="0.2">
      <c r="B63" t="str">
        <f>IND!C628</f>
        <v>IISBOXSCR01</v>
      </c>
      <c r="G63" t="s">
        <v>811</v>
      </c>
      <c r="H63">
        <v>2006</v>
      </c>
      <c r="J63" t="s">
        <v>81</v>
      </c>
      <c r="K63" t="s">
        <v>162</v>
      </c>
      <c r="N63" t="s">
        <v>162</v>
      </c>
      <c r="O63" t="s">
        <v>162</v>
      </c>
      <c r="P63" t="s">
        <v>248</v>
      </c>
      <c r="Q63">
        <v>2006</v>
      </c>
    </row>
    <row r="64" spans="2:22" ht="13.35" customHeight="1" x14ac:dyDescent="0.2">
      <c r="C64" t="s">
        <v>709</v>
      </c>
      <c r="D64" t="s">
        <v>703</v>
      </c>
      <c r="H64">
        <v>2006</v>
      </c>
      <c r="I64" t="s">
        <v>813</v>
      </c>
      <c r="K64">
        <v>4.5033971839999998</v>
      </c>
      <c r="L64">
        <v>0.05</v>
      </c>
      <c r="M64" t="s">
        <v>81</v>
      </c>
      <c r="N64">
        <v>135.10191552000001</v>
      </c>
      <c r="O64">
        <v>56.292464799999998</v>
      </c>
    </row>
    <row r="65" spans="2:22" ht="13.35" customHeight="1" x14ac:dyDescent="0.2">
      <c r="C65" t="s">
        <v>717</v>
      </c>
      <c r="D65" t="s">
        <v>164</v>
      </c>
      <c r="H65">
        <v>2006</v>
      </c>
      <c r="K65" t="s">
        <v>162</v>
      </c>
      <c r="L65">
        <v>0.495</v>
      </c>
      <c r="M65">
        <v>0.65</v>
      </c>
      <c r="N65" t="s">
        <v>162</v>
      </c>
      <c r="O65" t="s">
        <v>162</v>
      </c>
    </row>
    <row r="66" spans="2:22" ht="13.35" customHeight="1" x14ac:dyDescent="0.2">
      <c r="C66" t="s">
        <v>719</v>
      </c>
      <c r="H66">
        <v>2006</v>
      </c>
      <c r="K66" t="s">
        <v>162</v>
      </c>
      <c r="L66">
        <v>0.59499999999999997</v>
      </c>
      <c r="N66" t="s">
        <v>162</v>
      </c>
      <c r="O66" t="s">
        <v>162</v>
      </c>
    </row>
    <row r="67" spans="2:22" ht="13.35" customHeight="1" x14ac:dyDescent="0.2">
      <c r="C67" t="s">
        <v>713</v>
      </c>
      <c r="H67">
        <v>2006</v>
      </c>
      <c r="K67" t="s">
        <v>162</v>
      </c>
      <c r="L67">
        <v>0.05</v>
      </c>
      <c r="N67" t="s">
        <v>162</v>
      </c>
      <c r="O67" t="s">
        <v>162</v>
      </c>
    </row>
    <row r="68" spans="2:22" ht="13.35" customHeight="1" x14ac:dyDescent="0.2">
      <c r="C68" t="s">
        <v>189</v>
      </c>
      <c r="H68">
        <v>2006</v>
      </c>
      <c r="K68" t="s">
        <v>162</v>
      </c>
      <c r="L68">
        <v>0.1</v>
      </c>
      <c r="N68" t="s">
        <v>162</v>
      </c>
      <c r="O68" t="s">
        <v>162</v>
      </c>
    </row>
    <row r="69" spans="2:22" ht="13.35" customHeight="1" x14ac:dyDescent="0.2">
      <c r="B69" t="str">
        <f>IND!C629</f>
        <v>IISCOREX01</v>
      </c>
      <c r="C69" t="s">
        <v>711</v>
      </c>
      <c r="D69" t="s">
        <v>717</v>
      </c>
      <c r="H69">
        <v>2006</v>
      </c>
      <c r="I69" t="s">
        <v>813</v>
      </c>
      <c r="J69" t="s">
        <v>81</v>
      </c>
      <c r="K69" t="s">
        <v>331</v>
      </c>
      <c r="L69">
        <v>0.75</v>
      </c>
      <c r="M69" t="s">
        <v>81</v>
      </c>
      <c r="N69">
        <f>N30+100</f>
        <v>373</v>
      </c>
      <c r="O69">
        <v>2.2516985919999999</v>
      </c>
      <c r="P69" t="s">
        <v>187</v>
      </c>
      <c r="Q69">
        <v>2006</v>
      </c>
    </row>
    <row r="70" spans="2:22" ht="13.35" customHeight="1" x14ac:dyDescent="0.2">
      <c r="C70" t="s">
        <v>707</v>
      </c>
      <c r="D70" t="s">
        <v>332</v>
      </c>
      <c r="H70">
        <v>2006</v>
      </c>
      <c r="L70">
        <v>0.75</v>
      </c>
      <c r="M70">
        <v>0.35</v>
      </c>
    </row>
    <row r="71" spans="2:22" ht="13.35" customHeight="1" x14ac:dyDescent="0.2">
      <c r="C71" t="s">
        <v>256</v>
      </c>
      <c r="D71" t="s">
        <v>164</v>
      </c>
      <c r="H71">
        <v>2006</v>
      </c>
      <c r="L71">
        <v>27</v>
      </c>
      <c r="M71" t="s">
        <v>817</v>
      </c>
    </row>
    <row r="72" spans="2:22" ht="13.35" customHeight="1" x14ac:dyDescent="0.2">
      <c r="C72" t="s">
        <v>259</v>
      </c>
      <c r="H72">
        <v>2006</v>
      </c>
      <c r="L72">
        <v>3.1</v>
      </c>
    </row>
    <row r="73" spans="2:22" ht="13.35" customHeight="1" x14ac:dyDescent="0.2">
      <c r="C73" t="s">
        <v>189</v>
      </c>
      <c r="H73">
        <v>2006</v>
      </c>
      <c r="L73">
        <v>0.32400000000000001</v>
      </c>
    </row>
    <row r="74" spans="2:22" ht="13.35" customHeight="1" x14ac:dyDescent="0.2">
      <c r="C74" t="s">
        <v>709</v>
      </c>
      <c r="H74">
        <v>2006</v>
      </c>
      <c r="L74">
        <v>0.68899999999999995</v>
      </c>
    </row>
    <row r="75" spans="2:22" ht="13.35" customHeight="1" x14ac:dyDescent="0.2">
      <c r="B75" t="str">
        <f>IND!C647</f>
        <v>IISCOREXCS</v>
      </c>
      <c r="C75" t="s">
        <v>711</v>
      </c>
      <c r="D75" t="s">
        <v>717</v>
      </c>
      <c r="H75">
        <v>2020</v>
      </c>
      <c r="I75" t="s">
        <v>813</v>
      </c>
      <c r="J75" t="s">
        <v>81</v>
      </c>
      <c r="K75" t="s">
        <v>377</v>
      </c>
      <c r="L75">
        <v>0.75</v>
      </c>
      <c r="M75" t="s">
        <v>81</v>
      </c>
      <c r="N75">
        <v>600</v>
      </c>
      <c r="O75" t="s">
        <v>320</v>
      </c>
      <c r="P75" t="s">
        <v>187</v>
      </c>
      <c r="Q75">
        <v>2020</v>
      </c>
      <c r="U75">
        <v>763.00000000000023</v>
      </c>
      <c r="V75">
        <f>U75/(V79+V78)</f>
        <v>0.25947968032647517</v>
      </c>
    </row>
    <row r="76" spans="2:22" ht="13.35" customHeight="1" x14ac:dyDescent="0.2">
      <c r="C76" t="s">
        <v>707</v>
      </c>
      <c r="D76" t="s">
        <v>332</v>
      </c>
      <c r="H76">
        <v>2020</v>
      </c>
      <c r="L76">
        <v>0.75</v>
      </c>
      <c r="M76">
        <v>0.35</v>
      </c>
    </row>
    <row r="77" spans="2:22" ht="13.35" customHeight="1" x14ac:dyDescent="0.2">
      <c r="C77" t="s">
        <v>709</v>
      </c>
      <c r="D77" t="s">
        <v>165</v>
      </c>
      <c r="H77">
        <v>2020</v>
      </c>
      <c r="L77">
        <v>0.68899999999999995</v>
      </c>
      <c r="M77" t="s">
        <v>817</v>
      </c>
    </row>
    <row r="78" spans="2:22" ht="13.35" customHeight="1" x14ac:dyDescent="0.2">
      <c r="C78" t="s">
        <v>256</v>
      </c>
      <c r="H78">
        <v>2020</v>
      </c>
      <c r="L78">
        <v>27</v>
      </c>
      <c r="V78">
        <f>L78*98</f>
        <v>2646</v>
      </c>
    </row>
    <row r="79" spans="2:22" ht="13.35" customHeight="1" x14ac:dyDescent="0.2">
      <c r="C79" t="s">
        <v>259</v>
      </c>
      <c r="H79">
        <v>2020</v>
      </c>
      <c r="L79">
        <v>3.1</v>
      </c>
      <c r="V79">
        <f>L79*95</f>
        <v>294.5</v>
      </c>
    </row>
    <row r="80" spans="2:22" ht="13.35" customHeight="1" x14ac:dyDescent="0.2">
      <c r="C80" t="s">
        <v>189</v>
      </c>
      <c r="H80">
        <v>2020</v>
      </c>
      <c r="L80">
        <v>1.075</v>
      </c>
    </row>
    <row r="81" spans="2:18" ht="13.35" customHeight="1" x14ac:dyDescent="0.2">
      <c r="B81" t="str">
        <f>IND!C630</f>
        <v>IISCUPOLA01</v>
      </c>
      <c r="G81" t="s">
        <v>811</v>
      </c>
      <c r="H81">
        <v>2006</v>
      </c>
      <c r="J81" t="s">
        <v>81</v>
      </c>
      <c r="K81" t="s">
        <v>162</v>
      </c>
      <c r="N81" t="s">
        <v>162</v>
      </c>
      <c r="O81" t="s">
        <v>162</v>
      </c>
      <c r="P81" t="s">
        <v>248</v>
      </c>
      <c r="Q81">
        <v>2006</v>
      </c>
    </row>
    <row r="82" spans="2:18" ht="13.35" customHeight="1" x14ac:dyDescent="0.2">
      <c r="C82" t="s">
        <v>719</v>
      </c>
      <c r="D82" t="s">
        <v>703</v>
      </c>
      <c r="H82">
        <v>2006</v>
      </c>
      <c r="I82" t="s">
        <v>186</v>
      </c>
      <c r="K82">
        <v>112.5849296</v>
      </c>
      <c r="L82">
        <v>1.3</v>
      </c>
      <c r="M82" t="s">
        <v>81</v>
      </c>
      <c r="N82">
        <v>1125.8492959999999</v>
      </c>
      <c r="O82">
        <v>225.16985919999999</v>
      </c>
    </row>
    <row r="83" spans="2:18" ht="13.35" customHeight="1" x14ac:dyDescent="0.2">
      <c r="C83" t="s">
        <v>189</v>
      </c>
      <c r="H83">
        <v>2006</v>
      </c>
      <c r="K83" t="s">
        <v>162</v>
      </c>
      <c r="L83">
        <v>4.5999999999999996</v>
      </c>
      <c r="N83" t="s">
        <v>162</v>
      </c>
      <c r="O83" t="s">
        <v>162</v>
      </c>
    </row>
    <row r="84" spans="2:18" ht="13.35" customHeight="1" x14ac:dyDescent="0.2">
      <c r="C84" t="s">
        <v>67</v>
      </c>
      <c r="H84">
        <v>2006</v>
      </c>
      <c r="K84" t="s">
        <v>162</v>
      </c>
      <c r="L84">
        <v>11.4</v>
      </c>
      <c r="N84" t="s">
        <v>162</v>
      </c>
      <c r="O84" t="s">
        <v>162</v>
      </c>
    </row>
    <row r="85" spans="2:18" ht="13.35" customHeight="1" x14ac:dyDescent="0.2">
      <c r="B85" t="str">
        <f>IND!C631</f>
        <v>IISCYCFUR01</v>
      </c>
      <c r="G85" t="s">
        <v>811</v>
      </c>
      <c r="H85">
        <v>2006</v>
      </c>
      <c r="J85" t="s">
        <v>81</v>
      </c>
      <c r="K85" t="s">
        <v>162</v>
      </c>
      <c r="N85" t="s">
        <v>162</v>
      </c>
      <c r="O85" t="s">
        <v>162</v>
      </c>
      <c r="P85" t="s">
        <v>187</v>
      </c>
      <c r="Q85">
        <v>2006</v>
      </c>
    </row>
    <row r="86" spans="2:18" ht="13.35" customHeight="1" x14ac:dyDescent="0.2">
      <c r="C86" t="s">
        <v>721</v>
      </c>
      <c r="D86" t="s">
        <v>662</v>
      </c>
      <c r="H86">
        <v>2006</v>
      </c>
      <c r="I86" t="s">
        <v>813</v>
      </c>
      <c r="K86">
        <v>11.25849296</v>
      </c>
      <c r="L86">
        <v>1.5</v>
      </c>
      <c r="M86" t="s">
        <v>818</v>
      </c>
      <c r="N86">
        <v>225.16985919999999</v>
      </c>
      <c r="O86">
        <v>5.6292464799999999</v>
      </c>
    </row>
    <row r="87" spans="2:18" ht="13.35" customHeight="1" x14ac:dyDescent="0.2">
      <c r="C87" t="s">
        <v>709</v>
      </c>
      <c r="D87" t="s">
        <v>17</v>
      </c>
      <c r="H87">
        <v>2006</v>
      </c>
      <c r="K87" t="s">
        <v>162</v>
      </c>
      <c r="L87">
        <v>0.73</v>
      </c>
      <c r="M87" t="s">
        <v>819</v>
      </c>
      <c r="N87" t="s">
        <v>162</v>
      </c>
      <c r="O87" t="s">
        <v>162</v>
      </c>
    </row>
    <row r="88" spans="2:18" ht="13.35" customHeight="1" x14ac:dyDescent="0.2">
      <c r="C88" t="s">
        <v>189</v>
      </c>
      <c r="D88" t="s">
        <v>332</v>
      </c>
      <c r="H88">
        <v>2006</v>
      </c>
      <c r="K88" t="s">
        <v>162</v>
      </c>
      <c r="L88">
        <v>1.3</v>
      </c>
      <c r="M88" t="s">
        <v>820</v>
      </c>
      <c r="N88" t="s">
        <v>162</v>
      </c>
      <c r="O88" t="s">
        <v>162</v>
      </c>
    </row>
    <row r="89" spans="2:18" ht="13.35" customHeight="1" x14ac:dyDescent="0.2">
      <c r="C89" t="s">
        <v>628</v>
      </c>
      <c r="D89" t="s">
        <v>717</v>
      </c>
      <c r="H89">
        <v>2006</v>
      </c>
      <c r="K89" t="s">
        <v>162</v>
      </c>
      <c r="L89">
        <v>2</v>
      </c>
      <c r="M89" t="s">
        <v>81</v>
      </c>
      <c r="N89" t="s">
        <v>162</v>
      </c>
      <c r="O89" t="s">
        <v>162</v>
      </c>
    </row>
    <row r="90" spans="2:18" ht="13.35" customHeight="1" x14ac:dyDescent="0.2">
      <c r="C90" t="s">
        <v>256</v>
      </c>
      <c r="H90">
        <v>2006</v>
      </c>
      <c r="K90" t="s">
        <v>162</v>
      </c>
      <c r="L90">
        <v>20.100000000000001</v>
      </c>
      <c r="N90" t="s">
        <v>162</v>
      </c>
      <c r="O90" t="s">
        <v>162</v>
      </c>
    </row>
    <row r="91" spans="2:18" ht="13.35" customHeight="1" x14ac:dyDescent="0.2">
      <c r="B91" t="str">
        <f>IND!C632</f>
        <v>IISDRIEAF01</v>
      </c>
      <c r="E91" t="s">
        <v>812</v>
      </c>
      <c r="G91" t="s">
        <v>811</v>
      </c>
      <c r="H91">
        <v>2006</v>
      </c>
      <c r="J91" t="s">
        <v>81</v>
      </c>
      <c r="K91" t="s">
        <v>162</v>
      </c>
      <c r="N91" t="s">
        <v>162</v>
      </c>
      <c r="O91" t="s">
        <v>162</v>
      </c>
      <c r="P91" t="s">
        <v>14</v>
      </c>
      <c r="Q91">
        <v>2006</v>
      </c>
      <c r="R91">
        <f>1/3</f>
        <v>0.33333333333333331</v>
      </c>
    </row>
    <row r="92" spans="2:18" ht="13.35" customHeight="1" x14ac:dyDescent="0.2">
      <c r="C92" t="s">
        <v>705</v>
      </c>
      <c r="D92" t="s">
        <v>703</v>
      </c>
      <c r="H92">
        <v>2006</v>
      </c>
      <c r="I92" t="s">
        <v>186</v>
      </c>
      <c r="K92">
        <v>4.5033971839999998</v>
      </c>
      <c r="L92">
        <v>1.05</v>
      </c>
      <c r="M92" t="s">
        <v>81</v>
      </c>
      <c r="N92">
        <v>112.5849296</v>
      </c>
      <c r="O92">
        <v>28.146232399999999</v>
      </c>
    </row>
    <row r="93" spans="2:18" ht="13.35" customHeight="1" x14ac:dyDescent="0.2">
      <c r="C93" t="s">
        <v>719</v>
      </c>
      <c r="H93">
        <v>2006</v>
      </c>
      <c r="L93">
        <v>0.03</v>
      </c>
    </row>
    <row r="94" spans="2:18" ht="13.35" customHeight="1" x14ac:dyDescent="0.2">
      <c r="C94" t="s">
        <v>709</v>
      </c>
      <c r="H94">
        <v>2006</v>
      </c>
      <c r="L94">
        <v>0.5</v>
      </c>
    </row>
    <row r="95" spans="2:18" ht="13.35" customHeight="1" x14ac:dyDescent="0.2">
      <c r="C95" t="s">
        <v>189</v>
      </c>
      <c r="H95">
        <v>2006</v>
      </c>
      <c r="L95">
        <v>2.25</v>
      </c>
    </row>
    <row r="96" spans="2:18" ht="13.35" customHeight="1" x14ac:dyDescent="0.2">
      <c r="C96" t="s">
        <v>67</v>
      </c>
      <c r="H96">
        <v>2006</v>
      </c>
      <c r="K96" t="s">
        <v>162</v>
      </c>
      <c r="N96" t="s">
        <v>162</v>
      </c>
      <c r="O96" t="s">
        <v>162</v>
      </c>
    </row>
    <row r="97" spans="2:22" ht="13.35" customHeight="1" x14ac:dyDescent="0.2">
      <c r="C97" t="s">
        <v>648</v>
      </c>
      <c r="H97">
        <v>2006</v>
      </c>
    </row>
    <row r="98" spans="2:22" ht="13.35" customHeight="1" x14ac:dyDescent="0.2">
      <c r="C98" t="s">
        <v>633</v>
      </c>
      <c r="H98">
        <v>2006</v>
      </c>
    </row>
    <row r="99" spans="2:22" ht="13.35" customHeight="1" x14ac:dyDescent="0.2">
      <c r="C99" t="s">
        <v>651</v>
      </c>
      <c r="H99">
        <v>2006</v>
      </c>
    </row>
    <row r="100" spans="2:22" ht="13.35" customHeight="1" x14ac:dyDescent="0.2">
      <c r="B100" t="str">
        <f>IND!C633</f>
        <v>IISDRISPN01</v>
      </c>
      <c r="E100" t="s">
        <v>812</v>
      </c>
      <c r="G100" t="s">
        <v>811</v>
      </c>
      <c r="H100">
        <v>2006</v>
      </c>
      <c r="J100" t="s">
        <v>81</v>
      </c>
      <c r="K100" t="s">
        <v>162</v>
      </c>
      <c r="N100" t="s">
        <v>162</v>
      </c>
      <c r="O100" t="s">
        <v>162</v>
      </c>
      <c r="P100" t="s">
        <v>248</v>
      </c>
      <c r="Q100">
        <v>2006</v>
      </c>
      <c r="R100">
        <f>1/11</f>
        <v>9.0909090909090912E-2</v>
      </c>
    </row>
    <row r="101" spans="2:22" ht="13.35" customHeight="1" x14ac:dyDescent="0.2">
      <c r="C101" t="s">
        <v>711</v>
      </c>
      <c r="D101" t="s">
        <v>705</v>
      </c>
      <c r="H101">
        <v>2006</v>
      </c>
      <c r="I101" t="s">
        <v>813</v>
      </c>
      <c r="K101">
        <v>2.2516985919999999</v>
      </c>
      <c r="L101">
        <v>1.5</v>
      </c>
      <c r="M101" t="s">
        <v>81</v>
      </c>
      <c r="N101">
        <v>112.5849296</v>
      </c>
      <c r="O101">
        <v>1.3510191551999999</v>
      </c>
    </row>
    <row r="102" spans="2:22" ht="13.35" customHeight="1" x14ac:dyDescent="0.2">
      <c r="C102" t="s">
        <v>189</v>
      </c>
      <c r="H102">
        <v>2006</v>
      </c>
      <c r="K102" t="s">
        <v>162</v>
      </c>
      <c r="L102">
        <v>0.7</v>
      </c>
      <c r="N102" t="s">
        <v>162</v>
      </c>
      <c r="O102" t="s">
        <v>162</v>
      </c>
    </row>
    <row r="103" spans="2:22" ht="13.35" customHeight="1" x14ac:dyDescent="0.2">
      <c r="C103" t="s">
        <v>67</v>
      </c>
      <c r="H103">
        <v>2006</v>
      </c>
    </row>
    <row r="104" spans="2:22" ht="13.35" customHeight="1" x14ac:dyDescent="0.2">
      <c r="C104" t="s">
        <v>648</v>
      </c>
      <c r="H104">
        <v>2006</v>
      </c>
    </row>
    <row r="105" spans="2:22" ht="13.35" customHeight="1" x14ac:dyDescent="0.2">
      <c r="C105" t="s">
        <v>633</v>
      </c>
      <c r="H105">
        <v>2006</v>
      </c>
    </row>
    <row r="106" spans="2:22" ht="13.35" customHeight="1" x14ac:dyDescent="0.2">
      <c r="C106" t="s">
        <v>651</v>
      </c>
      <c r="H106">
        <v>2006</v>
      </c>
      <c r="K106" t="s">
        <v>162</v>
      </c>
      <c r="N106" t="s">
        <v>162</v>
      </c>
      <c r="O106" t="s">
        <v>162</v>
      </c>
    </row>
    <row r="107" spans="2:22" ht="13.35" customHeight="1" x14ac:dyDescent="0.2">
      <c r="B107" t="str">
        <f>IND!C634</f>
        <v>IISDRISPNCS01</v>
      </c>
      <c r="E107" t="s">
        <v>812</v>
      </c>
      <c r="G107" t="s">
        <v>811</v>
      </c>
      <c r="H107" t="s">
        <v>31</v>
      </c>
      <c r="J107" t="s">
        <v>81</v>
      </c>
      <c r="K107" t="s">
        <v>162</v>
      </c>
      <c r="N107" t="s">
        <v>162</v>
      </c>
      <c r="O107" t="s">
        <v>162</v>
      </c>
      <c r="P107" t="s">
        <v>248</v>
      </c>
      <c r="Q107">
        <v>2006</v>
      </c>
      <c r="R107">
        <f>1/11.2</f>
        <v>8.9285714285714288E-2</v>
      </c>
      <c r="U107">
        <v>427</v>
      </c>
      <c r="V107">
        <f>U107/(V111+V110)</f>
        <v>0.68080357142857151</v>
      </c>
    </row>
    <row r="108" spans="2:22" ht="13.35" customHeight="1" x14ac:dyDescent="0.2">
      <c r="C108" t="s">
        <v>711</v>
      </c>
      <c r="D108" t="s">
        <v>705</v>
      </c>
      <c r="H108" t="s">
        <v>31</v>
      </c>
      <c r="I108" t="s">
        <v>813</v>
      </c>
      <c r="K108">
        <v>2.2516985919999999</v>
      </c>
      <c r="L108">
        <v>1.5</v>
      </c>
      <c r="M108" t="s">
        <v>81</v>
      </c>
      <c r="N108">
        <v>129.47266904</v>
      </c>
      <c r="O108">
        <v>2.2516985919999999</v>
      </c>
    </row>
    <row r="109" spans="2:22" ht="13.35" customHeight="1" x14ac:dyDescent="0.2">
      <c r="C109" t="s">
        <v>189</v>
      </c>
      <c r="H109" t="s">
        <v>31</v>
      </c>
      <c r="K109" t="s">
        <v>162</v>
      </c>
      <c r="L109">
        <v>0.75</v>
      </c>
      <c r="N109" t="s">
        <v>162</v>
      </c>
      <c r="O109" t="s">
        <v>162</v>
      </c>
    </row>
    <row r="110" spans="2:22" ht="13.35" customHeight="1" x14ac:dyDescent="0.2">
      <c r="C110" t="s">
        <v>67</v>
      </c>
      <c r="H110" t="s">
        <v>31</v>
      </c>
      <c r="V110">
        <f>1/R107*56</f>
        <v>627.19999999999993</v>
      </c>
    </row>
    <row r="111" spans="2:22" ht="13.35" customHeight="1" x14ac:dyDescent="0.2">
      <c r="C111" t="s">
        <v>648</v>
      </c>
      <c r="H111" t="s">
        <v>31</v>
      </c>
    </row>
    <row r="112" spans="2:22" ht="13.35" customHeight="1" x14ac:dyDescent="0.2">
      <c r="C112" t="s">
        <v>633</v>
      </c>
      <c r="H112" t="s">
        <v>31</v>
      </c>
    </row>
    <row r="113" spans="2:17" ht="13.35" customHeight="1" x14ac:dyDescent="0.2">
      <c r="C113" t="s">
        <v>651</v>
      </c>
      <c r="H113" t="s">
        <v>31</v>
      </c>
      <c r="K113" t="s">
        <v>162</v>
      </c>
      <c r="N113" t="s">
        <v>162</v>
      </c>
      <c r="O113" t="s">
        <v>162</v>
      </c>
    </row>
    <row r="114" spans="2:17" ht="13.35" customHeight="1" x14ac:dyDescent="0.2">
      <c r="B114" t="s">
        <v>773</v>
      </c>
      <c r="G114" t="s">
        <v>821</v>
      </c>
      <c r="H114">
        <v>2030</v>
      </c>
      <c r="J114" t="s">
        <v>81</v>
      </c>
      <c r="K114" t="s">
        <v>162</v>
      </c>
      <c r="N114" t="s">
        <v>162</v>
      </c>
      <c r="O114" t="s">
        <v>162</v>
      </c>
      <c r="P114">
        <v>40</v>
      </c>
      <c r="Q114">
        <v>2030</v>
      </c>
    </row>
    <row r="115" spans="2:17" ht="13.35" customHeight="1" x14ac:dyDescent="0.2">
      <c r="C115" t="s">
        <v>707</v>
      </c>
      <c r="D115" t="s">
        <v>738</v>
      </c>
      <c r="H115">
        <v>2030</v>
      </c>
      <c r="I115" t="s">
        <v>813</v>
      </c>
      <c r="K115">
        <v>10</v>
      </c>
      <c r="L115">
        <v>1.5</v>
      </c>
      <c r="M115" t="s">
        <v>81</v>
      </c>
      <c r="N115">
        <v>400</v>
      </c>
      <c r="O115">
        <v>2</v>
      </c>
    </row>
    <row r="116" spans="2:17" ht="13.35" customHeight="1" x14ac:dyDescent="0.2">
      <c r="C116" t="s">
        <v>189</v>
      </c>
      <c r="D116" t="s">
        <v>332</v>
      </c>
      <c r="H116">
        <v>2030</v>
      </c>
      <c r="K116" t="s">
        <v>162</v>
      </c>
      <c r="L116">
        <v>0.7</v>
      </c>
      <c r="M116">
        <v>0.25</v>
      </c>
      <c r="N116" t="s">
        <v>162</v>
      </c>
      <c r="O116" t="s">
        <v>162</v>
      </c>
    </row>
    <row r="117" spans="2:17" ht="13.35" customHeight="1" x14ac:dyDescent="0.2">
      <c r="C117" t="s">
        <v>22</v>
      </c>
      <c r="H117">
        <v>2030</v>
      </c>
      <c r="L117">
        <v>17</v>
      </c>
    </row>
    <row r="118" spans="2:17" ht="13.35" customHeight="1" x14ac:dyDescent="0.2">
      <c r="B118" t="str">
        <f>IND!C636</f>
        <v>IISELAFUR01</v>
      </c>
      <c r="G118" t="s">
        <v>811</v>
      </c>
      <c r="H118">
        <v>2006</v>
      </c>
      <c r="J118" t="s">
        <v>81</v>
      </c>
      <c r="K118" t="s">
        <v>162</v>
      </c>
      <c r="N118" t="s">
        <v>162</v>
      </c>
      <c r="O118" t="s">
        <v>162</v>
      </c>
      <c r="P118" t="s">
        <v>187</v>
      </c>
      <c r="Q118">
        <v>2006</v>
      </c>
    </row>
    <row r="119" spans="2:17" ht="13.35" customHeight="1" x14ac:dyDescent="0.2">
      <c r="C119" t="s">
        <v>719</v>
      </c>
      <c r="D119" t="s">
        <v>703</v>
      </c>
      <c r="H119">
        <v>2006</v>
      </c>
      <c r="I119" t="s">
        <v>186</v>
      </c>
      <c r="K119">
        <v>13.510191551999998</v>
      </c>
      <c r="L119">
        <v>1.1000000000000001</v>
      </c>
      <c r="M119" t="s">
        <v>81</v>
      </c>
      <c r="N119">
        <v>168.87739439999999</v>
      </c>
      <c r="O119">
        <v>21.391136623999998</v>
      </c>
    </row>
    <row r="120" spans="2:17" ht="13.35" customHeight="1" x14ac:dyDescent="0.2">
      <c r="C120" t="s">
        <v>709</v>
      </c>
      <c r="H120">
        <v>2006</v>
      </c>
      <c r="K120" t="s">
        <v>162</v>
      </c>
      <c r="L120">
        <v>0.05</v>
      </c>
      <c r="N120" t="s">
        <v>162</v>
      </c>
      <c r="O120" t="s">
        <v>162</v>
      </c>
    </row>
    <row r="121" spans="2:17" ht="13.35" customHeight="1" x14ac:dyDescent="0.2">
      <c r="C121" t="s">
        <v>189</v>
      </c>
      <c r="H121">
        <v>2006</v>
      </c>
      <c r="K121" t="s">
        <v>162</v>
      </c>
      <c r="L121">
        <f>2.5+3</f>
        <v>5.5</v>
      </c>
      <c r="N121" t="s">
        <v>162</v>
      </c>
      <c r="O121" t="s">
        <v>162</v>
      </c>
    </row>
    <row r="122" spans="2:17" ht="13.35" customHeight="1" x14ac:dyDescent="0.2">
      <c r="C122" t="s">
        <v>67</v>
      </c>
      <c r="H122">
        <v>2006</v>
      </c>
      <c r="K122" t="s">
        <v>162</v>
      </c>
      <c r="L122">
        <v>0</v>
      </c>
      <c r="N122" t="s">
        <v>162</v>
      </c>
      <c r="O122" t="s">
        <v>162</v>
      </c>
    </row>
    <row r="123" spans="2:17" ht="13.35" customHeight="1" x14ac:dyDescent="0.2">
      <c r="B123" t="str">
        <f>IND!C637</f>
        <v>IISFECRFR01</v>
      </c>
      <c r="G123" t="s">
        <v>822</v>
      </c>
      <c r="H123">
        <v>2006</v>
      </c>
      <c r="J123" t="s">
        <v>81</v>
      </c>
      <c r="K123" t="s">
        <v>162</v>
      </c>
      <c r="N123" t="s">
        <v>162</v>
      </c>
      <c r="O123" t="s">
        <v>162</v>
      </c>
      <c r="P123" t="s">
        <v>248</v>
      </c>
      <c r="Q123">
        <v>2006</v>
      </c>
    </row>
    <row r="124" spans="2:17" ht="13.35" customHeight="1" x14ac:dyDescent="0.2">
      <c r="C124" t="s">
        <v>707</v>
      </c>
      <c r="D124" t="s">
        <v>17</v>
      </c>
      <c r="H124">
        <v>2006</v>
      </c>
      <c r="I124" t="s">
        <v>186</v>
      </c>
      <c r="K124">
        <v>140.73116199999998</v>
      </c>
      <c r="L124">
        <v>2.2999999999999998</v>
      </c>
      <c r="M124" t="s">
        <v>823</v>
      </c>
      <c r="N124">
        <v>767.62452000000019</v>
      </c>
      <c r="O124">
        <v>81.879948799999966</v>
      </c>
    </row>
    <row r="125" spans="2:17" ht="13.35" customHeight="1" x14ac:dyDescent="0.2">
      <c r="C125" t="s">
        <v>264</v>
      </c>
      <c r="D125" t="s">
        <v>332</v>
      </c>
      <c r="H125">
        <v>2006</v>
      </c>
      <c r="K125" t="s">
        <v>162</v>
      </c>
      <c r="L125">
        <v>0.8</v>
      </c>
      <c r="M125" t="s">
        <v>239</v>
      </c>
      <c r="N125" t="s">
        <v>162</v>
      </c>
      <c r="O125" t="s">
        <v>162</v>
      </c>
    </row>
    <row r="126" spans="2:17" ht="13.35" customHeight="1" x14ac:dyDescent="0.2">
      <c r="C126" t="s">
        <v>259</v>
      </c>
      <c r="D126" t="s">
        <v>715</v>
      </c>
      <c r="H126">
        <v>2006</v>
      </c>
      <c r="K126" t="s">
        <v>162</v>
      </c>
      <c r="L126">
        <v>15.4</v>
      </c>
      <c r="M126" t="s">
        <v>81</v>
      </c>
      <c r="N126" t="s">
        <v>162</v>
      </c>
      <c r="O126" t="s">
        <v>162</v>
      </c>
    </row>
    <row r="127" spans="2:17" ht="13.35" customHeight="1" x14ac:dyDescent="0.2">
      <c r="C127" t="s">
        <v>628</v>
      </c>
      <c r="H127">
        <v>2006</v>
      </c>
      <c r="K127" t="s">
        <v>162</v>
      </c>
      <c r="L127">
        <v>0.6</v>
      </c>
      <c r="N127" t="s">
        <v>162</v>
      </c>
      <c r="O127" t="s">
        <v>162</v>
      </c>
    </row>
    <row r="128" spans="2:17" ht="13.35" customHeight="1" x14ac:dyDescent="0.2">
      <c r="C128" t="s">
        <v>189</v>
      </c>
      <c r="H128">
        <v>2006</v>
      </c>
      <c r="K128" t="s">
        <v>162</v>
      </c>
      <c r="L128">
        <v>11.3</v>
      </c>
      <c r="N128" t="s">
        <v>162</v>
      </c>
      <c r="O128" t="s">
        <v>162</v>
      </c>
    </row>
    <row r="129" spans="2:19" ht="13.35" customHeight="1" x14ac:dyDescent="0.2">
      <c r="C129" t="s">
        <v>662</v>
      </c>
      <c r="H129">
        <v>2006</v>
      </c>
      <c r="K129" t="s">
        <v>162</v>
      </c>
      <c r="L129">
        <v>0.9</v>
      </c>
      <c r="N129" t="s">
        <v>162</v>
      </c>
      <c r="O129" t="s">
        <v>162</v>
      </c>
    </row>
    <row r="130" spans="2:19" x14ac:dyDescent="0.2">
      <c r="B130" t="s">
        <v>752</v>
      </c>
      <c r="H130">
        <v>2006</v>
      </c>
      <c r="J130">
        <v>1</v>
      </c>
      <c r="P130">
        <v>20</v>
      </c>
    </row>
    <row r="131" spans="2:19" x14ac:dyDescent="0.2">
      <c r="C131" t="s">
        <v>67</v>
      </c>
      <c r="D131" t="s">
        <v>738</v>
      </c>
      <c r="H131">
        <v>2006</v>
      </c>
      <c r="I131">
        <v>0.9</v>
      </c>
      <c r="K131">
        <v>50</v>
      </c>
      <c r="M131">
        <v>1</v>
      </c>
      <c r="N131">
        <v>200</v>
      </c>
      <c r="O131">
        <v>10</v>
      </c>
      <c r="S131">
        <v>9999</v>
      </c>
    </row>
    <row r="132" spans="2:19" x14ac:dyDescent="0.2">
      <c r="C132" t="s">
        <v>256</v>
      </c>
      <c r="H132">
        <v>2006</v>
      </c>
    </row>
    <row r="133" spans="2:19" x14ac:dyDescent="0.2">
      <c r="C133" t="s">
        <v>259</v>
      </c>
      <c r="H133">
        <v>2006</v>
      </c>
    </row>
    <row r="134" spans="2:19" x14ac:dyDescent="0.2">
      <c r="C134" t="s">
        <v>269</v>
      </c>
      <c r="H134">
        <v>2006</v>
      </c>
    </row>
    <row r="135" spans="2:19" x14ac:dyDescent="0.2">
      <c r="C135" t="s">
        <v>190</v>
      </c>
      <c r="H135">
        <v>2006</v>
      </c>
    </row>
    <row r="136" spans="2:19" x14ac:dyDescent="0.2">
      <c r="C136" t="s">
        <v>264</v>
      </c>
      <c r="H136">
        <v>2006</v>
      </c>
    </row>
    <row r="137" spans="2:19" x14ac:dyDescent="0.2">
      <c r="C137" t="s">
        <v>633</v>
      </c>
      <c r="H137">
        <v>2006</v>
      </c>
    </row>
    <row r="138" spans="2:19" x14ac:dyDescent="0.2">
      <c r="C138" t="s">
        <v>628</v>
      </c>
      <c r="H138">
        <v>2006</v>
      </c>
    </row>
    <row r="139" spans="2:19" x14ac:dyDescent="0.2">
      <c r="C139" t="s">
        <v>189</v>
      </c>
      <c r="H139">
        <v>2006</v>
      </c>
    </row>
    <row r="140" spans="2:19" x14ac:dyDescent="0.2">
      <c r="C140" t="s">
        <v>662</v>
      </c>
      <c r="H140">
        <v>2006</v>
      </c>
    </row>
    <row r="141" spans="2:19" x14ac:dyDescent="0.2">
      <c r="F141" t="s">
        <v>703</v>
      </c>
      <c r="H141">
        <v>2006</v>
      </c>
      <c r="L141">
        <v>1</v>
      </c>
    </row>
    <row r="145" spans="2:11" x14ac:dyDescent="0.2">
      <c r="B145" t="s">
        <v>166</v>
      </c>
    </row>
    <row r="147" spans="2:11" x14ac:dyDescent="0.2">
      <c r="B147" t="s">
        <v>167</v>
      </c>
      <c r="D147" t="s">
        <v>7</v>
      </c>
    </row>
    <row r="148" spans="2:11" x14ac:dyDescent="0.2">
      <c r="B148" t="s">
        <v>39</v>
      </c>
      <c r="C148" t="s">
        <v>43</v>
      </c>
      <c r="D148" t="s">
        <v>44</v>
      </c>
      <c r="E148" t="s">
        <v>36</v>
      </c>
      <c r="F148" t="s">
        <v>824</v>
      </c>
      <c r="G148" t="s">
        <v>825</v>
      </c>
      <c r="H148" t="s">
        <v>63</v>
      </c>
      <c r="I148" t="s">
        <v>168</v>
      </c>
      <c r="J148" t="s">
        <v>826</v>
      </c>
      <c r="K148" t="s">
        <v>66</v>
      </c>
    </row>
    <row r="149" spans="2:11" x14ac:dyDescent="0.2">
      <c r="D149" t="s">
        <v>169</v>
      </c>
      <c r="H149" t="s">
        <v>827</v>
      </c>
      <c r="I149" t="s">
        <v>170</v>
      </c>
      <c r="J149" t="s">
        <v>828</v>
      </c>
    </row>
    <row r="150" spans="2:11" x14ac:dyDescent="0.2">
      <c r="B150" t="str">
        <f>IND!C648</f>
        <v>INDBFT01</v>
      </c>
      <c r="C150" t="str">
        <f>IND!D476</f>
        <v>GASBFT</v>
      </c>
      <c r="E150">
        <v>1</v>
      </c>
      <c r="H150">
        <v>1</v>
      </c>
      <c r="I150">
        <v>60</v>
      </c>
      <c r="K150">
        <v>2006</v>
      </c>
    </row>
    <row r="151" spans="2:11" x14ac:dyDescent="0.2">
      <c r="D151" t="str">
        <f>IND!D479</f>
        <v>INDBFT</v>
      </c>
    </row>
    <row r="152" spans="2:11" x14ac:dyDescent="0.2">
      <c r="B152" t="str">
        <f>IND!C649</f>
        <v>INDIIS01</v>
      </c>
      <c r="C152" t="str">
        <f>IND!D477</f>
        <v>GASIIS</v>
      </c>
      <c r="E152">
        <v>1</v>
      </c>
      <c r="H152">
        <v>1</v>
      </c>
      <c r="I152">
        <v>60</v>
      </c>
      <c r="K152">
        <v>2006</v>
      </c>
    </row>
    <row r="153" spans="2:11" x14ac:dyDescent="0.2">
      <c r="D153" t="str">
        <f>IND!D480</f>
        <v>INDIIS</v>
      </c>
    </row>
    <row r="154" spans="2:11" x14ac:dyDescent="0.2">
      <c r="B154" t="str">
        <f>IND!C650</f>
        <v>INDCOP01</v>
      </c>
      <c r="C154" t="str">
        <f>IND!D478</f>
        <v>GASCOP</v>
      </c>
      <c r="E154">
        <v>1</v>
      </c>
      <c r="H154">
        <v>1</v>
      </c>
      <c r="I154">
        <v>60</v>
      </c>
      <c r="K154">
        <v>2006</v>
      </c>
    </row>
    <row r="155" spans="2:11" x14ac:dyDescent="0.2">
      <c r="D155" t="str">
        <f>IND!D481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7"/>
  <sheetViews>
    <sheetView workbookViewId="0">
      <selection activeCell="C18" sqref="C18"/>
    </sheetView>
  </sheetViews>
  <sheetFormatPr defaultRowHeight="12.75" x14ac:dyDescent="0.2"/>
  <cols>
    <col min="1" max="1" width="27" customWidth="1"/>
  </cols>
  <sheetData>
    <row r="1" spans="1:2" x14ac:dyDescent="0.2">
      <c r="A1" t="s">
        <v>156</v>
      </c>
    </row>
    <row r="2" spans="1:2" x14ac:dyDescent="0.2">
      <c r="A2" t="s">
        <v>157</v>
      </c>
      <c r="B2">
        <v>1.3</v>
      </c>
    </row>
    <row r="3" spans="1:2" x14ac:dyDescent="0.2">
      <c r="A3" t="s">
        <v>158</v>
      </c>
    </row>
    <row r="4" spans="1:2" x14ac:dyDescent="0.2">
      <c r="A4" t="s">
        <v>4</v>
      </c>
      <c r="B4">
        <v>1.0975331615612176</v>
      </c>
    </row>
    <row r="5" spans="1:2" x14ac:dyDescent="0.2">
      <c r="A5" t="s">
        <v>159</v>
      </c>
      <c r="B5">
        <v>1.0115709824548647</v>
      </c>
    </row>
    <row r="6" spans="1:2" x14ac:dyDescent="0.2">
      <c r="A6" t="s">
        <v>160</v>
      </c>
      <c r="B6">
        <v>1.2812646198830409</v>
      </c>
    </row>
    <row r="7" spans="1:2" x14ac:dyDescent="0.2">
      <c r="A7" t="s">
        <v>161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IND_IIS</vt:lpstr>
      <vt:lpstr>Multipliers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2020-11-27T11:35:47Z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645042061805725</vt:r8>
  </property>
</Properties>
</file>