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756DCA82-C6DE-4689-A6DA-5A826708479C}" xr6:coauthVersionLast="46" xr6:coauthVersionMax="46" xr10:uidLastSave="{00000000-0000-0000-0000-000000000000}"/>
  <bookViews>
    <workbookView xWindow="-108" yWindow="-108" windowWidth="23256" windowHeight="12576" activeTab="1" xr2:uid="{39DC52AD-7AD8-48BE-9D85-AA1C40791A2D}"/>
  </bookViews>
  <sheets>
    <sheet name="Regions" sheetId="2" r:id="rId1"/>
    <sheet name="UC_Growth" sheetId="1" r:id="rId2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L14" i="1"/>
  <c r="B2" i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0" i="1" l="1"/>
  <c r="B47" i="1"/>
  <c r="C47" i="1" s="1"/>
  <c r="L19" i="1" s="1"/>
  <c r="L21" i="1" l="1"/>
  <c r="L18" i="1"/>
  <c r="L17" i="1"/>
  <c r="L20" i="1"/>
  <c r="C50" i="1"/>
  <c r="B49" i="1"/>
  <c r="C49" i="1" s="1"/>
  <c r="B48" i="1"/>
  <c r="C48" i="1" s="1"/>
  <c r="L13" i="1" s="1"/>
  <c r="D47" i="1"/>
  <c r="E47" i="1" s="1"/>
  <c r="F47" i="1" s="1"/>
  <c r="G47" i="1" s="1"/>
  <c r="H47" i="1" s="1"/>
  <c r="E27" i="1"/>
  <c r="E28" i="1"/>
  <c r="E29" i="1"/>
  <c r="E30" i="1"/>
  <c r="E31" i="1"/>
  <c r="E32" i="1"/>
  <c r="E34" i="1"/>
  <c r="E35" i="1"/>
  <c r="E36" i="1"/>
  <c r="E33" i="1"/>
  <c r="L6" i="1" l="1"/>
  <c r="L8" i="1"/>
  <c r="L7" i="1"/>
  <c r="L16" i="1"/>
  <c r="L15" i="1"/>
  <c r="L11" i="1"/>
  <c r="L10" i="1"/>
  <c r="L9" i="1"/>
  <c r="D49" i="1"/>
  <c r="E49" i="1" s="1"/>
  <c r="F49" i="1" s="1"/>
  <c r="G49" i="1" s="1"/>
  <c r="H49" i="1" s="1"/>
  <c r="I49" i="1" s="1"/>
  <c r="J49" i="1" s="1"/>
  <c r="D48" i="1"/>
  <c r="E48" i="1" s="1"/>
  <c r="F48" i="1" s="1"/>
  <c r="G48" i="1" s="1"/>
  <c r="H48" i="1" s="1"/>
  <c r="I48" i="1" s="1"/>
  <c r="J48" i="1" s="1"/>
  <c r="D50" i="1"/>
  <c r="E50" i="1" s="1"/>
  <c r="F50" i="1" s="1"/>
  <c r="G50" i="1" s="1"/>
  <c r="H50" i="1" s="1"/>
  <c r="I47" i="1"/>
  <c r="J47" i="1" s="1"/>
  <c r="I50" i="1" l="1"/>
  <c r="J50" i="1" s="1"/>
  <c r="K50" i="1" s="1"/>
  <c r="L50" i="1" s="1"/>
  <c r="K48" i="1"/>
  <c r="L48" i="1" s="1"/>
  <c r="K49" i="1"/>
  <c r="L49" i="1" s="1"/>
  <c r="K47" i="1"/>
  <c r="L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<sst xmlns="http://schemas.openxmlformats.org/spreadsheetml/2006/main" count="193" uniqueCount="148">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</sst>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7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4" fontId="6" fillId="0" borderId="0" xfId="1" applyNumberFormat="1" applyFont="1"/>
    <xf numFmtId="164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5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5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</cellXfs>
  <cellStyles count="217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3" xfId="130" xr:uid="{CB4D2CEB-63D1-4770-9880-AD8E6C8E36DB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3" xfId="143" xr:uid="{B8F801FD-5FC7-4F0B-88EC-EA43AE0A79B7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3" xfId="156" xr:uid="{928DA526-D1B2-4D7C-A0C2-989B566BF2CF}"/>
    <cellStyle name="Comma 2 5" xfId="64" xr:uid="{18203036-49E3-4111-A041-C15EF8392F11}"/>
    <cellStyle name="Comma 2 5 2" xfId="170" xr:uid="{69F7F36D-3C18-4C61-8F9E-13F178F3D6A0}"/>
    <cellStyle name="Comma 2 6" xfId="117" xr:uid="{38D21344-41A3-4171-A298-3C4D16D5781D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3" xfId="134" xr:uid="{B597C21C-04D6-4E66-99E2-E7521C0BF552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3" xfId="147" xr:uid="{431A9580-1EFC-4ADD-975F-AF3215B5DB60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3" xfId="160" xr:uid="{64ADE26D-B709-46AB-B1ED-D98440A98F28}"/>
    <cellStyle name="Comma 3 5" xfId="68" xr:uid="{A984BC4E-032F-4E6C-8A39-C87842CFF2C7}"/>
    <cellStyle name="Comma 3 5 2" xfId="174" xr:uid="{7839EEA7-157F-4562-A4BB-29503D37EA90}"/>
    <cellStyle name="Comma 3 6" xfId="121" xr:uid="{5E507840-1D65-4E87-8D7F-4DEAC0461FD0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3" xfId="125" xr:uid="{BA46819D-2274-4B63-9822-8B2920FDE4A6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3" xfId="138" xr:uid="{F3A3DFF2-0391-488D-B790-383EFEFC2E88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3" xfId="151" xr:uid="{5FE6D830-212B-46FA-9213-E06AE57FD613}"/>
    <cellStyle name="Comma 7" xfId="57" xr:uid="{B07F94D8-52D2-4210-96DC-5BE939614702}"/>
    <cellStyle name="Comma 7 2" xfId="165" xr:uid="{59CC3575-535F-4640-8AA9-6860CE88644D}"/>
    <cellStyle name="Comma 8" xfId="113" xr:uid="{D3049B2C-D006-4A03-BB47-B9A6F9D46786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F32" sqref="F32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/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76</v>
      </c>
      <c r="C5" s="24" t="s">
        <v>77</v>
      </c>
      <c r="D5" s="24" t="s">
        <v>78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3">
      <c r="A6" t="s">
        <v>79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3">
      <c r="A7" t="s">
        <v>80</v>
      </c>
      <c r="C7" s="23" t="str">
        <f>"*"&amp;C5</f>
        <v>*IE</v>
      </c>
      <c r="D7" s="23" t="str">
        <f>D5</f>
        <v>*National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" thickBot="1" x14ac:dyDescent="0.35">
      <c r="A10" s="25" t="s">
        <v>81</v>
      </c>
      <c r="B10" s="25" t="s">
        <v>82</v>
      </c>
    </row>
    <row r="11" spans="1:30" x14ac:dyDescent="0.3">
      <c r="A11" s="26" t="s">
        <v>83</v>
      </c>
      <c r="B11" s="26" t="s">
        <v>84</v>
      </c>
    </row>
    <row r="12" spans="1:30" x14ac:dyDescent="0.3">
      <c r="A12" s="27" t="s">
        <v>85</v>
      </c>
      <c r="B12" s="27" t="s">
        <v>86</v>
      </c>
    </row>
    <row r="13" spans="1:30" x14ac:dyDescent="0.3">
      <c r="A13" s="27" t="s">
        <v>87</v>
      </c>
      <c r="B13" s="27" t="s">
        <v>88</v>
      </c>
    </row>
    <row r="14" spans="1:30" x14ac:dyDescent="0.3">
      <c r="A14" s="27" t="s">
        <v>89</v>
      </c>
      <c r="B14" s="27" t="s">
        <v>90</v>
      </c>
    </row>
    <row r="15" spans="1:30" x14ac:dyDescent="0.3">
      <c r="A15" s="27" t="s">
        <v>91</v>
      </c>
      <c r="B15" s="27" t="s">
        <v>92</v>
      </c>
    </row>
    <row r="16" spans="1:30" x14ac:dyDescent="0.3">
      <c r="A16" s="27" t="s">
        <v>93</v>
      </c>
      <c r="B16" s="27" t="s">
        <v>94</v>
      </c>
    </row>
    <row r="17" spans="1:2" x14ac:dyDescent="0.3">
      <c r="A17" s="27" t="s">
        <v>95</v>
      </c>
      <c r="B17" s="27" t="s">
        <v>96</v>
      </c>
    </row>
    <row r="18" spans="1:2" x14ac:dyDescent="0.3">
      <c r="A18" s="27" t="s">
        <v>97</v>
      </c>
      <c r="B18" s="27" t="s">
        <v>98</v>
      </c>
    </row>
    <row r="19" spans="1:2" x14ac:dyDescent="0.3">
      <c r="A19" s="27" t="s">
        <v>99</v>
      </c>
      <c r="B19" s="27" t="s">
        <v>100</v>
      </c>
    </row>
    <row r="20" spans="1:2" x14ac:dyDescent="0.3">
      <c r="A20" s="27" t="s">
        <v>101</v>
      </c>
      <c r="B20" s="27" t="s">
        <v>102</v>
      </c>
    </row>
    <row r="21" spans="1:2" x14ac:dyDescent="0.3">
      <c r="A21" s="27" t="s">
        <v>103</v>
      </c>
      <c r="B21" s="27" t="s">
        <v>104</v>
      </c>
    </row>
    <row r="22" spans="1:2" x14ac:dyDescent="0.3">
      <c r="A22" s="27" t="s">
        <v>105</v>
      </c>
      <c r="B22" s="27" t="s">
        <v>106</v>
      </c>
    </row>
    <row r="23" spans="1:2" x14ac:dyDescent="0.3">
      <c r="A23" s="27" t="s">
        <v>107</v>
      </c>
      <c r="B23" s="27" t="s">
        <v>108</v>
      </c>
    </row>
    <row r="24" spans="1:2" x14ac:dyDescent="0.3">
      <c r="A24" s="27" t="s">
        <v>109</v>
      </c>
      <c r="B24" s="27" t="s">
        <v>110</v>
      </c>
    </row>
    <row r="25" spans="1:2" x14ac:dyDescent="0.3">
      <c r="A25" s="27" t="s">
        <v>111</v>
      </c>
      <c r="B25" s="27" t="s">
        <v>112</v>
      </c>
    </row>
    <row r="26" spans="1:2" x14ac:dyDescent="0.3">
      <c r="A26" s="27" t="s">
        <v>113</v>
      </c>
      <c r="B26" s="27" t="s">
        <v>114</v>
      </c>
    </row>
    <row r="27" spans="1:2" x14ac:dyDescent="0.3">
      <c r="A27" s="27" t="s">
        <v>115</v>
      </c>
      <c r="B27" s="27" t="s">
        <v>116</v>
      </c>
    </row>
    <row r="28" spans="1:2" x14ac:dyDescent="0.3">
      <c r="A28" s="27" t="s">
        <v>117</v>
      </c>
      <c r="B28" s="27" t="s">
        <v>118</v>
      </c>
    </row>
    <row r="29" spans="1:2" x14ac:dyDescent="0.3">
      <c r="A29" s="27" t="s">
        <v>119</v>
      </c>
      <c r="B29" s="27" t="s">
        <v>120</v>
      </c>
    </row>
    <row r="30" spans="1:2" x14ac:dyDescent="0.3">
      <c r="A30" s="27" t="s">
        <v>121</v>
      </c>
      <c r="B30" s="27" t="s">
        <v>122</v>
      </c>
    </row>
    <row r="31" spans="1:2" x14ac:dyDescent="0.3">
      <c r="A31" s="27" t="s">
        <v>123</v>
      </c>
      <c r="B31" s="27" t="s">
        <v>124</v>
      </c>
    </row>
    <row r="32" spans="1:2" x14ac:dyDescent="0.3">
      <c r="A32" s="27" t="s">
        <v>125</v>
      </c>
      <c r="B32" s="27" t="s">
        <v>126</v>
      </c>
    </row>
    <row r="33" spans="1:2" x14ac:dyDescent="0.3">
      <c r="A33" s="27" t="s">
        <v>127</v>
      </c>
      <c r="B33" s="27" t="s">
        <v>128</v>
      </c>
    </row>
    <row r="34" spans="1:2" x14ac:dyDescent="0.3">
      <c r="A34" s="27" t="s">
        <v>129</v>
      </c>
      <c r="B34" s="27" t="s">
        <v>130</v>
      </c>
    </row>
    <row r="35" spans="1:2" x14ac:dyDescent="0.3">
      <c r="A35" s="27" t="s">
        <v>131</v>
      </c>
      <c r="B35" s="27" t="s">
        <v>132</v>
      </c>
    </row>
    <row r="36" spans="1:2" x14ac:dyDescent="0.3">
      <c r="A36" s="27" t="s">
        <v>133</v>
      </c>
      <c r="B36" s="27" t="s">
        <v>134</v>
      </c>
    </row>
    <row r="37" spans="1:2" x14ac:dyDescent="0.3">
      <c r="A37" s="28" t="s">
        <v>135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O50"/>
  <sheetViews>
    <sheetView tabSelected="1" zoomScaleNormal="100" workbookViewId="0">
      <selection activeCell="G20" sqref="G20"/>
    </sheetView>
  </sheetViews>
  <sheetFormatPr defaultRowHeight="14.4" x14ac:dyDescent="0.3"/>
  <cols>
    <col min="2" max="2" width="24.44140625" customWidth="1"/>
    <col min="3" max="3" width="14.33203125" customWidth="1"/>
    <col min="4" max="4" width="11" customWidth="1"/>
    <col min="5" max="5" width="11.109375" customWidth="1"/>
    <col min="7" max="7" width="15" customWidth="1"/>
    <col min="10" max="10" width="11.44140625" customWidth="1"/>
    <col min="11" max="11" width="13.5546875" bestFit="1" customWidth="1"/>
    <col min="12" max="12" width="17.5546875" bestFit="1" customWidth="1"/>
    <col min="13" max="13" width="17.5546875" customWidth="1"/>
    <col min="14" max="14" width="34" customWidth="1"/>
    <col min="15" max="15" width="9.44140625" customWidth="1"/>
  </cols>
  <sheetData>
    <row r="2" spans="2:15" x14ac:dyDescent="0.3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3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3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18">
        <v>1.2</v>
      </c>
      <c r="K6" s="18">
        <v>1</v>
      </c>
      <c r="L6" s="19">
        <f>-C50/1000</f>
        <v>-24.2242</v>
      </c>
      <c r="M6" s="18">
        <v>5</v>
      </c>
      <c r="N6" s="18" t="s">
        <v>59</v>
      </c>
    </row>
    <row r="7" spans="2:15" x14ac:dyDescent="0.3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18">
        <v>1.2</v>
      </c>
      <c r="K7" s="18">
        <v>1</v>
      </c>
      <c r="L7" s="19">
        <f>-C50/1000</f>
        <v>-24.2242</v>
      </c>
      <c r="M7" s="18">
        <v>5</v>
      </c>
      <c r="N7" s="18" t="s">
        <v>60</v>
      </c>
    </row>
    <row r="8" spans="2:15" x14ac:dyDescent="0.3">
      <c r="B8" s="21" t="s">
        <v>68</v>
      </c>
      <c r="C8" s="21" t="s">
        <v>13</v>
      </c>
      <c r="D8" s="21" t="s">
        <v>14</v>
      </c>
      <c r="E8" s="21"/>
      <c r="F8" s="21"/>
      <c r="G8" s="21" t="s">
        <v>67</v>
      </c>
      <c r="H8" s="21">
        <v>2018</v>
      </c>
      <c r="I8" s="21" t="s">
        <v>15</v>
      </c>
      <c r="J8" s="21">
        <v>1.2</v>
      </c>
      <c r="K8" s="21">
        <v>1</v>
      </c>
      <c r="L8" s="22">
        <f>-C50/1000</f>
        <v>-24.2242</v>
      </c>
      <c r="M8" s="21">
        <v>5</v>
      </c>
      <c r="N8" s="21" t="s">
        <v>69</v>
      </c>
    </row>
    <row r="9" spans="2:15" x14ac:dyDescent="0.3">
      <c r="B9" s="18" t="s">
        <v>55</v>
      </c>
      <c r="C9" s="18" t="s">
        <v>13</v>
      </c>
      <c r="D9" s="18" t="s">
        <v>14</v>
      </c>
      <c r="E9" s="18"/>
      <c r="F9" s="18"/>
      <c r="G9" s="18" t="s">
        <v>39</v>
      </c>
      <c r="H9" s="18">
        <v>2018</v>
      </c>
      <c r="I9" s="18" t="s">
        <v>15</v>
      </c>
      <c r="J9" s="18">
        <v>1.2</v>
      </c>
      <c r="K9" s="18">
        <v>1</v>
      </c>
      <c r="L9" s="19">
        <f>-C49/1000</f>
        <v>-1.6539000000000001</v>
      </c>
      <c r="M9" s="18">
        <v>5</v>
      </c>
      <c r="N9" s="18" t="s">
        <v>56</v>
      </c>
    </row>
    <row r="10" spans="2:15" x14ac:dyDescent="0.3">
      <c r="B10" s="18" t="s">
        <v>74</v>
      </c>
      <c r="C10" s="18" t="s">
        <v>13</v>
      </c>
      <c r="D10" s="18" t="s">
        <v>14</v>
      </c>
      <c r="E10" s="18"/>
      <c r="F10" s="18"/>
      <c r="G10" s="18" t="s">
        <v>72</v>
      </c>
      <c r="H10" s="18">
        <v>2018</v>
      </c>
      <c r="I10" s="18" t="s">
        <v>15</v>
      </c>
      <c r="J10" s="18">
        <v>1.2</v>
      </c>
      <c r="K10" s="18">
        <v>1</v>
      </c>
      <c r="L10" s="19">
        <f>-C49/1000</f>
        <v>-1.6539000000000001</v>
      </c>
      <c r="M10" s="18">
        <v>5</v>
      </c>
      <c r="N10" s="18" t="s">
        <v>70</v>
      </c>
    </row>
    <row r="11" spans="2:15" x14ac:dyDescent="0.3">
      <c r="B11" s="21" t="s">
        <v>75</v>
      </c>
      <c r="C11" s="21" t="s">
        <v>13</v>
      </c>
      <c r="D11" s="21" t="s">
        <v>14</v>
      </c>
      <c r="E11" s="21"/>
      <c r="F11" s="21"/>
      <c r="G11" s="21" t="s">
        <v>73</v>
      </c>
      <c r="H11" s="21">
        <v>2018</v>
      </c>
      <c r="I11" s="21" t="s">
        <v>15</v>
      </c>
      <c r="J11" s="21">
        <v>1.2</v>
      </c>
      <c r="K11" s="21">
        <v>1</v>
      </c>
      <c r="L11" s="22">
        <f>-C49/1000</f>
        <v>-1.6539000000000001</v>
      </c>
      <c r="M11" s="21">
        <v>5</v>
      </c>
      <c r="N11" s="21" t="s">
        <v>71</v>
      </c>
    </row>
    <row r="12" spans="2:15" x14ac:dyDescent="0.3">
      <c r="B12" s="18" t="s">
        <v>51</v>
      </c>
      <c r="C12" s="18" t="s">
        <v>13</v>
      </c>
      <c r="D12" s="18" t="s">
        <v>14</v>
      </c>
      <c r="E12" s="18"/>
      <c r="F12" s="18"/>
      <c r="G12" s="18" t="s">
        <v>40</v>
      </c>
      <c r="H12" s="18">
        <v>2018</v>
      </c>
      <c r="I12" s="18" t="s">
        <v>15</v>
      </c>
      <c r="J12" s="18">
        <v>1.2</v>
      </c>
      <c r="K12" s="18">
        <v>1</v>
      </c>
      <c r="L12" s="19">
        <f>-C48/1000</f>
        <v>-5.2999999999999999E-2</v>
      </c>
      <c r="M12" s="18">
        <v>5</v>
      </c>
      <c r="N12" s="18" t="s">
        <v>53</v>
      </c>
    </row>
    <row r="13" spans="2:15" x14ac:dyDescent="0.3">
      <c r="B13" s="18" t="s">
        <v>137</v>
      </c>
      <c r="C13" s="18" t="s">
        <v>13</v>
      </c>
      <c r="D13" s="18" t="s">
        <v>14</v>
      </c>
      <c r="E13" s="18"/>
      <c r="F13" s="18"/>
      <c r="G13" s="18" t="s">
        <v>138</v>
      </c>
      <c r="H13" s="18">
        <v>2018</v>
      </c>
      <c r="I13" s="18" t="s">
        <v>15</v>
      </c>
      <c r="J13" s="18">
        <v>1.2</v>
      </c>
      <c r="K13" s="18">
        <v>1</v>
      </c>
      <c r="L13" s="19">
        <f>-C48/1000</f>
        <v>-5.2999999999999999E-2</v>
      </c>
      <c r="M13" s="18">
        <v>5</v>
      </c>
      <c r="N13" s="18" t="s">
        <v>139</v>
      </c>
    </row>
    <row r="14" spans="2:15" x14ac:dyDescent="0.3">
      <c r="B14" s="18" t="s">
        <v>143</v>
      </c>
      <c r="C14" s="18" t="s">
        <v>13</v>
      </c>
      <c r="D14" s="18" t="s">
        <v>14</v>
      </c>
      <c r="E14" s="18"/>
      <c r="F14" s="18"/>
      <c r="G14" s="18" t="s">
        <v>144</v>
      </c>
      <c r="H14" s="18">
        <v>2018</v>
      </c>
      <c r="I14" s="18" t="s">
        <v>15</v>
      </c>
      <c r="J14" s="18">
        <v>1.2</v>
      </c>
      <c r="K14" s="18">
        <v>1</v>
      </c>
      <c r="L14" s="19">
        <f>-C48/1000</f>
        <v>-5.2999999999999999E-2</v>
      </c>
      <c r="M14" s="18">
        <v>5</v>
      </c>
      <c r="N14" s="18" t="s">
        <v>145</v>
      </c>
    </row>
    <row r="15" spans="2:15" x14ac:dyDescent="0.3">
      <c r="B15" s="18" t="s">
        <v>52</v>
      </c>
      <c r="C15" s="18" t="s">
        <v>13</v>
      </c>
      <c r="D15" s="18" t="s">
        <v>14</v>
      </c>
      <c r="E15" s="18"/>
      <c r="F15" s="18"/>
      <c r="G15" s="18" t="s">
        <v>50</v>
      </c>
      <c r="H15" s="18">
        <v>2018</v>
      </c>
      <c r="I15" s="18" t="s">
        <v>15</v>
      </c>
      <c r="J15" s="18">
        <v>1.2</v>
      </c>
      <c r="K15" s="18">
        <v>1</v>
      </c>
      <c r="L15" s="19">
        <f>-C48/1000</f>
        <v>-5.2999999999999999E-2</v>
      </c>
      <c r="M15" s="18">
        <v>5</v>
      </c>
      <c r="N15" s="18" t="s">
        <v>54</v>
      </c>
    </row>
    <row r="16" spans="2:15" x14ac:dyDescent="0.3">
      <c r="B16" s="21" t="s">
        <v>66</v>
      </c>
      <c r="C16" s="21" t="s">
        <v>13</v>
      </c>
      <c r="D16" s="21" t="s">
        <v>14</v>
      </c>
      <c r="E16" s="21"/>
      <c r="F16" s="21"/>
      <c r="G16" s="21" t="s">
        <v>65</v>
      </c>
      <c r="H16" s="21">
        <v>2018</v>
      </c>
      <c r="I16" s="21" t="s">
        <v>15</v>
      </c>
      <c r="J16" s="21">
        <v>1.2</v>
      </c>
      <c r="K16" s="21">
        <v>1</v>
      </c>
      <c r="L16" s="22">
        <f>-C48/1000</f>
        <v>-5.2999999999999999E-2</v>
      </c>
      <c r="M16" s="21">
        <v>5</v>
      </c>
      <c r="N16" s="21" t="s">
        <v>64</v>
      </c>
    </row>
    <row r="17" spans="1:15" x14ac:dyDescent="0.3">
      <c r="B17" s="18" t="s">
        <v>47</v>
      </c>
      <c r="C17" s="18" t="s">
        <v>13</v>
      </c>
      <c r="D17" s="18" t="s">
        <v>14</v>
      </c>
      <c r="E17" s="18"/>
      <c r="F17" s="18"/>
      <c r="G17" s="18" t="s">
        <v>41</v>
      </c>
      <c r="H17" s="18">
        <v>2018</v>
      </c>
      <c r="I17" s="18" t="s">
        <v>15</v>
      </c>
      <c r="J17" s="18">
        <v>1.2</v>
      </c>
      <c r="K17" s="18">
        <v>1</v>
      </c>
      <c r="L17" s="19">
        <f>-C47/1000</f>
        <v>-0.15180000000000002</v>
      </c>
      <c r="M17" s="18">
        <v>5</v>
      </c>
      <c r="N17" s="18" t="s">
        <v>46</v>
      </c>
    </row>
    <row r="18" spans="1:15" x14ac:dyDescent="0.3">
      <c r="B18" s="18" t="s">
        <v>136</v>
      </c>
      <c r="C18" s="18" t="s">
        <v>13</v>
      </c>
      <c r="D18" s="18" t="s">
        <v>14</v>
      </c>
      <c r="E18" s="18"/>
      <c r="F18" s="18"/>
      <c r="G18" s="18" t="s">
        <v>146</v>
      </c>
      <c r="H18" s="18">
        <v>2018</v>
      </c>
      <c r="I18" s="18" t="s">
        <v>15</v>
      </c>
      <c r="J18" s="18">
        <v>1.2</v>
      </c>
      <c r="K18" s="18">
        <v>1</v>
      </c>
      <c r="L18" s="19">
        <f>-C47/1000</f>
        <v>-0.15180000000000002</v>
      </c>
      <c r="M18" s="18">
        <v>5</v>
      </c>
      <c r="N18" s="18" t="s">
        <v>140</v>
      </c>
    </row>
    <row r="19" spans="1:15" x14ac:dyDescent="0.3">
      <c r="B19" s="18" t="s">
        <v>141</v>
      </c>
      <c r="C19" s="18" t="s">
        <v>13</v>
      </c>
      <c r="D19" s="18" t="s">
        <v>14</v>
      </c>
      <c r="E19" s="18"/>
      <c r="F19" s="18"/>
      <c r="G19" s="18" t="s">
        <v>147</v>
      </c>
      <c r="H19" s="18">
        <v>2018</v>
      </c>
      <c r="I19" s="18" t="s">
        <v>15</v>
      </c>
      <c r="J19" s="18">
        <v>1.2</v>
      </c>
      <c r="K19" s="18">
        <v>1</v>
      </c>
      <c r="L19" s="19">
        <f>-C47/1000</f>
        <v>-0.15180000000000002</v>
      </c>
      <c r="M19" s="18">
        <v>5</v>
      </c>
      <c r="N19" s="18" t="s">
        <v>142</v>
      </c>
    </row>
    <row r="20" spans="1:15" x14ac:dyDescent="0.3">
      <c r="B20" s="18" t="s">
        <v>48</v>
      </c>
      <c r="C20" s="18" t="s">
        <v>13</v>
      </c>
      <c r="D20" s="18" t="s">
        <v>14</v>
      </c>
      <c r="E20" s="18"/>
      <c r="F20" s="18"/>
      <c r="G20" s="18" t="s">
        <v>49</v>
      </c>
      <c r="H20" s="18">
        <v>2018</v>
      </c>
      <c r="I20" s="18" t="s">
        <v>15</v>
      </c>
      <c r="J20" s="18">
        <v>1.2</v>
      </c>
      <c r="K20" s="18">
        <v>1</v>
      </c>
      <c r="L20" s="19">
        <f>-C47/1000</f>
        <v>-0.15180000000000002</v>
      </c>
      <c r="M20" s="18">
        <v>5</v>
      </c>
      <c r="N20" s="18" t="s">
        <v>45</v>
      </c>
      <c r="O20" s="2"/>
    </row>
    <row r="21" spans="1:15" x14ac:dyDescent="0.3">
      <c r="B21" s="21" t="s">
        <v>61</v>
      </c>
      <c r="C21" s="21" t="s">
        <v>13</v>
      </c>
      <c r="D21" s="21" t="s">
        <v>14</v>
      </c>
      <c r="E21" s="21"/>
      <c r="F21" s="21"/>
      <c r="G21" s="21" t="s">
        <v>62</v>
      </c>
      <c r="H21" s="21">
        <v>2018</v>
      </c>
      <c r="I21" s="21" t="s">
        <v>15</v>
      </c>
      <c r="J21" s="21">
        <v>1.2</v>
      </c>
      <c r="K21" s="21">
        <v>1</v>
      </c>
      <c r="L21" s="22">
        <f>-C47/1000</f>
        <v>-0.15180000000000002</v>
      </c>
      <c r="M21" s="21">
        <v>5</v>
      </c>
      <c r="N21" s="21" t="s">
        <v>63</v>
      </c>
    </row>
    <row r="25" spans="1:15" x14ac:dyDescent="0.3">
      <c r="A25" s="4" t="s">
        <v>29</v>
      </c>
    </row>
    <row r="26" spans="1:15" x14ac:dyDescent="0.3">
      <c r="A26" s="5"/>
      <c r="B26" s="5"/>
      <c r="C26" s="10" t="s">
        <v>31</v>
      </c>
      <c r="D26" s="10" t="s">
        <v>30</v>
      </c>
      <c r="E26" s="10" t="s">
        <v>32</v>
      </c>
    </row>
    <row r="27" spans="1:15" x14ac:dyDescent="0.3">
      <c r="A27" s="29" t="s">
        <v>27</v>
      </c>
      <c r="B27" s="3" t="s">
        <v>26</v>
      </c>
      <c r="C27" s="8">
        <v>228046</v>
      </c>
      <c r="D27" s="8">
        <v>9959</v>
      </c>
      <c r="E27" s="11">
        <f t="shared" ref="E27:E32" si="0">D27/C27</f>
        <v>4.3671013742841359E-2</v>
      </c>
    </row>
    <row r="28" spans="1:15" x14ac:dyDescent="0.3">
      <c r="A28" s="29"/>
      <c r="B28" s="3" t="s">
        <v>25</v>
      </c>
      <c r="C28" s="8">
        <v>100649</v>
      </c>
      <c r="D28" s="8">
        <v>6580</v>
      </c>
      <c r="E28" s="11">
        <f t="shared" si="0"/>
        <v>6.5375711631511485E-2</v>
      </c>
    </row>
    <row r="29" spans="1:15" x14ac:dyDescent="0.3">
      <c r="A29" s="29"/>
      <c r="B29" s="3" t="s">
        <v>24</v>
      </c>
      <c r="C29" s="8">
        <v>4546</v>
      </c>
      <c r="D29" s="8">
        <v>201</v>
      </c>
      <c r="E29" s="11">
        <f t="shared" si="0"/>
        <v>4.4214694236691596E-2</v>
      </c>
    </row>
    <row r="30" spans="1:15" x14ac:dyDescent="0.3">
      <c r="A30" s="29"/>
      <c r="B30" s="3" t="s">
        <v>23</v>
      </c>
      <c r="C30" s="8">
        <v>6661</v>
      </c>
      <c r="D30" s="8">
        <v>329</v>
      </c>
      <c r="E30" s="11">
        <f t="shared" si="0"/>
        <v>4.9391983185707852E-2</v>
      </c>
    </row>
    <row r="31" spans="1:15" x14ac:dyDescent="0.3">
      <c r="A31" s="29"/>
      <c r="B31" s="3" t="s">
        <v>22</v>
      </c>
      <c r="C31" s="8">
        <v>8424</v>
      </c>
      <c r="D31" s="8">
        <v>485</v>
      </c>
      <c r="E31" s="11">
        <f t="shared" si="0"/>
        <v>5.7573599240265907E-2</v>
      </c>
    </row>
    <row r="32" spans="1:15" x14ac:dyDescent="0.3">
      <c r="A32" s="29"/>
      <c r="B32" s="3" t="s">
        <v>21</v>
      </c>
      <c r="C32" s="8">
        <v>14373</v>
      </c>
      <c r="D32" s="8">
        <v>1033</v>
      </c>
      <c r="E32" s="11">
        <f t="shared" si="0"/>
        <v>7.187086899046824E-2</v>
      </c>
    </row>
    <row r="33" spans="1:13" x14ac:dyDescent="0.3">
      <c r="B33" s="3" t="s">
        <v>20</v>
      </c>
      <c r="C33" s="8">
        <v>2168099</v>
      </c>
      <c r="D33" s="8">
        <v>121121</v>
      </c>
      <c r="E33" s="11">
        <f>D33/C33</f>
        <v>5.5865068892149296E-2</v>
      </c>
    </row>
    <row r="34" spans="1:13" x14ac:dyDescent="0.3">
      <c r="B34" s="3" t="s">
        <v>19</v>
      </c>
      <c r="C34" s="8">
        <v>41471</v>
      </c>
      <c r="D34" s="8">
        <v>2566</v>
      </c>
      <c r="E34" s="11">
        <f t="shared" ref="E34:E36" si="1">D34/C34</f>
        <v>6.1874562947601935E-2</v>
      </c>
    </row>
    <row r="35" spans="1:13" x14ac:dyDescent="0.3">
      <c r="B35" s="3" t="s">
        <v>18</v>
      </c>
      <c r="C35" s="8">
        <v>21457</v>
      </c>
      <c r="D35" s="8">
        <v>1224</v>
      </c>
      <c r="E35" s="11">
        <f t="shared" si="1"/>
        <v>5.7044321200540614E-2</v>
      </c>
    </row>
    <row r="36" spans="1:13" x14ac:dyDescent="0.3">
      <c r="A36" s="6"/>
      <c r="B36" s="7" t="s">
        <v>17</v>
      </c>
      <c r="C36" s="9">
        <v>11206</v>
      </c>
      <c r="D36" s="9">
        <v>551</v>
      </c>
      <c r="E36" s="12">
        <f t="shared" si="1"/>
        <v>4.9170087453150095E-2</v>
      </c>
    </row>
    <row r="37" spans="1:13" x14ac:dyDescent="0.3">
      <c r="A37" t="s">
        <v>28</v>
      </c>
    </row>
    <row r="43" spans="1:13" x14ac:dyDescent="0.3">
      <c r="B43" t="s">
        <v>33</v>
      </c>
    </row>
    <row r="44" spans="1:13" x14ac:dyDescent="0.3">
      <c r="B44" s="13">
        <v>0.2</v>
      </c>
    </row>
    <row r="45" spans="1:13" x14ac:dyDescent="0.3">
      <c r="C45">
        <v>2018</v>
      </c>
      <c r="D45">
        <v>2019</v>
      </c>
      <c r="E45">
        <v>2020</v>
      </c>
      <c r="F45">
        <v>2021</v>
      </c>
      <c r="G45">
        <v>2022</v>
      </c>
      <c r="H45">
        <v>2023</v>
      </c>
      <c r="I45">
        <v>2024</v>
      </c>
      <c r="J45">
        <v>2025</v>
      </c>
      <c r="K45">
        <v>2026</v>
      </c>
      <c r="L45">
        <v>2027</v>
      </c>
    </row>
    <row r="46" spans="1:13" x14ac:dyDescent="0.3">
      <c r="B46" t="s">
        <v>34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 s="14">
        <v>8</v>
      </c>
      <c r="K46">
        <v>9</v>
      </c>
      <c r="L46">
        <v>10</v>
      </c>
    </row>
    <row r="47" spans="1:13" x14ac:dyDescent="0.3">
      <c r="A47" t="s">
        <v>35</v>
      </c>
      <c r="B47" s="15">
        <f>D32+D31</f>
        <v>1518</v>
      </c>
      <c r="C47" s="14">
        <f>B47/10</f>
        <v>151.80000000000001</v>
      </c>
      <c r="D47" s="14">
        <f t="shared" ref="D47:L47" si="2">C47*(1+$B$44)</f>
        <v>182.16</v>
      </c>
      <c r="E47" s="20">
        <f t="shared" si="2"/>
        <v>218.59199999999998</v>
      </c>
      <c r="F47" s="14">
        <f t="shared" si="2"/>
        <v>262.31039999999996</v>
      </c>
      <c r="G47" s="14">
        <f t="shared" si="2"/>
        <v>314.77247999999992</v>
      </c>
      <c r="H47" s="14">
        <f t="shared" si="2"/>
        <v>377.72697599999987</v>
      </c>
      <c r="I47" s="14">
        <f t="shared" si="2"/>
        <v>453.27237119999984</v>
      </c>
      <c r="J47" s="14">
        <f t="shared" si="2"/>
        <v>543.92684543999974</v>
      </c>
      <c r="K47" s="14">
        <f t="shared" si="2"/>
        <v>652.71221452799966</v>
      </c>
      <c r="L47" s="14">
        <f t="shared" si="2"/>
        <v>783.25465743359962</v>
      </c>
      <c r="M47" s="14"/>
    </row>
    <row r="48" spans="1:13" x14ac:dyDescent="0.3">
      <c r="A48" t="s">
        <v>36</v>
      </c>
      <c r="B48" s="15">
        <f>D30+D29</f>
        <v>530</v>
      </c>
      <c r="C48" s="14">
        <f>B48/10</f>
        <v>53</v>
      </c>
      <c r="D48" s="14">
        <f t="shared" ref="D48:L48" si="3">C48*(1+$B$44)</f>
        <v>63.599999999999994</v>
      </c>
      <c r="E48" s="20">
        <f t="shared" si="3"/>
        <v>76.319999999999993</v>
      </c>
      <c r="F48" s="14">
        <f t="shared" si="3"/>
        <v>91.583999999999989</v>
      </c>
      <c r="G48" s="14">
        <f t="shared" si="3"/>
        <v>109.90079999999999</v>
      </c>
      <c r="H48" s="14">
        <f t="shared" si="3"/>
        <v>131.88095999999999</v>
      </c>
      <c r="I48" s="14">
        <f t="shared" si="3"/>
        <v>158.25715199999999</v>
      </c>
      <c r="J48" s="14">
        <f t="shared" si="3"/>
        <v>189.90858239999997</v>
      </c>
      <c r="K48" s="14">
        <f t="shared" si="3"/>
        <v>227.89029887999996</v>
      </c>
      <c r="L48" s="14">
        <f t="shared" si="3"/>
        <v>273.46835865599996</v>
      </c>
      <c r="M48" s="14"/>
    </row>
    <row r="49" spans="1:13" x14ac:dyDescent="0.3">
      <c r="A49" t="s">
        <v>37</v>
      </c>
      <c r="B49" s="15">
        <f>D28+D27</f>
        <v>16539</v>
      </c>
      <c r="C49" s="14">
        <f>B49/10</f>
        <v>1653.9</v>
      </c>
      <c r="D49" s="14">
        <f>C49*(1+$B$44)</f>
        <v>1984.68</v>
      </c>
      <c r="E49" s="20">
        <f t="shared" ref="E49:L49" si="4">D49*(1+$B$44)</f>
        <v>2381.616</v>
      </c>
      <c r="F49" s="14">
        <f t="shared" si="4"/>
        <v>2857.9391999999998</v>
      </c>
      <c r="G49" s="14">
        <f t="shared" si="4"/>
        <v>3429.5270399999995</v>
      </c>
      <c r="H49" s="14">
        <f t="shared" si="4"/>
        <v>4115.4324479999996</v>
      </c>
      <c r="I49" s="14">
        <f t="shared" si="4"/>
        <v>4938.5189375999989</v>
      </c>
      <c r="J49" s="14">
        <f t="shared" si="4"/>
        <v>5926.2227251199984</v>
      </c>
      <c r="K49" s="14">
        <f t="shared" si="4"/>
        <v>7111.4672701439977</v>
      </c>
      <c r="L49" s="14">
        <f t="shared" si="4"/>
        <v>8533.7607241727965</v>
      </c>
      <c r="M49" s="14"/>
    </row>
    <row r="50" spans="1:13" x14ac:dyDescent="0.3">
      <c r="A50" t="s">
        <v>38</v>
      </c>
      <c r="B50" s="15">
        <f>D33</f>
        <v>121121</v>
      </c>
      <c r="C50" s="14">
        <f>B50/5</f>
        <v>24224.2</v>
      </c>
      <c r="D50" s="14">
        <f t="shared" ref="D50:L50" si="5">C50*(1+$B$44)</f>
        <v>29069.040000000001</v>
      </c>
      <c r="E50" s="20">
        <f t="shared" si="5"/>
        <v>34882.847999999998</v>
      </c>
      <c r="F50" s="14">
        <f t="shared" si="5"/>
        <v>41859.417599999993</v>
      </c>
      <c r="G50" s="14">
        <f t="shared" si="5"/>
        <v>50231.301119999989</v>
      </c>
      <c r="H50" s="14">
        <f t="shared" si="5"/>
        <v>60277.561343999987</v>
      </c>
      <c r="I50" s="14">
        <f t="shared" si="5"/>
        <v>72333.073612799984</v>
      </c>
      <c r="J50" s="14">
        <f t="shared" si="5"/>
        <v>86799.688335359984</v>
      </c>
      <c r="K50" s="14">
        <f t="shared" si="5"/>
        <v>104159.62600243198</v>
      </c>
      <c r="L50" s="14">
        <f t="shared" si="5"/>
        <v>124991.55120291837</v>
      </c>
      <c r="M50" s="14"/>
    </row>
  </sheetData>
  <mergeCells count="1">
    <mergeCell ref="A27:A32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UC_Growth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vahid Aryanpur</cp:lastModifiedBy>
  <dcterms:created xsi:type="dcterms:W3CDTF">2021-03-04T10:02:17Z</dcterms:created>
  <dcterms:modified xsi:type="dcterms:W3CDTF">2021-04-14T11:19:17Z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33046901226043</vt:r8>
  </property>
</Properties>
</file>