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23Feb21\SubRES_TMPL\"/>
    </mc:Choice>
  </mc:AlternateContent>
  <xr:revisionPtr revIDLastSave="0" documentId="13_ncr:1_{F7AC4FC2-E895-4AEC-A62A-C0410F2025D6}" xr6:coauthVersionLast="45" xr6:coauthVersionMax="46" xr10:uidLastSave="{00000000-0000-0000-0000-000000000000}"/>
  <bookViews>
    <workbookView xWindow="1950" yWindow="-14250" windowWidth="21600" windowHeight="11385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48" l="1"/>
  <c r="B38" i="48" l="1"/>
  <c r="B66" i="48"/>
  <c r="B80" i="48"/>
  <c r="B88" i="48"/>
  <c r="H80" i="48" l="1"/>
  <c r="H66" i="48"/>
  <c r="H52" i="48"/>
  <c r="D52" i="48" l="1"/>
  <c r="H32" i="48" l="1"/>
  <c r="B51" i="48"/>
  <c r="H60" i="48" l="1"/>
  <c r="B60" i="48"/>
  <c r="D66" i="48" l="1"/>
  <c r="C184" i="48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74" i="48"/>
  <c r="B46" i="48"/>
  <c r="B32" i="48"/>
  <c r="B18" i="48"/>
  <c r="B10" i="48"/>
  <c r="B24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D49" i="48" s="1"/>
  <c r="C49" i="48"/>
  <c r="H48" i="48"/>
  <c r="D48" i="48" s="1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D24" i="48" s="1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H94" i="48" s="1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<sst xmlns="http://schemas.openxmlformats.org/spreadsheetml/2006/main" count="2883" uniqueCount="274">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</sst>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6">
        <v>44237</v>
      </c>
      <c r="B4" s="35" t="s">
        <v>258</v>
      </c>
      <c r="C4" s="35" t="s">
        <v>259</v>
      </c>
      <c r="D4" s="35"/>
      <c r="E4" s="35" t="s">
        <v>260</v>
      </c>
    </row>
    <row r="5" spans="1:5" s="35" customFormat="1" x14ac:dyDescent="0.2">
      <c r="A5" s="36">
        <v>44232</v>
      </c>
      <c r="B5" s="35" t="s">
        <v>255</v>
      </c>
      <c r="C5" s="35" t="s">
        <v>256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62" zoomScaleNormal="100" workbookViewId="0">
      <selection activeCell="B55" sqref="B55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3" t="str">
        <f t="shared" ref="B11:B17" si="1">"R-SH*"&amp;F11&amp;"_"&amp;G11&amp;"*"</f>
        <v>R-SH*Apt_KER*</v>
      </c>
      <c r="C11" s="33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"R-SW*"&amp;F38&amp;"*"&amp;",-*HPN*"</f>
        <v>R-SW*Det*,-*HPN*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206</v>
      </c>
      <c r="B52" s="32" t="str">
        <f>"R-SW*"&amp;F52&amp;"*"&amp;",-*HPN*"</f>
        <v>R-SW*Apt*,-*HPN*</v>
      </c>
      <c r="C52" s="32" t="str">
        <f t="shared" si="8"/>
        <v>RSDSH_Apt</v>
      </c>
      <c r="D52" s="32">
        <f>SUMIFS('BY-RSD-SH_AF'!$L$2:$L$100,'BY-RSD-SH_AF'!$C$2:$C$100,H52,'BY-RSD-SH_AF'!$A$2:$A$100,"BASE")</f>
        <v>1.35582728420454E-2</v>
      </c>
      <c r="F52" s="32" t="s">
        <v>109</v>
      </c>
      <c r="G52" s="32" t="s">
        <v>83</v>
      </c>
      <c r="H52" s="32" t="str">
        <f>"R-S*_"&amp;F52&amp;"_"&amp;G52&amp;"_X0"</f>
        <v>R-S*_Apt_ELC_X0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206</v>
      </c>
      <c r="B66" s="32" t="str">
        <f>"R-SW*"&amp;F66&amp;"*"&amp;",-*HPN*"</f>
        <v>R-SW*Att*,-*HPN*</v>
      </c>
      <c r="C66" s="32" t="str">
        <f t="shared" si="12"/>
        <v>RSDSH_Att</v>
      </c>
      <c r="D66" s="32">
        <f>SUMIFS('BY-RSD-SH_AF'!$L$2:$L$100,'BY-RSD-SH_AF'!$C$2:$C$100,H66,'BY-RSD-SH_AF'!$A$2:$A$100,"BASE")</f>
        <v>3.19379469540736E-2</v>
      </c>
      <c r="F66" s="32" t="s">
        <v>105</v>
      </c>
      <c r="G66" s="32" t="s">
        <v>83</v>
      </c>
      <c r="H66" s="32" t="str">
        <f>"R-S*_"&amp;F66&amp;"_"&amp;G66&amp;"_X0"</f>
        <v>R-S*_Att_ELC_X0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206</v>
      </c>
      <c r="B80" s="32" t="str">
        <f>"R-SW*"&amp;F80&amp;"*"&amp;",-*HPN*"</f>
        <v>R-SW*Det*,-*HPN*</v>
      </c>
      <c r="C80" s="32" t="str">
        <f t="shared" si="16"/>
        <v>RSDSH_Det</v>
      </c>
      <c r="D80" s="32">
        <f>SUMIFS('BY-RSD-SH_AF'!$L$2:$L$100,'BY-RSD-SH_AF'!$C$2:$C$100,H80,'BY-RSD-SH_AF'!$A$2:$A$100,"BASE")</f>
        <v>5.1441804976465701E-2</v>
      </c>
      <c r="F80" s="32" t="s">
        <v>114</v>
      </c>
      <c r="G80" s="32" t="s">
        <v>83</v>
      </c>
      <c r="H80" s="32" t="str">
        <f>"R-S*_"&amp;F80&amp;"_"&amp;G80&amp;"_X0"</f>
        <v>R-S*_Det_ELC_X0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4.547139931032923E-2</v>
      </c>
      <c r="F94" s="32" t="s">
        <v>109</v>
      </c>
      <c r="G94" s="32" t="s">
        <v>83</v>
      </c>
      <c r="H94" s="32" t="str">
        <f>B94</f>
        <v>R-WH_Apt_ELC*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1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7" t="s">
        <v>1</v>
      </c>
      <c r="B172" s="37" t="str">
        <f t="shared" si="37"/>
        <v>R-SW_Det_SOL*</v>
      </c>
      <c r="C172" s="37" t="str">
        <f t="shared" si="38"/>
        <v>RSDWH_Det</v>
      </c>
      <c r="D172" s="37">
        <f>AVERAGEIFS('BY-RSD-WH_AF'!$L$2:$L$100,'BY-RSD-WH_AF'!$C$2:$C$100,H172,'BY-RSD-WH_AF'!$A$2:$A$100,"BASE")</f>
        <v>0.113051511576835</v>
      </c>
      <c r="F172" s="37" t="s">
        <v>114</v>
      </c>
      <c r="G172" s="37" t="s">
        <v>249</v>
      </c>
      <c r="H172" s="37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8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8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8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8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8" t="str">
        <f t="shared" si="42"/>
        <v>R-SH_Att_ELC*X1</v>
      </c>
    </row>
    <row r="180" spans="1:8" ht="15" x14ac:dyDescent="0.25">
      <c r="A180" s="39" t="s">
        <v>264</v>
      </c>
      <c r="B180" s="39" t="str">
        <f>"R-HC_"&amp;F180&amp;"_"&amp;G180&amp;"_HPN*"</f>
        <v>R-HC_Det_ELC_HPN*</v>
      </c>
      <c r="C180" s="39" t="str">
        <f>"RSDSC_"&amp;F180</f>
        <v>RSDSC_Det</v>
      </c>
      <c r="D180" s="39">
        <f>AVERAGEIFS('BY-RSD-SH_AF'!$L$2:$L$100,'BY-RSD-SH_AF'!$C$2:$C$100,H180,'BY-RSD-SH_AF'!$A$2:$A$100,"BASE")</f>
        <v>3.17870115673878E-2</v>
      </c>
      <c r="F180" s="39" t="s">
        <v>114</v>
      </c>
      <c r="G180" s="39" t="s">
        <v>83</v>
      </c>
      <c r="H180" s="40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39" t="s">
        <v>264</v>
      </c>
      <c r="B184" s="39" t="str">
        <f>"R-HC_"&amp;F184&amp;"_"&amp;G184&amp;"_HPN*"</f>
        <v>R-HC_Det_ELC_HPN*</v>
      </c>
      <c r="C184" s="39" t="str">
        <f>"RSDSH_"&amp;F184</f>
        <v>RSDSH_Det</v>
      </c>
      <c r="D184" s="39">
        <f>AVERAGEIFS('BY-RSD-SH_AF'!$L$2:$L$100,'BY-RSD-SH_AF'!$C$2:$C$100,H184,'BY-RSD-SH_AF'!$A$2:$A$100,"BASE")</f>
        <v>3.17870115673878E-2</v>
      </c>
      <c r="F184" s="39" t="s">
        <v>114</v>
      </c>
      <c r="G184" s="39" t="s">
        <v>83</v>
      </c>
      <c r="H184" s="39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14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8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8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39" t="s">
        <v>114</v>
      </c>
      <c r="B50" s="39" t="s">
        <v>83</v>
      </c>
      <c r="C50" s="40" t="str">
        <f>"R-SH_"&amp;A50&amp;"_"&amp;B50&amp;"*X1"</f>
        <v>R-SH_Det_ELC*X1</v>
      </c>
      <c r="E50" s="39" t="s">
        <v>189</v>
      </c>
      <c r="F50" s="39" t="str">
        <f t="shared" si="2"/>
        <v>R-SC_Det_ELC_N1</v>
      </c>
      <c r="G50" s="39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8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8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8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2021-02-24T15:26:16Z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304149806499481</vt:r8>
  </property>
</Properties>
</file>