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153B390F-BF32-4560-B902-64CAB3BA1559}" xr6:coauthVersionLast="46" xr6:coauthVersionMax="46" xr10:uidLastSave="{00000000-0000-0000-0000-000000000000}"/>
  <bookViews>
    <workbookView xWindow="-108" yWindow="-108" windowWidth="23256" windowHeight="12576" firstSheet="4" activeTab="10"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99" i="60"/>
  <c r="F701" i="60" s="1"/>
  <c r="G699" i="60"/>
  <c r="G701" i="60" s="1"/>
  <c r="H699" i="60"/>
  <c r="H701" i="60" s="1"/>
  <c r="F700" i="60"/>
  <c r="F702" i="60" s="1"/>
  <c r="G700" i="60"/>
  <c r="G702" i="60" s="1"/>
  <c r="H700" i="60"/>
  <c r="H702" i="60" s="1"/>
  <c r="D700" i="60"/>
  <c r="D702" i="60" s="1"/>
  <c r="D699" i="60"/>
  <c r="D701" i="60" s="1"/>
  <c r="F685" i="60"/>
  <c r="G685" i="60"/>
  <c r="H685" i="60"/>
  <c r="D685" i="60"/>
  <c r="E693" i="60"/>
  <c r="E692" i="60"/>
  <c r="E691" i="60"/>
  <c r="E690" i="60"/>
  <c r="E689" i="60"/>
  <c r="E688" i="60"/>
  <c r="E687" i="60"/>
  <c r="E686" i="60"/>
  <c r="E684" i="60"/>
  <c r="E685" i="60" s="1"/>
  <c r="E683" i="60"/>
  <c r="E682" i="60"/>
  <c r="H681" i="60"/>
  <c r="G681" i="60"/>
  <c r="F681" i="60"/>
  <c r="E681" i="60"/>
  <c r="E680" i="60"/>
  <c r="E679" i="60"/>
  <c r="E678" i="60"/>
  <c r="E677" i="60"/>
  <c r="E67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700" i="60"/>
  <c r="E702" i="60" s="1"/>
  <c r="H703" i="60"/>
  <c r="H704" i="60" s="1"/>
  <c r="G703" i="60"/>
  <c r="G704" i="60" s="1"/>
  <c r="F703" i="60"/>
  <c r="F704" i="60" s="1"/>
  <c r="D703" i="60"/>
  <c r="D704" i="60" s="1"/>
  <c r="E699" i="60"/>
  <c r="E701" i="60" s="1"/>
  <c r="J66" i="58" l="1"/>
  <c r="H121" i="61"/>
  <c r="AN24" i="59"/>
  <c r="AN38" i="59" s="1"/>
  <c r="J24" i="60"/>
  <c r="J59" i="60" s="1"/>
  <c r="G66" i="58"/>
  <c r="J68" i="58"/>
  <c r="M22" i="61"/>
  <c r="L20" i="61"/>
  <c r="M91" i="61"/>
  <c r="M21" i="61" s="1"/>
  <c r="M97" i="61"/>
  <c r="M27" i="61" s="1"/>
  <c r="E67" i="58"/>
  <c r="J28" i="60"/>
  <c r="J63" i="60" s="1"/>
  <c r="K24" i="60"/>
  <c r="K59" i="60" s="1"/>
  <c r="J27" i="60"/>
  <c r="J62" i="60" s="1"/>
  <c r="N92" i="61"/>
  <c r="M90" i="61"/>
  <c r="E703" i="60"/>
  <c r="E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66" i="58" l="1"/>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30" i="60"/>
  <c r="AD640" i="60" s="1"/>
  <c r="AC630" i="60"/>
  <c r="AD197" i="59" s="1"/>
  <c r="AF20" i="59" s="1"/>
  <c r="AB630" i="60"/>
  <c r="AB642" i="60" s="1"/>
  <c r="AA630" i="60"/>
  <c r="AA642" i="60" s="1"/>
  <c r="Z630" i="60"/>
  <c r="Z639" i="60" s="1"/>
  <c r="Y630" i="60"/>
  <c r="Z197" i="59" s="1"/>
  <c r="AB20" i="59" s="1"/>
  <c r="X630" i="60"/>
  <c r="Y197" i="59" s="1"/>
  <c r="AA20" i="59" s="1"/>
  <c r="W630" i="60"/>
  <c r="X197" i="59" s="1"/>
  <c r="Z20" i="59" s="1"/>
  <c r="V630" i="60"/>
  <c r="V640" i="60" s="1"/>
  <c r="U630" i="60"/>
  <c r="U641" i="60" s="1"/>
  <c r="T630" i="60"/>
  <c r="U197" i="59" s="1"/>
  <c r="W20" i="59" s="1"/>
  <c r="S630" i="60"/>
  <c r="S638" i="60" s="1"/>
  <c r="R630" i="60"/>
  <c r="R639" i="60" s="1"/>
  <c r="Q630" i="60"/>
  <c r="R197" i="59" s="1"/>
  <c r="T20" i="59" s="1"/>
  <c r="P630" i="60"/>
  <c r="Q197" i="59" s="1"/>
  <c r="S20" i="59" s="1"/>
  <c r="O630" i="60"/>
  <c r="P197" i="59" s="1"/>
  <c r="R20" i="59" s="1"/>
  <c r="N630" i="60"/>
  <c r="O197" i="59" s="1"/>
  <c r="Q20" i="59" s="1"/>
  <c r="M630" i="60"/>
  <c r="N197" i="59" s="1"/>
  <c r="P20" i="59" s="1"/>
  <c r="L630" i="60"/>
  <c r="M197" i="59" s="1"/>
  <c r="O20" i="59" s="1"/>
  <c r="K630" i="60"/>
  <c r="K642" i="60" s="1"/>
  <c r="J630" i="60"/>
  <c r="J643" i="60" s="1"/>
  <c r="I630" i="60"/>
  <c r="J197" i="59" s="1"/>
  <c r="L20" i="59" s="1"/>
  <c r="H630" i="60"/>
  <c r="H638" i="60" s="1"/>
  <c r="G630" i="60"/>
  <c r="H197" i="59" s="1"/>
  <c r="J20" i="59" s="1"/>
  <c r="F630" i="60"/>
  <c r="G197" i="59" s="1"/>
  <c r="I20" i="59" s="1"/>
  <c r="E630" i="60"/>
  <c r="F197" i="59" s="1"/>
  <c r="H20" i="59" s="1"/>
  <c r="D629" i="60"/>
  <c r="D628" i="60"/>
  <c r="D627" i="60"/>
  <c r="D626" i="60"/>
  <c r="D625" i="60"/>
  <c r="D624" i="60"/>
  <c r="D623" i="60"/>
  <c r="AD582" i="60"/>
  <c r="AE196" i="59" s="1"/>
  <c r="AG19" i="59" s="1"/>
  <c r="AC582" i="60"/>
  <c r="AD196" i="59" s="1"/>
  <c r="AF19" i="59" s="1"/>
  <c r="AB582" i="60"/>
  <c r="AC196" i="59" s="1"/>
  <c r="AE19" i="59" s="1"/>
  <c r="AA582" i="60"/>
  <c r="Z582" i="60"/>
  <c r="Z594" i="60" s="1"/>
  <c r="Y582" i="60"/>
  <c r="Z196" i="59" s="1"/>
  <c r="AB19" i="59" s="1"/>
  <c r="X582" i="60"/>
  <c r="Y196" i="59" s="1"/>
  <c r="AA19" i="59" s="1"/>
  <c r="W582" i="60"/>
  <c r="X196" i="59" s="1"/>
  <c r="Z19" i="59" s="1"/>
  <c r="V582" i="60"/>
  <c r="W196" i="59" s="1"/>
  <c r="Y19" i="59" s="1"/>
  <c r="U582" i="60"/>
  <c r="V196" i="59" s="1"/>
  <c r="X19" i="59" s="1"/>
  <c r="T582" i="60"/>
  <c r="U196" i="59" s="1"/>
  <c r="W19" i="59" s="1"/>
  <c r="S582" i="60"/>
  <c r="S594" i="60" s="1"/>
  <c r="R582" i="60"/>
  <c r="Q582" i="60"/>
  <c r="R196" i="59" s="1"/>
  <c r="T19" i="59" s="1"/>
  <c r="P582" i="60"/>
  <c r="Q196" i="59" s="1"/>
  <c r="S19" i="59" s="1"/>
  <c r="O582" i="60"/>
  <c r="P196" i="59" s="1"/>
  <c r="R19" i="59" s="1"/>
  <c r="N582" i="60"/>
  <c r="O196" i="59" s="1"/>
  <c r="Q19" i="59" s="1"/>
  <c r="M582" i="60"/>
  <c r="N196" i="59" s="1"/>
  <c r="P19" i="59" s="1"/>
  <c r="L582" i="60"/>
  <c r="M196" i="59" s="1"/>
  <c r="O19" i="59" s="1"/>
  <c r="K582" i="60"/>
  <c r="K594" i="60" s="1"/>
  <c r="J582" i="60"/>
  <c r="I582" i="60"/>
  <c r="J196" i="59" s="1"/>
  <c r="L19" i="59" s="1"/>
  <c r="H582" i="60"/>
  <c r="I196" i="59" s="1"/>
  <c r="K19" i="59" s="1"/>
  <c r="G582" i="60"/>
  <c r="H196" i="59" s="1"/>
  <c r="J19" i="59" s="1"/>
  <c r="F582" i="60"/>
  <c r="G196" i="59" s="1"/>
  <c r="I19" i="59" s="1"/>
  <c r="E582" i="60"/>
  <c r="F196" i="59" s="1"/>
  <c r="H19" i="59" s="1"/>
  <c r="D581" i="60"/>
  <c r="D580" i="60"/>
  <c r="D579" i="60"/>
  <c r="D578" i="60"/>
  <c r="D577" i="60"/>
  <c r="D576" i="60"/>
  <c r="D575" i="60"/>
  <c r="AD534" i="60"/>
  <c r="AC534" i="60"/>
  <c r="AC545" i="60" s="1"/>
  <c r="AB534" i="60"/>
  <c r="AA534" i="60"/>
  <c r="Z534" i="60"/>
  <c r="Y534" i="60"/>
  <c r="Y541" i="60" s="1"/>
  <c r="X534" i="60"/>
  <c r="X542" i="60" s="1"/>
  <c r="W534" i="60"/>
  <c r="W543" i="60" s="1"/>
  <c r="V534" i="60"/>
  <c r="U534" i="60"/>
  <c r="U545" i="60" s="1"/>
  <c r="T534" i="60"/>
  <c r="S534" i="60"/>
  <c r="R534" i="60"/>
  <c r="Q534" i="60"/>
  <c r="P534" i="60"/>
  <c r="P542" i="60" s="1"/>
  <c r="O534" i="60"/>
  <c r="O543" i="60" s="1"/>
  <c r="N534" i="60"/>
  <c r="N544" i="60" s="1"/>
  <c r="M534" i="60"/>
  <c r="L534" i="60"/>
  <c r="K534" i="60"/>
  <c r="J534" i="60"/>
  <c r="I534" i="60"/>
  <c r="I541" i="60" s="1"/>
  <c r="H534" i="60"/>
  <c r="H542" i="60" s="1"/>
  <c r="G534" i="60"/>
  <c r="G543" i="60" s="1"/>
  <c r="F534" i="60"/>
  <c r="E534" i="60"/>
  <c r="E541" i="60" s="1"/>
  <c r="D533" i="60"/>
  <c r="D532" i="60"/>
  <c r="D531" i="60"/>
  <c r="D530" i="60"/>
  <c r="D529" i="60"/>
  <c r="D528" i="60"/>
  <c r="D527" i="60"/>
  <c r="Q486" i="60"/>
  <c r="I486" i="60"/>
  <c r="I497" i="60" s="1"/>
  <c r="Y486" i="60"/>
  <c r="AD486" i="60"/>
  <c r="AC486" i="60"/>
  <c r="AD194" i="59" s="1"/>
  <c r="AF16" i="59" s="1"/>
  <c r="AB486" i="60"/>
  <c r="AA486" i="60"/>
  <c r="Z486" i="60"/>
  <c r="Z496" i="60" s="1"/>
  <c r="X486" i="60"/>
  <c r="X498" i="60" s="1"/>
  <c r="V486" i="60"/>
  <c r="U486" i="60"/>
  <c r="T486" i="60"/>
  <c r="S486" i="60"/>
  <c r="S495" i="60" s="1"/>
  <c r="R486" i="60"/>
  <c r="R496" i="60" s="1"/>
  <c r="P486" i="60"/>
  <c r="O486" i="60"/>
  <c r="N486" i="60"/>
  <c r="M486" i="60"/>
  <c r="L486" i="60"/>
  <c r="L494" i="60" s="1"/>
  <c r="K486" i="60"/>
  <c r="J486" i="60"/>
  <c r="J496" i="60" s="1"/>
  <c r="H486" i="60"/>
  <c r="I194" i="59" s="1"/>
  <c r="K16" i="59" s="1"/>
  <c r="F486" i="60"/>
  <c r="E486" i="60"/>
  <c r="D485" i="60"/>
  <c r="D484" i="60"/>
  <c r="D483" i="60"/>
  <c r="D482" i="60"/>
  <c r="D481" i="60"/>
  <c r="D480" i="60"/>
  <c r="D479" i="60"/>
  <c r="AD438" i="60"/>
  <c r="AD450" i="60" s="1"/>
  <c r="AC438" i="60"/>
  <c r="AB438" i="60"/>
  <c r="AB447" i="60" s="1"/>
  <c r="AA438" i="60"/>
  <c r="AA449" i="60" s="1"/>
  <c r="Z438" i="60"/>
  <c r="Z448" i="60" s="1"/>
  <c r="Y438" i="60"/>
  <c r="Y448" i="60" s="1"/>
  <c r="X438" i="60"/>
  <c r="X451" i="60" s="1"/>
  <c r="V438" i="60"/>
  <c r="V446" i="60" s="1"/>
  <c r="U438" i="60"/>
  <c r="U451" i="60" s="1"/>
  <c r="T438" i="60"/>
  <c r="T451" i="60" s="1"/>
  <c r="S438" i="60"/>
  <c r="S445" i="60" s="1"/>
  <c r="R438" i="60"/>
  <c r="R448" i="60" s="1"/>
  <c r="Q438" i="60"/>
  <c r="Q448" i="60" s="1"/>
  <c r="P438" i="60"/>
  <c r="P445" i="60" s="1"/>
  <c r="N438" i="60"/>
  <c r="N446" i="60" s="1"/>
  <c r="M438" i="60"/>
  <c r="M448" i="60" s="1"/>
  <c r="L438" i="60"/>
  <c r="K438" i="60"/>
  <c r="K445" i="60" s="1"/>
  <c r="J438" i="60"/>
  <c r="J451" i="60" s="1"/>
  <c r="I438" i="60"/>
  <c r="I450" i="60" s="1"/>
  <c r="H438" i="60"/>
  <c r="H450" i="60" s="1"/>
  <c r="F438" i="60"/>
  <c r="F446" i="60" s="1"/>
  <c r="E438" i="60"/>
  <c r="E451" i="60" s="1"/>
  <c r="D437" i="60"/>
  <c r="D436" i="60"/>
  <c r="D435" i="60"/>
  <c r="D434" i="60"/>
  <c r="D433" i="60"/>
  <c r="D432" i="60"/>
  <c r="D431" i="60"/>
  <c r="B13" i="60"/>
  <c r="B48" i="60" s="1"/>
  <c r="W390" i="60"/>
  <c r="X192" i="59" s="1"/>
  <c r="Z14" i="59" s="1"/>
  <c r="M390" i="60"/>
  <c r="N192" i="59" s="1"/>
  <c r="P14" i="59" s="1"/>
  <c r="E390" i="60"/>
  <c r="F192" i="59" s="1"/>
  <c r="H14" i="59" s="1"/>
  <c r="AD390" i="60"/>
  <c r="AE192" i="59" s="1"/>
  <c r="AG14" i="59" s="1"/>
  <c r="AC390" i="60"/>
  <c r="AD192" i="59" s="1"/>
  <c r="AF14" i="59" s="1"/>
  <c r="AB390" i="60"/>
  <c r="AA390" i="60"/>
  <c r="AB192" i="59" s="1"/>
  <c r="AD14" i="59" s="1"/>
  <c r="Z390" i="60"/>
  <c r="AA192" i="59" s="1"/>
  <c r="AC14" i="59" s="1"/>
  <c r="Y390" i="60"/>
  <c r="Z192" i="59" s="1"/>
  <c r="AB14" i="59" s="1"/>
  <c r="X390" i="60"/>
  <c r="Y192" i="59" s="1"/>
  <c r="AA14" i="59" s="1"/>
  <c r="V390" i="60"/>
  <c r="W192" i="59" s="1"/>
  <c r="Y14" i="59" s="1"/>
  <c r="U390" i="60"/>
  <c r="V192" i="59" s="1"/>
  <c r="X14" i="59" s="1"/>
  <c r="T390" i="60"/>
  <c r="U192" i="59" s="1"/>
  <c r="W14" i="59" s="1"/>
  <c r="S390" i="60"/>
  <c r="R390" i="60"/>
  <c r="S192" i="59" s="1"/>
  <c r="U14" i="59" s="1"/>
  <c r="Q390" i="60"/>
  <c r="R192" i="59" s="1"/>
  <c r="T14" i="59" s="1"/>
  <c r="P390" i="60"/>
  <c r="Q192" i="59" s="1"/>
  <c r="S14" i="59" s="1"/>
  <c r="N390" i="60"/>
  <c r="O192" i="59" s="1"/>
  <c r="Q14" i="59" s="1"/>
  <c r="L390" i="60"/>
  <c r="M192" i="59" s="1"/>
  <c r="O14" i="59" s="1"/>
  <c r="K390" i="60"/>
  <c r="L192" i="59" s="1"/>
  <c r="N14" i="59" s="1"/>
  <c r="J390" i="60"/>
  <c r="K192" i="59" s="1"/>
  <c r="M14" i="59" s="1"/>
  <c r="I390" i="60"/>
  <c r="H390" i="60"/>
  <c r="I192" i="59" s="1"/>
  <c r="K14" i="59" s="1"/>
  <c r="F390" i="60"/>
  <c r="G192" i="59" s="1"/>
  <c r="I14" i="59" s="1"/>
  <c r="D388" i="60"/>
  <c r="D387" i="60"/>
  <c r="D386" i="60"/>
  <c r="D385" i="60"/>
  <c r="D384" i="60"/>
  <c r="D383" i="60"/>
  <c r="I210" i="60"/>
  <c r="B58" i="58"/>
  <c r="B16" i="58" s="1"/>
  <c r="C13" i="59"/>
  <c r="D339" i="60"/>
  <c r="E342" i="60"/>
  <c r="E294" i="60"/>
  <c r="F190" i="59" s="1"/>
  <c r="H12" i="59" s="1"/>
  <c r="F342" i="60"/>
  <c r="G342" i="60"/>
  <c r="G350" i="60" s="1"/>
  <c r="H342" i="60"/>
  <c r="H349" i="60" s="1"/>
  <c r="I342" i="60"/>
  <c r="I355" i="60" s="1"/>
  <c r="J342" i="60"/>
  <c r="K342" i="60"/>
  <c r="K354" i="60" s="1"/>
  <c r="L342" i="60"/>
  <c r="L353" i="60" s="1"/>
  <c r="M342" i="60"/>
  <c r="N342" i="60"/>
  <c r="N355" i="60" s="1"/>
  <c r="O342" i="60"/>
  <c r="O349" i="60" s="1"/>
  <c r="P342" i="60"/>
  <c r="Q342" i="60"/>
  <c r="R342" i="60"/>
  <c r="S342" i="60"/>
  <c r="T342" i="60"/>
  <c r="T349" i="60" s="1"/>
  <c r="U342" i="60"/>
  <c r="V342" i="60"/>
  <c r="W342" i="60"/>
  <c r="W349" i="60" s="1"/>
  <c r="X342" i="60"/>
  <c r="Y342" i="60"/>
  <c r="Y352" i="60" s="1"/>
  <c r="Z342" i="60"/>
  <c r="AA342" i="60"/>
  <c r="AA353" i="60" s="1"/>
  <c r="AB342" i="60"/>
  <c r="AB353" i="60" s="1"/>
  <c r="AC342" i="60"/>
  <c r="AD342" i="60"/>
  <c r="D336" i="60"/>
  <c r="D337" i="60"/>
  <c r="D338" i="60"/>
  <c r="D340" i="60"/>
  <c r="D341" i="60"/>
  <c r="D335" i="60"/>
  <c r="W294" i="60"/>
  <c r="O294" i="60"/>
  <c r="O305" i="60" s="1"/>
  <c r="G294" i="60"/>
  <c r="G305" i="60" s="1"/>
  <c r="AD294" i="60"/>
  <c r="AD306" i="60" s="1"/>
  <c r="AC294" i="60"/>
  <c r="AD190" i="59" s="1"/>
  <c r="AF12" i="59" s="1"/>
  <c r="AB294" i="60"/>
  <c r="AA294" i="60"/>
  <c r="AA303" i="60" s="1"/>
  <c r="Z294" i="60"/>
  <c r="Y294" i="60"/>
  <c r="X294" i="60"/>
  <c r="V294" i="60"/>
  <c r="V306" i="60" s="1"/>
  <c r="U294" i="60"/>
  <c r="V190" i="59" s="1"/>
  <c r="X12" i="59" s="1"/>
  <c r="T294" i="60"/>
  <c r="T307" i="60" s="1"/>
  <c r="S294" i="60"/>
  <c r="R294" i="60"/>
  <c r="Q294" i="60"/>
  <c r="Q304" i="60" s="1"/>
  <c r="P294" i="60"/>
  <c r="N294" i="60"/>
  <c r="N306" i="60" s="1"/>
  <c r="M294" i="60"/>
  <c r="N190" i="59" s="1"/>
  <c r="P12" i="59" s="1"/>
  <c r="L294" i="60"/>
  <c r="L307" i="60" s="1"/>
  <c r="K294" i="60"/>
  <c r="K303" i="60" s="1"/>
  <c r="J294" i="60"/>
  <c r="I294" i="60"/>
  <c r="I304" i="60" s="1"/>
  <c r="H294" i="60"/>
  <c r="F294" i="60"/>
  <c r="F306" i="60" s="1"/>
  <c r="D293" i="60"/>
  <c r="D292" i="60"/>
  <c r="D291" i="60"/>
  <c r="D290" i="60"/>
  <c r="D289" i="60"/>
  <c r="D288" i="60"/>
  <c r="D287"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AD246" i="60"/>
  <c r="D240" i="60"/>
  <c r="D241" i="60"/>
  <c r="D242" i="60"/>
  <c r="D243" i="60"/>
  <c r="D244" i="60"/>
  <c r="D245" i="60"/>
  <c r="D239" i="60"/>
  <c r="E197" i="60"/>
  <c r="F197" i="60"/>
  <c r="G197" i="60"/>
  <c r="H197" i="60"/>
  <c r="I206" i="60"/>
  <c r="J197" i="60"/>
  <c r="K197" i="60"/>
  <c r="L197" i="60"/>
  <c r="M197" i="60"/>
  <c r="N197" i="60"/>
  <c r="O197" i="60"/>
  <c r="P197" i="60"/>
  <c r="Q197" i="60"/>
  <c r="R197" i="60"/>
  <c r="S197" i="60"/>
  <c r="T197" i="60"/>
  <c r="U197" i="60"/>
  <c r="V197" i="60"/>
  <c r="W197" i="60"/>
  <c r="X197" i="60"/>
  <c r="Y197" i="60"/>
  <c r="Z197" i="60"/>
  <c r="AA197" i="60"/>
  <c r="AB197" i="60"/>
  <c r="AC197" i="60"/>
  <c r="AD197" i="60"/>
  <c r="D191" i="60"/>
  <c r="D192" i="60"/>
  <c r="D193" i="60"/>
  <c r="D194" i="60"/>
  <c r="D195" i="60"/>
  <c r="D196" i="60"/>
  <c r="D19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94" i="60"/>
  <c r="T593" i="60"/>
  <c r="AD593" i="60"/>
  <c r="P403" i="60"/>
  <c r="L402" i="60"/>
  <c r="AD592" i="60"/>
  <c r="X399" i="60"/>
  <c r="E447" i="60"/>
  <c r="AC493" i="60"/>
  <c r="Z449" i="60"/>
  <c r="O354" i="60"/>
  <c r="X403" i="60"/>
  <c r="U449" i="60"/>
  <c r="X400" i="60"/>
  <c r="P399" i="60"/>
  <c r="W640" i="60"/>
  <c r="Y397" i="60"/>
  <c r="N451" i="60"/>
  <c r="Q595" i="60"/>
  <c r="H640" i="60"/>
  <c r="K399" i="60"/>
  <c r="P595" i="60"/>
  <c r="O350" i="60"/>
  <c r="V401" i="60"/>
  <c r="L398" i="60"/>
  <c r="AA448" i="60"/>
  <c r="L595" i="60"/>
  <c r="N593" i="60"/>
  <c r="AC643" i="60"/>
  <c r="AD400" i="60"/>
  <c r="E398" i="60"/>
  <c r="J448" i="60"/>
  <c r="H595" i="60"/>
  <c r="H593" i="60"/>
  <c r="Q643" i="60"/>
  <c r="K638" i="60"/>
  <c r="G349" i="60"/>
  <c r="AD637" i="60"/>
  <c r="AD644" i="60" s="1"/>
  <c r="K400" i="60"/>
  <c r="X450" i="60"/>
  <c r="N594" i="60"/>
  <c r="F592" i="60"/>
  <c r="V637" i="60"/>
  <c r="H591" i="60"/>
  <c r="AD401" i="60"/>
  <c r="K403" i="60"/>
  <c r="AC399" i="60"/>
  <c r="V450" i="60"/>
  <c r="X445" i="60"/>
  <c r="L594" i="60"/>
  <c r="Y591" i="60"/>
  <c r="AC641" i="60"/>
  <c r="M637" i="60"/>
  <c r="X593" i="60"/>
  <c r="U402" i="60"/>
  <c r="I445" i="60"/>
  <c r="I452" i="60" s="1"/>
  <c r="AB595" i="60"/>
  <c r="P591" i="60"/>
  <c r="E641" i="60"/>
  <c r="E637" i="60"/>
  <c r="AA350" i="60"/>
  <c r="AA403" i="60"/>
  <c r="H399" i="60"/>
  <c r="Q451" i="60"/>
  <c r="AC589" i="60"/>
  <c r="Q639" i="60"/>
  <c r="W350" i="60"/>
  <c r="Y403" i="60"/>
  <c r="E403" i="60"/>
  <c r="E402" i="60"/>
  <c r="Y400" i="60"/>
  <c r="AA399" i="60"/>
  <c r="E399" i="60"/>
  <c r="AD397" i="60"/>
  <c r="P451" i="60"/>
  <c r="S450" i="60"/>
  <c r="Y449" i="60"/>
  <c r="U447" i="60"/>
  <c r="I595" i="60"/>
  <c r="F594" i="60"/>
  <c r="P593" i="60"/>
  <c r="X592" i="60"/>
  <c r="AB591" i="60"/>
  <c r="AB589" i="60"/>
  <c r="Y643" i="60"/>
  <c r="AD641" i="60"/>
  <c r="X640" i="60"/>
  <c r="J639" i="60"/>
  <c r="AC637" i="60"/>
  <c r="AA400" i="60"/>
  <c r="Q450" i="60"/>
  <c r="W592" i="60"/>
  <c r="M302" i="60"/>
  <c r="G354" i="60"/>
  <c r="AB349" i="60"/>
  <c r="U403" i="60"/>
  <c r="AA402" i="60"/>
  <c r="Y401" i="60"/>
  <c r="Q400" i="60"/>
  <c r="U399" i="60"/>
  <c r="W398" i="60"/>
  <c r="W397" i="60"/>
  <c r="H451" i="60"/>
  <c r="P450" i="60"/>
  <c r="Q449" i="60"/>
  <c r="Y446" i="60"/>
  <c r="H445" i="60"/>
  <c r="Y595" i="60"/>
  <c r="AD594" i="60"/>
  <c r="AC593" i="60"/>
  <c r="M593" i="60"/>
  <c r="V592" i="60"/>
  <c r="X591" i="60"/>
  <c r="T589" i="60"/>
  <c r="I643" i="60"/>
  <c r="V641" i="60"/>
  <c r="P640" i="60"/>
  <c r="AB638" i="60"/>
  <c r="U637" i="60"/>
  <c r="H403" i="60"/>
  <c r="AC402" i="60"/>
  <c r="AC398" i="60"/>
  <c r="U589" i="60"/>
  <c r="I639" i="60"/>
  <c r="E302" i="60"/>
  <c r="R403" i="60"/>
  <c r="W402" i="60"/>
  <c r="W401" i="60"/>
  <c r="P400" i="60"/>
  <c r="R399" i="60"/>
  <c r="U398" i="60"/>
  <c r="V397" i="60"/>
  <c r="F451" i="60"/>
  <c r="P449" i="60"/>
  <c r="U446" i="60"/>
  <c r="X595" i="60"/>
  <c r="AB594" i="60"/>
  <c r="AB593" i="60"/>
  <c r="L593" i="60"/>
  <c r="P592" i="60"/>
  <c r="Q591" i="60"/>
  <c r="M589" i="60"/>
  <c r="O640" i="60"/>
  <c r="T638" i="60"/>
  <c r="N637" i="60"/>
  <c r="O301" i="60"/>
  <c r="K353" i="60"/>
  <c r="N400" i="60"/>
  <c r="R398" i="60"/>
  <c r="N397" i="60"/>
  <c r="AB451" i="60"/>
  <c r="Z450" i="60"/>
  <c r="T595" i="60"/>
  <c r="O592" i="60"/>
  <c r="L589" i="60"/>
  <c r="N641" i="60"/>
  <c r="G301" i="60"/>
  <c r="M403" i="60"/>
  <c r="R402" i="60"/>
  <c r="N401" i="60"/>
  <c r="M399" i="60"/>
  <c r="M398" i="60"/>
  <c r="Y451" i="60"/>
  <c r="Y450" i="60"/>
  <c r="F450" i="60"/>
  <c r="E446" i="60"/>
  <c r="T594" i="60"/>
  <c r="V593" i="60"/>
  <c r="F593" i="60"/>
  <c r="N592" i="60"/>
  <c r="I591" i="60"/>
  <c r="E589" i="60"/>
  <c r="T642" i="60"/>
  <c r="M641" i="60"/>
  <c r="G640" i="60"/>
  <c r="L638" i="60"/>
  <c r="F637" i="60"/>
  <c r="L352" i="60"/>
  <c r="AC403" i="60"/>
  <c r="M402" i="60"/>
  <c r="H400" i="60"/>
  <c r="V451" i="60"/>
  <c r="Y445" i="60"/>
  <c r="Y452" i="60" s="1"/>
  <c r="X541" i="60"/>
  <c r="X548" i="60" s="1"/>
  <c r="U593" i="60"/>
  <c r="E593" i="60"/>
  <c r="G592" i="60"/>
  <c r="L642" i="60"/>
  <c r="F641" i="60"/>
  <c r="Y639" i="60"/>
  <c r="J192" i="59"/>
  <c r="L14" i="59" s="1"/>
  <c r="I398" i="60"/>
  <c r="I402" i="60"/>
  <c r="I399" i="60"/>
  <c r="I403" i="60"/>
  <c r="I397" i="60"/>
  <c r="I401" i="60"/>
  <c r="T192" i="59"/>
  <c r="V14" i="59" s="1"/>
  <c r="S397" i="60"/>
  <c r="S401" i="60"/>
  <c r="S398" i="60"/>
  <c r="S402" i="60"/>
  <c r="S400" i="60"/>
  <c r="AC192" i="59"/>
  <c r="AE14" i="59" s="1"/>
  <c r="AB397" i="60"/>
  <c r="AB401" i="60"/>
  <c r="AB399" i="60"/>
  <c r="AB403" i="60"/>
  <c r="AB400" i="60"/>
  <c r="AB398" i="60"/>
  <c r="AB402" i="60"/>
  <c r="S399" i="60"/>
  <c r="AA209" i="60"/>
  <c r="AB188" i="59"/>
  <c r="AD10" i="59" s="1"/>
  <c r="S209" i="60"/>
  <c r="T188" i="59"/>
  <c r="V10" i="59" s="1"/>
  <c r="K209" i="60"/>
  <c r="L188" i="59"/>
  <c r="N10" i="59" s="1"/>
  <c r="AB253" i="60"/>
  <c r="AC189" i="59"/>
  <c r="AE11" i="59" s="1"/>
  <c r="D294" i="60"/>
  <c r="E190" i="59" s="1"/>
  <c r="I400" i="60"/>
  <c r="Q206" i="60"/>
  <c r="R188" i="59"/>
  <c r="T10" i="59" s="1"/>
  <c r="Z254" i="60"/>
  <c r="AA189" i="59"/>
  <c r="AC11" i="59" s="1"/>
  <c r="J254" i="60"/>
  <c r="K189" i="59"/>
  <c r="M11" i="59" s="1"/>
  <c r="J304" i="60"/>
  <c r="K190" i="59"/>
  <c r="M12" i="59" s="1"/>
  <c r="S304" i="60"/>
  <c r="T190" i="59"/>
  <c r="V12" i="59" s="1"/>
  <c r="AB303" i="60"/>
  <c r="AC190" i="59"/>
  <c r="AE12" i="59" s="1"/>
  <c r="Y206" i="60"/>
  <c r="Z188" i="59"/>
  <c r="AB10" i="59" s="1"/>
  <c r="R254" i="60"/>
  <c r="S189" i="59"/>
  <c r="U11" i="59" s="1"/>
  <c r="AD349" i="60"/>
  <c r="AE191" i="59"/>
  <c r="AD355" i="60"/>
  <c r="V349" i="60"/>
  <c r="W191" i="59"/>
  <c r="V355" i="60"/>
  <c r="N349" i="60"/>
  <c r="O191" i="59"/>
  <c r="F349" i="60"/>
  <c r="G191" i="59"/>
  <c r="F355" i="60"/>
  <c r="S403" i="60"/>
  <c r="AD193" i="59"/>
  <c r="AF15" i="59" s="1"/>
  <c r="AC445" i="60"/>
  <c r="M497" i="60"/>
  <c r="N194" i="59"/>
  <c r="P16" i="59" s="1"/>
  <c r="M493" i="60"/>
  <c r="S196" i="59"/>
  <c r="U19" i="59" s="1"/>
  <c r="R591" i="60"/>
  <c r="R595" i="60"/>
  <c r="R592" i="60"/>
  <c r="R589" i="60"/>
  <c r="R593" i="60"/>
  <c r="J403" i="60"/>
  <c r="F397" i="60"/>
  <c r="M193" i="59"/>
  <c r="O15" i="59" s="1"/>
  <c r="L448" i="60"/>
  <c r="L445" i="60"/>
  <c r="L449" i="60"/>
  <c r="L446" i="60"/>
  <c r="AD446" i="60"/>
  <c r="V208" i="60"/>
  <c r="W188" i="59"/>
  <c r="Y10" i="59" s="1"/>
  <c r="W255" i="60"/>
  <c r="X189" i="59"/>
  <c r="Z11" i="59" s="1"/>
  <c r="G306" i="60"/>
  <c r="H190" i="59"/>
  <c r="J12" i="59" s="1"/>
  <c r="S351" i="60"/>
  <c r="T191" i="59"/>
  <c r="AB209" i="60"/>
  <c r="AC188" i="59"/>
  <c r="AE10" i="59" s="1"/>
  <c r="T209" i="60"/>
  <c r="U188" i="59"/>
  <c r="W10" i="59" s="1"/>
  <c r="L209" i="60"/>
  <c r="M188" i="59"/>
  <c r="O10" i="59" s="1"/>
  <c r="AC256" i="60"/>
  <c r="AD189" i="59"/>
  <c r="AF11" i="59" s="1"/>
  <c r="U256" i="60"/>
  <c r="V189" i="59"/>
  <c r="X11" i="59" s="1"/>
  <c r="M256" i="60"/>
  <c r="N189" i="59"/>
  <c r="P11" i="59" s="1"/>
  <c r="E256" i="60"/>
  <c r="F189" i="59"/>
  <c r="H11" i="59" s="1"/>
  <c r="F302" i="60"/>
  <c r="G190" i="59"/>
  <c r="I12" i="59" s="1"/>
  <c r="P301" i="60"/>
  <c r="Q190" i="59"/>
  <c r="S12" i="59" s="1"/>
  <c r="Y305" i="60"/>
  <c r="Z190" i="59"/>
  <c r="AB12" i="59" s="1"/>
  <c r="W306" i="60"/>
  <c r="X190" i="59"/>
  <c r="Z12" i="59" s="1"/>
  <c r="U302" i="60"/>
  <c r="Y353" i="60"/>
  <c r="Z191" i="59"/>
  <c r="Q353" i="60"/>
  <c r="R191" i="59"/>
  <c r="I353" i="60"/>
  <c r="J191" i="59"/>
  <c r="Y355" i="60"/>
  <c r="S354" i="60"/>
  <c r="S353" i="60"/>
  <c r="Q352" i="60"/>
  <c r="AD403" i="60"/>
  <c r="V403" i="60"/>
  <c r="N403" i="60"/>
  <c r="F403" i="60"/>
  <c r="X402" i="60"/>
  <c r="P402" i="60"/>
  <c r="H402" i="60"/>
  <c r="Z401" i="60"/>
  <c r="R401" i="60"/>
  <c r="J401" i="60"/>
  <c r="T400" i="60"/>
  <c r="L400" i="60"/>
  <c r="AD399" i="60"/>
  <c r="V399" i="60"/>
  <c r="N399" i="60"/>
  <c r="F399" i="60"/>
  <c r="X398" i="60"/>
  <c r="P398" i="60"/>
  <c r="H398" i="60"/>
  <c r="Z397" i="60"/>
  <c r="R397" i="60"/>
  <c r="J397" i="60"/>
  <c r="I193" i="59"/>
  <c r="K15" i="59" s="1"/>
  <c r="H446" i="60"/>
  <c r="H447" i="60"/>
  <c r="H448" i="60"/>
  <c r="R193" i="59"/>
  <c r="T15" i="59" s="1"/>
  <c r="Q447" i="60"/>
  <c r="AA193" i="59"/>
  <c r="AC15" i="59" s="1"/>
  <c r="Z445" i="60"/>
  <c r="Z452" i="60" s="1"/>
  <c r="Z446" i="60"/>
  <c r="Z447" i="60"/>
  <c r="Z451" i="60"/>
  <c r="R451" i="60"/>
  <c r="AB450" i="60"/>
  <c r="T450" i="60"/>
  <c r="L450" i="60"/>
  <c r="AD449" i="60"/>
  <c r="V449" i="60"/>
  <c r="H449" i="60"/>
  <c r="L447" i="60"/>
  <c r="S590" i="60"/>
  <c r="R643" i="60"/>
  <c r="T253" i="60"/>
  <c r="U189" i="59"/>
  <c r="W11" i="59" s="1"/>
  <c r="L253" i="60"/>
  <c r="M189" i="59"/>
  <c r="O11" i="59" s="1"/>
  <c r="H301" i="60"/>
  <c r="I190" i="59"/>
  <c r="K12" i="59" s="1"/>
  <c r="Q301" i="60"/>
  <c r="R190" i="59"/>
  <c r="T12" i="59" s="1"/>
  <c r="Z304" i="60"/>
  <c r="AA190" i="59"/>
  <c r="AC12" i="59" s="1"/>
  <c r="X354" i="60"/>
  <c r="Y191" i="59"/>
  <c r="P354" i="60"/>
  <c r="Q191" i="59"/>
  <c r="H354" i="60"/>
  <c r="I191" i="59"/>
  <c r="P353" i="60"/>
  <c r="Q401" i="60"/>
  <c r="Q397" i="60"/>
  <c r="J193" i="59"/>
  <c r="L15" i="59" s="1"/>
  <c r="I447" i="60"/>
  <c r="S193" i="59"/>
  <c r="U15" i="59" s="1"/>
  <c r="R445" i="60"/>
  <c r="R449" i="60"/>
  <c r="R446" i="60"/>
  <c r="R447" i="60"/>
  <c r="AB193" i="59"/>
  <c r="AD15" i="59" s="1"/>
  <c r="AA446" i="60"/>
  <c r="I451" i="60"/>
  <c r="AA450" i="60"/>
  <c r="K450" i="60"/>
  <c r="AC449" i="60"/>
  <c r="AA447" i="60"/>
  <c r="K447" i="60"/>
  <c r="K493" i="60"/>
  <c r="L194" i="59"/>
  <c r="N16" i="59" s="1"/>
  <c r="K495" i="60"/>
  <c r="T493" i="60"/>
  <c r="U194" i="59"/>
  <c r="W16" i="59" s="1"/>
  <c r="T494" i="60"/>
  <c r="AD493" i="60"/>
  <c r="AE194" i="59"/>
  <c r="AG16" i="59" s="1"/>
  <c r="K544" i="60"/>
  <c r="L195" i="59"/>
  <c r="N18" i="59" s="1"/>
  <c r="K547" i="60"/>
  <c r="S544" i="60"/>
  <c r="T195" i="59"/>
  <c r="V18" i="59" s="1"/>
  <c r="S547" i="60"/>
  <c r="AA544" i="60"/>
  <c r="AB195" i="59"/>
  <c r="AD18" i="59" s="1"/>
  <c r="AA547" i="60"/>
  <c r="R590" i="60"/>
  <c r="Z210" i="60"/>
  <c r="AA188" i="59"/>
  <c r="AC10" i="59" s="1"/>
  <c r="R210" i="60"/>
  <c r="S188" i="59"/>
  <c r="U10" i="59" s="1"/>
  <c r="J210" i="60"/>
  <c r="K188" i="59"/>
  <c r="M10" i="59" s="1"/>
  <c r="AA253" i="60"/>
  <c r="AB189" i="59"/>
  <c r="AD11" i="59" s="1"/>
  <c r="S253" i="60"/>
  <c r="T189" i="59"/>
  <c r="V11" i="59" s="1"/>
  <c r="K253" i="60"/>
  <c r="L189" i="59"/>
  <c r="N11" i="59" s="1"/>
  <c r="I301" i="60"/>
  <c r="J190" i="59"/>
  <c r="L12" i="59" s="1"/>
  <c r="R304" i="60"/>
  <c r="S190" i="59"/>
  <c r="U12" i="59" s="1"/>
  <c r="AA304" i="60"/>
  <c r="AB190" i="59"/>
  <c r="AD12" i="59" s="1"/>
  <c r="Y304" i="60"/>
  <c r="W352" i="60"/>
  <c r="X191" i="59"/>
  <c r="O355" i="60"/>
  <c r="P191" i="59"/>
  <c r="G355" i="60"/>
  <c r="H191" i="59"/>
  <c r="Q355" i="60"/>
  <c r="I352" i="60"/>
  <c r="X349" i="60"/>
  <c r="T403" i="60"/>
  <c r="L403" i="60"/>
  <c r="AD402" i="60"/>
  <c r="V402" i="60"/>
  <c r="N402" i="60"/>
  <c r="F402" i="60"/>
  <c r="X401" i="60"/>
  <c r="P401" i="60"/>
  <c r="H401" i="60"/>
  <c r="Z400" i="60"/>
  <c r="R400" i="60"/>
  <c r="J400" i="60"/>
  <c r="T399" i="60"/>
  <c r="L399" i="60"/>
  <c r="AD398" i="60"/>
  <c r="V398" i="60"/>
  <c r="N398" i="60"/>
  <c r="F398" i="60"/>
  <c r="X397" i="60"/>
  <c r="P397" i="60"/>
  <c r="H397" i="60"/>
  <c r="K193" i="59"/>
  <c r="M15" i="59" s="1"/>
  <c r="J445" i="60"/>
  <c r="J449" i="60"/>
  <c r="J446" i="60"/>
  <c r="J447" i="60"/>
  <c r="T193" i="59"/>
  <c r="V15" i="59" s="1"/>
  <c r="S446" i="60"/>
  <c r="AC193" i="59"/>
  <c r="AE15" i="59" s="1"/>
  <c r="AB448" i="60"/>
  <c r="AB445" i="60"/>
  <c r="AB452" i="60" s="1"/>
  <c r="AB446" i="60"/>
  <c r="R450" i="60"/>
  <c r="J450" i="60"/>
  <c r="AB449" i="60"/>
  <c r="S449" i="60"/>
  <c r="AC448" i="60"/>
  <c r="Q446" i="60"/>
  <c r="AA445" i="60"/>
  <c r="L495" i="60"/>
  <c r="M194" i="59"/>
  <c r="O16" i="59" s="1"/>
  <c r="U498" i="60"/>
  <c r="V194" i="59"/>
  <c r="X16" i="59" s="1"/>
  <c r="U493" i="60"/>
  <c r="Y498" i="60"/>
  <c r="Z194" i="59"/>
  <c r="AB16" i="59" s="1"/>
  <c r="Y497" i="60"/>
  <c r="L543" i="60"/>
  <c r="M195" i="59"/>
  <c r="O18" i="59" s="1"/>
  <c r="T543" i="60"/>
  <c r="U195" i="59"/>
  <c r="W18" i="59" s="1"/>
  <c r="AB543" i="60"/>
  <c r="AC195" i="59"/>
  <c r="AE18" i="59" s="1"/>
  <c r="R594" i="60"/>
  <c r="K590" i="60"/>
  <c r="AB196" i="59"/>
  <c r="AD19" i="59" s="1"/>
  <c r="AA591" i="60"/>
  <c r="AA595" i="60"/>
  <c r="AA592" i="60"/>
  <c r="AA589" i="60"/>
  <c r="AA593" i="60"/>
  <c r="W208" i="60"/>
  <c r="X188" i="59"/>
  <c r="Z10" i="59" s="1"/>
  <c r="O204" i="60"/>
  <c r="P188" i="59"/>
  <c r="R10" i="59" s="1"/>
  <c r="G204" i="60"/>
  <c r="H188" i="59"/>
  <c r="J10" i="59" s="1"/>
  <c r="X259" i="60"/>
  <c r="Y189" i="59"/>
  <c r="AA11" i="59" s="1"/>
  <c r="P259" i="60"/>
  <c r="Q189" i="59"/>
  <c r="S11" i="59" s="1"/>
  <c r="H259" i="60"/>
  <c r="I189" i="59"/>
  <c r="K11" i="59" s="1"/>
  <c r="L303" i="60"/>
  <c r="M190" i="59"/>
  <c r="O12" i="59" s="1"/>
  <c r="AD302" i="60"/>
  <c r="AE190" i="59"/>
  <c r="AG12" i="59" s="1"/>
  <c r="AB350" i="60"/>
  <c r="AC191" i="59"/>
  <c r="T350" i="60"/>
  <c r="U191" i="59"/>
  <c r="L350" i="60"/>
  <c r="M191" i="59"/>
  <c r="AB352" i="60"/>
  <c r="S350" i="60"/>
  <c r="P349" i="60"/>
  <c r="Q403" i="60"/>
  <c r="K402" i="60"/>
  <c r="AC401" i="60"/>
  <c r="U401" i="60"/>
  <c r="M401" i="60"/>
  <c r="E401" i="60"/>
  <c r="W400" i="60"/>
  <c r="Y399" i="60"/>
  <c r="Q399" i="60"/>
  <c r="AA398" i="60"/>
  <c r="K398" i="60"/>
  <c r="AC397" i="60"/>
  <c r="U397" i="60"/>
  <c r="M397" i="60"/>
  <c r="E397" i="60"/>
  <c r="N193" i="59"/>
  <c r="P15" i="59" s="1"/>
  <c r="M445" i="60"/>
  <c r="M452" i="60" s="1"/>
  <c r="M449" i="60"/>
  <c r="W193" i="59"/>
  <c r="Y15" i="59" s="1"/>
  <c r="V447" i="60"/>
  <c r="V448" i="60"/>
  <c r="V445" i="60"/>
  <c r="AC451" i="60"/>
  <c r="M451" i="60"/>
  <c r="I448" i="60"/>
  <c r="S447" i="60"/>
  <c r="AC446" i="60"/>
  <c r="M446" i="60"/>
  <c r="AA594" i="60"/>
  <c r="L193" i="59"/>
  <c r="N15" i="59" s="1"/>
  <c r="K446" i="60"/>
  <c r="V493" i="60"/>
  <c r="W194" i="59"/>
  <c r="Y16" i="59" s="1"/>
  <c r="K196" i="59"/>
  <c r="M19" i="59" s="1"/>
  <c r="J591" i="60"/>
  <c r="J595" i="60"/>
  <c r="J592" i="60"/>
  <c r="J589" i="60"/>
  <c r="J593" i="60"/>
  <c r="X207" i="60"/>
  <c r="Y188" i="59"/>
  <c r="AA10" i="59" s="1"/>
  <c r="H207" i="60"/>
  <c r="I188" i="59"/>
  <c r="K10" i="59" s="1"/>
  <c r="Q254" i="60"/>
  <c r="R189" i="59"/>
  <c r="T11" i="59" s="1"/>
  <c r="K304" i="60"/>
  <c r="L190" i="59"/>
  <c r="N12" i="59" s="1"/>
  <c r="U352" i="60"/>
  <c r="V191" i="59"/>
  <c r="Z403" i="60"/>
  <c r="F401" i="60"/>
  <c r="T398" i="60"/>
  <c r="V193" i="59"/>
  <c r="X15" i="59" s="1"/>
  <c r="U445" i="60"/>
  <c r="AD451" i="60"/>
  <c r="T196" i="59"/>
  <c r="V19" i="59" s="1"/>
  <c r="S591" i="60"/>
  <c r="S595" i="60"/>
  <c r="S592" i="60"/>
  <c r="S589" i="60"/>
  <c r="S593" i="60"/>
  <c r="F208" i="60"/>
  <c r="G188" i="59"/>
  <c r="I10" i="59" s="1"/>
  <c r="AA351" i="60"/>
  <c r="AB191" i="59"/>
  <c r="E349" i="60"/>
  <c r="F191" i="59"/>
  <c r="AA354" i="60"/>
  <c r="X353" i="60"/>
  <c r="Z402" i="60"/>
  <c r="J402" i="60"/>
  <c r="T401" i="60"/>
  <c r="L401" i="60"/>
  <c r="V400" i="60"/>
  <c r="F400" i="60"/>
  <c r="Z398" i="60"/>
  <c r="J398" i="60"/>
  <c r="T397" i="60"/>
  <c r="L397" i="60"/>
  <c r="F193" i="59"/>
  <c r="H15" i="59" s="1"/>
  <c r="E445" i="60"/>
  <c r="E452" i="60" s="1"/>
  <c r="E449" i="60"/>
  <c r="O193" i="59"/>
  <c r="Q15" i="59" s="1"/>
  <c r="N447" i="60"/>
  <c r="N448" i="60"/>
  <c r="N445" i="60"/>
  <c r="N449" i="60"/>
  <c r="Y193" i="59"/>
  <c r="AA15" i="59" s="1"/>
  <c r="X446" i="60"/>
  <c r="X447" i="60"/>
  <c r="X448" i="60"/>
  <c r="L451" i="60"/>
  <c r="N450" i="60"/>
  <c r="X449" i="60"/>
  <c r="K449" i="60"/>
  <c r="U448" i="60"/>
  <c r="E448" i="60"/>
  <c r="I446" i="60"/>
  <c r="J594" i="60"/>
  <c r="AA590" i="60"/>
  <c r="K197" i="59"/>
  <c r="M20" i="59" s="1"/>
  <c r="J640" i="60"/>
  <c r="J637" i="60"/>
  <c r="J641" i="60"/>
  <c r="J638" i="60"/>
  <c r="J642" i="60"/>
  <c r="S197" i="59"/>
  <c r="U20" i="59" s="1"/>
  <c r="R640" i="60"/>
  <c r="R637" i="60"/>
  <c r="R641" i="60"/>
  <c r="R638" i="60"/>
  <c r="R642" i="60"/>
  <c r="AA197" i="59"/>
  <c r="AC20" i="59" s="1"/>
  <c r="Z640" i="60"/>
  <c r="Z637" i="60"/>
  <c r="Z644" i="60" s="1"/>
  <c r="Z641" i="60"/>
  <c r="Z638" i="60"/>
  <c r="Z642" i="60"/>
  <c r="Z643" i="60"/>
  <c r="U193" i="59"/>
  <c r="W15" i="59" s="1"/>
  <c r="T448" i="60"/>
  <c r="T445" i="60"/>
  <c r="T452" i="60" s="1"/>
  <c r="T449" i="60"/>
  <c r="T446" i="60"/>
  <c r="K448" i="60"/>
  <c r="I498" i="60"/>
  <c r="J194" i="59"/>
  <c r="L16" i="59" s="1"/>
  <c r="I499" i="60"/>
  <c r="AA196" i="59"/>
  <c r="AC19" i="59" s="1"/>
  <c r="Z591" i="60"/>
  <c r="Z595" i="60"/>
  <c r="Z592" i="60"/>
  <c r="Z589" i="60"/>
  <c r="Z593" i="60"/>
  <c r="J590" i="60"/>
  <c r="P207" i="60"/>
  <c r="Q188" i="59"/>
  <c r="S10" i="59" s="1"/>
  <c r="Y254" i="60"/>
  <c r="Z189" i="59"/>
  <c r="AB11" i="59" s="1"/>
  <c r="I254" i="60"/>
  <c r="J189" i="59"/>
  <c r="L11" i="59" s="1"/>
  <c r="T303" i="60"/>
  <c r="U190" i="59"/>
  <c r="W12" i="59" s="1"/>
  <c r="AC352" i="60"/>
  <c r="AD191" i="59"/>
  <c r="M349" i="60"/>
  <c r="N191" i="59"/>
  <c r="H353" i="60"/>
  <c r="T402" i="60"/>
  <c r="Z399" i="60"/>
  <c r="J399" i="60"/>
  <c r="AE193" i="59"/>
  <c r="AG15" i="59" s="1"/>
  <c r="AD447" i="60"/>
  <c r="AD448" i="60"/>
  <c r="AD445" i="60"/>
  <c r="T447" i="60"/>
  <c r="L196" i="59"/>
  <c r="N19" i="59" s="1"/>
  <c r="K591" i="60"/>
  <c r="K595" i="60"/>
  <c r="K592" i="60"/>
  <c r="K589" i="60"/>
  <c r="K593" i="60"/>
  <c r="AD208" i="60"/>
  <c r="AE188" i="59"/>
  <c r="AG10" i="59" s="1"/>
  <c r="N208" i="60"/>
  <c r="O188" i="59"/>
  <c r="Q10" i="59" s="1"/>
  <c r="O255" i="60"/>
  <c r="P189" i="59"/>
  <c r="R11" i="59" s="1"/>
  <c r="G255" i="60"/>
  <c r="H189" i="59"/>
  <c r="J11" i="59" s="1"/>
  <c r="V302" i="60"/>
  <c r="W190" i="59"/>
  <c r="Y12" i="59" s="1"/>
  <c r="K351" i="60"/>
  <c r="L191" i="59"/>
  <c r="AC204" i="60"/>
  <c r="AD188" i="59"/>
  <c r="AF10" i="59" s="1"/>
  <c r="U204" i="60"/>
  <c r="V188" i="59"/>
  <c r="X10" i="59" s="1"/>
  <c r="M204" i="60"/>
  <c r="N188" i="59"/>
  <c r="P10" i="59" s="1"/>
  <c r="E204" i="60"/>
  <c r="F188" i="59"/>
  <c r="H10" i="59" s="1"/>
  <c r="AD253" i="60"/>
  <c r="AE189" i="59"/>
  <c r="AG11" i="59" s="1"/>
  <c r="V253" i="60"/>
  <c r="W189" i="59"/>
  <c r="Y11" i="59" s="1"/>
  <c r="N253" i="60"/>
  <c r="O189" i="59"/>
  <c r="Q11" i="59" s="1"/>
  <c r="F259" i="60"/>
  <c r="G189" i="59"/>
  <c r="I11" i="59" s="1"/>
  <c r="N302" i="60"/>
  <c r="O190" i="59"/>
  <c r="Q12" i="59" s="1"/>
  <c r="X301" i="60"/>
  <c r="Y190" i="59"/>
  <c r="AA12" i="59" s="1"/>
  <c r="O306" i="60"/>
  <c r="P190" i="59"/>
  <c r="R12" i="59" s="1"/>
  <c r="X305" i="60"/>
  <c r="AC302" i="60"/>
  <c r="Z352" i="60"/>
  <c r="AA191" i="59"/>
  <c r="R352" i="60"/>
  <c r="S191" i="59"/>
  <c r="J352" i="60"/>
  <c r="K191" i="59"/>
  <c r="W354" i="60"/>
  <c r="T353" i="60"/>
  <c r="T352" i="60"/>
  <c r="K350" i="60"/>
  <c r="L349" i="60"/>
  <c r="W403" i="60"/>
  <c r="Y402" i="60"/>
  <c r="Q402" i="60"/>
  <c r="AA401" i="60"/>
  <c r="K401" i="60"/>
  <c r="AC400" i="60"/>
  <c r="U400" i="60"/>
  <c r="M400" i="60"/>
  <c r="E400" i="60"/>
  <c r="W399" i="60"/>
  <c r="Y398" i="60"/>
  <c r="Q398" i="60"/>
  <c r="AA397" i="60"/>
  <c r="K397" i="60"/>
  <c r="G193" i="59"/>
  <c r="I15" i="59" s="1"/>
  <c r="F447" i="60"/>
  <c r="F448" i="60"/>
  <c r="F445" i="60"/>
  <c r="F449" i="60"/>
  <c r="Q193" i="59"/>
  <c r="S15" i="59" s="1"/>
  <c r="P446" i="60"/>
  <c r="P447" i="60"/>
  <c r="P448" i="60"/>
  <c r="Z193" i="59"/>
  <c r="AB15" i="59" s="1"/>
  <c r="Y447" i="60"/>
  <c r="AA451" i="60"/>
  <c r="S451" i="60"/>
  <c r="K451" i="60"/>
  <c r="AC450" i="60"/>
  <c r="U450" i="60"/>
  <c r="M450" i="60"/>
  <c r="E450" i="60"/>
  <c r="I449" i="60"/>
  <c r="S448" i="60"/>
  <c r="AC447" i="60"/>
  <c r="M447" i="60"/>
  <c r="Q445" i="60"/>
  <c r="Z590" i="60"/>
  <c r="L197" i="59"/>
  <c r="N20" i="59" s="1"/>
  <c r="K639" i="60"/>
  <c r="K643" i="60"/>
  <c r="K640" i="60"/>
  <c r="K637" i="60"/>
  <c r="K641" i="60"/>
  <c r="T197" i="59"/>
  <c r="V20" i="59" s="1"/>
  <c r="S639" i="60"/>
  <c r="S643" i="60"/>
  <c r="S640" i="60"/>
  <c r="S637" i="60"/>
  <c r="S641" i="60"/>
  <c r="AB197" i="59"/>
  <c r="AD20" i="59" s="1"/>
  <c r="AA639" i="60"/>
  <c r="AA643" i="60"/>
  <c r="AA640" i="60"/>
  <c r="AA637" i="60"/>
  <c r="AA641" i="60"/>
  <c r="S642" i="60"/>
  <c r="AA638" i="60"/>
  <c r="N493" i="60"/>
  <c r="O194" i="59"/>
  <c r="Q16" i="59" s="1"/>
  <c r="X493" i="60"/>
  <c r="Y194" i="59"/>
  <c r="AA16" i="59" s="1"/>
  <c r="Q498" i="60"/>
  <c r="R194" i="59"/>
  <c r="T16" i="59" s="1"/>
  <c r="E543" i="60"/>
  <c r="F195" i="59"/>
  <c r="H18" i="59" s="1"/>
  <c r="M542" i="60"/>
  <c r="N195" i="59"/>
  <c r="P18" i="59" s="1"/>
  <c r="U542" i="60"/>
  <c r="V195" i="59"/>
  <c r="X18" i="59" s="1"/>
  <c r="AC542" i="60"/>
  <c r="AD195" i="59"/>
  <c r="AF18" i="59" s="1"/>
  <c r="M545" i="60"/>
  <c r="W595" i="60"/>
  <c r="O595" i="60"/>
  <c r="G595" i="60"/>
  <c r="Y594" i="60"/>
  <c r="Q594" i="60"/>
  <c r="I594" i="60"/>
  <c r="AC592" i="60"/>
  <c r="U592" i="60"/>
  <c r="M592" i="60"/>
  <c r="E592" i="60"/>
  <c r="W591" i="60"/>
  <c r="O591" i="60"/>
  <c r="G591" i="60"/>
  <c r="Y590" i="60"/>
  <c r="Q590" i="60"/>
  <c r="I590" i="60"/>
  <c r="AC197" i="59"/>
  <c r="AE20" i="59" s="1"/>
  <c r="X643" i="60"/>
  <c r="P643" i="60"/>
  <c r="H643" i="60"/>
  <c r="AB641" i="60"/>
  <c r="T641" i="60"/>
  <c r="L641" i="60"/>
  <c r="N640" i="60"/>
  <c r="F640" i="60"/>
  <c r="X639" i="60"/>
  <c r="P639" i="60"/>
  <c r="H639" i="60"/>
  <c r="AB637" i="60"/>
  <c r="T637" i="60"/>
  <c r="L637" i="60"/>
  <c r="E493" i="60"/>
  <c r="F194" i="59"/>
  <c r="H16" i="59" s="1"/>
  <c r="O493" i="60"/>
  <c r="P194" i="59"/>
  <c r="R16" i="59" s="1"/>
  <c r="Z497" i="60"/>
  <c r="AA194" i="59"/>
  <c r="AC16" i="59" s="1"/>
  <c r="O499" i="60"/>
  <c r="F543" i="60"/>
  <c r="G195" i="59"/>
  <c r="I18" i="59" s="1"/>
  <c r="N541" i="60"/>
  <c r="O195" i="59"/>
  <c r="Q18" i="59" s="1"/>
  <c r="V541" i="60"/>
  <c r="W195" i="59"/>
  <c r="Y18" i="59" s="1"/>
  <c r="AD541" i="60"/>
  <c r="AE195" i="59"/>
  <c r="AG18" i="59" s="1"/>
  <c r="AD544" i="60"/>
  <c r="AD595" i="60"/>
  <c r="V595" i="60"/>
  <c r="N595" i="60"/>
  <c r="F595" i="60"/>
  <c r="X594" i="60"/>
  <c r="P594" i="60"/>
  <c r="H594" i="60"/>
  <c r="AB592" i="60"/>
  <c r="T592" i="60"/>
  <c r="L592" i="60"/>
  <c r="AD591" i="60"/>
  <c r="V591" i="60"/>
  <c r="N591" i="60"/>
  <c r="F591" i="60"/>
  <c r="X590" i="60"/>
  <c r="P590" i="60"/>
  <c r="H590" i="60"/>
  <c r="V197" i="59"/>
  <c r="X20" i="59" s="1"/>
  <c r="W643" i="60"/>
  <c r="O643" i="60"/>
  <c r="G643" i="60"/>
  <c r="Y642" i="60"/>
  <c r="Q642" i="60"/>
  <c r="I642" i="60"/>
  <c r="AC640" i="60"/>
  <c r="U640" i="60"/>
  <c r="M640" i="60"/>
  <c r="E640" i="60"/>
  <c r="W639" i="60"/>
  <c r="O639" i="60"/>
  <c r="G639" i="60"/>
  <c r="Y638" i="60"/>
  <c r="Q638" i="60"/>
  <c r="I638" i="60"/>
  <c r="F496" i="60"/>
  <c r="G194" i="59"/>
  <c r="I16" i="59" s="1"/>
  <c r="P495" i="60"/>
  <c r="Q194" i="59"/>
  <c r="S16" i="59" s="1"/>
  <c r="AA496" i="60"/>
  <c r="AB194" i="59"/>
  <c r="AD16" i="59" s="1"/>
  <c r="G541" i="60"/>
  <c r="H195" i="59"/>
  <c r="J18" i="59" s="1"/>
  <c r="O541" i="60"/>
  <c r="P195" i="59"/>
  <c r="R18" i="59" s="1"/>
  <c r="W541" i="60"/>
  <c r="X195" i="59"/>
  <c r="Z18" i="59" s="1"/>
  <c r="E546" i="60"/>
  <c r="V544" i="60"/>
  <c r="AC595" i="60"/>
  <c r="U595" i="60"/>
  <c r="M595" i="60"/>
  <c r="E595" i="60"/>
  <c r="W594" i="60"/>
  <c r="O594" i="60"/>
  <c r="G594" i="60"/>
  <c r="Y593" i="60"/>
  <c r="Q593" i="60"/>
  <c r="I593" i="60"/>
  <c r="AC591" i="60"/>
  <c r="U591" i="60"/>
  <c r="M591" i="60"/>
  <c r="E591" i="60"/>
  <c r="W590" i="60"/>
  <c r="O590" i="60"/>
  <c r="G590" i="60"/>
  <c r="Y589" i="60"/>
  <c r="Q589" i="60"/>
  <c r="I589" i="60"/>
  <c r="W197" i="59"/>
  <c r="Y20" i="59" s="1"/>
  <c r="AE197" i="59"/>
  <c r="AG20" i="59" s="1"/>
  <c r="AD643" i="60"/>
  <c r="V643" i="60"/>
  <c r="N643" i="60"/>
  <c r="F643" i="60"/>
  <c r="X642" i="60"/>
  <c r="P642" i="60"/>
  <c r="H642" i="60"/>
  <c r="AB640" i="60"/>
  <c r="T640" i="60"/>
  <c r="L640" i="60"/>
  <c r="AD639" i="60"/>
  <c r="V639" i="60"/>
  <c r="N639" i="60"/>
  <c r="F639" i="60"/>
  <c r="X638" i="60"/>
  <c r="P638" i="60"/>
  <c r="R497" i="60"/>
  <c r="S194" i="59"/>
  <c r="U16" i="59" s="1"/>
  <c r="AB495" i="60"/>
  <c r="AC194" i="59"/>
  <c r="AE16" i="59" s="1"/>
  <c r="H547" i="60"/>
  <c r="I195" i="59"/>
  <c r="K18" i="59" s="1"/>
  <c r="P547" i="60"/>
  <c r="Q195" i="59"/>
  <c r="S18" i="59" s="1"/>
  <c r="X547" i="60"/>
  <c r="Y195" i="59"/>
  <c r="AA18" i="59" s="1"/>
  <c r="T591" i="60"/>
  <c r="L591" i="60"/>
  <c r="AD590" i="60"/>
  <c r="V590" i="60"/>
  <c r="N590" i="60"/>
  <c r="F590" i="60"/>
  <c r="X589" i="60"/>
  <c r="P589" i="60"/>
  <c r="H589" i="60"/>
  <c r="U643" i="60"/>
  <c r="M643" i="60"/>
  <c r="E643" i="60"/>
  <c r="W642" i="60"/>
  <c r="O642" i="60"/>
  <c r="G642" i="60"/>
  <c r="Y641" i="60"/>
  <c r="Q641" i="60"/>
  <c r="I641" i="60"/>
  <c r="AC639" i="60"/>
  <c r="U639" i="60"/>
  <c r="M639" i="60"/>
  <c r="E639" i="60"/>
  <c r="W638" i="60"/>
  <c r="O638" i="60"/>
  <c r="G638" i="60"/>
  <c r="Y637" i="60"/>
  <c r="Q637" i="60"/>
  <c r="I637" i="60"/>
  <c r="J497" i="60"/>
  <c r="K194" i="59"/>
  <c r="M16" i="59" s="1"/>
  <c r="S496" i="60"/>
  <c r="T194" i="59"/>
  <c r="V16" i="59" s="1"/>
  <c r="H498" i="60"/>
  <c r="AB494" i="60"/>
  <c r="I546" i="60"/>
  <c r="J195" i="59"/>
  <c r="L18" i="59" s="1"/>
  <c r="Q546" i="60"/>
  <c r="R195" i="59"/>
  <c r="T18" i="59" s="1"/>
  <c r="Y546" i="60"/>
  <c r="Z195" i="59"/>
  <c r="AB18" i="59" s="1"/>
  <c r="F544" i="60"/>
  <c r="Q541" i="60"/>
  <c r="AC594" i="60"/>
  <c r="U594" i="60"/>
  <c r="M594" i="60"/>
  <c r="E594" i="60"/>
  <c r="W593" i="60"/>
  <c r="O593" i="60"/>
  <c r="G593" i="60"/>
  <c r="Y592" i="60"/>
  <c r="Q592" i="60"/>
  <c r="I592" i="60"/>
  <c r="AC590" i="60"/>
  <c r="U590" i="60"/>
  <c r="M590" i="60"/>
  <c r="E590" i="60"/>
  <c r="W589" i="60"/>
  <c r="O589" i="60"/>
  <c r="G589" i="60"/>
  <c r="I197" i="59"/>
  <c r="K20" i="59" s="1"/>
  <c r="AB643" i="60"/>
  <c r="T643" i="60"/>
  <c r="L643" i="60"/>
  <c r="AD642" i="60"/>
  <c r="V642" i="60"/>
  <c r="N642" i="60"/>
  <c r="F642" i="60"/>
  <c r="X641" i="60"/>
  <c r="P641" i="60"/>
  <c r="H641" i="60"/>
  <c r="AB639" i="60"/>
  <c r="T639" i="60"/>
  <c r="L639" i="60"/>
  <c r="AD638" i="60"/>
  <c r="V638" i="60"/>
  <c r="N638" i="60"/>
  <c r="F638" i="60"/>
  <c r="X637" i="60"/>
  <c r="X644" i="60" s="1"/>
  <c r="P637" i="60"/>
  <c r="H637" i="60"/>
  <c r="J545" i="60"/>
  <c r="K195" i="59"/>
  <c r="M18" i="59" s="1"/>
  <c r="R545" i="60"/>
  <c r="S195" i="59"/>
  <c r="U18" i="59" s="1"/>
  <c r="Z545" i="60"/>
  <c r="AA195" i="59"/>
  <c r="AC18" i="59" s="1"/>
  <c r="H592" i="60"/>
  <c r="AB590" i="60"/>
  <c r="T590" i="60"/>
  <c r="L590" i="60"/>
  <c r="L596" i="60" s="1"/>
  <c r="AD589" i="60"/>
  <c r="V589" i="60"/>
  <c r="N589" i="60"/>
  <c r="F589" i="60"/>
  <c r="AC642" i="60"/>
  <c r="U642" i="60"/>
  <c r="M642" i="60"/>
  <c r="E642" i="60"/>
  <c r="W641" i="60"/>
  <c r="O641" i="60"/>
  <c r="G641" i="60"/>
  <c r="Y640" i="60"/>
  <c r="Q640" i="60"/>
  <c r="I640" i="60"/>
  <c r="AC638" i="60"/>
  <c r="U638" i="60"/>
  <c r="M638" i="60"/>
  <c r="E638" i="60"/>
  <c r="W637" i="60"/>
  <c r="O637" i="60"/>
  <c r="G637" i="60"/>
  <c r="J644" i="60"/>
  <c r="D630" i="60"/>
  <c r="D638" i="60" s="1"/>
  <c r="D582" i="60"/>
  <c r="D590" i="60" s="1"/>
  <c r="AB546" i="60"/>
  <c r="E542" i="60"/>
  <c r="W547" i="60"/>
  <c r="O547" i="60"/>
  <c r="G547" i="60"/>
  <c r="X546" i="60"/>
  <c r="P546" i="60"/>
  <c r="H546" i="60"/>
  <c r="Y545" i="60"/>
  <c r="Q545" i="60"/>
  <c r="I545" i="60"/>
  <c r="Z544" i="60"/>
  <c r="R544" i="60"/>
  <c r="J544" i="60"/>
  <c r="AA543" i="60"/>
  <c r="S543" i="60"/>
  <c r="K543" i="60"/>
  <c r="AB542" i="60"/>
  <c r="T542" i="60"/>
  <c r="L542" i="60"/>
  <c r="AC541" i="60"/>
  <c r="U541" i="60"/>
  <c r="M541" i="60"/>
  <c r="T546" i="60"/>
  <c r="AD547" i="60"/>
  <c r="V547" i="60"/>
  <c r="N547" i="60"/>
  <c r="F547" i="60"/>
  <c r="W546" i="60"/>
  <c r="O546" i="60"/>
  <c r="G546" i="60"/>
  <c r="X545" i="60"/>
  <c r="P545" i="60"/>
  <c r="H545" i="60"/>
  <c r="Y544" i="60"/>
  <c r="Q544" i="60"/>
  <c r="I544" i="60"/>
  <c r="Z543" i="60"/>
  <c r="R543" i="60"/>
  <c r="J543" i="60"/>
  <c r="AA542" i="60"/>
  <c r="S542" i="60"/>
  <c r="K542" i="60"/>
  <c r="AB541" i="60"/>
  <c r="T541" i="60"/>
  <c r="L541" i="60"/>
  <c r="AC547" i="60"/>
  <c r="U547" i="60"/>
  <c r="M547" i="60"/>
  <c r="AD546" i="60"/>
  <c r="V546" i="60"/>
  <c r="N546" i="60"/>
  <c r="F546" i="60"/>
  <c r="W545" i="60"/>
  <c r="O545" i="60"/>
  <c r="G545" i="60"/>
  <c r="X544" i="60"/>
  <c r="P544" i="60"/>
  <c r="H544" i="60"/>
  <c r="Y543" i="60"/>
  <c r="Q543" i="60"/>
  <c r="I543" i="60"/>
  <c r="Z542" i="60"/>
  <c r="R542" i="60"/>
  <c r="J542" i="60"/>
  <c r="AA541" i="60"/>
  <c r="S541" i="60"/>
  <c r="K541" i="60"/>
  <c r="L546" i="60"/>
  <c r="E547" i="60"/>
  <c r="AB547" i="60"/>
  <c r="T547" i="60"/>
  <c r="L547" i="60"/>
  <c r="AC546" i="60"/>
  <c r="U546" i="60"/>
  <c r="M546" i="60"/>
  <c r="AD545" i="60"/>
  <c r="V545" i="60"/>
  <c r="N545" i="60"/>
  <c r="F545" i="60"/>
  <c r="W544" i="60"/>
  <c r="O544" i="60"/>
  <c r="G544" i="60"/>
  <c r="X543" i="60"/>
  <c r="P543" i="60"/>
  <c r="H543" i="60"/>
  <c r="Y542" i="60"/>
  <c r="Q542" i="60"/>
  <c r="I542" i="60"/>
  <c r="Z541" i="60"/>
  <c r="R541" i="60"/>
  <c r="J541" i="60"/>
  <c r="E545" i="60"/>
  <c r="Z547" i="60"/>
  <c r="R547" i="60"/>
  <c r="J547" i="60"/>
  <c r="AA546" i="60"/>
  <c r="S546" i="60"/>
  <c r="K546" i="60"/>
  <c r="AB545" i="60"/>
  <c r="T545" i="60"/>
  <c r="L545" i="60"/>
  <c r="AC544" i="60"/>
  <c r="U544" i="60"/>
  <c r="M544" i="60"/>
  <c r="AD543" i="60"/>
  <c r="V543" i="60"/>
  <c r="N543" i="60"/>
  <c r="W542" i="60"/>
  <c r="O542" i="60"/>
  <c r="G542" i="60"/>
  <c r="P541" i="60"/>
  <c r="H541" i="60"/>
  <c r="D534" i="60"/>
  <c r="D541" i="60" s="1"/>
  <c r="E544" i="60"/>
  <c r="Y547" i="60"/>
  <c r="Q547" i="60"/>
  <c r="I547" i="60"/>
  <c r="Z546" i="60"/>
  <c r="R546" i="60"/>
  <c r="J546" i="60"/>
  <c r="AA545" i="60"/>
  <c r="S545" i="60"/>
  <c r="K545" i="60"/>
  <c r="AB544" i="60"/>
  <c r="T544" i="60"/>
  <c r="L544" i="60"/>
  <c r="AC543" i="60"/>
  <c r="U543" i="60"/>
  <c r="M543" i="60"/>
  <c r="AD542" i="60"/>
  <c r="V542" i="60"/>
  <c r="N542" i="60"/>
  <c r="F542" i="60"/>
  <c r="F541" i="60"/>
  <c r="AD499" i="60"/>
  <c r="V499" i="60"/>
  <c r="N499" i="60"/>
  <c r="F499" i="60"/>
  <c r="O498" i="60"/>
  <c r="X497" i="60"/>
  <c r="P497" i="60"/>
  <c r="H497" i="60"/>
  <c r="Y496" i="60"/>
  <c r="Q496" i="60"/>
  <c r="I496" i="60"/>
  <c r="Z495" i="60"/>
  <c r="R495" i="60"/>
  <c r="J495" i="60"/>
  <c r="AA494" i="60"/>
  <c r="S494" i="60"/>
  <c r="K494" i="60"/>
  <c r="AB493" i="60"/>
  <c r="L493" i="60"/>
  <c r="Q497" i="60"/>
  <c r="AC499" i="60"/>
  <c r="U499" i="60"/>
  <c r="M499" i="60"/>
  <c r="AD498" i="60"/>
  <c r="V498" i="60"/>
  <c r="N498" i="60"/>
  <c r="F498" i="60"/>
  <c r="O497" i="60"/>
  <c r="X496" i="60"/>
  <c r="P496" i="60"/>
  <c r="H496" i="60"/>
  <c r="Y495" i="60"/>
  <c r="Q495" i="60"/>
  <c r="I495" i="60"/>
  <c r="Z494" i="60"/>
  <c r="R494" i="60"/>
  <c r="J494" i="60"/>
  <c r="AA493" i="60"/>
  <c r="S493" i="60"/>
  <c r="AB499" i="60"/>
  <c r="T499" i="60"/>
  <c r="L499" i="60"/>
  <c r="AC498" i="60"/>
  <c r="M498" i="60"/>
  <c r="AD497" i="60"/>
  <c r="V497" i="60"/>
  <c r="N497" i="60"/>
  <c r="F497" i="60"/>
  <c r="O496" i="60"/>
  <c r="X495" i="60"/>
  <c r="H495" i="60"/>
  <c r="Y494" i="60"/>
  <c r="Q494" i="60"/>
  <c r="I494" i="60"/>
  <c r="Z493" i="60"/>
  <c r="R493" i="60"/>
  <c r="J493" i="60"/>
  <c r="AA499" i="60"/>
  <c r="S499" i="60"/>
  <c r="K499" i="60"/>
  <c r="AB498" i="60"/>
  <c r="T498" i="60"/>
  <c r="L498" i="60"/>
  <c r="AC497" i="60"/>
  <c r="U497" i="60"/>
  <c r="AD496" i="60"/>
  <c r="V496" i="60"/>
  <c r="N496" i="60"/>
  <c r="O495" i="60"/>
  <c r="X494" i="60"/>
  <c r="P494" i="60"/>
  <c r="H494" i="60"/>
  <c r="Y493" i="60"/>
  <c r="Q493" i="60"/>
  <c r="I493" i="60"/>
  <c r="P498" i="60"/>
  <c r="Z499" i="60"/>
  <c r="R499" i="60"/>
  <c r="J499" i="60"/>
  <c r="AA498" i="60"/>
  <c r="S498" i="60"/>
  <c r="K498" i="60"/>
  <c r="AB497" i="60"/>
  <c r="T497" i="60"/>
  <c r="L497" i="60"/>
  <c r="AC496" i="60"/>
  <c r="U496" i="60"/>
  <c r="M496" i="60"/>
  <c r="AD495" i="60"/>
  <c r="V495" i="60"/>
  <c r="N495" i="60"/>
  <c r="F495" i="60"/>
  <c r="O494" i="60"/>
  <c r="P493" i="60"/>
  <c r="H493" i="60"/>
  <c r="Y499" i="60"/>
  <c r="Q499" i="60"/>
  <c r="Z498" i="60"/>
  <c r="R498" i="60"/>
  <c r="J498" i="60"/>
  <c r="AA497" i="60"/>
  <c r="S497" i="60"/>
  <c r="K497" i="60"/>
  <c r="AB496" i="60"/>
  <c r="T496" i="60"/>
  <c r="L496" i="60"/>
  <c r="AC495" i="60"/>
  <c r="U495" i="60"/>
  <c r="M495" i="60"/>
  <c r="AD494" i="60"/>
  <c r="V494" i="60"/>
  <c r="N494" i="60"/>
  <c r="F494" i="60"/>
  <c r="AA495" i="60"/>
  <c r="X499" i="60"/>
  <c r="P499" i="60"/>
  <c r="H499" i="60"/>
  <c r="K496" i="60"/>
  <c r="T495" i="60"/>
  <c r="AC494" i="60"/>
  <c r="U494" i="60"/>
  <c r="M494" i="60"/>
  <c r="F493" i="60"/>
  <c r="E499" i="60"/>
  <c r="E495" i="60"/>
  <c r="E498" i="60"/>
  <c r="E494" i="60"/>
  <c r="E497" i="60"/>
  <c r="E496" i="60"/>
  <c r="G486" i="60"/>
  <c r="H194" i="59" s="1"/>
  <c r="J16" i="59" s="1"/>
  <c r="W486" i="60"/>
  <c r="X194" i="59" s="1"/>
  <c r="Z16" i="59" s="1"/>
  <c r="D486" i="60"/>
  <c r="E194" i="59" s="1"/>
  <c r="G438" i="60"/>
  <c r="O438" i="60"/>
  <c r="W438" i="60"/>
  <c r="H452" i="60"/>
  <c r="X452" i="60"/>
  <c r="N452" i="60"/>
  <c r="V452" i="60"/>
  <c r="K452" i="60"/>
  <c r="S452" i="60"/>
  <c r="D438" i="60"/>
  <c r="G390" i="60"/>
  <c r="D389" i="60"/>
  <c r="O390" i="60"/>
  <c r="D342" i="60"/>
  <c r="E191" i="59" s="1"/>
  <c r="AC355" i="60"/>
  <c r="U355" i="60"/>
  <c r="M355" i="60"/>
  <c r="AD354" i="60"/>
  <c r="V354" i="60"/>
  <c r="N354" i="60"/>
  <c r="F354" i="60"/>
  <c r="W353" i="60"/>
  <c r="O353" i="60"/>
  <c r="G353" i="60"/>
  <c r="X352" i="60"/>
  <c r="P352" i="60"/>
  <c r="H352" i="60"/>
  <c r="Y351" i="60"/>
  <c r="Q351" i="60"/>
  <c r="I351" i="60"/>
  <c r="Z350" i="60"/>
  <c r="R350" i="60"/>
  <c r="J350" i="60"/>
  <c r="AA349" i="60"/>
  <c r="S349" i="60"/>
  <c r="K349" i="60"/>
  <c r="AB355" i="60"/>
  <c r="T355" i="60"/>
  <c r="L355" i="60"/>
  <c r="AC354" i="60"/>
  <c r="U354" i="60"/>
  <c r="M354" i="60"/>
  <c r="AD353" i="60"/>
  <c r="V353" i="60"/>
  <c r="N353" i="60"/>
  <c r="F353" i="60"/>
  <c r="O352" i="60"/>
  <c r="G352" i="60"/>
  <c r="X351" i="60"/>
  <c r="P351" i="60"/>
  <c r="H351" i="60"/>
  <c r="Y350" i="60"/>
  <c r="Q350" i="60"/>
  <c r="I350" i="60"/>
  <c r="Z349" i="60"/>
  <c r="R349" i="60"/>
  <c r="J349" i="60"/>
  <c r="AA355" i="60"/>
  <c r="S355" i="60"/>
  <c r="K355" i="60"/>
  <c r="AB354" i="60"/>
  <c r="T354" i="60"/>
  <c r="L354" i="60"/>
  <c r="AC353" i="60"/>
  <c r="U353" i="60"/>
  <c r="M353" i="60"/>
  <c r="AD352" i="60"/>
  <c r="V352" i="60"/>
  <c r="N352" i="60"/>
  <c r="F352" i="60"/>
  <c r="W351" i="60"/>
  <c r="O351" i="60"/>
  <c r="G351" i="60"/>
  <c r="X350" i="60"/>
  <c r="P350" i="60"/>
  <c r="H350" i="60"/>
  <c r="Y349" i="60"/>
  <c r="Q349" i="60"/>
  <c r="I349" i="60"/>
  <c r="R351" i="60"/>
  <c r="Z355" i="60"/>
  <c r="R355" i="60"/>
  <c r="J355" i="60"/>
  <c r="M352" i="60"/>
  <c r="AD351" i="60"/>
  <c r="V351" i="60"/>
  <c r="N351" i="60"/>
  <c r="F351" i="60"/>
  <c r="Z351" i="60"/>
  <c r="J351" i="60"/>
  <c r="Z354" i="60"/>
  <c r="R354" i="60"/>
  <c r="J354" i="60"/>
  <c r="AC351" i="60"/>
  <c r="U351" i="60"/>
  <c r="M351" i="60"/>
  <c r="AD350" i="60"/>
  <c r="V350" i="60"/>
  <c r="N350" i="60"/>
  <c r="F350" i="60"/>
  <c r="X355" i="60"/>
  <c r="P355" i="60"/>
  <c r="H355" i="60"/>
  <c r="Y354" i="60"/>
  <c r="Q354" i="60"/>
  <c r="I354" i="60"/>
  <c r="Z353" i="60"/>
  <c r="R353" i="60"/>
  <c r="J353" i="60"/>
  <c r="AA352" i="60"/>
  <c r="S352" i="60"/>
  <c r="K352" i="60"/>
  <c r="AB351" i="60"/>
  <c r="T351" i="60"/>
  <c r="L351" i="60"/>
  <c r="AC350" i="60"/>
  <c r="U350" i="60"/>
  <c r="M350" i="60"/>
  <c r="W355" i="60"/>
  <c r="AC349" i="60"/>
  <c r="U349" i="60"/>
  <c r="E352" i="60"/>
  <c r="E355" i="60"/>
  <c r="E351" i="60"/>
  <c r="E354" i="60"/>
  <c r="E350" i="60"/>
  <c r="E353" i="60"/>
  <c r="D306" i="60"/>
  <c r="D302" i="60"/>
  <c r="AA307" i="60"/>
  <c r="S307" i="60"/>
  <c r="K307" i="60"/>
  <c r="AC306" i="60"/>
  <c r="U306" i="60"/>
  <c r="M306" i="60"/>
  <c r="E306" i="60"/>
  <c r="W305" i="60"/>
  <c r="N305" i="60"/>
  <c r="F305" i="60"/>
  <c r="X304" i="60"/>
  <c r="P304" i="60"/>
  <c r="H304" i="60"/>
  <c r="Z303" i="60"/>
  <c r="R303" i="60"/>
  <c r="J303" i="60"/>
  <c r="AB302" i="60"/>
  <c r="T302" i="60"/>
  <c r="L302" i="60"/>
  <c r="AD301" i="60"/>
  <c r="V301" i="60"/>
  <c r="N301" i="60"/>
  <c r="F301" i="60"/>
  <c r="W301" i="60"/>
  <c r="Z307" i="60"/>
  <c r="R307" i="60"/>
  <c r="J307" i="60"/>
  <c r="AB306" i="60"/>
  <c r="T306" i="60"/>
  <c r="L306" i="60"/>
  <c r="AD305" i="60"/>
  <c r="V305" i="60"/>
  <c r="M305" i="60"/>
  <c r="E305" i="60"/>
  <c r="W304" i="60"/>
  <c r="O304" i="60"/>
  <c r="G304" i="60"/>
  <c r="Y303" i="60"/>
  <c r="Q303" i="60"/>
  <c r="I303" i="60"/>
  <c r="AA302" i="60"/>
  <c r="S302" i="60"/>
  <c r="K302" i="60"/>
  <c r="AC301" i="60"/>
  <c r="U301" i="60"/>
  <c r="M301" i="60"/>
  <c r="E301" i="60"/>
  <c r="S303" i="60"/>
  <c r="Y307" i="60"/>
  <c r="Q307" i="60"/>
  <c r="I307" i="60"/>
  <c r="AA306" i="60"/>
  <c r="S306" i="60"/>
  <c r="K306" i="60"/>
  <c r="AC305" i="60"/>
  <c r="U305" i="60"/>
  <c r="L305" i="60"/>
  <c r="AD304" i="60"/>
  <c r="V304" i="60"/>
  <c r="N304" i="60"/>
  <c r="F304" i="60"/>
  <c r="X303" i="60"/>
  <c r="P303" i="60"/>
  <c r="H303" i="60"/>
  <c r="Z302" i="60"/>
  <c r="R302" i="60"/>
  <c r="J302" i="60"/>
  <c r="AB301" i="60"/>
  <c r="T301" i="60"/>
  <c r="L301" i="60"/>
  <c r="Q305" i="60"/>
  <c r="X307" i="60"/>
  <c r="P307" i="60"/>
  <c r="H307" i="60"/>
  <c r="Z306" i="60"/>
  <c r="R306" i="60"/>
  <c r="J306" i="60"/>
  <c r="AB305" i="60"/>
  <c r="T305" i="60"/>
  <c r="K305" i="60"/>
  <c r="AC304" i="60"/>
  <c r="U304" i="60"/>
  <c r="M304" i="60"/>
  <c r="E304" i="60"/>
  <c r="W303" i="60"/>
  <c r="O303" i="60"/>
  <c r="G303" i="60"/>
  <c r="Y302" i="60"/>
  <c r="Q302" i="60"/>
  <c r="I302" i="60"/>
  <c r="AA301" i="60"/>
  <c r="S301" i="60"/>
  <c r="K301" i="60"/>
  <c r="W307" i="60"/>
  <c r="O307" i="60"/>
  <c r="G307" i="60"/>
  <c r="Y306" i="60"/>
  <c r="Q306" i="60"/>
  <c r="I306" i="60"/>
  <c r="AA305" i="60"/>
  <c r="S305" i="60"/>
  <c r="J305" i="60"/>
  <c r="AB304" i="60"/>
  <c r="T304" i="60"/>
  <c r="L304" i="60"/>
  <c r="AD303" i="60"/>
  <c r="V303" i="60"/>
  <c r="N303" i="60"/>
  <c r="F303" i="60"/>
  <c r="X302" i="60"/>
  <c r="P302" i="60"/>
  <c r="H302" i="60"/>
  <c r="Z301" i="60"/>
  <c r="R301" i="60"/>
  <c r="J301" i="60"/>
  <c r="AD307" i="60"/>
  <c r="V307" i="60"/>
  <c r="N307" i="60"/>
  <c r="F307" i="60"/>
  <c r="X306" i="60"/>
  <c r="P306" i="60"/>
  <c r="H306" i="60"/>
  <c r="Z305" i="60"/>
  <c r="R305" i="60"/>
  <c r="I305" i="60"/>
  <c r="AC303" i="60"/>
  <c r="U303" i="60"/>
  <c r="M303" i="60"/>
  <c r="E303" i="60"/>
  <c r="W302" i="60"/>
  <c r="O302" i="60"/>
  <c r="G302" i="60"/>
  <c r="Y301" i="60"/>
  <c r="AB307" i="60"/>
  <c r="AC307" i="60"/>
  <c r="U307" i="60"/>
  <c r="M307" i="60"/>
  <c r="E307" i="60"/>
  <c r="P305" i="60"/>
  <c r="H305" i="60"/>
  <c r="D307" i="60"/>
  <c r="U208" i="60"/>
  <c r="U205" i="60"/>
  <c r="N255" i="60"/>
  <c r="E259" i="60"/>
  <c r="D246" i="60"/>
  <c r="E209" i="60"/>
  <c r="Z257" i="60"/>
  <c r="L257" i="60"/>
  <c r="AD256" i="60"/>
  <c r="V256" i="60"/>
  <c r="V255" i="60"/>
  <c r="AC257" i="60"/>
  <c r="S258" i="60"/>
  <c r="U257" i="60"/>
  <c r="T256" i="60"/>
  <c r="H255" i="60"/>
  <c r="R258" i="60"/>
  <c r="T257" i="60"/>
  <c r="N256" i="60"/>
  <c r="X254" i="60"/>
  <c r="P258" i="60"/>
  <c r="R257" i="60"/>
  <c r="L256" i="60"/>
  <c r="P254" i="60"/>
  <c r="J258" i="60"/>
  <c r="M257" i="60"/>
  <c r="AD255" i="60"/>
  <c r="Z253" i="60"/>
  <c r="H258" i="60"/>
  <c r="X255" i="60"/>
  <c r="R253" i="60"/>
  <c r="X258" i="60"/>
  <c r="AA258" i="60"/>
  <c r="AB257" i="60"/>
  <c r="AB256" i="60"/>
  <c r="P255" i="60"/>
  <c r="F255" i="60"/>
  <c r="J257" i="60"/>
  <c r="F256" i="60"/>
  <c r="E257" i="60"/>
  <c r="H254" i="60"/>
  <c r="K258" i="60"/>
  <c r="J253" i="60"/>
  <c r="W259" i="60"/>
  <c r="AD259" i="60"/>
  <c r="V259" i="60"/>
  <c r="N259" i="60"/>
  <c r="W258" i="60"/>
  <c r="O258" i="60"/>
  <c r="G258" i="60"/>
  <c r="Y257" i="60"/>
  <c r="Q257" i="60"/>
  <c r="I257" i="60"/>
  <c r="AA256" i="60"/>
  <c r="S256" i="60"/>
  <c r="K256" i="60"/>
  <c r="AC255" i="60"/>
  <c r="U255" i="60"/>
  <c r="M255" i="60"/>
  <c r="E255" i="60"/>
  <c r="W254" i="60"/>
  <c r="O254" i="60"/>
  <c r="G254" i="60"/>
  <c r="Y253" i="60"/>
  <c r="Q253" i="60"/>
  <c r="I253" i="60"/>
  <c r="G259" i="60"/>
  <c r="AC259" i="60"/>
  <c r="U259" i="60"/>
  <c r="M259" i="60"/>
  <c r="AD258" i="60"/>
  <c r="V258" i="60"/>
  <c r="N258" i="60"/>
  <c r="F258" i="60"/>
  <c r="X257" i="60"/>
  <c r="P257" i="60"/>
  <c r="H257" i="60"/>
  <c r="Z256" i="60"/>
  <c r="R256" i="60"/>
  <c r="J256" i="60"/>
  <c r="AB255" i="60"/>
  <c r="T255" i="60"/>
  <c r="L255" i="60"/>
  <c r="AD254" i="60"/>
  <c r="V254" i="60"/>
  <c r="N254" i="60"/>
  <c r="F254" i="60"/>
  <c r="X253" i="60"/>
  <c r="P253" i="60"/>
  <c r="H253"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O259" i="60"/>
  <c r="AA259" i="60"/>
  <c r="S259" i="60"/>
  <c r="K259" i="60"/>
  <c r="AB258" i="60"/>
  <c r="T258" i="60"/>
  <c r="L258" i="60"/>
  <c r="AD257" i="60"/>
  <c r="V257" i="60"/>
  <c r="N257" i="60"/>
  <c r="F257" i="60"/>
  <c r="X256" i="60"/>
  <c r="P256" i="60"/>
  <c r="H256" i="60"/>
  <c r="Z255" i="60"/>
  <c r="R255" i="60"/>
  <c r="J255" i="60"/>
  <c r="AB254" i="60"/>
  <c r="T254" i="60"/>
  <c r="L254" i="60"/>
  <c r="E253" i="60"/>
  <c r="Z259" i="60"/>
  <c r="R259" i="60"/>
  <c r="J259" i="60"/>
  <c r="W256" i="60"/>
  <c r="O256" i="60"/>
  <c r="G256" i="60"/>
  <c r="Y255" i="60"/>
  <c r="Q255" i="60"/>
  <c r="I255" i="60"/>
  <c r="AA254" i="60"/>
  <c r="S254" i="60"/>
  <c r="K254" i="60"/>
  <c r="AC253" i="60"/>
  <c r="U253" i="60"/>
  <c r="M253" i="60"/>
  <c r="Y259" i="60"/>
  <c r="Q259" i="60"/>
  <c r="I259" i="60"/>
  <c r="Z258" i="60"/>
  <c r="F253" i="60"/>
  <c r="Y258" i="60"/>
  <c r="Q258" i="60"/>
  <c r="I258" i="60"/>
  <c r="AA257" i="60"/>
  <c r="S257" i="60"/>
  <c r="K257" i="60"/>
  <c r="G208" i="60"/>
  <c r="T204" i="60"/>
  <c r="E208" i="60"/>
  <c r="D197" i="60"/>
  <c r="J205" i="60"/>
  <c r="W207" i="60"/>
  <c r="Z206" i="60"/>
  <c r="P206" i="60"/>
  <c r="AC208" i="60"/>
  <c r="R205" i="60"/>
  <c r="N209" i="60"/>
  <c r="P208" i="60"/>
  <c r="R207" i="60"/>
  <c r="J206" i="60"/>
  <c r="E205" i="60"/>
  <c r="F207" i="60"/>
  <c r="F204" i="60"/>
  <c r="Q210" i="60"/>
  <c r="M209" i="60"/>
  <c r="O208" i="60"/>
  <c r="O207" i="60"/>
  <c r="H206" i="60"/>
  <c r="AD204" i="60"/>
  <c r="AD209" i="60"/>
  <c r="M208" i="60"/>
  <c r="J207" i="60"/>
  <c r="AC205" i="60"/>
  <c r="AB204" i="60"/>
  <c r="AC209" i="60"/>
  <c r="F209" i="60"/>
  <c r="H208" i="60"/>
  <c r="G207" i="60"/>
  <c r="Z205" i="60"/>
  <c r="V204" i="60"/>
  <c r="V209" i="60"/>
  <c r="X206" i="60"/>
  <c r="N204" i="60"/>
  <c r="U209" i="60"/>
  <c r="X208" i="60"/>
  <c r="Z207" i="60"/>
  <c r="R206" i="60"/>
  <c r="M205" i="60"/>
  <c r="L204" i="60"/>
  <c r="Y210" i="60"/>
  <c r="X210" i="60"/>
  <c r="P210" i="60"/>
  <c r="H210" i="60"/>
  <c r="Z209" i="60"/>
  <c r="R209" i="60"/>
  <c r="J209" i="60"/>
  <c r="AB208" i="60"/>
  <c r="T208" i="60"/>
  <c r="L208" i="60"/>
  <c r="AD207" i="60"/>
  <c r="V207" i="60"/>
  <c r="N207" i="60"/>
  <c r="E207" i="60"/>
  <c r="W206" i="60"/>
  <c r="O206" i="60"/>
  <c r="G206" i="60"/>
  <c r="Y205" i="60"/>
  <c r="Q205" i="60"/>
  <c r="I205" i="60"/>
  <c r="AA204" i="60"/>
  <c r="S204" i="60"/>
  <c r="K204" i="60"/>
  <c r="W210" i="60"/>
  <c r="O210" i="60"/>
  <c r="G210" i="60"/>
  <c r="Y209" i="60"/>
  <c r="Q209" i="60"/>
  <c r="I209" i="60"/>
  <c r="AA208" i="60"/>
  <c r="S208" i="60"/>
  <c r="K208" i="60"/>
  <c r="AC207" i="60"/>
  <c r="U207" i="60"/>
  <c r="M207" i="60"/>
  <c r="AD206" i="60"/>
  <c r="V206" i="60"/>
  <c r="N206" i="60"/>
  <c r="F206" i="60"/>
  <c r="X205" i="60"/>
  <c r="P205" i="60"/>
  <c r="H205" i="60"/>
  <c r="Z204" i="60"/>
  <c r="R204" i="60"/>
  <c r="J204" i="60"/>
  <c r="AD210" i="60"/>
  <c r="V210" i="60"/>
  <c r="N210" i="60"/>
  <c r="F210" i="60"/>
  <c r="X209" i="60"/>
  <c r="P209" i="60"/>
  <c r="H209" i="60"/>
  <c r="Z208" i="60"/>
  <c r="R208" i="60"/>
  <c r="J208" i="60"/>
  <c r="AB207" i="60"/>
  <c r="T207" i="60"/>
  <c r="L207" i="60"/>
  <c r="AC206" i="60"/>
  <c r="U206" i="60"/>
  <c r="M206" i="60"/>
  <c r="E206" i="60"/>
  <c r="W205" i="60"/>
  <c r="O205" i="60"/>
  <c r="G205" i="60"/>
  <c r="Y204" i="60"/>
  <c r="Y211" i="60" s="1"/>
  <c r="Q204" i="60"/>
  <c r="I204" i="60"/>
  <c r="I211" i="60" s="1"/>
  <c r="AC210" i="60"/>
  <c r="U210" i="60"/>
  <c r="M210" i="60"/>
  <c r="E210" i="60"/>
  <c r="W209" i="60"/>
  <c r="O209" i="60"/>
  <c r="G209" i="60"/>
  <c r="Y208" i="60"/>
  <c r="Q208" i="60"/>
  <c r="I208" i="60"/>
  <c r="AA207" i="60"/>
  <c r="S207" i="60"/>
  <c r="K207" i="60"/>
  <c r="AB206" i="60"/>
  <c r="T206" i="60"/>
  <c r="L206" i="60"/>
  <c r="AD205" i="60"/>
  <c r="V205" i="60"/>
  <c r="N205" i="60"/>
  <c r="F205" i="60"/>
  <c r="X204" i="60"/>
  <c r="P204" i="60"/>
  <c r="H204" i="60"/>
  <c r="AB210" i="60"/>
  <c r="T210" i="60"/>
  <c r="L210" i="60"/>
  <c r="AA206" i="60"/>
  <c r="S206" i="60"/>
  <c r="K206" i="60"/>
  <c r="W204" i="60"/>
  <c r="AA210" i="60"/>
  <c r="S210" i="60"/>
  <c r="K210" i="60"/>
  <c r="Y207" i="60"/>
  <c r="Q207" i="60"/>
  <c r="I207" i="60"/>
  <c r="AB205" i="60"/>
  <c r="T205" i="60"/>
  <c r="L205" i="60"/>
  <c r="AA205" i="60"/>
  <c r="S205" i="60"/>
  <c r="K205" i="60"/>
  <c r="D146" i="60"/>
  <c r="AD150"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49" i="60"/>
  <c r="D148" i="60"/>
  <c r="D147" i="60"/>
  <c r="D145" i="60"/>
  <c r="D144" i="60"/>
  <c r="D143" i="60"/>
  <c r="E103" i="60"/>
  <c r="D97" i="60"/>
  <c r="D98" i="60"/>
  <c r="D99" i="60"/>
  <c r="D100" i="60"/>
  <c r="D101" i="60"/>
  <c r="D102" i="60"/>
  <c r="D96" i="60"/>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AD95" i="60"/>
  <c r="AD109" i="60" s="1"/>
  <c r="AD122" i="60" s="1"/>
  <c r="AD135" i="60" s="1"/>
  <c r="AD142" i="60" s="1"/>
  <c r="AD156" i="60" s="1"/>
  <c r="AD169" i="60" s="1"/>
  <c r="AD181" i="60" s="1"/>
  <c r="AD189" i="60" s="1"/>
  <c r="AD203" i="60" s="1"/>
  <c r="AD216" i="60" s="1"/>
  <c r="AD229" i="60" s="1"/>
  <c r="AD238" i="60" s="1"/>
  <c r="AD252" i="60" s="1"/>
  <c r="AD265" i="60" s="1"/>
  <c r="AD278" i="60" s="1"/>
  <c r="AD286" i="60" s="1"/>
  <c r="AD300" i="60" s="1"/>
  <c r="AD313" i="60" s="1"/>
  <c r="AD326" i="60" s="1"/>
  <c r="AD334" i="60" s="1"/>
  <c r="AD348" i="60" s="1"/>
  <c r="AD361" i="60" s="1"/>
  <c r="AD374" i="60" s="1"/>
  <c r="AD382" i="60" s="1"/>
  <c r="AD396" i="60" s="1"/>
  <c r="AD409" i="60" s="1"/>
  <c r="AD422" i="60" s="1"/>
  <c r="AD430" i="60" s="1"/>
  <c r="AD444" i="60" s="1"/>
  <c r="AD457" i="60" s="1"/>
  <c r="AD470" i="60" s="1"/>
  <c r="AD478" i="60" s="1"/>
  <c r="AD492" i="60" s="1"/>
  <c r="AD505" i="60" s="1"/>
  <c r="AD518" i="60" s="1"/>
  <c r="AD526" i="60" s="1"/>
  <c r="AD540" i="60" s="1"/>
  <c r="AD553" i="60" s="1"/>
  <c r="AD566" i="60" s="1"/>
  <c r="AD574" i="60" s="1"/>
  <c r="AD588" i="60" s="1"/>
  <c r="AD601" i="60" s="1"/>
  <c r="AD614" i="60" s="1"/>
  <c r="AD622" i="60" s="1"/>
  <c r="AD636" i="60" s="1"/>
  <c r="AD649" i="60" s="1"/>
  <c r="AD662" i="60" s="1"/>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AD103" i="60"/>
  <c r="E200" i="43"/>
  <c r="O200" i="43"/>
  <c r="P596" i="60" l="1"/>
  <c r="AD615" i="60"/>
  <c r="AD61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52" i="60"/>
  <c r="G356" i="60"/>
  <c r="AD596" i="60"/>
  <c r="Z404" i="60"/>
  <c r="V615" i="60"/>
  <c r="V616" i="60" s="1"/>
  <c r="W18" i="60" s="1"/>
  <c r="W53" i="60" s="1"/>
  <c r="D355" i="60"/>
  <c r="E404" i="60"/>
  <c r="H644" i="60"/>
  <c r="T644" i="60"/>
  <c r="Y567" i="60"/>
  <c r="Y568" i="60" s="1"/>
  <c r="Z17" i="60" s="1"/>
  <c r="Z52" i="60" s="1"/>
  <c r="M548" i="60"/>
  <c r="N356" i="60"/>
  <c r="F615" i="60"/>
  <c r="F616" i="60" s="1"/>
  <c r="G18" i="60" s="1"/>
  <c r="G53" i="60" s="1"/>
  <c r="U404" i="60"/>
  <c r="AB615" i="60"/>
  <c r="AB616" i="60" s="1"/>
  <c r="AC18" i="60" s="1"/>
  <c r="AC53" i="60" s="1"/>
  <c r="E644" i="60"/>
  <c r="F663" i="60"/>
  <c r="F664" i="60" s="1"/>
  <c r="G19" i="60" s="1"/>
  <c r="G54" i="60" s="1"/>
  <c r="F423" i="60"/>
  <c r="F424" i="60" s="1"/>
  <c r="G14" i="60" s="1"/>
  <c r="G49" i="60" s="1"/>
  <c r="K404" i="60"/>
  <c r="N423" i="60"/>
  <c r="N424" i="60" s="1"/>
  <c r="O14" i="60" s="1"/>
  <c r="O49" i="60" s="1"/>
  <c r="Q471" i="60"/>
  <c r="Q472" i="60" s="1"/>
  <c r="R15" i="60" s="1"/>
  <c r="R50" i="60" s="1"/>
  <c r="AB404" i="60"/>
  <c r="I404" i="60"/>
  <c r="N596" i="60"/>
  <c r="I596" i="60"/>
  <c r="W615" i="60"/>
  <c r="W616" i="60" s="1"/>
  <c r="X18" i="60" s="1"/>
  <c r="X53" i="60" s="1"/>
  <c r="S279" i="60"/>
  <c r="S280" i="60" s="1"/>
  <c r="T11" i="60" s="1"/>
  <c r="T46" i="60" s="1"/>
  <c r="Q279" i="60"/>
  <c r="Q280" i="60" s="1"/>
  <c r="R11" i="60" s="1"/>
  <c r="R46" i="60" s="1"/>
  <c r="J356" i="60"/>
  <c r="AC548" i="60"/>
  <c r="M663" i="60"/>
  <c r="M664" i="60" s="1"/>
  <c r="N19" i="60" s="1"/>
  <c r="N54" i="60" s="1"/>
  <c r="R452" i="60"/>
  <c r="G308" i="60"/>
  <c r="S327" i="60"/>
  <c r="S328" i="60" s="1"/>
  <c r="T12" i="60" s="1"/>
  <c r="T47" i="60" s="1"/>
  <c r="AA500" i="60"/>
  <c r="AC567" i="60"/>
  <c r="AC568" i="60" s="1"/>
  <c r="AD17" i="60" s="1"/>
  <c r="AD52" i="60" s="1"/>
  <c r="H423" i="60"/>
  <c r="H424" i="60" s="1"/>
  <c r="I14" i="60" s="1"/>
  <c r="I49" i="60" s="1"/>
  <c r="L452" i="60"/>
  <c r="J596" i="60"/>
  <c r="AC423" i="60"/>
  <c r="AC424" i="60" s="1"/>
  <c r="AD14" i="60" s="1"/>
  <c r="AD49" i="60" s="1"/>
  <c r="AA404" i="60"/>
  <c r="U423" i="60"/>
  <c r="U424" i="60" s="1"/>
  <c r="V14" i="60" s="1"/>
  <c r="V49" i="60" s="1"/>
  <c r="I644" i="60"/>
  <c r="AB596" i="60"/>
  <c r="P615" i="60"/>
  <c r="P616" i="60" s="1"/>
  <c r="Q18" i="60" s="1"/>
  <c r="Q53" i="60" s="1"/>
  <c r="L644" i="60"/>
  <c r="K644" i="60"/>
  <c r="F471" i="60"/>
  <c r="F472" i="60" s="1"/>
  <c r="G15" i="60" s="1"/>
  <c r="G50" i="60" s="1"/>
  <c r="M404" i="60"/>
  <c r="K615" i="60"/>
  <c r="K616" i="60" s="1"/>
  <c r="L18" i="60" s="1"/>
  <c r="L53" i="60" s="1"/>
  <c r="S615" i="60"/>
  <c r="S616" i="60" s="1"/>
  <c r="T18" i="60" s="1"/>
  <c r="T53" i="60" s="1"/>
  <c r="Q404" i="60"/>
  <c r="X404" i="60"/>
  <c r="O519" i="60"/>
  <c r="O520" i="60" s="1"/>
  <c r="P16" i="60" s="1"/>
  <c r="P51" i="60" s="1"/>
  <c r="L519" i="60"/>
  <c r="L520" i="60" s="1"/>
  <c r="M16" i="60" s="1"/>
  <c r="M51" i="60" s="1"/>
  <c r="G644" i="60"/>
  <c r="F404" i="60"/>
  <c r="Q452" i="60"/>
  <c r="AC356" i="60"/>
  <c r="H356" i="60"/>
  <c r="F500" i="60"/>
  <c r="I519" i="60"/>
  <c r="I520" i="60" s="1"/>
  <c r="J16" i="60" s="1"/>
  <c r="J51" i="60" s="1"/>
  <c r="S519" i="60"/>
  <c r="S520" i="60" s="1"/>
  <c r="T16" i="60" s="1"/>
  <c r="T51" i="60" s="1"/>
  <c r="U663" i="60"/>
  <c r="U664" i="60" s="1"/>
  <c r="V19" i="60" s="1"/>
  <c r="V54" i="60" s="1"/>
  <c r="O596" i="60"/>
  <c r="Y615" i="60"/>
  <c r="Y616" i="60" s="1"/>
  <c r="Z18" i="60" s="1"/>
  <c r="Z53" i="60" s="1"/>
  <c r="Y663" i="60"/>
  <c r="Y664" i="60" s="1"/>
  <c r="Z19" i="60" s="1"/>
  <c r="Z54" i="60" s="1"/>
  <c r="L615" i="60"/>
  <c r="L616" i="60" s="1"/>
  <c r="M18" i="60" s="1"/>
  <c r="M53" i="60" s="1"/>
  <c r="AD452" i="60"/>
  <c r="R423" i="60"/>
  <c r="R424" i="60" s="1"/>
  <c r="S14" i="60" s="1"/>
  <c r="S49" i="60" s="1"/>
  <c r="AD423" i="60"/>
  <c r="AD424" i="60" s="1"/>
  <c r="AE14" i="60" s="1"/>
  <c r="AE49" i="60" s="1"/>
  <c r="Y308" i="60"/>
  <c r="T327" i="60"/>
  <c r="T328" i="60" s="1"/>
  <c r="U12" i="60" s="1"/>
  <c r="U47" i="60" s="1"/>
  <c r="AC404" i="60"/>
  <c r="K423" i="60"/>
  <c r="K424" i="60" s="1"/>
  <c r="L14" i="60" s="1"/>
  <c r="L49" i="60" s="1"/>
  <c r="U500" i="60"/>
  <c r="S596" i="60"/>
  <c r="AC644" i="60"/>
  <c r="T615" i="60"/>
  <c r="T616" i="60" s="1"/>
  <c r="U18" i="60" s="1"/>
  <c r="U53" i="60" s="1"/>
  <c r="W596" i="60"/>
  <c r="Q644" i="60"/>
  <c r="H596" i="60"/>
  <c r="N644" i="60"/>
  <c r="F452" i="60"/>
  <c r="W404" i="60"/>
  <c r="M356" i="60"/>
  <c r="AB327" i="60"/>
  <c r="AB328" i="60" s="1"/>
  <c r="AC12" i="60" s="1"/>
  <c r="AC47" i="60" s="1"/>
  <c r="AA327" i="60"/>
  <c r="AA328" i="60" s="1"/>
  <c r="AB12" i="60" s="1"/>
  <c r="AB47" i="60" s="1"/>
  <c r="Z308" i="60"/>
  <c r="W567" i="60"/>
  <c r="W568" i="60" s="1"/>
  <c r="X17" i="60" s="1"/>
  <c r="X52" i="60" s="1"/>
  <c r="Z548" i="60"/>
  <c r="O567" i="60"/>
  <c r="O568" i="60" s="1"/>
  <c r="P17" i="60" s="1"/>
  <c r="P52" i="60" s="1"/>
  <c r="U567" i="60"/>
  <c r="U568" i="60" s="1"/>
  <c r="V17" i="60" s="1"/>
  <c r="V52" i="60" s="1"/>
  <c r="AA663" i="60"/>
  <c r="AA664" i="60" s="1"/>
  <c r="AB19" i="60" s="1"/>
  <c r="AB54" i="60" s="1"/>
  <c r="Y404" i="60"/>
  <c r="S423" i="60"/>
  <c r="S424" i="60" s="1"/>
  <c r="T14" i="60" s="1"/>
  <c r="T49" i="60" s="1"/>
  <c r="I327" i="60"/>
  <c r="I328" i="60" s="1"/>
  <c r="J12" i="60" s="1"/>
  <c r="J47" i="60" s="1"/>
  <c r="D349" i="60"/>
  <c r="AC375" i="60"/>
  <c r="AC376" i="60" s="1"/>
  <c r="AD13" i="60" s="1"/>
  <c r="AD48" i="60" s="1"/>
  <c r="R356" i="60"/>
  <c r="AA423" i="60"/>
  <c r="AA424" i="60" s="1"/>
  <c r="AB14" i="60" s="1"/>
  <c r="AB49" i="60" s="1"/>
  <c r="AD567" i="60"/>
  <c r="AD568" i="60" s="1"/>
  <c r="AE17" i="60" s="1"/>
  <c r="AE52" i="60" s="1"/>
  <c r="E548" i="60"/>
  <c r="N567" i="60"/>
  <c r="N568" i="60" s="1"/>
  <c r="O17" i="60" s="1"/>
  <c r="O52" i="60" s="1"/>
  <c r="AB548" i="60"/>
  <c r="P548" i="60"/>
  <c r="Q548" i="60"/>
  <c r="F548" i="60"/>
  <c r="U596" i="60"/>
  <c r="O644" i="60"/>
  <c r="G596" i="60"/>
  <c r="S644" i="60"/>
  <c r="AA452" i="60"/>
  <c r="K327" i="60"/>
  <c r="K328" i="60" s="1"/>
  <c r="L12" i="60" s="1"/>
  <c r="L47" i="60" s="1"/>
  <c r="U279" i="60"/>
  <c r="U280" i="60" s="1"/>
  <c r="V11" i="60" s="1"/>
  <c r="V46" i="60" s="1"/>
  <c r="Z356" i="60"/>
  <c r="O356" i="60"/>
  <c r="H404" i="60"/>
  <c r="AA567" i="60"/>
  <c r="AA568" i="60" s="1"/>
  <c r="AB17" i="60" s="1"/>
  <c r="AB52" i="60" s="1"/>
  <c r="K567" i="60"/>
  <c r="K568" i="60" s="1"/>
  <c r="L17" i="60" s="1"/>
  <c r="L52" i="60" s="1"/>
  <c r="F596" i="60"/>
  <c r="F644" i="60"/>
  <c r="AB644" i="60"/>
  <c r="N615" i="60"/>
  <c r="N616" i="60" s="1"/>
  <c r="O18" i="60" s="1"/>
  <c r="O53" i="60" s="1"/>
  <c r="X596" i="60"/>
  <c r="T423" i="60"/>
  <c r="T424" i="60" s="1"/>
  <c r="U14" i="60" s="1"/>
  <c r="U49" i="60" s="1"/>
  <c r="U452" i="60"/>
  <c r="J615" i="60"/>
  <c r="J616" i="60" s="1"/>
  <c r="K18" i="60" s="1"/>
  <c r="K53" i="60" s="1"/>
  <c r="K519" i="60"/>
  <c r="K520" i="60" s="1"/>
  <c r="L16" i="60" s="1"/>
  <c r="L51" i="60" s="1"/>
  <c r="D593" i="60"/>
  <c r="AA356" i="60"/>
  <c r="F356" i="60"/>
  <c r="T375" i="60"/>
  <c r="T376" i="60" s="1"/>
  <c r="U13" i="60" s="1"/>
  <c r="U48" i="60" s="1"/>
  <c r="I356" i="60"/>
  <c r="R471" i="60"/>
  <c r="R472" i="60" s="1"/>
  <c r="S15" i="60" s="1"/>
  <c r="S50" i="60" s="1"/>
  <c r="E519" i="60"/>
  <c r="E520" i="60" s="1"/>
  <c r="F16" i="60" s="1"/>
  <c r="F51" i="60" s="1"/>
  <c r="H567" i="60"/>
  <c r="H568" i="60" s="1"/>
  <c r="I17" i="60" s="1"/>
  <c r="I52" i="60" s="1"/>
  <c r="N663" i="60"/>
  <c r="N664" i="60" s="1"/>
  <c r="O19" i="60" s="1"/>
  <c r="O54" i="60" s="1"/>
  <c r="I615" i="60"/>
  <c r="I616" i="60" s="1"/>
  <c r="J18" i="60" s="1"/>
  <c r="J53" i="60" s="1"/>
  <c r="U615" i="60"/>
  <c r="U616" i="60" s="1"/>
  <c r="V18" i="60" s="1"/>
  <c r="V53" i="60" s="1"/>
  <c r="E596" i="60"/>
  <c r="E663" i="60"/>
  <c r="E664" i="60" s="1"/>
  <c r="F19" i="60" s="1"/>
  <c r="F54" i="60" s="1"/>
  <c r="V596" i="60"/>
  <c r="P644" i="60"/>
  <c r="R663" i="60"/>
  <c r="R664" i="60" s="1"/>
  <c r="S19" i="60" s="1"/>
  <c r="S54" i="60" s="1"/>
  <c r="X423" i="60"/>
  <c r="X424" i="60" s="1"/>
  <c r="Y14" i="60" s="1"/>
  <c r="Y49" i="60" s="1"/>
  <c r="R404" i="60"/>
  <c r="D591" i="60"/>
  <c r="N375" i="60"/>
  <c r="N376" i="60" s="1"/>
  <c r="O13" i="60" s="1"/>
  <c r="O48" i="60" s="1"/>
  <c r="R375" i="60"/>
  <c r="R376" i="60" s="1"/>
  <c r="S13" i="60" s="1"/>
  <c r="S48" i="60" s="1"/>
  <c r="K279" i="60"/>
  <c r="K280" i="60" s="1"/>
  <c r="L11" i="60" s="1"/>
  <c r="L46" i="60" s="1"/>
  <c r="T279" i="60"/>
  <c r="T280" i="60" s="1"/>
  <c r="U11" i="60" s="1"/>
  <c r="U46" i="60" s="1"/>
  <c r="Y375" i="60"/>
  <c r="Y376" i="60" s="1"/>
  <c r="Z13" i="60" s="1"/>
  <c r="Z48" i="60" s="1"/>
  <c r="N404" i="60"/>
  <c r="E567" i="60"/>
  <c r="E568" i="60" s="1"/>
  <c r="F17" i="60" s="1"/>
  <c r="F52" i="60" s="1"/>
  <c r="V663" i="60"/>
  <c r="V664" i="60" s="1"/>
  <c r="W19" i="60" s="1"/>
  <c r="W54" i="60" s="1"/>
  <c r="Q615" i="60"/>
  <c r="Q616" i="60" s="1"/>
  <c r="R18" i="60" s="1"/>
  <c r="R53" i="60" s="1"/>
  <c r="AC615" i="60"/>
  <c r="AC616" i="60" s="1"/>
  <c r="AD18" i="60" s="1"/>
  <c r="AD53" i="60" s="1"/>
  <c r="M596" i="60"/>
  <c r="M644" i="60"/>
  <c r="W644" i="60"/>
  <c r="K663" i="60"/>
  <c r="K664" i="60" s="1"/>
  <c r="L19" i="60" s="1"/>
  <c r="L54" i="60" s="1"/>
  <c r="Z615" i="60"/>
  <c r="Z616" i="60" s="1"/>
  <c r="AA18" i="60" s="1"/>
  <c r="AA53" i="60" s="1"/>
  <c r="AA615" i="60"/>
  <c r="AA616" i="60" s="1"/>
  <c r="AB18" i="60" s="1"/>
  <c r="AB53" i="60" s="1"/>
  <c r="T567" i="60"/>
  <c r="T568" i="60" s="1"/>
  <c r="U17" i="60" s="1"/>
  <c r="U52" i="60" s="1"/>
  <c r="J452" i="60"/>
  <c r="Z423" i="60"/>
  <c r="Z424" i="60" s="1"/>
  <c r="AA14" i="60" s="1"/>
  <c r="AA49" i="60" s="1"/>
  <c r="L423" i="60"/>
  <c r="L424" i="60" s="1"/>
  <c r="M14" i="60" s="1"/>
  <c r="M49" i="60" s="1"/>
  <c r="J423" i="60"/>
  <c r="J424" i="60" s="1"/>
  <c r="K14" i="60" s="1"/>
  <c r="K49" i="60" s="1"/>
  <c r="V423" i="60"/>
  <c r="V424" i="60" s="1"/>
  <c r="W14" i="60" s="1"/>
  <c r="W49" i="60" s="1"/>
  <c r="P423" i="60"/>
  <c r="P424" i="60" s="1"/>
  <c r="Q14" i="60" s="1"/>
  <c r="Q49" i="60" s="1"/>
  <c r="R615" i="60"/>
  <c r="R616" i="60" s="1"/>
  <c r="S18" i="60" s="1"/>
  <c r="S53" i="60" s="1"/>
  <c r="AC452" i="60"/>
  <c r="G160" i="60"/>
  <c r="H187" i="59"/>
  <c r="J9" i="59" s="1"/>
  <c r="W160" i="60"/>
  <c r="X187" i="59"/>
  <c r="Z9" i="59" s="1"/>
  <c r="H160" i="60"/>
  <c r="I187" i="59"/>
  <c r="K9" i="59" s="1"/>
  <c r="R279" i="60"/>
  <c r="R280" i="60" s="1"/>
  <c r="S11" i="60" s="1"/>
  <c r="S46" i="60" s="1"/>
  <c r="O500" i="60"/>
  <c r="H663" i="60"/>
  <c r="H664" i="60" s="1"/>
  <c r="I19" i="60" s="1"/>
  <c r="I54" i="60" s="1"/>
  <c r="E159" i="60"/>
  <c r="F187" i="59"/>
  <c r="H9" i="59" s="1"/>
  <c r="M158" i="60"/>
  <c r="N187" i="59"/>
  <c r="P9" i="59" s="1"/>
  <c r="U158" i="60"/>
  <c r="V187" i="59"/>
  <c r="X9" i="59" s="1"/>
  <c r="AC158" i="60"/>
  <c r="AD187" i="59"/>
  <c r="AF9" i="59" s="1"/>
  <c r="O308" i="60"/>
  <c r="AA375" i="60"/>
  <c r="AA376" i="60" s="1"/>
  <c r="AB13" i="60" s="1"/>
  <c r="AB48" i="60" s="1"/>
  <c r="W356" i="60"/>
  <c r="S356" i="60"/>
  <c r="H375" i="60"/>
  <c r="H376" i="60" s="1"/>
  <c r="I13" i="60" s="1"/>
  <c r="I48" i="60" s="1"/>
  <c r="V404" i="60"/>
  <c r="T404" i="60"/>
  <c r="I423" i="60"/>
  <c r="I424" i="60" s="1"/>
  <c r="J14" i="60" s="1"/>
  <c r="J49" i="60" s="1"/>
  <c r="H519" i="60"/>
  <c r="H520" i="60" s="1"/>
  <c r="I16" i="60" s="1"/>
  <c r="I51" i="60" s="1"/>
  <c r="P500" i="60"/>
  <c r="Y519" i="60"/>
  <c r="Y520" i="60" s="1"/>
  <c r="Z16" i="60" s="1"/>
  <c r="Z51" i="60" s="1"/>
  <c r="AD519" i="60"/>
  <c r="AD520" i="60" s="1"/>
  <c r="AE16" i="60" s="1"/>
  <c r="AE51" i="60" s="1"/>
  <c r="W548" i="60"/>
  <c r="Y596" i="60"/>
  <c r="M615" i="60"/>
  <c r="M616" i="60" s="1"/>
  <c r="N18" i="60" s="1"/>
  <c r="N53" i="60" s="1"/>
  <c r="Z596" i="60"/>
  <c r="H615" i="60"/>
  <c r="H616" i="60" s="1"/>
  <c r="I18" i="60" s="1"/>
  <c r="I53" i="60" s="1"/>
  <c r="AA644" i="60"/>
  <c r="U644" i="60"/>
  <c r="I663" i="60"/>
  <c r="I664" i="60" s="1"/>
  <c r="J19" i="60" s="1"/>
  <c r="J54" i="60" s="1"/>
  <c r="T663" i="60"/>
  <c r="T664" i="60" s="1"/>
  <c r="U19" i="60" s="1"/>
  <c r="U54" i="60" s="1"/>
  <c r="S663" i="60"/>
  <c r="S664" i="60" s="1"/>
  <c r="T19" i="60" s="1"/>
  <c r="T54" i="60" s="1"/>
  <c r="O160" i="60"/>
  <c r="P187" i="59"/>
  <c r="R9" i="59" s="1"/>
  <c r="R327" i="60"/>
  <c r="R328" i="60" s="1"/>
  <c r="S12" i="60" s="1"/>
  <c r="S47" i="60" s="1"/>
  <c r="Q423" i="60"/>
  <c r="Q424" i="60" s="1"/>
  <c r="R14" i="60" s="1"/>
  <c r="R49" i="60" s="1"/>
  <c r="F157" i="60"/>
  <c r="G187" i="59"/>
  <c r="I9" i="59" s="1"/>
  <c r="N157" i="60"/>
  <c r="O187" i="59"/>
  <c r="Q9" i="59" s="1"/>
  <c r="V157" i="60"/>
  <c r="W187" i="59"/>
  <c r="Y9" i="59" s="1"/>
  <c r="AD157" i="60"/>
  <c r="AE187" i="59"/>
  <c r="AG9" i="59" s="1"/>
  <c r="AB279" i="60"/>
  <c r="AB280" i="60" s="1"/>
  <c r="AC11" i="60" s="1"/>
  <c r="AC46" i="60" s="1"/>
  <c r="AC279" i="60"/>
  <c r="AC280" i="60" s="1"/>
  <c r="AD11" i="60" s="1"/>
  <c r="AD46" i="60" s="1"/>
  <c r="W327" i="60"/>
  <c r="W328" i="60" s="1"/>
  <c r="X12" i="60" s="1"/>
  <c r="X47" i="60" s="1"/>
  <c r="L327" i="60"/>
  <c r="L328" i="60" s="1"/>
  <c r="M12" i="60" s="1"/>
  <c r="M47" i="60" s="1"/>
  <c r="Y356" i="60"/>
  <c r="D353" i="60"/>
  <c r="Z375" i="60"/>
  <c r="Z376" i="60" s="1"/>
  <c r="AA13" i="60" s="1"/>
  <c r="AA48" i="60" s="1"/>
  <c r="L404" i="60"/>
  <c r="P192" i="59"/>
  <c r="R14" i="59" s="1"/>
  <c r="O399" i="60"/>
  <c r="O403" i="60"/>
  <c r="O400" i="60"/>
  <c r="O397" i="60"/>
  <c r="O398" i="60"/>
  <c r="O402" i="60"/>
  <c r="O401" i="60"/>
  <c r="AB423" i="60"/>
  <c r="AB424" i="60" s="1"/>
  <c r="AC14" i="60" s="1"/>
  <c r="AC49" i="60" s="1"/>
  <c r="E500" i="60"/>
  <c r="P519" i="60"/>
  <c r="P520" i="60" s="1"/>
  <c r="Q16" i="60" s="1"/>
  <c r="Q51" i="60" s="1"/>
  <c r="X500" i="60"/>
  <c r="AD548" i="60"/>
  <c r="V567" i="60"/>
  <c r="V568" i="60" s="1"/>
  <c r="W17" i="60" s="1"/>
  <c r="W52" i="60" s="1"/>
  <c r="Y548" i="60"/>
  <c r="T548" i="60"/>
  <c r="I567" i="60"/>
  <c r="I568" i="60" s="1"/>
  <c r="J17" i="60" s="1"/>
  <c r="J52" i="60" s="1"/>
  <c r="M567" i="60"/>
  <c r="M568" i="60" s="1"/>
  <c r="N17" i="60" s="1"/>
  <c r="N52" i="60" s="1"/>
  <c r="AA548" i="60"/>
  <c r="Q596" i="60"/>
  <c r="T596" i="60"/>
  <c r="E615" i="60"/>
  <c r="E616" i="60" s="1"/>
  <c r="F18" i="60" s="1"/>
  <c r="F53" i="60" s="1"/>
  <c r="R596" i="60"/>
  <c r="K596" i="60"/>
  <c r="Q663" i="60"/>
  <c r="Q664" i="60" s="1"/>
  <c r="R19" i="60" s="1"/>
  <c r="R54" i="60" s="1"/>
  <c r="AB663" i="60"/>
  <c r="AB664" i="60" s="1"/>
  <c r="AC19" i="60" s="1"/>
  <c r="AC54" i="60" s="1"/>
  <c r="D594" i="60"/>
  <c r="F279" i="60"/>
  <c r="F280" i="60" s="1"/>
  <c r="G11" i="60" s="1"/>
  <c r="G46" i="60" s="1"/>
  <c r="X160" i="60"/>
  <c r="Y187" i="59"/>
  <c r="AA9" i="59" s="1"/>
  <c r="AD327" i="60"/>
  <c r="AD328" i="60" s="1"/>
  <c r="AE12" i="60" s="1"/>
  <c r="AE47" i="60" s="1"/>
  <c r="P404" i="60"/>
  <c r="R644" i="60"/>
  <c r="D642" i="60"/>
  <c r="D639" i="60"/>
  <c r="I157" i="60"/>
  <c r="J187" i="59"/>
  <c r="L9" i="59" s="1"/>
  <c r="Q157" i="60"/>
  <c r="R187" i="59"/>
  <c r="T9" i="59" s="1"/>
  <c r="Y157" i="60"/>
  <c r="Z187" i="59"/>
  <c r="AB9" i="59" s="1"/>
  <c r="Z279" i="60"/>
  <c r="Z280" i="60" s="1"/>
  <c r="AA11" i="60" s="1"/>
  <c r="AA46" i="60" s="1"/>
  <c r="O279" i="60"/>
  <c r="O280" i="60" s="1"/>
  <c r="P11" i="60" s="1"/>
  <c r="P46" i="60" s="1"/>
  <c r="AA279" i="60"/>
  <c r="AA280" i="60" s="1"/>
  <c r="AB11" i="60" s="1"/>
  <c r="AB46" i="60" s="1"/>
  <c r="X279" i="60"/>
  <c r="X280" i="60" s="1"/>
  <c r="Y11" i="60" s="1"/>
  <c r="Y46" i="60" s="1"/>
  <c r="J279" i="60"/>
  <c r="J280" i="60" s="1"/>
  <c r="K11" i="60" s="1"/>
  <c r="K46" i="60" s="1"/>
  <c r="Y279" i="60"/>
  <c r="Y280" i="60" s="1"/>
  <c r="Z11" i="60" s="1"/>
  <c r="Z46" i="60" s="1"/>
  <c r="U327" i="60"/>
  <c r="U328" i="60" s="1"/>
  <c r="V12" i="60" s="1"/>
  <c r="V47" i="60" s="1"/>
  <c r="Z327" i="60"/>
  <c r="Z328" i="60" s="1"/>
  <c r="AA12" i="60" s="1"/>
  <c r="AA47" i="60" s="1"/>
  <c r="D351" i="60"/>
  <c r="L375" i="60"/>
  <c r="L376" i="60" s="1"/>
  <c r="M13" i="60" s="1"/>
  <c r="M48" i="60" s="1"/>
  <c r="J404" i="60"/>
  <c r="M423" i="60"/>
  <c r="M424" i="60" s="1"/>
  <c r="N14" i="60" s="1"/>
  <c r="N49" i="60" s="1"/>
  <c r="Y423" i="60"/>
  <c r="Y424" i="60" s="1"/>
  <c r="Z14" i="60" s="1"/>
  <c r="Z49" i="60" s="1"/>
  <c r="E193" i="59"/>
  <c r="D451" i="60"/>
  <c r="D445" i="60"/>
  <c r="D446" i="60"/>
  <c r="D448" i="60"/>
  <c r="M519" i="60"/>
  <c r="M520" i="60" s="1"/>
  <c r="N16" i="60" s="1"/>
  <c r="N51" i="60" s="1"/>
  <c r="R500" i="60"/>
  <c r="N519" i="60"/>
  <c r="N520" i="60" s="1"/>
  <c r="O16" i="60" s="1"/>
  <c r="O51" i="60" s="1"/>
  <c r="AB519" i="60"/>
  <c r="AB520" i="60" s="1"/>
  <c r="AC16" i="60" s="1"/>
  <c r="AC51" i="60" s="1"/>
  <c r="U548" i="60"/>
  <c r="J548" i="60"/>
  <c r="R567" i="60"/>
  <c r="R568" i="60" s="1"/>
  <c r="S17" i="60" s="1"/>
  <c r="S52" i="60" s="1"/>
  <c r="G567" i="60"/>
  <c r="G568" i="60" s="1"/>
  <c r="H17" i="60" s="1"/>
  <c r="H52" i="60" s="1"/>
  <c r="S567" i="60"/>
  <c r="S568" i="60" s="1"/>
  <c r="T17" i="60" s="1"/>
  <c r="T52" i="60" s="1"/>
  <c r="AB567" i="60"/>
  <c r="AB568" i="60" s="1"/>
  <c r="AC17" i="60" s="1"/>
  <c r="AC52" i="60" s="1"/>
  <c r="F567" i="60"/>
  <c r="F568" i="60" s="1"/>
  <c r="G17" i="60" s="1"/>
  <c r="G52" i="60" s="1"/>
  <c r="O548" i="60"/>
  <c r="AC596" i="60"/>
  <c r="G615" i="60"/>
  <c r="G616" i="60" s="1"/>
  <c r="H18" i="60" s="1"/>
  <c r="H53" i="60" s="1"/>
  <c r="G663" i="60"/>
  <c r="G664" i="60" s="1"/>
  <c r="H19" i="60" s="1"/>
  <c r="H54" i="60" s="1"/>
  <c r="P663" i="60"/>
  <c r="P664" i="60" s="1"/>
  <c r="Q19" i="60" s="1"/>
  <c r="Q54" i="60" s="1"/>
  <c r="AC663" i="60"/>
  <c r="AC664" i="60" s="1"/>
  <c r="AD19" i="60" s="1"/>
  <c r="AD54" i="60" s="1"/>
  <c r="D637" i="60"/>
  <c r="D450" i="60"/>
  <c r="L548" i="60"/>
  <c r="P160" i="60"/>
  <c r="Q187" i="59"/>
  <c r="S9" i="59" s="1"/>
  <c r="G279" i="60"/>
  <c r="G280" i="60" s="1"/>
  <c r="H11" i="60" s="1"/>
  <c r="H46" i="60" s="1"/>
  <c r="E195" i="59"/>
  <c r="D542" i="60"/>
  <c r="O615" i="60"/>
  <c r="O616" i="60" s="1"/>
  <c r="P18" i="60" s="1"/>
  <c r="P53" i="60" s="1"/>
  <c r="D643" i="60"/>
  <c r="J159" i="60"/>
  <c r="K187" i="59"/>
  <c r="M9" i="59" s="1"/>
  <c r="R159" i="60"/>
  <c r="S187" i="59"/>
  <c r="U9" i="59" s="1"/>
  <c r="Z159" i="60"/>
  <c r="AA187" i="59"/>
  <c r="AC9" i="59" s="1"/>
  <c r="W279" i="60"/>
  <c r="W280" i="60" s="1"/>
  <c r="X11" i="60" s="1"/>
  <c r="X46" i="60" s="1"/>
  <c r="Q327" i="60"/>
  <c r="Q328" i="60" s="1"/>
  <c r="R12" i="60" s="1"/>
  <c r="R47" i="60" s="1"/>
  <c r="D350" i="60"/>
  <c r="T356" i="60"/>
  <c r="V356" i="60"/>
  <c r="J375" i="60"/>
  <c r="J376" i="60" s="1"/>
  <c r="K13" i="60" s="1"/>
  <c r="K48" i="60" s="1"/>
  <c r="P356" i="60"/>
  <c r="E423" i="60"/>
  <c r="E424" i="60" s="1"/>
  <c r="F14" i="60" s="1"/>
  <c r="F49" i="60" s="1"/>
  <c r="X193" i="59"/>
  <c r="Z15" i="59" s="1"/>
  <c r="W448" i="60"/>
  <c r="W446" i="60"/>
  <c r="W449" i="60"/>
  <c r="W451" i="60"/>
  <c r="W445" i="60"/>
  <c r="W452" i="60" s="1"/>
  <c r="W450" i="60"/>
  <c r="W447" i="60"/>
  <c r="U519" i="60"/>
  <c r="U520" i="60" s="1"/>
  <c r="V16" i="60" s="1"/>
  <c r="V51" i="60" s="1"/>
  <c r="AA519" i="60"/>
  <c r="AA520" i="60" s="1"/>
  <c r="AB16" i="60" s="1"/>
  <c r="AB51" i="60" s="1"/>
  <c r="V519" i="60"/>
  <c r="V520" i="60" s="1"/>
  <c r="W16" i="60" s="1"/>
  <c r="W51" i="60" s="1"/>
  <c r="Z519" i="60"/>
  <c r="Z520" i="60" s="1"/>
  <c r="AA16" i="60" s="1"/>
  <c r="AA51" i="60" s="1"/>
  <c r="L500" i="60"/>
  <c r="K548" i="60"/>
  <c r="AA596" i="60"/>
  <c r="V644" i="60"/>
  <c r="Y644" i="60"/>
  <c r="O663" i="60"/>
  <c r="O664" i="60" s="1"/>
  <c r="P19" i="60" s="1"/>
  <c r="P54" i="60" s="1"/>
  <c r="D544" i="60"/>
  <c r="D543" i="60"/>
  <c r="D547" i="60"/>
  <c r="D546" i="60"/>
  <c r="AD279" i="60"/>
  <c r="AD280" i="60" s="1"/>
  <c r="AE11" i="60" s="1"/>
  <c r="AE46" i="60" s="1"/>
  <c r="K160" i="60"/>
  <c r="L187" i="59"/>
  <c r="N9" i="59" s="1"/>
  <c r="S160" i="60"/>
  <c r="T187" i="59"/>
  <c r="V9" i="59" s="1"/>
  <c r="AA160" i="60"/>
  <c r="AB187" i="59"/>
  <c r="AD9" i="59" s="1"/>
  <c r="E279" i="60"/>
  <c r="E280" i="60" s="1"/>
  <c r="F11" i="60" s="1"/>
  <c r="F46" i="60" s="1"/>
  <c r="N279" i="60"/>
  <c r="N280" i="60" s="1"/>
  <c r="O11" i="60" s="1"/>
  <c r="O46" i="60" s="1"/>
  <c r="P327" i="60"/>
  <c r="P328" i="60" s="1"/>
  <c r="Q12" i="60" s="1"/>
  <c r="Q47" i="60" s="1"/>
  <c r="D354" i="60"/>
  <c r="U356" i="60"/>
  <c r="AB375" i="60"/>
  <c r="AB376" i="60" s="1"/>
  <c r="AC13" i="60" s="1"/>
  <c r="AC48" i="60" s="1"/>
  <c r="Q356" i="60"/>
  <c r="AD356" i="60"/>
  <c r="X356" i="60"/>
  <c r="P193" i="59"/>
  <c r="R15" i="59" s="1"/>
  <c r="O448" i="60"/>
  <c r="O447" i="60"/>
  <c r="O446" i="60"/>
  <c r="O451" i="60"/>
  <c r="O449" i="60"/>
  <c r="O450" i="60"/>
  <c r="O445" i="60"/>
  <c r="AC500" i="60"/>
  <c r="F519" i="60"/>
  <c r="F520" i="60" s="1"/>
  <c r="G16" i="60" s="1"/>
  <c r="G51" i="60" s="1"/>
  <c r="T500" i="60"/>
  <c r="Q519" i="60"/>
  <c r="Q520" i="60" s="1"/>
  <c r="R16" i="60" s="1"/>
  <c r="R51" i="60" s="1"/>
  <c r="J500" i="60"/>
  <c r="I548" i="60"/>
  <c r="E196" i="59"/>
  <c r="D589" i="60"/>
  <c r="D592" i="60"/>
  <c r="W663" i="60"/>
  <c r="W664" i="60" s="1"/>
  <c r="X19" i="60" s="1"/>
  <c r="X54" i="60" s="1"/>
  <c r="D595" i="60"/>
  <c r="D545" i="60"/>
  <c r="E375" i="60"/>
  <c r="E376" i="60" s="1"/>
  <c r="F13" i="60" s="1"/>
  <c r="F48" i="60" s="1"/>
  <c r="H192" i="59"/>
  <c r="J14" i="59" s="1"/>
  <c r="G399" i="60"/>
  <c r="G403" i="60"/>
  <c r="G397" i="60"/>
  <c r="G400" i="60"/>
  <c r="G398" i="60"/>
  <c r="G402" i="60"/>
  <c r="G401" i="60"/>
  <c r="E197" i="59"/>
  <c r="D640" i="60"/>
  <c r="D641" i="60"/>
  <c r="L159" i="60"/>
  <c r="M187" i="59"/>
  <c r="O9" i="59" s="1"/>
  <c r="T159" i="60"/>
  <c r="U187" i="59"/>
  <c r="W9" i="59" s="1"/>
  <c r="AB159" i="60"/>
  <c r="AC187" i="59"/>
  <c r="AE9" i="59" s="1"/>
  <c r="M279" i="60"/>
  <c r="M280" i="60" s="1"/>
  <c r="N11" i="60" s="1"/>
  <c r="N46" i="60" s="1"/>
  <c r="V279" i="60"/>
  <c r="V280" i="60" s="1"/>
  <c r="W11" i="60" s="1"/>
  <c r="W46" i="60" s="1"/>
  <c r="D255" i="60"/>
  <c r="E189" i="59"/>
  <c r="G327" i="60"/>
  <c r="G328" i="60" s="1"/>
  <c r="H12" i="60" s="1"/>
  <c r="H47" i="60" s="1"/>
  <c r="X308" i="60"/>
  <c r="J327" i="60"/>
  <c r="J328" i="60" s="1"/>
  <c r="K12" i="60" s="1"/>
  <c r="K47" i="60" s="1"/>
  <c r="H308" i="60"/>
  <c r="I308" i="60"/>
  <c r="D352" i="60"/>
  <c r="K356" i="60"/>
  <c r="M375" i="60"/>
  <c r="M376" i="60" s="1"/>
  <c r="N13" i="60" s="1"/>
  <c r="N48" i="60" s="1"/>
  <c r="G375" i="60"/>
  <c r="G376" i="60" s="1"/>
  <c r="H13" i="60" s="1"/>
  <c r="H48" i="60" s="1"/>
  <c r="AD404" i="60"/>
  <c r="S404" i="60"/>
  <c r="H193" i="59"/>
  <c r="J15" i="59" s="1"/>
  <c r="G448" i="60"/>
  <c r="G446" i="60"/>
  <c r="G451" i="60"/>
  <c r="G445" i="60"/>
  <c r="G450" i="60"/>
  <c r="G447" i="60"/>
  <c r="G449" i="60"/>
  <c r="T519" i="60"/>
  <c r="T520" i="60" s="1"/>
  <c r="U16" i="60" s="1"/>
  <c r="U51" i="60" s="1"/>
  <c r="N500" i="60"/>
  <c r="K500" i="60"/>
  <c r="L663" i="60"/>
  <c r="L664" i="60" s="1"/>
  <c r="M19" i="60" s="1"/>
  <c r="M54" i="60" s="1"/>
  <c r="D449" i="60"/>
  <c r="D447" i="60"/>
  <c r="D205" i="60"/>
  <c r="E188" i="59"/>
  <c r="H110" i="60"/>
  <c r="I186" i="59"/>
  <c r="K8" i="59" s="1"/>
  <c r="X110" i="60"/>
  <c r="Y186" i="59"/>
  <c r="AA8" i="59" s="1"/>
  <c r="W110" i="60"/>
  <c r="X186" i="59"/>
  <c r="Z8" i="59" s="1"/>
  <c r="O110" i="60"/>
  <c r="P186" i="59"/>
  <c r="R8" i="59" s="1"/>
  <c r="G110" i="60"/>
  <c r="H186" i="59"/>
  <c r="J8" i="59" s="1"/>
  <c r="AD111" i="60"/>
  <c r="AE186" i="59"/>
  <c r="AG8" i="59" s="1"/>
  <c r="V111" i="60"/>
  <c r="W186" i="59"/>
  <c r="Y8" i="59" s="1"/>
  <c r="N111" i="60"/>
  <c r="O186" i="59"/>
  <c r="Q8" i="59" s="1"/>
  <c r="F111" i="60"/>
  <c r="G186" i="59"/>
  <c r="I8" i="59" s="1"/>
  <c r="AC111" i="60"/>
  <c r="AD186" i="59"/>
  <c r="AF8" i="59" s="1"/>
  <c r="U111" i="60"/>
  <c r="V186" i="59"/>
  <c r="X8" i="59" s="1"/>
  <c r="M111" i="60"/>
  <c r="N186" i="59"/>
  <c r="P8" i="59" s="1"/>
  <c r="AB110" i="60"/>
  <c r="AC186" i="59"/>
  <c r="AE8" i="59" s="1"/>
  <c r="T110" i="60"/>
  <c r="U186" i="59"/>
  <c r="W8" i="59" s="1"/>
  <c r="L110" i="60"/>
  <c r="M186" i="59"/>
  <c r="O8" i="59" s="1"/>
  <c r="P110" i="60"/>
  <c r="Q186" i="59"/>
  <c r="S8" i="59" s="1"/>
  <c r="E111" i="60"/>
  <c r="F186" i="59"/>
  <c r="H8" i="59" s="1"/>
  <c r="AA111" i="60"/>
  <c r="AB186" i="59"/>
  <c r="AD8" i="59" s="1"/>
  <c r="S111" i="60"/>
  <c r="T186" i="59"/>
  <c r="V8" i="59" s="1"/>
  <c r="K111" i="60"/>
  <c r="L186" i="59"/>
  <c r="N8" i="59" s="1"/>
  <c r="Z111" i="60"/>
  <c r="AA186" i="59"/>
  <c r="AC8" i="59" s="1"/>
  <c r="R111" i="60"/>
  <c r="S186" i="59"/>
  <c r="U8" i="59" s="1"/>
  <c r="J111" i="60"/>
  <c r="K186" i="59"/>
  <c r="M8" i="59" s="1"/>
  <c r="Y113" i="60"/>
  <c r="Z186" i="59"/>
  <c r="AB8" i="59" s="1"/>
  <c r="Q113" i="60"/>
  <c r="R186" i="59"/>
  <c r="T8" i="59" s="1"/>
  <c r="I113" i="60"/>
  <c r="J186" i="59"/>
  <c r="L8" i="59" s="1"/>
  <c r="V548" i="60"/>
  <c r="L567" i="60"/>
  <c r="L568" i="60" s="1"/>
  <c r="M17" i="60" s="1"/>
  <c r="M52" i="60" s="1"/>
  <c r="Z567" i="60"/>
  <c r="Z568" i="60" s="1"/>
  <c r="AA17" i="60" s="1"/>
  <c r="AA52" i="60" s="1"/>
  <c r="P567" i="60"/>
  <c r="P568" i="60" s="1"/>
  <c r="Q17" i="60" s="1"/>
  <c r="Q52" i="60" s="1"/>
  <c r="N548" i="60"/>
  <c r="Q567" i="60"/>
  <c r="Q568" i="60" s="1"/>
  <c r="R17" i="60" s="1"/>
  <c r="R52" i="60" s="1"/>
  <c r="S548" i="60"/>
  <c r="R548" i="60"/>
  <c r="H548" i="60"/>
  <c r="G548" i="60"/>
  <c r="J567" i="60"/>
  <c r="J568" i="60" s="1"/>
  <c r="K17" i="60" s="1"/>
  <c r="K52" i="60" s="1"/>
  <c r="G493" i="60"/>
  <c r="G494" i="60"/>
  <c r="G495" i="60"/>
  <c r="G499" i="60"/>
  <c r="G496" i="60"/>
  <c r="G497" i="60"/>
  <c r="G498" i="60"/>
  <c r="J519" i="60"/>
  <c r="J520" i="60" s="1"/>
  <c r="K16" i="60" s="1"/>
  <c r="K51" i="60" s="1"/>
  <c r="I500" i="60"/>
  <c r="S500" i="60"/>
  <c r="R519" i="60"/>
  <c r="R520" i="60" s="1"/>
  <c r="S16" i="60" s="1"/>
  <c r="S51" i="60" s="1"/>
  <c r="X519" i="60"/>
  <c r="X520" i="60" s="1"/>
  <c r="Y16" i="60" s="1"/>
  <c r="Y51" i="60" s="1"/>
  <c r="Q500" i="60"/>
  <c r="M500" i="60"/>
  <c r="H500" i="60"/>
  <c r="Y500" i="60"/>
  <c r="AC519" i="60"/>
  <c r="AC520" i="60" s="1"/>
  <c r="AD16" i="60" s="1"/>
  <c r="AD51" i="60" s="1"/>
  <c r="V500" i="60"/>
  <c r="AD500" i="60"/>
  <c r="W493" i="60"/>
  <c r="W499" i="60"/>
  <c r="W494" i="60"/>
  <c r="W495" i="60"/>
  <c r="W496" i="60"/>
  <c r="W497" i="60"/>
  <c r="W498" i="60"/>
  <c r="Z500" i="60"/>
  <c r="AB500" i="60"/>
  <c r="D494" i="60"/>
  <c r="D495" i="60"/>
  <c r="D496" i="60"/>
  <c r="D497" i="60"/>
  <c r="D498" i="60"/>
  <c r="D499" i="60"/>
  <c r="D493" i="60"/>
  <c r="D390" i="60"/>
  <c r="D403" i="60" s="1"/>
  <c r="W423" i="60"/>
  <c r="W424" i="60" s="1"/>
  <c r="X14" i="60" s="1"/>
  <c r="X49" i="60" s="1"/>
  <c r="D204" i="60"/>
  <c r="AB356" i="60"/>
  <c r="O375" i="60"/>
  <c r="O376" i="60" s="1"/>
  <c r="P13" i="60" s="1"/>
  <c r="P48" i="60" s="1"/>
  <c r="P375" i="60"/>
  <c r="P376" i="60" s="1"/>
  <c r="Q13" i="60" s="1"/>
  <c r="Q48" i="60" s="1"/>
  <c r="K375" i="60"/>
  <c r="K376" i="60" s="1"/>
  <c r="L13" i="60" s="1"/>
  <c r="L48" i="60" s="1"/>
  <c r="W375" i="60"/>
  <c r="W376" i="60" s="1"/>
  <c r="X13" i="60" s="1"/>
  <c r="X48" i="60" s="1"/>
  <c r="I375" i="60"/>
  <c r="I376" i="60" s="1"/>
  <c r="J13" i="60" s="1"/>
  <c r="J48" i="60" s="1"/>
  <c r="X375" i="60"/>
  <c r="X376" i="60" s="1"/>
  <c r="Y13" i="60" s="1"/>
  <c r="Y48" i="60" s="1"/>
  <c r="S375" i="60"/>
  <c r="S376" i="60" s="1"/>
  <c r="T13" i="60" s="1"/>
  <c r="T48" i="60" s="1"/>
  <c r="L356" i="60"/>
  <c r="Q375" i="60"/>
  <c r="Q376" i="60" s="1"/>
  <c r="R13" i="60" s="1"/>
  <c r="R48" i="60" s="1"/>
  <c r="F375" i="60"/>
  <c r="F376" i="60" s="1"/>
  <c r="G13" i="60" s="1"/>
  <c r="G48" i="60" s="1"/>
  <c r="U375" i="60"/>
  <c r="U376" i="60" s="1"/>
  <c r="V13" i="60" s="1"/>
  <c r="V48" i="60" s="1"/>
  <c r="V375" i="60"/>
  <c r="V376" i="60" s="1"/>
  <c r="W13" i="60" s="1"/>
  <c r="W48" i="60" s="1"/>
  <c r="AD375" i="60"/>
  <c r="AD376" i="60" s="1"/>
  <c r="AE13" i="60" s="1"/>
  <c r="AE48" i="60" s="1"/>
  <c r="E356" i="60"/>
  <c r="E327" i="60"/>
  <c r="E328" i="60" s="1"/>
  <c r="F12" i="60" s="1"/>
  <c r="F47" i="60" s="1"/>
  <c r="M308" i="60"/>
  <c r="D210" i="60"/>
  <c r="D256" i="60"/>
  <c r="D257" i="60"/>
  <c r="J308" i="60"/>
  <c r="U308" i="60"/>
  <c r="W308" i="60"/>
  <c r="D253" i="60"/>
  <c r="D303" i="60"/>
  <c r="L308" i="60"/>
  <c r="AC308" i="60"/>
  <c r="D301" i="60"/>
  <c r="L279" i="60"/>
  <c r="L280" i="60" s="1"/>
  <c r="M11" i="60" s="1"/>
  <c r="M46" i="60" s="1"/>
  <c r="T308" i="60"/>
  <c r="O327" i="60"/>
  <c r="O328" i="60" s="1"/>
  <c r="P12" i="60" s="1"/>
  <c r="P47" i="60" s="1"/>
  <c r="AA308" i="60"/>
  <c r="P308" i="60"/>
  <c r="AC327" i="60"/>
  <c r="AC328" i="60" s="1"/>
  <c r="AD12" i="60" s="1"/>
  <c r="AD47" i="60" s="1"/>
  <c r="X327" i="60"/>
  <c r="X328" i="60" s="1"/>
  <c r="Y12" i="60" s="1"/>
  <c r="Y47" i="60" s="1"/>
  <c r="D305" i="60"/>
  <c r="AB308" i="60"/>
  <c r="F308" i="60"/>
  <c r="F327" i="60"/>
  <c r="F328" i="60" s="1"/>
  <c r="G12" i="60" s="1"/>
  <c r="G47" i="60" s="1"/>
  <c r="H279" i="60"/>
  <c r="H280" i="60" s="1"/>
  <c r="I11" i="60" s="1"/>
  <c r="I46" i="60" s="1"/>
  <c r="I279" i="60"/>
  <c r="I280" i="60" s="1"/>
  <c r="J11" i="60" s="1"/>
  <c r="J46" i="60" s="1"/>
  <c r="K308" i="60"/>
  <c r="Y327" i="60"/>
  <c r="Y328" i="60" s="1"/>
  <c r="Z12" i="60" s="1"/>
  <c r="Z47" i="60" s="1"/>
  <c r="AD308" i="60"/>
  <c r="H327" i="60"/>
  <c r="H328" i="60" s="1"/>
  <c r="I12" i="60" s="1"/>
  <c r="I47" i="60" s="1"/>
  <c r="N327" i="60"/>
  <c r="N328" i="60" s="1"/>
  <c r="O12" i="60" s="1"/>
  <c r="O47" i="60" s="1"/>
  <c r="N308" i="60"/>
  <c r="Q308" i="60"/>
  <c r="M327" i="60"/>
  <c r="M328" i="60" s="1"/>
  <c r="N12" i="60" s="1"/>
  <c r="N47" i="60" s="1"/>
  <c r="D304" i="60"/>
  <c r="P279" i="60"/>
  <c r="P280" i="60" s="1"/>
  <c r="Q11" i="60" s="1"/>
  <c r="Q46" i="60" s="1"/>
  <c r="S308" i="60"/>
  <c r="R308" i="60"/>
  <c r="E308" i="60"/>
  <c r="V327" i="60"/>
  <c r="V328" i="60" s="1"/>
  <c r="W12" i="60" s="1"/>
  <c r="W47" i="60" s="1"/>
  <c r="V308" i="60"/>
  <c r="D206" i="60"/>
  <c r="D208" i="60"/>
  <c r="D258" i="60"/>
  <c r="D209" i="60"/>
  <c r="D207" i="60"/>
  <c r="D254" i="60"/>
  <c r="D259" i="60"/>
  <c r="F159" i="60"/>
  <c r="AB162" i="60"/>
  <c r="S159" i="60"/>
  <c r="AD160" i="60"/>
  <c r="Z158" i="60"/>
  <c r="S162" i="60"/>
  <c r="V160" i="60"/>
  <c r="S158" i="60"/>
  <c r="N160" i="60"/>
  <c r="O211" i="60"/>
  <c r="Y159" i="60"/>
  <c r="I160" i="60"/>
  <c r="I163" i="60"/>
  <c r="Q163" i="60"/>
  <c r="AA159" i="60"/>
  <c r="V260" i="60"/>
  <c r="AD260" i="60"/>
  <c r="P260" i="60"/>
  <c r="X260" i="60"/>
  <c r="L260" i="60"/>
  <c r="G260" i="60"/>
  <c r="S260" i="60"/>
  <c r="M260" i="60"/>
  <c r="N260" i="60"/>
  <c r="T260" i="60"/>
  <c r="Z260" i="60"/>
  <c r="AB260" i="60"/>
  <c r="R260" i="60"/>
  <c r="F260" i="60"/>
  <c r="K260" i="60"/>
  <c r="H260" i="60"/>
  <c r="I260" i="60"/>
  <c r="J260" i="60"/>
  <c r="E260" i="60"/>
  <c r="O260" i="60"/>
  <c r="Q260" i="60"/>
  <c r="U260" i="60"/>
  <c r="W260" i="60"/>
  <c r="Y260" i="60"/>
  <c r="AA260" i="60"/>
  <c r="AC260" i="60"/>
  <c r="T162" i="60"/>
  <c r="AB160" i="60"/>
  <c r="V159" i="60"/>
  <c r="K158" i="60"/>
  <c r="AC157" i="60"/>
  <c r="AD163" i="60"/>
  <c r="R162" i="60"/>
  <c r="T160" i="60"/>
  <c r="N159" i="60"/>
  <c r="AB157" i="60"/>
  <c r="Y163" i="60"/>
  <c r="L162" i="60"/>
  <c r="Q160" i="60"/>
  <c r="T157" i="60"/>
  <c r="T230" i="60"/>
  <c r="T231" i="60" s="1"/>
  <c r="U10" i="60" s="1"/>
  <c r="U45" i="60" s="1"/>
  <c r="W230" i="60"/>
  <c r="W231" i="60" s="1"/>
  <c r="X10" i="60" s="1"/>
  <c r="X45" i="60" s="1"/>
  <c r="T161" i="60"/>
  <c r="AB158" i="60"/>
  <c r="G211" i="60"/>
  <c r="K163" i="60"/>
  <c r="M161" i="60"/>
  <c r="AA158" i="60"/>
  <c r="L161" i="60"/>
  <c r="AA163" i="60"/>
  <c r="F163" i="60"/>
  <c r="K162" i="60"/>
  <c r="E161" i="60"/>
  <c r="L160" i="60"/>
  <c r="Q159" i="60"/>
  <c r="T158" i="60"/>
  <c r="U157" i="60"/>
  <c r="W211" i="60"/>
  <c r="S230" i="60"/>
  <c r="S231" i="60" s="1"/>
  <c r="T10" i="60" s="1"/>
  <c r="T45" i="60" s="1"/>
  <c r="J162" i="60"/>
  <c r="V163" i="60"/>
  <c r="AA162" i="60"/>
  <c r="AC161" i="60"/>
  <c r="F160" i="60"/>
  <c r="K159" i="60"/>
  <c r="R158" i="60"/>
  <c r="M157" i="60"/>
  <c r="L230" i="60"/>
  <c r="L231" i="60" s="1"/>
  <c r="M10" i="60" s="1"/>
  <c r="M45" i="60" s="1"/>
  <c r="S163" i="60"/>
  <c r="Z162" i="60"/>
  <c r="AB161" i="60"/>
  <c r="Y160" i="60"/>
  <c r="AD159" i="60"/>
  <c r="I159" i="60"/>
  <c r="L158" i="60"/>
  <c r="L157" i="60"/>
  <c r="U161" i="60"/>
  <c r="P230" i="60"/>
  <c r="P231" i="60" s="1"/>
  <c r="Q10" i="60" s="1"/>
  <c r="Q45" i="60" s="1"/>
  <c r="Q211" i="60"/>
  <c r="M230" i="60"/>
  <c r="M231" i="60" s="1"/>
  <c r="N10" i="60" s="1"/>
  <c r="N45" i="60" s="1"/>
  <c r="N163" i="60"/>
  <c r="J158" i="60"/>
  <c r="F230" i="60"/>
  <c r="F231" i="60" s="1"/>
  <c r="G10" i="60" s="1"/>
  <c r="G45" i="60" s="1"/>
  <c r="AC230" i="60"/>
  <c r="AC231" i="60" s="1"/>
  <c r="AD10" i="60" s="1"/>
  <c r="AD45" i="60" s="1"/>
  <c r="X163" i="60"/>
  <c r="H163" i="60"/>
  <c r="X159" i="60"/>
  <c r="P159" i="60"/>
  <c r="H159" i="60"/>
  <c r="W163" i="60"/>
  <c r="O163" i="60"/>
  <c r="G163" i="60"/>
  <c r="Y162" i="60"/>
  <c r="Q162" i="60"/>
  <c r="I162" i="60"/>
  <c r="AA161" i="60"/>
  <c r="S161" i="60"/>
  <c r="K161" i="60"/>
  <c r="AC160" i="60"/>
  <c r="U160" i="60"/>
  <c r="M160" i="60"/>
  <c r="E160" i="60"/>
  <c r="W159" i="60"/>
  <c r="O159" i="60"/>
  <c r="G159" i="60"/>
  <c r="Y158" i="60"/>
  <c r="Q158" i="60"/>
  <c r="I158" i="60"/>
  <c r="AA157" i="60"/>
  <c r="S157" i="60"/>
  <c r="K157" i="60"/>
  <c r="O230" i="60"/>
  <c r="O231" i="60" s="1"/>
  <c r="P10" i="60" s="1"/>
  <c r="P45" i="60" s="1"/>
  <c r="P162" i="60"/>
  <c r="R161" i="60"/>
  <c r="Z157" i="60"/>
  <c r="H162" i="60"/>
  <c r="Z161" i="60"/>
  <c r="J161" i="60"/>
  <c r="P158" i="60"/>
  <c r="R157" i="60"/>
  <c r="U114" i="60"/>
  <c r="AC163" i="60"/>
  <c r="U163" i="60"/>
  <c r="M163" i="60"/>
  <c r="E163" i="60"/>
  <c r="W162" i="60"/>
  <c r="O162" i="60"/>
  <c r="G162" i="60"/>
  <c r="Y161" i="60"/>
  <c r="Q161" i="60"/>
  <c r="I161" i="60"/>
  <c r="AC159" i="60"/>
  <c r="U159" i="60"/>
  <c r="M159" i="60"/>
  <c r="W158" i="60"/>
  <c r="O158" i="60"/>
  <c r="G158" i="60"/>
  <c r="M116" i="60"/>
  <c r="X162" i="60"/>
  <c r="X158" i="60"/>
  <c r="H158" i="60"/>
  <c r="J157" i="60"/>
  <c r="W113" i="60"/>
  <c r="AB163" i="60"/>
  <c r="T163" i="60"/>
  <c r="L163" i="60"/>
  <c r="AD162" i="60"/>
  <c r="V162" i="60"/>
  <c r="N162" i="60"/>
  <c r="F162" i="60"/>
  <c r="X161" i="60"/>
  <c r="P161" i="60"/>
  <c r="H161" i="60"/>
  <c r="Z160" i="60"/>
  <c r="R160" i="60"/>
  <c r="J160" i="60"/>
  <c r="AD158" i="60"/>
  <c r="V158" i="60"/>
  <c r="N158" i="60"/>
  <c r="F158" i="60"/>
  <c r="X157" i="60"/>
  <c r="P157" i="60"/>
  <c r="H157" i="60"/>
  <c r="P163" i="60"/>
  <c r="G113" i="60"/>
  <c r="D150" i="60"/>
  <c r="AC162" i="60"/>
  <c r="U162" i="60"/>
  <c r="M162" i="60"/>
  <c r="E162" i="60"/>
  <c r="W161" i="60"/>
  <c r="O161" i="60"/>
  <c r="G161" i="60"/>
  <c r="E158" i="60"/>
  <c r="W157" i="60"/>
  <c r="O157" i="60"/>
  <c r="G157" i="60"/>
  <c r="U112" i="60"/>
  <c r="Z163" i="60"/>
  <c r="R163" i="60"/>
  <c r="J163" i="60"/>
  <c r="AD161" i="60"/>
  <c r="V161" i="60"/>
  <c r="N161" i="60"/>
  <c r="F161" i="60"/>
  <c r="J230" i="60"/>
  <c r="J231" i="60" s="1"/>
  <c r="K10" i="60" s="1"/>
  <c r="K45" i="60" s="1"/>
  <c r="V110" i="60"/>
  <c r="E157" i="60"/>
  <c r="R230" i="60"/>
  <c r="R231" i="60" s="1"/>
  <c r="S10" i="60" s="1"/>
  <c r="S45" i="60" s="1"/>
  <c r="J211" i="60"/>
  <c r="R211" i="60"/>
  <c r="Z211" i="60"/>
  <c r="K211" i="60"/>
  <c r="S211" i="60"/>
  <c r="AA211" i="60"/>
  <c r="H211" i="60"/>
  <c r="P211" i="60"/>
  <c r="X211" i="60"/>
  <c r="L211" i="60"/>
  <c r="T211" i="60"/>
  <c r="AB211" i="60"/>
  <c r="E211" i="60"/>
  <c r="M211" i="60"/>
  <c r="U211" i="60"/>
  <c r="AC211" i="60"/>
  <c r="F211" i="60"/>
  <c r="N211" i="60"/>
  <c r="V211" i="60"/>
  <c r="AD211" i="60"/>
  <c r="X116" i="60"/>
  <c r="J116" i="60"/>
  <c r="N114" i="60"/>
  <c r="V113" i="60"/>
  <c r="F113" i="60"/>
  <c r="Q112" i="60"/>
  <c r="U110" i="60"/>
  <c r="W116" i="60"/>
  <c r="I116" i="60"/>
  <c r="M114" i="60"/>
  <c r="U113" i="60"/>
  <c r="E113" i="60"/>
  <c r="P112" i="60"/>
  <c r="N110" i="60"/>
  <c r="U116" i="60"/>
  <c r="H116" i="60"/>
  <c r="F114" i="60"/>
  <c r="P113" i="60"/>
  <c r="AC112" i="60"/>
  <c r="M112" i="60"/>
  <c r="M110" i="60"/>
  <c r="R116" i="60"/>
  <c r="G116" i="60"/>
  <c r="E114" i="60"/>
  <c r="O113" i="60"/>
  <c r="Z112" i="60"/>
  <c r="I112" i="60"/>
  <c r="F110" i="60"/>
  <c r="Q116" i="60"/>
  <c r="AD114" i="60"/>
  <c r="AD113" i="60"/>
  <c r="N113" i="60"/>
  <c r="Y112" i="60"/>
  <c r="H112" i="60"/>
  <c r="E110" i="60"/>
  <c r="AC116" i="60"/>
  <c r="P116" i="60"/>
  <c r="AC114" i="60"/>
  <c r="AC113" i="60"/>
  <c r="M113" i="60"/>
  <c r="X112" i="60"/>
  <c r="AD110" i="60"/>
  <c r="Y116" i="60"/>
  <c r="Z116" i="60"/>
  <c r="O116" i="60"/>
  <c r="V114" i="60"/>
  <c r="X113" i="60"/>
  <c r="H113" i="60"/>
  <c r="W112" i="60"/>
  <c r="AC110" i="60"/>
  <c r="Q115" i="60"/>
  <c r="AA114" i="60"/>
  <c r="S114" i="60"/>
  <c r="K114" i="60"/>
  <c r="O112" i="60"/>
  <c r="G112" i="60"/>
  <c r="Y111" i="60"/>
  <c r="Q111" i="60"/>
  <c r="I111" i="60"/>
  <c r="AA110" i="60"/>
  <c r="S110" i="60"/>
  <c r="K110" i="60"/>
  <c r="D103" i="60"/>
  <c r="AD116" i="60"/>
  <c r="V116" i="60"/>
  <c r="N116" i="60"/>
  <c r="F116" i="60"/>
  <c r="X115" i="60"/>
  <c r="P115" i="60"/>
  <c r="H115" i="60"/>
  <c r="Z114" i="60"/>
  <c r="R114" i="60"/>
  <c r="J114" i="60"/>
  <c r="AB113" i="60"/>
  <c r="T113" i="60"/>
  <c r="L113" i="60"/>
  <c r="AD112" i="60"/>
  <c r="V112" i="60"/>
  <c r="N112" i="60"/>
  <c r="F112" i="60"/>
  <c r="X111" i="60"/>
  <c r="P111" i="60"/>
  <c r="H111" i="60"/>
  <c r="Z110" i="60"/>
  <c r="R110" i="60"/>
  <c r="J110" i="60"/>
  <c r="O115" i="60"/>
  <c r="Y114" i="60"/>
  <c r="AA113" i="60"/>
  <c r="S113" i="60"/>
  <c r="K113" i="60"/>
  <c r="E112" i="60"/>
  <c r="W111" i="60"/>
  <c r="O111" i="60"/>
  <c r="G111" i="60"/>
  <c r="Y110" i="60"/>
  <c r="Q110" i="60"/>
  <c r="I110" i="60"/>
  <c r="W115" i="60"/>
  <c r="G115" i="60"/>
  <c r="I114" i="60"/>
  <c r="AB116" i="60"/>
  <c r="T116" i="60"/>
  <c r="L116" i="60"/>
  <c r="AD115" i="60"/>
  <c r="V115" i="60"/>
  <c r="N115" i="60"/>
  <c r="F115" i="60"/>
  <c r="X114" i="60"/>
  <c r="P114" i="60"/>
  <c r="H114" i="60"/>
  <c r="Z113" i="60"/>
  <c r="R113" i="60"/>
  <c r="J113" i="60"/>
  <c r="AB112" i="60"/>
  <c r="T112" i="60"/>
  <c r="L112" i="60"/>
  <c r="AA115" i="60"/>
  <c r="Y115" i="60"/>
  <c r="I115" i="60"/>
  <c r="E116" i="60"/>
  <c r="Q114" i="60"/>
  <c r="AA116" i="60"/>
  <c r="S116" i="60"/>
  <c r="K116" i="60"/>
  <c r="AC115" i="60"/>
  <c r="U115" i="60"/>
  <c r="M115" i="60"/>
  <c r="E115" i="60"/>
  <c r="W114" i="60"/>
  <c r="O114" i="60"/>
  <c r="G114" i="60"/>
  <c r="AA112" i="60"/>
  <c r="S112" i="60"/>
  <c r="K112" i="60"/>
  <c r="AB115" i="60"/>
  <c r="T115" i="60"/>
  <c r="L115" i="60"/>
  <c r="R112" i="60"/>
  <c r="J112" i="60"/>
  <c r="AB111" i="60"/>
  <c r="T111" i="60"/>
  <c r="L111" i="60"/>
  <c r="S115" i="60"/>
  <c r="K115" i="60"/>
  <c r="Z115" i="60"/>
  <c r="R115" i="60"/>
  <c r="J115" i="60"/>
  <c r="AB114" i="60"/>
  <c r="T114" i="60"/>
  <c r="L114" i="60"/>
  <c r="G200" i="59"/>
  <c r="I25" i="59" s="1"/>
  <c r="BA24" i="59" l="1"/>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56" i="60"/>
  <c r="D644" i="60"/>
  <c r="D375" i="60"/>
  <c r="D376" i="60" s="1"/>
  <c r="D548" i="60"/>
  <c r="O423" i="60"/>
  <c r="O424" i="60" s="1"/>
  <c r="P14" i="60" s="1"/>
  <c r="P49" i="60" s="1"/>
  <c r="D519" i="60"/>
  <c r="D520" i="60" s="1"/>
  <c r="E16" i="60" s="1"/>
  <c r="E51" i="60" s="1"/>
  <c r="G423" i="60"/>
  <c r="G424" i="60" s="1"/>
  <c r="H14" i="60" s="1"/>
  <c r="H49" i="60" s="1"/>
  <c r="G471" i="60"/>
  <c r="G472" i="60" s="1"/>
  <c r="H15" i="60" s="1"/>
  <c r="H50" i="60" s="1"/>
  <c r="G452" i="60"/>
  <c r="D163" i="60"/>
  <c r="E187" i="59"/>
  <c r="G404" i="60"/>
  <c r="D567" i="60"/>
  <c r="D471" i="60"/>
  <c r="D472" i="60" s="1"/>
  <c r="E15" i="60" s="1"/>
  <c r="E50" i="60" s="1"/>
  <c r="G500" i="60"/>
  <c r="E192" i="59"/>
  <c r="D399" i="60"/>
  <c r="D401" i="60"/>
  <c r="D402" i="60"/>
  <c r="D397" i="60"/>
  <c r="D398" i="60"/>
  <c r="D400" i="60"/>
  <c r="W519" i="60"/>
  <c r="W520" i="60" s="1"/>
  <c r="X16" i="60" s="1"/>
  <c r="X51" i="60" s="1"/>
  <c r="D452" i="60"/>
  <c r="D663" i="60"/>
  <c r="O404" i="60"/>
  <c r="D615" i="60"/>
  <c r="D596" i="60"/>
  <c r="O452" i="60"/>
  <c r="D110" i="60"/>
  <c r="E186" i="59"/>
  <c r="W500" i="60"/>
  <c r="G519" i="60"/>
  <c r="G520" i="60" s="1"/>
  <c r="H16" i="60" s="1"/>
  <c r="H51" i="60" s="1"/>
  <c r="D500" i="60"/>
  <c r="D230" i="60"/>
  <c r="AA230" i="60" s="1"/>
  <c r="AA231" i="60" s="1"/>
  <c r="AB10" i="60" s="1"/>
  <c r="AB45" i="60" s="1"/>
  <c r="D279" i="60"/>
  <c r="D280" i="60" s="1"/>
  <c r="E11" i="60" s="1"/>
  <c r="E46" i="60" s="1"/>
  <c r="N164" i="60"/>
  <c r="D260" i="60"/>
  <c r="D211" i="60"/>
  <c r="D327" i="60"/>
  <c r="D328" i="60" s="1"/>
  <c r="E12" i="60" s="1"/>
  <c r="E47" i="60" s="1"/>
  <c r="D308" i="60"/>
  <c r="O164" i="60"/>
  <c r="I182" i="60"/>
  <c r="I183" i="60" s="1"/>
  <c r="J9" i="60" s="1"/>
  <c r="J44" i="60" s="1"/>
  <c r="AB164" i="60"/>
  <c r="G164" i="60"/>
  <c r="E164" i="60"/>
  <c r="P164" i="60"/>
  <c r="L164" i="60"/>
  <c r="Y164" i="60"/>
  <c r="R164" i="60"/>
  <c r="F164" i="60"/>
  <c r="AB182" i="60"/>
  <c r="AB183" i="60" s="1"/>
  <c r="AC9" i="60" s="1"/>
  <c r="AC44" i="60" s="1"/>
  <c r="G182" i="60"/>
  <c r="G183" i="60" s="1"/>
  <c r="H9" i="60" s="1"/>
  <c r="H44" i="60" s="1"/>
  <c r="AD182" i="60"/>
  <c r="AD183" i="60" s="1"/>
  <c r="AE9" i="60" s="1"/>
  <c r="AE44" i="60" s="1"/>
  <c r="AA164" i="60"/>
  <c r="T182" i="60"/>
  <c r="T183" i="60" s="1"/>
  <c r="U9" i="60" s="1"/>
  <c r="U44" i="60" s="1"/>
  <c r="AD164" i="60"/>
  <c r="K182" i="60"/>
  <c r="K183" i="60" s="1"/>
  <c r="L9" i="60" s="1"/>
  <c r="L44" i="60" s="1"/>
  <c r="O182" i="60"/>
  <c r="O183" i="60" s="1"/>
  <c r="P9" i="60" s="1"/>
  <c r="P44" i="60" s="1"/>
  <c r="N182" i="60"/>
  <c r="N183" i="60" s="1"/>
  <c r="O9" i="60" s="1"/>
  <c r="O44" i="60" s="1"/>
  <c r="Y136" i="60"/>
  <c r="Y137" i="60" s="1"/>
  <c r="Z8" i="60" s="1"/>
  <c r="Z43" i="60" s="1"/>
  <c r="Y182" i="60"/>
  <c r="Y183" i="60" s="1"/>
  <c r="Z9" i="60" s="1"/>
  <c r="Z44" i="60" s="1"/>
  <c r="S182" i="60"/>
  <c r="S183" i="60" s="1"/>
  <c r="T9" i="60" s="1"/>
  <c r="T44" i="60" s="1"/>
  <c r="V136" i="60"/>
  <c r="V137" i="60" s="1"/>
  <c r="W8" i="60" s="1"/>
  <c r="W43" i="60" s="1"/>
  <c r="Z182" i="60"/>
  <c r="Z183" i="60" s="1"/>
  <c r="AA9" i="60" s="1"/>
  <c r="AA44" i="60" s="1"/>
  <c r="M164" i="60"/>
  <c r="K164" i="60"/>
  <c r="V164" i="60"/>
  <c r="J164" i="60"/>
  <c r="M182" i="60"/>
  <c r="M183" i="60" s="1"/>
  <c r="N9" i="60" s="1"/>
  <c r="N44" i="60" s="1"/>
  <c r="W136" i="60"/>
  <c r="W137" i="60" s="1"/>
  <c r="X8" i="60" s="1"/>
  <c r="X43" i="60" s="1"/>
  <c r="AB136" i="60"/>
  <c r="AB137" i="60" s="1"/>
  <c r="AC8" i="60" s="1"/>
  <c r="AC43" i="60" s="1"/>
  <c r="X164" i="60"/>
  <c r="AC182" i="60"/>
  <c r="AC183" i="60" s="1"/>
  <c r="AD9" i="60" s="1"/>
  <c r="AD44" i="60" s="1"/>
  <c r="AA182" i="60"/>
  <c r="AA183" i="60" s="1"/>
  <c r="AB9" i="60" s="1"/>
  <c r="AB44" i="60" s="1"/>
  <c r="T164" i="60"/>
  <c r="W182" i="60"/>
  <c r="W183" i="60" s="1"/>
  <c r="X9" i="60" s="1"/>
  <c r="X44" i="60" s="1"/>
  <c r="H164" i="60"/>
  <c r="R182" i="60"/>
  <c r="R183" i="60" s="1"/>
  <c r="S9" i="60" s="1"/>
  <c r="S44" i="60" s="1"/>
  <c r="I164" i="60"/>
  <c r="U164" i="60"/>
  <c r="AC164" i="60"/>
  <c r="Z164" i="60"/>
  <c r="Q164" i="60"/>
  <c r="T136" i="60"/>
  <c r="T137" i="60" s="1"/>
  <c r="U8" i="60" s="1"/>
  <c r="U43" i="60" s="1"/>
  <c r="O136" i="60"/>
  <c r="O137" i="60" s="1"/>
  <c r="P8" i="60" s="1"/>
  <c r="P43" i="60" s="1"/>
  <c r="Q182" i="60"/>
  <c r="Q183" i="60" s="1"/>
  <c r="R9" i="60" s="1"/>
  <c r="R44" i="60" s="1"/>
  <c r="V182" i="60"/>
  <c r="V183" i="60" s="1"/>
  <c r="W9" i="60" s="1"/>
  <c r="W44" i="60" s="1"/>
  <c r="AC136" i="60"/>
  <c r="AC137" i="60" s="1"/>
  <c r="AD8" i="60" s="1"/>
  <c r="AD43" i="60" s="1"/>
  <c r="AD136" i="60"/>
  <c r="AD137" i="60" s="1"/>
  <c r="AE8" i="60" s="1"/>
  <c r="AE43" i="60" s="1"/>
  <c r="H136" i="60"/>
  <c r="H137" i="60" s="1"/>
  <c r="I8" i="60" s="1"/>
  <c r="I43" i="60" s="1"/>
  <c r="P136" i="60"/>
  <c r="P137" i="60" s="1"/>
  <c r="Q8" i="60" s="1"/>
  <c r="Q43" i="60" s="1"/>
  <c r="J182" i="60"/>
  <c r="J183" i="60" s="1"/>
  <c r="K9" i="60" s="1"/>
  <c r="K44" i="60" s="1"/>
  <c r="L182" i="60"/>
  <c r="L183" i="60" s="1"/>
  <c r="M9" i="60" s="1"/>
  <c r="M44" i="60" s="1"/>
  <c r="E182" i="60"/>
  <c r="E183" i="60" s="1"/>
  <c r="F9" i="60" s="1"/>
  <c r="F44" i="60" s="1"/>
  <c r="U182" i="60"/>
  <c r="U183" i="60" s="1"/>
  <c r="V9" i="60" s="1"/>
  <c r="V44" i="60" s="1"/>
  <c r="F182" i="60"/>
  <c r="F183" i="60" s="1"/>
  <c r="G9" i="60" s="1"/>
  <c r="G44" i="60" s="1"/>
  <c r="X136" i="60"/>
  <c r="X137" i="60" s="1"/>
  <c r="Y8" i="60" s="1"/>
  <c r="Y43" i="60" s="1"/>
  <c r="P182" i="60"/>
  <c r="P183" i="60" s="1"/>
  <c r="Q9" i="60" s="1"/>
  <c r="Q44" i="60" s="1"/>
  <c r="D160" i="60"/>
  <c r="D162" i="60"/>
  <c r="D159" i="60"/>
  <c r="D161" i="60"/>
  <c r="L136" i="60"/>
  <c r="L137" i="60" s="1"/>
  <c r="M8" i="60" s="1"/>
  <c r="M43" i="60" s="1"/>
  <c r="G136" i="60"/>
  <c r="G137" i="60" s="1"/>
  <c r="H8" i="60" s="1"/>
  <c r="H43" i="60" s="1"/>
  <c r="W164" i="60"/>
  <c r="S164" i="60"/>
  <c r="H182" i="60"/>
  <c r="H183" i="60" s="1"/>
  <c r="I9" i="60" s="1"/>
  <c r="I44" i="60" s="1"/>
  <c r="D158" i="60"/>
  <c r="X182" i="60"/>
  <c r="X183" i="60" s="1"/>
  <c r="Y9" i="60" s="1"/>
  <c r="Y44" i="60" s="1"/>
  <c r="D157" i="60"/>
  <c r="J136" i="60"/>
  <c r="J137" i="60" s="1"/>
  <c r="K8" i="60" s="1"/>
  <c r="K43" i="60" s="1"/>
  <c r="AA136" i="60"/>
  <c r="AA137" i="60" s="1"/>
  <c r="AB8" i="60" s="1"/>
  <c r="AB43" i="60" s="1"/>
  <c r="M136" i="60"/>
  <c r="M137" i="60" s="1"/>
  <c r="N8" i="60" s="1"/>
  <c r="N43" i="60" s="1"/>
  <c r="S136" i="60"/>
  <c r="S137" i="60" s="1"/>
  <c r="T8" i="60" s="1"/>
  <c r="T43" i="60" s="1"/>
  <c r="Z136" i="60"/>
  <c r="Z137" i="60" s="1"/>
  <c r="AA8" i="60" s="1"/>
  <c r="AA43" i="60" s="1"/>
  <c r="I136" i="60"/>
  <c r="I137" i="60" s="1"/>
  <c r="J8" i="60" s="1"/>
  <c r="J43" i="60" s="1"/>
  <c r="D111" i="60"/>
  <c r="F136" i="60"/>
  <c r="F137" i="60" s="1"/>
  <c r="G8" i="60" s="1"/>
  <c r="G43" i="60" s="1"/>
  <c r="K136" i="60"/>
  <c r="K137" i="60" s="1"/>
  <c r="L8" i="60" s="1"/>
  <c r="L43" i="60" s="1"/>
  <c r="U136" i="60"/>
  <c r="U137" i="60" s="1"/>
  <c r="V8" i="60" s="1"/>
  <c r="V43" i="60" s="1"/>
  <c r="N136" i="60"/>
  <c r="N137" i="60" s="1"/>
  <c r="O8" i="60" s="1"/>
  <c r="O43" i="60" s="1"/>
  <c r="Q136" i="60"/>
  <c r="Q137" i="60" s="1"/>
  <c r="R8" i="60" s="1"/>
  <c r="R43" i="60" s="1"/>
  <c r="D116" i="60"/>
  <c r="E136" i="60"/>
  <c r="E137" i="60" s="1"/>
  <c r="F8" i="60" s="1"/>
  <c r="F43" i="60" s="1"/>
  <c r="R136" i="60"/>
  <c r="R137" i="60" s="1"/>
  <c r="S8" i="60" s="1"/>
  <c r="S43" i="60" s="1"/>
  <c r="D115" i="60"/>
  <c r="D112" i="60"/>
  <c r="D114" i="60"/>
  <c r="D113" i="60"/>
  <c r="Q74" i="58" l="1"/>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404" i="60"/>
  <c r="D423" i="60"/>
  <c r="D424" i="60" s="1"/>
  <c r="E14" i="60" s="1"/>
  <c r="E49" i="60" s="1"/>
  <c r="X567" i="60"/>
  <c r="X568" i="60" s="1"/>
  <c r="Y17" i="60" s="1"/>
  <c r="Y52" i="60" s="1"/>
  <c r="D568" i="60"/>
  <c r="E17" i="60" s="1"/>
  <c r="E52" i="60" s="1"/>
  <c r="X615" i="60"/>
  <c r="X616" i="60" s="1"/>
  <c r="Y18" i="60" s="1"/>
  <c r="Y53" i="60" s="1"/>
  <c r="D616" i="60"/>
  <c r="E18" i="60" s="1"/>
  <c r="E53" i="60" s="1"/>
  <c r="X663" i="60"/>
  <c r="X664" i="60" s="1"/>
  <c r="Y19" i="60" s="1"/>
  <c r="Y54" i="60" s="1"/>
  <c r="AD663" i="60"/>
  <c r="AD664" i="60" s="1"/>
  <c r="AE19" i="60" s="1"/>
  <c r="AE54" i="60" s="1"/>
  <c r="Z663" i="60"/>
  <c r="Z664" i="60" s="1"/>
  <c r="AA19" i="60" s="1"/>
  <c r="AA54" i="60" s="1"/>
  <c r="J663" i="60"/>
  <c r="J664" i="60" s="1"/>
  <c r="K19" i="60" s="1"/>
  <c r="K54" i="60" s="1"/>
  <c r="D664" i="60"/>
  <c r="E19" i="60" s="1"/>
  <c r="E54" i="60" s="1"/>
  <c r="N230" i="60"/>
  <c r="N231" i="60" s="1"/>
  <c r="O10" i="60" s="1"/>
  <c r="O45" i="60" s="1"/>
  <c r="M471" i="60"/>
  <c r="M472" i="60" s="1"/>
  <c r="N15" i="60" s="1"/>
  <c r="N50" i="60" s="1"/>
  <c r="J471" i="60"/>
  <c r="J472" i="60" s="1"/>
  <c r="K15" i="60" s="1"/>
  <c r="K50" i="60" s="1"/>
  <c r="V471" i="60"/>
  <c r="V472" i="60" s="1"/>
  <c r="W15" i="60" s="1"/>
  <c r="W50" i="60" s="1"/>
  <c r="AC471" i="60"/>
  <c r="AC472" i="60" s="1"/>
  <c r="AD15" i="60" s="1"/>
  <c r="AD50" i="60" s="1"/>
  <c r="Y471" i="60"/>
  <c r="Y472" i="60" s="1"/>
  <c r="Z15" i="60" s="1"/>
  <c r="Z50" i="60" s="1"/>
  <c r="L471" i="60"/>
  <c r="L472" i="60" s="1"/>
  <c r="M15" i="60" s="1"/>
  <c r="M50" i="60" s="1"/>
  <c r="X471" i="60"/>
  <c r="X472" i="60" s="1"/>
  <c r="Y15" i="60" s="1"/>
  <c r="Y50" i="60" s="1"/>
  <c r="U471" i="60"/>
  <c r="U472" i="60" s="1"/>
  <c r="V15" i="60" s="1"/>
  <c r="V50" i="60" s="1"/>
  <c r="T471" i="60"/>
  <c r="T472" i="60" s="1"/>
  <c r="U15" i="60" s="1"/>
  <c r="U50" i="60" s="1"/>
  <c r="N471" i="60"/>
  <c r="N472" i="60" s="1"/>
  <c r="O15" i="60" s="1"/>
  <c r="O50" i="60" s="1"/>
  <c r="AD471" i="60"/>
  <c r="AD472" i="60" s="1"/>
  <c r="AE15" i="60" s="1"/>
  <c r="AE50" i="60" s="1"/>
  <c r="K471" i="60"/>
  <c r="K472" i="60" s="1"/>
  <c r="L15" i="60" s="1"/>
  <c r="L50" i="60" s="1"/>
  <c r="AB471" i="60"/>
  <c r="AB472" i="60" s="1"/>
  <c r="AC15" i="60" s="1"/>
  <c r="AC50" i="60" s="1"/>
  <c r="Z471" i="60"/>
  <c r="Z472" i="60" s="1"/>
  <c r="AA15" i="60" s="1"/>
  <c r="AA50" i="60" s="1"/>
  <c r="AA471" i="60"/>
  <c r="AA472" i="60" s="1"/>
  <c r="AB15" i="60" s="1"/>
  <c r="AB50" i="60" s="1"/>
  <c r="P471" i="60"/>
  <c r="P472" i="60" s="1"/>
  <c r="Q15" i="60" s="1"/>
  <c r="Q50" i="60" s="1"/>
  <c r="S471" i="60"/>
  <c r="S472" i="60" s="1"/>
  <c r="T15" i="60" s="1"/>
  <c r="T50" i="60" s="1"/>
  <c r="H471" i="60"/>
  <c r="H472" i="60" s="1"/>
  <c r="I15" i="60" s="1"/>
  <c r="I50" i="60" s="1"/>
  <c r="E471" i="60"/>
  <c r="E472" i="60" s="1"/>
  <c r="F15" i="60" s="1"/>
  <c r="F50" i="60" s="1"/>
  <c r="I471" i="60"/>
  <c r="I472" i="60" s="1"/>
  <c r="J15" i="60" s="1"/>
  <c r="J50" i="60" s="1"/>
  <c r="W471" i="60"/>
  <c r="W472" i="60" s="1"/>
  <c r="X15" i="60" s="1"/>
  <c r="X50" i="60" s="1"/>
  <c r="O471" i="60"/>
  <c r="O472" i="60" s="1"/>
  <c r="P15" i="60" s="1"/>
  <c r="P50" i="60" s="1"/>
  <c r="Y230" i="60"/>
  <c r="Y231" i="60" s="1"/>
  <c r="Z10" i="60" s="1"/>
  <c r="Z45" i="60" s="1"/>
  <c r="E230" i="60"/>
  <c r="E231" i="60" s="1"/>
  <c r="F10" i="60" s="1"/>
  <c r="F45" i="60" s="1"/>
  <c r="Z230" i="60"/>
  <c r="Z231" i="60" s="1"/>
  <c r="AA10" i="60" s="1"/>
  <c r="AA45" i="60" s="1"/>
  <c r="U230" i="60"/>
  <c r="U231" i="60" s="1"/>
  <c r="V10" i="60" s="1"/>
  <c r="V45" i="60" s="1"/>
  <c r="I230" i="60"/>
  <c r="I231" i="60" s="1"/>
  <c r="J10" i="60" s="1"/>
  <c r="J45" i="60" s="1"/>
  <c r="G230" i="60"/>
  <c r="G231" i="60" s="1"/>
  <c r="H10" i="60" s="1"/>
  <c r="H45" i="60" s="1"/>
  <c r="X230" i="60"/>
  <c r="X231" i="60" s="1"/>
  <c r="Y10" i="60" s="1"/>
  <c r="Y45" i="60" s="1"/>
  <c r="K230" i="60"/>
  <c r="K231" i="60" s="1"/>
  <c r="L10" i="60" s="1"/>
  <c r="L45" i="60" s="1"/>
  <c r="Q230" i="60"/>
  <c r="Q231" i="60" s="1"/>
  <c r="R10" i="60" s="1"/>
  <c r="R45" i="60" s="1"/>
  <c r="V230" i="60"/>
  <c r="V231" i="60" s="1"/>
  <c r="W10" i="60" s="1"/>
  <c r="W45" i="60" s="1"/>
  <c r="H230" i="60"/>
  <c r="H231" i="60" s="1"/>
  <c r="I10" i="60" s="1"/>
  <c r="I45" i="60" s="1"/>
  <c r="D231" i="60"/>
  <c r="E10" i="60" s="1"/>
  <c r="E45" i="60" s="1"/>
  <c r="AD230" i="60"/>
  <c r="AD231" i="60" s="1"/>
  <c r="AE10" i="60" s="1"/>
  <c r="AE45" i="60" s="1"/>
  <c r="AB230" i="60"/>
  <c r="AB231" i="60" s="1"/>
  <c r="AC10" i="60" s="1"/>
  <c r="AC45" i="60" s="1"/>
  <c r="D164" i="60"/>
  <c r="D182" i="60"/>
  <c r="D183" i="60" s="1"/>
  <c r="E9" i="60" s="1"/>
  <c r="E44" i="60" s="1"/>
  <c r="D136" i="60"/>
  <c r="D137" i="60" s="1"/>
  <c r="E8" i="60" s="1"/>
  <c r="E43" i="60" s="1"/>
  <c r="D11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117" i="60"/>
  <c r="V117" i="60"/>
  <c r="X117" i="60"/>
  <c r="M117" i="60"/>
  <c r="U117" i="60"/>
  <c r="AC117" i="60"/>
  <c r="K117" i="60"/>
  <c r="S117" i="60"/>
  <c r="AA117" i="60"/>
  <c r="I117" i="60"/>
  <c r="Y117" i="60"/>
  <c r="G117" i="60"/>
  <c r="O117" i="60"/>
  <c r="W117" i="60"/>
  <c r="Z117" i="60"/>
  <c r="P117" i="60"/>
  <c r="F117" i="60"/>
  <c r="N117" i="60"/>
  <c r="AD117" i="60"/>
  <c r="L117" i="60"/>
  <c r="T117" i="60"/>
  <c r="AB117" i="60"/>
  <c r="J117" i="60"/>
  <c r="R117" i="60"/>
  <c r="H117" i="60"/>
  <c r="E11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<sst xmlns="http://schemas.openxmlformats.org/spreadsheetml/2006/main" count="3148" uniqueCount="1117">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</sst>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0">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168" fontId="30" fillId="19" borderId="0" xfId="0" applyNumberFormat="1" applyFont="1" applyFill="1"/>
    <xf numFmtId="0" fontId="30" fillId="19" borderId="0" xfId="0" applyFont="1" applyFill="1" applyAlignment="1">
      <alignment vertical="center"/>
    </xf>
    <xf numFmtId="38" fontId="2" fillId="0" borderId="0" xfId="0" applyNumberFormat="1" applyFont="1"/>
    <xf numFmtId="187" fontId="2" fillId="0" borderId="0" xfId="0" applyNumberFormat="1" applyFon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0" fillId="0" borderId="143" xfId="0" applyBorder="1" applyAlignment="1">
      <alignment horizontal="left" vertical="top"/>
    </xf>
    <xf numFmtId="2" fontId="1" fillId="0" borderId="0" xfId="58" applyNumberFormat="1" applyFont="1" applyFill="1" applyBorder="1" applyAlignment="1" applyProtection="1"/>
    <xf numFmtId="166" fontId="1" fillId="0" borderId="0" xfId="0" applyNumberFormat="1" applyFont="1"/>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7" t="s">
        <v>215</v>
      </c>
      <c r="B17" s="927"/>
      <c r="C17" s="927"/>
      <c r="D17" s="927"/>
      <c r="E17" s="927"/>
      <c r="F17" s="927"/>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8" t="s">
        <v>217</v>
      </c>
      <c r="C20" s="928"/>
      <c r="D20" s="928"/>
      <c r="E20" s="928"/>
      <c r="F20" s="928"/>
      <c r="G20" s="52"/>
      <c r="H20" s="52"/>
      <c r="I20" s="53"/>
      <c r="J20" s="53"/>
      <c r="K20" s="53"/>
      <c r="L20" s="53"/>
      <c r="M20" s="53"/>
      <c r="N20" s="53"/>
    </row>
    <row r="21" spans="1:14" ht="17.25" customHeight="1">
      <c r="A21" s="51" t="s">
        <v>218</v>
      </c>
      <c r="B21" s="929" t="s">
        <v>221</v>
      </c>
      <c r="C21" s="929"/>
      <c r="D21" s="929"/>
      <c r="E21" s="929"/>
      <c r="F21" s="929"/>
      <c r="G21" s="52"/>
      <c r="H21" s="52"/>
      <c r="I21" s="53"/>
      <c r="J21" s="53"/>
      <c r="K21" s="53"/>
      <c r="L21" s="53"/>
      <c r="M21" s="53"/>
      <c r="N21" s="53"/>
    </row>
    <row r="22" spans="1:14" ht="17.25" customHeight="1">
      <c r="A22" s="51" t="s">
        <v>219</v>
      </c>
      <c r="B22" s="929" t="s">
        <v>220</v>
      </c>
      <c r="C22" s="929"/>
      <c r="D22" s="929"/>
      <c r="E22" s="929"/>
      <c r="F22" s="929"/>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A64" zoomScaleNormal="65" zoomScaleSheetLayoutView="100" workbookViewId="0">
      <selection activeCell="L75" sqref="L75:M76"/>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1077</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1078</v>
      </c>
      <c r="AF1" s="504" t="s">
        <v>1079</v>
      </c>
      <c r="AG1" s="504" t="s">
        <v>198</v>
      </c>
      <c r="AH1" s="504" t="s">
        <v>199</v>
      </c>
      <c r="AI1" s="876" t="s">
        <v>1080</v>
      </c>
      <c r="AJ1" s="876" t="s">
        <v>1081</v>
      </c>
      <c r="AK1" s="504" t="s">
        <v>1082</v>
      </c>
      <c r="AL1" s="504" t="s">
        <v>1083</v>
      </c>
      <c r="AM1" s="505" t="s">
        <v>1084</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1085</v>
      </c>
      <c r="B44" s="677" t="s">
        <v>1086</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1087</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1088</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1089</v>
      </c>
      <c r="B59" s="714" t="s">
        <v>1090</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1091</v>
      </c>
      <c r="B60" s="714" t="s">
        <v>1092</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1093</v>
      </c>
      <c r="B61" s="714" t="s">
        <v>1094</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1095</v>
      </c>
      <c r="B62" s="714" t="s">
        <v>1096</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1097</v>
      </c>
      <c r="B63" s="714" t="s">
        <v>1098</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1099</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1100</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1101</v>
      </c>
      <c r="B66" s="741" t="s">
        <v>1102</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1103</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1104</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1105</v>
      </c>
      <c r="B69" s="732" t="s">
        <v>1106</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1107</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1108</v>
      </c>
      <c r="B75" s="122"/>
      <c r="C75" s="122"/>
      <c r="D75" s="122"/>
      <c r="E75" s="122"/>
      <c r="H75" s="122"/>
      <c r="I75" s="122"/>
      <c r="J75" s="122"/>
      <c r="K75" s="122"/>
      <c r="L75" s="925">
        <v>1</v>
      </c>
      <c r="M75" s="925" t="s">
        <v>1116</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6">
        <v>4.1868000000000002E-2</v>
      </c>
      <c r="M76" s="925"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915</v>
      </c>
      <c r="C5" s="410" t="s">
        <v>914</v>
      </c>
      <c r="D5" s="115" t="s">
        <v>1112</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846</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847</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843</v>
      </c>
      <c r="B10" s="371" t="s">
        <v>844</v>
      </c>
    </row>
    <row r="11" spans="1:30">
      <c r="A11" s="370" t="s">
        <v>817</v>
      </c>
      <c r="B11" s="370" t="s">
        <v>359</v>
      </c>
    </row>
    <row r="12" spans="1:30">
      <c r="A12" s="368" t="s">
        <v>818</v>
      </c>
      <c r="B12" s="368" t="s">
        <v>382</v>
      </c>
    </row>
    <row r="13" spans="1:30">
      <c r="A13" s="368" t="s">
        <v>819</v>
      </c>
      <c r="B13" s="368" t="s">
        <v>371</v>
      </c>
    </row>
    <row r="14" spans="1:30">
      <c r="A14" s="368" t="s">
        <v>820</v>
      </c>
      <c r="B14" s="368" t="s">
        <v>372</v>
      </c>
    </row>
    <row r="15" spans="1:30">
      <c r="A15" s="368" t="s">
        <v>821</v>
      </c>
      <c r="B15" s="368" t="s">
        <v>383</v>
      </c>
    </row>
    <row r="16" spans="1:30">
      <c r="A16" s="368" t="s">
        <v>822</v>
      </c>
      <c r="B16" s="368" t="s">
        <v>360</v>
      </c>
    </row>
    <row r="17" spans="1:2">
      <c r="A17" s="368" t="s">
        <v>823</v>
      </c>
      <c r="B17" s="368" t="s">
        <v>377</v>
      </c>
    </row>
    <row r="18" spans="1:2">
      <c r="A18" s="368" t="s">
        <v>824</v>
      </c>
      <c r="B18" s="368" t="s">
        <v>373</v>
      </c>
    </row>
    <row r="19" spans="1:2">
      <c r="A19" s="368" t="s">
        <v>825</v>
      </c>
      <c r="B19" s="368" t="s">
        <v>361</v>
      </c>
    </row>
    <row r="20" spans="1:2">
      <c r="A20" s="368" t="s">
        <v>826</v>
      </c>
      <c r="B20" s="368" t="s">
        <v>362</v>
      </c>
    </row>
    <row r="21" spans="1:2">
      <c r="A21" s="368" t="s">
        <v>827</v>
      </c>
      <c r="B21" s="368" t="s">
        <v>363</v>
      </c>
    </row>
    <row r="22" spans="1:2">
      <c r="A22" s="368" t="s">
        <v>828</v>
      </c>
      <c r="B22" s="368" t="s">
        <v>378</v>
      </c>
    </row>
    <row r="23" spans="1:2">
      <c r="A23" s="368" t="s">
        <v>829</v>
      </c>
      <c r="B23" s="368" t="s">
        <v>374</v>
      </c>
    </row>
    <row r="24" spans="1:2">
      <c r="A24" s="368" t="s">
        <v>830</v>
      </c>
      <c r="B24" s="368" t="s">
        <v>364</v>
      </c>
    </row>
    <row r="25" spans="1:2">
      <c r="A25" s="368" t="s">
        <v>831</v>
      </c>
      <c r="B25" s="368" t="s">
        <v>365</v>
      </c>
    </row>
    <row r="26" spans="1:2">
      <c r="A26" s="368" t="s">
        <v>832</v>
      </c>
      <c r="B26" s="368" t="s">
        <v>379</v>
      </c>
    </row>
    <row r="27" spans="1:2">
      <c r="A27" s="368" t="s">
        <v>833</v>
      </c>
      <c r="B27" s="368" t="s">
        <v>366</v>
      </c>
    </row>
    <row r="28" spans="1:2">
      <c r="A28" s="368" t="s">
        <v>834</v>
      </c>
      <c r="B28" s="368" t="s">
        <v>384</v>
      </c>
    </row>
    <row r="29" spans="1:2">
      <c r="A29" s="368" t="s">
        <v>835</v>
      </c>
      <c r="B29" s="368" t="s">
        <v>367</v>
      </c>
    </row>
    <row r="30" spans="1:2">
      <c r="A30" s="368" t="s">
        <v>836</v>
      </c>
      <c r="B30" s="368" t="s">
        <v>380</v>
      </c>
    </row>
    <row r="31" spans="1:2">
      <c r="A31" s="368" t="s">
        <v>837</v>
      </c>
      <c r="B31" s="368" t="s">
        <v>381</v>
      </c>
    </row>
    <row r="32" spans="1:2">
      <c r="A32" s="368" t="s">
        <v>838</v>
      </c>
      <c r="B32" s="368" t="s">
        <v>375</v>
      </c>
    </row>
    <row r="33" spans="1:2">
      <c r="A33" s="368" t="s">
        <v>839</v>
      </c>
      <c r="B33" s="368" t="s">
        <v>376</v>
      </c>
    </row>
    <row r="34" spans="1:2">
      <c r="A34" s="368" t="s">
        <v>840</v>
      </c>
      <c r="B34" s="368" t="s">
        <v>368</v>
      </c>
    </row>
    <row r="35" spans="1:2">
      <c r="A35" s="368" t="s">
        <v>841</v>
      </c>
      <c r="B35" s="368" t="s">
        <v>369</v>
      </c>
    </row>
    <row r="36" spans="1:2">
      <c r="A36" s="368" t="s">
        <v>842</v>
      </c>
      <c r="B36" s="368" t="s">
        <v>370</v>
      </c>
    </row>
    <row r="37" spans="1:2">
      <c r="A37" s="369" t="s">
        <v>845</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937</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938</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939</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940</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941</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942</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1058</v>
      </c>
      <c r="D12" s="792" t="s">
        <v>1055</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943</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944</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945</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801</v>
      </c>
      <c r="D16" s="792" t="s">
        <v>946</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947</v>
      </c>
      <c r="D17" s="792" t="s">
        <v>948</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949</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899</v>
      </c>
      <c r="D19" s="27" t="s">
        <v>904</v>
      </c>
      <c r="E19" s="136" t="s">
        <v>809</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900</v>
      </c>
      <c r="D20" s="27" t="s">
        <v>902</v>
      </c>
      <c r="E20" s="136" t="s">
        <v>809</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901</v>
      </c>
      <c r="D21" s="27" t="s">
        <v>903</v>
      </c>
      <c r="E21" s="201" t="s">
        <v>809</v>
      </c>
      <c r="F21" s="56"/>
      <c r="G21" s="56"/>
      <c r="H21" s="56"/>
      <c r="I21" s="56"/>
      <c r="J21" s="56"/>
    </row>
    <row r="22" spans="1:11">
      <c r="A22" s="136"/>
      <c r="B22" s="56" t="str">
        <f>_xlfn.TEXTJOIN(",",TRUE,Regions!$C$3:'Regions'!$AD$3)</f>
        <v>IE,IE-CW,IE-D,IE-KE,IE-KK,IE-LS,IE-LD,IE-LH,IE-MH,IE-OY,IE-WH,IE-WX,IE-WW,IE-CE,IE-CO,IE-KY,IE-LK,IE-TA,IE-WD,IE-G,IE-LM,IE-MO,IE-RN,IE-SO,IE-CN,IE-DL,IE-MN</v>
      </c>
      <c r="C22" s="56" t="s">
        <v>1052</v>
      </c>
      <c r="D22" s="56" t="s">
        <v>793</v>
      </c>
      <c r="E22" s="201" t="s">
        <v>916</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792</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791</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790</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789</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788</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E28" sqref="E28"/>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794</v>
      </c>
      <c r="C6" s="359" t="str">
        <f>_xlfn.TEXTJOIN(",",TRUE,Regions!$C$3:'Regions'!$AD$3)</f>
        <v>IE,IE-CW,IE-D,IE-KE,IE-KK,IE-LS,IE-LD,IE-LH,IE-MH,IE-OY,IE-WH,IE-WX,IE-WW,IE-CE,IE-CO,IE-KY,IE-LK,IE-TA,IE-WD,IE-G,IE-LM,IE-MO,IE-RN,IE-SO,IE-CN,IE-DL,IE-MN</v>
      </c>
      <c r="D6" s="425" t="s">
        <v>950</v>
      </c>
      <c r="E6" s="425" t="s">
        <v>951</v>
      </c>
      <c r="F6" s="359" t="s">
        <v>809</v>
      </c>
      <c r="G6" s="359" t="s">
        <v>1109</v>
      </c>
      <c r="H6" s="359"/>
      <c r="I6" s="359"/>
      <c r="J6" s="359"/>
    </row>
    <row r="7" spans="2:10">
      <c r="B7" s="359" t="s">
        <v>794</v>
      </c>
      <c r="C7" s="359" t="str">
        <f>_xlfn.TEXTJOIN(",",TRUE,Regions!$C$3:'Regions'!$AD$3)</f>
        <v>IE,IE-CW,IE-D,IE-KE,IE-KK,IE-LS,IE-LD,IE-LH,IE-MH,IE-OY,IE-WH,IE-WX,IE-WW,IE-CE,IE-CO,IE-KY,IE-LK,IE-TA,IE-WD,IE-G,IE-LM,IE-MO,IE-RN,IE-SO,IE-CN,IE-DL,IE-MN</v>
      </c>
      <c r="D7" s="425" t="s">
        <v>952</v>
      </c>
      <c r="E7" s="425" t="s">
        <v>953</v>
      </c>
      <c r="F7" s="359" t="s">
        <v>809</v>
      </c>
      <c r="G7" s="359" t="s">
        <v>1109</v>
      </c>
      <c r="H7" s="359"/>
      <c r="I7" s="359"/>
      <c r="J7" s="359"/>
    </row>
    <row r="8" spans="2:10">
      <c r="B8" s="783" t="s">
        <v>523</v>
      </c>
      <c r="C8" s="783"/>
      <c r="D8" s="783"/>
      <c r="E8" s="783"/>
      <c r="F8" s="783"/>
      <c r="G8" s="783"/>
      <c r="H8" s="783"/>
      <c r="I8" s="783"/>
      <c r="J8" s="783"/>
    </row>
    <row r="9" spans="2:10">
      <c r="B9" s="359" t="s">
        <v>794</v>
      </c>
      <c r="C9" s="359" t="str">
        <f>_xlfn.TEXTJOIN(",",TRUE,Regions!$C$3:'Regions'!$AD$3)</f>
        <v>IE,IE-CW,IE-D,IE-KE,IE-KK,IE-LS,IE-LD,IE-LH,IE-MH,IE-OY,IE-WH,IE-WX,IE-WW,IE-CE,IE-CO,IE-KY,IE-LK,IE-TA,IE-WD,IE-G,IE-LM,IE-MO,IE-RN,IE-SO,IE-CN,IE-DL,IE-MN</v>
      </c>
      <c r="D9" s="425" t="s">
        <v>954</v>
      </c>
      <c r="E9" s="425" t="s">
        <v>955</v>
      </c>
      <c r="F9" s="359" t="s">
        <v>809</v>
      </c>
      <c r="G9" s="359" t="s">
        <v>1109</v>
      </c>
      <c r="H9" s="359"/>
      <c r="I9" s="359"/>
      <c r="J9" s="359"/>
    </row>
    <row r="10" spans="2:10">
      <c r="B10" s="783" t="s">
        <v>524</v>
      </c>
      <c r="C10" s="783"/>
      <c r="D10" s="783"/>
      <c r="E10" s="783"/>
      <c r="F10" s="784"/>
      <c r="G10" s="783"/>
      <c r="H10" s="783"/>
      <c r="I10" s="783"/>
      <c r="J10" s="783"/>
    </row>
    <row r="11" spans="2:10">
      <c r="B11" s="359" t="s">
        <v>794</v>
      </c>
      <c r="C11" s="359" t="str">
        <f>_xlfn.TEXTJOIN(",",TRUE,Regions!$C$3:'Regions'!$AD$3)</f>
        <v>IE,IE-CW,IE-D,IE-KE,IE-KK,IE-LS,IE-LD,IE-LH,IE-MH,IE-OY,IE-WH,IE-WX,IE-WW,IE-CE,IE-CO,IE-KY,IE-LK,IE-TA,IE-WD,IE-G,IE-LM,IE-MO,IE-RN,IE-SO,IE-CN,IE-DL,IE-MN</v>
      </c>
      <c r="D11" s="425" t="s">
        <v>956</v>
      </c>
      <c r="E11" s="425" t="s">
        <v>957</v>
      </c>
      <c r="F11" s="359" t="s">
        <v>809</v>
      </c>
      <c r="G11" s="359" t="s">
        <v>1109</v>
      </c>
      <c r="H11" s="359"/>
      <c r="I11" s="359"/>
      <c r="J11" s="359"/>
    </row>
    <row r="12" spans="2:10">
      <c r="B12" s="359" t="s">
        <v>794</v>
      </c>
      <c r="C12" s="359" t="str">
        <f>_xlfn.TEXTJOIN(",",TRUE,Regions!$C$3:'Regions'!$AD$3)</f>
        <v>IE,IE-CW,IE-D,IE-KE,IE-KK,IE-LS,IE-LD,IE-LH,IE-MH,IE-OY,IE-WH,IE-WX,IE-WW,IE-CE,IE-CO,IE-KY,IE-LK,IE-TA,IE-WD,IE-G,IE-LM,IE-MO,IE-RN,IE-SO,IE-CN,IE-DL,IE-MN</v>
      </c>
      <c r="D12" s="425" t="s">
        <v>958</v>
      </c>
      <c r="E12" s="425" t="s">
        <v>959</v>
      </c>
      <c r="F12" s="359" t="s">
        <v>809</v>
      </c>
      <c r="G12" s="359" t="s">
        <v>1109</v>
      </c>
      <c r="H12" s="359"/>
      <c r="I12" s="359"/>
      <c r="J12" s="359"/>
    </row>
    <row r="13" spans="2:10">
      <c r="B13" s="359" t="s">
        <v>794</v>
      </c>
      <c r="C13" s="359" t="str">
        <f>_xlfn.TEXTJOIN(",",TRUE,Regions!$C$3:'Regions'!$AD$3)</f>
        <v>IE,IE-CW,IE-D,IE-KE,IE-KK,IE-LS,IE-LD,IE-LH,IE-MH,IE-OY,IE-WH,IE-WX,IE-WW,IE-CE,IE-CO,IE-KY,IE-LK,IE-TA,IE-WD,IE-G,IE-LM,IE-MO,IE-RN,IE-SO,IE-CN,IE-DL,IE-MN</v>
      </c>
      <c r="D13" s="425" t="s">
        <v>960</v>
      </c>
      <c r="E13" s="425" t="s">
        <v>961</v>
      </c>
      <c r="F13" s="359" t="s">
        <v>809</v>
      </c>
      <c r="G13" s="359" t="s">
        <v>1109</v>
      </c>
      <c r="H13" s="359"/>
      <c r="I13" s="359"/>
      <c r="J13" s="359"/>
    </row>
    <row r="14" spans="2:10">
      <c r="B14" s="359" t="s">
        <v>794</v>
      </c>
      <c r="C14" s="359" t="str">
        <f>_xlfn.TEXTJOIN(",",TRUE,Regions!$C$3:'Regions'!$AD$3)</f>
        <v>IE,IE-CW,IE-D,IE-KE,IE-KK,IE-LS,IE-LD,IE-LH,IE-MH,IE-OY,IE-WH,IE-WX,IE-WW,IE-CE,IE-CO,IE-KY,IE-LK,IE-TA,IE-WD,IE-G,IE-LM,IE-MO,IE-RN,IE-SO,IE-CN,IE-DL,IE-MN</v>
      </c>
      <c r="D14" s="425" t="s">
        <v>962</v>
      </c>
      <c r="E14" s="425" t="s">
        <v>963</v>
      </c>
      <c r="F14" s="359" t="s">
        <v>809</v>
      </c>
      <c r="G14" s="359" t="s">
        <v>1109</v>
      </c>
      <c r="H14" s="359"/>
      <c r="I14" s="359"/>
      <c r="J14" s="359"/>
    </row>
    <row r="15" spans="2:10">
      <c r="B15" s="359" t="s">
        <v>794</v>
      </c>
      <c r="C15" s="359" t="str">
        <f>_xlfn.TEXTJOIN(",",TRUE,Regions!$C$3:'Regions'!$AD$3)</f>
        <v>IE,IE-CW,IE-D,IE-KE,IE-KK,IE-LS,IE-LD,IE-LH,IE-MH,IE-OY,IE-WH,IE-WX,IE-WW,IE-CE,IE-CO,IE-KY,IE-LK,IE-TA,IE-WD,IE-G,IE-LM,IE-MO,IE-RN,IE-SO,IE-CN,IE-DL,IE-MN</v>
      </c>
      <c r="D15" s="425" t="s">
        <v>964</v>
      </c>
      <c r="E15" s="425" t="s">
        <v>965</v>
      </c>
      <c r="F15" s="359" t="s">
        <v>809</v>
      </c>
      <c r="G15" s="359" t="s">
        <v>1109</v>
      </c>
      <c r="H15" s="359"/>
      <c r="I15" s="359"/>
      <c r="J15" s="359"/>
    </row>
    <row r="16" spans="2:10">
      <c r="B16" s="359" t="s">
        <v>794</v>
      </c>
      <c r="C16" s="359" t="str">
        <f>_xlfn.TEXTJOIN(",",TRUE,Regions!$C$3:'Regions'!$AD$3)</f>
        <v>IE,IE-CW,IE-D,IE-KE,IE-KK,IE-LS,IE-LD,IE-LH,IE-MH,IE-OY,IE-WH,IE-WX,IE-WW,IE-CE,IE-CO,IE-KY,IE-LK,IE-TA,IE-WD,IE-G,IE-LM,IE-MO,IE-RN,IE-SO,IE-CN,IE-DL,IE-MN</v>
      </c>
      <c r="D16" s="425" t="s">
        <v>966</v>
      </c>
      <c r="E16" s="425" t="s">
        <v>967</v>
      </c>
      <c r="F16" s="359" t="s">
        <v>809</v>
      </c>
      <c r="G16" s="359" t="s">
        <v>1109</v>
      </c>
      <c r="H16" s="359"/>
      <c r="I16" s="359"/>
      <c r="J16" s="359"/>
    </row>
    <row r="17" spans="2:10">
      <c r="B17" s="359" t="s">
        <v>794</v>
      </c>
      <c r="C17" s="359" t="str">
        <f>_xlfn.TEXTJOIN(",",TRUE,Regions!$C$3:'Regions'!$AD$3)</f>
        <v>IE,IE-CW,IE-D,IE-KE,IE-KK,IE-LS,IE-LD,IE-LH,IE-MH,IE-OY,IE-WH,IE-WX,IE-WW,IE-CE,IE-CO,IE-KY,IE-LK,IE-TA,IE-WD,IE-G,IE-LM,IE-MO,IE-RN,IE-SO,IE-CN,IE-DL,IE-MN</v>
      </c>
      <c r="D17" s="425" t="s">
        <v>968</v>
      </c>
      <c r="E17" s="425" t="s">
        <v>969</v>
      </c>
      <c r="F17" s="359" t="s">
        <v>809</v>
      </c>
      <c r="G17" s="359" t="s">
        <v>1109</v>
      </c>
      <c r="H17" s="359"/>
      <c r="I17" s="359"/>
      <c r="J17" s="359"/>
    </row>
    <row r="18" spans="2:10">
      <c r="B18" s="359" t="s">
        <v>794</v>
      </c>
      <c r="C18" s="359" t="str">
        <f>_xlfn.TEXTJOIN(",",TRUE,Regions!$C$3:'Regions'!$AD$3)</f>
        <v>IE,IE-CW,IE-D,IE-KE,IE-KK,IE-LS,IE-LD,IE-LH,IE-MH,IE-OY,IE-WH,IE-WX,IE-WW,IE-CE,IE-CO,IE-KY,IE-LK,IE-TA,IE-WD,IE-G,IE-LM,IE-MO,IE-RN,IE-SO,IE-CN,IE-DL,IE-MN</v>
      </c>
      <c r="D18" s="425" t="s">
        <v>970</v>
      </c>
      <c r="E18" s="425" t="s">
        <v>971</v>
      </c>
      <c r="F18" s="359" t="s">
        <v>809</v>
      </c>
      <c r="G18" s="359" t="s">
        <v>1109</v>
      </c>
      <c r="H18" s="359"/>
      <c r="I18" s="359"/>
      <c r="J18" s="359"/>
    </row>
    <row r="19" spans="2:10">
      <c r="B19" s="359" t="s">
        <v>794</v>
      </c>
      <c r="C19" s="359" t="str">
        <f>_xlfn.TEXTJOIN(",",TRUE,Regions!$C$3:'Regions'!$AD$3)</f>
        <v>IE,IE-CW,IE-D,IE-KE,IE-KK,IE-LS,IE-LD,IE-LH,IE-MH,IE-OY,IE-WH,IE-WX,IE-WW,IE-CE,IE-CO,IE-KY,IE-LK,IE-TA,IE-WD,IE-G,IE-LM,IE-MO,IE-RN,IE-SO,IE-CN,IE-DL,IE-MN</v>
      </c>
      <c r="D19" s="425" t="s">
        <v>972</v>
      </c>
      <c r="E19" s="425" t="s">
        <v>973</v>
      </c>
      <c r="F19" s="359" t="s">
        <v>809</v>
      </c>
      <c r="G19" s="359" t="s">
        <v>1109</v>
      </c>
      <c r="H19" s="359"/>
      <c r="I19" s="359"/>
      <c r="J19" s="359"/>
    </row>
    <row r="20" spans="2:10">
      <c r="B20" s="783" t="s">
        <v>539</v>
      </c>
      <c r="C20" s="783"/>
      <c r="D20" s="783"/>
      <c r="E20" s="783"/>
      <c r="F20" s="784"/>
      <c r="G20" s="783"/>
      <c r="H20" s="783"/>
      <c r="I20" s="783"/>
      <c r="J20" s="783"/>
    </row>
    <row r="21" spans="2:10">
      <c r="B21" s="359" t="s">
        <v>794</v>
      </c>
      <c r="C21" s="359" t="str">
        <f>_xlfn.TEXTJOIN(",",TRUE,Regions!$C$3:'Regions'!$AD$3)</f>
        <v>IE,IE-CW,IE-D,IE-KE,IE-KK,IE-LS,IE-LD,IE-LH,IE-MH,IE-OY,IE-WH,IE-WX,IE-WW,IE-CE,IE-CO,IE-KY,IE-LK,IE-TA,IE-WD,IE-G,IE-LM,IE-MO,IE-RN,IE-SO,IE-CN,IE-DL,IE-MN</v>
      </c>
      <c r="D21" s="425" t="s">
        <v>974</v>
      </c>
      <c r="E21" s="425" t="s">
        <v>975</v>
      </c>
      <c r="F21" s="359" t="s">
        <v>809</v>
      </c>
      <c r="G21" s="359" t="s">
        <v>1109</v>
      </c>
      <c r="H21" s="359"/>
      <c r="I21" s="359"/>
      <c r="J21" s="359"/>
    </row>
    <row r="22" spans="2:10">
      <c r="B22" s="359" t="s">
        <v>794</v>
      </c>
      <c r="C22" s="359" t="str">
        <f>_xlfn.TEXTJOIN(",",TRUE,Regions!$C$3:'Regions'!$AD$3)</f>
        <v>IE,IE-CW,IE-D,IE-KE,IE-KK,IE-LS,IE-LD,IE-LH,IE-MH,IE-OY,IE-WH,IE-WX,IE-WW,IE-CE,IE-CO,IE-KY,IE-LK,IE-TA,IE-WD,IE-G,IE-LM,IE-MO,IE-RN,IE-SO,IE-CN,IE-DL,IE-MN</v>
      </c>
      <c r="D22" s="425" t="s">
        <v>976</v>
      </c>
      <c r="E22" s="425" t="s">
        <v>977</v>
      </c>
      <c r="F22" s="359" t="s">
        <v>809</v>
      </c>
      <c r="G22" s="359" t="s">
        <v>1109</v>
      </c>
      <c r="H22" s="359"/>
      <c r="I22" s="359"/>
      <c r="J22" s="359"/>
    </row>
    <row r="23" spans="2:10">
      <c r="B23" s="359" t="s">
        <v>794</v>
      </c>
      <c r="C23" s="359" t="str">
        <f>_xlfn.TEXTJOIN(",",TRUE,Regions!$C$3:'Regions'!$AD$3)</f>
        <v>IE,IE-CW,IE-D,IE-KE,IE-KK,IE-LS,IE-LD,IE-LH,IE-MH,IE-OY,IE-WH,IE-WX,IE-WW,IE-CE,IE-CO,IE-KY,IE-LK,IE-TA,IE-WD,IE-G,IE-LM,IE-MO,IE-RN,IE-SO,IE-CN,IE-DL,IE-MN</v>
      </c>
      <c r="D23" s="425" t="s">
        <v>978</v>
      </c>
      <c r="E23" s="425" t="s">
        <v>979</v>
      </c>
      <c r="F23" s="359" t="s">
        <v>809</v>
      </c>
      <c r="G23" s="359" t="s">
        <v>1109</v>
      </c>
      <c r="H23" s="359"/>
      <c r="I23" s="359"/>
      <c r="J23" s="359"/>
    </row>
    <row r="24" spans="2:10">
      <c r="B24" s="783" t="s">
        <v>575</v>
      </c>
      <c r="C24" s="783"/>
      <c r="D24" s="783"/>
      <c r="E24" s="783"/>
      <c r="F24" s="784"/>
      <c r="G24" s="783"/>
      <c r="H24" s="783"/>
      <c r="I24" s="783"/>
      <c r="J24" s="783"/>
    </row>
    <row r="25" spans="2:10">
      <c r="B25" s="359" t="s">
        <v>794</v>
      </c>
      <c r="C25" s="359" t="str">
        <f>_xlfn.TEXTJOIN(",",TRUE,Regions!$C$3:'Regions'!$AD$3)</f>
        <v>IE,IE-CW,IE-D,IE-KE,IE-KK,IE-LS,IE-LD,IE-LH,IE-MH,IE-OY,IE-WH,IE-WX,IE-WW,IE-CE,IE-CO,IE-KY,IE-LK,IE-TA,IE-WD,IE-G,IE-LM,IE-MO,IE-RN,IE-SO,IE-CN,IE-DL,IE-MN</v>
      </c>
      <c r="D25" s="425" t="s">
        <v>980</v>
      </c>
      <c r="E25" s="425" t="s">
        <v>981</v>
      </c>
      <c r="F25" s="359" t="s">
        <v>809</v>
      </c>
      <c r="G25" s="359" t="s">
        <v>1109</v>
      </c>
      <c r="H25" s="359"/>
      <c r="I25" s="359"/>
      <c r="J25" s="359"/>
    </row>
    <row r="26" spans="2:10">
      <c r="B26" s="783" t="s">
        <v>113</v>
      </c>
      <c r="C26" s="783"/>
      <c r="D26" s="783"/>
      <c r="E26" s="783"/>
      <c r="F26" s="784"/>
      <c r="G26" s="783"/>
      <c r="H26" s="783"/>
      <c r="I26" s="783"/>
      <c r="J26" s="783"/>
    </row>
    <row r="27" spans="2:10">
      <c r="B27" s="359" t="s">
        <v>794</v>
      </c>
      <c r="C27" s="359" t="str">
        <f>_xlfn.TEXTJOIN(",",TRUE,Regions!$C$3:'Regions'!$AD$3)</f>
        <v>IE,IE-CW,IE-D,IE-KE,IE-KK,IE-LS,IE-LD,IE-LH,IE-MH,IE-OY,IE-WH,IE-WX,IE-WW,IE-CE,IE-CO,IE-KY,IE-LK,IE-TA,IE-WD,IE-G,IE-LM,IE-MO,IE-RN,IE-SO,IE-CN,IE-DL,IE-MN</v>
      </c>
      <c r="D27" s="425" t="s">
        <v>1053</v>
      </c>
      <c r="E27" s="425" t="s">
        <v>982</v>
      </c>
      <c r="F27" s="359" t="s">
        <v>809</v>
      </c>
      <c r="G27" s="359" t="s">
        <v>1109</v>
      </c>
      <c r="H27" s="359"/>
      <c r="I27" s="359"/>
      <c r="J27" s="359"/>
    </row>
    <row r="28" spans="2:10">
      <c r="B28" s="359" t="s">
        <v>794</v>
      </c>
      <c r="C28" s="359" t="str">
        <f>_xlfn.TEXTJOIN(",",TRUE,Regions!$C$3:'Regions'!$AD$3)</f>
        <v>IE,IE-CW,IE-D,IE-KE,IE-KK,IE-LS,IE-LD,IE-LH,IE-MH,IE-OY,IE-WH,IE-WX,IE-WW,IE-CE,IE-CO,IE-KY,IE-LK,IE-TA,IE-WD,IE-G,IE-LM,IE-MO,IE-RN,IE-SO,IE-CN,IE-DL,IE-MN</v>
      </c>
      <c r="D28" s="425" t="s">
        <v>1054</v>
      </c>
      <c r="E28" s="425" t="s">
        <v>983</v>
      </c>
      <c r="F28" s="359" t="s">
        <v>809</v>
      </c>
      <c r="G28" s="359" t="s">
        <v>1109</v>
      </c>
      <c r="H28" s="359"/>
      <c r="I28" s="359"/>
      <c r="J28" s="359"/>
    </row>
    <row r="29" spans="2:10">
      <c r="B29" s="359" t="s">
        <v>794</v>
      </c>
      <c r="C29" s="359" t="str">
        <f>_xlfn.TEXTJOIN(",",TRUE,Regions!$C$3:'Regions'!$AD$3)</f>
        <v>IE,IE-CW,IE-D,IE-KE,IE-KK,IE-LS,IE-LD,IE-LH,IE-MH,IE-OY,IE-WH,IE-WX,IE-WW,IE-CE,IE-CO,IE-KY,IE-LK,IE-TA,IE-WD,IE-G,IE-LM,IE-MO,IE-RN,IE-SO,IE-CN,IE-DL,IE-MN</v>
      </c>
      <c r="D29" s="425" t="s">
        <v>984</v>
      </c>
      <c r="E29" s="425" t="s">
        <v>985</v>
      </c>
      <c r="F29" s="359" t="s">
        <v>809</v>
      </c>
      <c r="G29" s="359" t="s">
        <v>1109</v>
      </c>
      <c r="H29" s="359"/>
      <c r="I29" s="359"/>
      <c r="J29" s="359"/>
    </row>
    <row r="30" spans="2:10">
      <c r="B30" s="782" t="s">
        <v>1110</v>
      </c>
      <c r="C30" s="782"/>
      <c r="D30" s="782"/>
      <c r="E30" s="782"/>
      <c r="F30" s="782"/>
      <c r="G30" s="782"/>
      <c r="H30" s="782"/>
      <c r="I30" s="782"/>
      <c r="J30" s="782"/>
    </row>
    <row r="31" spans="2:10">
      <c r="B31" s="783" t="s">
        <v>800</v>
      </c>
      <c r="C31" s="783"/>
      <c r="D31" s="783"/>
      <c r="E31" s="783"/>
      <c r="F31" s="784"/>
      <c r="G31" s="783"/>
      <c r="H31" s="783"/>
      <c r="I31" s="783"/>
      <c r="J31" s="783"/>
    </row>
    <row r="32" spans="2:10">
      <c r="B32" s="359" t="s">
        <v>794</v>
      </c>
      <c r="C32" s="359" t="str">
        <f>_xlfn.TEXTJOIN(",",TRUE,Regions!$C$3:'Regions'!$AD$3)</f>
        <v>IE,IE-CW,IE-D,IE-KE,IE-KK,IE-LS,IE-LD,IE-LH,IE-MH,IE-OY,IE-WH,IE-WX,IE-WW,IE-CE,IE-CO,IE-KY,IE-LK,IE-TA,IE-WD,IE-G,IE-LM,IE-MO,IE-RN,IE-SO,IE-CN,IE-DL,IE-MN</v>
      </c>
      <c r="D32" s="425" t="s">
        <v>986</v>
      </c>
      <c r="E32" s="425" t="s">
        <v>987</v>
      </c>
      <c r="F32" s="359" t="s">
        <v>916</v>
      </c>
      <c r="G32" s="359" t="s">
        <v>1109</v>
      </c>
      <c r="H32" s="359"/>
      <c r="I32" s="359"/>
      <c r="J32" s="359"/>
    </row>
    <row r="33" spans="2:10">
      <c r="B33" s="359" t="s">
        <v>794</v>
      </c>
      <c r="C33" s="359" t="str">
        <f>_xlfn.TEXTJOIN(",",TRUE,Regions!$C$3:'Regions'!$AD$3)</f>
        <v>IE,IE-CW,IE-D,IE-KE,IE-KK,IE-LS,IE-LD,IE-LH,IE-MH,IE-OY,IE-WH,IE-WX,IE-WW,IE-CE,IE-CO,IE-KY,IE-LK,IE-TA,IE-WD,IE-G,IE-LM,IE-MO,IE-RN,IE-SO,IE-CN,IE-DL,IE-MN</v>
      </c>
      <c r="D33" s="425" t="s">
        <v>1041</v>
      </c>
      <c r="E33" s="425" t="s">
        <v>1040</v>
      </c>
      <c r="F33" s="359" t="s">
        <v>916</v>
      </c>
      <c r="G33" s="359" t="s">
        <v>1109</v>
      </c>
      <c r="H33" s="359"/>
      <c r="I33" s="359"/>
      <c r="J33" s="359"/>
    </row>
    <row r="34" spans="2:10">
      <c r="B34" s="923" t="s">
        <v>794</v>
      </c>
      <c r="C34" s="923" t="str">
        <f>_xlfn.TEXTJOIN(",",TRUE,Regions!$C$3:'Regions'!$AD$3)</f>
        <v>IE,IE-CW,IE-D,IE-KE,IE-KK,IE-LS,IE-LD,IE-LH,IE-MH,IE-OY,IE-WH,IE-WX,IE-WW,IE-CE,IE-CO,IE-KY,IE-LK,IE-TA,IE-WD,IE-G,IE-LM,IE-MO,IE-RN,IE-SO,IE-CN,IE-DL,IE-MN</v>
      </c>
      <c r="D34" s="924" t="s">
        <v>1042</v>
      </c>
      <c r="E34" s="924" t="s">
        <v>1043</v>
      </c>
      <c r="F34" s="923" t="s">
        <v>916</v>
      </c>
      <c r="G34" s="923" t="s">
        <v>1109</v>
      </c>
      <c r="H34" s="923"/>
      <c r="I34" s="923"/>
      <c r="J34" s="923"/>
    </row>
    <row r="35" spans="2:10">
      <c r="B35" s="359" t="s">
        <v>794</v>
      </c>
      <c r="C35" s="359" t="str">
        <f>_xlfn.TEXTJOIN(",",TRUE,Regions!$C$3:'Regions'!$AD$3)</f>
        <v>IE,IE-CW,IE-D,IE-KE,IE-KK,IE-LS,IE-LD,IE-LH,IE-MH,IE-OY,IE-WH,IE-WX,IE-WW,IE-CE,IE-CO,IE-KY,IE-LK,IE-TA,IE-WD,IE-G,IE-LM,IE-MO,IE-RN,IE-SO,IE-CN,IE-DL,IE-MN</v>
      </c>
      <c r="D35" s="425" t="s">
        <v>988</v>
      </c>
      <c r="E35" s="425" t="s">
        <v>989</v>
      </c>
      <c r="F35" s="359" t="s">
        <v>916</v>
      </c>
      <c r="G35" s="359" t="s">
        <v>1109</v>
      </c>
      <c r="H35" s="359"/>
      <c r="I35" s="359"/>
      <c r="J35" s="359"/>
    </row>
    <row r="36" spans="2:10">
      <c r="B36" s="359" t="s">
        <v>794</v>
      </c>
      <c r="C36" s="359" t="str">
        <f>_xlfn.TEXTJOIN(",",TRUE,Regions!$C$3:'Regions'!$AD$3)</f>
        <v>IE,IE-CW,IE-D,IE-KE,IE-KK,IE-LS,IE-LD,IE-LH,IE-MH,IE-OY,IE-WH,IE-WX,IE-WW,IE-CE,IE-CO,IE-KY,IE-LK,IE-TA,IE-WD,IE-G,IE-LM,IE-MO,IE-RN,IE-SO,IE-CN,IE-DL,IE-MN</v>
      </c>
      <c r="D36" s="425" t="s">
        <v>990</v>
      </c>
      <c r="E36" s="425" t="s">
        <v>991</v>
      </c>
      <c r="F36" s="359" t="s">
        <v>916</v>
      </c>
      <c r="G36" s="359" t="s">
        <v>1109</v>
      </c>
      <c r="H36" s="359"/>
      <c r="I36" s="359"/>
      <c r="J36" s="359"/>
    </row>
    <row r="37" spans="2:10">
      <c r="B37" s="783" t="s">
        <v>728</v>
      </c>
      <c r="C37" s="783"/>
      <c r="D37" s="783"/>
      <c r="E37" s="783"/>
      <c r="F37" s="784"/>
      <c r="G37" s="783"/>
      <c r="H37" s="783"/>
      <c r="I37" s="783"/>
      <c r="J37" s="783"/>
    </row>
    <row r="38" spans="2:10">
      <c r="B38" s="359" t="s">
        <v>794</v>
      </c>
      <c r="C38" s="359" t="str">
        <f>_xlfn.TEXTJOIN(",",TRUE,Regions!$C$3:'Regions'!$AD$3)</f>
        <v>IE,IE-CW,IE-D,IE-KE,IE-KK,IE-LS,IE-LD,IE-LH,IE-MH,IE-OY,IE-WH,IE-WX,IE-WW,IE-CE,IE-CO,IE-KY,IE-LK,IE-TA,IE-WD,IE-G,IE-LM,IE-MO,IE-RN,IE-SO,IE-CN,IE-DL,IE-MN</v>
      </c>
      <c r="D38" s="425" t="s">
        <v>992</v>
      </c>
      <c r="E38" s="425" t="s">
        <v>993</v>
      </c>
      <c r="F38" s="359" t="s">
        <v>86</v>
      </c>
      <c r="G38" s="357" t="s">
        <v>811</v>
      </c>
      <c r="H38" s="359"/>
      <c r="I38" s="359"/>
      <c r="J38" s="359"/>
    </row>
    <row r="39" spans="2:10">
      <c r="B39" s="359" t="s">
        <v>794</v>
      </c>
      <c r="C39" s="359" t="str">
        <f>_xlfn.TEXTJOIN(",",TRUE,Regions!$C$3:'Regions'!$AD$3)</f>
        <v>IE,IE-CW,IE-D,IE-KE,IE-KK,IE-LS,IE-LD,IE-LH,IE-MH,IE-OY,IE-WH,IE-WX,IE-WW,IE-CE,IE-CO,IE-KY,IE-LK,IE-TA,IE-WD,IE-G,IE-LM,IE-MO,IE-RN,IE-SO,IE-CN,IE-DL,IE-MN</v>
      </c>
      <c r="D39" s="425" t="s">
        <v>994</v>
      </c>
      <c r="E39" s="425" t="s">
        <v>995</v>
      </c>
      <c r="F39" s="359" t="s">
        <v>86</v>
      </c>
      <c r="G39" s="357" t="s">
        <v>811</v>
      </c>
      <c r="H39" s="359"/>
      <c r="I39" s="359"/>
      <c r="J39" s="359"/>
    </row>
    <row r="40" spans="2:10">
      <c r="B40" s="359" t="s">
        <v>794</v>
      </c>
      <c r="C40" s="359" t="str">
        <f>_xlfn.TEXTJOIN(",",TRUE,Regions!$C$3:'Regions'!$AD$3)</f>
        <v>IE,IE-CW,IE-D,IE-KE,IE-KK,IE-LS,IE-LD,IE-LH,IE-MH,IE-OY,IE-WH,IE-WX,IE-WW,IE-CE,IE-CO,IE-KY,IE-LK,IE-TA,IE-WD,IE-G,IE-LM,IE-MO,IE-RN,IE-SO,IE-CN,IE-DL,IE-MN</v>
      </c>
      <c r="D40" s="425" t="s">
        <v>996</v>
      </c>
      <c r="E40" s="425" t="s">
        <v>997</v>
      </c>
      <c r="F40" s="359" t="s">
        <v>86</v>
      </c>
      <c r="G40" s="357" t="s">
        <v>811</v>
      </c>
      <c r="H40" s="359"/>
      <c r="I40" s="359"/>
      <c r="J40" s="359"/>
    </row>
    <row r="41" spans="2:10">
      <c r="B41" s="783" t="s">
        <v>729</v>
      </c>
      <c r="C41" s="783"/>
      <c r="D41" s="783"/>
      <c r="E41" s="783"/>
      <c r="F41" s="784"/>
      <c r="G41" s="783"/>
      <c r="H41" s="783"/>
      <c r="I41" s="783"/>
      <c r="J41" s="783"/>
    </row>
    <row r="42" spans="2:10">
      <c r="B42" s="359" t="s">
        <v>794</v>
      </c>
      <c r="C42" s="359" t="str">
        <f>_xlfn.TEXTJOIN(",",TRUE,Regions!$C$3:'Regions'!$AD$3)</f>
        <v>IE,IE-CW,IE-D,IE-KE,IE-KK,IE-LS,IE-LD,IE-LH,IE-MH,IE-OY,IE-WH,IE-WX,IE-WW,IE-CE,IE-CO,IE-KY,IE-LK,IE-TA,IE-WD,IE-G,IE-LM,IE-MO,IE-RN,IE-SO,IE-CN,IE-DL,IE-MN</v>
      </c>
      <c r="D42" s="425" t="s">
        <v>998</v>
      </c>
      <c r="E42" s="425" t="s">
        <v>999</v>
      </c>
      <c r="F42" s="359" t="s">
        <v>86</v>
      </c>
      <c r="G42" s="357" t="s">
        <v>811</v>
      </c>
      <c r="H42" s="359"/>
      <c r="I42" s="359"/>
      <c r="J42" s="359"/>
    </row>
    <row r="43" spans="2:10">
      <c r="B43" s="359" t="s">
        <v>794</v>
      </c>
      <c r="C43" s="359" t="str">
        <f>_xlfn.TEXTJOIN(",",TRUE,Regions!$C$3:'Regions'!$AD$3)</f>
        <v>IE,IE-CW,IE-D,IE-KE,IE-KK,IE-LS,IE-LD,IE-LH,IE-MH,IE-OY,IE-WH,IE-WX,IE-WW,IE-CE,IE-CO,IE-KY,IE-LK,IE-TA,IE-WD,IE-G,IE-LM,IE-MO,IE-RN,IE-SO,IE-CN,IE-DL,IE-MN</v>
      </c>
      <c r="D43" s="1" t="s">
        <v>1000</v>
      </c>
      <c r="E43" s="1" t="s">
        <v>1001</v>
      </c>
      <c r="F43" s="785" t="s">
        <v>86</v>
      </c>
      <c r="G43" s="786" t="s">
        <v>811</v>
      </c>
      <c r="H43" s="785"/>
      <c r="I43" s="785"/>
      <c r="J43" s="785"/>
    </row>
    <row r="44" spans="2:10">
      <c r="B44" s="782" t="s">
        <v>1111</v>
      </c>
      <c r="C44" s="782"/>
      <c r="D44" s="782"/>
      <c r="E44" s="782"/>
      <c r="F44" s="782"/>
      <c r="G44" s="782"/>
      <c r="H44" s="782"/>
      <c r="I44" s="782"/>
      <c r="J44" s="782"/>
    </row>
    <row r="45" spans="2:10">
      <c r="B45" s="332" t="s">
        <v>804</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811</v>
      </c>
      <c r="H45" s="359"/>
      <c r="I45" s="359"/>
      <c r="J45" s="359"/>
    </row>
    <row r="46" spans="2:10">
      <c r="B46" s="332" t="s">
        <v>804</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811</v>
      </c>
      <c r="H46" s="359"/>
      <c r="I46" s="359"/>
      <c r="J46" s="359"/>
    </row>
    <row r="47" spans="2:10">
      <c r="B47" s="332" t="s">
        <v>804</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811</v>
      </c>
      <c r="H47" s="359"/>
      <c r="I47" s="359"/>
      <c r="J47" s="359"/>
    </row>
    <row r="48" spans="2:10">
      <c r="B48" s="332" t="s">
        <v>804</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811</v>
      </c>
      <c r="H48" s="357"/>
      <c r="I48" s="357"/>
      <c r="J48" s="357"/>
    </row>
    <row r="49" spans="2:10">
      <c r="B49" s="332" t="s">
        <v>804</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811</v>
      </c>
      <c r="H49" s="357"/>
      <c r="I49" s="357"/>
      <c r="J49" s="357"/>
    </row>
    <row r="50" spans="2:10">
      <c r="B50" s="332" t="s">
        <v>804</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811</v>
      </c>
      <c r="H50" s="357"/>
      <c r="I50" s="357"/>
      <c r="J50" s="357"/>
    </row>
    <row r="51" spans="2:10">
      <c r="B51" s="780" t="s">
        <v>804</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811</v>
      </c>
      <c r="H51" s="482"/>
      <c r="I51" s="482"/>
      <c r="J51" s="482"/>
    </row>
    <row r="52" spans="2:10">
      <c r="B52" s="332" t="s">
        <v>804</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811</v>
      </c>
      <c r="H52" s="357"/>
      <c r="I52" s="357"/>
      <c r="J52" s="357"/>
    </row>
    <row r="53" spans="2:10">
      <c r="B53" s="332" t="s">
        <v>804</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811</v>
      </c>
      <c r="H53" s="357"/>
      <c r="I53" s="357"/>
      <c r="J53" s="357"/>
    </row>
    <row r="54" spans="2:10">
      <c r="B54" s="333" t="s">
        <v>804</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811</v>
      </c>
      <c r="H54" s="359" t="s">
        <v>88</v>
      </c>
      <c r="I54" s="357"/>
      <c r="J54" s="357"/>
    </row>
    <row r="55" spans="2:10">
      <c r="B55" s="332" t="s">
        <v>804</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811</v>
      </c>
      <c r="H55" s="357"/>
      <c r="I55" s="357"/>
      <c r="J55" s="357"/>
    </row>
    <row r="56" spans="2:10">
      <c r="B56" s="332" t="s">
        <v>804</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811</v>
      </c>
      <c r="H56" s="357"/>
      <c r="I56" s="357"/>
      <c r="J56" s="357"/>
    </row>
    <row r="57" spans="2:10">
      <c r="B57" s="346" t="s">
        <v>804</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811</v>
      </c>
      <c r="H57" s="361"/>
      <c r="I57" s="361"/>
      <c r="J57" s="361"/>
    </row>
    <row r="58" spans="2:10">
      <c r="B58" s="782" t="s">
        <v>1113</v>
      </c>
      <c r="C58" s="782"/>
      <c r="D58" s="782"/>
      <c r="E58" s="782"/>
      <c r="F58" s="782"/>
      <c r="G58" s="782"/>
      <c r="H58" s="782"/>
      <c r="I58" s="782"/>
      <c r="J58" s="782"/>
    </row>
    <row r="59" spans="2:10">
      <c r="B59" s="425" t="s">
        <v>804</v>
      </c>
      <c r="C59" s="425" t="str">
        <f>_xlfn.TEXTJOIN(",",TRUE,Regions!$C$3:'Regions'!$AD$3)</f>
        <v>IE,IE-CW,IE-D,IE-KE,IE-KK,IE-LS,IE-LD,IE-LH,IE-MH,IE-OY,IE-WH,IE-WX,IE-WW,IE-CE,IE-CO,IE-KY,IE-LK,IE-TA,IE-WD,IE-G,IE-LM,IE-MO,IE-RN,IE-SO,IE-CN,IE-DL,IE-MN</v>
      </c>
      <c r="D59" s="425" t="s">
        <v>924</v>
      </c>
      <c r="E59" s="425" t="s">
        <v>928</v>
      </c>
      <c r="F59" s="357" t="s">
        <v>86</v>
      </c>
      <c r="G59" s="357" t="s">
        <v>811</v>
      </c>
      <c r="H59" s="425"/>
      <c r="I59" s="425"/>
      <c r="J59" s="357"/>
    </row>
    <row r="60" spans="2:10">
      <c r="B60" s="425" t="s">
        <v>804</v>
      </c>
      <c r="C60" s="425" t="str">
        <f>_xlfn.TEXTJOIN(",",TRUE,Regions!$C$3:'Regions'!$AD$3)</f>
        <v>IE,IE-CW,IE-D,IE-KE,IE-KK,IE-LS,IE-LD,IE-LH,IE-MH,IE-OY,IE-WH,IE-WX,IE-WW,IE-CE,IE-CO,IE-KY,IE-LK,IE-TA,IE-WD,IE-G,IE-LM,IE-MO,IE-RN,IE-SO,IE-CN,IE-DL,IE-MN</v>
      </c>
      <c r="D60" s="357" t="s">
        <v>925</v>
      </c>
      <c r="E60" s="425" t="s">
        <v>929</v>
      </c>
      <c r="F60" s="357" t="s">
        <v>86</v>
      </c>
      <c r="G60" s="357" t="s">
        <v>811</v>
      </c>
      <c r="H60" s="425"/>
      <c r="I60" s="425"/>
      <c r="J60" s="357"/>
    </row>
    <row r="61" spans="2:10">
      <c r="B61" s="425" t="s">
        <v>804</v>
      </c>
      <c r="C61" s="425" t="str">
        <f>_xlfn.TEXTJOIN(",",TRUE,Regions!$C$3:'Regions'!$AD$3)</f>
        <v>IE,IE-CW,IE-D,IE-KE,IE-KK,IE-LS,IE-LD,IE-LH,IE-MH,IE-OY,IE-WH,IE-WX,IE-WW,IE-CE,IE-CO,IE-KY,IE-LK,IE-TA,IE-WD,IE-G,IE-LM,IE-MO,IE-RN,IE-SO,IE-CN,IE-DL,IE-MN</v>
      </c>
      <c r="D61" s="1" t="s">
        <v>926</v>
      </c>
      <c r="E61" s="1" t="s">
        <v>927</v>
      </c>
      <c r="F61" s="786" t="s">
        <v>86</v>
      </c>
      <c r="G61" s="786" t="s">
        <v>811</v>
      </c>
      <c r="H61" s="1"/>
      <c r="I61" s="1"/>
      <c r="J61" s="357"/>
    </row>
    <row r="62" spans="2:10">
      <c r="B62" s="425" t="s">
        <v>804</v>
      </c>
      <c r="C62" s="425" t="str">
        <f>_xlfn.TEXTJOIN(",",TRUE,Regions!$C$3:'Regions'!$AD$3)</f>
        <v>IE,IE-CW,IE-D,IE-KE,IE-KK,IE-LS,IE-LD,IE-LH,IE-MH,IE-OY,IE-WH,IE-WX,IE-WW,IE-CE,IE-CO,IE-KY,IE-LK,IE-TA,IE-WD,IE-G,IE-LM,IE-MO,IE-RN,IE-SO,IE-CN,IE-DL,IE-MN</v>
      </c>
      <c r="D62" s="1" t="s">
        <v>930</v>
      </c>
      <c r="E62" s="1" t="s">
        <v>931</v>
      </c>
      <c r="F62" s="786" t="s">
        <v>86</v>
      </c>
      <c r="G62" s="786" t="s">
        <v>811</v>
      </c>
      <c r="H62" s="1"/>
      <c r="I62" s="1"/>
      <c r="J62" s="357"/>
    </row>
    <row r="63" spans="2:10">
      <c r="B63" s="1" t="s">
        <v>804</v>
      </c>
      <c r="C63" s="425" t="str">
        <f>_xlfn.TEXTJOIN(",",TRUE,Regions!$C$3:'Regions'!$AD$3)</f>
        <v>IE,IE-CW,IE-D,IE-KE,IE-KK,IE-LS,IE-LD,IE-LH,IE-MH,IE-OY,IE-WH,IE-WX,IE-WW,IE-CE,IE-CO,IE-KY,IE-LK,IE-TA,IE-WD,IE-G,IE-LM,IE-MO,IE-RN,IE-SO,IE-CN,IE-DL,IE-MN</v>
      </c>
      <c r="D63" s="1" t="s">
        <v>1056</v>
      </c>
      <c r="E63" s="1" t="s">
        <v>1057</v>
      </c>
      <c r="F63" s="786" t="s">
        <v>86</v>
      </c>
      <c r="G63" s="786" t="s">
        <v>811</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E14" sqref="E14"/>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34" t="s">
        <v>75</v>
      </c>
      <c r="F2" s="334"/>
      <c r="H2" s="334"/>
    </row>
    <row r="3" spans="2:9">
      <c r="B3" s="335" t="s">
        <v>783</v>
      </c>
      <c r="C3" s="335" t="s">
        <v>69</v>
      </c>
      <c r="D3" s="336" t="s">
        <v>76</v>
      </c>
      <c r="E3" s="335" t="s">
        <v>77</v>
      </c>
      <c r="F3" s="348" t="s">
        <v>805</v>
      </c>
      <c r="G3" s="337" t="s">
        <v>812</v>
      </c>
      <c r="H3" s="337" t="s">
        <v>784</v>
      </c>
    </row>
    <row r="4" spans="2:9" ht="27.6" thickBot="1">
      <c r="B4" s="787" t="s">
        <v>783</v>
      </c>
      <c r="C4" s="787" t="s">
        <v>78</v>
      </c>
      <c r="D4" s="787" t="s">
        <v>79</v>
      </c>
      <c r="E4" s="787" t="s">
        <v>80</v>
      </c>
      <c r="F4" s="787" t="s">
        <v>774</v>
      </c>
      <c r="G4" s="787" t="s">
        <v>813</v>
      </c>
      <c r="H4" s="787" t="s">
        <v>785</v>
      </c>
    </row>
    <row r="5" spans="2:9" ht="27.6" thickBot="1">
      <c r="B5" s="787" t="s">
        <v>786</v>
      </c>
      <c r="C5" s="787"/>
      <c r="D5" s="788"/>
      <c r="E5" s="788"/>
      <c r="F5" s="788"/>
      <c r="G5" s="788" t="s">
        <v>814</v>
      </c>
      <c r="H5" s="788" t="s">
        <v>787</v>
      </c>
    </row>
    <row r="6" spans="2:9" s="357" customFormat="1" ht="13.2">
      <c r="B6" s="332" t="str">
        <f>Processes!C45</f>
        <v>IE,IE-CW,IE-D,IE-KE,IE-KK,IE-LS,IE-LD,IE-LH,IE-MH,IE-OY,IE-WH,IE-WX,IE-WW,IE-CE,IE-CO,IE-KY,IE-LK,IE-TA,IE-WD,IE-G,IE-LM,IE-MO,IE-RN,IE-SO,IE-CN,IE-DL,IE-MN</v>
      </c>
      <c r="C6" s="332" t="str">
        <f>Processes!D45</f>
        <v>FT-TRAWLK</v>
      </c>
      <c r="D6" s="333" t="s">
        <v>802</v>
      </c>
      <c r="E6" s="332" t="str">
        <f>Commodities!C6</f>
        <v>TRAWLK</v>
      </c>
      <c r="F6" s="357">
        <v>1</v>
      </c>
      <c r="G6" s="357">
        <v>50</v>
      </c>
      <c r="H6" s="357">
        <v>0.01</v>
      </c>
    </row>
    <row r="7" spans="2:9" s="357" customFormat="1" ht="13.2">
      <c r="B7" s="332" t="str">
        <f>Processes!C46</f>
        <v>IE,IE-CW,IE-D,IE-KE,IE-KK,IE-LS,IE-LD,IE-LH,IE-MH,IE-OY,IE-WH,IE-WX,IE-WW,IE-CE,IE-CO,IE-KY,IE-LK,IE-TA,IE-WD,IE-G,IE-LM,IE-MO,IE-RN,IE-SO,IE-CN,IE-DL,IE-MN</v>
      </c>
      <c r="C7" s="332" t="str">
        <f>Processes!D46</f>
        <v>FT-TRACYC</v>
      </c>
      <c r="D7" s="333" t="s">
        <v>803</v>
      </c>
      <c r="E7" s="332" t="str">
        <f>Commodities!C7</f>
        <v>TRACYC</v>
      </c>
      <c r="F7" s="357">
        <v>1</v>
      </c>
      <c r="G7" s="357">
        <v>50</v>
      </c>
      <c r="H7" s="357">
        <v>0.01</v>
      </c>
    </row>
    <row r="8" spans="2:9" s="357" customFormat="1" ht="13.2">
      <c r="B8" s="332" t="str">
        <f>Processes!C47</f>
        <v>IE,IE-CW,IE-D,IE-KE,IE-KK,IE-LS,IE-LD,IE-LH,IE-MH,IE-OY,IE-WH,IE-WX,IE-WW,IE-CE,IE-CO,IE-KY,IE-LK,IE-TA,IE-WD,IE-G,IE-LM,IE-MO,IE-RN,IE-SO,IE-CN,IE-DL,IE-MN</v>
      </c>
      <c r="C8" s="332" t="str">
        <f>Processes!D47</f>
        <v>FT-TRAGSL</v>
      </c>
      <c r="D8" s="333" t="s">
        <v>920</v>
      </c>
      <c r="E8" s="332" t="str">
        <f>Commodities!C8</f>
        <v>TRAGSL</v>
      </c>
      <c r="F8" s="357">
        <v>1</v>
      </c>
      <c r="G8" s="357">
        <v>50</v>
      </c>
      <c r="H8" s="357">
        <v>0.01</v>
      </c>
    </row>
    <row r="9" spans="2:9" s="357" customFormat="1" ht="13.2">
      <c r="B9" s="332" t="str">
        <f>Processes!C48</f>
        <v>IE,IE-CW,IE-D,IE-KE,IE-KK,IE-LS,IE-LD,IE-LH,IE-MH,IE-OY,IE-WH,IE-WX,IE-WW,IE-CE,IE-CO,IE-KY,IE-LK,IE-TA,IE-WD,IE-G,IE-LM,IE-MO,IE-RN,IE-SO,IE-CN,IE-DL,IE-MN</v>
      </c>
      <c r="C9" s="332" t="str">
        <f>Processes!D48</f>
        <v>FT-TRADST</v>
      </c>
      <c r="D9" s="333" t="s">
        <v>921</v>
      </c>
      <c r="E9" s="332" t="str">
        <f>Commodities!C9</f>
        <v>TRADST</v>
      </c>
      <c r="F9" s="357">
        <v>1</v>
      </c>
      <c r="G9" s="357">
        <v>50</v>
      </c>
      <c r="H9" s="357">
        <v>0.01</v>
      </c>
    </row>
    <row r="10" spans="2:9" s="357" customFormat="1" ht="13.2">
      <c r="B10" s="332" t="str">
        <f>Processes!C49</f>
        <v>IE,IE-CW,IE-D,IE-KE,IE-KK,IE-LS,IE-LD,IE-LH,IE-MH,IE-OY,IE-WH,IE-WX,IE-WW,IE-CE,IE-CO,IE-KY,IE-LK,IE-TA,IE-WD,IE-G,IE-LM,IE-MO,IE-RN,IE-SO,IE-CN,IE-DL,IE-MN</v>
      </c>
      <c r="C10" s="332" t="str">
        <f>Processes!D49</f>
        <v>FT-TRAETH</v>
      </c>
      <c r="D10" s="333" t="s">
        <v>1026</v>
      </c>
      <c r="E10" s="332" t="str">
        <f>Commodities!C10</f>
        <v>TRAETH</v>
      </c>
      <c r="F10" s="357">
        <v>1</v>
      </c>
      <c r="G10" s="357">
        <v>50</v>
      </c>
      <c r="H10" s="357">
        <v>0.01</v>
      </c>
    </row>
    <row r="11" spans="2:9" s="357" customFormat="1" ht="13.2">
      <c r="B11" s="332" t="str">
        <f>Processes!C50</f>
        <v>IE,IE-CW,IE-D,IE-KE,IE-KK,IE-LS,IE-LD,IE-LH,IE-MH,IE-OY,IE-WH,IE-WX,IE-WW,IE-CE,IE-CO,IE-KY,IE-LK,IE-TA,IE-WD,IE-G,IE-LM,IE-MO,IE-RN,IE-SO,IE-CN,IE-DL,IE-MN</v>
      </c>
      <c r="C11" s="332" t="str">
        <f>Processes!D50</f>
        <v>FT-TRABDL</v>
      </c>
      <c r="D11" s="333" t="s">
        <v>1027</v>
      </c>
      <c r="E11" s="332" t="str">
        <f>Commodities!C11</f>
        <v>TRABDL</v>
      </c>
      <c r="F11" s="357">
        <v>1</v>
      </c>
      <c r="G11" s="357">
        <v>50</v>
      </c>
      <c r="H11" s="357">
        <v>0.01</v>
      </c>
    </row>
    <row r="12" spans="2:9" s="357" customFormat="1" ht="13.2">
      <c r="B12" s="481" t="str">
        <f>Processes!C51</f>
        <v>IE,IE-CW,IE-D,IE-KE,IE-KK,IE-LS,IE-LD,IE-LH,IE-MH,IE-OY,IE-WH,IE-WX,IE-WW,IE-CE,IE-CO,IE-KY,IE-LK,IE-TA,IE-WD,IE-G,IE-LM,IE-MO,IE-RN,IE-SO,IE-CN,IE-DL,IE-MN</v>
      </c>
      <c r="C12" s="332" t="str">
        <f>Processes!D51</f>
        <v>FT-TRABJK</v>
      </c>
      <c r="D12" s="482" t="s">
        <v>1059</v>
      </c>
      <c r="E12" s="481" t="str">
        <f>Commodities!C12</f>
        <v>TRABJK</v>
      </c>
      <c r="F12" s="482">
        <v>1</v>
      </c>
      <c r="G12" s="482">
        <v>50</v>
      </c>
      <c r="H12" s="357">
        <v>0.01</v>
      </c>
      <c r="I12" s="482"/>
    </row>
    <row r="13" spans="2:9" s="357" customFormat="1" ht="13.2">
      <c r="B13" s="332" t="str">
        <f>Processes!C52</f>
        <v>IE,IE-CW,IE-D,IE-KE,IE-KK,IE-LS,IE-LD,IE-LH,IE-MH,IE-OY,IE-WH,IE-WX,IE-WW,IE-CE,IE-CO,IE-KY,IE-LK,IE-TA,IE-WD,IE-G,IE-LM,IE-MO,IE-RN,IE-SO,IE-CN,IE-DL,IE-MN</v>
      </c>
      <c r="C13" s="332" t="str">
        <f>Processes!D52</f>
        <v>FT-TRACNG</v>
      </c>
      <c r="D13" s="333" t="s">
        <v>1024</v>
      </c>
      <c r="E13" s="332" t="str">
        <f>Commodities!C13</f>
        <v>TRACNG</v>
      </c>
      <c r="F13" s="357">
        <v>1</v>
      </c>
      <c r="G13" s="357">
        <v>50</v>
      </c>
      <c r="H13" s="357">
        <v>0.01</v>
      </c>
    </row>
    <row r="14" spans="2:9" s="357" customFormat="1" ht="13.2">
      <c r="B14" s="332" t="str">
        <f>Processes!C53</f>
        <v>IE,IE-CW,IE-D,IE-KE,IE-KK,IE-LS,IE-LD,IE-LH,IE-MH,IE-OY,IE-WH,IE-WX,IE-WW,IE-CE,IE-CO,IE-KY,IE-LK,IE-TA,IE-WD,IE-G,IE-LM,IE-MO,IE-RN,IE-SO,IE-CN,IE-DL,IE-MN</v>
      </c>
      <c r="C14" s="332" t="str">
        <f>Processes!D53</f>
        <v>FT-TRABNG</v>
      </c>
      <c r="D14" s="333" t="s">
        <v>1025</v>
      </c>
      <c r="E14" s="332" t="str">
        <f>Commodities!C14</f>
        <v>TRABNG</v>
      </c>
      <c r="F14" s="357">
        <v>1</v>
      </c>
      <c r="G14" s="357">
        <v>50</v>
      </c>
      <c r="H14" s="357">
        <v>0.01</v>
      </c>
    </row>
    <row r="15" spans="2:9" s="357" customFormat="1" ht="13.2">
      <c r="B15" s="332" t="str">
        <f>Processes!C54</f>
        <v>IE,IE-CW,IE-D,IE-KE,IE-KK,IE-LS,IE-LD,IE-LH,IE-MH,IE-OY,IE-WH,IE-WX,IE-WW,IE-CE,IE-CO,IE-KY,IE-LK,IE-TA,IE-WD,IE-G,IE-LM,IE-MO,IE-RN,IE-SO,IE-CN,IE-DL,IE-MN</v>
      </c>
      <c r="C15" s="332" t="str">
        <f>Processes!D54</f>
        <v>FT-TRAELC</v>
      </c>
      <c r="D15" s="357" t="s">
        <v>1114</v>
      </c>
      <c r="E15" s="357" t="str">
        <f>Commodities!C15</f>
        <v>TRAELC</v>
      </c>
      <c r="F15" s="358">
        <v>1</v>
      </c>
      <c r="G15" s="357">
        <v>50</v>
      </c>
      <c r="H15" s="357">
        <v>0.01</v>
      </c>
    </row>
    <row r="16" spans="2:9" s="357" customFormat="1" ht="13.2">
      <c r="B16" s="332" t="str">
        <f>Processes!C55</f>
        <v>IE,IE-CW,IE-D,IE-KE,IE-KK,IE-LS,IE-LD,IE-LH,IE-MH,IE-OY,IE-WH,IE-WX,IE-WW,IE-CE,IE-CO,IE-KY,IE-LK,IE-TA,IE-WD,IE-G,IE-LM,IE-MO,IE-RN,IE-SO,IE-CN,IE-DL,IE-MN</v>
      </c>
      <c r="C16" s="332" t="str">
        <f>Processes!D55</f>
        <v>FT-TRALNG</v>
      </c>
      <c r="D16" s="333" t="s">
        <v>922</v>
      </c>
      <c r="E16" s="332" t="str">
        <f>Commodities!C16</f>
        <v>TRALNG</v>
      </c>
      <c r="F16" s="357">
        <v>1</v>
      </c>
      <c r="G16" s="357">
        <v>50</v>
      </c>
      <c r="H16" s="357">
        <v>0.01</v>
      </c>
    </row>
    <row r="17" spans="1:8" s="357" customFormat="1" ht="13.2">
      <c r="B17" s="332" t="str">
        <f>Processes!C56</f>
        <v>IE,IE-CW,IE-D,IE-KE,IE-KK,IE-LS,IE-LD,IE-LH,IE-MH,IE-OY,IE-WH,IE-WX,IE-WW,IE-CE,IE-CO,IE-KY,IE-LK,IE-TA,IE-WD,IE-G,IE-LM,IE-MO,IE-RN,IE-SO,IE-CN,IE-DL,IE-MN</v>
      </c>
      <c r="C17" s="332" t="str">
        <f>Processes!D56</f>
        <v>FT-TRAHYD</v>
      </c>
      <c r="D17" s="333" t="s">
        <v>1115</v>
      </c>
      <c r="E17" s="332" t="str">
        <f>Commodities!C17</f>
        <v>TRAHYD</v>
      </c>
      <c r="F17" s="357">
        <v>1</v>
      </c>
      <c r="G17" s="357">
        <v>50</v>
      </c>
      <c r="H17" s="357">
        <v>0.01</v>
      </c>
    </row>
    <row r="18" spans="1:8" s="357" customFormat="1" ht="13.2">
      <c r="A18" s="333"/>
      <c r="B18" s="346" t="str">
        <f>Processes!C57</f>
        <v>IE,IE-CW,IE-D,IE-KE,IE-KK,IE-LS,IE-LD,IE-LH,IE-MH,IE-OY,IE-WH,IE-WX,IE-WW,IE-CE,IE-CO,IE-KY,IE-LK,IE-TA,IE-WD,IE-G,IE-LM,IE-MO,IE-RN,IE-SO,IE-CN,IE-DL,IE-MN</v>
      </c>
      <c r="C18" s="346" t="str">
        <f>Processes!D57</f>
        <v>FT-TRAKER</v>
      </c>
      <c r="D18" s="347" t="s">
        <v>923</v>
      </c>
      <c r="E18" s="346" t="str">
        <f>Commodities!C18</f>
        <v>TRAKER</v>
      </c>
      <c r="F18" s="361">
        <v>1</v>
      </c>
      <c r="G18" s="361">
        <v>50</v>
      </c>
      <c r="H18" s="361">
        <v>0.01</v>
      </c>
    </row>
    <row r="19" spans="1:8" s="357"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2187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1015</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917</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1003</v>
      </c>
      <c r="BM3" s="408" t="s">
        <v>1012</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1014</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1013</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1109</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1109</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1109</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1109</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1109</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1016</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1109</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1109</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1109</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1109</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1109</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1109</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1109</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1007</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1109</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1018</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1109</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1109</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1109</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1109</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1017</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1109</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1109</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1018</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1109</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1109</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1109</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1010</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811</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811</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1019</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811</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1018</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811</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811</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1020</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1021</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1022</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1009</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1023</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816</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1109</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1109</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1011</v>
      </c>
    </row>
    <row r="54" spans="1:93" s="201" customFormat="1" ht="15" thickBot="1">
      <c r="A54" s="492"/>
      <c r="B54" s="41" t="s">
        <v>783</v>
      </c>
      <c r="C54" s="41" t="s">
        <v>69</v>
      </c>
      <c r="D54" s="364" t="s">
        <v>169</v>
      </c>
      <c r="E54" s="477" t="s">
        <v>1062</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1063</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1006</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1004</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1005</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932</v>
      </c>
      <c r="G96" s="914" t="s">
        <v>933</v>
      </c>
      <c r="H96" s="914" t="s">
        <v>934</v>
      </c>
      <c r="I96" s="914" t="s">
        <v>1002</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935</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936</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935</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936</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935</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936</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935</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936</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935</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936</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1007</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935</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936</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935</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936</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935</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936</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935</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936</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935</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936</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935</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1008</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936</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935</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936</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935</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936</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935</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936</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935</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936</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935</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936</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935</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936</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935</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936</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935</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936</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935</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936</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935</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936</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935</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936</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935</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936</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935</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936</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935</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936</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Efficiency!D103</f>
        <v>946860</v>
      </c>
      <c r="F186" s="36">
        <f>Efficiency!E103</f>
        <v>10796</v>
      </c>
      <c r="G186" s="36">
        <f>Efficiency!F103</f>
        <v>299408</v>
      </c>
      <c r="H186" s="36">
        <f>Efficiency!G103</f>
        <v>44521</v>
      </c>
      <c r="I186" s="36">
        <f>Efficiency!H103</f>
        <v>17346</v>
      </c>
      <c r="J186" s="36">
        <f>Efficiency!I103</f>
        <v>12391</v>
      </c>
      <c r="K186" s="36">
        <f>Efficiency!J103</f>
        <v>5804</v>
      </c>
      <c r="L186" s="36">
        <f>Efficiency!K103</f>
        <v>20722</v>
      </c>
      <c r="M186" s="36">
        <f>Efficiency!L103</f>
        <v>34216</v>
      </c>
      <c r="N186" s="36">
        <f>Efficiency!M103</f>
        <v>12252</v>
      </c>
      <c r="O186" s="36">
        <f>Efficiency!N103</f>
        <v>14417</v>
      </c>
      <c r="P186" s="36">
        <f>Efficiency!O103</f>
        <v>29236</v>
      </c>
      <c r="Q186" s="36">
        <f>Efficiency!P103</f>
        <v>32847</v>
      </c>
      <c r="R186" s="36">
        <f>Efficiency!Q103</f>
        <v>24057</v>
      </c>
      <c r="S186" s="36">
        <f>Efficiency!R103</f>
        <v>121228</v>
      </c>
      <c r="T186" s="36">
        <f>Efficiency!S103</f>
        <v>31727</v>
      </c>
      <c r="U186" s="36">
        <f>Efficiency!T103</f>
        <v>40146</v>
      </c>
      <c r="V186" s="36">
        <f>Efficiency!U103</f>
        <v>30854</v>
      </c>
      <c r="W186" s="36">
        <f>Efficiency!V103</f>
        <v>27159</v>
      </c>
      <c r="X186" s="36">
        <f>Efficiency!W103</f>
        <v>45820</v>
      </c>
      <c r="Y186" s="36">
        <f>Efficiency!X103</f>
        <v>4961</v>
      </c>
      <c r="Z186" s="36">
        <f>Efficiency!Y103</f>
        <v>22404</v>
      </c>
      <c r="AA186" s="36">
        <f>Efficiency!Z103</f>
        <v>11971</v>
      </c>
      <c r="AB186" s="36">
        <f>Efficiency!AA103</f>
        <v>11761</v>
      </c>
      <c r="AC186" s="36">
        <f>Efficiency!AB103</f>
        <v>10568</v>
      </c>
      <c r="AD186" s="36">
        <f>Efficiency!AC103</f>
        <v>22398</v>
      </c>
      <c r="AE186" s="36">
        <f>Efficiency!AD103</f>
        <v>7850</v>
      </c>
      <c r="AF186" s="185" t="s">
        <v>478</v>
      </c>
      <c r="AG186" s="140"/>
      <c r="AH186" s="201"/>
    </row>
    <row r="187" spans="3:34">
      <c r="C187" s="140"/>
      <c r="D187" s="185" t="s">
        <v>480</v>
      </c>
      <c r="E187" s="36">
        <f>Efficiency!D150</f>
        <v>1129404</v>
      </c>
      <c r="F187" s="36">
        <f>Efficiency!E150</f>
        <v>17385</v>
      </c>
      <c r="G187" s="36">
        <f>Efficiency!F150</f>
        <v>225706</v>
      </c>
      <c r="H187" s="36">
        <f>Efficiency!G150</f>
        <v>56834</v>
      </c>
      <c r="I187" s="36">
        <f>Efficiency!H150</f>
        <v>26674</v>
      </c>
      <c r="J187" s="36">
        <f>Efficiency!I150</f>
        <v>22058</v>
      </c>
      <c r="K187" s="36">
        <f>Efficiency!J150</f>
        <v>11270</v>
      </c>
      <c r="L187" s="36">
        <f>Efficiency!K150</f>
        <v>29947</v>
      </c>
      <c r="M187" s="36">
        <f>Efficiency!L150</f>
        <v>52424</v>
      </c>
      <c r="N187" s="36">
        <f>Efficiency!M150</f>
        <v>21785</v>
      </c>
      <c r="O187" s="36">
        <f>Efficiency!N150</f>
        <v>26113</v>
      </c>
      <c r="P187" s="36">
        <f>Efficiency!O150</f>
        <v>44971</v>
      </c>
      <c r="Q187" s="36">
        <f>Efficiency!P150</f>
        <v>34195</v>
      </c>
      <c r="R187" s="36">
        <f>Efficiency!Q150</f>
        <v>32584</v>
      </c>
      <c r="S187" s="36">
        <f>Efficiency!R150</f>
        <v>132295</v>
      </c>
      <c r="T187" s="36">
        <f>Efficiency!S150</f>
        <v>39247</v>
      </c>
      <c r="U187" s="36">
        <f>Efficiency!T150</f>
        <v>47853</v>
      </c>
      <c r="V187" s="36">
        <f>Efficiency!U150</f>
        <v>47714</v>
      </c>
      <c r="W187" s="36">
        <f>Efficiency!V150</f>
        <v>29674</v>
      </c>
      <c r="X187" s="36">
        <f>Efficiency!W150</f>
        <v>66337</v>
      </c>
      <c r="Y187" s="36">
        <f>Efficiency!X150</f>
        <v>9454</v>
      </c>
      <c r="Z187" s="36">
        <f>Efficiency!Y150</f>
        <v>37994</v>
      </c>
      <c r="AA187" s="36">
        <f>Efficiency!Z150</f>
        <v>20248</v>
      </c>
      <c r="AB187" s="36">
        <f>Efficiency!AA150</f>
        <v>16993</v>
      </c>
      <c r="AC187" s="36">
        <f>Efficiency!AB150</f>
        <v>20890</v>
      </c>
      <c r="AD187" s="36">
        <f>Efficiency!AC150</f>
        <v>41125</v>
      </c>
      <c r="AE187" s="36">
        <f>Efficiency!AD150</f>
        <v>17634</v>
      </c>
      <c r="AF187" s="185" t="s">
        <v>478</v>
      </c>
      <c r="AG187" s="140"/>
      <c r="AH187" s="201"/>
    </row>
    <row r="188" spans="3:34">
      <c r="C188" s="140"/>
      <c r="D188" s="185" t="s">
        <v>482</v>
      </c>
      <c r="E188" s="36">
        <f>Efficiency!D197</f>
        <v>67</v>
      </c>
      <c r="F188" s="36">
        <f>Efficiency!E197</f>
        <v>0</v>
      </c>
      <c r="G188" s="36">
        <f>Efficiency!F197</f>
        <v>28</v>
      </c>
      <c r="H188" s="36">
        <f>Efficiency!G197</f>
        <v>1</v>
      </c>
      <c r="I188" s="36">
        <f>Efficiency!H197</f>
        <v>1</v>
      </c>
      <c r="J188" s="36">
        <f>Efficiency!I197</f>
        <v>0</v>
      </c>
      <c r="K188" s="36">
        <f>Efficiency!J197</f>
        <v>2</v>
      </c>
      <c r="L188" s="36">
        <f>Efficiency!K197</f>
        <v>1</v>
      </c>
      <c r="M188" s="36">
        <f>Efficiency!L197</f>
        <v>2</v>
      </c>
      <c r="N188" s="36">
        <f>Efficiency!M197</f>
        <v>3</v>
      </c>
      <c r="O188" s="36">
        <f>Efficiency!N197</f>
        <v>1</v>
      </c>
      <c r="P188" s="36">
        <f>Efficiency!O197</f>
        <v>3</v>
      </c>
      <c r="Q188" s="36">
        <f>Efficiency!P197</f>
        <v>5</v>
      </c>
      <c r="R188" s="36">
        <f>Efficiency!Q197</f>
        <v>1</v>
      </c>
      <c r="S188" s="36">
        <f>Efficiency!R197</f>
        <v>5</v>
      </c>
      <c r="T188" s="36">
        <f>Efficiency!S197</f>
        <v>3</v>
      </c>
      <c r="U188" s="36">
        <f>Efficiency!T197</f>
        <v>2</v>
      </c>
      <c r="V188" s="36">
        <f>Efficiency!U197</f>
        <v>0</v>
      </c>
      <c r="W188" s="36">
        <f>Efficiency!V197</f>
        <v>0</v>
      </c>
      <c r="X188" s="36">
        <f>Efficiency!W197</f>
        <v>7</v>
      </c>
      <c r="Y188" s="36">
        <f>Efficiency!X197</f>
        <v>0</v>
      </c>
      <c r="Z188" s="36">
        <f>Efficiency!Y197</f>
        <v>0</v>
      </c>
      <c r="AA188" s="36">
        <f>Efficiency!Z197</f>
        <v>0</v>
      </c>
      <c r="AB188" s="36">
        <f>Efficiency!AA197</f>
        <v>0</v>
      </c>
      <c r="AC188" s="36">
        <f>Efficiency!AB197</f>
        <v>0</v>
      </c>
      <c r="AD188" s="36">
        <f>Efficiency!AC197</f>
        <v>2</v>
      </c>
      <c r="AE188" s="36">
        <f>Efficiency!AD197</f>
        <v>0</v>
      </c>
      <c r="AF188" s="201" t="s">
        <v>478</v>
      </c>
      <c r="AG188" s="140"/>
      <c r="AH188" s="201"/>
    </row>
    <row r="189" spans="3:34">
      <c r="C189" s="140"/>
      <c r="D189" s="185" t="s">
        <v>483</v>
      </c>
      <c r="E189" s="36">
        <f>Efficiency!D246</f>
        <v>8529</v>
      </c>
      <c r="F189" s="36">
        <f>Efficiency!E246</f>
        <v>98</v>
      </c>
      <c r="G189" s="36">
        <f>Efficiency!F246</f>
        <v>265</v>
      </c>
      <c r="H189" s="36">
        <f>Efficiency!G246</f>
        <v>281</v>
      </c>
      <c r="I189" s="36">
        <f>Efficiency!H246</f>
        <v>574</v>
      </c>
      <c r="J189" s="36">
        <f>Efficiency!I246</f>
        <v>124</v>
      </c>
      <c r="K189" s="36">
        <f>Efficiency!J246</f>
        <v>316</v>
      </c>
      <c r="L189" s="36">
        <f>Efficiency!K246</f>
        <v>41</v>
      </c>
      <c r="M189" s="36">
        <f>Efficiency!L246</f>
        <v>83</v>
      </c>
      <c r="N189" s="36">
        <f>Efficiency!M246</f>
        <v>53</v>
      </c>
      <c r="O189" s="36">
        <f>Efficiency!N246</f>
        <v>260</v>
      </c>
      <c r="P189" s="36">
        <f>Efficiency!O246</f>
        <v>177</v>
      </c>
      <c r="Q189" s="36">
        <f>Efficiency!P246</f>
        <v>315</v>
      </c>
      <c r="R189" s="36">
        <f>Efficiency!Q246</f>
        <v>205</v>
      </c>
      <c r="S189" s="36">
        <f>Efficiency!R246</f>
        <v>1162</v>
      </c>
      <c r="T189" s="36">
        <f>Efficiency!S246</f>
        <v>350</v>
      </c>
      <c r="U189" s="36">
        <f>Efficiency!T246</f>
        <v>33</v>
      </c>
      <c r="V189" s="36">
        <f>Efficiency!U246</f>
        <v>75</v>
      </c>
      <c r="W189" s="36">
        <f>Efficiency!V246</f>
        <v>229</v>
      </c>
      <c r="X189" s="36">
        <f>Efficiency!W246</f>
        <v>2626</v>
      </c>
      <c r="Y189" s="36">
        <f>Efficiency!X246</f>
        <v>107</v>
      </c>
      <c r="Z189" s="36">
        <f>Efficiency!Y246</f>
        <v>247</v>
      </c>
      <c r="AA189" s="36">
        <f>Efficiency!Z246</f>
        <v>85</v>
      </c>
      <c r="AB189" s="36">
        <f>Efficiency!AA246</f>
        <v>75</v>
      </c>
      <c r="AC189" s="36">
        <f>Efficiency!AB246</f>
        <v>91</v>
      </c>
      <c r="AD189" s="36">
        <f>Efficiency!AC246</f>
        <v>185</v>
      </c>
      <c r="AE189" s="36">
        <f>Efficiency!AD246</f>
        <v>472</v>
      </c>
      <c r="AF189" s="201" t="s">
        <v>478</v>
      </c>
      <c r="AG189" s="140"/>
      <c r="AH189" s="408"/>
    </row>
    <row r="190" spans="3:34">
      <c r="C190" s="140"/>
      <c r="D190" s="185" t="s">
        <v>484</v>
      </c>
      <c r="E190" s="36">
        <f>Efficiency!D294</f>
        <v>29800</v>
      </c>
      <c r="F190" s="36">
        <f>Efficiency!E294</f>
        <v>205</v>
      </c>
      <c r="G190" s="36">
        <f>Efficiency!F294</f>
        <v>1109</v>
      </c>
      <c r="H190" s="36">
        <f>Efficiency!G294</f>
        <v>572</v>
      </c>
      <c r="I190" s="36">
        <f>Efficiency!H294</f>
        <v>1428</v>
      </c>
      <c r="J190" s="36">
        <f>Efficiency!I294</f>
        <v>365</v>
      </c>
      <c r="K190" s="36">
        <f>Efficiency!J294</f>
        <v>805</v>
      </c>
      <c r="L190" s="36">
        <f>Efficiency!K294</f>
        <v>159</v>
      </c>
      <c r="M190" s="36">
        <f>Efficiency!L294</f>
        <v>457</v>
      </c>
      <c r="N190" s="36">
        <f>Efficiency!M294</f>
        <v>161</v>
      </c>
      <c r="O190" s="36">
        <f>Efficiency!N294</f>
        <v>418</v>
      </c>
      <c r="P190" s="36">
        <f>Efficiency!O294</f>
        <v>488</v>
      </c>
      <c r="Q190" s="36">
        <f>Efficiency!P294</f>
        <v>616</v>
      </c>
      <c r="R190" s="36">
        <f>Efficiency!Q294</f>
        <v>492</v>
      </c>
      <c r="S190" s="36">
        <f>Efficiency!R294</f>
        <v>2929</v>
      </c>
      <c r="T190" s="36">
        <f>Efficiency!S294</f>
        <v>1663</v>
      </c>
      <c r="U190" s="36">
        <f>Efficiency!T294</f>
        <v>90</v>
      </c>
      <c r="V190" s="36">
        <f>Efficiency!U294</f>
        <v>273</v>
      </c>
      <c r="W190" s="36">
        <f>Efficiency!V294</f>
        <v>565</v>
      </c>
      <c r="X190" s="36">
        <f>Efficiency!W294</f>
        <v>13569</v>
      </c>
      <c r="Y190" s="36">
        <f>Efficiency!X294</f>
        <v>307</v>
      </c>
      <c r="Z190" s="36">
        <f>Efficiency!Y294</f>
        <v>583</v>
      </c>
      <c r="AA190" s="36">
        <f>Efficiency!Z294</f>
        <v>347</v>
      </c>
      <c r="AB190" s="36">
        <f>Efficiency!AA294</f>
        <v>265</v>
      </c>
      <c r="AC190" s="36">
        <f>Efficiency!AB294</f>
        <v>256</v>
      </c>
      <c r="AD190" s="36">
        <f>Efficiency!AC294</f>
        <v>573</v>
      </c>
      <c r="AE190" s="36">
        <f>Efficiency!AD294</f>
        <v>1105</v>
      </c>
      <c r="AF190" s="201" t="s">
        <v>478</v>
      </c>
      <c r="AG190" s="140"/>
      <c r="AH190" s="201"/>
    </row>
    <row r="191" spans="3:34">
      <c r="C191" s="140"/>
      <c r="D191" s="201" t="s">
        <v>613</v>
      </c>
      <c r="E191" s="36">
        <f>Efficiency!D342</f>
        <v>773</v>
      </c>
      <c r="F191" s="36">
        <f>Efficiency!E342</f>
        <v>14</v>
      </c>
      <c r="G191" s="36">
        <f>Efficiency!F342</f>
        <v>33</v>
      </c>
      <c r="H191" s="36">
        <f>Efficiency!G342</f>
        <v>19</v>
      </c>
      <c r="I191" s="36">
        <f>Efficiency!H342</f>
        <v>43</v>
      </c>
      <c r="J191" s="36">
        <f>Efficiency!I342</f>
        <v>16</v>
      </c>
      <c r="K191" s="36">
        <f>Efficiency!J342</f>
        <v>24</v>
      </c>
      <c r="L191" s="36">
        <f>Efficiency!K342</f>
        <v>8</v>
      </c>
      <c r="M191" s="36">
        <f>Efficiency!L342</f>
        <v>13</v>
      </c>
      <c r="N191" s="36">
        <f>Efficiency!M342</f>
        <v>10</v>
      </c>
      <c r="O191" s="36">
        <f>Efficiency!N342</f>
        <v>23</v>
      </c>
      <c r="P191" s="36">
        <f>Efficiency!O342</f>
        <v>16</v>
      </c>
      <c r="Q191" s="36">
        <f>Efficiency!P342</f>
        <v>17</v>
      </c>
      <c r="R191" s="36">
        <f>Efficiency!Q342</f>
        <v>13</v>
      </c>
      <c r="S191" s="36">
        <f>Efficiency!R342</f>
        <v>71</v>
      </c>
      <c r="T191" s="36">
        <f>Efficiency!S342</f>
        <v>32</v>
      </c>
      <c r="U191" s="36">
        <f>Efficiency!T342</f>
        <v>2</v>
      </c>
      <c r="V191" s="36">
        <f>Efficiency!U342</f>
        <v>4</v>
      </c>
      <c r="W191" s="36">
        <f>Efficiency!V342</f>
        <v>13</v>
      </c>
      <c r="X191" s="36">
        <f>Efficiency!W342</f>
        <v>287</v>
      </c>
      <c r="Y191" s="36">
        <f>Efficiency!X342</f>
        <v>16</v>
      </c>
      <c r="Z191" s="36">
        <f>Efficiency!Y342</f>
        <v>17</v>
      </c>
      <c r="AA191" s="36">
        <f>Efficiency!Z342</f>
        <v>11</v>
      </c>
      <c r="AB191" s="36">
        <f>Efficiency!AA342</f>
        <v>5</v>
      </c>
      <c r="AC191" s="36">
        <f>Efficiency!AB342</f>
        <v>16</v>
      </c>
      <c r="AD191" s="36">
        <f>Efficiency!AC342</f>
        <v>12</v>
      </c>
      <c r="AE191" s="36">
        <f>Efficiency!AD342</f>
        <v>38</v>
      </c>
      <c r="AF191" s="201" t="s">
        <v>478</v>
      </c>
      <c r="AG191" s="140"/>
      <c r="AH191" s="408"/>
    </row>
    <row r="192" spans="3:34">
      <c r="C192" s="140"/>
      <c r="D192" s="185" t="s">
        <v>485</v>
      </c>
      <c r="E192" s="36">
        <f>Efficiency!D390</f>
        <v>2759</v>
      </c>
      <c r="F192" s="36">
        <f>Efficiency!E390</f>
        <v>15</v>
      </c>
      <c r="G192" s="36">
        <f>Efficiency!F390</f>
        <v>109</v>
      </c>
      <c r="H192" s="36">
        <f>Efficiency!G390</f>
        <v>33</v>
      </c>
      <c r="I192" s="36">
        <f>Efficiency!H390</f>
        <v>150</v>
      </c>
      <c r="J192" s="36">
        <f>Efficiency!I390</f>
        <v>24</v>
      </c>
      <c r="K192" s="36">
        <f>Efficiency!J390</f>
        <v>54</v>
      </c>
      <c r="L192" s="36">
        <f>Efficiency!K390</f>
        <v>18</v>
      </c>
      <c r="M192" s="36">
        <f>Efficiency!L390</f>
        <v>23</v>
      </c>
      <c r="N192" s="36">
        <f>Efficiency!M390</f>
        <v>10</v>
      </c>
      <c r="O192" s="36">
        <f>Efficiency!N390</f>
        <v>32</v>
      </c>
      <c r="P192" s="36">
        <f>Efficiency!O390</f>
        <v>35</v>
      </c>
      <c r="Q192" s="36">
        <f>Efficiency!P390</f>
        <v>42</v>
      </c>
      <c r="R192" s="36">
        <f>Efficiency!Q390</f>
        <v>37</v>
      </c>
      <c r="S192" s="36">
        <f>Efficiency!R390</f>
        <v>262</v>
      </c>
      <c r="T192" s="36">
        <f>Efficiency!S390</f>
        <v>152</v>
      </c>
      <c r="U192" s="36">
        <f>Efficiency!T390</f>
        <v>3</v>
      </c>
      <c r="V192" s="36">
        <f>Efficiency!U390</f>
        <v>23</v>
      </c>
      <c r="W192" s="36">
        <f>Efficiency!V390</f>
        <v>40</v>
      </c>
      <c r="X192" s="36">
        <f>Efficiency!W390</f>
        <v>1430</v>
      </c>
      <c r="Y192" s="36">
        <f>Efficiency!X390</f>
        <v>17</v>
      </c>
      <c r="Z192" s="36">
        <f>Efficiency!Y390</f>
        <v>47</v>
      </c>
      <c r="AA192" s="36">
        <f>Efficiency!Z390</f>
        <v>18</v>
      </c>
      <c r="AB192" s="36">
        <f>Efficiency!AA390</f>
        <v>16</v>
      </c>
      <c r="AC192" s="36">
        <f>Efficiency!AB390</f>
        <v>24</v>
      </c>
      <c r="AD192" s="36">
        <f>Efficiency!AC390</f>
        <v>37</v>
      </c>
      <c r="AE192" s="36">
        <f>Efficiency!AD390</f>
        <v>108</v>
      </c>
      <c r="AF192" s="201" t="s">
        <v>478</v>
      </c>
      <c r="AG192" s="140"/>
      <c r="AH192" s="201"/>
    </row>
    <row r="193" spans="3:34">
      <c r="C193" s="140"/>
      <c r="D193" s="185" t="s">
        <v>486</v>
      </c>
      <c r="E193" s="36">
        <f>Efficiency!D438</f>
        <v>25</v>
      </c>
      <c r="F193" s="36">
        <f>Efficiency!E438</f>
        <v>0</v>
      </c>
      <c r="G193" s="36">
        <f>Efficiency!F438</f>
        <v>11</v>
      </c>
      <c r="H193" s="36">
        <f>Efficiency!G438</f>
        <v>2</v>
      </c>
      <c r="I193" s="36">
        <f>Efficiency!H438</f>
        <v>0</v>
      </c>
      <c r="J193" s="36">
        <f>Efficiency!I438</f>
        <v>0</v>
      </c>
      <c r="K193" s="36">
        <f>Efficiency!J438</f>
        <v>1</v>
      </c>
      <c r="L193" s="36">
        <f>Efficiency!K438</f>
        <v>0</v>
      </c>
      <c r="M193" s="36">
        <f>Efficiency!L438</f>
        <v>1</v>
      </c>
      <c r="N193" s="36">
        <f>Efficiency!M438</f>
        <v>0</v>
      </c>
      <c r="O193" s="36">
        <f>Efficiency!N438</f>
        <v>0</v>
      </c>
      <c r="P193" s="36">
        <f>Efficiency!O438</f>
        <v>1</v>
      </c>
      <c r="Q193" s="36">
        <f>Efficiency!P438</f>
        <v>1</v>
      </c>
      <c r="R193" s="36">
        <f>Efficiency!Q438</f>
        <v>2</v>
      </c>
      <c r="S193" s="36">
        <f>Efficiency!R438</f>
        <v>2</v>
      </c>
      <c r="T193" s="36">
        <f>Efficiency!S438</f>
        <v>0</v>
      </c>
      <c r="U193" s="36">
        <f>Efficiency!T438</f>
        <v>0</v>
      </c>
      <c r="V193" s="36">
        <f>Efficiency!U438</f>
        <v>1</v>
      </c>
      <c r="W193" s="36">
        <f>Efficiency!V438</f>
        <v>0</v>
      </c>
      <c r="X193" s="36">
        <f>Efficiency!W438</f>
        <v>0</v>
      </c>
      <c r="Y193" s="36">
        <f>Efficiency!X438</f>
        <v>0</v>
      </c>
      <c r="Z193" s="36">
        <f>Efficiency!Y438</f>
        <v>0</v>
      </c>
      <c r="AA193" s="36">
        <f>Efficiency!Z438</f>
        <v>0</v>
      </c>
      <c r="AB193" s="36">
        <f>Efficiency!AA438</f>
        <v>1</v>
      </c>
      <c r="AC193" s="36">
        <f>Efficiency!AB438</f>
        <v>0</v>
      </c>
      <c r="AD193" s="36">
        <f>Efficiency!AC438</f>
        <v>1</v>
      </c>
      <c r="AE193" s="36">
        <f>Efficiency!AD438</f>
        <v>1</v>
      </c>
      <c r="AF193" s="201" t="s">
        <v>478</v>
      </c>
      <c r="AG193" s="140"/>
      <c r="AH193" s="408"/>
    </row>
    <row r="194" spans="3:34">
      <c r="C194" s="140"/>
      <c r="D194" s="185" t="s">
        <v>487</v>
      </c>
      <c r="E194" s="36">
        <f>Efficiency!D486</f>
        <v>4530</v>
      </c>
      <c r="F194" s="36">
        <f>Efficiency!E486</f>
        <v>46</v>
      </c>
      <c r="G194" s="36">
        <f>Efficiency!F486</f>
        <v>1676</v>
      </c>
      <c r="H194" s="36">
        <f>Efficiency!G486</f>
        <v>292</v>
      </c>
      <c r="I194" s="36">
        <f>Efficiency!H486</f>
        <v>54</v>
      </c>
      <c r="J194" s="36">
        <f>Efficiency!I486</f>
        <v>56</v>
      </c>
      <c r="K194" s="36">
        <f>Efficiency!J486</f>
        <v>24</v>
      </c>
      <c r="L194" s="36">
        <f>Efficiency!K486</f>
        <v>103</v>
      </c>
      <c r="M194" s="36">
        <f>Efficiency!L486</f>
        <v>239</v>
      </c>
      <c r="N194" s="36">
        <f>Efficiency!M486</f>
        <v>29</v>
      </c>
      <c r="O194" s="36">
        <f>Efficiency!N486</f>
        <v>98</v>
      </c>
      <c r="P194" s="36">
        <f>Efficiency!O486</f>
        <v>141</v>
      </c>
      <c r="Q194" s="36">
        <f>Efficiency!P486</f>
        <v>257</v>
      </c>
      <c r="R194" s="36">
        <f>Efficiency!Q486</f>
        <v>107</v>
      </c>
      <c r="S194" s="36">
        <f>Efficiency!R486</f>
        <v>514</v>
      </c>
      <c r="T194" s="36">
        <f>Efficiency!S486</f>
        <v>98</v>
      </c>
      <c r="U194" s="36">
        <f>Efficiency!T486</f>
        <v>123</v>
      </c>
      <c r="V194" s="36">
        <f>Efficiency!U486</f>
        <v>94</v>
      </c>
      <c r="W194" s="36">
        <f>Efficiency!V486</f>
        <v>100</v>
      </c>
      <c r="X194" s="36">
        <f>Efficiency!W486</f>
        <v>228</v>
      </c>
      <c r="Y194" s="36">
        <f>Efficiency!X486</f>
        <v>17</v>
      </c>
      <c r="Z194" s="36">
        <f>Efficiency!Y486</f>
        <v>58</v>
      </c>
      <c r="AA194" s="36">
        <f>Efficiency!Z486</f>
        <v>30</v>
      </c>
      <c r="AB194" s="36">
        <f>Efficiency!AA486</f>
        <v>29</v>
      </c>
      <c r="AC194" s="36">
        <f>Efficiency!AB486</f>
        <v>35</v>
      </c>
      <c r="AD194" s="36">
        <f>Efficiency!AC486</f>
        <v>51</v>
      </c>
      <c r="AE194" s="36">
        <f>Efficiency!AD486</f>
        <v>31</v>
      </c>
      <c r="AF194" s="201" t="s">
        <v>478</v>
      </c>
      <c r="AH194" s="201"/>
    </row>
    <row r="195" spans="3:34">
      <c r="C195" s="185" t="s">
        <v>545</v>
      </c>
      <c r="D195" s="189" t="s">
        <v>479</v>
      </c>
      <c r="E195" s="36">
        <f>Efficiency!D534</f>
        <v>2500</v>
      </c>
      <c r="F195" s="36">
        <f>Efficiency!E534</f>
        <v>10</v>
      </c>
      <c r="G195" s="36">
        <f>Efficiency!F534</f>
        <v>1579</v>
      </c>
      <c r="H195" s="36">
        <f>Efficiency!G534</f>
        <v>71</v>
      </c>
      <c r="I195" s="36">
        <f>Efficiency!H534</f>
        <v>10</v>
      </c>
      <c r="J195" s="36">
        <f>Efficiency!I534</f>
        <v>12</v>
      </c>
      <c r="K195" s="36">
        <f>Efficiency!J534</f>
        <v>4</v>
      </c>
      <c r="L195" s="36">
        <f>Efficiency!K534</f>
        <v>48</v>
      </c>
      <c r="M195" s="36">
        <f>Efficiency!L534</f>
        <v>95</v>
      </c>
      <c r="N195" s="36">
        <f>Efficiency!M534</f>
        <v>14</v>
      </c>
      <c r="O195" s="36">
        <f>Efficiency!N534</f>
        <v>14</v>
      </c>
      <c r="P195" s="36">
        <f>Efficiency!O534</f>
        <v>17</v>
      </c>
      <c r="Q195" s="36">
        <f>Efficiency!P534</f>
        <v>31</v>
      </c>
      <c r="R195" s="36">
        <f>Efficiency!Q534</f>
        <v>44</v>
      </c>
      <c r="S195" s="36">
        <f>Efficiency!R534</f>
        <v>164</v>
      </c>
      <c r="T195" s="36">
        <f>Efficiency!S534</f>
        <v>28</v>
      </c>
      <c r="U195" s="36">
        <f>Efficiency!T534</f>
        <v>125</v>
      </c>
      <c r="V195" s="36">
        <f>Efficiency!U534</f>
        <v>12</v>
      </c>
      <c r="W195" s="36">
        <f>Efficiency!V534</f>
        <v>44</v>
      </c>
      <c r="X195" s="36">
        <f>Efficiency!W534</f>
        <v>115</v>
      </c>
      <c r="Y195" s="36">
        <f>Efficiency!X534</f>
        <v>0</v>
      </c>
      <c r="Z195" s="36">
        <f>Efficiency!Y534</f>
        <v>20</v>
      </c>
      <c r="AA195" s="36">
        <f>Efficiency!Z534</f>
        <v>3</v>
      </c>
      <c r="AB195" s="36">
        <f>Efficiency!AA534</f>
        <v>12</v>
      </c>
      <c r="AC195" s="36">
        <f>Efficiency!AB534</f>
        <v>7</v>
      </c>
      <c r="AD195" s="36">
        <f>Efficiency!AC534</f>
        <v>17</v>
      </c>
      <c r="AE195" s="36">
        <f>Efficiency!AD534</f>
        <v>4</v>
      </c>
      <c r="AF195" s="189" t="s">
        <v>488</v>
      </c>
      <c r="AH195" s="201"/>
    </row>
    <row r="196" spans="3:34">
      <c r="C196" s="140"/>
      <c r="D196" s="189" t="s">
        <v>480</v>
      </c>
      <c r="E196" s="36">
        <f>Efficiency!D582</f>
        <v>17463</v>
      </c>
      <c r="F196" s="36">
        <f>Efficiency!E582</f>
        <v>147</v>
      </c>
      <c r="G196" s="36">
        <f>Efficiency!F582</f>
        <v>8514</v>
      </c>
      <c r="H196" s="36">
        <f>Efficiency!G582</f>
        <v>715</v>
      </c>
      <c r="I196" s="36">
        <f>Efficiency!H582</f>
        <v>204</v>
      </c>
      <c r="J196" s="36">
        <f>Efficiency!I582</f>
        <v>200</v>
      </c>
      <c r="K196" s="36">
        <f>Efficiency!J582</f>
        <v>83</v>
      </c>
      <c r="L196" s="36">
        <f>Efficiency!K582</f>
        <v>508</v>
      </c>
      <c r="M196" s="36">
        <f>Efficiency!L582</f>
        <v>832</v>
      </c>
      <c r="N196" s="36">
        <f>Efficiency!M582</f>
        <v>150</v>
      </c>
      <c r="O196" s="36">
        <f>Efficiency!N582</f>
        <v>259</v>
      </c>
      <c r="P196" s="36">
        <f>Efficiency!O582</f>
        <v>250</v>
      </c>
      <c r="Q196" s="36">
        <f>Efficiency!P582</f>
        <v>315</v>
      </c>
      <c r="R196" s="36">
        <f>Efficiency!Q582</f>
        <v>301</v>
      </c>
      <c r="S196" s="36">
        <f>Efficiency!R582</f>
        <v>1538</v>
      </c>
      <c r="T196" s="36">
        <f>Efficiency!S582</f>
        <v>436</v>
      </c>
      <c r="U196" s="36">
        <f>Efficiency!T582</f>
        <v>487</v>
      </c>
      <c r="V196" s="36">
        <f>Efficiency!U582</f>
        <v>241</v>
      </c>
      <c r="W196" s="36">
        <f>Efficiency!V582</f>
        <v>262</v>
      </c>
      <c r="X196" s="36">
        <f>Efficiency!W582</f>
        <v>822</v>
      </c>
      <c r="Y196" s="36">
        <f>Efficiency!X582</f>
        <v>65</v>
      </c>
      <c r="Z196" s="36">
        <f>Efficiency!Y582</f>
        <v>270</v>
      </c>
      <c r="AA196" s="36">
        <f>Efficiency!Z582</f>
        <v>129</v>
      </c>
      <c r="AB196" s="36">
        <f>Efficiency!AA582</f>
        <v>155</v>
      </c>
      <c r="AC196" s="36">
        <f>Efficiency!AB582</f>
        <v>157</v>
      </c>
      <c r="AD196" s="36">
        <f>Efficiency!AC582</f>
        <v>348</v>
      </c>
      <c r="AE196" s="36">
        <f>Efficiency!AD582</f>
        <v>75</v>
      </c>
      <c r="AF196" s="189" t="s">
        <v>488</v>
      </c>
      <c r="AH196" s="201"/>
    </row>
    <row r="197" spans="3:34">
      <c r="C197" s="140"/>
      <c r="D197" s="189" t="s">
        <v>484</v>
      </c>
      <c r="E197" s="36">
        <f>Efficiency!D630</f>
        <v>1350</v>
      </c>
      <c r="F197" s="36">
        <f>Efficiency!E630</f>
        <v>4</v>
      </c>
      <c r="G197" s="36">
        <f>Efficiency!F630</f>
        <v>1055</v>
      </c>
      <c r="H197" s="36">
        <f>Efficiency!G630</f>
        <v>37</v>
      </c>
      <c r="I197" s="36">
        <f>Efficiency!H630</f>
        <v>1</v>
      </c>
      <c r="J197" s="36">
        <f>Efficiency!I630</f>
        <v>16</v>
      </c>
      <c r="K197" s="36">
        <f>Efficiency!J630</f>
        <v>0</v>
      </c>
      <c r="L197" s="36">
        <f>Efficiency!K630</f>
        <v>25</v>
      </c>
      <c r="M197" s="36">
        <f>Efficiency!L630</f>
        <v>51</v>
      </c>
      <c r="N197" s="36">
        <f>Efficiency!M630</f>
        <v>3</v>
      </c>
      <c r="O197" s="36">
        <f>Efficiency!N630</f>
        <v>6</v>
      </c>
      <c r="P197" s="36">
        <f>Efficiency!O630</f>
        <v>3</v>
      </c>
      <c r="Q197" s="36">
        <f>Efficiency!P630</f>
        <v>13</v>
      </c>
      <c r="R197" s="36">
        <f>Efficiency!Q630</f>
        <v>7</v>
      </c>
      <c r="S197" s="36">
        <f>Efficiency!R630</f>
        <v>49</v>
      </c>
      <c r="T197" s="36">
        <f>Efficiency!S630</f>
        <v>4</v>
      </c>
      <c r="U197" s="36">
        <f>Efficiency!T630</f>
        <v>42</v>
      </c>
      <c r="V197" s="36">
        <f>Efficiency!U630</f>
        <v>3</v>
      </c>
      <c r="W197" s="36">
        <f>Efficiency!V630</f>
        <v>1</v>
      </c>
      <c r="X197" s="36">
        <f>Efficiency!W630</f>
        <v>24</v>
      </c>
      <c r="Y197" s="36">
        <f>Efficiency!X630</f>
        <v>0</v>
      </c>
      <c r="Z197" s="36">
        <f>Efficiency!Y630</f>
        <v>2</v>
      </c>
      <c r="AA197" s="36">
        <f>Efficiency!Z630</f>
        <v>0</v>
      </c>
      <c r="AB197" s="36">
        <f>Efficiency!AA630</f>
        <v>2</v>
      </c>
      <c r="AC197" s="36">
        <f>Efficiency!AB630</f>
        <v>1</v>
      </c>
      <c r="AD197" s="36">
        <f>Efficiency!AC630</f>
        <v>1</v>
      </c>
      <c r="AE197" s="36">
        <f>Efficiency!AD630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1044</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1045</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1046</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1047</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0" t="s">
        <v>490</v>
      </c>
      <c r="D244" s="930"/>
      <c r="E244" s="930"/>
      <c r="F244" s="930"/>
      <c r="G244" s="930"/>
      <c r="H244" s="930"/>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2" t="s">
        <v>806</v>
      </c>
      <c r="C3" s="932"/>
      <c r="D3" s="932"/>
      <c r="E3" s="932"/>
    </row>
    <row r="4" spans="1:31" s="408" customFormat="1">
      <c r="A4" s="492"/>
    </row>
    <row r="5" spans="1:31" s="408" customFormat="1">
      <c r="A5" s="492"/>
      <c r="E5" s="466" t="s">
        <v>918</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795</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795</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795</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795</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795</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795</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795</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795</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795</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795</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795</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795</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795</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795</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795</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795</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795</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795</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795</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795</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795</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795</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795</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795</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1" t="s">
        <v>9</v>
      </c>
      <c r="C96" s="186" t="s">
        <v>443</v>
      </c>
      <c r="D96" s="128">
        <v>1.24</v>
      </c>
      <c r="E96" s="128">
        <v>1.25</v>
      </c>
      <c r="F96" s="128">
        <v>1.26</v>
      </c>
      <c r="G96" s="128">
        <v>1.26</v>
      </c>
      <c r="H96" s="128">
        <v>1.33</v>
      </c>
      <c r="I96" s="128">
        <v>1.34</v>
      </c>
      <c r="J96" s="128">
        <v>1.38</v>
      </c>
      <c r="K96" s="128">
        <v>1.38</v>
      </c>
      <c r="L96" s="201"/>
      <c r="M96" s="201"/>
      <c r="N96" s="190"/>
    </row>
    <row r="97" spans="2:14">
      <c r="B97" s="931"/>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1" t="s">
        <v>10</v>
      </c>
      <c r="C98" s="186" t="s">
        <v>443</v>
      </c>
      <c r="D98" s="128">
        <v>1.21</v>
      </c>
      <c r="E98" s="128">
        <v>1.22</v>
      </c>
      <c r="F98" s="128">
        <v>1.23</v>
      </c>
      <c r="G98" s="128">
        <v>1.23</v>
      </c>
      <c r="H98" s="128">
        <v>1.2</v>
      </c>
      <c r="I98" s="128">
        <v>1.23</v>
      </c>
      <c r="J98" s="128">
        <v>1.22</v>
      </c>
      <c r="K98" s="128">
        <v>1.22</v>
      </c>
      <c r="L98" s="201"/>
      <c r="M98" s="201"/>
      <c r="N98" s="190"/>
    </row>
    <row r="99" spans="2:14">
      <c r="B99" s="931"/>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1" t="s">
        <v>11</v>
      </c>
      <c r="C100" s="186" t="s">
        <v>443</v>
      </c>
      <c r="D100" s="128">
        <v>1.64</v>
      </c>
      <c r="E100" s="128">
        <v>1.65</v>
      </c>
      <c r="F100" s="128">
        <v>1.66</v>
      </c>
      <c r="G100" s="128">
        <v>1.68</v>
      </c>
      <c r="H100" s="128">
        <v>1.7</v>
      </c>
      <c r="I100" s="128">
        <v>1.83</v>
      </c>
      <c r="J100" s="128">
        <v>1.85</v>
      </c>
      <c r="K100" s="128">
        <v>1.85</v>
      </c>
      <c r="L100" s="201"/>
      <c r="M100" s="201"/>
      <c r="N100" s="190"/>
    </row>
    <row r="101" spans="2:14">
      <c r="B101" s="931"/>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808</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1051</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916</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905</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908</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906</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907</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910</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912</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911</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9" t="s">
        <v>16</v>
      </c>
      <c r="B89" s="939"/>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8" t="s">
        <v>16</v>
      </c>
      <c r="B110" s="938"/>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0"/>
      <c r="H130" s="940"/>
      <c r="I130" s="235"/>
      <c r="J130" s="235"/>
      <c r="Z130" s="187"/>
      <c r="AA130" s="187"/>
      <c r="AB130" s="187"/>
    </row>
    <row r="131" spans="1:30" s="116" customFormat="1">
      <c r="A131" s="236" t="s">
        <v>36</v>
      </c>
      <c r="B131" s="237">
        <v>0.97050000000000003</v>
      </c>
      <c r="C131" s="237">
        <v>0.97640000000000005</v>
      </c>
      <c r="D131" s="187"/>
      <c r="E131" s="187"/>
      <c r="F131" s="187"/>
      <c r="G131" s="940"/>
      <c r="H131" s="940"/>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885</v>
      </c>
      <c r="B206" s="375"/>
      <c r="C206" s="375"/>
      <c r="I206" s="941" t="s">
        <v>880</v>
      </c>
      <c r="J206" s="941"/>
      <c r="K206" s="941"/>
      <c r="L206" s="941"/>
      <c r="M206" s="941"/>
      <c r="N206" s="941"/>
      <c r="O206" s="941"/>
      <c r="P206" s="941"/>
      <c r="Q206" s="941"/>
      <c r="R206" s="941"/>
      <c r="S206" s="941"/>
      <c r="T206" s="941"/>
      <c r="U206" s="941"/>
      <c r="V206" s="941"/>
      <c r="W206" s="941"/>
      <c r="X206" s="941"/>
      <c r="Y206" s="941"/>
      <c r="Z206" s="941"/>
      <c r="AA206" s="941"/>
      <c r="AB206" s="941"/>
    </row>
    <row r="207" spans="1:28" s="201" customFormat="1">
      <c r="A207" s="115" t="s">
        <v>848</v>
      </c>
      <c r="B207" s="115" t="s">
        <v>434</v>
      </c>
      <c r="C207" s="115" t="s">
        <v>849</v>
      </c>
      <c r="I207" s="942" t="s">
        <v>871</v>
      </c>
      <c r="J207" s="944" t="s">
        <v>309</v>
      </c>
      <c r="K207" s="944"/>
      <c r="L207" s="944"/>
      <c r="M207" s="14"/>
      <c r="N207" s="944" t="s">
        <v>650</v>
      </c>
      <c r="O207" s="944"/>
      <c r="P207" s="944"/>
      <c r="Q207" s="14"/>
      <c r="R207" s="944" t="s">
        <v>311</v>
      </c>
      <c r="S207" s="944"/>
      <c r="T207" s="944"/>
      <c r="U207" s="14"/>
      <c r="V207" s="944" t="s">
        <v>872</v>
      </c>
      <c r="W207" s="944"/>
      <c r="X207" s="944"/>
      <c r="Y207" s="14"/>
      <c r="Z207" s="944" t="s">
        <v>545</v>
      </c>
      <c r="AA207" s="944"/>
      <c r="AB207" s="944"/>
    </row>
    <row r="208" spans="1:28" s="201" customFormat="1" ht="21.6">
      <c r="A208" s="372"/>
      <c r="B208" s="376" t="s">
        <v>909</v>
      </c>
      <c r="C208" s="376" t="s">
        <v>850</v>
      </c>
      <c r="I208" s="943"/>
      <c r="J208" s="379" t="s">
        <v>873</v>
      </c>
      <c r="K208" s="380" t="s">
        <v>874</v>
      </c>
      <c r="L208" s="380" t="s">
        <v>875</v>
      </c>
      <c r="M208" s="381"/>
      <c r="N208" s="379" t="s">
        <v>873</v>
      </c>
      <c r="O208" s="380" t="s">
        <v>874</v>
      </c>
      <c r="P208" s="380" t="s">
        <v>875</v>
      </c>
      <c r="Q208" s="381"/>
      <c r="R208" s="379" t="s">
        <v>873</v>
      </c>
      <c r="S208" s="380" t="s">
        <v>874</v>
      </c>
      <c r="T208" s="380" t="s">
        <v>875</v>
      </c>
      <c r="U208" s="381"/>
      <c r="V208" s="379" t="s">
        <v>873</v>
      </c>
      <c r="W208" s="380" t="s">
        <v>874</v>
      </c>
      <c r="X208" s="380" t="s">
        <v>875</v>
      </c>
      <c r="Y208" s="382"/>
      <c r="Z208" s="379" t="s">
        <v>873</v>
      </c>
      <c r="AA208" s="380" t="s">
        <v>874</v>
      </c>
      <c r="AB208" s="380" t="s">
        <v>875</v>
      </c>
    </row>
    <row r="209" spans="1:28" s="201" customFormat="1">
      <c r="A209" s="201" t="s">
        <v>851</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852</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853</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854</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855</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856</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857</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870</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884</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848</v>
      </c>
      <c r="B223" s="115" t="s">
        <v>858</v>
      </c>
      <c r="C223" s="115" t="s">
        <v>859</v>
      </c>
      <c r="D223" s="115" t="s">
        <v>860</v>
      </c>
      <c r="E223" s="115" t="s">
        <v>861</v>
      </c>
      <c r="F223" s="115" t="s">
        <v>862</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851</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852</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853</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854</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863</v>
      </c>
      <c r="B230" s="377">
        <v>0</v>
      </c>
      <c r="C230" s="377">
        <v>0.1</v>
      </c>
      <c r="D230" s="377">
        <v>0.4</v>
      </c>
      <c r="E230" s="377">
        <v>0.8</v>
      </c>
      <c r="F230" s="377">
        <v>1.6</v>
      </c>
      <c r="G230" s="377">
        <v>0.7</v>
      </c>
      <c r="I230" s="383" t="s">
        <v>876</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864</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855</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865</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866</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867</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868</v>
      </c>
      <c r="B236" s="377">
        <v>1</v>
      </c>
      <c r="C236" s="377">
        <v>0.4</v>
      </c>
      <c r="D236" s="377">
        <v>0.3</v>
      </c>
      <c r="E236" s="377">
        <v>0.6</v>
      </c>
      <c r="F236" s="377">
        <v>0.7</v>
      </c>
      <c r="G236" s="377">
        <v>0.7</v>
      </c>
      <c r="I236" s="383" t="s">
        <v>881</v>
      </c>
    </row>
    <row r="237" spans="1:28" s="201" customFormat="1">
      <c r="A237" s="119" t="s">
        <v>857</v>
      </c>
      <c r="B237" s="378">
        <v>100</v>
      </c>
      <c r="C237" s="378">
        <v>100</v>
      </c>
      <c r="D237" s="378">
        <v>100</v>
      </c>
      <c r="E237" s="378">
        <v>100</v>
      </c>
      <c r="F237" s="378">
        <v>100</v>
      </c>
      <c r="G237" s="378">
        <v>100</v>
      </c>
    </row>
    <row r="238" spans="1:28" s="201" customFormat="1">
      <c r="A238" s="374" t="s">
        <v>869</v>
      </c>
    </row>
    <row r="239" spans="1:28" s="201" customFormat="1"/>
    <row r="240" spans="1:28" s="201" customFormat="1"/>
    <row r="241" spans="1:9" s="201" customFormat="1">
      <c r="F241" s="7"/>
    </row>
    <row r="242" spans="1:9" s="201" customFormat="1">
      <c r="A242" s="201" t="s">
        <v>888</v>
      </c>
      <c r="F242" s="7"/>
    </row>
    <row r="243" spans="1:9" s="201" customFormat="1">
      <c r="A243" s="115" t="s">
        <v>877</v>
      </c>
      <c r="B243" s="113" t="s">
        <v>882</v>
      </c>
      <c r="C243" s="113" t="s">
        <v>883</v>
      </c>
      <c r="D243" s="113" t="s">
        <v>878</v>
      </c>
      <c r="E243" s="113" t="s">
        <v>889</v>
      </c>
      <c r="F243" s="113" t="s">
        <v>517</v>
      </c>
    </row>
    <row r="244" spans="1:9" s="201" customFormat="1">
      <c r="A244" s="201" t="s">
        <v>879</v>
      </c>
      <c r="B244" s="39">
        <v>4</v>
      </c>
      <c r="C244" s="315">
        <f>B194</f>
        <v>0.5</v>
      </c>
      <c r="D244" s="390">
        <f>B244/$B$247</f>
        <v>0.27889325272494597</v>
      </c>
      <c r="E244" s="138">
        <f>$E$247*C244*D244</f>
        <v>7485.229753311015</v>
      </c>
      <c r="F244" s="315">
        <f>E244/$E$247</f>
        <v>0.13944662636247299</v>
      </c>
    </row>
    <row r="245" spans="1:9" s="201" customFormat="1">
      <c r="A245" s="201" t="s">
        <v>887</v>
      </c>
      <c r="B245" s="39">
        <v>17</v>
      </c>
      <c r="C245" s="315">
        <f>C194</f>
        <v>0.41</v>
      </c>
      <c r="D245" s="390">
        <f>B245/$B$247</f>
        <v>1.1852963240810204</v>
      </c>
      <c r="E245" s="138">
        <f>$E$247*C245*D245</f>
        <v>26086.025690288883</v>
      </c>
      <c r="F245" s="315">
        <f>E245/$E$247</f>
        <v>0.48597149287321834</v>
      </c>
      <c r="I245" s="118"/>
    </row>
    <row r="246" spans="1:9" s="201" customFormat="1">
      <c r="A246" s="201" t="s">
        <v>886</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894</v>
      </c>
    </row>
    <row r="249" spans="1:9" s="201" customFormat="1"/>
    <row r="250" spans="1:9" s="201" customFormat="1"/>
    <row r="251" spans="1:9" s="201" customFormat="1"/>
    <row r="252" spans="1:9" s="201" customFormat="1">
      <c r="A252" s="201" t="s">
        <v>892</v>
      </c>
      <c r="F252" s="7"/>
    </row>
    <row r="253" spans="1:9" s="201" customFormat="1">
      <c r="A253" s="115" t="s">
        <v>877</v>
      </c>
      <c r="B253" s="113" t="s">
        <v>882</v>
      </c>
      <c r="C253" s="113" t="s">
        <v>883</v>
      </c>
      <c r="D253" s="113" t="s">
        <v>878</v>
      </c>
      <c r="E253" s="113" t="s">
        <v>889</v>
      </c>
      <c r="F253" s="113" t="s">
        <v>517</v>
      </c>
    </row>
    <row r="254" spans="1:9" s="201" customFormat="1">
      <c r="A254" s="201" t="s">
        <v>879</v>
      </c>
      <c r="B254" s="39">
        <v>4</v>
      </c>
      <c r="C254" s="315">
        <f>B194</f>
        <v>0.5</v>
      </c>
      <c r="D254" s="390">
        <f>B254/$B$257</f>
        <v>0.38095238095238093</v>
      </c>
      <c r="E254" s="314">
        <f>$E$257*C254*D254</f>
        <v>238.72184365296803</v>
      </c>
      <c r="F254" s="315">
        <f>E254/$E$257</f>
        <v>0.19047619047619047</v>
      </c>
    </row>
    <row r="255" spans="1:9" s="201" customFormat="1">
      <c r="A255" s="201" t="s">
        <v>887</v>
      </c>
      <c r="B255" s="39">
        <v>14</v>
      </c>
      <c r="C255" s="315">
        <f>C194</f>
        <v>0.41</v>
      </c>
      <c r="D255" s="390">
        <f>B255/$B$257</f>
        <v>1.3333333333333333</v>
      </c>
      <c r="E255" s="314">
        <f>$E$257*C255*D255</f>
        <v>685.13169128401819</v>
      </c>
      <c r="F255" s="315">
        <f>E255/$E$257</f>
        <v>0.54666666666666663</v>
      </c>
    </row>
    <row r="256" spans="1:9" s="201" customFormat="1">
      <c r="A256" s="201" t="s">
        <v>886</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898</v>
      </c>
      <c r="F261" s="7"/>
    </row>
    <row r="262" spans="1:6" s="201" customFormat="1">
      <c r="A262" s="115" t="s">
        <v>877</v>
      </c>
      <c r="B262" s="113" t="s">
        <v>882</v>
      </c>
      <c r="C262" s="113" t="s">
        <v>883</v>
      </c>
      <c r="D262" s="113" t="s">
        <v>878</v>
      </c>
      <c r="E262" s="113" t="s">
        <v>889</v>
      </c>
      <c r="F262" s="113" t="s">
        <v>517</v>
      </c>
    </row>
    <row r="263" spans="1:6" s="201" customFormat="1">
      <c r="A263" s="201" t="s">
        <v>879</v>
      </c>
      <c r="B263" s="39">
        <v>4</v>
      </c>
      <c r="C263" s="315">
        <f>B194</f>
        <v>0.5</v>
      </c>
      <c r="D263" s="390">
        <f>B263/$B$266</f>
        <v>0.24539877300613497</v>
      </c>
      <c r="E263" s="314">
        <f>$E$266*C263*D263</f>
        <v>1204.4243616479548</v>
      </c>
      <c r="F263" s="315">
        <f>E263/$E$266</f>
        <v>0.12269938650306748</v>
      </c>
    </row>
    <row r="264" spans="1:6" s="201" customFormat="1">
      <c r="A264" s="201" t="s">
        <v>887</v>
      </c>
      <c r="B264" s="39">
        <v>17</v>
      </c>
      <c r="C264" s="315">
        <f>C194</f>
        <v>0.41</v>
      </c>
      <c r="D264" s="390">
        <f>B264/$B$266</f>
        <v>1.0429447852760736</v>
      </c>
      <c r="E264" s="314">
        <f>$E$266*C264*D264</f>
        <v>4197.418900343122</v>
      </c>
      <c r="F264" s="315">
        <f>E264/$E$266</f>
        <v>0.4276073619631901</v>
      </c>
    </row>
    <row r="265" spans="1:6" s="201" customFormat="1">
      <c r="A265" s="201" t="s">
        <v>886</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893</v>
      </c>
      <c r="F270" s="7"/>
    </row>
    <row r="271" spans="1:6" s="201" customFormat="1">
      <c r="A271" s="115" t="s">
        <v>877</v>
      </c>
      <c r="B271" s="113" t="s">
        <v>882</v>
      </c>
      <c r="C271" s="113" t="s">
        <v>883</v>
      </c>
      <c r="D271" s="113" t="s">
        <v>878</v>
      </c>
      <c r="E271" s="113" t="s">
        <v>889</v>
      </c>
      <c r="F271" s="113" t="s">
        <v>517</v>
      </c>
    </row>
    <row r="272" spans="1:6" s="201" customFormat="1">
      <c r="A272" s="201" t="s">
        <v>879</v>
      </c>
      <c r="B272" s="39">
        <v>4</v>
      </c>
      <c r="C272" s="315">
        <f>C254</f>
        <v>0.5</v>
      </c>
      <c r="D272" s="390">
        <f>B272/$B$274</f>
        <v>0.29197080291970806</v>
      </c>
      <c r="E272" s="314">
        <f>$E$274*C272*D272</f>
        <v>17.503649635036499</v>
      </c>
      <c r="F272" s="315">
        <f>E272/$E$274</f>
        <v>0.14598540145985403</v>
      </c>
    </row>
    <row r="273" spans="1:29" s="201" customFormat="1">
      <c r="A273" s="201" t="s">
        <v>887</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891</v>
      </c>
    </row>
    <row r="279" spans="1:29" s="201" customFormat="1">
      <c r="A279" s="115" t="s">
        <v>877</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879</v>
      </c>
      <c r="B280" s="201" t="s">
        <v>890</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887</v>
      </c>
      <c r="B281" s="201" t="s">
        <v>890</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886</v>
      </c>
      <c r="B282" s="201" t="s">
        <v>890</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890</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895</v>
      </c>
    </row>
    <row r="288" spans="1:29" s="201" customFormat="1">
      <c r="A288" s="115" t="s">
        <v>877</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879</v>
      </c>
      <c r="B289" s="201" t="s">
        <v>890</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887</v>
      </c>
      <c r="B290" s="201" t="s">
        <v>890</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886</v>
      </c>
      <c r="B291" s="201" t="s">
        <v>890</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890</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896</v>
      </c>
    </row>
    <row r="297" spans="1:29" s="201" customFormat="1">
      <c r="A297" s="115" t="s">
        <v>877</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879</v>
      </c>
      <c r="B298" s="201" t="s">
        <v>890</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887</v>
      </c>
      <c r="B299" s="201" t="s">
        <v>890</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890</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897</v>
      </c>
    </row>
    <row r="305" spans="1:30" s="201" customFormat="1">
      <c r="A305" s="115" t="s">
        <v>877</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879</v>
      </c>
      <c r="B306" s="201" t="s">
        <v>890</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887</v>
      </c>
      <c r="B307" s="201" t="s">
        <v>890</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886</v>
      </c>
      <c r="B308" s="201" t="s">
        <v>890</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890</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1031</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5" t="s">
        <v>1028</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5"/>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5" t="s">
        <v>1029</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5"/>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5" t="s">
        <v>1030</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5"/>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1031</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5" t="s">
        <v>1028</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5"/>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5" t="s">
        <v>1029</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5"/>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5" t="s">
        <v>1030</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5"/>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1075</v>
      </c>
    </row>
    <row r="393" spans="1:29" s="492" customFormat="1">
      <c r="A393" s="496" t="s">
        <v>691</v>
      </c>
      <c r="B393" s="496" t="s">
        <v>1074</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1071</v>
      </c>
      <c r="B394" s="492" t="s">
        <v>1065</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1072</v>
      </c>
      <c r="B395" s="492" t="s">
        <v>1066</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1073</v>
      </c>
      <c r="B396" s="492" t="s">
        <v>1067</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1076</v>
      </c>
    </row>
    <row r="402" spans="1:31" s="492" customFormat="1">
      <c r="A402" s="496" t="s">
        <v>691</v>
      </c>
      <c r="B402" s="496" t="s">
        <v>1074</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1071</v>
      </c>
      <c r="B403" s="492" t="s">
        <v>1065</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1072</v>
      </c>
      <c r="B404" s="492" t="s">
        <v>1066</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1073</v>
      </c>
      <c r="B405" s="200" t="s">
        <v>1067</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1036</v>
      </c>
      <c r="L409" s="394"/>
      <c r="M409" s="492"/>
    </row>
    <row r="410" spans="1:31" s="408" customFormat="1" ht="17.399999999999999">
      <c r="A410" s="410" t="s">
        <v>1031</v>
      </c>
      <c r="B410" s="410" t="s">
        <v>657</v>
      </c>
      <c r="C410" s="410" t="s">
        <v>1033</v>
      </c>
      <c r="D410" s="410" t="s">
        <v>1034</v>
      </c>
      <c r="E410" s="410" t="s">
        <v>1064</v>
      </c>
      <c r="F410" s="410" t="s">
        <v>1064</v>
      </c>
      <c r="G410" s="394"/>
      <c r="J410" s="496" t="s">
        <v>1069</v>
      </c>
      <c r="K410" s="496" t="s">
        <v>1068</v>
      </c>
      <c r="L410" s="496" t="s">
        <v>1070</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5" t="s">
        <v>1028</v>
      </c>
      <c r="B411" s="408" t="s">
        <v>651</v>
      </c>
      <c r="E411" s="394"/>
      <c r="F411" s="945">
        <f>D412*1000/(C368+C369)</f>
        <v>20.719511209731053</v>
      </c>
      <c r="G411" s="394"/>
      <c r="I411" s="492" t="s">
        <v>1065</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5"/>
      <c r="B412" s="408" t="s">
        <v>652</v>
      </c>
      <c r="C412" s="408">
        <v>292</v>
      </c>
      <c r="D412" s="408">
        <v>6667</v>
      </c>
      <c r="E412" s="485">
        <f>D412*1000/(C368+C369)</f>
        <v>20.719511209731053</v>
      </c>
      <c r="F412" s="945"/>
      <c r="G412" s="394"/>
      <c r="I412" s="492" t="s">
        <v>1066</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5" t="s">
        <v>1029</v>
      </c>
      <c r="B413" s="408" t="s">
        <v>653</v>
      </c>
      <c r="C413" s="408">
        <v>246</v>
      </c>
      <c r="D413" s="408">
        <v>4107</v>
      </c>
      <c r="E413" s="485">
        <f>D413*1000/(C370)</f>
        <v>904.6255506607929</v>
      </c>
      <c r="F413" s="946">
        <f>(1000*(D413+D414))/(C370+C371)</f>
        <v>1497.4623889795178</v>
      </c>
      <c r="G413" s="394"/>
      <c r="H413" s="492"/>
      <c r="I413" s="492" t="s">
        <v>1067</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5"/>
      <c r="B414" s="408" t="s">
        <v>654</v>
      </c>
      <c r="C414" s="408">
        <v>894</v>
      </c>
      <c r="D414" s="408">
        <v>12416</v>
      </c>
      <c r="E414" s="485">
        <f>D414*1000/(C371)</f>
        <v>1911.9186941792423</v>
      </c>
      <c r="F414" s="946"/>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5" t="s">
        <v>1030</v>
      </c>
      <c r="B415" s="408" t="s">
        <v>655</v>
      </c>
      <c r="C415" s="408">
        <v>2606</v>
      </c>
      <c r="D415" s="408">
        <v>35975</v>
      </c>
      <c r="E415" s="485">
        <f>D415*1000/(C372)</f>
        <v>4375.45609340793</v>
      </c>
      <c r="F415" s="946">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5"/>
      <c r="B416" s="408" t="s">
        <v>656</v>
      </c>
      <c r="C416" s="408">
        <v>7500</v>
      </c>
      <c r="D416" s="408">
        <v>90871</v>
      </c>
      <c r="E416" s="485">
        <f>D416*1000/(C373)</f>
        <v>6766.7734008489088</v>
      </c>
      <c r="F416" s="946"/>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1035</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1032</v>
      </c>
    </row>
    <row r="423" spans="1:31" s="408" customFormat="1" ht="17.399999999999999">
      <c r="A423" s="410" t="s">
        <v>1031</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1028</v>
      </c>
      <c r="B424" s="408" t="s">
        <v>1037</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1029</v>
      </c>
      <c r="B425" s="408" t="s">
        <v>1038</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1030</v>
      </c>
      <c r="B426" s="408" t="s">
        <v>1039</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1048</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1028</v>
      </c>
      <c r="B433" s="408" t="s">
        <v>1037</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1029</v>
      </c>
      <c r="B434" s="408" t="s">
        <v>1038</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1030</v>
      </c>
      <c r="B435" s="200" t="s">
        <v>1039</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3" t="s">
        <v>674</v>
      </c>
      <c r="C443" s="933"/>
      <c r="D443" s="933"/>
      <c r="E443" s="933"/>
      <c r="F443" s="933"/>
      <c r="G443" s="933"/>
      <c r="H443" s="933"/>
      <c r="I443" s="933"/>
      <c r="J443" s="933"/>
      <c r="K443" s="933"/>
      <c r="L443" s="933"/>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4" t="s">
        <v>679</v>
      </c>
      <c r="C461" s="934"/>
      <c r="D461" s="934"/>
      <c r="E461" s="934"/>
      <c r="F461" s="934"/>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3" t="s">
        <v>674</v>
      </c>
      <c r="C487" s="933"/>
      <c r="D487" s="933"/>
      <c r="E487" s="933"/>
      <c r="F487" s="933"/>
      <c r="G487" s="933"/>
      <c r="H487" s="933"/>
      <c r="I487" s="933"/>
      <c r="J487" s="933"/>
      <c r="K487" s="933"/>
      <c r="L487" s="933"/>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3" t="s">
        <v>674</v>
      </c>
      <c r="C506" s="933"/>
      <c r="D506" s="933"/>
      <c r="E506" s="933"/>
      <c r="F506" s="933"/>
      <c r="G506" s="933"/>
      <c r="H506" s="933"/>
      <c r="I506" s="933"/>
      <c r="J506" s="933"/>
      <c r="K506" s="933"/>
      <c r="L506" s="933"/>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0" t="s">
        <v>697</v>
      </c>
      <c r="B524" s="930"/>
      <c r="C524" s="930"/>
      <c r="D524" s="930"/>
      <c r="E524" s="930"/>
      <c r="F524" s="930"/>
      <c r="G524" s="930"/>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6" t="s">
        <v>696</v>
      </c>
      <c r="B536" s="936"/>
      <c r="C536" s="936"/>
      <c r="D536" s="936"/>
      <c r="E536" s="936"/>
      <c r="F536" s="936"/>
      <c r="G536" s="936"/>
    </row>
    <row r="537" spans="1:30">
      <c r="A537" s="937" t="s">
        <v>698</v>
      </c>
      <c r="B537" s="937"/>
      <c r="C537" s="937"/>
      <c r="D537" s="937"/>
      <c r="E537" s="937"/>
      <c r="F537" s="937"/>
      <c r="G537" s="937"/>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3" t="s">
        <v>674</v>
      </c>
      <c r="C545" s="933"/>
      <c r="D545" s="933"/>
      <c r="E545" s="933"/>
      <c r="F545" s="933"/>
      <c r="G545" s="933"/>
      <c r="H545" s="933"/>
      <c r="I545" s="933"/>
      <c r="J545" s="933"/>
      <c r="K545" s="933"/>
      <c r="L545" s="933"/>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4" t="s">
        <v>679</v>
      </c>
      <c r="C563" s="934"/>
      <c r="D563" s="934"/>
      <c r="E563" s="934"/>
      <c r="F563" s="934"/>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1061</v>
      </c>
    </row>
    <row r="595" spans="1:29" s="408" customFormat="1" ht="17.399999999999999">
      <c r="A595" s="410" t="s">
        <v>1031</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1028</v>
      </c>
      <c r="B596" s="408" t="s">
        <v>1037</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1029</v>
      </c>
      <c r="B597" s="408" t="s">
        <v>1038</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1030</v>
      </c>
      <c r="B598" s="408" t="s">
        <v>1039</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1060</v>
      </c>
    </row>
    <row r="605" spans="1:29" s="408" customFormat="1" ht="17.399999999999999">
      <c r="A605" s="410" t="s">
        <v>1031</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1028</v>
      </c>
      <c r="B606" s="408" t="s">
        <v>1037</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1029</v>
      </c>
      <c r="B607" s="408" t="s">
        <v>1038</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1030</v>
      </c>
      <c r="B608" s="408" t="s">
        <v>1039</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706"/>
  <sheetViews>
    <sheetView tabSelected="1" zoomScale="80" zoomScaleNormal="80" workbookViewId="0">
      <selection activeCell="G24" sqref="G24"/>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913</v>
      </c>
      <c r="D5" s="201" t="s">
        <v>807</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913</v>
      </c>
      <c r="D6" s="201" t="s">
        <v>807</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913</v>
      </c>
      <c r="D7" t="s">
        <v>807</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913</v>
      </c>
      <c r="D8" s="201" t="s">
        <v>807</v>
      </c>
      <c r="E8" s="118">
        <f>D137/(1+'On-Road Fac.'!$D$5)</f>
        <v>405.14416823643177</v>
      </c>
      <c r="F8" s="118">
        <f>E137/(1+'On-Road Fac.'!$D$5)</f>
        <v>405.70409228380652</v>
      </c>
      <c r="G8" s="118">
        <f>F137/(1+'On-Road Fac.'!$D$5)</f>
        <v>403.99737632467736</v>
      </c>
      <c r="H8" s="118">
        <f>G137/(1+'On-Road Fac.'!$D$5)</f>
        <v>405.71807180728723</v>
      </c>
      <c r="I8" s="118">
        <f>H137/(1+'On-Road Fac.'!$D$5)</f>
        <v>406.70346127162156</v>
      </c>
      <c r="J8" s="118">
        <f>I137/(1+'On-Road Fac.'!$D$5)</f>
        <v>406.03167524263552</v>
      </c>
      <c r="K8" s="118">
        <f>J137/(1+'On-Road Fac.'!$D$5)</f>
        <v>406.23967204072534</v>
      </c>
      <c r="L8" s="118">
        <f>K137/(1+'On-Road Fac.'!$D$5)</f>
        <v>408.86919176091578</v>
      </c>
      <c r="M8" s="118">
        <f>L137/(1+'On-Road Fac.'!$D$5)</f>
        <v>405.16014683437373</v>
      </c>
      <c r="N8" s="118">
        <f>M137/(1+'On-Road Fac.'!$D$5)</f>
        <v>406.54432148718843</v>
      </c>
      <c r="O8" s="118">
        <f>N137/(1+'On-Road Fac.'!$D$5)</f>
        <v>406.43409321723107</v>
      </c>
      <c r="P8" s="118">
        <f>O137/(1+'On-Road Fac.'!$D$5)</f>
        <v>407.18634837372315</v>
      </c>
      <c r="Q8" s="118">
        <f>P137/(1+'On-Road Fac.'!$D$5)</f>
        <v>404.64931332480404</v>
      </c>
      <c r="R8" s="118">
        <f>Q137/(1+'On-Road Fac.'!$D$5)</f>
        <v>404.68959503037689</v>
      </c>
      <c r="S8" s="118">
        <f>R137/(1+'On-Road Fac.'!$D$5)</f>
        <v>405.50611545573889</v>
      </c>
      <c r="T8" s="118">
        <f>S137/(1+'On-Road Fac.'!$D$5)</f>
        <v>404.13646501906982</v>
      </c>
      <c r="U8" s="118">
        <f>T137/(1+'On-Road Fac.'!$D$5)</f>
        <v>405.25112002626832</v>
      </c>
      <c r="V8" s="118">
        <f>U137/(1+'On-Road Fac.'!$D$5)</f>
        <v>405.68782696320199</v>
      </c>
      <c r="W8" s="118">
        <f>V137/(1+'On-Road Fac.'!$D$5)</f>
        <v>407.49457262163605</v>
      </c>
      <c r="X8" s="118">
        <f>W137/(1+'On-Road Fac.'!$D$5)</f>
        <v>403.65614016220536</v>
      </c>
      <c r="Y8" s="118">
        <f>X137/(1+'On-Road Fac.'!$D$5)</f>
        <v>406.52118602942761</v>
      </c>
      <c r="Z8" s="118">
        <f>Y137/(1+'On-Road Fac.'!$D$5)</f>
        <v>404.49540240841583</v>
      </c>
      <c r="AA8" s="118">
        <f>Z137/(1+'On-Road Fac.'!$D$5)</f>
        <v>409.87826316569948</v>
      </c>
      <c r="AB8" s="118">
        <f>AA137/(1+'On-Road Fac.'!$D$5)</f>
        <v>406.11443447575624</v>
      </c>
      <c r="AC8" s="118">
        <f>AB137/(1+'On-Road Fac.'!$D$5)</f>
        <v>406.09598546341471</v>
      </c>
      <c r="AD8" s="118">
        <f>AC137/(1+'On-Road Fac.'!$D$5)</f>
        <v>406.05450988523148</v>
      </c>
      <c r="AE8" s="118">
        <f>AD137/(1+'On-Road Fac.'!$D$5)</f>
        <v>405.88150665853289</v>
      </c>
      <c r="AF8" s="190"/>
    </row>
    <row r="9" spans="1:32">
      <c r="B9" s="190" t="str">
        <f>Processes!D12</f>
        <v>T-CAR-ICE_DST00</v>
      </c>
      <c r="C9" s="201" t="s">
        <v>913</v>
      </c>
      <c r="D9" s="201" t="s">
        <v>807</v>
      </c>
      <c r="E9" s="118">
        <f>D183/(1+'On-Road Fac.'!$D$5)</f>
        <v>435.28116997420369</v>
      </c>
      <c r="F9" s="118">
        <f>E183/(1+'On-Road Fac.'!$D$5)</f>
        <v>435.68137731760913</v>
      </c>
      <c r="G9" s="118">
        <f>F183/(1+'On-Road Fac.'!$D$5)</f>
        <v>431.12990634064664</v>
      </c>
      <c r="H9" s="118">
        <f>G183/(1+'On-Road Fac.'!$D$5)</f>
        <v>434.87246828918546</v>
      </c>
      <c r="I9" s="118">
        <f>H183/(1+'On-Road Fac.'!$D$5)</f>
        <v>437.46197204127674</v>
      </c>
      <c r="J9" s="118">
        <f>I183/(1+'On-Road Fac.'!$D$5)</f>
        <v>436.82533897248464</v>
      </c>
      <c r="K9" s="118">
        <f>J183/(1+'On-Road Fac.'!$D$5)</f>
        <v>433.37570366548664</v>
      </c>
      <c r="L9" s="118">
        <f>K183/(1+'On-Road Fac.'!$D$5)</f>
        <v>438.58680667037055</v>
      </c>
      <c r="M9" s="118">
        <f>L183/(1+'On-Road Fac.'!$D$5)</f>
        <v>435.12327110464662</v>
      </c>
      <c r="N9" s="118">
        <f>M183/(1+'On-Road Fac.'!$D$5)</f>
        <v>438.36058585439019</v>
      </c>
      <c r="O9" s="118">
        <f>N183/(1+'On-Road Fac.'!$D$5)</f>
        <v>436.4502404464435</v>
      </c>
      <c r="P9" s="118">
        <f>O183/(1+'On-Road Fac.'!$D$5)</f>
        <v>438.15831884500614</v>
      </c>
      <c r="Q9" s="118">
        <f>P183/(1+'On-Road Fac.'!$D$5)</f>
        <v>432.56072360069282</v>
      </c>
      <c r="R9" s="118">
        <f>Q183/(1+'On-Road Fac.'!$D$5)</f>
        <v>438.24439164293227</v>
      </c>
      <c r="S9" s="118">
        <f>R183/(1+'On-Road Fac.'!$D$5)</f>
        <v>437.29970570673368</v>
      </c>
      <c r="T9" s="118">
        <f>S183/(1+'On-Road Fac.'!$D$5)</f>
        <v>436.47964644940635</v>
      </c>
      <c r="U9" s="118">
        <f>T183/(1+'On-Road Fac.'!$D$5)</f>
        <v>437.18279984087201</v>
      </c>
      <c r="V9" s="118">
        <f>U183/(1+'On-Road Fac.'!$D$5)</f>
        <v>436.52053494368209</v>
      </c>
      <c r="W9" s="118">
        <f>V183/(1+'On-Road Fac.'!$D$5)</f>
        <v>437.59518745048291</v>
      </c>
      <c r="X9" s="118">
        <f>W183/(1+'On-Road Fac.'!$D$5)</f>
        <v>433.97310412994631</v>
      </c>
      <c r="Y9" s="118">
        <f>X183/(1+'On-Road Fac.'!$D$5)</f>
        <v>435.05960814351897</v>
      </c>
      <c r="Z9" s="118">
        <f>Y183/(1+'On-Road Fac.'!$D$5)</f>
        <v>434.39110178668426</v>
      </c>
      <c r="AA9" s="118">
        <f>Z183/(1+'On-Road Fac.'!$D$5)</f>
        <v>439.50150370213777</v>
      </c>
      <c r="AB9" s="118">
        <f>AA183/(1+'On-Road Fac.'!$D$5)</f>
        <v>434.76610783253608</v>
      </c>
      <c r="AC9" s="118">
        <f>AB183/(1+'On-Road Fac.'!$D$5)</f>
        <v>436.5175781866111</v>
      </c>
      <c r="AD9" s="118">
        <f>AC183/(1+'On-Road Fac.'!$D$5)</f>
        <v>437.12376857346396</v>
      </c>
      <c r="AE9" s="118">
        <f>AD183/(1+'On-Road Fac.'!$D$5)</f>
        <v>434.68775899154275</v>
      </c>
      <c r="AF9" s="190"/>
    </row>
    <row r="10" spans="1:32">
      <c r="B10" s="190" t="str">
        <f>Processes!D13</f>
        <v>T-CAR-ICE_DF00</v>
      </c>
      <c r="C10" s="201" t="s">
        <v>913</v>
      </c>
      <c r="D10" s="201" t="s">
        <v>807</v>
      </c>
      <c r="E10" s="118">
        <f>D231/(1+'On-Road Fac.'!$D$5)</f>
        <v>346.42546952946822</v>
      </c>
      <c r="F10" s="118">
        <f>E231/(1+'On-Road Fac.'!$D$5)</f>
        <v>346.42546952946822</v>
      </c>
      <c r="G10" s="118">
        <f>F231/(1+'On-Road Fac.'!$D$5)</f>
        <v>356.92116208134138</v>
      </c>
      <c r="H10" s="118">
        <f>G231/(1+'On-Road Fac.'!$D$5)</f>
        <v>346.42546952946822</v>
      </c>
      <c r="I10" s="118">
        <f>H231/(1+'On-Road Fac.'!$D$5)</f>
        <v>346.42546952946822</v>
      </c>
      <c r="J10" s="118">
        <f>I231/(1+'On-Road Fac.'!$D$5)</f>
        <v>346.42546952946822</v>
      </c>
      <c r="K10" s="118">
        <f>J231/(1+'On-Road Fac.'!$D$5)</f>
        <v>313.6230093836574</v>
      </c>
      <c r="L10" s="118">
        <f>K231/(1+'On-Road Fac.'!$D$5)</f>
        <v>346.42546952946822</v>
      </c>
      <c r="M10" s="118">
        <f>L231/(1+'On-Road Fac.'!$D$5)</f>
        <v>316.324667374645</v>
      </c>
      <c r="N10" s="118">
        <f>M231/(1+'On-Road Fac.'!$D$5)</f>
        <v>328.31515728369328</v>
      </c>
      <c r="O10" s="118">
        <f>N231/(1+'On-Road Fac.'!$D$5)</f>
        <v>346.42546952946822</v>
      </c>
      <c r="P10" s="118">
        <f>O231/(1+'On-Road Fac.'!$D$5)</f>
        <v>306.83097781910516</v>
      </c>
      <c r="Q10" s="118">
        <f>P231/(1+'On-Road Fac.'!$D$5)</f>
        <v>364.82558929179396</v>
      </c>
      <c r="R10" s="118">
        <f>Q231/(1+'On-Road Fac.'!$D$5)</f>
        <v>346.42546952946822</v>
      </c>
      <c r="S10" s="118">
        <f>R231/(1+'On-Road Fac.'!$D$5)</f>
        <v>337.83519026083707</v>
      </c>
      <c r="T10" s="118">
        <f>S231/(1+'On-Road Fac.'!$D$5)</f>
        <v>354.24735781365808</v>
      </c>
      <c r="U10" s="118">
        <f>T231/(1+'On-Road Fac.'!$D$5)</f>
        <v>356.62771663978873</v>
      </c>
      <c r="V10" s="118">
        <f>U231/(1+'On-Road Fac.'!$D$5)</f>
        <v>346.42546952946822</v>
      </c>
      <c r="W10" s="118">
        <f>V231/(1+'On-Road Fac.'!$D$5)</f>
        <v>346.42546952946822</v>
      </c>
      <c r="X10" s="118">
        <f>W231/(1+'On-Road Fac.'!$D$5)</f>
        <v>345.12014220119158</v>
      </c>
      <c r="Y10" s="118">
        <f>X231/(1+'On-Road Fac.'!$D$5)</f>
        <v>346.42546952946822</v>
      </c>
      <c r="Z10" s="118">
        <f>Y231/(1+'On-Road Fac.'!$D$5)</f>
        <v>346.42546952946822</v>
      </c>
      <c r="AA10" s="118">
        <f>Z231/(1+'On-Road Fac.'!$D$5)</f>
        <v>346.42546952946822</v>
      </c>
      <c r="AB10" s="118">
        <f>AA231/(1+'On-Road Fac.'!$D$5)</f>
        <v>346.42546952946822</v>
      </c>
      <c r="AC10" s="118">
        <f>AB231/(1+'On-Road Fac.'!$D$5)</f>
        <v>346.42546952946822</v>
      </c>
      <c r="AD10" s="118">
        <f>AC231/(1+'On-Road Fac.'!$D$5)</f>
        <v>353.74970289794538</v>
      </c>
      <c r="AE10" s="118">
        <f>AD231/(1+'On-Road Fac.'!$D$5)</f>
        <v>346.42546952946822</v>
      </c>
      <c r="AF10" s="190"/>
    </row>
    <row r="11" spans="1:32">
      <c r="B11" s="190" t="str">
        <f>Processes!D14</f>
        <v>T-CAR-ICE_E8500</v>
      </c>
      <c r="C11" s="201" t="s">
        <v>913</v>
      </c>
      <c r="D11" s="201" t="s">
        <v>807</v>
      </c>
      <c r="E11" s="118">
        <f>D280/(1+'On-Road Fac.'!$D$5)</f>
        <v>414.96671483785497</v>
      </c>
      <c r="F11" s="118">
        <f>E280/(1+'On-Road Fac.'!$D$5)</f>
        <v>420.11336576060239</v>
      </c>
      <c r="G11" s="118">
        <f>F280/(1+'On-Road Fac.'!$D$5)</f>
        <v>409.91964243223504</v>
      </c>
      <c r="H11" s="118">
        <f>G280/(1+'On-Road Fac.'!$D$5)</f>
        <v>420.96104427040677</v>
      </c>
      <c r="I11" s="118">
        <f>H280/(1+'On-Road Fac.'!$D$5)</f>
        <v>419.47774256432695</v>
      </c>
      <c r="J11" s="118">
        <f>I280/(1+'On-Road Fac.'!$D$5)</f>
        <v>417.59928366979068</v>
      </c>
      <c r="K11" s="118">
        <f>J280/(1+'On-Road Fac.'!$D$5)</f>
        <v>416.06107672777193</v>
      </c>
      <c r="L11" s="118">
        <f>K280/(1+'On-Road Fac.'!$D$5)</f>
        <v>423.30918885696349</v>
      </c>
      <c r="M11" s="118">
        <f>L280/(1+'On-Road Fac.'!$D$5)</f>
        <v>405.0300595694253</v>
      </c>
      <c r="N11" s="118">
        <f>M280/(1+'On-Road Fac.'!$D$5)</f>
        <v>425.188165357532</v>
      </c>
      <c r="O11" s="118">
        <f>N280/(1+'On-Road Fac.'!$D$5)</f>
        <v>417.32291967721653</v>
      </c>
      <c r="P11" s="118">
        <f>O280/(1+'On-Road Fac.'!$D$5)</f>
        <v>426.66355626596567</v>
      </c>
      <c r="Q11" s="118">
        <f>P280/(1+'On-Road Fac.'!$D$5)</f>
        <v>424.49102044988729</v>
      </c>
      <c r="R11" s="118">
        <f>Q280/(1+'On-Road Fac.'!$D$5)</f>
        <v>417.70817686631074</v>
      </c>
      <c r="S11" s="118">
        <f>R280/(1+'On-Road Fac.'!$D$5)</f>
        <v>416.94826702277555</v>
      </c>
      <c r="T11" s="118">
        <f>S280/(1+'On-Road Fac.'!$D$5)</f>
        <v>411.38752524194899</v>
      </c>
      <c r="U11" s="118">
        <f>T280/(1+'On-Road Fac.'!$D$5)</f>
        <v>421.23501670793587</v>
      </c>
      <c r="V11" s="118">
        <f>U280/(1+'On-Road Fac.'!$D$5)</f>
        <v>425.49680158337799</v>
      </c>
      <c r="W11" s="118">
        <f>V280/(1+'On-Road Fac.'!$D$5)</f>
        <v>417.30399948813414</v>
      </c>
      <c r="X11" s="118">
        <f>W280/(1+'On-Road Fac.'!$D$5)</f>
        <v>406.60180735532811</v>
      </c>
      <c r="Y11" s="118">
        <f>X280/(1+'On-Road Fac.'!$D$5)</f>
        <v>420.16401988019129</v>
      </c>
      <c r="Z11" s="118">
        <f>Y280/(1+'On-Road Fac.'!$D$5)</f>
        <v>423.57869590041156</v>
      </c>
      <c r="AA11" s="118">
        <f>Z280/(1+'On-Road Fac.'!$D$5)</f>
        <v>421.49217568193484</v>
      </c>
      <c r="AB11" s="118">
        <f>AA280/(1+'On-Road Fac.'!$D$5)</f>
        <v>423.4521650766884</v>
      </c>
      <c r="AC11" s="118">
        <f>AB280/(1+'On-Road Fac.'!$D$5)</f>
        <v>426.19820514383485</v>
      </c>
      <c r="AD11" s="118">
        <f>AC280/(1+'On-Road Fac.'!$D$5)</f>
        <v>423.30288486897183</v>
      </c>
      <c r="AE11" s="118">
        <f>AD280/(1+'On-Road Fac.'!$D$5)</f>
        <v>422.30989715167726</v>
      </c>
      <c r="AF11" s="190"/>
    </row>
    <row r="12" spans="1:32">
      <c r="B12" s="190" t="str">
        <f>Processes!D15</f>
        <v>T-CAR-HEV_GSL00</v>
      </c>
      <c r="C12" s="201" t="s">
        <v>913</v>
      </c>
      <c r="D12" s="201" t="s">
        <v>807</v>
      </c>
      <c r="E12" s="118">
        <f>D328/(1+'On-Road Fac.'!$D$5)</f>
        <v>487.30496436285102</v>
      </c>
      <c r="F12" s="118">
        <f>E328/(1+'On-Road Fac.'!$D$5)</f>
        <v>487.99562401870338</v>
      </c>
      <c r="G12" s="118">
        <f>F328/(1+'On-Road Fac.'!$D$5)</f>
        <v>488.36951409300991</v>
      </c>
      <c r="H12" s="118">
        <f>G328/(1+'On-Road Fac.'!$D$5)</f>
        <v>489.06911069650101</v>
      </c>
      <c r="I12" s="118">
        <f>H328/(1+'On-Road Fac.'!$D$5)</f>
        <v>489.69692593099558</v>
      </c>
      <c r="J12" s="118">
        <f>I328/(1+'On-Road Fac.'!$D$5)</f>
        <v>493.02699501969931</v>
      </c>
      <c r="K12" s="118">
        <f>J328/(1+'On-Road Fac.'!$D$5)</f>
        <v>491.13557900150994</v>
      </c>
      <c r="L12" s="118">
        <f>K328/(1+'On-Road Fac.'!$D$5)</f>
        <v>487.62642343137918</v>
      </c>
      <c r="M12" s="118">
        <f>L328/(1+'On-Road Fac.'!$D$5)</f>
        <v>485.77879797556989</v>
      </c>
      <c r="N12" s="118">
        <f>M328/(1+'On-Road Fac.'!$D$5)</f>
        <v>488.95606334996853</v>
      </c>
      <c r="O12" s="118">
        <f>N328/(1+'On-Road Fac.'!$D$5)</f>
        <v>491.05534179848866</v>
      </c>
      <c r="P12" s="118">
        <f>O328/(1+'On-Road Fac.'!$D$5)</f>
        <v>491.36195028476715</v>
      </c>
      <c r="Q12" s="118">
        <f>P328/(1+'On-Road Fac.'!$D$5)</f>
        <v>492.35360153427888</v>
      </c>
      <c r="R12" s="118">
        <f>Q328/(1+'On-Road Fac.'!$D$5)</f>
        <v>490.49628079603173</v>
      </c>
      <c r="S12" s="118">
        <f>R328/(1+'On-Road Fac.'!$D$5)</f>
        <v>484.36770438577958</v>
      </c>
      <c r="T12" s="118">
        <f>S328/(1+'On-Road Fac.'!$D$5)</f>
        <v>483.75049699227822</v>
      </c>
      <c r="U12" s="118">
        <f>T328/(1+'On-Road Fac.'!$D$5)</f>
        <v>489.46087811192785</v>
      </c>
      <c r="V12" s="118">
        <f>U328/(1+'On-Road Fac.'!$D$5)</f>
        <v>496.26614882546056</v>
      </c>
      <c r="W12" s="118">
        <f>V328/(1+'On-Road Fac.'!$D$5)</f>
        <v>490.96836957192193</v>
      </c>
      <c r="X12" s="118">
        <f>W328/(1+'On-Road Fac.'!$D$5)</f>
        <v>486.03086546286454</v>
      </c>
      <c r="Y12" s="118">
        <f>X328/(1+'On-Road Fac.'!$D$5)</f>
        <v>495.32292590930382</v>
      </c>
      <c r="Z12" s="118">
        <f>Y328/(1+'On-Road Fac.'!$D$5)</f>
        <v>493.17287658406769</v>
      </c>
      <c r="AA12" s="118">
        <f>Z328/(1+'On-Road Fac.'!$D$5)</f>
        <v>491.60419704579755</v>
      </c>
      <c r="AB12" s="118">
        <f>AA328/(1+'On-Road Fac.'!$D$5)</f>
        <v>484.3269036120314</v>
      </c>
      <c r="AC12" s="118">
        <f>AB328/(1+'On-Road Fac.'!$D$5)</f>
        <v>488.56276999543934</v>
      </c>
      <c r="AD12" s="118">
        <f>AC328/(1+'On-Road Fac.'!$D$5)</f>
        <v>491.4628871340156</v>
      </c>
      <c r="AE12" s="118">
        <f>AD328/(1+'On-Road Fac.'!$D$5)</f>
        <v>486.85490241710806</v>
      </c>
      <c r="AF12" s="190"/>
    </row>
    <row r="13" spans="1:32" s="201" customFormat="1">
      <c r="A13" s="492"/>
      <c r="B13" s="201" t="str">
        <f>Processes!D16</f>
        <v>T-CAR-HEV_DST00</v>
      </c>
      <c r="C13" s="201" t="s">
        <v>913</v>
      </c>
      <c r="D13" s="201" t="s">
        <v>807</v>
      </c>
      <c r="E13" s="118">
        <f>D376/(1+'On-Road Fac.'!$D$5)</f>
        <v>492.55495178372917</v>
      </c>
      <c r="F13" s="118">
        <f>E376/(1+'On-Road Fac.'!$D$5)</f>
        <v>491.80710230897688</v>
      </c>
      <c r="G13" s="118">
        <f>F376/(1+'On-Road Fac.'!$D$5)</f>
        <v>492.42630105027416</v>
      </c>
      <c r="H13" s="118">
        <f>G376/(1+'On-Road Fac.'!$D$5)</f>
        <v>499.37028520156093</v>
      </c>
      <c r="I13" s="118">
        <f>H376/(1+'On-Road Fac.'!$D$5)</f>
        <v>494.91148459495184</v>
      </c>
      <c r="J13" s="118">
        <f>I376/(1+'On-Road Fac.'!$D$5)</f>
        <v>490.53491018804414</v>
      </c>
      <c r="K13" s="118">
        <f>J376/(1+'On-Road Fac.'!$D$5)</f>
        <v>484.68400082583696</v>
      </c>
      <c r="L13" s="118">
        <f>K376/(1+'On-Road Fac.'!$D$5)</f>
        <v>490.53491018804414</v>
      </c>
      <c r="M13" s="118">
        <f>L376/(1+'On-Road Fac.'!$D$5)</f>
        <v>487.14226526289264</v>
      </c>
      <c r="N13" s="118">
        <f>M376/(1+'On-Road Fac.'!$D$5)</f>
        <v>481.81057637269379</v>
      </c>
      <c r="O13" s="118">
        <f>N376/(1+'On-Road Fac.'!$D$5)</f>
        <v>502.73163071559514</v>
      </c>
      <c r="P13" s="118">
        <f>O376/(1+'On-Road Fac.'!$D$5)</f>
        <v>495.01664079990093</v>
      </c>
      <c r="Q13" s="118">
        <f>P376/(1+'On-Road Fac.'!$D$5)</f>
        <v>485.87716185167784</v>
      </c>
      <c r="R13" s="118">
        <f>Q376/(1+'On-Road Fac.'!$D$5)</f>
        <v>498.16765610214054</v>
      </c>
      <c r="S13" s="118">
        <f>R376/(1+'On-Road Fac.'!$D$5)</f>
        <v>496.74252871240014</v>
      </c>
      <c r="T13" s="118">
        <f>S376/(1+'On-Road Fac.'!$D$5)</f>
        <v>486.13360389957603</v>
      </c>
      <c r="U13" s="118">
        <f>T376/(1+'On-Road Fac.'!$D$5)</f>
        <v>481.81057637269379</v>
      </c>
      <c r="V13" s="118">
        <f>U376/(1+'On-Road Fac.'!$D$5)</f>
        <v>499.58102043092367</v>
      </c>
      <c r="W13" s="118">
        <f>V376/(1+'On-Road Fac.'!$D$5)</f>
        <v>498.16765610214054</v>
      </c>
      <c r="X13" s="118">
        <f>W376/(1+'On-Road Fac.'!$D$5)</f>
        <v>490.31836414710631</v>
      </c>
      <c r="Y13" s="118">
        <f>X376/(1+'On-Road Fac.'!$D$5)</f>
        <v>486.13360389957603</v>
      </c>
      <c r="Z13" s="118">
        <f>Y376/(1+'On-Road Fac.'!$D$5)</f>
        <v>481.81057637269379</v>
      </c>
      <c r="AA13" s="118">
        <f>Z376/(1+'On-Road Fac.'!$D$5)</f>
        <v>501.26173443444543</v>
      </c>
      <c r="AB13" s="118">
        <f>AA376/(1+'On-Road Fac.'!$D$5)</f>
        <v>506.23776711077056</v>
      </c>
      <c r="AC13" s="118">
        <f>AB376/(1+'On-Road Fac.'!$D$5)</f>
        <v>502.80620391542016</v>
      </c>
      <c r="AD13" s="118">
        <f>AC376/(1+'On-Road Fac.'!$D$5)</f>
        <v>530.18844807257176</v>
      </c>
      <c r="AE13" s="118">
        <f>AD376/(1+'On-Road Fac.'!$D$5)</f>
        <v>492.88355138112877</v>
      </c>
    </row>
    <row r="14" spans="1:32">
      <c r="B14" s="190" t="str">
        <f>Processes!D17</f>
        <v>T-CAR-PHEV_GSL00</v>
      </c>
      <c r="C14" s="201" t="s">
        <v>913</v>
      </c>
      <c r="D14" s="201" t="s">
        <v>807</v>
      </c>
      <c r="E14" s="118">
        <f>D424/(1+'On-Road Fac.'!$D$5)</f>
        <v>640.60354142073538</v>
      </c>
      <c r="F14" s="118">
        <f>E424/(1+'On-Road Fac.'!$D$5)</f>
        <v>654.05503233315869</v>
      </c>
      <c r="G14" s="118">
        <f>F424/(1+'On-Road Fac.'!$D$5)</f>
        <v>640.31103474022063</v>
      </c>
      <c r="H14" s="118">
        <f>G424/(1+'On-Road Fac.'!$D$5)</f>
        <v>648.65711401387512</v>
      </c>
      <c r="I14" s="118">
        <f>H424/(1+'On-Road Fac.'!$D$5)</f>
        <v>639.99952548680687</v>
      </c>
      <c r="J14" s="118">
        <f>I424/(1+'On-Road Fac.'!$D$5)</f>
        <v>637.65878122195852</v>
      </c>
      <c r="K14" s="118">
        <f>J424/(1+'On-Road Fac.'!$D$5)</f>
        <v>646.37011378027864</v>
      </c>
      <c r="L14" s="118">
        <f>K424/(1+'On-Road Fac.'!$D$5)</f>
        <v>639.98747171686466</v>
      </c>
      <c r="M14" s="118">
        <f>L424/(1+'On-Road Fac.'!$D$5)</f>
        <v>651.04243378966828</v>
      </c>
      <c r="N14" s="118">
        <f>M424/(1+'On-Road Fac.'!$D$5)</f>
        <v>640.51115306502049</v>
      </c>
      <c r="O14" s="118">
        <f>N424/(1+'On-Road Fac.'!$D$5)</f>
        <v>644.11792050716372</v>
      </c>
      <c r="P14" s="118">
        <f>O424/(1+'On-Road Fac.'!$D$5)</f>
        <v>640.31896921064845</v>
      </c>
      <c r="Q14" s="118">
        <f>P424/(1+'On-Road Fac.'!$D$5)</f>
        <v>643.94305629598136</v>
      </c>
      <c r="R14" s="118">
        <f>Q424/(1+'On-Road Fac.'!$D$5)</f>
        <v>641.87230901974567</v>
      </c>
      <c r="S14" s="118">
        <f>R424/(1+'On-Road Fac.'!$D$5)</f>
        <v>643.37906895714036</v>
      </c>
      <c r="T14" s="118">
        <f>S424/(1+'On-Road Fac.'!$D$5)</f>
        <v>640.41681864806651</v>
      </c>
      <c r="U14" s="118">
        <f>T424/(1+'On-Road Fac.'!$D$5)</f>
        <v>618.79182575597702</v>
      </c>
      <c r="V14" s="118">
        <f>U424/(1+'On-Road Fac.'!$D$5)</f>
        <v>647.43698974812582</v>
      </c>
      <c r="W14" s="118">
        <f>V424/(1+'On-Road Fac.'!$D$5)</f>
        <v>637.79128837026428</v>
      </c>
      <c r="X14" s="118">
        <f>W424/(1+'On-Road Fac.'!$D$5)</f>
        <v>638.90122612710081</v>
      </c>
      <c r="Y14" s="118">
        <f>X424/(1+'On-Road Fac.'!$D$5)</f>
        <v>655.52562122766005</v>
      </c>
      <c r="Z14" s="118">
        <f>Y424/(1+'On-Road Fac.'!$D$5)</f>
        <v>642.78551006016028</v>
      </c>
      <c r="AA14" s="118">
        <f>Z424/(1+'On-Road Fac.'!$D$5)</f>
        <v>642.11242532421966</v>
      </c>
      <c r="AB14" s="118">
        <f>AA424/(1+'On-Road Fac.'!$D$5)</f>
        <v>637.02485587260264</v>
      </c>
      <c r="AC14" s="118">
        <f>AB424/(1+'On-Road Fac.'!$D$5)</f>
        <v>643.76335765913041</v>
      </c>
      <c r="AD14" s="118">
        <f>AC424/(1+'On-Road Fac.'!$D$5)</f>
        <v>646.65762676027111</v>
      </c>
      <c r="AE14" s="118">
        <f>AD424/(1+'On-Road Fac.'!$D$5)</f>
        <v>641.21298281229565</v>
      </c>
      <c r="AF14" s="190"/>
    </row>
    <row r="15" spans="1:32">
      <c r="B15" s="190" t="str">
        <f>Processes!D18</f>
        <v>T-CAR-PHEV_DST00</v>
      </c>
      <c r="C15" s="201" t="s">
        <v>913</v>
      </c>
      <c r="D15" s="201" t="s">
        <v>807</v>
      </c>
      <c r="E15" s="118">
        <f>D472/(1+'On-Road Fac.'!$D$5)</f>
        <v>632.48823783251896</v>
      </c>
      <c r="F15" s="118">
        <f>E472/(1+'On-Road Fac.'!$D$5)</f>
        <v>346.42546952946822</v>
      </c>
      <c r="G15" s="118">
        <f>F472/(1+'On-Road Fac.'!$D$5)</f>
        <v>637.34452209736469</v>
      </c>
      <c r="H15" s="118">
        <f>G472/(1+'On-Road Fac.'!$D$5)</f>
        <v>628.72419405943629</v>
      </c>
      <c r="I15" s="118">
        <f>H472/(1+'On-Road Fac.'!$D$5)</f>
        <v>346.42546952946822</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346.42546952946822</v>
      </c>
      <c r="R15" s="118">
        <f>Q472/(1+'On-Road Fac.'!$D$5)</f>
        <v>628.72419405943629</v>
      </c>
      <c r="S15" s="118">
        <f>R472/(1+'On-Road Fac.'!$D$5)</f>
        <v>628.72419405943629</v>
      </c>
      <c r="T15" s="118">
        <f>S472/(1+'On-Road Fac.'!$D$5)</f>
        <v>346.42546952946822</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18">
        <f>AD472/(1+'On-Road Fac.'!$D$5)</f>
        <v>346.42546952946822</v>
      </c>
      <c r="AF15" s="190"/>
    </row>
    <row r="16" spans="1:32">
      <c r="B16" s="190" t="str">
        <f>Processes!D19</f>
        <v>T-CAR-BEV_ELC00</v>
      </c>
      <c r="C16" s="201" t="s">
        <v>913</v>
      </c>
      <c r="D16" s="201" t="s">
        <v>807</v>
      </c>
      <c r="E16" s="118">
        <f>D520/(1+'On-Road Fac.'!$D$5)</f>
        <v>1173.2287821328744</v>
      </c>
      <c r="F16" s="118">
        <f>E520/(1+'On-Road Fac.'!$D$5)</f>
        <v>1231.9897183066071</v>
      </c>
      <c r="G16" s="118">
        <f>F520/(1+'On-Road Fac.'!$D$5)</f>
        <v>1172.1267841211363</v>
      </c>
      <c r="H16" s="118">
        <f>G520/(1+'On-Road Fac.'!$D$5)</f>
        <v>1167.3428558666337</v>
      </c>
      <c r="I16" s="118">
        <f>H520/(1+'On-Road Fac.'!$D$5)</f>
        <v>1152.635929071798</v>
      </c>
      <c r="J16" s="118">
        <f>I520/(1+'On-Road Fac.'!$D$5)</f>
        <v>1140.9696847248961</v>
      </c>
      <c r="K16" s="118">
        <f>J520/(1+'On-Road Fac.'!$D$5)</f>
        <v>1204.8628877531571</v>
      </c>
      <c r="L16" s="118">
        <f>K520/(1+'On-Road Fac.'!$D$5)</f>
        <v>1167.7575539058378</v>
      </c>
      <c r="M16" s="118">
        <f>L520/(1+'On-Road Fac.'!$D$5)</f>
        <v>1170.4169455809094</v>
      </c>
      <c r="N16" s="118">
        <f>M520/(1+'On-Road Fac.'!$D$5)</f>
        <v>1237.0464868469317</v>
      </c>
      <c r="O16" s="118">
        <f>N520/(1+'On-Road Fac.'!$D$5)</f>
        <v>1156.3382533854615</v>
      </c>
      <c r="P16" s="118">
        <f>O520/(1+'On-Road Fac.'!$D$5)</f>
        <v>1162.1703795208439</v>
      </c>
      <c r="Q16" s="118">
        <f>P520/(1+'On-Road Fac.'!$D$5)</f>
        <v>1169.7730450059598</v>
      </c>
      <c r="R16" s="118">
        <f>Q520/(1+'On-Road Fac.'!$D$5)</f>
        <v>1179.4477106438494</v>
      </c>
      <c r="S16" s="118">
        <f>R520/(1+'On-Road Fac.'!$D$5)</f>
        <v>1170.2244095064209</v>
      </c>
      <c r="T16" s="118">
        <f>S520/(1+'On-Road Fac.'!$D$5)</f>
        <v>1183.142465558836</v>
      </c>
      <c r="U16" s="118">
        <f>T520/(1+'On-Road Fac.'!$D$5)</f>
        <v>1160.8780175038391</v>
      </c>
      <c r="V16" s="118">
        <f>U520/(1+'On-Road Fac.'!$D$5)</f>
        <v>1172.3683314782265</v>
      </c>
      <c r="W16" s="118">
        <f>V520/(1+'On-Road Fac.'!$D$5)</f>
        <v>1184.1302265409483</v>
      </c>
      <c r="X16" s="118">
        <f>W520/(1+'On-Road Fac.'!$D$5)</f>
        <v>1169.4047507491546</v>
      </c>
      <c r="Y16" s="118">
        <f>X520/(1+'On-Road Fac.'!$D$5)</f>
        <v>1232.5893814443834</v>
      </c>
      <c r="Z16" s="118">
        <f>Y520/(1+'On-Road Fac.'!$D$5)</f>
        <v>1141.3875927280292</v>
      </c>
      <c r="AA16" s="118">
        <f>Z520/(1+'On-Road Fac.'!$D$5)</f>
        <v>1238.1337957445817</v>
      </c>
      <c r="AB16" s="118">
        <f>AA520/(1+'On-Road Fac.'!$D$5)</f>
        <v>1237.0464868469317</v>
      </c>
      <c r="AC16" s="118">
        <f>AB520/(1+'On-Road Fac.'!$D$5)</f>
        <v>1215.9942650500634</v>
      </c>
      <c r="AD16" s="118">
        <f>AC520/(1+'On-Road Fac.'!$D$5)</f>
        <v>1217.4455715077845</v>
      </c>
      <c r="AE16" s="118">
        <f>AD520/(1+'On-Road Fac.'!$D$5)</f>
        <v>1239.1526875019642</v>
      </c>
    </row>
    <row r="17" spans="1:31">
      <c r="B17" s="190" t="str">
        <f>Processes!D21</f>
        <v>T-TAX-ICE_GSL00</v>
      </c>
      <c r="C17" s="201" t="s">
        <v>913</v>
      </c>
      <c r="D17" s="201" t="s">
        <v>807</v>
      </c>
      <c r="E17" s="118">
        <f>D568/(1+'On-Road Fac.'!$D$5)</f>
        <v>380.16954306066924</v>
      </c>
      <c r="F17" s="118">
        <f>E568/(1+'On-Road Fac.'!$D$5)</f>
        <v>354.39129483975012</v>
      </c>
      <c r="G17" s="118">
        <f>F568/(1+'On-Road Fac.'!$D$5)</f>
        <v>382.34696617496132</v>
      </c>
      <c r="H17" s="118">
        <f>G568/(1+'On-Road Fac.'!$D$5)</f>
        <v>381.32982653224337</v>
      </c>
      <c r="I17" s="118">
        <f>H568/(1+'On-Road Fac.'!$D$5)</f>
        <v>376.94540246294929</v>
      </c>
      <c r="J17" s="118">
        <f>I568/(1+'On-Road Fac.'!$D$5)</f>
        <v>372.82795281558617</v>
      </c>
      <c r="K17" s="118">
        <f>J568/(1+'On-Road Fac.'!$D$5)</f>
        <v>341.72330074803892</v>
      </c>
      <c r="L17" s="118">
        <f>K568/(1+'On-Road Fac.'!$D$5)</f>
        <v>373.8597704583849</v>
      </c>
      <c r="M17" s="118">
        <f>L568/(1+'On-Road Fac.'!$D$5)</f>
        <v>374.19559882079403</v>
      </c>
      <c r="N17" s="118">
        <f>M568/(1+'On-Road Fac.'!$D$5)</f>
        <v>359.56111767483395</v>
      </c>
      <c r="O17" s="118">
        <f>N568/(1+'On-Road Fac.'!$D$5)</f>
        <v>379.85109854399502</v>
      </c>
      <c r="P17" s="118">
        <f>O568/(1+'On-Road Fac.'!$D$5)</f>
        <v>373.0939723825345</v>
      </c>
      <c r="Q17" s="118">
        <f>P568/(1+'On-Road Fac.'!$D$5)</f>
        <v>371.43444192771227</v>
      </c>
      <c r="R17" s="118">
        <f>Q568/(1+'On-Road Fac.'!$D$5)</f>
        <v>379.76795320515214</v>
      </c>
      <c r="S17" s="118">
        <f>R568/(1+'On-Road Fac.'!$D$5)</f>
        <v>380.51101807819578</v>
      </c>
      <c r="T17" s="118">
        <f>S568/(1+'On-Road Fac.'!$D$5)</f>
        <v>370.77389710675283</v>
      </c>
      <c r="U17" s="118">
        <f>T568/(1+'On-Road Fac.'!$D$5)</f>
        <v>382.10034899870089</v>
      </c>
      <c r="V17" s="118">
        <f>U568/(1+'On-Road Fac.'!$D$5)</f>
        <v>372.36336506218777</v>
      </c>
      <c r="W17" s="118">
        <f>V568/(1+'On-Road Fac.'!$D$5)</f>
        <v>377.71387808713621</v>
      </c>
      <c r="X17" s="118">
        <f>W568/(1+'On-Road Fac.'!$D$5)</f>
        <v>373.24912875233292</v>
      </c>
      <c r="Y17" s="118">
        <f>X568/(1+'On-Road Fac.'!$D$5)</f>
        <v>380.16954306066924</v>
      </c>
      <c r="Z17" s="118">
        <f>Y568/(1+'On-Road Fac.'!$D$5)</f>
        <v>375.80164735485658</v>
      </c>
      <c r="AA17" s="118">
        <f>Z568/(1+'On-Road Fac.'!$D$5)</f>
        <v>349.92700068852537</v>
      </c>
      <c r="AB17" s="118">
        <f>AA568/(1+'On-Road Fac.'!$D$5)</f>
        <v>378.06019419476127</v>
      </c>
      <c r="AC17" s="118">
        <f>AB568/(1+'On-Road Fac.'!$D$5)</f>
        <v>382.8020220199013</v>
      </c>
      <c r="AD17" s="118">
        <f>AC568/(1+'On-Road Fac.'!$D$5)</f>
        <v>381.17605454681097</v>
      </c>
      <c r="AE17" s="118">
        <f>AD568/(1+'On-Road Fac.'!$D$5)</f>
        <v>345.30230890443545</v>
      </c>
    </row>
    <row r="18" spans="1:31">
      <c r="B18" s="190" t="str">
        <f>Processes!D22</f>
        <v>T-TAX-ICE_DST00</v>
      </c>
      <c r="C18" s="201" t="s">
        <v>913</v>
      </c>
      <c r="D18" s="201" t="s">
        <v>807</v>
      </c>
      <c r="E18" s="118">
        <f>D616/(1+'On-Road Fac.'!$D$5)</f>
        <v>418.24523778353</v>
      </c>
      <c r="F18" s="118">
        <f>E616/(1+'On-Road Fac.'!$D$5)</f>
        <v>417.35102902840782</v>
      </c>
      <c r="G18" s="118">
        <f>F616/(1+'On-Road Fac.'!$D$5)</f>
        <v>423.84506513812613</v>
      </c>
      <c r="H18" s="118">
        <f>G616/(1+'On-Road Fac.'!$D$5)</f>
        <v>417.68252532069192</v>
      </c>
      <c r="I18" s="118">
        <f>H616/(1+'On-Road Fac.'!$D$5)</f>
        <v>420.89355195341642</v>
      </c>
      <c r="J18" s="118">
        <f>I616/(1+'On-Road Fac.'!$D$5)</f>
        <v>424.70572798360223</v>
      </c>
      <c r="K18" s="118">
        <f>J616/(1+'On-Road Fac.'!$D$5)</f>
        <v>411.13831796824093</v>
      </c>
      <c r="L18" s="118">
        <f>K616/(1+'On-Road Fac.'!$D$5)</f>
        <v>413.09356798488182</v>
      </c>
      <c r="M18" s="118">
        <f>L616/(1+'On-Road Fac.'!$D$5)</f>
        <v>417.83782712668193</v>
      </c>
      <c r="N18" s="118">
        <f>M616/(1+'On-Road Fac.'!$D$5)</f>
        <v>405.65275501685795</v>
      </c>
      <c r="O18" s="118">
        <f>N616/(1+'On-Road Fac.'!$D$5)</f>
        <v>417.6491359141682</v>
      </c>
      <c r="P18" s="118">
        <f>O616/(1+'On-Road Fac.'!$D$5)</f>
        <v>412.85986046481651</v>
      </c>
      <c r="Q18" s="118">
        <f>P616/(1+'On-Road Fac.'!$D$5)</f>
        <v>406.45262514758724</v>
      </c>
      <c r="R18" s="118">
        <f>Q616/(1+'On-Road Fac.'!$D$5)</f>
        <v>400.951154620919</v>
      </c>
      <c r="S18" s="118">
        <f>R616/(1+'On-Road Fac.'!$D$5)</f>
        <v>419.35059545813971</v>
      </c>
      <c r="T18" s="118">
        <f>S616/(1+'On-Road Fac.'!$D$5)</f>
        <v>399.96313751653258</v>
      </c>
      <c r="U18" s="118">
        <f>T616/(1+'On-Road Fac.'!$D$5)</f>
        <v>406.43018159014531</v>
      </c>
      <c r="V18" s="118">
        <f>U616/(1+'On-Road Fac.'!$D$5)</f>
        <v>402.37788409370341</v>
      </c>
      <c r="W18" s="118">
        <f>V616/(1+'On-Road Fac.'!$D$5)</f>
        <v>417.66241832180424</v>
      </c>
      <c r="X18" s="118">
        <f>W616/(1+'On-Road Fac.'!$D$5)</f>
        <v>409.81343563868722</v>
      </c>
      <c r="Y18" s="118">
        <f>X616/(1+'On-Road Fac.'!$D$5)</f>
        <v>418.24523778353</v>
      </c>
      <c r="Z18" s="118">
        <f>Y616/(1+'On-Road Fac.'!$D$5)</f>
        <v>406.90302650758213</v>
      </c>
      <c r="AA18" s="118">
        <f>Z616/(1+'On-Road Fac.'!$D$5)</f>
        <v>414.42404362056624</v>
      </c>
      <c r="AB18" s="118">
        <f>AA616/(1+'On-Road Fac.'!$D$5)</f>
        <v>416.40694133851781</v>
      </c>
      <c r="AC18" s="118">
        <f>AB616/(1+'On-Road Fac.'!$D$5)</f>
        <v>416.97454622004005</v>
      </c>
      <c r="AD18" s="118">
        <f>AC616/(1+'On-Road Fac.'!$D$5)</f>
        <v>410.50859774274483</v>
      </c>
      <c r="AE18" s="118">
        <f>AD616/(1+'On-Road Fac.'!$D$5)</f>
        <v>407.83458630990293</v>
      </c>
    </row>
    <row r="19" spans="1:31">
      <c r="B19" s="190" t="str">
        <f>Processes!D23</f>
        <v>T-TAX-HEV_GSL00</v>
      </c>
      <c r="C19" s="201" t="s">
        <v>913</v>
      </c>
      <c r="D19" s="201" t="s">
        <v>807</v>
      </c>
      <c r="E19" s="118">
        <f>D664/(1+'On-Road Fac.'!$D$5)</f>
        <v>493.2131815663169</v>
      </c>
      <c r="F19" s="118">
        <f>E664/(1+'On-Road Fac.'!$D$5)</f>
        <v>482.49903430873485</v>
      </c>
      <c r="G19" s="118">
        <f>F664/(1+'On-Road Fac.'!$D$5)</f>
        <v>493.55512564804246</v>
      </c>
      <c r="H19" s="118">
        <f>G664/(1+'On-Road Fac.'!$D$5)</f>
        <v>493.40332134817419</v>
      </c>
      <c r="I19" s="118">
        <f>H664/(1+'On-Road Fac.'!$D$5)</f>
        <v>437.01804019100189</v>
      </c>
      <c r="J19" s="118">
        <f>I664/(1+'On-Road Fac.'!$D$5)</f>
        <v>502.06759924561578</v>
      </c>
      <c r="K19" s="118">
        <f>J664/(1+'On-Road Fac.'!$D$5)</f>
        <v>493.2131815663169</v>
      </c>
      <c r="L19" s="118">
        <f>K664/(1+'On-Road Fac.'!$D$5)</f>
        <v>478.323500225185</v>
      </c>
      <c r="M19" s="118">
        <f>L664/(1+'On-Road Fac.'!$D$5)</f>
        <v>495.61891153260427</v>
      </c>
      <c r="N19" s="118">
        <f>M664/(1+'On-Road Fac.'!$D$5)</f>
        <v>492.27589454389022</v>
      </c>
      <c r="O19" s="118">
        <f>N664/(1+'On-Road Fac.'!$D$5)</f>
        <v>489.36736026616245</v>
      </c>
      <c r="P19" s="118">
        <f>O664/(1+'On-Road Fac.'!$D$5)</f>
        <v>492.27589454389022</v>
      </c>
      <c r="Q19" s="118">
        <f>P664/(1+'On-Road Fac.'!$D$5)</f>
        <v>486.2130531514332</v>
      </c>
      <c r="R19" s="118">
        <f>Q664/(1+'On-Road Fac.'!$D$5)</f>
        <v>498.74405001309862</v>
      </c>
      <c r="S19" s="118">
        <f>R664/(1+'On-Road Fac.'!$D$5)</f>
        <v>496.79778194196939</v>
      </c>
      <c r="T19" s="118">
        <f>S664/(1+'On-Road Fac.'!$D$5)</f>
        <v>513.32288625945137</v>
      </c>
      <c r="U19" s="118">
        <f>T664/(1+'On-Road Fac.'!$D$5)</f>
        <v>497.71017750157614</v>
      </c>
      <c r="V19" s="118">
        <f>U664/(1+'On-Road Fac.'!$D$5)</f>
        <v>471.5857435087018</v>
      </c>
      <c r="W19" s="118">
        <f>V664/(1+'On-Road Fac.'!$D$5)</f>
        <v>489.74013946395922</v>
      </c>
      <c r="X19" s="118">
        <f>W664/(1+'On-Road Fac.'!$D$5)</f>
        <v>472.55058340540216</v>
      </c>
      <c r="Y19" s="118">
        <f>X664/(1+'On-Road Fac.'!$D$5)</f>
        <v>493.2131815663169</v>
      </c>
      <c r="Z19" s="118">
        <f>Y664/(1+'On-Road Fac.'!$D$5)</f>
        <v>503.70782216956576</v>
      </c>
      <c r="AA19" s="118">
        <f>Z664/(1+'On-Road Fac.'!$D$5)</f>
        <v>493.2131815663169</v>
      </c>
      <c r="AB19" s="118">
        <f>AA664/(1+'On-Road Fac.'!$D$5)</f>
        <v>491.00474309922117</v>
      </c>
      <c r="AC19" s="118">
        <f>AB664/(1+'On-Road Fac.'!$D$5)</f>
        <v>588.85089886923743</v>
      </c>
      <c r="AD19" s="118">
        <f>AC664/(1+'On-Road Fac.'!$D$5)</f>
        <v>492.27589454389022</v>
      </c>
      <c r="AE19" s="118">
        <f>AD664/(1+'On-Road Fac.'!$D$5)</f>
        <v>493.2131815663169</v>
      </c>
    </row>
    <row r="20" spans="1:31">
      <c r="B20" t="str">
        <f>Processes!D25</f>
        <v>T-BUS-ICE_DST00</v>
      </c>
      <c r="C20" s="201" t="s">
        <v>913</v>
      </c>
      <c r="D20" s="201" t="s">
        <v>807</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913</v>
      </c>
      <c r="D21" s="201" t="s">
        <v>807</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913</v>
      </c>
      <c r="D22" s="201" t="s">
        <v>807</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913</v>
      </c>
      <c r="D23" s="201" t="s">
        <v>807</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913</v>
      </c>
      <c r="D24" s="201" t="s">
        <v>807</v>
      </c>
      <c r="E24" s="948">
        <v>459.79349648696655</v>
      </c>
      <c r="F24" s="949">
        <f>E24</f>
        <v>459.79349648696655</v>
      </c>
      <c r="G24" s="949">
        <f t="shared" si="1"/>
        <v>459.79349648696655</v>
      </c>
      <c r="H24" s="949">
        <f t="shared" si="1"/>
        <v>459.79349648696655</v>
      </c>
      <c r="I24" s="949">
        <f t="shared" si="1"/>
        <v>459.79349648696655</v>
      </c>
      <c r="J24" s="949">
        <f t="shared" si="1"/>
        <v>459.79349648696655</v>
      </c>
      <c r="K24" s="949">
        <f t="shared" si="1"/>
        <v>459.79349648696655</v>
      </c>
      <c r="L24" s="949">
        <f t="shared" si="1"/>
        <v>459.79349648696655</v>
      </c>
      <c r="M24" s="949">
        <f t="shared" si="1"/>
        <v>459.79349648696655</v>
      </c>
      <c r="N24" s="949">
        <f t="shared" si="1"/>
        <v>459.79349648696655</v>
      </c>
      <c r="O24" s="949">
        <f t="shared" si="1"/>
        <v>459.79349648696655</v>
      </c>
      <c r="P24" s="949">
        <f t="shared" si="1"/>
        <v>459.79349648696655</v>
      </c>
      <c r="Q24" s="949">
        <f t="shared" si="1"/>
        <v>459.79349648696655</v>
      </c>
      <c r="R24" s="949">
        <f t="shared" si="1"/>
        <v>459.79349648696655</v>
      </c>
      <c r="S24" s="949">
        <f t="shared" si="1"/>
        <v>459.79349648696655</v>
      </c>
      <c r="T24" s="949">
        <f t="shared" si="1"/>
        <v>459.79349648696655</v>
      </c>
      <c r="U24" s="949">
        <f t="shared" si="1"/>
        <v>459.79349648696655</v>
      </c>
      <c r="V24" s="949">
        <f t="shared" si="1"/>
        <v>459.79349648696655</v>
      </c>
      <c r="W24" s="949">
        <f t="shared" si="1"/>
        <v>459.79349648696655</v>
      </c>
      <c r="X24" s="949">
        <f t="shared" si="1"/>
        <v>459.79349648696655</v>
      </c>
      <c r="Y24" s="949">
        <f t="shared" si="1"/>
        <v>459.79349648696655</v>
      </c>
      <c r="Z24" s="949">
        <f t="shared" si="1"/>
        <v>459.79349648696655</v>
      </c>
      <c r="AA24" s="949">
        <f t="shared" si="1"/>
        <v>459.79349648696655</v>
      </c>
      <c r="AB24" s="949">
        <f t="shared" si="1"/>
        <v>459.79349648696655</v>
      </c>
      <c r="AC24" s="949">
        <f t="shared" si="1"/>
        <v>459.79349648696655</v>
      </c>
      <c r="AD24" s="949">
        <f t="shared" si="1"/>
        <v>459.79349648696655</v>
      </c>
      <c r="AE24" s="949">
        <f t="shared" si="1"/>
        <v>459.79349648696655</v>
      </c>
    </row>
    <row r="25" spans="1:31" s="408" customFormat="1">
      <c r="A25" s="492"/>
      <c r="B25" s="408" t="str">
        <f>Processes!D33</f>
        <v>T-LGT-ICE_DST00</v>
      </c>
      <c r="C25" s="408" t="s">
        <v>913</v>
      </c>
      <c r="D25" s="408" t="s">
        <v>807</v>
      </c>
      <c r="E25" s="948">
        <v>453.2881764130438</v>
      </c>
      <c r="F25" s="949">
        <f>E25</f>
        <v>453.2881764130438</v>
      </c>
      <c r="G25" s="949">
        <f t="shared" si="1"/>
        <v>453.2881764130438</v>
      </c>
      <c r="H25" s="949">
        <f t="shared" si="1"/>
        <v>453.2881764130438</v>
      </c>
      <c r="I25" s="949">
        <f t="shared" si="1"/>
        <v>453.2881764130438</v>
      </c>
      <c r="J25" s="949">
        <f t="shared" si="1"/>
        <v>453.2881764130438</v>
      </c>
      <c r="K25" s="949">
        <f t="shared" si="1"/>
        <v>453.2881764130438</v>
      </c>
      <c r="L25" s="949">
        <f t="shared" si="1"/>
        <v>453.2881764130438</v>
      </c>
      <c r="M25" s="949">
        <f t="shared" si="1"/>
        <v>453.2881764130438</v>
      </c>
      <c r="N25" s="949">
        <f t="shared" si="1"/>
        <v>453.2881764130438</v>
      </c>
      <c r="O25" s="949">
        <f t="shared" si="1"/>
        <v>453.2881764130438</v>
      </c>
      <c r="P25" s="949">
        <f t="shared" si="1"/>
        <v>453.2881764130438</v>
      </c>
      <c r="Q25" s="949">
        <f t="shared" si="1"/>
        <v>453.2881764130438</v>
      </c>
      <c r="R25" s="949">
        <f t="shared" si="1"/>
        <v>453.2881764130438</v>
      </c>
      <c r="S25" s="949">
        <f t="shared" si="1"/>
        <v>453.2881764130438</v>
      </c>
      <c r="T25" s="949">
        <f t="shared" si="1"/>
        <v>453.2881764130438</v>
      </c>
      <c r="U25" s="949">
        <f t="shared" si="1"/>
        <v>453.2881764130438</v>
      </c>
      <c r="V25" s="949">
        <f t="shared" si="1"/>
        <v>453.2881764130438</v>
      </c>
      <c r="W25" s="949">
        <f t="shared" si="1"/>
        <v>453.2881764130438</v>
      </c>
      <c r="X25" s="949">
        <f t="shared" si="1"/>
        <v>453.2881764130438</v>
      </c>
      <c r="Y25" s="949">
        <f t="shared" si="1"/>
        <v>453.2881764130438</v>
      </c>
      <c r="Z25" s="949">
        <f t="shared" si="1"/>
        <v>453.2881764130438</v>
      </c>
      <c r="AA25" s="949">
        <f t="shared" si="1"/>
        <v>453.2881764130438</v>
      </c>
      <c r="AB25" s="949">
        <f t="shared" si="1"/>
        <v>453.2881764130438</v>
      </c>
      <c r="AC25" s="949">
        <f t="shared" si="1"/>
        <v>453.2881764130438</v>
      </c>
      <c r="AD25" s="949">
        <f t="shared" si="1"/>
        <v>453.2881764130438</v>
      </c>
      <c r="AE25" s="949">
        <f t="shared" si="1"/>
        <v>453.2881764130438</v>
      </c>
    </row>
    <row r="26" spans="1:31" s="408" customFormat="1">
      <c r="A26" s="492"/>
      <c r="B26" s="408" t="str">
        <f>Processes!D34</f>
        <v>T-MGT-ICE_DST00</v>
      </c>
      <c r="C26" s="408" t="s">
        <v>913</v>
      </c>
      <c r="D26" s="408" t="s">
        <v>807</v>
      </c>
      <c r="E26" s="948">
        <v>34.167945420894434</v>
      </c>
      <c r="F26" s="949">
        <f>E26</f>
        <v>34.167945420894434</v>
      </c>
      <c r="G26" s="949">
        <f t="shared" si="1"/>
        <v>34.167945420894434</v>
      </c>
      <c r="H26" s="949">
        <f t="shared" si="1"/>
        <v>34.167945420894434</v>
      </c>
      <c r="I26" s="949">
        <f t="shared" si="1"/>
        <v>34.167945420894434</v>
      </c>
      <c r="J26" s="949">
        <f t="shared" si="1"/>
        <v>34.167945420894434</v>
      </c>
      <c r="K26" s="949">
        <f t="shared" si="1"/>
        <v>34.167945420894434</v>
      </c>
      <c r="L26" s="949">
        <f t="shared" si="1"/>
        <v>34.167945420894434</v>
      </c>
      <c r="M26" s="949">
        <f t="shared" si="1"/>
        <v>34.167945420894434</v>
      </c>
      <c r="N26" s="949">
        <f t="shared" si="1"/>
        <v>34.167945420894434</v>
      </c>
      <c r="O26" s="949">
        <f t="shared" si="1"/>
        <v>34.167945420894434</v>
      </c>
      <c r="P26" s="949">
        <f t="shared" si="1"/>
        <v>34.167945420894434</v>
      </c>
      <c r="Q26" s="949">
        <f t="shared" si="1"/>
        <v>34.167945420894434</v>
      </c>
      <c r="R26" s="949">
        <f t="shared" si="1"/>
        <v>34.167945420894434</v>
      </c>
      <c r="S26" s="949">
        <f t="shared" si="1"/>
        <v>34.167945420894434</v>
      </c>
      <c r="T26" s="949">
        <f t="shared" si="1"/>
        <v>34.167945420894434</v>
      </c>
      <c r="U26" s="949">
        <f t="shared" si="1"/>
        <v>34.167945420894434</v>
      </c>
      <c r="V26" s="949">
        <f t="shared" si="1"/>
        <v>34.167945420894434</v>
      </c>
      <c r="W26" s="949">
        <f t="shared" si="1"/>
        <v>34.167945420894434</v>
      </c>
      <c r="X26" s="949">
        <f t="shared" si="1"/>
        <v>34.167945420894434</v>
      </c>
      <c r="Y26" s="949">
        <f t="shared" si="1"/>
        <v>34.167945420894434</v>
      </c>
      <c r="Z26" s="949">
        <f t="shared" si="1"/>
        <v>34.167945420894434</v>
      </c>
      <c r="AA26" s="949">
        <f t="shared" si="1"/>
        <v>34.167945420894434</v>
      </c>
      <c r="AB26" s="949">
        <f t="shared" si="1"/>
        <v>34.167945420894434</v>
      </c>
      <c r="AC26" s="949">
        <f t="shared" si="1"/>
        <v>34.167945420894434</v>
      </c>
      <c r="AD26" s="949">
        <f t="shared" si="1"/>
        <v>34.167945420894434</v>
      </c>
      <c r="AE26" s="949">
        <f t="shared" si="1"/>
        <v>34.167945420894434</v>
      </c>
    </row>
    <row r="27" spans="1:31" s="201" customFormat="1">
      <c r="A27" s="492"/>
      <c r="B27" s="201" t="str">
        <f>Processes!D35</f>
        <v>T-HGT-ICE_DST00</v>
      </c>
      <c r="C27" s="201" t="s">
        <v>913</v>
      </c>
      <c r="D27" s="201" t="s">
        <v>807</v>
      </c>
      <c r="E27" s="948">
        <v>31.388598389155934</v>
      </c>
      <c r="F27" s="949">
        <f t="shared" ref="F27:U28" si="2">E27</f>
        <v>31.388598389155934</v>
      </c>
      <c r="G27" s="949">
        <f t="shared" si="2"/>
        <v>31.388598389155934</v>
      </c>
      <c r="H27" s="949">
        <f t="shared" si="2"/>
        <v>31.388598389155934</v>
      </c>
      <c r="I27" s="949">
        <f t="shared" si="2"/>
        <v>31.388598389155934</v>
      </c>
      <c r="J27" s="949">
        <f t="shared" si="2"/>
        <v>31.388598389155934</v>
      </c>
      <c r="K27" s="949">
        <f t="shared" si="2"/>
        <v>31.388598389155934</v>
      </c>
      <c r="L27" s="949">
        <f t="shared" si="2"/>
        <v>31.388598389155934</v>
      </c>
      <c r="M27" s="949">
        <f t="shared" si="2"/>
        <v>31.388598389155934</v>
      </c>
      <c r="N27" s="949">
        <f t="shared" si="2"/>
        <v>31.388598389155934</v>
      </c>
      <c r="O27" s="949">
        <f t="shared" si="2"/>
        <v>31.388598389155934</v>
      </c>
      <c r="P27" s="949">
        <f t="shared" si="2"/>
        <v>31.388598389155934</v>
      </c>
      <c r="Q27" s="949">
        <f t="shared" si="2"/>
        <v>31.388598389155934</v>
      </c>
      <c r="R27" s="949">
        <f t="shared" si="2"/>
        <v>31.388598389155934</v>
      </c>
      <c r="S27" s="949">
        <f t="shared" si="2"/>
        <v>31.388598389155934</v>
      </c>
      <c r="T27" s="949">
        <f t="shared" si="2"/>
        <v>31.388598389155934</v>
      </c>
      <c r="U27" s="949">
        <f t="shared" si="2"/>
        <v>31.388598389155934</v>
      </c>
      <c r="V27" s="949">
        <f t="shared" si="1"/>
        <v>31.388598389155934</v>
      </c>
      <c r="W27" s="949">
        <f t="shared" si="1"/>
        <v>31.388598389155934</v>
      </c>
      <c r="X27" s="949">
        <f t="shared" si="1"/>
        <v>31.388598389155934</v>
      </c>
      <c r="Y27" s="949">
        <f t="shared" si="1"/>
        <v>31.388598389155934</v>
      </c>
      <c r="Z27" s="949">
        <f t="shared" si="1"/>
        <v>31.388598389155934</v>
      </c>
      <c r="AA27" s="949">
        <f t="shared" si="1"/>
        <v>31.388598389155934</v>
      </c>
      <c r="AB27" s="949">
        <f t="shared" si="1"/>
        <v>31.388598389155934</v>
      </c>
      <c r="AC27" s="949">
        <f t="shared" si="1"/>
        <v>31.388598389155934</v>
      </c>
      <c r="AD27" s="949">
        <f t="shared" si="1"/>
        <v>31.388598389155934</v>
      </c>
      <c r="AE27" s="949">
        <f t="shared" si="1"/>
        <v>31.388598389155934</v>
      </c>
    </row>
    <row r="28" spans="1:31" s="201" customFormat="1">
      <c r="A28" s="492"/>
      <c r="B28" s="201" t="str">
        <f>Processes!D36</f>
        <v>T-GTR-ICE_DST00</v>
      </c>
      <c r="C28" s="201" t="s">
        <v>913</v>
      </c>
      <c r="D28" s="201" t="s">
        <v>807</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807</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807</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807</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807</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807</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810</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810</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810</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810</v>
      </c>
      <c r="D43" s="201" t="str">
        <f t="shared" si="9"/>
        <v>EFFICIENCY</v>
      </c>
      <c r="E43" s="11">
        <f t="shared" ref="E43:AE43" si="11">E8/1000</f>
        <v>0.40514416823643179</v>
      </c>
      <c r="F43" s="11">
        <f t="shared" si="11"/>
        <v>0.40570409228380649</v>
      </c>
      <c r="G43" s="11">
        <f t="shared" si="11"/>
        <v>0.40399737632467736</v>
      </c>
      <c r="H43" s="11">
        <f t="shared" si="11"/>
        <v>0.40571807180728725</v>
      </c>
      <c r="I43" s="11">
        <f t="shared" si="11"/>
        <v>0.40670346127162155</v>
      </c>
      <c r="J43" s="11">
        <f t="shared" si="11"/>
        <v>0.4060316752426355</v>
      </c>
      <c r="K43" s="11">
        <f t="shared" si="11"/>
        <v>0.40623967204072536</v>
      </c>
      <c r="L43" s="11">
        <f t="shared" si="11"/>
        <v>0.4088691917609158</v>
      </c>
      <c r="M43" s="11">
        <f t="shared" si="11"/>
        <v>0.40516014683437374</v>
      </c>
      <c r="N43" s="11">
        <f t="shared" si="11"/>
        <v>0.40654432148718844</v>
      </c>
      <c r="O43" s="11">
        <f t="shared" si="11"/>
        <v>0.40643409321723106</v>
      </c>
      <c r="P43" s="11">
        <f t="shared" si="11"/>
        <v>0.40718634837372314</v>
      </c>
      <c r="Q43" s="11">
        <f t="shared" si="11"/>
        <v>0.40464931332480403</v>
      </c>
      <c r="R43" s="11">
        <f t="shared" si="11"/>
        <v>0.40468959503037688</v>
      </c>
      <c r="S43" s="11">
        <f t="shared" si="11"/>
        <v>0.40550611545573889</v>
      </c>
      <c r="T43" s="11">
        <f t="shared" si="11"/>
        <v>0.4041364650190698</v>
      </c>
      <c r="U43" s="11">
        <f t="shared" si="11"/>
        <v>0.40525112002626834</v>
      </c>
      <c r="V43" s="11">
        <f t="shared" si="11"/>
        <v>0.40568782696320199</v>
      </c>
      <c r="W43" s="11">
        <f t="shared" si="11"/>
        <v>0.40749457262163608</v>
      </c>
      <c r="X43" s="11">
        <f t="shared" si="11"/>
        <v>0.40365614016220536</v>
      </c>
      <c r="Y43" s="11">
        <f t="shared" si="11"/>
        <v>0.40652118602942761</v>
      </c>
      <c r="Z43" s="11">
        <f t="shared" si="11"/>
        <v>0.40449540240841581</v>
      </c>
      <c r="AA43" s="11">
        <f t="shared" si="11"/>
        <v>0.40987826316569947</v>
      </c>
      <c r="AB43" s="11">
        <f t="shared" si="11"/>
        <v>0.40611443447575624</v>
      </c>
      <c r="AC43" s="11">
        <f t="shared" si="11"/>
        <v>0.40609598546341469</v>
      </c>
      <c r="AD43" s="11">
        <f t="shared" si="11"/>
        <v>0.40605450988523151</v>
      </c>
      <c r="AE43" s="11">
        <f t="shared" si="11"/>
        <v>0.4058815066585329</v>
      </c>
      <c r="AF43" s="11"/>
    </row>
    <row r="44" spans="1:32" s="201" customFormat="1">
      <c r="A44" s="492"/>
      <c r="B44" s="201" t="str">
        <f t="shared" si="8"/>
        <v>T-CAR-ICE_DST00</v>
      </c>
      <c r="C44" s="201" t="s">
        <v>810</v>
      </c>
      <c r="D44" s="201" t="str">
        <f t="shared" si="9"/>
        <v>EFFICIENCY</v>
      </c>
      <c r="E44" s="11">
        <f t="shared" ref="E44:AE44" si="12">E9/1000</f>
        <v>0.43528116997420369</v>
      </c>
      <c r="F44" s="11">
        <f t="shared" si="12"/>
        <v>0.43568137731760914</v>
      </c>
      <c r="G44" s="11">
        <f t="shared" si="12"/>
        <v>0.43112990634064663</v>
      </c>
      <c r="H44" s="11">
        <f t="shared" si="12"/>
        <v>0.43487246828918547</v>
      </c>
      <c r="I44" s="11">
        <f t="shared" si="12"/>
        <v>0.43746197204127674</v>
      </c>
      <c r="J44" s="11">
        <f t="shared" si="12"/>
        <v>0.43682533897248466</v>
      </c>
      <c r="K44" s="11">
        <f t="shared" si="12"/>
        <v>0.43337570366548667</v>
      </c>
      <c r="L44" s="11">
        <f t="shared" si="12"/>
        <v>0.43858680667037053</v>
      </c>
      <c r="M44" s="11">
        <f t="shared" si="12"/>
        <v>0.4351232711046466</v>
      </c>
      <c r="N44" s="11">
        <f t="shared" si="12"/>
        <v>0.43836058585439019</v>
      </c>
      <c r="O44" s="11">
        <f t="shared" si="12"/>
        <v>0.43645024044644348</v>
      </c>
      <c r="P44" s="11">
        <f t="shared" si="12"/>
        <v>0.43815831884500611</v>
      </c>
      <c r="Q44" s="11">
        <f t="shared" si="12"/>
        <v>0.43256072360069281</v>
      </c>
      <c r="R44" s="11">
        <f t="shared" si="12"/>
        <v>0.43824439164293227</v>
      </c>
      <c r="S44" s="11">
        <f t="shared" si="12"/>
        <v>0.43729970570673365</v>
      </c>
      <c r="T44" s="11">
        <f t="shared" si="12"/>
        <v>0.43647964644940634</v>
      </c>
      <c r="U44" s="11">
        <f t="shared" si="12"/>
        <v>0.43718279984087199</v>
      </c>
      <c r="V44" s="11">
        <f t="shared" si="12"/>
        <v>0.43652053494368209</v>
      </c>
      <c r="W44" s="11">
        <f t="shared" si="12"/>
        <v>0.43759518745048293</v>
      </c>
      <c r="X44" s="11">
        <f t="shared" si="12"/>
        <v>0.43397310412994633</v>
      </c>
      <c r="Y44" s="11">
        <f t="shared" si="12"/>
        <v>0.43505960814351896</v>
      </c>
      <c r="Z44" s="11">
        <f t="shared" si="12"/>
        <v>0.43439110178668427</v>
      </c>
      <c r="AA44" s="11">
        <f t="shared" si="12"/>
        <v>0.43950150370213775</v>
      </c>
      <c r="AB44" s="11">
        <f t="shared" si="12"/>
        <v>0.43476610783253605</v>
      </c>
      <c r="AC44" s="11">
        <f t="shared" si="12"/>
        <v>0.43651757818661108</v>
      </c>
      <c r="AD44" s="11">
        <f t="shared" si="12"/>
        <v>0.43712376857346397</v>
      </c>
      <c r="AE44" s="11">
        <f t="shared" si="12"/>
        <v>0.43468775899154277</v>
      </c>
    </row>
    <row r="45" spans="1:32" s="201" customFormat="1">
      <c r="A45" s="492"/>
      <c r="B45" s="201" t="str">
        <f t="shared" si="8"/>
        <v>T-CAR-ICE_DF00</v>
      </c>
      <c r="C45" s="201" t="s">
        <v>810</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810</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810</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810</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810</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810</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810</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810</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810</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810</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810</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810</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810</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810</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810</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810</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810</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810</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810</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s="201" customFormat="1">
      <c r="A72" s="492"/>
      <c r="B72" s="28"/>
    </row>
    <row r="73" spans="1:31" s="201" customFormat="1">
      <c r="A73" s="492"/>
      <c r="B73" s="28"/>
    </row>
    <row r="74" spans="1:31" s="201" customFormat="1">
      <c r="A74" s="492"/>
      <c r="B74" s="28"/>
    </row>
    <row r="75" spans="1:31" s="201" customFormat="1">
      <c r="A75" s="492"/>
      <c r="B75" s="28"/>
    </row>
    <row r="76" spans="1:31" s="201" customFormat="1">
      <c r="A76" s="492"/>
      <c r="B76" s="28"/>
    </row>
    <row r="77" spans="1:31" s="201" customFormat="1">
      <c r="A77" s="492"/>
      <c r="B77" s="28"/>
    </row>
    <row r="78" spans="1:31" s="201" customFormat="1">
      <c r="A78" s="492"/>
      <c r="B78" s="28"/>
    </row>
    <row r="79" spans="1:31" s="201" customFormat="1">
      <c r="A79" s="492"/>
      <c r="B79" s="28"/>
    </row>
    <row r="80" spans="1:31" s="201" customFormat="1">
      <c r="A80" s="492"/>
      <c r="B80" s="28"/>
    </row>
    <row r="81" spans="1:30" s="201" customFormat="1">
      <c r="A81" s="492"/>
      <c r="B81" s="28"/>
    </row>
    <row r="82" spans="1:30" s="201" customFormat="1">
      <c r="A82" s="492"/>
      <c r="B82" s="28"/>
    </row>
    <row r="83" spans="1:30" s="201" customFormat="1">
      <c r="A83" s="492"/>
      <c r="B83" s="28"/>
    </row>
    <row r="84" spans="1:30" s="201" customFormat="1">
      <c r="A84" s="492"/>
      <c r="B84" s="28"/>
    </row>
    <row r="85" spans="1:30" s="201" customFormat="1">
      <c r="A85" s="492"/>
      <c r="B85" s="28"/>
    </row>
    <row r="86" spans="1:30" s="201" customFormat="1">
      <c r="A86" s="492"/>
      <c r="B86" s="28"/>
    </row>
    <row r="87" spans="1:30" s="201" customFormat="1">
      <c r="A87" s="492"/>
      <c r="B87" s="28"/>
    </row>
    <row r="88" spans="1:30" s="201" customFormat="1">
      <c r="A88" s="492"/>
      <c r="B88" s="28"/>
    </row>
    <row r="89" spans="1:30" s="201" customFormat="1">
      <c r="A89" s="492"/>
      <c r="B89" s="28"/>
    </row>
    <row r="90" spans="1:30">
      <c r="B90" s="28"/>
      <c r="C90" s="203"/>
    </row>
    <row r="92" spans="1:30">
      <c r="B92" s="190"/>
      <c r="D92" s="190"/>
      <c r="E92" s="190"/>
      <c r="F92" s="190"/>
      <c r="G92" s="190"/>
      <c r="H92" s="190"/>
      <c r="I92" s="190"/>
      <c r="J92" s="190"/>
      <c r="K92" s="190"/>
      <c r="L92" s="190"/>
      <c r="M92" s="190"/>
    </row>
    <row r="93" spans="1:30">
      <c r="B93" s="251"/>
      <c r="C93" s="251"/>
      <c r="D93" s="251"/>
      <c r="E93" s="251"/>
      <c r="F93" s="251"/>
      <c r="G93" s="251"/>
      <c r="H93" s="251"/>
      <c r="I93" s="251"/>
      <c r="J93" s="251"/>
      <c r="K93" s="251"/>
      <c r="L93" s="251"/>
      <c r="M93" s="251"/>
      <c r="N93" s="251"/>
      <c r="O93" s="251"/>
      <c r="P93" s="251"/>
      <c r="Q93" s="251"/>
      <c r="R93" s="251"/>
      <c r="S93" s="251"/>
      <c r="T93" s="251"/>
      <c r="U93" s="251"/>
      <c r="V93" s="251"/>
      <c r="W93" s="251"/>
      <c r="X93" s="251"/>
      <c r="Y93" s="251"/>
      <c r="Z93" s="251"/>
      <c r="AA93" s="251"/>
      <c r="AB93" s="251"/>
      <c r="AC93" s="251"/>
      <c r="AD93" s="251"/>
    </row>
    <row r="94" spans="1:30" ht="15.6">
      <c r="B94" s="167" t="s">
        <v>589</v>
      </c>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row>
    <row r="95" spans="1:30">
      <c r="B95" s="114" t="s">
        <v>588</v>
      </c>
      <c r="C95" s="114" t="s">
        <v>63</v>
      </c>
      <c r="D95" s="114" t="str">
        <f>Regions!C3</f>
        <v>IE</v>
      </c>
      <c r="E95" s="114" t="str">
        <f>Regions!E3</f>
        <v>IE-CW</v>
      </c>
      <c r="F95" s="114" t="str">
        <f>Regions!F3</f>
        <v>IE-D</v>
      </c>
      <c r="G95" s="114" t="str">
        <f>Regions!G3</f>
        <v>IE-KE</v>
      </c>
      <c r="H95" s="114" t="str">
        <f>Regions!H3</f>
        <v>IE-KK</v>
      </c>
      <c r="I95" s="114" t="str">
        <f>Regions!I3</f>
        <v>IE-LS</v>
      </c>
      <c r="J95" s="114" t="str">
        <f>Regions!J3</f>
        <v>IE-LD</v>
      </c>
      <c r="K95" s="114" t="str">
        <f>Regions!K3</f>
        <v>IE-LH</v>
      </c>
      <c r="L95" s="114" t="str">
        <f>Regions!L3</f>
        <v>IE-MH</v>
      </c>
      <c r="M95" s="114" t="str">
        <f>Regions!M3</f>
        <v>IE-OY</v>
      </c>
      <c r="N95" s="114" t="str">
        <f>Regions!N3</f>
        <v>IE-WH</v>
      </c>
      <c r="O95" s="114" t="str">
        <f>Regions!O3</f>
        <v>IE-WX</v>
      </c>
      <c r="P95" s="114" t="str">
        <f>Regions!P3</f>
        <v>IE-WW</v>
      </c>
      <c r="Q95" s="114" t="str">
        <f>Regions!Q3</f>
        <v>IE-CE</v>
      </c>
      <c r="R95" s="114" t="str">
        <f>Regions!R3</f>
        <v>IE-CO</v>
      </c>
      <c r="S95" s="114" t="str">
        <f>Regions!S3</f>
        <v>IE-KY</v>
      </c>
      <c r="T95" s="114" t="str">
        <f>Regions!T3</f>
        <v>IE-LK</v>
      </c>
      <c r="U95" s="114" t="str">
        <f>Regions!U3</f>
        <v>IE-TA</v>
      </c>
      <c r="V95" s="114" t="str">
        <f>Regions!V3</f>
        <v>IE-WD</v>
      </c>
      <c r="W95" s="114" t="str">
        <f>Regions!W3</f>
        <v>IE-G</v>
      </c>
      <c r="X95" s="114" t="str">
        <f>Regions!X3</f>
        <v>IE-LM</v>
      </c>
      <c r="Y95" s="114" t="str">
        <f>Regions!Y3</f>
        <v>IE-MO</v>
      </c>
      <c r="Z95" s="114" t="str">
        <f>Regions!Z3</f>
        <v>IE-RN</v>
      </c>
      <c r="AA95" s="114" t="str">
        <f>Regions!AA3</f>
        <v>IE-SO</v>
      </c>
      <c r="AB95" s="114" t="str">
        <f>Regions!AB3</f>
        <v>IE-CN</v>
      </c>
      <c r="AC95" s="114" t="str">
        <f>Regions!AC3</f>
        <v>IE-DL</v>
      </c>
      <c r="AD95" s="114" t="str">
        <f>Regions!AD3</f>
        <v>IE-MN</v>
      </c>
    </row>
    <row r="96" spans="1:30">
      <c r="B96" s="201" t="s">
        <v>332</v>
      </c>
      <c r="C96" s="201" t="s">
        <v>516</v>
      </c>
      <c r="D96" s="36">
        <f>SUM(E96:AD96)</f>
        <v>146343</v>
      </c>
      <c r="E96" s="36">
        <v>1607</v>
      </c>
      <c r="F96" s="36">
        <v>44721</v>
      </c>
      <c r="G96" s="36">
        <v>6850</v>
      </c>
      <c r="H96" s="36">
        <v>2837</v>
      </c>
      <c r="I96" s="36">
        <v>1998</v>
      </c>
      <c r="J96" s="36">
        <v>1009</v>
      </c>
      <c r="K96" s="36">
        <v>3827</v>
      </c>
      <c r="L96" s="36">
        <v>4898</v>
      </c>
      <c r="M96" s="36">
        <v>2107</v>
      </c>
      <c r="N96" s="36">
        <v>2345</v>
      </c>
      <c r="O96" s="36">
        <v>4866</v>
      </c>
      <c r="P96" s="36">
        <v>4832</v>
      </c>
      <c r="Q96" s="36">
        <v>3493</v>
      </c>
      <c r="R96" s="36">
        <v>19213</v>
      </c>
      <c r="S96" s="36">
        <v>4426</v>
      </c>
      <c r="T96" s="36">
        <v>6145</v>
      </c>
      <c r="U96" s="36">
        <v>4872</v>
      </c>
      <c r="V96" s="36">
        <v>4732</v>
      </c>
      <c r="W96" s="36">
        <v>6394</v>
      </c>
      <c r="X96" s="36">
        <v>815</v>
      </c>
      <c r="Y96" s="36">
        <v>3469</v>
      </c>
      <c r="Z96" s="36">
        <v>2304</v>
      </c>
      <c r="AA96" s="36">
        <v>1939</v>
      </c>
      <c r="AB96" s="36">
        <v>1752</v>
      </c>
      <c r="AC96" s="36">
        <v>3704</v>
      </c>
      <c r="AD96" s="36">
        <v>1188</v>
      </c>
    </row>
    <row r="97" spans="1:30">
      <c r="B97" s="201" t="s">
        <v>333</v>
      </c>
      <c r="C97" s="201" t="s">
        <v>516</v>
      </c>
      <c r="D97" s="36">
        <f t="shared" ref="D97:D102" si="37">SUM(E97:AD97)</f>
        <v>138644</v>
      </c>
      <c r="E97" s="36">
        <v>1575</v>
      </c>
      <c r="F97" s="36">
        <v>45979</v>
      </c>
      <c r="G97" s="36">
        <v>7239</v>
      </c>
      <c r="H97" s="36">
        <v>2645</v>
      </c>
      <c r="I97" s="36">
        <v>1765</v>
      </c>
      <c r="J97" s="36">
        <v>750</v>
      </c>
      <c r="K97" s="36">
        <v>3753</v>
      </c>
      <c r="L97" s="36">
        <v>5568</v>
      </c>
      <c r="M97" s="36">
        <v>1704</v>
      </c>
      <c r="N97" s="36">
        <v>2156</v>
      </c>
      <c r="O97" s="36">
        <v>4670</v>
      </c>
      <c r="P97" s="36">
        <v>5405</v>
      </c>
      <c r="Q97" s="36">
        <v>3113</v>
      </c>
      <c r="R97" s="36">
        <v>16804</v>
      </c>
      <c r="S97" s="36">
        <v>3960</v>
      </c>
      <c r="T97" s="36">
        <v>5289</v>
      </c>
      <c r="U97" s="36">
        <v>4174</v>
      </c>
      <c r="V97" s="36">
        <v>4277</v>
      </c>
      <c r="W97" s="36">
        <v>5661</v>
      </c>
      <c r="X97" s="36">
        <v>703</v>
      </c>
      <c r="Y97" s="36">
        <v>2451</v>
      </c>
      <c r="Z97" s="36">
        <v>2122</v>
      </c>
      <c r="AA97" s="36">
        <v>1563</v>
      </c>
      <c r="AB97" s="36">
        <v>1437</v>
      </c>
      <c r="AC97" s="36">
        <v>2783</v>
      </c>
      <c r="AD97" s="36">
        <v>1098</v>
      </c>
    </row>
    <row r="98" spans="1:30">
      <c r="B98" s="201" t="s">
        <v>334</v>
      </c>
      <c r="C98" s="201" t="s">
        <v>516</v>
      </c>
      <c r="D98" s="36">
        <f t="shared" si="37"/>
        <v>393926</v>
      </c>
      <c r="E98" s="36">
        <v>4799</v>
      </c>
      <c r="F98" s="36">
        <v>114073</v>
      </c>
      <c r="G98" s="36">
        <v>17645</v>
      </c>
      <c r="H98" s="36">
        <v>7527</v>
      </c>
      <c r="I98" s="36">
        <v>5289</v>
      </c>
      <c r="J98" s="36">
        <v>2507</v>
      </c>
      <c r="K98" s="36">
        <v>8301</v>
      </c>
      <c r="L98" s="36">
        <v>13858</v>
      </c>
      <c r="M98" s="36">
        <v>5188</v>
      </c>
      <c r="N98" s="36">
        <v>6162</v>
      </c>
      <c r="O98" s="36">
        <v>12455</v>
      </c>
      <c r="P98" s="36">
        <v>12664</v>
      </c>
      <c r="Q98" s="36">
        <v>10503</v>
      </c>
      <c r="R98" s="36">
        <v>53424</v>
      </c>
      <c r="S98" s="36">
        <v>14158</v>
      </c>
      <c r="T98" s="36">
        <v>17767</v>
      </c>
      <c r="U98" s="36">
        <v>13508</v>
      </c>
      <c r="V98" s="36">
        <v>11369</v>
      </c>
      <c r="W98" s="36">
        <v>20494</v>
      </c>
      <c r="X98" s="36">
        <v>2238</v>
      </c>
      <c r="Y98" s="36">
        <v>10618</v>
      </c>
      <c r="Z98" s="36">
        <v>5050</v>
      </c>
      <c r="AA98" s="36">
        <v>5309</v>
      </c>
      <c r="AB98" s="36">
        <v>4593</v>
      </c>
      <c r="AC98" s="36">
        <v>10671</v>
      </c>
      <c r="AD98" s="36">
        <v>3756</v>
      </c>
    </row>
    <row r="99" spans="1:30">
      <c r="B99" s="201" t="s">
        <v>335</v>
      </c>
      <c r="C99" s="201" t="s">
        <v>516</v>
      </c>
      <c r="D99" s="36">
        <f t="shared" si="37"/>
        <v>172596</v>
      </c>
      <c r="E99" s="36">
        <v>1951</v>
      </c>
      <c r="F99" s="36">
        <v>55508</v>
      </c>
      <c r="G99" s="36">
        <v>8154</v>
      </c>
      <c r="H99" s="36">
        <v>2985</v>
      </c>
      <c r="I99" s="36">
        <v>2300</v>
      </c>
      <c r="J99" s="36">
        <v>1073</v>
      </c>
      <c r="K99" s="36">
        <v>3207</v>
      </c>
      <c r="L99" s="36">
        <v>6291</v>
      </c>
      <c r="M99" s="36">
        <v>2287</v>
      </c>
      <c r="N99" s="36">
        <v>2559</v>
      </c>
      <c r="O99" s="36">
        <v>4959</v>
      </c>
      <c r="P99" s="36">
        <v>5863</v>
      </c>
      <c r="Q99" s="36">
        <v>4995</v>
      </c>
      <c r="R99" s="36">
        <v>20914</v>
      </c>
      <c r="S99" s="36">
        <v>6504</v>
      </c>
      <c r="T99" s="36">
        <v>7743</v>
      </c>
      <c r="U99" s="36">
        <v>5901</v>
      </c>
      <c r="V99" s="36">
        <v>4686</v>
      </c>
      <c r="W99" s="36">
        <v>8859</v>
      </c>
      <c r="X99" s="36">
        <v>852</v>
      </c>
      <c r="Y99" s="36">
        <v>4100</v>
      </c>
      <c r="Z99" s="36">
        <v>1802</v>
      </c>
      <c r="AA99" s="36">
        <v>2087</v>
      </c>
      <c r="AB99" s="36">
        <v>1974</v>
      </c>
      <c r="AC99" s="36">
        <v>3800</v>
      </c>
      <c r="AD99" s="36">
        <v>1242</v>
      </c>
    </row>
    <row r="100" spans="1:30">
      <c r="B100" s="201" t="s">
        <v>336</v>
      </c>
      <c r="C100" s="201" t="s">
        <v>516</v>
      </c>
      <c r="D100" s="36">
        <f t="shared" si="37"/>
        <v>46276</v>
      </c>
      <c r="E100" s="36">
        <v>459</v>
      </c>
      <c r="F100" s="36">
        <v>17887</v>
      </c>
      <c r="G100" s="36">
        <v>2307</v>
      </c>
      <c r="H100" s="36">
        <v>694</v>
      </c>
      <c r="I100" s="36">
        <v>559</v>
      </c>
      <c r="J100" s="36">
        <v>260</v>
      </c>
      <c r="K100" s="36">
        <v>829</v>
      </c>
      <c r="L100" s="36">
        <v>1859</v>
      </c>
      <c r="M100" s="36">
        <v>525</v>
      </c>
      <c r="N100" s="36">
        <v>628</v>
      </c>
      <c r="O100" s="36">
        <v>1172</v>
      </c>
      <c r="P100" s="36">
        <v>1780</v>
      </c>
      <c r="Q100" s="36">
        <v>1005</v>
      </c>
      <c r="R100" s="36">
        <v>5389</v>
      </c>
      <c r="S100" s="36">
        <v>1402</v>
      </c>
      <c r="T100" s="36">
        <v>1688</v>
      </c>
      <c r="U100" s="36">
        <v>1265</v>
      </c>
      <c r="V100" s="36">
        <v>1114</v>
      </c>
      <c r="W100" s="36">
        <v>2186</v>
      </c>
      <c r="X100" s="36">
        <v>170</v>
      </c>
      <c r="Y100" s="36">
        <v>943</v>
      </c>
      <c r="Z100" s="36">
        <v>347</v>
      </c>
      <c r="AA100" s="36">
        <v>439</v>
      </c>
      <c r="AB100" s="36">
        <v>401</v>
      </c>
      <c r="AC100" s="36">
        <v>688</v>
      </c>
      <c r="AD100" s="36">
        <v>280</v>
      </c>
    </row>
    <row r="101" spans="1:30">
      <c r="B101" s="201" t="s">
        <v>337</v>
      </c>
      <c r="C101" s="201" t="s">
        <v>516</v>
      </c>
      <c r="D101" s="36">
        <f t="shared" si="37"/>
        <v>36748</v>
      </c>
      <c r="E101" s="36">
        <v>328</v>
      </c>
      <c r="F101" s="36">
        <v>15022</v>
      </c>
      <c r="G101" s="36">
        <v>1770</v>
      </c>
      <c r="H101" s="36">
        <v>513</v>
      </c>
      <c r="I101" s="36">
        <v>390</v>
      </c>
      <c r="J101" s="36">
        <v>168</v>
      </c>
      <c r="K101" s="36">
        <v>594</v>
      </c>
      <c r="L101" s="36">
        <v>1300</v>
      </c>
      <c r="M101" s="36">
        <v>355</v>
      </c>
      <c r="N101" s="36">
        <v>458</v>
      </c>
      <c r="O101" s="36">
        <v>891</v>
      </c>
      <c r="P101" s="36">
        <v>1698</v>
      </c>
      <c r="Q101" s="36">
        <v>770</v>
      </c>
      <c r="R101" s="36">
        <v>4295</v>
      </c>
      <c r="S101" s="36">
        <v>1027</v>
      </c>
      <c r="T101" s="36">
        <v>1208</v>
      </c>
      <c r="U101" s="36">
        <v>900</v>
      </c>
      <c r="V101" s="36">
        <v>778</v>
      </c>
      <c r="W101" s="36">
        <v>1712</v>
      </c>
      <c r="X101" s="36">
        <v>147</v>
      </c>
      <c r="Y101" s="36">
        <v>656</v>
      </c>
      <c r="Z101" s="36">
        <v>275</v>
      </c>
      <c r="AA101" s="36">
        <v>340</v>
      </c>
      <c r="AB101" s="36">
        <v>324</v>
      </c>
      <c r="AC101" s="36">
        <v>597</v>
      </c>
      <c r="AD101" s="36">
        <v>232</v>
      </c>
    </row>
    <row r="102" spans="1:30" s="190" customFormat="1">
      <c r="A102" s="492"/>
      <c r="B102" s="201" t="s">
        <v>338</v>
      </c>
      <c r="C102" s="201" t="s">
        <v>516</v>
      </c>
      <c r="D102" s="36">
        <f t="shared" si="37"/>
        <v>12327</v>
      </c>
      <c r="E102" s="36">
        <v>77</v>
      </c>
      <c r="F102" s="36">
        <v>6218</v>
      </c>
      <c r="G102" s="36">
        <v>556</v>
      </c>
      <c r="H102" s="36">
        <v>145</v>
      </c>
      <c r="I102" s="36">
        <v>90</v>
      </c>
      <c r="J102" s="36">
        <v>37</v>
      </c>
      <c r="K102" s="36">
        <v>211</v>
      </c>
      <c r="L102" s="36">
        <v>442</v>
      </c>
      <c r="M102" s="36">
        <v>86</v>
      </c>
      <c r="N102" s="36">
        <v>109</v>
      </c>
      <c r="O102" s="36">
        <v>223</v>
      </c>
      <c r="P102" s="36">
        <v>605</v>
      </c>
      <c r="Q102" s="36">
        <v>178</v>
      </c>
      <c r="R102" s="36">
        <v>1189</v>
      </c>
      <c r="S102" s="36">
        <v>250</v>
      </c>
      <c r="T102" s="36">
        <v>306</v>
      </c>
      <c r="U102" s="36">
        <v>234</v>
      </c>
      <c r="V102" s="36">
        <v>203</v>
      </c>
      <c r="W102" s="36">
        <v>514</v>
      </c>
      <c r="X102" s="36">
        <v>36</v>
      </c>
      <c r="Y102" s="36">
        <v>167</v>
      </c>
      <c r="Z102" s="36">
        <v>71</v>
      </c>
      <c r="AA102" s="36">
        <v>84</v>
      </c>
      <c r="AB102" s="36">
        <v>87</v>
      </c>
      <c r="AC102" s="36">
        <v>155</v>
      </c>
      <c r="AD102" s="36">
        <v>54</v>
      </c>
    </row>
    <row r="103" spans="1:30" s="190" customFormat="1">
      <c r="A103" s="492"/>
      <c r="B103" s="200" t="s">
        <v>16</v>
      </c>
      <c r="C103" s="200" t="s">
        <v>516</v>
      </c>
      <c r="D103" s="244">
        <f>SUM(E103:AD103)</f>
        <v>946860</v>
      </c>
      <c r="E103" s="244">
        <f t="shared" ref="E103:AD103" si="38">SUM(E96:E102)</f>
        <v>10796</v>
      </c>
      <c r="F103" s="244">
        <f t="shared" si="38"/>
        <v>299408</v>
      </c>
      <c r="G103" s="244">
        <f t="shared" si="38"/>
        <v>44521</v>
      </c>
      <c r="H103" s="244">
        <f t="shared" si="38"/>
        <v>17346</v>
      </c>
      <c r="I103" s="244">
        <f t="shared" si="38"/>
        <v>12391</v>
      </c>
      <c r="J103" s="244">
        <f t="shared" si="38"/>
        <v>5804</v>
      </c>
      <c r="K103" s="244">
        <f t="shared" si="38"/>
        <v>20722</v>
      </c>
      <c r="L103" s="244">
        <f t="shared" si="38"/>
        <v>34216</v>
      </c>
      <c r="M103" s="244">
        <f t="shared" si="38"/>
        <v>12252</v>
      </c>
      <c r="N103" s="244">
        <f t="shared" si="38"/>
        <v>14417</v>
      </c>
      <c r="O103" s="244">
        <f t="shared" si="38"/>
        <v>29236</v>
      </c>
      <c r="P103" s="244">
        <f t="shared" si="38"/>
        <v>32847</v>
      </c>
      <c r="Q103" s="244">
        <f t="shared" si="38"/>
        <v>24057</v>
      </c>
      <c r="R103" s="244">
        <f t="shared" si="38"/>
        <v>121228</v>
      </c>
      <c r="S103" s="244">
        <f t="shared" si="38"/>
        <v>31727</v>
      </c>
      <c r="T103" s="244">
        <f t="shared" si="38"/>
        <v>40146</v>
      </c>
      <c r="U103" s="244">
        <f t="shared" si="38"/>
        <v>30854</v>
      </c>
      <c r="V103" s="244">
        <f t="shared" si="38"/>
        <v>27159</v>
      </c>
      <c r="W103" s="244">
        <f t="shared" si="38"/>
        <v>45820</v>
      </c>
      <c r="X103" s="244">
        <f t="shared" si="38"/>
        <v>4961</v>
      </c>
      <c r="Y103" s="244">
        <f t="shared" si="38"/>
        <v>22404</v>
      </c>
      <c r="Z103" s="244">
        <f t="shared" si="38"/>
        <v>11971</v>
      </c>
      <c r="AA103" s="244">
        <f t="shared" si="38"/>
        <v>11761</v>
      </c>
      <c r="AB103" s="244">
        <f t="shared" si="38"/>
        <v>10568</v>
      </c>
      <c r="AC103" s="244">
        <f t="shared" si="38"/>
        <v>22398</v>
      </c>
      <c r="AD103" s="244">
        <f t="shared" si="38"/>
        <v>7850</v>
      </c>
    </row>
    <row r="104" spans="1:30" s="190" customFormat="1">
      <c r="A104" s="492"/>
      <c r="B104" s="201" t="s">
        <v>599</v>
      </c>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spans="1:30">
      <c r="B105" s="190"/>
      <c r="D105" s="201"/>
      <c r="E105" s="190"/>
      <c r="F105" s="190"/>
      <c r="G105" s="190"/>
      <c r="H105" s="190"/>
      <c r="I105" s="190"/>
    </row>
    <row r="106" spans="1:30">
      <c r="B106" s="190"/>
      <c r="D106" s="201"/>
      <c r="E106" s="190"/>
      <c r="F106" s="190"/>
      <c r="G106" s="190"/>
      <c r="H106" s="190"/>
      <c r="I106" s="190"/>
    </row>
    <row r="107" spans="1:30">
      <c r="B107" s="190"/>
      <c r="D107" s="201"/>
      <c r="E107" s="190"/>
      <c r="F107" s="190"/>
      <c r="G107" s="190"/>
      <c r="H107" s="190"/>
      <c r="I107" s="190"/>
    </row>
    <row r="108" spans="1:30" ht="15.6">
      <c r="B108" s="167" t="s">
        <v>590</v>
      </c>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row>
    <row r="109" spans="1:30">
      <c r="B109" s="114" t="s">
        <v>588</v>
      </c>
      <c r="C109" s="114" t="s">
        <v>63</v>
      </c>
      <c r="D109" s="114" t="str">
        <f>D95</f>
        <v>IE</v>
      </c>
      <c r="E109" s="114" t="str">
        <f t="shared" ref="E109:AD109" si="39">E95</f>
        <v>IE-CW</v>
      </c>
      <c r="F109" s="114" t="str">
        <f t="shared" si="39"/>
        <v>IE-D</v>
      </c>
      <c r="G109" s="114" t="str">
        <f t="shared" si="39"/>
        <v>IE-KE</v>
      </c>
      <c r="H109" s="114" t="str">
        <f t="shared" si="39"/>
        <v>IE-KK</v>
      </c>
      <c r="I109" s="114" t="str">
        <f t="shared" si="39"/>
        <v>IE-LS</v>
      </c>
      <c r="J109" s="114" t="str">
        <f t="shared" si="39"/>
        <v>IE-LD</v>
      </c>
      <c r="K109" s="114" t="str">
        <f t="shared" si="39"/>
        <v>IE-LH</v>
      </c>
      <c r="L109" s="114" t="str">
        <f t="shared" si="39"/>
        <v>IE-MH</v>
      </c>
      <c r="M109" s="114" t="str">
        <f t="shared" si="39"/>
        <v>IE-OY</v>
      </c>
      <c r="N109" s="114" t="str">
        <f t="shared" si="39"/>
        <v>IE-WH</v>
      </c>
      <c r="O109" s="114" t="str">
        <f t="shared" si="39"/>
        <v>IE-WX</v>
      </c>
      <c r="P109" s="114" t="str">
        <f t="shared" si="39"/>
        <v>IE-WW</v>
      </c>
      <c r="Q109" s="114" t="str">
        <f t="shared" si="39"/>
        <v>IE-CE</v>
      </c>
      <c r="R109" s="114" t="str">
        <f t="shared" si="39"/>
        <v>IE-CO</v>
      </c>
      <c r="S109" s="114" t="str">
        <f t="shared" si="39"/>
        <v>IE-KY</v>
      </c>
      <c r="T109" s="114" t="str">
        <f t="shared" si="39"/>
        <v>IE-LK</v>
      </c>
      <c r="U109" s="114" t="str">
        <f t="shared" si="39"/>
        <v>IE-TA</v>
      </c>
      <c r="V109" s="114" t="str">
        <f t="shared" si="39"/>
        <v>IE-WD</v>
      </c>
      <c r="W109" s="114" t="str">
        <f t="shared" si="39"/>
        <v>IE-G</v>
      </c>
      <c r="X109" s="114" t="str">
        <f t="shared" si="39"/>
        <v>IE-LM</v>
      </c>
      <c r="Y109" s="114" t="str">
        <f t="shared" si="39"/>
        <v>IE-MO</v>
      </c>
      <c r="Z109" s="114" t="str">
        <f t="shared" si="39"/>
        <v>IE-RN</v>
      </c>
      <c r="AA109" s="114" t="str">
        <f t="shared" si="39"/>
        <v>IE-SO</v>
      </c>
      <c r="AB109" s="114" t="str">
        <f t="shared" si="39"/>
        <v>IE-CN</v>
      </c>
      <c r="AC109" s="114" t="str">
        <f t="shared" si="39"/>
        <v>IE-DL</v>
      </c>
      <c r="AD109" s="114" t="str">
        <f t="shared" si="39"/>
        <v>IE-MN</v>
      </c>
    </row>
    <row r="110" spans="1:30">
      <c r="B110" s="201" t="s">
        <v>332</v>
      </c>
      <c r="C110" s="247" t="s">
        <v>592</v>
      </c>
      <c r="D110" s="35">
        <f t="shared" ref="D110:AD110" si="40">D96/D$103</f>
        <v>0.1545561117799886</v>
      </c>
      <c r="E110" s="35">
        <f t="shared" si="40"/>
        <v>0.14885142645424232</v>
      </c>
      <c r="F110" s="35">
        <f t="shared" si="40"/>
        <v>0.14936474643296105</v>
      </c>
      <c r="G110" s="35">
        <f t="shared" si="40"/>
        <v>0.15385997619101099</v>
      </c>
      <c r="H110" s="35">
        <f t="shared" si="40"/>
        <v>0.16355355701602675</v>
      </c>
      <c r="I110" s="35">
        <f t="shared" si="40"/>
        <v>0.16124606569284158</v>
      </c>
      <c r="J110" s="35">
        <f t="shared" si="40"/>
        <v>0.17384562370778772</v>
      </c>
      <c r="K110" s="35">
        <f t="shared" si="40"/>
        <v>0.18468294566161567</v>
      </c>
      <c r="L110" s="35">
        <f t="shared" si="40"/>
        <v>0.14314940378770166</v>
      </c>
      <c r="M110" s="35">
        <f t="shared" si="40"/>
        <v>0.17197192295135488</v>
      </c>
      <c r="N110" s="35">
        <f t="shared" si="40"/>
        <v>0.16265519872372894</v>
      </c>
      <c r="O110" s="35">
        <f t="shared" si="40"/>
        <v>0.16643863729648378</v>
      </c>
      <c r="P110" s="35">
        <f t="shared" si="40"/>
        <v>0.14710628063445672</v>
      </c>
      <c r="Q110" s="35">
        <f t="shared" si="40"/>
        <v>0.14519682420916988</v>
      </c>
      <c r="R110" s="35">
        <f t="shared" si="40"/>
        <v>0.15848648827003661</v>
      </c>
      <c r="S110" s="35">
        <f t="shared" si="40"/>
        <v>0.13950263182778075</v>
      </c>
      <c r="T110" s="35">
        <f t="shared" si="40"/>
        <v>0.15306630797588802</v>
      </c>
      <c r="U110" s="35">
        <f t="shared" si="40"/>
        <v>0.15790497180268362</v>
      </c>
      <c r="V110" s="35">
        <f t="shared" si="40"/>
        <v>0.17423321919069185</v>
      </c>
      <c r="W110" s="35">
        <f t="shared" si="40"/>
        <v>0.13954604975993015</v>
      </c>
      <c r="X110" s="35">
        <f t="shared" si="40"/>
        <v>0.16428139488006449</v>
      </c>
      <c r="Y110" s="35">
        <f t="shared" si="40"/>
        <v>0.15483842171040885</v>
      </c>
      <c r="Z110" s="35">
        <f t="shared" si="40"/>
        <v>0.192465124049787</v>
      </c>
      <c r="AA110" s="35">
        <f t="shared" si="40"/>
        <v>0.16486693308392145</v>
      </c>
      <c r="AB110" s="35">
        <f t="shared" si="40"/>
        <v>0.16578349735049205</v>
      </c>
      <c r="AC110" s="35">
        <f t="shared" si="40"/>
        <v>0.16537190820608982</v>
      </c>
      <c r="AD110" s="35">
        <f t="shared" si="40"/>
        <v>0.15133757961783439</v>
      </c>
    </row>
    <row r="111" spans="1:30">
      <c r="B111" s="201" t="s">
        <v>333</v>
      </c>
      <c r="C111" s="2" t="s">
        <v>592</v>
      </c>
      <c r="D111" s="35">
        <f t="shared" ref="D111:AD111" si="41">D97/D$103</f>
        <v>0.14642502587499737</v>
      </c>
      <c r="E111" s="35">
        <f t="shared" si="41"/>
        <v>0.14588736569099667</v>
      </c>
      <c r="F111" s="35">
        <f t="shared" si="41"/>
        <v>0.1535663709720515</v>
      </c>
      <c r="G111" s="35">
        <f t="shared" si="41"/>
        <v>0.16259742593382898</v>
      </c>
      <c r="H111" s="35">
        <f t="shared" si="41"/>
        <v>0.15248472270264038</v>
      </c>
      <c r="I111" s="35">
        <f t="shared" si="41"/>
        <v>0.14244209506900168</v>
      </c>
      <c r="J111" s="35">
        <f t="shared" si="41"/>
        <v>0.12922122674017919</v>
      </c>
      <c r="K111" s="35">
        <f t="shared" si="41"/>
        <v>0.18111186178940256</v>
      </c>
      <c r="L111" s="35">
        <f t="shared" si="41"/>
        <v>0.16273088613514144</v>
      </c>
      <c r="M111" s="35">
        <f t="shared" si="41"/>
        <v>0.13907933398628794</v>
      </c>
      <c r="N111" s="35">
        <f t="shared" si="41"/>
        <v>0.14954567524450302</v>
      </c>
      <c r="O111" s="35">
        <f t="shared" si="41"/>
        <v>0.15973457381310713</v>
      </c>
      <c r="P111" s="35">
        <f t="shared" si="41"/>
        <v>0.16455079611532256</v>
      </c>
      <c r="Q111" s="35">
        <f t="shared" si="41"/>
        <v>0.12940100594421583</v>
      </c>
      <c r="R111" s="35">
        <f t="shared" si="41"/>
        <v>0.1386148414557693</v>
      </c>
      <c r="S111" s="35">
        <f t="shared" si="41"/>
        <v>0.12481482648847984</v>
      </c>
      <c r="T111" s="35">
        <f t="shared" si="41"/>
        <v>0.13174413391122403</v>
      </c>
      <c r="U111" s="35">
        <f t="shared" si="41"/>
        <v>0.13528229727101834</v>
      </c>
      <c r="V111" s="35">
        <f t="shared" si="41"/>
        <v>0.15748002503774072</v>
      </c>
      <c r="W111" s="35">
        <f t="shared" si="41"/>
        <v>0.12354866870362287</v>
      </c>
      <c r="X111" s="35">
        <f t="shared" si="41"/>
        <v>0.14170530135053416</v>
      </c>
      <c r="Y111" s="35">
        <f t="shared" si="41"/>
        <v>0.1094001071237279</v>
      </c>
      <c r="Z111" s="35">
        <f t="shared" si="41"/>
        <v>0.17726171581321526</v>
      </c>
      <c r="AA111" s="35">
        <f t="shared" si="41"/>
        <v>0.13289686251169119</v>
      </c>
      <c r="AB111" s="35">
        <f t="shared" si="41"/>
        <v>0.1359765329295988</v>
      </c>
      <c r="AC111" s="35">
        <f t="shared" si="41"/>
        <v>0.12425216537190821</v>
      </c>
      <c r="AD111" s="35">
        <f t="shared" si="41"/>
        <v>0.13987261146496816</v>
      </c>
    </row>
    <row r="112" spans="1:30">
      <c r="B112" s="201" t="s">
        <v>334</v>
      </c>
      <c r="C112" s="2" t="s">
        <v>592</v>
      </c>
      <c r="D112" s="35">
        <f t="shared" ref="D112:AD112" si="42">D98/D$103</f>
        <v>0.41603404938428068</v>
      </c>
      <c r="E112" s="35">
        <f t="shared" si="42"/>
        <v>0.44451648758799556</v>
      </c>
      <c r="F112" s="35">
        <f t="shared" si="42"/>
        <v>0.38099516378987869</v>
      </c>
      <c r="G112" s="35">
        <f t="shared" si="42"/>
        <v>0.3963298218818086</v>
      </c>
      <c r="H112" s="35">
        <f t="shared" si="42"/>
        <v>0.43393289519197509</v>
      </c>
      <c r="I112" s="35">
        <f t="shared" si="42"/>
        <v>0.42684206278750708</v>
      </c>
      <c r="J112" s="35">
        <f t="shared" si="42"/>
        <v>0.43194348725017229</v>
      </c>
      <c r="K112" s="35">
        <f t="shared" si="42"/>
        <v>0.40058874626001351</v>
      </c>
      <c r="L112" s="35">
        <f t="shared" si="42"/>
        <v>0.40501519756838905</v>
      </c>
      <c r="M112" s="35">
        <f t="shared" si="42"/>
        <v>0.42344107084557625</v>
      </c>
      <c r="N112" s="35">
        <f t="shared" si="42"/>
        <v>0.42741208295761945</v>
      </c>
      <c r="O112" s="35">
        <f t="shared" si="42"/>
        <v>0.4260158708441647</v>
      </c>
      <c r="P112" s="35">
        <f t="shared" si="42"/>
        <v>0.38554510305355133</v>
      </c>
      <c r="Q112" s="35">
        <f t="shared" si="42"/>
        <v>0.43658810325476993</v>
      </c>
      <c r="R112" s="35">
        <f t="shared" si="42"/>
        <v>0.44069026957468571</v>
      </c>
      <c r="S112" s="35">
        <f t="shared" si="42"/>
        <v>0.44624452359189332</v>
      </c>
      <c r="T112" s="35">
        <f t="shared" si="42"/>
        <v>0.44255965725103374</v>
      </c>
      <c r="U112" s="35">
        <f t="shared" si="42"/>
        <v>0.43780385039216957</v>
      </c>
      <c r="V112" s="35">
        <f t="shared" si="42"/>
        <v>0.41860893258220111</v>
      </c>
      <c r="W112" s="35">
        <f t="shared" si="42"/>
        <v>0.44727193365342643</v>
      </c>
      <c r="X112" s="35">
        <f t="shared" si="42"/>
        <v>0.45111872606329367</v>
      </c>
      <c r="Y112" s="35">
        <f t="shared" si="42"/>
        <v>0.47393322620960543</v>
      </c>
      <c r="Z112" s="35">
        <f t="shared" si="42"/>
        <v>0.42185281095981958</v>
      </c>
      <c r="AA112" s="35">
        <f t="shared" si="42"/>
        <v>0.45140719326587875</v>
      </c>
      <c r="AB112" s="35">
        <f t="shared" si="42"/>
        <v>0.43461392884178651</v>
      </c>
      <c r="AC112" s="35">
        <f t="shared" si="42"/>
        <v>0.47642646664880794</v>
      </c>
      <c r="AD112" s="35">
        <f t="shared" si="42"/>
        <v>0.47847133757961785</v>
      </c>
    </row>
    <row r="113" spans="2:30">
      <c r="B113" s="201" t="s">
        <v>335</v>
      </c>
      <c r="C113" s="2" t="s">
        <v>592</v>
      </c>
      <c r="D113" s="35">
        <f t="shared" ref="D113:AD113" si="43">D99/D$103</f>
        <v>0.1822824916038274</v>
      </c>
      <c r="E113" s="35">
        <f t="shared" si="43"/>
        <v>0.180715079659133</v>
      </c>
      <c r="F113" s="35">
        <f t="shared" si="43"/>
        <v>0.18539250788222092</v>
      </c>
      <c r="G113" s="35">
        <f t="shared" si="43"/>
        <v>0.18314952494328518</v>
      </c>
      <c r="H113" s="35">
        <f t="shared" si="43"/>
        <v>0.17208578346592873</v>
      </c>
      <c r="I113" s="35">
        <f t="shared" si="43"/>
        <v>0.18561859414090873</v>
      </c>
      <c r="J113" s="35">
        <f t="shared" si="43"/>
        <v>0.18487250172294969</v>
      </c>
      <c r="K113" s="35">
        <f t="shared" si="43"/>
        <v>0.15476305375928964</v>
      </c>
      <c r="L113" s="35">
        <f t="shared" si="43"/>
        <v>0.18386135141454291</v>
      </c>
      <c r="M113" s="35">
        <f t="shared" si="43"/>
        <v>0.18666340189356839</v>
      </c>
      <c r="N113" s="35">
        <f t="shared" si="43"/>
        <v>0.1774987861552334</v>
      </c>
      <c r="O113" s="35">
        <f t="shared" si="43"/>
        <v>0.16961964701053495</v>
      </c>
      <c r="P113" s="35">
        <f t="shared" si="43"/>
        <v>0.17849423082777727</v>
      </c>
      <c r="Q113" s="35">
        <f t="shared" si="43"/>
        <v>0.20763187429854096</v>
      </c>
      <c r="R113" s="35">
        <f t="shared" si="43"/>
        <v>0.17251790015507967</v>
      </c>
      <c r="S113" s="35">
        <f t="shared" si="43"/>
        <v>0.20499889683865477</v>
      </c>
      <c r="T113" s="35">
        <f t="shared" si="43"/>
        <v>0.19287102077417426</v>
      </c>
      <c r="U113" s="35">
        <f t="shared" si="43"/>
        <v>0.19125559084721591</v>
      </c>
      <c r="V113" s="35">
        <f t="shared" si="43"/>
        <v>0.17253948967193194</v>
      </c>
      <c r="W113" s="35">
        <f t="shared" si="43"/>
        <v>0.19334351811436054</v>
      </c>
      <c r="X113" s="35">
        <f t="shared" si="43"/>
        <v>0.17173956863535578</v>
      </c>
      <c r="Y113" s="35">
        <f t="shared" si="43"/>
        <v>0.18300303517229066</v>
      </c>
      <c r="Z113" s="35">
        <f t="shared" si="43"/>
        <v>0.15053044858407819</v>
      </c>
      <c r="AA113" s="35">
        <f t="shared" si="43"/>
        <v>0.17745089703256525</v>
      </c>
      <c r="AB113" s="35">
        <f t="shared" si="43"/>
        <v>0.18679031037093111</v>
      </c>
      <c r="AC113" s="35">
        <f t="shared" si="43"/>
        <v>0.16965800517903384</v>
      </c>
      <c r="AD113" s="35">
        <f t="shared" si="43"/>
        <v>0.15821656050955413</v>
      </c>
    </row>
    <row r="114" spans="2:30">
      <c r="B114" s="201" t="s">
        <v>336</v>
      </c>
      <c r="C114" s="2" t="s">
        <v>592</v>
      </c>
      <c r="D114" s="35">
        <f t="shared" ref="D114:AD114" si="44">D100/D$103</f>
        <v>4.8873117461926789E-2</v>
      </c>
      <c r="E114" s="35">
        <f t="shared" si="44"/>
        <v>4.2515746572804741E-2</v>
      </c>
      <c r="F114" s="35">
        <f t="shared" si="44"/>
        <v>5.9741222679420725E-2</v>
      </c>
      <c r="G114" s="35">
        <f t="shared" si="44"/>
        <v>5.181824307630107E-2</v>
      </c>
      <c r="H114" s="35">
        <f t="shared" si="44"/>
        <v>4.0009224028594491E-2</v>
      </c>
      <c r="I114" s="35">
        <f t="shared" si="44"/>
        <v>4.5113388749899119E-2</v>
      </c>
      <c r="J114" s="35">
        <f t="shared" si="44"/>
        <v>4.4796691936595454E-2</v>
      </c>
      <c r="K114" s="35">
        <f t="shared" si="44"/>
        <v>4.0005790946819803E-2</v>
      </c>
      <c r="L114" s="35">
        <f t="shared" si="44"/>
        <v>5.4331306990881456E-2</v>
      </c>
      <c r="M114" s="35">
        <f t="shared" si="44"/>
        <v>4.2850146914789423E-2</v>
      </c>
      <c r="N114" s="35">
        <f t="shared" si="44"/>
        <v>4.3559686481237425E-2</v>
      </c>
      <c r="O114" s="35">
        <f t="shared" si="44"/>
        <v>4.0087563278150225E-2</v>
      </c>
      <c r="P114" s="35">
        <f t="shared" si="44"/>
        <v>5.4190641458885136E-2</v>
      </c>
      <c r="Q114" s="35">
        <f t="shared" si="44"/>
        <v>4.1775782516523259E-2</v>
      </c>
      <c r="R114" s="35">
        <f t="shared" si="44"/>
        <v>4.4453426601115252E-2</v>
      </c>
      <c r="S114" s="35">
        <f t="shared" si="44"/>
        <v>4.4189491600214327E-2</v>
      </c>
      <c r="T114" s="35">
        <f t="shared" si="44"/>
        <v>4.2046530164898122E-2</v>
      </c>
      <c r="U114" s="35">
        <f t="shared" si="44"/>
        <v>4.099954625008103E-2</v>
      </c>
      <c r="V114" s="35">
        <f t="shared" si="44"/>
        <v>4.1017710519533117E-2</v>
      </c>
      <c r="W114" s="35">
        <f t="shared" si="44"/>
        <v>4.7708424268878218E-2</v>
      </c>
      <c r="X114" s="35">
        <f t="shared" si="44"/>
        <v>3.4267284821608547E-2</v>
      </c>
      <c r="Y114" s="35">
        <f t="shared" si="44"/>
        <v>4.209069808962685E-2</v>
      </c>
      <c r="Z114" s="35">
        <f t="shared" si="44"/>
        <v>2.8986717901595523E-2</v>
      </c>
      <c r="AA114" s="35">
        <f t="shared" si="44"/>
        <v>3.7326757928747553E-2</v>
      </c>
      <c r="AB114" s="35">
        <f t="shared" si="44"/>
        <v>3.79447388342165E-2</v>
      </c>
      <c r="AC114" s="35">
        <f t="shared" si="44"/>
        <v>3.0717028306098758E-2</v>
      </c>
      <c r="AD114" s="35">
        <f t="shared" si="44"/>
        <v>3.5668789808917196E-2</v>
      </c>
    </row>
    <row r="115" spans="2:30">
      <c r="B115" s="201" t="s">
        <v>337</v>
      </c>
      <c r="C115" s="2" t="s">
        <v>592</v>
      </c>
      <c r="D115" s="35">
        <f t="shared" ref="D115:AD115" si="45">D101/D$103</f>
        <v>3.8810383794858794E-2</v>
      </c>
      <c r="E115" s="35">
        <f t="shared" si="45"/>
        <v>3.0381622823267878E-2</v>
      </c>
      <c r="F115" s="35">
        <f t="shared" si="45"/>
        <v>5.0172340084433283E-2</v>
      </c>
      <c r="G115" s="35">
        <f t="shared" si="45"/>
        <v>3.9756519395341527E-2</v>
      </c>
      <c r="H115" s="35">
        <f t="shared" si="45"/>
        <v>2.957454168107921E-2</v>
      </c>
      <c r="I115" s="35">
        <f t="shared" si="45"/>
        <v>3.1474457267371476E-2</v>
      </c>
      <c r="J115" s="35">
        <f t="shared" si="45"/>
        <v>2.8945554789800137E-2</v>
      </c>
      <c r="K115" s="35">
        <f t="shared" si="45"/>
        <v>2.8665186758034939E-2</v>
      </c>
      <c r="L115" s="35">
        <f t="shared" si="45"/>
        <v>3.7993920972644375E-2</v>
      </c>
      <c r="M115" s="35">
        <f t="shared" si="45"/>
        <v>2.8974861247143324E-2</v>
      </c>
      <c r="N115" s="35">
        <f t="shared" si="45"/>
        <v>3.1768051605743218E-2</v>
      </c>
      <c r="O115" s="35">
        <f t="shared" si="45"/>
        <v>3.0476125324941851E-2</v>
      </c>
      <c r="P115" s="35">
        <f t="shared" si="45"/>
        <v>5.1694218650105032E-2</v>
      </c>
      <c r="Q115" s="35">
        <f t="shared" si="45"/>
        <v>3.2007315957933241E-2</v>
      </c>
      <c r="R115" s="35">
        <f t="shared" si="45"/>
        <v>3.5429108786748938E-2</v>
      </c>
      <c r="S115" s="35">
        <f t="shared" si="45"/>
        <v>3.2369905758502224E-2</v>
      </c>
      <c r="T115" s="35">
        <f t="shared" si="45"/>
        <v>3.00901708763015E-2</v>
      </c>
      <c r="U115" s="35">
        <f t="shared" si="45"/>
        <v>2.9169637648278991E-2</v>
      </c>
      <c r="V115" s="35">
        <f t="shared" si="45"/>
        <v>2.864612099119997E-2</v>
      </c>
      <c r="W115" s="35">
        <f t="shared" si="45"/>
        <v>3.7363596682671321E-2</v>
      </c>
      <c r="X115" s="35">
        <f t="shared" si="45"/>
        <v>2.9631122757508566E-2</v>
      </c>
      <c r="Y115" s="35">
        <f t="shared" si="45"/>
        <v>2.9280485627566508E-2</v>
      </c>
      <c r="Z115" s="35">
        <f t="shared" si="45"/>
        <v>2.2972182775039679E-2</v>
      </c>
      <c r="AA115" s="35">
        <f t="shared" si="45"/>
        <v>2.890910636850608E-2</v>
      </c>
      <c r="AB115" s="35">
        <f t="shared" si="45"/>
        <v>3.0658591975775928E-2</v>
      </c>
      <c r="AC115" s="35">
        <f t="shared" si="45"/>
        <v>2.665416555049558E-2</v>
      </c>
      <c r="AD115" s="35">
        <f t="shared" si="45"/>
        <v>2.9554140127388533E-2</v>
      </c>
    </row>
    <row r="116" spans="2:30">
      <c r="B116" s="201" t="s">
        <v>338</v>
      </c>
      <c r="C116" s="2" t="s">
        <v>592</v>
      </c>
      <c r="D116" s="35">
        <f t="shared" ref="D116:AD116" si="46">D102/D$103</f>
        <v>1.3018820100120398E-2</v>
      </c>
      <c r="E116" s="35">
        <f t="shared" si="46"/>
        <v>7.1322712115598373E-3</v>
      </c>
      <c r="F116" s="35">
        <f t="shared" si="46"/>
        <v>2.0767648159033827E-2</v>
      </c>
      <c r="G116" s="35">
        <f t="shared" si="46"/>
        <v>1.2488488578423666E-2</v>
      </c>
      <c r="H116" s="35">
        <f t="shared" si="46"/>
        <v>8.3592759137553329E-3</v>
      </c>
      <c r="I116" s="35">
        <f t="shared" si="46"/>
        <v>7.2633362924703418E-3</v>
      </c>
      <c r="J116" s="35">
        <f t="shared" si="46"/>
        <v>6.3749138525155064E-3</v>
      </c>
      <c r="K116" s="35">
        <f t="shared" si="46"/>
        <v>1.0182414824823859E-2</v>
      </c>
      <c r="L116" s="35">
        <f t="shared" si="46"/>
        <v>1.2917933130699088E-2</v>
      </c>
      <c r="M116" s="35">
        <f t="shared" si="46"/>
        <v>7.0192621612797908E-3</v>
      </c>
      <c r="N116" s="35">
        <f t="shared" si="46"/>
        <v>7.5605188319345217E-3</v>
      </c>
      <c r="O116" s="35">
        <f t="shared" si="46"/>
        <v>7.6275824326173212E-3</v>
      </c>
      <c r="P116" s="35">
        <f t="shared" si="46"/>
        <v>1.841872925990197E-2</v>
      </c>
      <c r="Q116" s="35">
        <f t="shared" si="46"/>
        <v>7.399093818846905E-3</v>
      </c>
      <c r="R116" s="35">
        <f t="shared" si="46"/>
        <v>9.8079651565644906E-3</v>
      </c>
      <c r="S116" s="35">
        <f t="shared" si="46"/>
        <v>7.8797238944747373E-3</v>
      </c>
      <c r="T116" s="35">
        <f t="shared" si="46"/>
        <v>7.6221790464803471E-3</v>
      </c>
      <c r="U116" s="35">
        <f t="shared" si="46"/>
        <v>7.5841057885525373E-3</v>
      </c>
      <c r="V116" s="35">
        <f t="shared" si="46"/>
        <v>7.4745020067012776E-3</v>
      </c>
      <c r="W116" s="35">
        <f t="shared" si="46"/>
        <v>1.1217808817110432E-2</v>
      </c>
      <c r="X116" s="35">
        <f t="shared" si="46"/>
        <v>7.2566014916347508E-3</v>
      </c>
      <c r="Y116" s="35">
        <f t="shared" si="46"/>
        <v>7.4540260667737904E-3</v>
      </c>
      <c r="Z116" s="35">
        <f t="shared" si="46"/>
        <v>5.9309999164647896E-3</v>
      </c>
      <c r="AA116" s="35">
        <f t="shared" si="46"/>
        <v>7.1422498086897374E-3</v>
      </c>
      <c r="AB116" s="35">
        <f t="shared" si="46"/>
        <v>8.2323996971990915E-3</v>
      </c>
      <c r="AC116" s="35">
        <f t="shared" si="46"/>
        <v>6.920260737565854E-3</v>
      </c>
      <c r="AD116" s="35">
        <f t="shared" si="46"/>
        <v>6.8789808917197456E-3</v>
      </c>
    </row>
    <row r="117" spans="2:30">
      <c r="B117" s="200" t="s">
        <v>16</v>
      </c>
      <c r="C117" s="200" t="s">
        <v>592</v>
      </c>
      <c r="D117" s="145">
        <f t="shared" ref="D117:AD117" si="47">SUM(D110:D116)</f>
        <v>1</v>
      </c>
      <c r="E117" s="145">
        <f t="shared" si="47"/>
        <v>1</v>
      </c>
      <c r="F117" s="145">
        <f t="shared" si="47"/>
        <v>1</v>
      </c>
      <c r="G117" s="145">
        <f t="shared" si="47"/>
        <v>1.0000000000000002</v>
      </c>
      <c r="H117" s="145">
        <f t="shared" si="47"/>
        <v>1</v>
      </c>
      <c r="I117" s="145">
        <f t="shared" si="47"/>
        <v>1</v>
      </c>
      <c r="J117" s="145">
        <f t="shared" si="47"/>
        <v>0.99999999999999989</v>
      </c>
      <c r="K117" s="145">
        <f t="shared" si="47"/>
        <v>1</v>
      </c>
      <c r="L117" s="145">
        <f t="shared" si="47"/>
        <v>1</v>
      </c>
      <c r="M117" s="145">
        <f t="shared" si="47"/>
        <v>0.99999999999999989</v>
      </c>
      <c r="N117" s="145">
        <f t="shared" si="47"/>
        <v>1</v>
      </c>
      <c r="O117" s="145">
        <f t="shared" si="47"/>
        <v>0.99999999999999978</v>
      </c>
      <c r="P117" s="145">
        <f t="shared" si="47"/>
        <v>0.99999999999999989</v>
      </c>
      <c r="Q117" s="145">
        <f t="shared" si="47"/>
        <v>1</v>
      </c>
      <c r="R117" s="145">
        <f t="shared" si="47"/>
        <v>1.0000000000000002</v>
      </c>
      <c r="S117" s="145">
        <f t="shared" si="47"/>
        <v>1</v>
      </c>
      <c r="T117" s="145">
        <f t="shared" si="47"/>
        <v>1</v>
      </c>
      <c r="U117" s="145">
        <f t="shared" si="47"/>
        <v>1</v>
      </c>
      <c r="V117" s="145">
        <f t="shared" si="47"/>
        <v>0.99999999999999989</v>
      </c>
      <c r="W117" s="145">
        <f t="shared" si="47"/>
        <v>1</v>
      </c>
      <c r="X117" s="145">
        <f t="shared" si="47"/>
        <v>1</v>
      </c>
      <c r="Y117" s="145">
        <f t="shared" si="47"/>
        <v>0.99999999999999989</v>
      </c>
      <c r="Z117" s="145">
        <f t="shared" si="47"/>
        <v>1</v>
      </c>
      <c r="AA117" s="145">
        <f t="shared" si="47"/>
        <v>0.99999999999999989</v>
      </c>
      <c r="AB117" s="145">
        <f t="shared" si="47"/>
        <v>1</v>
      </c>
      <c r="AC117" s="145">
        <f t="shared" si="47"/>
        <v>1</v>
      </c>
      <c r="AD117" s="145">
        <f t="shared" si="47"/>
        <v>1</v>
      </c>
    </row>
    <row r="118" spans="2:30">
      <c r="B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row>
    <row r="119" spans="2:30">
      <c r="D119" s="201"/>
    </row>
    <row r="120" spans="2:30">
      <c r="D120" s="201"/>
    </row>
    <row r="121" spans="2:30" ht="15.6">
      <c r="B121" s="167" t="s">
        <v>591</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D109</f>
        <v>IE</v>
      </c>
      <c r="E122" s="114" t="str">
        <f t="shared" ref="E122:AD122" si="48">E109</f>
        <v>IE-CW</v>
      </c>
      <c r="F122" s="114" t="str">
        <f t="shared" si="48"/>
        <v>IE-D</v>
      </c>
      <c r="G122" s="114" t="str">
        <f t="shared" si="48"/>
        <v>IE-KE</v>
      </c>
      <c r="H122" s="114" t="str">
        <f t="shared" si="48"/>
        <v>IE-KK</v>
      </c>
      <c r="I122" s="114" t="str">
        <f t="shared" si="48"/>
        <v>IE-LS</v>
      </c>
      <c r="J122" s="114" t="str">
        <f t="shared" si="48"/>
        <v>IE-LD</v>
      </c>
      <c r="K122" s="114" t="str">
        <f t="shared" si="48"/>
        <v>IE-LH</v>
      </c>
      <c r="L122" s="114" t="str">
        <f t="shared" si="48"/>
        <v>IE-MH</v>
      </c>
      <c r="M122" s="114" t="str">
        <f t="shared" si="48"/>
        <v>IE-OY</v>
      </c>
      <c r="N122" s="114" t="str">
        <f t="shared" si="48"/>
        <v>IE-WH</v>
      </c>
      <c r="O122" s="114" t="str">
        <f t="shared" si="48"/>
        <v>IE-WX</v>
      </c>
      <c r="P122" s="114" t="str">
        <f t="shared" si="48"/>
        <v>IE-WW</v>
      </c>
      <c r="Q122" s="114" t="str">
        <f t="shared" si="48"/>
        <v>IE-CE</v>
      </c>
      <c r="R122" s="114" t="str">
        <f t="shared" si="48"/>
        <v>IE-CO</v>
      </c>
      <c r="S122" s="114" t="str">
        <f t="shared" si="48"/>
        <v>IE-KY</v>
      </c>
      <c r="T122" s="114" t="str">
        <f t="shared" si="48"/>
        <v>IE-LK</v>
      </c>
      <c r="U122" s="114" t="str">
        <f t="shared" si="48"/>
        <v>IE-TA</v>
      </c>
      <c r="V122" s="114" t="str">
        <f t="shared" si="48"/>
        <v>IE-WD</v>
      </c>
      <c r="W122" s="114" t="str">
        <f t="shared" si="48"/>
        <v>IE-G</v>
      </c>
      <c r="X122" s="114" t="str">
        <f t="shared" si="48"/>
        <v>IE-LM</v>
      </c>
      <c r="Y122" s="114" t="str">
        <f t="shared" si="48"/>
        <v>IE-MO</v>
      </c>
      <c r="Z122" s="114" t="str">
        <f t="shared" si="48"/>
        <v>IE-RN</v>
      </c>
      <c r="AA122" s="114" t="str">
        <f t="shared" si="48"/>
        <v>IE-SO</v>
      </c>
      <c r="AB122" s="114" t="str">
        <f t="shared" si="48"/>
        <v>IE-CN</v>
      </c>
      <c r="AC122" s="114" t="str">
        <f t="shared" si="48"/>
        <v>IE-DL</v>
      </c>
      <c r="AD122" s="114" t="str">
        <f t="shared" si="48"/>
        <v>IE-MN</v>
      </c>
    </row>
    <row r="123" spans="2:30">
      <c r="B123" s="201" t="s">
        <v>332</v>
      </c>
      <c r="C123" s="201" t="s">
        <v>593</v>
      </c>
      <c r="D123" s="245">
        <v>1.5410369892896236</v>
      </c>
      <c r="E123" s="245">
        <v>1.5410369892896236</v>
      </c>
      <c r="F123" s="245">
        <v>1.5410369892896236</v>
      </c>
      <c r="G123" s="245">
        <v>1.5410369892896236</v>
      </c>
      <c r="H123" s="245">
        <v>1.5410369892896236</v>
      </c>
      <c r="I123" s="245">
        <v>1.5410369892896236</v>
      </c>
      <c r="J123" s="245">
        <v>1.5410369892896236</v>
      </c>
      <c r="K123" s="245">
        <v>1.5410369892896236</v>
      </c>
      <c r="L123" s="245">
        <v>1.5410369892896236</v>
      </c>
      <c r="M123" s="245">
        <v>1.5410369892896236</v>
      </c>
      <c r="N123" s="245">
        <v>1.5410369892896236</v>
      </c>
      <c r="O123" s="245">
        <v>1.5410369892896236</v>
      </c>
      <c r="P123" s="245">
        <v>1.5410369892896236</v>
      </c>
      <c r="Q123" s="245">
        <v>1.5410369892896236</v>
      </c>
      <c r="R123" s="245">
        <v>1.5410369892896236</v>
      </c>
      <c r="S123" s="245">
        <v>1.5410369892896236</v>
      </c>
      <c r="T123" s="245">
        <v>1.5410369892896236</v>
      </c>
      <c r="U123" s="245">
        <v>1.5410369892896236</v>
      </c>
      <c r="V123" s="245">
        <v>1.5410369892896236</v>
      </c>
      <c r="W123" s="245">
        <v>1.5410369892896236</v>
      </c>
      <c r="X123" s="245">
        <v>1.5410369892896236</v>
      </c>
      <c r="Y123" s="245">
        <v>1.5410369892896236</v>
      </c>
      <c r="Z123" s="245">
        <v>1.5410369892896236</v>
      </c>
      <c r="AA123" s="245">
        <v>1.5410369892896236</v>
      </c>
      <c r="AB123" s="245">
        <v>1.5410369892896236</v>
      </c>
      <c r="AC123" s="245">
        <v>1.5410369892896236</v>
      </c>
      <c r="AD123" s="245">
        <v>1.5410369892896236</v>
      </c>
    </row>
    <row r="124" spans="2:30">
      <c r="B124" s="201" t="s">
        <v>333</v>
      </c>
      <c r="C124" s="201" t="s">
        <v>593</v>
      </c>
      <c r="D124" s="245">
        <v>1.5689674081337737</v>
      </c>
      <c r="E124" s="245">
        <v>1.5689674081337737</v>
      </c>
      <c r="F124" s="245">
        <v>1.5689674081337737</v>
      </c>
      <c r="G124" s="245">
        <v>1.5689674081337737</v>
      </c>
      <c r="H124" s="245">
        <v>1.5689674081337737</v>
      </c>
      <c r="I124" s="245">
        <v>1.5689674081337737</v>
      </c>
      <c r="J124" s="245">
        <v>1.5689674081337737</v>
      </c>
      <c r="K124" s="245">
        <v>1.5689674081337737</v>
      </c>
      <c r="L124" s="245">
        <v>1.5689674081337737</v>
      </c>
      <c r="M124" s="245">
        <v>1.5689674081337737</v>
      </c>
      <c r="N124" s="245">
        <v>1.5689674081337737</v>
      </c>
      <c r="O124" s="245">
        <v>1.5689674081337737</v>
      </c>
      <c r="P124" s="245">
        <v>1.5689674081337737</v>
      </c>
      <c r="Q124" s="245">
        <v>1.5689674081337737</v>
      </c>
      <c r="R124" s="245">
        <v>1.5689674081337737</v>
      </c>
      <c r="S124" s="245">
        <v>1.5689674081337737</v>
      </c>
      <c r="T124" s="245">
        <v>1.5689674081337737</v>
      </c>
      <c r="U124" s="245">
        <v>1.5689674081337737</v>
      </c>
      <c r="V124" s="245">
        <v>1.5689674081337737</v>
      </c>
      <c r="W124" s="245">
        <v>1.5689674081337737</v>
      </c>
      <c r="X124" s="245">
        <v>1.5689674081337737</v>
      </c>
      <c r="Y124" s="245">
        <v>1.5689674081337737</v>
      </c>
      <c r="Z124" s="245">
        <v>1.5689674081337737</v>
      </c>
      <c r="AA124" s="245">
        <v>1.5689674081337737</v>
      </c>
      <c r="AB124" s="245">
        <v>1.5689674081337737</v>
      </c>
      <c r="AC124" s="245">
        <v>1.5689674081337737</v>
      </c>
      <c r="AD124" s="245">
        <v>1.5689674081337737</v>
      </c>
    </row>
    <row r="125" spans="2:30">
      <c r="B125" s="201" t="s">
        <v>334</v>
      </c>
      <c r="C125" s="201" t="s">
        <v>593</v>
      </c>
      <c r="D125" s="245">
        <v>1.7415357309829498</v>
      </c>
      <c r="E125" s="245">
        <v>1.7415357309829498</v>
      </c>
      <c r="F125" s="245">
        <v>1.7415357309829498</v>
      </c>
      <c r="G125" s="245">
        <v>1.7415357309829498</v>
      </c>
      <c r="H125" s="245">
        <v>1.7415357309829498</v>
      </c>
      <c r="I125" s="245">
        <v>1.7415357309829498</v>
      </c>
      <c r="J125" s="245">
        <v>1.7415357309829498</v>
      </c>
      <c r="K125" s="245">
        <v>1.7415357309829498</v>
      </c>
      <c r="L125" s="245">
        <v>1.7415357309829498</v>
      </c>
      <c r="M125" s="245">
        <v>1.7415357309829498</v>
      </c>
      <c r="N125" s="245">
        <v>1.7415357309829498</v>
      </c>
      <c r="O125" s="245">
        <v>1.7415357309829498</v>
      </c>
      <c r="P125" s="245">
        <v>1.7415357309829498</v>
      </c>
      <c r="Q125" s="245">
        <v>1.7415357309829498</v>
      </c>
      <c r="R125" s="245">
        <v>1.7415357309829498</v>
      </c>
      <c r="S125" s="245">
        <v>1.7415357309829498</v>
      </c>
      <c r="T125" s="245">
        <v>1.7415357309829498</v>
      </c>
      <c r="U125" s="245">
        <v>1.7415357309829498</v>
      </c>
      <c r="V125" s="245">
        <v>1.7415357309829498</v>
      </c>
      <c r="W125" s="245">
        <v>1.7415357309829498</v>
      </c>
      <c r="X125" s="245">
        <v>1.7415357309829498</v>
      </c>
      <c r="Y125" s="245">
        <v>1.7415357309829498</v>
      </c>
      <c r="Z125" s="245">
        <v>1.7415357309829498</v>
      </c>
      <c r="AA125" s="245">
        <v>1.7415357309829498</v>
      </c>
      <c r="AB125" s="245">
        <v>1.7415357309829498</v>
      </c>
      <c r="AC125" s="245">
        <v>1.7415357309829498</v>
      </c>
      <c r="AD125" s="245">
        <v>1.7415357309829498</v>
      </c>
    </row>
    <row r="126" spans="2:30">
      <c r="B126" s="201" t="s">
        <v>335</v>
      </c>
      <c r="C126" s="201" t="s">
        <v>593</v>
      </c>
      <c r="D126" s="245">
        <v>1.7596865383612372</v>
      </c>
      <c r="E126" s="245">
        <v>1.7596865383612372</v>
      </c>
      <c r="F126" s="245">
        <v>1.7596865383612372</v>
      </c>
      <c r="G126" s="245">
        <v>1.7596865383612372</v>
      </c>
      <c r="H126" s="245">
        <v>1.7596865383612372</v>
      </c>
      <c r="I126" s="245">
        <v>1.7596865383612372</v>
      </c>
      <c r="J126" s="245">
        <v>1.7596865383612372</v>
      </c>
      <c r="K126" s="245">
        <v>1.7596865383612372</v>
      </c>
      <c r="L126" s="245">
        <v>1.7596865383612372</v>
      </c>
      <c r="M126" s="245">
        <v>1.7596865383612372</v>
      </c>
      <c r="N126" s="245">
        <v>1.7596865383612372</v>
      </c>
      <c r="O126" s="245">
        <v>1.7596865383612372</v>
      </c>
      <c r="P126" s="245">
        <v>1.7596865383612372</v>
      </c>
      <c r="Q126" s="245">
        <v>1.7596865383612372</v>
      </c>
      <c r="R126" s="245">
        <v>1.7596865383612372</v>
      </c>
      <c r="S126" s="245">
        <v>1.7596865383612372</v>
      </c>
      <c r="T126" s="245">
        <v>1.7596865383612372</v>
      </c>
      <c r="U126" s="245">
        <v>1.7596865383612372</v>
      </c>
      <c r="V126" s="245">
        <v>1.7596865383612372</v>
      </c>
      <c r="W126" s="245">
        <v>1.7596865383612372</v>
      </c>
      <c r="X126" s="245">
        <v>1.7596865383612372</v>
      </c>
      <c r="Y126" s="245">
        <v>1.7596865383612372</v>
      </c>
      <c r="Z126" s="245">
        <v>1.7596865383612372</v>
      </c>
      <c r="AA126" s="245">
        <v>1.7596865383612372</v>
      </c>
      <c r="AB126" s="245">
        <v>1.7596865383612372</v>
      </c>
      <c r="AC126" s="245">
        <v>1.7596865383612372</v>
      </c>
      <c r="AD126" s="245">
        <v>1.7596865383612372</v>
      </c>
    </row>
    <row r="127" spans="2:30">
      <c r="B127" s="201" t="s">
        <v>336</v>
      </c>
      <c r="C127" s="201" t="s">
        <v>593</v>
      </c>
      <c r="D127" s="245">
        <v>1.8433586255014824</v>
      </c>
      <c r="E127" s="245">
        <v>1.8433586255014824</v>
      </c>
      <c r="F127" s="245">
        <v>1.8433586255014824</v>
      </c>
      <c r="G127" s="245">
        <v>1.8433586255014824</v>
      </c>
      <c r="H127" s="245">
        <v>1.8433586255014824</v>
      </c>
      <c r="I127" s="245">
        <v>1.8433586255014824</v>
      </c>
      <c r="J127" s="245">
        <v>1.8433586255014824</v>
      </c>
      <c r="K127" s="245">
        <v>1.8433586255014824</v>
      </c>
      <c r="L127" s="245">
        <v>1.8433586255014824</v>
      </c>
      <c r="M127" s="245">
        <v>1.8433586255014824</v>
      </c>
      <c r="N127" s="245">
        <v>1.8433586255014824</v>
      </c>
      <c r="O127" s="245">
        <v>1.8433586255014824</v>
      </c>
      <c r="P127" s="245">
        <v>1.8433586255014824</v>
      </c>
      <c r="Q127" s="245">
        <v>1.8433586255014824</v>
      </c>
      <c r="R127" s="245">
        <v>1.8433586255014824</v>
      </c>
      <c r="S127" s="245">
        <v>1.8433586255014824</v>
      </c>
      <c r="T127" s="245">
        <v>1.8433586255014824</v>
      </c>
      <c r="U127" s="245">
        <v>1.8433586255014824</v>
      </c>
      <c r="V127" s="245">
        <v>1.8433586255014824</v>
      </c>
      <c r="W127" s="245">
        <v>1.8433586255014824</v>
      </c>
      <c r="X127" s="245">
        <v>1.8433586255014824</v>
      </c>
      <c r="Y127" s="245">
        <v>1.8433586255014824</v>
      </c>
      <c r="Z127" s="245">
        <v>1.8433586255014824</v>
      </c>
      <c r="AA127" s="245">
        <v>1.8433586255014824</v>
      </c>
      <c r="AB127" s="245">
        <v>1.8433586255014824</v>
      </c>
      <c r="AC127" s="245">
        <v>1.8433586255014824</v>
      </c>
      <c r="AD127" s="245">
        <v>1.8433586255014824</v>
      </c>
    </row>
    <row r="128" spans="2:30">
      <c r="B128" s="201" t="s">
        <v>337</v>
      </c>
      <c r="C128" s="201" t="s">
        <v>593</v>
      </c>
      <c r="D128" s="245">
        <v>1.8529030871906271</v>
      </c>
      <c r="E128" s="245">
        <v>1.8529030871906271</v>
      </c>
      <c r="F128" s="245">
        <v>1.8529030871906271</v>
      </c>
      <c r="G128" s="245">
        <v>1.8529030871906271</v>
      </c>
      <c r="H128" s="245">
        <v>1.8529030871906271</v>
      </c>
      <c r="I128" s="245">
        <v>1.8529030871906271</v>
      </c>
      <c r="J128" s="245">
        <v>1.8529030871906271</v>
      </c>
      <c r="K128" s="245">
        <v>1.8529030871906271</v>
      </c>
      <c r="L128" s="245">
        <v>1.8529030871906271</v>
      </c>
      <c r="M128" s="245">
        <v>1.8529030871906271</v>
      </c>
      <c r="N128" s="245">
        <v>1.8529030871906271</v>
      </c>
      <c r="O128" s="245">
        <v>1.8529030871906271</v>
      </c>
      <c r="P128" s="245">
        <v>1.8529030871906271</v>
      </c>
      <c r="Q128" s="245">
        <v>1.8529030871906271</v>
      </c>
      <c r="R128" s="245">
        <v>1.8529030871906271</v>
      </c>
      <c r="S128" s="245">
        <v>1.8529030871906271</v>
      </c>
      <c r="T128" s="245">
        <v>1.8529030871906271</v>
      </c>
      <c r="U128" s="245">
        <v>1.8529030871906271</v>
      </c>
      <c r="V128" s="245">
        <v>1.8529030871906271</v>
      </c>
      <c r="W128" s="245">
        <v>1.8529030871906271</v>
      </c>
      <c r="X128" s="245">
        <v>1.8529030871906271</v>
      </c>
      <c r="Y128" s="245">
        <v>1.8529030871906271</v>
      </c>
      <c r="Z128" s="245">
        <v>1.8529030871906271</v>
      </c>
      <c r="AA128" s="245">
        <v>1.8529030871906271</v>
      </c>
      <c r="AB128" s="245">
        <v>1.8529030871906271</v>
      </c>
      <c r="AC128" s="245">
        <v>1.8529030871906271</v>
      </c>
      <c r="AD128" s="245">
        <v>1.8529030871906271</v>
      </c>
    </row>
    <row r="129" spans="1:30">
      <c r="B129" s="200" t="s">
        <v>338</v>
      </c>
      <c r="C129" s="200" t="s">
        <v>593</v>
      </c>
      <c r="D129" s="246">
        <v>2.076438345513917</v>
      </c>
      <c r="E129" s="246">
        <v>2.076438345513917</v>
      </c>
      <c r="F129" s="246">
        <v>2.076438345513917</v>
      </c>
      <c r="G129" s="246">
        <v>2.076438345513917</v>
      </c>
      <c r="H129" s="246">
        <v>2.076438345513917</v>
      </c>
      <c r="I129" s="246">
        <v>2.076438345513917</v>
      </c>
      <c r="J129" s="246">
        <v>2.076438345513917</v>
      </c>
      <c r="K129" s="246">
        <v>2.076438345513917</v>
      </c>
      <c r="L129" s="246">
        <v>2.076438345513917</v>
      </c>
      <c r="M129" s="246">
        <v>2.076438345513917</v>
      </c>
      <c r="N129" s="246">
        <v>2.076438345513917</v>
      </c>
      <c r="O129" s="246">
        <v>2.076438345513917</v>
      </c>
      <c r="P129" s="246">
        <v>2.076438345513917</v>
      </c>
      <c r="Q129" s="246">
        <v>2.076438345513917</v>
      </c>
      <c r="R129" s="246">
        <v>2.076438345513917</v>
      </c>
      <c r="S129" s="246">
        <v>2.076438345513917</v>
      </c>
      <c r="T129" s="246">
        <v>2.076438345513917</v>
      </c>
      <c r="U129" s="246">
        <v>2.076438345513917</v>
      </c>
      <c r="V129" s="246">
        <v>2.076438345513917</v>
      </c>
      <c r="W129" s="246">
        <v>2.076438345513917</v>
      </c>
      <c r="X129" s="246">
        <v>2.076438345513917</v>
      </c>
      <c r="Y129" s="246">
        <v>2.076438345513917</v>
      </c>
      <c r="Z129" s="246">
        <v>2.076438345513917</v>
      </c>
      <c r="AA129" s="246">
        <v>2.076438345513917</v>
      </c>
      <c r="AB129" s="246">
        <v>2.076438345513917</v>
      </c>
      <c r="AC129" s="246">
        <v>2.076438345513917</v>
      </c>
      <c r="AD129" s="246">
        <v>2.076438345513917</v>
      </c>
    </row>
    <row r="130" spans="1:30">
      <c r="B130" s="250" t="s">
        <v>597</v>
      </c>
      <c r="D130" s="201"/>
    </row>
    <row r="132" spans="1:30" s="201" customFormat="1">
      <c r="A132" s="492"/>
    </row>
    <row r="134" spans="1:30" ht="15.6">
      <c r="B134" s="167" t="s">
        <v>591</v>
      </c>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spans="1:30">
      <c r="B135" s="114" t="s">
        <v>588</v>
      </c>
      <c r="C135" s="114" t="s">
        <v>63</v>
      </c>
      <c r="D135" s="114" t="str">
        <f t="shared" ref="D135:AD135" si="49">D122</f>
        <v>IE</v>
      </c>
      <c r="E135" s="114" t="str">
        <f t="shared" si="49"/>
        <v>IE-CW</v>
      </c>
      <c r="F135" s="114" t="str">
        <f t="shared" si="49"/>
        <v>IE-D</v>
      </c>
      <c r="G135" s="114" t="str">
        <f t="shared" si="49"/>
        <v>IE-KE</v>
      </c>
      <c r="H135" s="114" t="str">
        <f t="shared" si="49"/>
        <v>IE-KK</v>
      </c>
      <c r="I135" s="114" t="str">
        <f t="shared" si="49"/>
        <v>IE-LS</v>
      </c>
      <c r="J135" s="114" t="str">
        <f t="shared" si="49"/>
        <v>IE-LD</v>
      </c>
      <c r="K135" s="114" t="str">
        <f t="shared" si="49"/>
        <v>IE-LH</v>
      </c>
      <c r="L135" s="114" t="str">
        <f t="shared" si="49"/>
        <v>IE-MH</v>
      </c>
      <c r="M135" s="114" t="str">
        <f t="shared" si="49"/>
        <v>IE-OY</v>
      </c>
      <c r="N135" s="114" t="str">
        <f t="shared" si="49"/>
        <v>IE-WH</v>
      </c>
      <c r="O135" s="114" t="str">
        <f t="shared" si="49"/>
        <v>IE-WX</v>
      </c>
      <c r="P135" s="114" t="str">
        <f t="shared" si="49"/>
        <v>IE-WW</v>
      </c>
      <c r="Q135" s="114" t="str">
        <f t="shared" si="49"/>
        <v>IE-CE</v>
      </c>
      <c r="R135" s="114" t="str">
        <f t="shared" si="49"/>
        <v>IE-CO</v>
      </c>
      <c r="S135" s="114" t="str">
        <f t="shared" si="49"/>
        <v>IE-KY</v>
      </c>
      <c r="T135" s="114" t="str">
        <f t="shared" si="49"/>
        <v>IE-LK</v>
      </c>
      <c r="U135" s="114" t="str">
        <f t="shared" si="49"/>
        <v>IE-TA</v>
      </c>
      <c r="V135" s="114" t="str">
        <f t="shared" si="49"/>
        <v>IE-WD</v>
      </c>
      <c r="W135" s="114" t="str">
        <f t="shared" si="49"/>
        <v>IE-G</v>
      </c>
      <c r="X135" s="114" t="str">
        <f t="shared" si="49"/>
        <v>IE-LM</v>
      </c>
      <c r="Y135" s="114" t="str">
        <f t="shared" si="49"/>
        <v>IE-MO</v>
      </c>
      <c r="Z135" s="114" t="str">
        <f t="shared" si="49"/>
        <v>IE-RN</v>
      </c>
      <c r="AA135" s="114" t="str">
        <f t="shared" si="49"/>
        <v>IE-SO</v>
      </c>
      <c r="AB135" s="114" t="str">
        <f t="shared" si="49"/>
        <v>IE-CN</v>
      </c>
      <c r="AC135" s="114" t="str">
        <f t="shared" si="49"/>
        <v>IE-DL</v>
      </c>
      <c r="AD135" s="114" t="str">
        <f t="shared" si="49"/>
        <v>IE-MN</v>
      </c>
    </row>
    <row r="136" spans="1:30">
      <c r="B136" s="201" t="s">
        <v>609</v>
      </c>
      <c r="C136" s="201" t="s">
        <v>593</v>
      </c>
      <c r="D136" s="245">
        <f t="shared" ref="D136:AD136" si="50">SUMPRODUCT(D110:D116,D123:D129)</f>
        <v>1.7022463273155841</v>
      </c>
      <c r="E136" s="245">
        <f t="shared" si="50"/>
        <v>1.6998970075247635</v>
      </c>
      <c r="F136" s="245">
        <f t="shared" si="50"/>
        <v>1.707078344636435</v>
      </c>
      <c r="G136" s="245">
        <f t="shared" si="50"/>
        <v>1.6998384354477898</v>
      </c>
      <c r="H136" s="245">
        <f t="shared" si="50"/>
        <v>1.6957199485282941</v>
      </c>
      <c r="I136" s="245">
        <f t="shared" si="50"/>
        <v>1.6985255448399943</v>
      </c>
      <c r="J136" s="245">
        <f t="shared" si="50"/>
        <v>1.6976558910392572</v>
      </c>
      <c r="K136" s="245">
        <f t="shared" si="50"/>
        <v>1.6867379257497728</v>
      </c>
      <c r="L136" s="245">
        <f t="shared" si="50"/>
        <v>1.7021791945783817</v>
      </c>
      <c r="M136" s="245">
        <f t="shared" si="50"/>
        <v>1.6963837298008513</v>
      </c>
      <c r="N136" s="245">
        <f t="shared" si="50"/>
        <v>1.6968438030251216</v>
      </c>
      <c r="O136" s="245">
        <f t="shared" si="50"/>
        <v>1.6937089742036608</v>
      </c>
      <c r="P136" s="245">
        <f t="shared" si="50"/>
        <v>1.7043280433302512</v>
      </c>
      <c r="Q136" s="245">
        <f t="shared" si="50"/>
        <v>1.7041583991355798</v>
      </c>
      <c r="R136" s="245">
        <f t="shared" si="50"/>
        <v>1.7007269338927373</v>
      </c>
      <c r="S136" s="245">
        <f t="shared" si="50"/>
        <v>1.7064908319551184</v>
      </c>
      <c r="T136" s="245">
        <f t="shared" si="50"/>
        <v>1.7017970792260606</v>
      </c>
      <c r="U136" s="245">
        <f t="shared" si="50"/>
        <v>1.699965161824657</v>
      </c>
      <c r="V136" s="245">
        <f t="shared" si="50"/>
        <v>1.6924278720495911</v>
      </c>
      <c r="W136" s="245">
        <f t="shared" si="50"/>
        <v>1.7085214463396043</v>
      </c>
      <c r="X136" s="245">
        <f t="shared" si="50"/>
        <v>1.6964802724054577</v>
      </c>
      <c r="Y136" s="245">
        <f t="shared" si="50"/>
        <v>1.7049765419025793</v>
      </c>
      <c r="Z136" s="245">
        <f t="shared" si="50"/>
        <v>1.6825853781247959</v>
      </c>
      <c r="AA136" s="245">
        <f t="shared" si="50"/>
        <v>1.6981794141448161</v>
      </c>
      <c r="AB136" s="245">
        <f t="shared" si="50"/>
        <v>1.6982565627355217</v>
      </c>
      <c r="AC136" s="245">
        <f t="shared" si="50"/>
        <v>1.6984300275564468</v>
      </c>
      <c r="AD136" s="245">
        <f t="shared" si="50"/>
        <v>1.6991539675987215</v>
      </c>
    </row>
    <row r="137" spans="1:30">
      <c r="B137" s="200"/>
      <c r="C137" s="200" t="s">
        <v>581</v>
      </c>
      <c r="D137" s="248">
        <f>1000/D136</f>
        <v>587.45904394282604</v>
      </c>
      <c r="E137" s="248">
        <f>1000/E136</f>
        <v>588.2709338115194</v>
      </c>
      <c r="F137" s="248">
        <f>1000/F136</f>
        <v>585.79619567078214</v>
      </c>
      <c r="G137" s="248">
        <f>1000/G136</f>
        <v>588.29120412056648</v>
      </c>
      <c r="H137" s="248">
        <f t="shared" ref="H137:AD137" si="51">1000/H136</f>
        <v>589.72001884385122</v>
      </c>
      <c r="I137" s="248">
        <f t="shared" si="51"/>
        <v>588.7459291018215</v>
      </c>
      <c r="J137" s="248">
        <f t="shared" si="51"/>
        <v>589.04752445905171</v>
      </c>
      <c r="K137" s="248">
        <f t="shared" si="51"/>
        <v>592.86032805332786</v>
      </c>
      <c r="L137" s="248">
        <f t="shared" si="51"/>
        <v>587.48221290984191</v>
      </c>
      <c r="M137" s="248">
        <f t="shared" si="51"/>
        <v>589.48926615642324</v>
      </c>
      <c r="N137" s="248">
        <f t="shared" si="51"/>
        <v>589.32943516498506</v>
      </c>
      <c r="O137" s="248">
        <f t="shared" si="51"/>
        <v>590.42020514189858</v>
      </c>
      <c r="P137" s="248">
        <f t="shared" si="51"/>
        <v>586.74150432096587</v>
      </c>
      <c r="Q137" s="248">
        <f t="shared" si="51"/>
        <v>586.79991279404646</v>
      </c>
      <c r="R137" s="248">
        <f t="shared" si="51"/>
        <v>587.9838674108214</v>
      </c>
      <c r="S137" s="248">
        <f t="shared" si="51"/>
        <v>585.99787427765125</v>
      </c>
      <c r="T137" s="248">
        <f t="shared" si="51"/>
        <v>587.61412403808902</v>
      </c>
      <c r="U137" s="248">
        <f t="shared" si="51"/>
        <v>588.24734909664289</v>
      </c>
      <c r="V137" s="248">
        <f t="shared" si="51"/>
        <v>590.8671303013723</v>
      </c>
      <c r="W137" s="248">
        <f t="shared" si="51"/>
        <v>585.30140323519777</v>
      </c>
      <c r="X137" s="248">
        <f t="shared" si="51"/>
        <v>589.45571974267</v>
      </c>
      <c r="Y137" s="248">
        <f t="shared" si="51"/>
        <v>586.51833349220294</v>
      </c>
      <c r="Z137" s="248">
        <f t="shared" si="51"/>
        <v>594.32348159026424</v>
      </c>
      <c r="AA137" s="248">
        <f t="shared" si="51"/>
        <v>588.86592998984656</v>
      </c>
      <c r="AB137" s="248">
        <f t="shared" si="51"/>
        <v>588.83917892195132</v>
      </c>
      <c r="AC137" s="248">
        <f t="shared" si="51"/>
        <v>588.77903933358562</v>
      </c>
      <c r="AD137" s="248">
        <f t="shared" si="51"/>
        <v>588.52818465487269</v>
      </c>
    </row>
    <row r="140" spans="1:30">
      <c r="B140" s="251"/>
      <c r="C140" s="251"/>
      <c r="D140" s="251"/>
      <c r="E140" s="251"/>
      <c r="F140" s="251"/>
      <c r="G140" s="251"/>
      <c r="H140" s="251"/>
      <c r="I140" s="251"/>
      <c r="J140" s="251"/>
      <c r="K140" s="251"/>
      <c r="L140" s="251"/>
      <c r="M140" s="251"/>
      <c r="N140" s="251"/>
      <c r="O140" s="251"/>
      <c r="P140" s="251"/>
      <c r="Q140" s="251"/>
      <c r="R140" s="251"/>
      <c r="S140" s="251"/>
      <c r="T140" s="251"/>
      <c r="U140" s="251"/>
      <c r="V140" s="251"/>
      <c r="W140" s="251"/>
      <c r="X140" s="251"/>
      <c r="Y140" s="251"/>
      <c r="Z140" s="251"/>
      <c r="AA140" s="251"/>
      <c r="AB140" s="251"/>
      <c r="AC140" s="251"/>
      <c r="AD140" s="251"/>
    </row>
    <row r="141" spans="1:30" ht="15.6">
      <c r="B141" s="167" t="s">
        <v>594</v>
      </c>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row>
    <row r="142" spans="1:30">
      <c r="B142" s="114" t="s">
        <v>588</v>
      </c>
      <c r="C142" s="114" t="s">
        <v>63</v>
      </c>
      <c r="D142" s="114" t="str">
        <f t="shared" ref="D142:AD142" si="52">D135</f>
        <v>IE</v>
      </c>
      <c r="E142" s="114" t="str">
        <f t="shared" si="52"/>
        <v>IE-CW</v>
      </c>
      <c r="F142" s="114" t="str">
        <f t="shared" si="52"/>
        <v>IE-D</v>
      </c>
      <c r="G142" s="114" t="str">
        <f t="shared" si="52"/>
        <v>IE-KE</v>
      </c>
      <c r="H142" s="114" t="str">
        <f t="shared" si="52"/>
        <v>IE-KK</v>
      </c>
      <c r="I142" s="114" t="str">
        <f t="shared" si="52"/>
        <v>IE-LS</v>
      </c>
      <c r="J142" s="114" t="str">
        <f t="shared" si="52"/>
        <v>IE-LD</v>
      </c>
      <c r="K142" s="114" t="str">
        <f t="shared" si="52"/>
        <v>IE-LH</v>
      </c>
      <c r="L142" s="114" t="str">
        <f t="shared" si="52"/>
        <v>IE-MH</v>
      </c>
      <c r="M142" s="114" t="str">
        <f t="shared" si="52"/>
        <v>IE-OY</v>
      </c>
      <c r="N142" s="114" t="str">
        <f t="shared" si="52"/>
        <v>IE-WH</v>
      </c>
      <c r="O142" s="114" t="str">
        <f t="shared" si="52"/>
        <v>IE-WX</v>
      </c>
      <c r="P142" s="114" t="str">
        <f t="shared" si="52"/>
        <v>IE-WW</v>
      </c>
      <c r="Q142" s="114" t="str">
        <f t="shared" si="52"/>
        <v>IE-CE</v>
      </c>
      <c r="R142" s="114" t="str">
        <f t="shared" si="52"/>
        <v>IE-CO</v>
      </c>
      <c r="S142" s="114" t="str">
        <f t="shared" si="52"/>
        <v>IE-KY</v>
      </c>
      <c r="T142" s="114" t="str">
        <f t="shared" si="52"/>
        <v>IE-LK</v>
      </c>
      <c r="U142" s="114" t="str">
        <f t="shared" si="52"/>
        <v>IE-TA</v>
      </c>
      <c r="V142" s="114" t="str">
        <f t="shared" si="52"/>
        <v>IE-WD</v>
      </c>
      <c r="W142" s="114" t="str">
        <f t="shared" si="52"/>
        <v>IE-G</v>
      </c>
      <c r="X142" s="114" t="str">
        <f t="shared" si="52"/>
        <v>IE-LM</v>
      </c>
      <c r="Y142" s="114" t="str">
        <f t="shared" si="52"/>
        <v>IE-MO</v>
      </c>
      <c r="Z142" s="114" t="str">
        <f t="shared" si="52"/>
        <v>IE-RN</v>
      </c>
      <c r="AA142" s="114" t="str">
        <f t="shared" si="52"/>
        <v>IE-SO</v>
      </c>
      <c r="AB142" s="114" t="str">
        <f t="shared" si="52"/>
        <v>IE-CN</v>
      </c>
      <c r="AC142" s="114" t="str">
        <f t="shared" si="52"/>
        <v>IE-DL</v>
      </c>
      <c r="AD142" s="114" t="str">
        <f t="shared" si="52"/>
        <v>IE-MN</v>
      </c>
    </row>
    <row r="143" spans="1:30">
      <c r="B143" s="201" t="s">
        <v>332</v>
      </c>
      <c r="C143" s="201" t="s">
        <v>516</v>
      </c>
      <c r="D143" s="36">
        <f>SUM(E143:AD143)</f>
        <v>179</v>
      </c>
      <c r="E143" s="201">
        <v>1</v>
      </c>
      <c r="F143" s="201">
        <v>80</v>
      </c>
      <c r="G143" s="201">
        <v>6</v>
      </c>
      <c r="H143" s="201">
        <v>2</v>
      </c>
      <c r="I143" s="201">
        <v>1</v>
      </c>
      <c r="J143" s="201">
        <v>1</v>
      </c>
      <c r="K143" s="201">
        <v>4</v>
      </c>
      <c r="L143" s="201">
        <v>4</v>
      </c>
      <c r="M143" s="201">
        <v>2</v>
      </c>
      <c r="N143" s="201">
        <v>5</v>
      </c>
      <c r="O143" s="201">
        <v>5</v>
      </c>
      <c r="P143" s="201">
        <v>3</v>
      </c>
      <c r="Q143" s="201">
        <v>5</v>
      </c>
      <c r="R143" s="201">
        <v>16</v>
      </c>
      <c r="S143" s="201">
        <v>4</v>
      </c>
      <c r="T143" s="201">
        <v>2</v>
      </c>
      <c r="U143" s="201">
        <v>7</v>
      </c>
      <c r="V143" s="201">
        <v>3</v>
      </c>
      <c r="W143" s="201">
        <v>12</v>
      </c>
      <c r="X143" s="201">
        <v>0</v>
      </c>
      <c r="Y143" s="201">
        <v>3</v>
      </c>
      <c r="Z143" s="201">
        <v>0</v>
      </c>
      <c r="AA143" s="201">
        <v>2</v>
      </c>
      <c r="AB143" s="201">
        <v>2</v>
      </c>
      <c r="AC143" s="201">
        <v>4</v>
      </c>
      <c r="AD143" s="201">
        <v>5</v>
      </c>
    </row>
    <row r="144" spans="1:30">
      <c r="B144" s="201" t="s">
        <v>333</v>
      </c>
      <c r="C144" s="201" t="s">
        <v>516</v>
      </c>
      <c r="D144" s="36">
        <f t="shared" ref="D144:D149" si="53">SUM(E144:AD144)</f>
        <v>3839</v>
      </c>
      <c r="E144" s="201">
        <v>67</v>
      </c>
      <c r="F144" s="201">
        <v>576</v>
      </c>
      <c r="G144" s="201">
        <v>244</v>
      </c>
      <c r="H144" s="201">
        <v>148</v>
      </c>
      <c r="I144" s="201">
        <v>91</v>
      </c>
      <c r="J144" s="201">
        <v>54</v>
      </c>
      <c r="K144" s="201">
        <v>166</v>
      </c>
      <c r="L144" s="201">
        <v>155</v>
      </c>
      <c r="M144" s="201">
        <v>82</v>
      </c>
      <c r="N144" s="201">
        <v>112</v>
      </c>
      <c r="O144" s="201">
        <v>157</v>
      </c>
      <c r="P144" s="201">
        <v>142</v>
      </c>
      <c r="Q144" s="201">
        <v>115</v>
      </c>
      <c r="R144" s="201">
        <v>539</v>
      </c>
      <c r="S144" s="201">
        <v>95</v>
      </c>
      <c r="T144" s="201">
        <v>133</v>
      </c>
      <c r="U144" s="201">
        <v>142</v>
      </c>
      <c r="V144" s="201">
        <v>118</v>
      </c>
      <c r="W144" s="201">
        <v>156</v>
      </c>
      <c r="X144" s="201">
        <v>34</v>
      </c>
      <c r="Y144" s="201">
        <v>107</v>
      </c>
      <c r="Z144" s="201">
        <v>64</v>
      </c>
      <c r="AA144" s="201">
        <v>55</v>
      </c>
      <c r="AB144" s="201">
        <v>61</v>
      </c>
      <c r="AC144" s="201">
        <v>140</v>
      </c>
      <c r="AD144" s="201">
        <v>86</v>
      </c>
    </row>
    <row r="145" spans="2:30">
      <c r="B145" s="201" t="s">
        <v>334</v>
      </c>
      <c r="C145" s="201" t="s">
        <v>516</v>
      </c>
      <c r="D145" s="36">
        <f t="shared" si="53"/>
        <v>81390</v>
      </c>
      <c r="E145" s="201">
        <v>1237</v>
      </c>
      <c r="F145" s="201">
        <v>9493</v>
      </c>
      <c r="G145" s="201">
        <v>3439</v>
      </c>
      <c r="H145" s="201">
        <v>2169</v>
      </c>
      <c r="I145" s="201">
        <v>1551</v>
      </c>
      <c r="J145" s="201">
        <v>909</v>
      </c>
      <c r="K145" s="201">
        <v>2423</v>
      </c>
      <c r="L145" s="201">
        <v>3563</v>
      </c>
      <c r="M145" s="201">
        <v>1912</v>
      </c>
      <c r="N145" s="201">
        <v>2040</v>
      </c>
      <c r="O145" s="201">
        <v>3371</v>
      </c>
      <c r="P145" s="201">
        <v>2275</v>
      </c>
      <c r="Q145" s="201">
        <v>2575</v>
      </c>
      <c r="R145" s="201">
        <v>10919</v>
      </c>
      <c r="S145" s="201">
        <v>3257</v>
      </c>
      <c r="T145" s="201">
        <v>4069</v>
      </c>
      <c r="U145" s="201">
        <v>3965</v>
      </c>
      <c r="V145" s="201">
        <v>2052</v>
      </c>
      <c r="W145" s="201">
        <v>4975</v>
      </c>
      <c r="X145" s="201">
        <v>750</v>
      </c>
      <c r="Y145" s="201">
        <v>3380</v>
      </c>
      <c r="Z145" s="201">
        <v>1784</v>
      </c>
      <c r="AA145" s="201">
        <v>1336</v>
      </c>
      <c r="AB145" s="201">
        <v>1897</v>
      </c>
      <c r="AC145" s="201">
        <v>4575</v>
      </c>
      <c r="AD145" s="201">
        <v>1474</v>
      </c>
    </row>
    <row r="146" spans="2:30">
      <c r="B146" s="201" t="s">
        <v>335</v>
      </c>
      <c r="C146" s="201" t="s">
        <v>516</v>
      </c>
      <c r="D146" s="36">
        <f>SUM(E146:AD146)</f>
        <v>444692</v>
      </c>
      <c r="E146" s="201">
        <v>6881</v>
      </c>
      <c r="F146" s="201">
        <v>88739</v>
      </c>
      <c r="G146" s="201">
        <v>22962</v>
      </c>
      <c r="H146" s="201">
        <v>10824</v>
      </c>
      <c r="I146" s="201">
        <v>8987</v>
      </c>
      <c r="J146" s="201">
        <v>3898</v>
      </c>
      <c r="K146" s="201">
        <v>12590</v>
      </c>
      <c r="L146" s="201">
        <v>21168</v>
      </c>
      <c r="M146" s="201">
        <v>8883</v>
      </c>
      <c r="N146" s="201">
        <v>10196</v>
      </c>
      <c r="O146" s="201">
        <v>19196</v>
      </c>
      <c r="P146" s="201">
        <v>13033</v>
      </c>
      <c r="Q146" s="201">
        <v>13659</v>
      </c>
      <c r="R146" s="201">
        <v>52972</v>
      </c>
      <c r="S146" s="201">
        <v>15197</v>
      </c>
      <c r="T146" s="201">
        <v>19158</v>
      </c>
      <c r="U146" s="201">
        <v>18862</v>
      </c>
      <c r="V146" s="201">
        <v>12753</v>
      </c>
      <c r="W146" s="201">
        <v>24375</v>
      </c>
      <c r="X146" s="201">
        <v>3430</v>
      </c>
      <c r="Y146" s="201">
        <v>13427</v>
      </c>
      <c r="Z146" s="201">
        <v>8411</v>
      </c>
      <c r="AA146" s="201">
        <v>6163</v>
      </c>
      <c r="AB146" s="201">
        <v>7969</v>
      </c>
      <c r="AC146" s="201">
        <v>14643</v>
      </c>
      <c r="AD146" s="201">
        <v>6316</v>
      </c>
    </row>
    <row r="147" spans="2:30">
      <c r="B147" s="201" t="s">
        <v>336</v>
      </c>
      <c r="C147" s="201" t="s">
        <v>516</v>
      </c>
      <c r="D147" s="36">
        <f t="shared" si="53"/>
        <v>89775</v>
      </c>
      <c r="E147" s="201">
        <v>1290</v>
      </c>
      <c r="F147" s="201">
        <v>17628</v>
      </c>
      <c r="G147" s="201">
        <v>4928</v>
      </c>
      <c r="H147" s="201">
        <v>2198</v>
      </c>
      <c r="I147" s="201">
        <v>1869</v>
      </c>
      <c r="J147" s="201">
        <v>888</v>
      </c>
      <c r="K147" s="201">
        <v>2315</v>
      </c>
      <c r="L147" s="201">
        <v>4045</v>
      </c>
      <c r="M147" s="201">
        <v>1636</v>
      </c>
      <c r="N147" s="201">
        <v>2067</v>
      </c>
      <c r="O147" s="201">
        <v>3248</v>
      </c>
      <c r="P147" s="201">
        <v>2633</v>
      </c>
      <c r="Q147" s="201">
        <v>2374</v>
      </c>
      <c r="R147" s="201">
        <v>11232</v>
      </c>
      <c r="S147" s="201">
        <v>3485</v>
      </c>
      <c r="T147" s="201">
        <v>3733</v>
      </c>
      <c r="U147" s="201">
        <v>3391</v>
      </c>
      <c r="V147" s="201">
        <v>2005</v>
      </c>
      <c r="W147" s="201">
        <v>5409</v>
      </c>
      <c r="X147" s="201">
        <v>743</v>
      </c>
      <c r="Y147" s="201">
        <v>3143</v>
      </c>
      <c r="Z147" s="201">
        <v>1380</v>
      </c>
      <c r="AA147" s="201">
        <v>1419</v>
      </c>
      <c r="AB147" s="201">
        <v>1536</v>
      </c>
      <c r="AC147" s="201">
        <v>3578</v>
      </c>
      <c r="AD147" s="201">
        <v>1602</v>
      </c>
    </row>
    <row r="148" spans="2:30">
      <c r="B148" s="201" t="s">
        <v>337</v>
      </c>
      <c r="C148" s="201" t="s">
        <v>516</v>
      </c>
      <c r="D148" s="36">
        <f t="shared" si="53"/>
        <v>413535</v>
      </c>
      <c r="E148" s="201">
        <v>6579</v>
      </c>
      <c r="F148" s="201">
        <v>82131</v>
      </c>
      <c r="G148" s="201">
        <v>19797</v>
      </c>
      <c r="H148" s="201">
        <v>9208</v>
      </c>
      <c r="I148" s="201">
        <v>7889</v>
      </c>
      <c r="J148" s="201">
        <v>4791</v>
      </c>
      <c r="K148" s="201">
        <v>10149</v>
      </c>
      <c r="L148" s="201">
        <v>18487</v>
      </c>
      <c r="M148" s="201">
        <v>7788</v>
      </c>
      <c r="N148" s="201">
        <v>9942</v>
      </c>
      <c r="O148" s="201">
        <v>15412</v>
      </c>
      <c r="P148" s="201">
        <v>12254</v>
      </c>
      <c r="Q148" s="201">
        <v>11483</v>
      </c>
      <c r="R148" s="201">
        <v>46696</v>
      </c>
      <c r="S148" s="201">
        <v>14446</v>
      </c>
      <c r="T148" s="201">
        <v>17149</v>
      </c>
      <c r="U148" s="201">
        <v>17769</v>
      </c>
      <c r="V148" s="201">
        <v>10224</v>
      </c>
      <c r="W148" s="201">
        <v>26486</v>
      </c>
      <c r="X148" s="201">
        <v>4007</v>
      </c>
      <c r="Y148" s="201">
        <v>15375</v>
      </c>
      <c r="Z148" s="201">
        <v>7542</v>
      </c>
      <c r="AA148" s="201">
        <v>7023</v>
      </c>
      <c r="AB148" s="201">
        <v>8032</v>
      </c>
      <c r="AC148" s="201">
        <v>15928</v>
      </c>
      <c r="AD148" s="201">
        <v>6948</v>
      </c>
    </row>
    <row r="149" spans="2:30">
      <c r="B149" s="201" t="s">
        <v>338</v>
      </c>
      <c r="C149" s="201" t="s">
        <v>516</v>
      </c>
      <c r="D149" s="36">
        <f t="shared" si="53"/>
        <v>95994</v>
      </c>
      <c r="E149" s="201">
        <v>1330</v>
      </c>
      <c r="F149" s="201">
        <v>27059</v>
      </c>
      <c r="G149" s="201">
        <v>5458</v>
      </c>
      <c r="H149" s="201">
        <v>2125</v>
      </c>
      <c r="I149" s="201">
        <v>1670</v>
      </c>
      <c r="J149" s="201">
        <v>729</v>
      </c>
      <c r="K149" s="201">
        <v>2300</v>
      </c>
      <c r="L149" s="201">
        <v>5002</v>
      </c>
      <c r="M149" s="201">
        <v>1482</v>
      </c>
      <c r="N149" s="201">
        <v>1751</v>
      </c>
      <c r="O149" s="201">
        <v>3582</v>
      </c>
      <c r="P149" s="201">
        <v>3855</v>
      </c>
      <c r="Q149" s="201">
        <v>2373</v>
      </c>
      <c r="R149" s="201">
        <v>9921</v>
      </c>
      <c r="S149" s="201">
        <v>2763</v>
      </c>
      <c r="T149" s="201">
        <v>3609</v>
      </c>
      <c r="U149" s="201">
        <v>3578</v>
      </c>
      <c r="V149" s="201">
        <v>2519</v>
      </c>
      <c r="W149" s="201">
        <v>4924</v>
      </c>
      <c r="X149" s="201">
        <v>490</v>
      </c>
      <c r="Y149" s="201">
        <v>2559</v>
      </c>
      <c r="Z149" s="201">
        <v>1067</v>
      </c>
      <c r="AA149" s="201">
        <v>995</v>
      </c>
      <c r="AB149" s="201">
        <v>1393</v>
      </c>
      <c r="AC149" s="201">
        <v>2257</v>
      </c>
      <c r="AD149" s="201">
        <v>1203</v>
      </c>
    </row>
    <row r="150" spans="2:30">
      <c r="B150" s="200" t="s">
        <v>16</v>
      </c>
      <c r="C150" s="200" t="s">
        <v>516</v>
      </c>
      <c r="D150" s="244">
        <f>SUM(E150:AD150)</f>
        <v>1129404</v>
      </c>
      <c r="E150" s="244">
        <f t="shared" ref="E150:AD150" si="54">SUM(E143:E149)</f>
        <v>17385</v>
      </c>
      <c r="F150" s="244">
        <f t="shared" si="54"/>
        <v>225706</v>
      </c>
      <c r="G150" s="244">
        <f t="shared" si="54"/>
        <v>56834</v>
      </c>
      <c r="H150" s="244">
        <f t="shared" si="54"/>
        <v>26674</v>
      </c>
      <c r="I150" s="244">
        <f t="shared" si="54"/>
        <v>22058</v>
      </c>
      <c r="J150" s="244">
        <f t="shared" si="54"/>
        <v>11270</v>
      </c>
      <c r="K150" s="244">
        <f t="shared" si="54"/>
        <v>29947</v>
      </c>
      <c r="L150" s="244">
        <f t="shared" si="54"/>
        <v>52424</v>
      </c>
      <c r="M150" s="244">
        <f t="shared" si="54"/>
        <v>21785</v>
      </c>
      <c r="N150" s="244">
        <f t="shared" si="54"/>
        <v>26113</v>
      </c>
      <c r="O150" s="244">
        <f t="shared" si="54"/>
        <v>44971</v>
      </c>
      <c r="P150" s="244">
        <f t="shared" si="54"/>
        <v>34195</v>
      </c>
      <c r="Q150" s="244">
        <f t="shared" si="54"/>
        <v>32584</v>
      </c>
      <c r="R150" s="244">
        <f t="shared" si="54"/>
        <v>132295</v>
      </c>
      <c r="S150" s="244">
        <f t="shared" si="54"/>
        <v>39247</v>
      </c>
      <c r="T150" s="244">
        <f t="shared" si="54"/>
        <v>47853</v>
      </c>
      <c r="U150" s="244">
        <f t="shared" si="54"/>
        <v>47714</v>
      </c>
      <c r="V150" s="244">
        <f t="shared" si="54"/>
        <v>29674</v>
      </c>
      <c r="W150" s="244">
        <f t="shared" si="54"/>
        <v>66337</v>
      </c>
      <c r="X150" s="244">
        <f t="shared" si="54"/>
        <v>9454</v>
      </c>
      <c r="Y150" s="244">
        <f t="shared" si="54"/>
        <v>37994</v>
      </c>
      <c r="Z150" s="244">
        <f t="shared" si="54"/>
        <v>20248</v>
      </c>
      <c r="AA150" s="244">
        <f t="shared" si="54"/>
        <v>16993</v>
      </c>
      <c r="AB150" s="244">
        <f t="shared" si="54"/>
        <v>20890</v>
      </c>
      <c r="AC150" s="244">
        <f t="shared" si="54"/>
        <v>41125</v>
      </c>
      <c r="AD150" s="244">
        <f t="shared" si="54"/>
        <v>17634</v>
      </c>
    </row>
    <row r="151" spans="2:30">
      <c r="B151" s="201" t="s">
        <v>599</v>
      </c>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row>
    <row r="152" spans="2:30">
      <c r="B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row>
    <row r="153" spans="2:30">
      <c r="B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row>
    <row r="154" spans="2:30">
      <c r="B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row>
    <row r="155" spans="2:30" ht="15.6">
      <c r="B155" s="167" t="s">
        <v>595</v>
      </c>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row>
    <row r="156" spans="2:30">
      <c r="B156" s="114" t="s">
        <v>588</v>
      </c>
      <c r="C156" s="114" t="s">
        <v>63</v>
      </c>
      <c r="D156" s="114" t="str">
        <f>D142</f>
        <v>IE</v>
      </c>
      <c r="E156" s="114" t="str">
        <f t="shared" ref="E156:AD156" si="55">E142</f>
        <v>IE-CW</v>
      </c>
      <c r="F156" s="114" t="str">
        <f t="shared" si="55"/>
        <v>IE-D</v>
      </c>
      <c r="G156" s="114" t="str">
        <f t="shared" si="55"/>
        <v>IE-KE</v>
      </c>
      <c r="H156" s="114" t="str">
        <f t="shared" si="55"/>
        <v>IE-KK</v>
      </c>
      <c r="I156" s="114" t="str">
        <f t="shared" si="55"/>
        <v>IE-LS</v>
      </c>
      <c r="J156" s="114" t="str">
        <f t="shared" si="55"/>
        <v>IE-LD</v>
      </c>
      <c r="K156" s="114" t="str">
        <f t="shared" si="55"/>
        <v>IE-LH</v>
      </c>
      <c r="L156" s="114" t="str">
        <f t="shared" si="55"/>
        <v>IE-MH</v>
      </c>
      <c r="M156" s="114" t="str">
        <f t="shared" si="55"/>
        <v>IE-OY</v>
      </c>
      <c r="N156" s="114" t="str">
        <f t="shared" si="55"/>
        <v>IE-WH</v>
      </c>
      <c r="O156" s="114" t="str">
        <f t="shared" si="55"/>
        <v>IE-WX</v>
      </c>
      <c r="P156" s="114" t="str">
        <f t="shared" si="55"/>
        <v>IE-WW</v>
      </c>
      <c r="Q156" s="114" t="str">
        <f t="shared" si="55"/>
        <v>IE-CE</v>
      </c>
      <c r="R156" s="114" t="str">
        <f t="shared" si="55"/>
        <v>IE-CO</v>
      </c>
      <c r="S156" s="114" t="str">
        <f t="shared" si="55"/>
        <v>IE-KY</v>
      </c>
      <c r="T156" s="114" t="str">
        <f t="shared" si="55"/>
        <v>IE-LK</v>
      </c>
      <c r="U156" s="114" t="str">
        <f t="shared" si="55"/>
        <v>IE-TA</v>
      </c>
      <c r="V156" s="114" t="str">
        <f t="shared" si="55"/>
        <v>IE-WD</v>
      </c>
      <c r="W156" s="114" t="str">
        <f t="shared" si="55"/>
        <v>IE-G</v>
      </c>
      <c r="X156" s="114" t="str">
        <f t="shared" si="55"/>
        <v>IE-LM</v>
      </c>
      <c r="Y156" s="114" t="str">
        <f t="shared" si="55"/>
        <v>IE-MO</v>
      </c>
      <c r="Z156" s="114" t="str">
        <f t="shared" si="55"/>
        <v>IE-RN</v>
      </c>
      <c r="AA156" s="114" t="str">
        <f t="shared" si="55"/>
        <v>IE-SO</v>
      </c>
      <c r="AB156" s="114" t="str">
        <f t="shared" si="55"/>
        <v>IE-CN</v>
      </c>
      <c r="AC156" s="114" t="str">
        <f t="shared" si="55"/>
        <v>IE-DL</v>
      </c>
      <c r="AD156" s="114" t="str">
        <f t="shared" si="55"/>
        <v>IE-MN</v>
      </c>
    </row>
    <row r="157" spans="2:30">
      <c r="B157" s="201" t="s">
        <v>332</v>
      </c>
      <c r="C157" s="247" t="s">
        <v>592</v>
      </c>
      <c r="D157" s="35">
        <f>D143/D$150</f>
        <v>1.584906729567099E-4</v>
      </c>
      <c r="E157" s="35">
        <f t="shared" ref="E157:AD163" si="56">E143/E$150</f>
        <v>5.7520851308599364E-5</v>
      </c>
      <c r="F157" s="35">
        <f t="shared" si="56"/>
        <v>3.5444339095992131E-4</v>
      </c>
      <c r="G157" s="35">
        <f t="shared" si="56"/>
        <v>1.0557060914241475E-4</v>
      </c>
      <c r="H157" s="35">
        <f t="shared" si="56"/>
        <v>7.4979380670315665E-5</v>
      </c>
      <c r="I157" s="35">
        <f t="shared" si="56"/>
        <v>4.5335025840964729E-5</v>
      </c>
      <c r="J157" s="35">
        <f t="shared" si="56"/>
        <v>8.8731144631765753E-5</v>
      </c>
      <c r="K157" s="35">
        <f t="shared" si="56"/>
        <v>1.3356930577353325E-4</v>
      </c>
      <c r="L157" s="35">
        <f t="shared" si="56"/>
        <v>7.6300930871356625E-5</v>
      </c>
      <c r="M157" s="35">
        <f t="shared" si="56"/>
        <v>9.1806288730778064E-5</v>
      </c>
      <c r="N157" s="35">
        <f t="shared" si="56"/>
        <v>1.914755102822349E-4</v>
      </c>
      <c r="O157" s="35">
        <f t="shared" si="56"/>
        <v>1.1118276222454471E-4</v>
      </c>
      <c r="P157" s="35">
        <f t="shared" si="56"/>
        <v>8.7732124579616906E-5</v>
      </c>
      <c r="Q157" s="35">
        <f t="shared" si="56"/>
        <v>1.5344954578934447E-4</v>
      </c>
      <c r="R157" s="35">
        <f t="shared" si="56"/>
        <v>1.2094183453645263E-4</v>
      </c>
      <c r="S157" s="35">
        <f t="shared" si="56"/>
        <v>1.0191861798354014E-4</v>
      </c>
      <c r="T157" s="35">
        <f t="shared" si="56"/>
        <v>4.179466282155769E-5</v>
      </c>
      <c r="U157" s="35">
        <f t="shared" si="56"/>
        <v>1.4670746531416355E-4</v>
      </c>
      <c r="V157" s="35">
        <f t="shared" si="56"/>
        <v>1.0109860483925321E-4</v>
      </c>
      <c r="W157" s="35">
        <f t="shared" si="56"/>
        <v>1.8089452341830351E-4</v>
      </c>
      <c r="X157" s="35">
        <f t="shared" si="56"/>
        <v>0</v>
      </c>
      <c r="Y157" s="35">
        <f t="shared" si="56"/>
        <v>7.8959835763541613E-5</v>
      </c>
      <c r="Z157" s="35">
        <f t="shared" si="56"/>
        <v>0</v>
      </c>
      <c r="AA157" s="35">
        <f t="shared" si="56"/>
        <v>1.1769552168539987E-4</v>
      </c>
      <c r="AB157" s="35">
        <f t="shared" si="56"/>
        <v>9.5739588319770219E-5</v>
      </c>
      <c r="AC157" s="35">
        <f t="shared" si="56"/>
        <v>9.7264437689969604E-5</v>
      </c>
      <c r="AD157" s="35">
        <f t="shared" si="56"/>
        <v>2.8354315526823184E-4</v>
      </c>
    </row>
    <row r="158" spans="2:30">
      <c r="B158" s="201" t="s">
        <v>333</v>
      </c>
      <c r="C158" s="2" t="s">
        <v>592</v>
      </c>
      <c r="D158" s="35">
        <f t="shared" ref="D158:S163" si="57">D144/D$150</f>
        <v>3.3991379524067563E-3</v>
      </c>
      <c r="E158" s="35">
        <f t="shared" si="57"/>
        <v>3.8538970376761576E-3</v>
      </c>
      <c r="F158" s="35">
        <f t="shared" si="57"/>
        <v>2.5519924149114337E-3</v>
      </c>
      <c r="G158" s="35">
        <f t="shared" si="57"/>
        <v>4.2932047717915336E-3</v>
      </c>
      <c r="H158" s="35">
        <f t="shared" si="57"/>
        <v>5.5484741696033594E-3</v>
      </c>
      <c r="I158" s="35">
        <f t="shared" si="57"/>
        <v>4.1254873515277901E-3</v>
      </c>
      <c r="J158" s="35">
        <f t="shared" si="57"/>
        <v>4.7914818101153509E-3</v>
      </c>
      <c r="K158" s="35">
        <f t="shared" si="57"/>
        <v>5.5431261896016293E-3</v>
      </c>
      <c r="L158" s="35">
        <f t="shared" si="57"/>
        <v>2.9566610712650696E-3</v>
      </c>
      <c r="M158" s="35">
        <f t="shared" si="57"/>
        <v>3.7640578379619003E-3</v>
      </c>
      <c r="N158" s="35">
        <f t="shared" si="57"/>
        <v>4.2890514303220622E-3</v>
      </c>
      <c r="O158" s="35">
        <f t="shared" si="57"/>
        <v>3.4911387338507037E-3</v>
      </c>
      <c r="P158" s="35">
        <f t="shared" si="57"/>
        <v>4.1526538967685336E-3</v>
      </c>
      <c r="Q158" s="35">
        <f t="shared" si="57"/>
        <v>3.5293395531549227E-3</v>
      </c>
      <c r="R158" s="35">
        <f t="shared" si="57"/>
        <v>4.0742280509467477E-3</v>
      </c>
      <c r="S158" s="35">
        <f t="shared" si="57"/>
        <v>2.4205671771090785E-3</v>
      </c>
      <c r="T158" s="35">
        <f t="shared" si="56"/>
        <v>2.7793450776335861E-3</v>
      </c>
      <c r="U158" s="35">
        <f t="shared" si="56"/>
        <v>2.9760657249444608E-3</v>
      </c>
      <c r="V158" s="35">
        <f t="shared" si="56"/>
        <v>3.976545123677293E-3</v>
      </c>
      <c r="W158" s="35">
        <f t="shared" si="56"/>
        <v>2.3516288044379456E-3</v>
      </c>
      <c r="X158" s="35">
        <f t="shared" si="56"/>
        <v>3.5963613285381847E-3</v>
      </c>
      <c r="Y158" s="35">
        <f t="shared" si="56"/>
        <v>2.816234142232984E-3</v>
      </c>
      <c r="Z158" s="35">
        <f t="shared" si="56"/>
        <v>3.1608060055314103E-3</v>
      </c>
      <c r="AA158" s="35">
        <f t="shared" si="56"/>
        <v>3.2366268463484963E-3</v>
      </c>
      <c r="AB158" s="35">
        <f t="shared" si="56"/>
        <v>2.920057443752992E-3</v>
      </c>
      <c r="AC158" s="35">
        <f t="shared" si="56"/>
        <v>3.4042553191489361E-3</v>
      </c>
      <c r="AD158" s="35">
        <f t="shared" si="56"/>
        <v>4.8769422706135875E-3</v>
      </c>
    </row>
    <row r="159" spans="2:30">
      <c r="B159" s="201" t="s">
        <v>334</v>
      </c>
      <c r="C159" s="2" t="s">
        <v>592</v>
      </c>
      <c r="D159" s="35">
        <f t="shared" si="57"/>
        <v>7.2064557943835858E-2</v>
      </c>
      <c r="E159" s="35">
        <f t="shared" si="56"/>
        <v>7.1153293068737411E-2</v>
      </c>
      <c r="F159" s="35">
        <f t="shared" si="56"/>
        <v>4.205913887978166E-2</v>
      </c>
      <c r="G159" s="35">
        <f t="shared" si="56"/>
        <v>6.0509554140127389E-2</v>
      </c>
      <c r="H159" s="35">
        <f t="shared" si="56"/>
        <v>8.1315138336957332E-2</v>
      </c>
      <c r="I159" s="35">
        <f t="shared" si="56"/>
        <v>7.0314625079336293E-2</v>
      </c>
      <c r="J159" s="35">
        <f t="shared" si="56"/>
        <v>8.0656610470275072E-2</v>
      </c>
      <c r="K159" s="35">
        <f t="shared" si="56"/>
        <v>8.0909606972317763E-2</v>
      </c>
      <c r="L159" s="35">
        <f t="shared" si="56"/>
        <v>6.7965054173660916E-2</v>
      </c>
      <c r="M159" s="35">
        <f t="shared" si="56"/>
        <v>8.7766812026623828E-2</v>
      </c>
      <c r="N159" s="35">
        <f t="shared" si="56"/>
        <v>7.8122008195151846E-2</v>
      </c>
      <c r="O159" s="35">
        <f t="shared" si="56"/>
        <v>7.4959418291788038E-2</v>
      </c>
      <c r="P159" s="35">
        <f t="shared" si="56"/>
        <v>6.6530194472876156E-2</v>
      </c>
      <c r="Q159" s="35">
        <f t="shared" si="56"/>
        <v>7.9026516081512399E-2</v>
      </c>
      <c r="R159" s="35">
        <f t="shared" si="56"/>
        <v>8.2535243206470391E-2</v>
      </c>
      <c r="S159" s="35">
        <f t="shared" si="56"/>
        <v>8.2987234693097559E-2</v>
      </c>
      <c r="T159" s="35">
        <f t="shared" si="56"/>
        <v>8.5031241510459113E-2</v>
      </c>
      <c r="U159" s="35">
        <f t="shared" si="56"/>
        <v>8.3099299995808354E-2</v>
      </c>
      <c r="V159" s="35">
        <f t="shared" si="56"/>
        <v>6.9151445710049206E-2</v>
      </c>
      <c r="W159" s="35">
        <f t="shared" si="56"/>
        <v>7.4995854500504999E-2</v>
      </c>
      <c r="X159" s="35">
        <f t="shared" si="56"/>
        <v>7.9331499894224666E-2</v>
      </c>
      <c r="Y159" s="35">
        <f t="shared" si="56"/>
        <v>8.8961414960256877E-2</v>
      </c>
      <c r="Z159" s="35">
        <f t="shared" si="56"/>
        <v>8.8107467404188067E-2</v>
      </c>
      <c r="AA159" s="35">
        <f t="shared" si="56"/>
        <v>7.8620608485847107E-2</v>
      </c>
      <c r="AB159" s="35">
        <f t="shared" si="56"/>
        <v>9.0808999521302058E-2</v>
      </c>
      <c r="AC159" s="35">
        <f t="shared" si="56"/>
        <v>0.11124620060790273</v>
      </c>
      <c r="AD159" s="35">
        <f t="shared" si="56"/>
        <v>8.3588522173074747E-2</v>
      </c>
    </row>
    <row r="160" spans="2:30">
      <c r="B160" s="201" t="s">
        <v>335</v>
      </c>
      <c r="C160" s="2" t="s">
        <v>592</v>
      </c>
      <c r="D160" s="35">
        <f t="shared" si="57"/>
        <v>0.39374041529868853</v>
      </c>
      <c r="E160" s="35">
        <f t="shared" si="56"/>
        <v>0.39580097785447227</v>
      </c>
      <c r="F160" s="35">
        <f t="shared" si="56"/>
        <v>0.39316190087990571</v>
      </c>
      <c r="G160" s="35">
        <f t="shared" si="56"/>
        <v>0.40401872118802123</v>
      </c>
      <c r="H160" s="35">
        <f t="shared" si="56"/>
        <v>0.40578840818774836</v>
      </c>
      <c r="I160" s="35">
        <f t="shared" si="56"/>
        <v>0.40742587723275003</v>
      </c>
      <c r="J160" s="35">
        <f t="shared" si="56"/>
        <v>0.34587400177462291</v>
      </c>
      <c r="K160" s="35">
        <f t="shared" si="56"/>
        <v>0.4204093899221959</v>
      </c>
      <c r="L160" s="35">
        <f t="shared" si="56"/>
        <v>0.40378452617121929</v>
      </c>
      <c r="M160" s="35">
        <f t="shared" si="56"/>
        <v>0.40775763139775073</v>
      </c>
      <c r="N160" s="35">
        <f t="shared" si="56"/>
        <v>0.39045686056753343</v>
      </c>
      <c r="O160" s="35">
        <f t="shared" si="56"/>
        <v>0.42685286073247203</v>
      </c>
      <c r="P160" s="35">
        <f t="shared" si="56"/>
        <v>0.38113759321538238</v>
      </c>
      <c r="Q160" s="35">
        <f t="shared" si="56"/>
        <v>0.41919346918733119</v>
      </c>
      <c r="R160" s="35">
        <f t="shared" si="56"/>
        <v>0.40040817869156053</v>
      </c>
      <c r="S160" s="35">
        <f t="shared" si="56"/>
        <v>0.38721430937396489</v>
      </c>
      <c r="T160" s="35">
        <f t="shared" si="56"/>
        <v>0.40035107516770108</v>
      </c>
      <c r="U160" s="35">
        <f t="shared" si="56"/>
        <v>0.395313744393679</v>
      </c>
      <c r="V160" s="35">
        <f t="shared" si="56"/>
        <v>0.42977016917166544</v>
      </c>
      <c r="W160" s="35">
        <f t="shared" si="56"/>
        <v>0.36744200069342903</v>
      </c>
      <c r="X160" s="35">
        <f t="shared" si="56"/>
        <v>0.36280939284958746</v>
      </c>
      <c r="Y160" s="35">
        <f t="shared" si="56"/>
        <v>0.35339790493235773</v>
      </c>
      <c r="Z160" s="35">
        <f t="shared" si="56"/>
        <v>0.41539905175819836</v>
      </c>
      <c r="AA160" s="35">
        <f t="shared" si="56"/>
        <v>0.36267875007355971</v>
      </c>
      <c r="AB160" s="35">
        <f t="shared" si="56"/>
        <v>0.38147438966012448</v>
      </c>
      <c r="AC160" s="35">
        <f t="shared" si="56"/>
        <v>0.35606079027355625</v>
      </c>
      <c r="AD160" s="35">
        <f t="shared" si="56"/>
        <v>0.35817171373483042</v>
      </c>
    </row>
    <row r="161" spans="2:30">
      <c r="B161" s="201" t="s">
        <v>336</v>
      </c>
      <c r="C161" s="2" t="s">
        <v>592</v>
      </c>
      <c r="D161" s="35">
        <f t="shared" si="57"/>
        <v>7.9488827735690687E-2</v>
      </c>
      <c r="E161" s="35">
        <f t="shared" si="56"/>
        <v>7.4201898188093182E-2</v>
      </c>
      <c r="F161" s="35">
        <f t="shared" si="56"/>
        <v>7.8101601198018664E-2</v>
      </c>
      <c r="G161" s="35">
        <f t="shared" si="56"/>
        <v>8.6708660308969981E-2</v>
      </c>
      <c r="H161" s="35">
        <f t="shared" si="56"/>
        <v>8.2402339356676915E-2</v>
      </c>
      <c r="I161" s="35">
        <f t="shared" si="56"/>
        <v>8.4731163296763085E-2</v>
      </c>
      <c r="J161" s="35">
        <f t="shared" si="56"/>
        <v>7.8793256433007983E-2</v>
      </c>
      <c r="K161" s="35">
        <f t="shared" si="56"/>
        <v>7.730323571643237E-2</v>
      </c>
      <c r="L161" s="35">
        <f t="shared" si="56"/>
        <v>7.7159316343659398E-2</v>
      </c>
      <c r="M161" s="35">
        <f t="shared" si="56"/>
        <v>7.5097544181776457E-2</v>
      </c>
      <c r="N161" s="35">
        <f t="shared" si="56"/>
        <v>7.9155975950675903E-2</v>
      </c>
      <c r="O161" s="35">
        <f t="shared" si="56"/>
        <v>7.222432234106424E-2</v>
      </c>
      <c r="P161" s="35">
        <f t="shared" si="56"/>
        <v>7.6999561339377104E-2</v>
      </c>
      <c r="Q161" s="35">
        <f t="shared" si="56"/>
        <v>7.2857844340780756E-2</v>
      </c>
      <c r="R161" s="35">
        <f t="shared" si="56"/>
        <v>8.4901167844589745E-2</v>
      </c>
      <c r="S161" s="35">
        <f t="shared" si="56"/>
        <v>8.8796595918159346E-2</v>
      </c>
      <c r="T161" s="35">
        <f t="shared" si="56"/>
        <v>7.8009738156437428E-2</v>
      </c>
      <c r="U161" s="35">
        <f t="shared" si="56"/>
        <v>7.1069287840046944E-2</v>
      </c>
      <c r="V161" s="35">
        <f t="shared" si="56"/>
        <v>6.7567567567567571E-2</v>
      </c>
      <c r="W161" s="35">
        <f t="shared" si="56"/>
        <v>8.1538206430800314E-2</v>
      </c>
      <c r="X161" s="35">
        <f t="shared" si="56"/>
        <v>7.8591072561878569E-2</v>
      </c>
      <c r="Y161" s="35">
        <f t="shared" si="56"/>
        <v>8.2723587934937101E-2</v>
      </c>
      <c r="Z161" s="35">
        <f t="shared" si="56"/>
        <v>6.8154879494271042E-2</v>
      </c>
      <c r="AA161" s="35">
        <f t="shared" si="56"/>
        <v>8.3504972635791208E-2</v>
      </c>
      <c r="AB161" s="35">
        <f t="shared" si="56"/>
        <v>7.3528003829583535E-2</v>
      </c>
      <c r="AC161" s="35">
        <f t="shared" si="56"/>
        <v>8.7003039513677813E-2</v>
      </c>
      <c r="AD161" s="35">
        <f t="shared" si="56"/>
        <v>9.0847226947941478E-2</v>
      </c>
    </row>
    <row r="162" spans="2:30">
      <c r="B162" s="201" t="s">
        <v>337</v>
      </c>
      <c r="C162" s="2" t="s">
        <v>592</v>
      </c>
      <c r="D162" s="35">
        <f t="shared" si="57"/>
        <v>0.36615329855392753</v>
      </c>
      <c r="E162" s="35">
        <f t="shared" si="56"/>
        <v>0.37842968075927524</v>
      </c>
      <c r="F162" s="35">
        <f t="shared" si="56"/>
        <v>0.36388487678661624</v>
      </c>
      <c r="G162" s="35">
        <f t="shared" si="56"/>
        <v>0.3483302248653975</v>
      </c>
      <c r="H162" s="35">
        <f t="shared" si="56"/>
        <v>0.34520506860613331</v>
      </c>
      <c r="I162" s="35">
        <f t="shared" si="56"/>
        <v>0.35764801885937075</v>
      </c>
      <c r="J162" s="35">
        <f t="shared" si="56"/>
        <v>0.4251109139307897</v>
      </c>
      <c r="K162" s="35">
        <f t="shared" si="56"/>
        <v>0.33889872107389724</v>
      </c>
      <c r="L162" s="35">
        <f t="shared" si="56"/>
        <v>0.35264382725469251</v>
      </c>
      <c r="M162" s="35">
        <f t="shared" si="56"/>
        <v>0.35749368831764977</v>
      </c>
      <c r="N162" s="35">
        <f t="shared" si="56"/>
        <v>0.3807299046451959</v>
      </c>
      <c r="O162" s="35">
        <f t="shared" si="56"/>
        <v>0.34270974628093659</v>
      </c>
      <c r="P162" s="35">
        <f t="shared" si="56"/>
        <v>0.35835648486620852</v>
      </c>
      <c r="Q162" s="35">
        <f t="shared" si="56"/>
        <v>0.3524122268598085</v>
      </c>
      <c r="R162" s="35">
        <f t="shared" si="56"/>
        <v>0.35296874409463697</v>
      </c>
      <c r="S162" s="35">
        <f t="shared" si="56"/>
        <v>0.36807908884755525</v>
      </c>
      <c r="T162" s="35">
        <f t="shared" si="56"/>
        <v>0.35836833636344639</v>
      </c>
      <c r="U162" s="35">
        <f t="shared" si="56"/>
        <v>0.37240642159533888</v>
      </c>
      <c r="V162" s="35">
        <f t="shared" si="56"/>
        <v>0.34454404529217497</v>
      </c>
      <c r="W162" s="35">
        <f t="shared" si="56"/>
        <v>0.39926436227143225</v>
      </c>
      <c r="X162" s="35">
        <f t="shared" si="56"/>
        <v>0.42384176010154434</v>
      </c>
      <c r="Y162" s="35">
        <f t="shared" si="56"/>
        <v>0.40466915828815075</v>
      </c>
      <c r="Z162" s="35">
        <f t="shared" si="56"/>
        <v>0.37248123271434214</v>
      </c>
      <c r="AA162" s="35">
        <f t="shared" si="56"/>
        <v>0.41328782439828166</v>
      </c>
      <c r="AB162" s="35">
        <f t="shared" si="56"/>
        <v>0.3844901866921972</v>
      </c>
      <c r="AC162" s="35">
        <f t="shared" si="56"/>
        <v>0.38730699088145898</v>
      </c>
      <c r="AD162" s="35">
        <f t="shared" si="56"/>
        <v>0.39401156856073494</v>
      </c>
    </row>
    <row r="163" spans="2:30">
      <c r="B163" s="201" t="s">
        <v>338</v>
      </c>
      <c r="C163" s="2" t="s">
        <v>592</v>
      </c>
      <c r="D163" s="35">
        <f t="shared" si="57"/>
        <v>8.4995271842493919E-2</v>
      </c>
      <c r="E163" s="35">
        <f t="shared" si="56"/>
        <v>7.650273224043716E-2</v>
      </c>
      <c r="F163" s="35">
        <f t="shared" si="56"/>
        <v>0.11988604644980638</v>
      </c>
      <c r="G163" s="35">
        <f t="shared" si="56"/>
        <v>9.6034064116549953E-2</v>
      </c>
      <c r="H163" s="35">
        <f t="shared" si="56"/>
        <v>7.9665591962210389E-2</v>
      </c>
      <c r="I163" s="35">
        <f t="shared" si="56"/>
        <v>7.5709493154411098E-2</v>
      </c>
      <c r="J163" s="35">
        <f t="shared" si="56"/>
        <v>6.4685004436557225E-2</v>
      </c>
      <c r="K163" s="35">
        <f t="shared" si="56"/>
        <v>7.6802350819781609E-2</v>
      </c>
      <c r="L163" s="35">
        <f t="shared" si="56"/>
        <v>9.5414314054631466E-2</v>
      </c>
      <c r="M163" s="35">
        <f t="shared" si="56"/>
        <v>6.8028459949506542E-2</v>
      </c>
      <c r="N163" s="35">
        <f t="shared" si="56"/>
        <v>6.7054723700838662E-2</v>
      </c>
      <c r="O163" s="35">
        <f t="shared" si="56"/>
        <v>7.9651330857663821E-2</v>
      </c>
      <c r="P163" s="35">
        <f t="shared" si="56"/>
        <v>0.11273578008480772</v>
      </c>
      <c r="Q163" s="35">
        <f t="shared" si="56"/>
        <v>7.2827154431622881E-2</v>
      </c>
      <c r="R163" s="35">
        <f t="shared" si="56"/>
        <v>7.4991496277259151E-2</v>
      </c>
      <c r="S163" s="35">
        <f t="shared" si="56"/>
        <v>7.0400285372130347E-2</v>
      </c>
      <c r="T163" s="35">
        <f t="shared" si="56"/>
        <v>7.5418469061500848E-2</v>
      </c>
      <c r="U163" s="35">
        <f t="shared" si="56"/>
        <v>7.4988472984868174E-2</v>
      </c>
      <c r="V163" s="35">
        <f t="shared" si="56"/>
        <v>8.4889128530026281E-2</v>
      </c>
      <c r="W163" s="35">
        <f t="shared" si="56"/>
        <v>7.4227052775977201E-2</v>
      </c>
      <c r="X163" s="35">
        <f t="shared" si="56"/>
        <v>5.1829913264226785E-2</v>
      </c>
      <c r="Y163" s="35">
        <f t="shared" si="56"/>
        <v>6.7352739906301001E-2</v>
      </c>
      <c r="Z163" s="35">
        <f t="shared" si="56"/>
        <v>5.2696562623468987E-2</v>
      </c>
      <c r="AA163" s="35">
        <f t="shared" si="56"/>
        <v>5.8553522038486433E-2</v>
      </c>
      <c r="AB163" s="35">
        <f t="shared" si="56"/>
        <v>6.6682623264719965E-2</v>
      </c>
      <c r="AC163" s="35">
        <f t="shared" si="56"/>
        <v>5.488145896656535E-2</v>
      </c>
      <c r="AD163" s="35">
        <f t="shared" si="56"/>
        <v>6.8220483157536579E-2</v>
      </c>
    </row>
    <row r="164" spans="2:30">
      <c r="B164" s="200" t="s">
        <v>16</v>
      </c>
      <c r="C164" s="200" t="s">
        <v>592</v>
      </c>
      <c r="D164" s="145">
        <f t="shared" ref="D164:AD164" si="58">SUM(D157:D163)</f>
        <v>1</v>
      </c>
      <c r="E164" s="145">
        <f t="shared" si="58"/>
        <v>0.99999999999999989</v>
      </c>
      <c r="F164" s="145">
        <f t="shared" si="58"/>
        <v>1</v>
      </c>
      <c r="G164" s="145">
        <f t="shared" si="58"/>
        <v>0.99999999999999989</v>
      </c>
      <c r="H164" s="145">
        <f t="shared" si="58"/>
        <v>1</v>
      </c>
      <c r="I164" s="145">
        <f t="shared" si="58"/>
        <v>1</v>
      </c>
      <c r="J164" s="145">
        <f t="shared" si="58"/>
        <v>1</v>
      </c>
      <c r="K164" s="145">
        <f t="shared" si="58"/>
        <v>1.0000000000000002</v>
      </c>
      <c r="L164" s="145">
        <f t="shared" si="58"/>
        <v>1</v>
      </c>
      <c r="M164" s="145">
        <f t="shared" si="58"/>
        <v>1</v>
      </c>
      <c r="N164" s="145">
        <f t="shared" si="58"/>
        <v>1.0000000000000002</v>
      </c>
      <c r="O164" s="145">
        <f t="shared" si="58"/>
        <v>1</v>
      </c>
      <c r="P164" s="145">
        <f t="shared" si="58"/>
        <v>1</v>
      </c>
      <c r="Q164" s="145">
        <f t="shared" si="58"/>
        <v>1</v>
      </c>
      <c r="R164" s="145">
        <f t="shared" si="58"/>
        <v>1</v>
      </c>
      <c r="S164" s="145">
        <f t="shared" si="58"/>
        <v>1</v>
      </c>
      <c r="T164" s="145">
        <f t="shared" si="58"/>
        <v>1</v>
      </c>
      <c r="U164" s="145">
        <f t="shared" si="58"/>
        <v>1</v>
      </c>
      <c r="V164" s="145">
        <f t="shared" si="58"/>
        <v>1</v>
      </c>
      <c r="W164" s="145">
        <f t="shared" si="58"/>
        <v>1</v>
      </c>
      <c r="X164" s="145">
        <f t="shared" si="58"/>
        <v>1</v>
      </c>
      <c r="Y164" s="145">
        <f t="shared" si="58"/>
        <v>0.99999999999999989</v>
      </c>
      <c r="Z164" s="145">
        <f t="shared" si="58"/>
        <v>1</v>
      </c>
      <c r="AA164" s="145">
        <f t="shared" si="58"/>
        <v>0.99999999999999989</v>
      </c>
      <c r="AB164" s="145">
        <f t="shared" si="58"/>
        <v>1</v>
      </c>
      <c r="AC164" s="145">
        <f t="shared" si="58"/>
        <v>1</v>
      </c>
      <c r="AD164" s="145">
        <f t="shared" si="58"/>
        <v>1</v>
      </c>
    </row>
    <row r="165" spans="2:30">
      <c r="B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row>
    <row r="166" spans="2:30">
      <c r="B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row>
    <row r="167" spans="2:30">
      <c r="B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row>
    <row r="168" spans="2:30" ht="15.6">
      <c r="B168" s="167" t="s">
        <v>596</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2:30">
      <c r="B169" s="114" t="s">
        <v>588</v>
      </c>
      <c r="C169" s="114" t="s">
        <v>63</v>
      </c>
      <c r="D169" s="114" t="str">
        <f>D156</f>
        <v>IE</v>
      </c>
      <c r="E169" s="114" t="str">
        <f t="shared" ref="E169:AD169" si="59">E156</f>
        <v>IE-CW</v>
      </c>
      <c r="F169" s="114" t="str">
        <f t="shared" si="59"/>
        <v>IE-D</v>
      </c>
      <c r="G169" s="114" t="str">
        <f t="shared" si="59"/>
        <v>IE-KE</v>
      </c>
      <c r="H169" s="114" t="str">
        <f t="shared" si="59"/>
        <v>IE-KK</v>
      </c>
      <c r="I169" s="114" t="str">
        <f t="shared" si="59"/>
        <v>IE-LS</v>
      </c>
      <c r="J169" s="114" t="str">
        <f t="shared" si="59"/>
        <v>IE-LD</v>
      </c>
      <c r="K169" s="114" t="str">
        <f t="shared" si="59"/>
        <v>IE-LH</v>
      </c>
      <c r="L169" s="114" t="str">
        <f t="shared" si="59"/>
        <v>IE-MH</v>
      </c>
      <c r="M169" s="114" t="str">
        <f t="shared" si="59"/>
        <v>IE-OY</v>
      </c>
      <c r="N169" s="114" t="str">
        <f t="shared" si="59"/>
        <v>IE-WH</v>
      </c>
      <c r="O169" s="114" t="str">
        <f t="shared" si="59"/>
        <v>IE-WX</v>
      </c>
      <c r="P169" s="114" t="str">
        <f t="shared" si="59"/>
        <v>IE-WW</v>
      </c>
      <c r="Q169" s="114" t="str">
        <f t="shared" si="59"/>
        <v>IE-CE</v>
      </c>
      <c r="R169" s="114" t="str">
        <f t="shared" si="59"/>
        <v>IE-CO</v>
      </c>
      <c r="S169" s="114" t="str">
        <f t="shared" si="59"/>
        <v>IE-KY</v>
      </c>
      <c r="T169" s="114" t="str">
        <f t="shared" si="59"/>
        <v>IE-LK</v>
      </c>
      <c r="U169" s="114" t="str">
        <f t="shared" si="59"/>
        <v>IE-TA</v>
      </c>
      <c r="V169" s="114" t="str">
        <f t="shared" si="59"/>
        <v>IE-WD</v>
      </c>
      <c r="W169" s="114" t="str">
        <f t="shared" si="59"/>
        <v>IE-G</v>
      </c>
      <c r="X169" s="114" t="str">
        <f t="shared" si="59"/>
        <v>IE-LM</v>
      </c>
      <c r="Y169" s="114" t="str">
        <f t="shared" si="59"/>
        <v>IE-MO</v>
      </c>
      <c r="Z169" s="114" t="str">
        <f t="shared" si="59"/>
        <v>IE-RN</v>
      </c>
      <c r="AA169" s="114" t="str">
        <f t="shared" si="59"/>
        <v>IE-SO</v>
      </c>
      <c r="AB169" s="114" t="str">
        <f t="shared" si="59"/>
        <v>IE-CN</v>
      </c>
      <c r="AC169" s="114" t="str">
        <f t="shared" si="59"/>
        <v>IE-DL</v>
      </c>
      <c r="AD169" s="114" t="str">
        <f t="shared" si="59"/>
        <v>IE-MN</v>
      </c>
    </row>
    <row r="170" spans="2:30">
      <c r="B170" s="201" t="s">
        <v>332</v>
      </c>
      <c r="C170" s="201" t="s">
        <v>593</v>
      </c>
      <c r="D170" s="245">
        <v>1.376629219195896</v>
      </c>
      <c r="E170" s="245">
        <v>1.376629219195896</v>
      </c>
      <c r="F170" s="245">
        <v>1.376629219195896</v>
      </c>
      <c r="G170" s="245">
        <v>1.376629219195896</v>
      </c>
      <c r="H170" s="245">
        <v>1.376629219195896</v>
      </c>
      <c r="I170" s="245">
        <v>1.376629219195896</v>
      </c>
      <c r="J170" s="245">
        <v>1.376629219195896</v>
      </c>
      <c r="K170" s="245">
        <v>1.376629219195896</v>
      </c>
      <c r="L170" s="245">
        <v>1.376629219195896</v>
      </c>
      <c r="M170" s="245">
        <v>1.376629219195896</v>
      </c>
      <c r="N170" s="245">
        <v>1.376629219195896</v>
      </c>
      <c r="O170" s="245">
        <v>1.376629219195896</v>
      </c>
      <c r="P170" s="245">
        <v>1.376629219195896</v>
      </c>
      <c r="Q170" s="245">
        <v>1.376629219195896</v>
      </c>
      <c r="R170" s="245">
        <v>1.376629219195896</v>
      </c>
      <c r="S170" s="245">
        <v>1.376629219195896</v>
      </c>
      <c r="T170" s="245">
        <v>1.376629219195896</v>
      </c>
      <c r="U170" s="245">
        <v>1.376629219195896</v>
      </c>
      <c r="V170" s="245">
        <v>1.376629219195896</v>
      </c>
      <c r="W170" s="245">
        <v>1.376629219195896</v>
      </c>
      <c r="X170" s="245">
        <v>1.376629219195896</v>
      </c>
      <c r="Y170" s="245">
        <v>1.376629219195896</v>
      </c>
      <c r="Z170" s="245">
        <v>1.376629219195896</v>
      </c>
      <c r="AA170" s="245">
        <v>1.376629219195896</v>
      </c>
      <c r="AB170" s="245">
        <v>1.376629219195896</v>
      </c>
      <c r="AC170" s="245">
        <v>1.376629219195896</v>
      </c>
      <c r="AD170" s="245">
        <v>1.376629219195896</v>
      </c>
    </row>
    <row r="171" spans="2:30">
      <c r="B171" s="201" t="s">
        <v>333</v>
      </c>
      <c r="C171" s="201" t="s">
        <v>593</v>
      </c>
      <c r="D171" s="245">
        <v>1.3798479828493471</v>
      </c>
      <c r="E171" s="245">
        <v>1.3798479828493471</v>
      </c>
      <c r="F171" s="245">
        <v>1.3798479828493471</v>
      </c>
      <c r="G171" s="245">
        <v>1.3798479828493471</v>
      </c>
      <c r="H171" s="245">
        <v>1.3798479828493471</v>
      </c>
      <c r="I171" s="245">
        <v>1.3798479828493471</v>
      </c>
      <c r="J171" s="245">
        <v>1.3798479828493471</v>
      </c>
      <c r="K171" s="245">
        <v>1.3798479828493471</v>
      </c>
      <c r="L171" s="245">
        <v>1.3798479828493471</v>
      </c>
      <c r="M171" s="245">
        <v>1.3798479828493471</v>
      </c>
      <c r="N171" s="245">
        <v>1.3798479828493471</v>
      </c>
      <c r="O171" s="245">
        <v>1.3798479828493471</v>
      </c>
      <c r="P171" s="245">
        <v>1.3798479828493471</v>
      </c>
      <c r="Q171" s="245">
        <v>1.3798479828493471</v>
      </c>
      <c r="R171" s="245">
        <v>1.3798479828493471</v>
      </c>
      <c r="S171" s="245">
        <v>1.3798479828493471</v>
      </c>
      <c r="T171" s="245">
        <v>1.3798479828493471</v>
      </c>
      <c r="U171" s="245">
        <v>1.3798479828493471</v>
      </c>
      <c r="V171" s="245">
        <v>1.3798479828493471</v>
      </c>
      <c r="W171" s="245">
        <v>1.3798479828493471</v>
      </c>
      <c r="X171" s="245">
        <v>1.3798479828493471</v>
      </c>
      <c r="Y171" s="245">
        <v>1.3798479828493471</v>
      </c>
      <c r="Z171" s="245">
        <v>1.3798479828493471</v>
      </c>
      <c r="AA171" s="245">
        <v>1.3798479828493471</v>
      </c>
      <c r="AB171" s="245">
        <v>1.3798479828493471</v>
      </c>
      <c r="AC171" s="245">
        <v>1.3798479828493471</v>
      </c>
      <c r="AD171" s="245">
        <v>1.3798479828493471</v>
      </c>
    </row>
    <row r="172" spans="2:30">
      <c r="B172" s="201" t="s">
        <v>334</v>
      </c>
      <c r="C172" s="201" t="s">
        <v>593</v>
      </c>
      <c r="D172" s="245">
        <v>1.4199749047648353</v>
      </c>
      <c r="E172" s="245">
        <v>1.4199749047648353</v>
      </c>
      <c r="F172" s="245">
        <v>1.4199749047648353</v>
      </c>
      <c r="G172" s="245">
        <v>1.4199749047648353</v>
      </c>
      <c r="H172" s="245">
        <v>1.4199749047648353</v>
      </c>
      <c r="I172" s="245">
        <v>1.4199749047648353</v>
      </c>
      <c r="J172" s="245">
        <v>1.4199749047648353</v>
      </c>
      <c r="K172" s="245">
        <v>1.4199749047648353</v>
      </c>
      <c r="L172" s="245">
        <v>1.4199749047648353</v>
      </c>
      <c r="M172" s="245">
        <v>1.4199749047648353</v>
      </c>
      <c r="N172" s="245">
        <v>1.4199749047648353</v>
      </c>
      <c r="O172" s="245">
        <v>1.4199749047648353</v>
      </c>
      <c r="P172" s="245">
        <v>1.4199749047648353</v>
      </c>
      <c r="Q172" s="245">
        <v>1.4199749047648353</v>
      </c>
      <c r="R172" s="245">
        <v>1.4199749047648353</v>
      </c>
      <c r="S172" s="245">
        <v>1.4199749047648353</v>
      </c>
      <c r="T172" s="245">
        <v>1.4199749047648353</v>
      </c>
      <c r="U172" s="245">
        <v>1.4199749047648353</v>
      </c>
      <c r="V172" s="245">
        <v>1.4199749047648353</v>
      </c>
      <c r="W172" s="245">
        <v>1.4199749047648353</v>
      </c>
      <c r="X172" s="245">
        <v>1.4199749047648353</v>
      </c>
      <c r="Y172" s="245">
        <v>1.4199749047648353</v>
      </c>
      <c r="Z172" s="245">
        <v>1.4199749047648353</v>
      </c>
      <c r="AA172" s="245">
        <v>1.4199749047648353</v>
      </c>
      <c r="AB172" s="245">
        <v>1.4199749047648353</v>
      </c>
      <c r="AC172" s="245">
        <v>1.4199749047648353</v>
      </c>
      <c r="AD172" s="245">
        <v>1.4199749047648353</v>
      </c>
    </row>
    <row r="173" spans="2:30">
      <c r="B173" s="201" t="s">
        <v>335</v>
      </c>
      <c r="C173" s="201" t="s">
        <v>593</v>
      </c>
      <c r="D173" s="245">
        <v>1.4290054727038648</v>
      </c>
      <c r="E173" s="245">
        <v>1.4290054727038648</v>
      </c>
      <c r="F173" s="245">
        <v>1.4290054727038648</v>
      </c>
      <c r="G173" s="245">
        <v>1.4290054727038648</v>
      </c>
      <c r="H173" s="245">
        <v>1.4290054727038648</v>
      </c>
      <c r="I173" s="245">
        <v>1.4290054727038648</v>
      </c>
      <c r="J173" s="245">
        <v>1.4290054727038648</v>
      </c>
      <c r="K173" s="245">
        <v>1.4290054727038648</v>
      </c>
      <c r="L173" s="245">
        <v>1.4290054727038648</v>
      </c>
      <c r="M173" s="245">
        <v>1.4290054727038648</v>
      </c>
      <c r="N173" s="245">
        <v>1.4290054727038648</v>
      </c>
      <c r="O173" s="245">
        <v>1.4290054727038648</v>
      </c>
      <c r="P173" s="245">
        <v>1.4290054727038648</v>
      </c>
      <c r="Q173" s="245">
        <v>1.4290054727038648</v>
      </c>
      <c r="R173" s="245">
        <v>1.4290054727038648</v>
      </c>
      <c r="S173" s="245">
        <v>1.4290054727038648</v>
      </c>
      <c r="T173" s="245">
        <v>1.4290054727038648</v>
      </c>
      <c r="U173" s="245">
        <v>1.4290054727038648</v>
      </c>
      <c r="V173" s="245">
        <v>1.4290054727038648</v>
      </c>
      <c r="W173" s="245">
        <v>1.4290054727038648</v>
      </c>
      <c r="X173" s="245">
        <v>1.4290054727038648</v>
      </c>
      <c r="Y173" s="245">
        <v>1.4290054727038648</v>
      </c>
      <c r="Z173" s="245">
        <v>1.4290054727038648</v>
      </c>
      <c r="AA173" s="245">
        <v>1.4290054727038648</v>
      </c>
      <c r="AB173" s="245">
        <v>1.4290054727038648</v>
      </c>
      <c r="AC173" s="245">
        <v>1.4290054727038648</v>
      </c>
      <c r="AD173" s="245">
        <v>1.4290054727038648</v>
      </c>
    </row>
    <row r="174" spans="2:30">
      <c r="B174" s="201" t="s">
        <v>336</v>
      </c>
      <c r="C174" s="201" t="s">
        <v>593</v>
      </c>
      <c r="D174" s="245">
        <v>1.6214274500716734</v>
      </c>
      <c r="E174" s="245">
        <v>1.6214274500716734</v>
      </c>
      <c r="F174" s="245">
        <v>1.6214274500716734</v>
      </c>
      <c r="G174" s="245">
        <v>1.6214274500716734</v>
      </c>
      <c r="H174" s="245">
        <v>1.6214274500716734</v>
      </c>
      <c r="I174" s="245">
        <v>1.6214274500716734</v>
      </c>
      <c r="J174" s="245">
        <v>1.6214274500716734</v>
      </c>
      <c r="K174" s="245">
        <v>1.6214274500716734</v>
      </c>
      <c r="L174" s="245">
        <v>1.6214274500716734</v>
      </c>
      <c r="M174" s="245">
        <v>1.6214274500716734</v>
      </c>
      <c r="N174" s="245">
        <v>1.6214274500716734</v>
      </c>
      <c r="O174" s="245">
        <v>1.6214274500716734</v>
      </c>
      <c r="P174" s="245">
        <v>1.6214274500716734</v>
      </c>
      <c r="Q174" s="245">
        <v>1.6214274500716734</v>
      </c>
      <c r="R174" s="245">
        <v>1.6214274500716734</v>
      </c>
      <c r="S174" s="245">
        <v>1.6214274500716734</v>
      </c>
      <c r="T174" s="245">
        <v>1.6214274500716734</v>
      </c>
      <c r="U174" s="245">
        <v>1.6214274500716734</v>
      </c>
      <c r="V174" s="245">
        <v>1.6214274500716734</v>
      </c>
      <c r="W174" s="245">
        <v>1.6214274500716734</v>
      </c>
      <c r="X174" s="245">
        <v>1.6214274500716734</v>
      </c>
      <c r="Y174" s="245">
        <v>1.6214274500716734</v>
      </c>
      <c r="Z174" s="245">
        <v>1.6214274500716734</v>
      </c>
      <c r="AA174" s="245">
        <v>1.6214274500716734</v>
      </c>
      <c r="AB174" s="245">
        <v>1.6214274500716734</v>
      </c>
      <c r="AC174" s="245">
        <v>1.6214274500716734</v>
      </c>
      <c r="AD174" s="245">
        <v>1.6214274500716734</v>
      </c>
    </row>
    <row r="175" spans="2:30">
      <c r="B175" s="201" t="s">
        <v>337</v>
      </c>
      <c r="C175" s="201" t="s">
        <v>593</v>
      </c>
      <c r="D175" s="245">
        <v>1.7083807871715502</v>
      </c>
      <c r="E175" s="245">
        <v>1.7083807871715502</v>
      </c>
      <c r="F175" s="245">
        <v>1.7083807871715502</v>
      </c>
      <c r="G175" s="245">
        <v>1.7083807871715502</v>
      </c>
      <c r="H175" s="245">
        <v>1.7083807871715502</v>
      </c>
      <c r="I175" s="245">
        <v>1.7083807871715502</v>
      </c>
      <c r="J175" s="245">
        <v>1.7083807871715502</v>
      </c>
      <c r="K175" s="245">
        <v>1.7083807871715502</v>
      </c>
      <c r="L175" s="245">
        <v>1.7083807871715502</v>
      </c>
      <c r="M175" s="245">
        <v>1.7083807871715502</v>
      </c>
      <c r="N175" s="245">
        <v>1.7083807871715502</v>
      </c>
      <c r="O175" s="245">
        <v>1.7083807871715502</v>
      </c>
      <c r="P175" s="245">
        <v>1.7083807871715502</v>
      </c>
      <c r="Q175" s="245">
        <v>1.7083807871715502</v>
      </c>
      <c r="R175" s="245">
        <v>1.7083807871715502</v>
      </c>
      <c r="S175" s="245">
        <v>1.7083807871715502</v>
      </c>
      <c r="T175" s="245">
        <v>1.7083807871715502</v>
      </c>
      <c r="U175" s="245">
        <v>1.7083807871715502</v>
      </c>
      <c r="V175" s="245">
        <v>1.7083807871715502</v>
      </c>
      <c r="W175" s="245">
        <v>1.7083807871715502</v>
      </c>
      <c r="X175" s="245">
        <v>1.7083807871715502</v>
      </c>
      <c r="Y175" s="245">
        <v>1.7083807871715502</v>
      </c>
      <c r="Z175" s="245">
        <v>1.7083807871715502</v>
      </c>
      <c r="AA175" s="245">
        <v>1.7083807871715502</v>
      </c>
      <c r="AB175" s="245">
        <v>1.7083807871715502</v>
      </c>
      <c r="AC175" s="245">
        <v>1.7083807871715502</v>
      </c>
      <c r="AD175" s="245">
        <v>1.7083807871715502</v>
      </c>
    </row>
    <row r="176" spans="2:30">
      <c r="B176" s="200" t="s">
        <v>338</v>
      </c>
      <c r="C176" s="200" t="s">
        <v>593</v>
      </c>
      <c r="D176" s="246">
        <v>1.8833978763305677</v>
      </c>
      <c r="E176" s="246">
        <v>1.8833978763305677</v>
      </c>
      <c r="F176" s="246">
        <v>1.8833978763305677</v>
      </c>
      <c r="G176" s="246">
        <v>1.8833978763305677</v>
      </c>
      <c r="H176" s="246">
        <v>1.8833978763305677</v>
      </c>
      <c r="I176" s="246">
        <v>1.8833978763305677</v>
      </c>
      <c r="J176" s="246">
        <v>1.8833978763305677</v>
      </c>
      <c r="K176" s="246">
        <v>1.8833978763305677</v>
      </c>
      <c r="L176" s="246">
        <v>1.8833978763305677</v>
      </c>
      <c r="M176" s="246">
        <v>1.8833978763305677</v>
      </c>
      <c r="N176" s="246">
        <v>1.8833978763305677</v>
      </c>
      <c r="O176" s="246">
        <v>1.8833978763305677</v>
      </c>
      <c r="P176" s="246">
        <v>1.8833978763305677</v>
      </c>
      <c r="Q176" s="246">
        <v>1.8833978763305677</v>
      </c>
      <c r="R176" s="246">
        <v>1.8833978763305677</v>
      </c>
      <c r="S176" s="246">
        <v>1.8833978763305677</v>
      </c>
      <c r="T176" s="246">
        <v>1.8833978763305677</v>
      </c>
      <c r="U176" s="246">
        <v>1.8833978763305677</v>
      </c>
      <c r="V176" s="246">
        <v>1.8833978763305677</v>
      </c>
      <c r="W176" s="246">
        <v>1.8833978763305677</v>
      </c>
      <c r="X176" s="246">
        <v>1.8833978763305677</v>
      </c>
      <c r="Y176" s="246">
        <v>1.8833978763305677</v>
      </c>
      <c r="Z176" s="246">
        <v>1.8833978763305677</v>
      </c>
      <c r="AA176" s="246">
        <v>1.8833978763305677</v>
      </c>
      <c r="AB176" s="246">
        <v>1.8833978763305677</v>
      </c>
      <c r="AC176" s="246">
        <v>1.8833978763305677</v>
      </c>
      <c r="AD176" s="246">
        <v>1.8833978763305677</v>
      </c>
    </row>
    <row r="177" spans="1:30">
      <c r="B177" s="250" t="s">
        <v>597</v>
      </c>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row>
    <row r="178" spans="1:30">
      <c r="B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1: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1:30" ht="15.6">
      <c r="B180" s="167" t="s">
        <v>596</v>
      </c>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1:30">
      <c r="B181" s="114" t="s">
        <v>588</v>
      </c>
      <c r="C181" s="114" t="s">
        <v>63</v>
      </c>
      <c r="D181" s="114" t="str">
        <f t="shared" ref="D181:AD181" si="60">D169</f>
        <v>IE</v>
      </c>
      <c r="E181" s="114" t="str">
        <f t="shared" si="60"/>
        <v>IE-CW</v>
      </c>
      <c r="F181" s="114" t="str">
        <f t="shared" si="60"/>
        <v>IE-D</v>
      </c>
      <c r="G181" s="114" t="str">
        <f t="shared" si="60"/>
        <v>IE-KE</v>
      </c>
      <c r="H181" s="114" t="str">
        <f t="shared" si="60"/>
        <v>IE-KK</v>
      </c>
      <c r="I181" s="114" t="str">
        <f t="shared" si="60"/>
        <v>IE-LS</v>
      </c>
      <c r="J181" s="114" t="str">
        <f t="shared" si="60"/>
        <v>IE-LD</v>
      </c>
      <c r="K181" s="114" t="str">
        <f t="shared" si="60"/>
        <v>IE-LH</v>
      </c>
      <c r="L181" s="114" t="str">
        <f t="shared" si="60"/>
        <v>IE-MH</v>
      </c>
      <c r="M181" s="114" t="str">
        <f t="shared" si="60"/>
        <v>IE-OY</v>
      </c>
      <c r="N181" s="114" t="str">
        <f t="shared" si="60"/>
        <v>IE-WH</v>
      </c>
      <c r="O181" s="114" t="str">
        <f t="shared" si="60"/>
        <v>IE-WX</v>
      </c>
      <c r="P181" s="114" t="str">
        <f t="shared" si="60"/>
        <v>IE-WW</v>
      </c>
      <c r="Q181" s="114" t="str">
        <f t="shared" si="60"/>
        <v>IE-CE</v>
      </c>
      <c r="R181" s="114" t="str">
        <f t="shared" si="60"/>
        <v>IE-CO</v>
      </c>
      <c r="S181" s="114" t="str">
        <f t="shared" si="60"/>
        <v>IE-KY</v>
      </c>
      <c r="T181" s="114" t="str">
        <f t="shared" si="60"/>
        <v>IE-LK</v>
      </c>
      <c r="U181" s="114" t="str">
        <f t="shared" si="60"/>
        <v>IE-TA</v>
      </c>
      <c r="V181" s="114" t="str">
        <f t="shared" si="60"/>
        <v>IE-WD</v>
      </c>
      <c r="W181" s="114" t="str">
        <f t="shared" si="60"/>
        <v>IE-G</v>
      </c>
      <c r="X181" s="114" t="str">
        <f t="shared" si="60"/>
        <v>IE-LM</v>
      </c>
      <c r="Y181" s="114" t="str">
        <f t="shared" si="60"/>
        <v>IE-MO</v>
      </c>
      <c r="Z181" s="114" t="str">
        <f t="shared" si="60"/>
        <v>IE-RN</v>
      </c>
      <c r="AA181" s="114" t="str">
        <f t="shared" si="60"/>
        <v>IE-SO</v>
      </c>
      <c r="AB181" s="114" t="str">
        <f t="shared" si="60"/>
        <v>IE-CN</v>
      </c>
      <c r="AC181" s="114" t="str">
        <f t="shared" si="60"/>
        <v>IE-DL</v>
      </c>
      <c r="AD181" s="114" t="str">
        <f t="shared" si="60"/>
        <v>IE-MN</v>
      </c>
    </row>
    <row r="182" spans="1:30">
      <c r="B182" s="201" t="s">
        <v>609</v>
      </c>
      <c r="C182" s="201" t="s">
        <v>593</v>
      </c>
      <c r="D182" s="245">
        <f t="shared" ref="D182:AD182" si="61">SUMPRODUCT(D157:D163,D170:D176)</f>
        <v>1.5843900907881323</v>
      </c>
      <c r="E182" s="245">
        <f t="shared" si="61"/>
        <v>1.5829347048520703</v>
      </c>
      <c r="F182" s="245">
        <f t="shared" si="61"/>
        <v>1.5996458660626507</v>
      </c>
      <c r="G182" s="245">
        <f t="shared" si="61"/>
        <v>1.5858791317071375</v>
      </c>
      <c r="H182" s="245">
        <f t="shared" si="61"/>
        <v>1.5764917101153666</v>
      </c>
      <c r="I182" s="245">
        <f t="shared" si="61"/>
        <v>1.5787893029191562</v>
      </c>
      <c r="J182" s="245">
        <f t="shared" si="61"/>
        <v>1.591356337193566</v>
      </c>
      <c r="K182" s="245">
        <f t="shared" si="61"/>
        <v>1.5724485140113176</v>
      </c>
      <c r="L182" s="245">
        <f t="shared" si="61"/>
        <v>1.5849650391323977</v>
      </c>
      <c r="M182" s="245">
        <f t="shared" si="61"/>
        <v>1.5732599934129918</v>
      </c>
      <c r="N182" s="245">
        <f t="shared" si="61"/>
        <v>1.5801461621566462</v>
      </c>
      <c r="O182" s="245">
        <f t="shared" si="61"/>
        <v>1.5739862573686552</v>
      </c>
      <c r="P182" s="245">
        <f t="shared" si="61"/>
        <v>1.5943545837287585</v>
      </c>
      <c r="Q182" s="245">
        <f t="shared" si="61"/>
        <v>1.5736771207233211</v>
      </c>
      <c r="R182" s="245">
        <f t="shared" si="61"/>
        <v>1.577076689999642</v>
      </c>
      <c r="S182" s="245">
        <f t="shared" si="61"/>
        <v>1.5800397063731884</v>
      </c>
      <c r="T182" s="245">
        <f t="shared" si="61"/>
        <v>1.5774984117966608</v>
      </c>
      <c r="U182" s="245">
        <f t="shared" si="61"/>
        <v>1.5798917054446691</v>
      </c>
      <c r="V182" s="245">
        <f t="shared" si="61"/>
        <v>1.5760117848458575</v>
      </c>
      <c r="W182" s="245">
        <f t="shared" si="61"/>
        <v>1.5891657014009029</v>
      </c>
      <c r="X182" s="245">
        <f t="shared" si="61"/>
        <v>1.5851969695754595</v>
      </c>
      <c r="Y182" s="245">
        <f t="shared" si="61"/>
        <v>1.5876365090748588</v>
      </c>
      <c r="Z182" s="245">
        <f t="shared" si="61"/>
        <v>1.5691759109001624</v>
      </c>
      <c r="AA182" s="245">
        <f t="shared" si="61"/>
        <v>1.5862670985371188</v>
      </c>
      <c r="AB182" s="245">
        <f t="shared" si="61"/>
        <v>1.5799024068601559</v>
      </c>
      <c r="AC182" s="245">
        <f t="shared" si="61"/>
        <v>1.5777114446657874</v>
      </c>
      <c r="AD182" s="245">
        <f t="shared" si="61"/>
        <v>1.5865530099438825</v>
      </c>
    </row>
    <row r="183" spans="1:30">
      <c r="B183" s="200"/>
      <c r="C183" s="200" t="s">
        <v>581</v>
      </c>
      <c r="D183" s="248">
        <f>1000/D182</f>
        <v>631.15769646259537</v>
      </c>
      <c r="E183" s="248">
        <f>1000/E182</f>
        <v>631.73799711053323</v>
      </c>
      <c r="F183" s="248">
        <f>1000/F182</f>
        <v>625.1383641939376</v>
      </c>
      <c r="G183" s="248">
        <f>1000/G182</f>
        <v>630.56507901931889</v>
      </c>
      <c r="H183" s="248">
        <f t="shared" ref="H183" si="62">1000/H182</f>
        <v>634.31985945985127</v>
      </c>
      <c r="I183" s="248">
        <f t="shared" ref="I183" si="63">1000/I182</f>
        <v>633.39674151010274</v>
      </c>
      <c r="J183" s="248">
        <f t="shared" ref="J183" si="64">1000/J182</f>
        <v>628.39477031495562</v>
      </c>
      <c r="K183" s="248">
        <f t="shared" ref="K183" si="65">1000/K182</f>
        <v>635.95086967203724</v>
      </c>
      <c r="L183" s="248">
        <f t="shared" ref="L183" si="66">1000/L182</f>
        <v>630.92874310173761</v>
      </c>
      <c r="M183" s="248">
        <f t="shared" ref="M183" si="67">1000/M182</f>
        <v>635.62284948886577</v>
      </c>
      <c r="N183" s="248">
        <f t="shared" ref="N183" si="68">1000/N182</f>
        <v>632.85284864734308</v>
      </c>
      <c r="O183" s="248">
        <f t="shared" ref="O183" si="69">1000/O182</f>
        <v>635.32956232525885</v>
      </c>
      <c r="P183" s="248">
        <f t="shared" ref="P183" si="70">1000/P182</f>
        <v>627.21304922100455</v>
      </c>
      <c r="Q183" s="248">
        <f t="shared" ref="Q183" si="71">1000/Q182</f>
        <v>635.45436788225174</v>
      </c>
      <c r="R183" s="248">
        <f t="shared" ref="R183" si="72">1000/R182</f>
        <v>634.08457327476378</v>
      </c>
      <c r="S183" s="248">
        <f t="shared" ref="S183" si="73">1000/S182</f>
        <v>632.89548735163919</v>
      </c>
      <c r="T183" s="248">
        <f t="shared" ref="T183" si="74">1000/T182</f>
        <v>633.91505976926442</v>
      </c>
      <c r="U183" s="248">
        <f t="shared" ref="U183" si="75">1000/U182</f>
        <v>632.95477566833904</v>
      </c>
      <c r="V183" s="248">
        <f t="shared" ref="V183" si="76">1000/V182</f>
        <v>634.51302180320022</v>
      </c>
      <c r="W183" s="248">
        <f t="shared" ref="W183" si="77">1000/W182</f>
        <v>629.2610009884221</v>
      </c>
      <c r="X183" s="248">
        <f t="shared" ref="X183" si="78">1000/X182</f>
        <v>630.83643180810247</v>
      </c>
      <c r="Y183" s="248">
        <f t="shared" ref="Y183" si="79">1000/Y182</f>
        <v>629.8670975906922</v>
      </c>
      <c r="Z183" s="248">
        <f t="shared" ref="Z183" si="80">1000/Z182</f>
        <v>637.27718036809972</v>
      </c>
      <c r="AA183" s="248">
        <f t="shared" ref="AA183" si="81">1000/AA182</f>
        <v>630.41085635717729</v>
      </c>
      <c r="AB183" s="248">
        <f t="shared" ref="AB183" si="82">1000/AB182</f>
        <v>632.95048837058607</v>
      </c>
      <c r="AC183" s="248">
        <f t="shared" ref="AC183" si="83">1000/AC182</f>
        <v>633.82946443152275</v>
      </c>
      <c r="AD183" s="248">
        <f t="shared" ref="AD183" si="84">1000/AD182</f>
        <v>630.297250537737</v>
      </c>
    </row>
    <row r="185" spans="1:30" s="201" customFormat="1">
      <c r="A185" s="492"/>
    </row>
    <row r="187" spans="1:30">
      <c r="B187" s="251"/>
      <c r="C187" s="251"/>
      <c r="D187" s="251"/>
      <c r="E187" s="251"/>
      <c r="F187" s="251"/>
      <c r="G187" s="251"/>
      <c r="H187" s="251"/>
      <c r="I187" s="251"/>
      <c r="J187" s="251"/>
      <c r="K187" s="251"/>
      <c r="L187" s="251"/>
      <c r="M187" s="251"/>
      <c r="N187" s="251"/>
      <c r="O187" s="251"/>
      <c r="P187" s="251"/>
      <c r="Q187" s="251"/>
      <c r="R187" s="251"/>
      <c r="S187" s="251"/>
      <c r="T187" s="251"/>
      <c r="U187" s="251"/>
      <c r="V187" s="251"/>
      <c r="W187" s="251"/>
      <c r="X187" s="251"/>
      <c r="Y187" s="251"/>
      <c r="Z187" s="251"/>
      <c r="AA187" s="251"/>
      <c r="AB187" s="251"/>
      <c r="AC187" s="251"/>
      <c r="AD187" s="251"/>
    </row>
    <row r="188" spans="1:30" ht="15.6">
      <c r="B188" s="143" t="s">
        <v>605</v>
      </c>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row>
    <row r="189" spans="1:30">
      <c r="B189" s="114" t="s">
        <v>588</v>
      </c>
      <c r="C189" s="114" t="s">
        <v>63</v>
      </c>
      <c r="D189" s="114" t="str">
        <f>D181</f>
        <v>IE</v>
      </c>
      <c r="E189" s="114" t="str">
        <f t="shared" ref="E189:AD189" si="85">E181</f>
        <v>IE-CW</v>
      </c>
      <c r="F189" s="114" t="str">
        <f t="shared" si="85"/>
        <v>IE-D</v>
      </c>
      <c r="G189" s="114" t="str">
        <f t="shared" si="85"/>
        <v>IE-KE</v>
      </c>
      <c r="H189" s="114" t="str">
        <f t="shared" si="85"/>
        <v>IE-KK</v>
      </c>
      <c r="I189" s="114" t="str">
        <f t="shared" si="85"/>
        <v>IE-LS</v>
      </c>
      <c r="J189" s="114" t="str">
        <f t="shared" si="85"/>
        <v>IE-LD</v>
      </c>
      <c r="K189" s="114" t="str">
        <f t="shared" si="85"/>
        <v>IE-LH</v>
      </c>
      <c r="L189" s="114" t="str">
        <f t="shared" si="85"/>
        <v>IE-MH</v>
      </c>
      <c r="M189" s="114" t="str">
        <f t="shared" si="85"/>
        <v>IE-OY</v>
      </c>
      <c r="N189" s="114" t="str">
        <f t="shared" si="85"/>
        <v>IE-WH</v>
      </c>
      <c r="O189" s="114" t="str">
        <f t="shared" si="85"/>
        <v>IE-WX</v>
      </c>
      <c r="P189" s="114" t="str">
        <f t="shared" si="85"/>
        <v>IE-WW</v>
      </c>
      <c r="Q189" s="114" t="str">
        <f t="shared" si="85"/>
        <v>IE-CE</v>
      </c>
      <c r="R189" s="114" t="str">
        <f t="shared" si="85"/>
        <v>IE-CO</v>
      </c>
      <c r="S189" s="114" t="str">
        <f t="shared" si="85"/>
        <v>IE-KY</v>
      </c>
      <c r="T189" s="114" t="str">
        <f t="shared" si="85"/>
        <v>IE-LK</v>
      </c>
      <c r="U189" s="114" t="str">
        <f t="shared" si="85"/>
        <v>IE-TA</v>
      </c>
      <c r="V189" s="114" t="str">
        <f t="shared" si="85"/>
        <v>IE-WD</v>
      </c>
      <c r="W189" s="114" t="str">
        <f t="shared" si="85"/>
        <v>IE-G</v>
      </c>
      <c r="X189" s="114" t="str">
        <f t="shared" si="85"/>
        <v>IE-LM</v>
      </c>
      <c r="Y189" s="114" t="str">
        <f t="shared" si="85"/>
        <v>IE-MO</v>
      </c>
      <c r="Z189" s="114" t="str">
        <f t="shared" si="85"/>
        <v>IE-RN</v>
      </c>
      <c r="AA189" s="114" t="str">
        <f t="shared" si="85"/>
        <v>IE-SO</v>
      </c>
      <c r="AB189" s="114" t="str">
        <f t="shared" si="85"/>
        <v>IE-CN</v>
      </c>
      <c r="AC189" s="114" t="str">
        <f t="shared" si="85"/>
        <v>IE-DL</v>
      </c>
      <c r="AD189" s="114" t="str">
        <f t="shared" si="85"/>
        <v>IE-MN</v>
      </c>
    </row>
    <row r="190" spans="1:30">
      <c r="B190" s="201" t="s">
        <v>332</v>
      </c>
      <c r="C190" s="201" t="s">
        <v>516</v>
      </c>
      <c r="D190" s="36">
        <f>SUM(E190:AD190)</f>
        <v>20</v>
      </c>
      <c r="E190" s="36"/>
      <c r="F190" s="36">
        <v>13</v>
      </c>
      <c r="G190" s="36"/>
      <c r="H190" s="36"/>
      <c r="I190" s="36"/>
      <c r="J190" s="36"/>
      <c r="K190" s="36"/>
      <c r="L190" s="36"/>
      <c r="M190" s="36"/>
      <c r="N190" s="36"/>
      <c r="O190" s="36"/>
      <c r="P190" s="36">
        <v>2</v>
      </c>
      <c r="Q190" s="36"/>
      <c r="R190" s="36"/>
      <c r="S190" s="36">
        <v>1</v>
      </c>
      <c r="T190" s="36"/>
      <c r="U190" s="36"/>
      <c r="V190" s="36"/>
      <c r="W190" s="36">
        <v>3</v>
      </c>
      <c r="X190" s="36"/>
      <c r="Y190" s="36"/>
      <c r="Z190" s="36"/>
      <c r="AA190" s="36"/>
      <c r="AB190" s="36"/>
      <c r="AC190" s="36">
        <v>1</v>
      </c>
      <c r="AD190" s="36"/>
    </row>
    <row r="191" spans="1:30">
      <c r="B191" s="201" t="s">
        <v>333</v>
      </c>
      <c r="C191" s="201" t="s">
        <v>516</v>
      </c>
      <c r="D191" s="36">
        <f t="shared" ref="D191:D196" si="86">SUM(E191:AD191)</f>
        <v>0</v>
      </c>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B192" s="201" t="s">
        <v>334</v>
      </c>
      <c r="C192" s="201" t="s">
        <v>516</v>
      </c>
      <c r="D192" s="36">
        <f t="shared" si="86"/>
        <v>7</v>
      </c>
      <c r="E192" s="36"/>
      <c r="F192" s="36">
        <v>3</v>
      </c>
      <c r="G192" s="36"/>
      <c r="H192" s="36"/>
      <c r="I192" s="36"/>
      <c r="J192" s="36"/>
      <c r="K192" s="36"/>
      <c r="L192" s="36"/>
      <c r="M192" s="36"/>
      <c r="N192" s="36"/>
      <c r="O192" s="36"/>
      <c r="P192" s="36">
        <v>2</v>
      </c>
      <c r="Q192" s="36"/>
      <c r="R192" s="36">
        <v>1</v>
      </c>
      <c r="S192" s="36"/>
      <c r="T192" s="36">
        <v>1</v>
      </c>
      <c r="U192" s="36"/>
      <c r="V192" s="36"/>
      <c r="W192" s="36"/>
      <c r="X192" s="36"/>
      <c r="Y192" s="36"/>
      <c r="Z192" s="36"/>
      <c r="AA192" s="36"/>
      <c r="AB192" s="36"/>
      <c r="AC192" s="36"/>
      <c r="AD192" s="36"/>
    </row>
    <row r="193" spans="2:30">
      <c r="B193" s="201" t="s">
        <v>335</v>
      </c>
      <c r="C193" s="201" t="s">
        <v>516</v>
      </c>
      <c r="D193" s="36">
        <f t="shared" si="86"/>
        <v>9</v>
      </c>
      <c r="E193" s="36"/>
      <c r="F193" s="36">
        <v>1</v>
      </c>
      <c r="G193" s="36">
        <v>1</v>
      </c>
      <c r="H193" s="36"/>
      <c r="I193" s="36"/>
      <c r="J193" s="36"/>
      <c r="K193" s="36">
        <v>1</v>
      </c>
      <c r="L193" s="36"/>
      <c r="M193" s="36">
        <v>1</v>
      </c>
      <c r="N193" s="36"/>
      <c r="O193" s="36"/>
      <c r="P193" s="36"/>
      <c r="Q193" s="36">
        <v>1</v>
      </c>
      <c r="R193" s="36">
        <v>2</v>
      </c>
      <c r="S193" s="36">
        <v>1</v>
      </c>
      <c r="T193" s="36">
        <v>1</v>
      </c>
      <c r="U193" s="36"/>
      <c r="V193" s="36"/>
      <c r="W193" s="36"/>
      <c r="X193" s="36"/>
      <c r="Y193" s="36"/>
      <c r="Z193" s="36"/>
      <c r="AA193" s="36"/>
      <c r="AB193" s="36"/>
      <c r="AC193" s="36"/>
      <c r="AD193" s="36"/>
    </row>
    <row r="194" spans="2:30">
      <c r="B194" s="201" t="s">
        <v>336</v>
      </c>
      <c r="C194" s="201" t="s">
        <v>516</v>
      </c>
      <c r="D194" s="36">
        <f t="shared" si="86"/>
        <v>3</v>
      </c>
      <c r="E194" s="36"/>
      <c r="F194" s="36"/>
      <c r="G194" s="36"/>
      <c r="H194" s="36"/>
      <c r="I194" s="36"/>
      <c r="J194" s="36"/>
      <c r="K194" s="36"/>
      <c r="L194" s="36">
        <v>1</v>
      </c>
      <c r="M194" s="36">
        <v>1</v>
      </c>
      <c r="N194" s="36"/>
      <c r="O194" s="36">
        <v>1</v>
      </c>
      <c r="P194" s="36"/>
      <c r="Q194" s="36"/>
      <c r="R194" s="36"/>
      <c r="S194" s="36"/>
      <c r="T194" s="36"/>
      <c r="U194" s="36"/>
      <c r="V194" s="36"/>
      <c r="W194" s="36"/>
      <c r="X194" s="36"/>
      <c r="Y194" s="36"/>
      <c r="Z194" s="36"/>
      <c r="AA194" s="36"/>
      <c r="AB194" s="36"/>
      <c r="AC194" s="36"/>
      <c r="AD194" s="36"/>
    </row>
    <row r="195" spans="2:30">
      <c r="B195" s="201" t="s">
        <v>337</v>
      </c>
      <c r="C195" s="201" t="s">
        <v>516</v>
      </c>
      <c r="D195" s="36">
        <f t="shared" si="86"/>
        <v>24</v>
      </c>
      <c r="E195" s="36"/>
      <c r="F195" s="36">
        <v>10</v>
      </c>
      <c r="G195" s="36"/>
      <c r="H195" s="36">
        <v>1</v>
      </c>
      <c r="I195" s="36"/>
      <c r="J195" s="36">
        <v>2</v>
      </c>
      <c r="K195" s="36"/>
      <c r="L195" s="36">
        <v>1</v>
      </c>
      <c r="M195" s="36">
        <v>1</v>
      </c>
      <c r="N195" s="36">
        <v>1</v>
      </c>
      <c r="O195" s="36"/>
      <c r="P195" s="36">
        <v>1</v>
      </c>
      <c r="Q195" s="36"/>
      <c r="R195" s="36">
        <v>2</v>
      </c>
      <c r="S195" s="36">
        <v>1</v>
      </c>
      <c r="T195" s="36"/>
      <c r="U195" s="36"/>
      <c r="V195" s="36"/>
      <c r="W195" s="36">
        <v>3</v>
      </c>
      <c r="X195" s="36"/>
      <c r="Y195" s="36"/>
      <c r="Z195" s="36"/>
      <c r="AA195" s="36"/>
      <c r="AB195" s="36"/>
      <c r="AC195" s="36">
        <v>1</v>
      </c>
      <c r="AD195" s="36"/>
    </row>
    <row r="196" spans="2:30">
      <c r="B196" s="201" t="s">
        <v>338</v>
      </c>
      <c r="C196" s="201" t="s">
        <v>516</v>
      </c>
      <c r="D196" s="36">
        <f t="shared" si="86"/>
        <v>4</v>
      </c>
      <c r="E196" s="36"/>
      <c r="F196" s="36">
        <v>1</v>
      </c>
      <c r="G196" s="36"/>
      <c r="H196" s="36"/>
      <c r="I196" s="36"/>
      <c r="J196" s="36"/>
      <c r="K196" s="36"/>
      <c r="L196" s="36"/>
      <c r="M196" s="36"/>
      <c r="N196" s="36"/>
      <c r="O196" s="36">
        <v>2</v>
      </c>
      <c r="P196" s="36"/>
      <c r="Q196" s="36"/>
      <c r="R196" s="36"/>
      <c r="S196" s="36"/>
      <c r="T196" s="36"/>
      <c r="U196" s="36"/>
      <c r="V196" s="36"/>
      <c r="W196" s="36">
        <v>1</v>
      </c>
      <c r="X196" s="36"/>
      <c r="Y196" s="36"/>
      <c r="Z196" s="36"/>
      <c r="AA196" s="36"/>
      <c r="AB196" s="36"/>
      <c r="AC196" s="36"/>
      <c r="AD196" s="36"/>
    </row>
    <row r="197" spans="2:30">
      <c r="B197" s="200" t="s">
        <v>16</v>
      </c>
      <c r="C197" s="200" t="s">
        <v>516</v>
      </c>
      <c r="D197" s="244">
        <f>SUM(D190:D196)</f>
        <v>67</v>
      </c>
      <c r="E197" s="244">
        <f t="shared" ref="E197:AD197" si="87">SUM(E190:E196)</f>
        <v>0</v>
      </c>
      <c r="F197" s="244">
        <f t="shared" si="87"/>
        <v>28</v>
      </c>
      <c r="G197" s="244">
        <f t="shared" si="87"/>
        <v>1</v>
      </c>
      <c r="H197" s="244">
        <f t="shared" si="87"/>
        <v>1</v>
      </c>
      <c r="I197" s="244">
        <v>0</v>
      </c>
      <c r="J197" s="244">
        <f t="shared" si="87"/>
        <v>2</v>
      </c>
      <c r="K197" s="244">
        <f t="shared" si="87"/>
        <v>1</v>
      </c>
      <c r="L197" s="244">
        <f t="shared" si="87"/>
        <v>2</v>
      </c>
      <c r="M197" s="244">
        <f t="shared" si="87"/>
        <v>3</v>
      </c>
      <c r="N197" s="244">
        <f t="shared" si="87"/>
        <v>1</v>
      </c>
      <c r="O197" s="244">
        <f t="shared" si="87"/>
        <v>3</v>
      </c>
      <c r="P197" s="244">
        <f t="shared" si="87"/>
        <v>5</v>
      </c>
      <c r="Q197" s="244">
        <f t="shared" si="87"/>
        <v>1</v>
      </c>
      <c r="R197" s="244">
        <f t="shared" si="87"/>
        <v>5</v>
      </c>
      <c r="S197" s="244">
        <f t="shared" si="87"/>
        <v>3</v>
      </c>
      <c r="T197" s="244">
        <f t="shared" si="87"/>
        <v>2</v>
      </c>
      <c r="U197" s="244">
        <f t="shared" si="87"/>
        <v>0</v>
      </c>
      <c r="V197" s="244">
        <f t="shared" si="87"/>
        <v>0</v>
      </c>
      <c r="W197" s="244">
        <f t="shared" si="87"/>
        <v>7</v>
      </c>
      <c r="X197" s="244">
        <f t="shared" si="87"/>
        <v>0</v>
      </c>
      <c r="Y197" s="244">
        <f t="shared" si="87"/>
        <v>0</v>
      </c>
      <c r="Z197" s="244">
        <f t="shared" si="87"/>
        <v>0</v>
      </c>
      <c r="AA197" s="244">
        <f t="shared" si="87"/>
        <v>0</v>
      </c>
      <c r="AB197" s="244">
        <f t="shared" si="87"/>
        <v>0</v>
      </c>
      <c r="AC197" s="244">
        <f t="shared" si="87"/>
        <v>2</v>
      </c>
      <c r="AD197" s="244">
        <f t="shared" si="87"/>
        <v>0</v>
      </c>
    </row>
    <row r="198" spans="2:30">
      <c r="B198" s="201" t="s">
        <v>599</v>
      </c>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row>
    <row r="199" spans="2:30">
      <c r="B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row>
    <row r="200" spans="2:30">
      <c r="B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row>
    <row r="201" spans="2:30">
      <c r="B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row>
    <row r="202" spans="2:30" ht="15.6">
      <c r="B202" s="167" t="s">
        <v>604</v>
      </c>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row>
    <row r="203" spans="2:30">
      <c r="B203" s="114" t="s">
        <v>588</v>
      </c>
      <c r="C203" s="114" t="s">
        <v>63</v>
      </c>
      <c r="D203" s="114" t="str">
        <f>D189</f>
        <v>IE</v>
      </c>
      <c r="E203" s="114" t="str">
        <f t="shared" ref="E203:AD203" si="88">E189</f>
        <v>IE-CW</v>
      </c>
      <c r="F203" s="114" t="str">
        <f t="shared" si="88"/>
        <v>IE-D</v>
      </c>
      <c r="G203" s="114" t="str">
        <f t="shared" si="88"/>
        <v>IE-KE</v>
      </c>
      <c r="H203" s="114" t="str">
        <f t="shared" si="88"/>
        <v>IE-KK</v>
      </c>
      <c r="I203" s="114" t="str">
        <f t="shared" si="88"/>
        <v>IE-LS</v>
      </c>
      <c r="J203" s="114" t="str">
        <f t="shared" si="88"/>
        <v>IE-LD</v>
      </c>
      <c r="K203" s="114" t="str">
        <f t="shared" si="88"/>
        <v>IE-LH</v>
      </c>
      <c r="L203" s="114" t="str">
        <f t="shared" si="88"/>
        <v>IE-MH</v>
      </c>
      <c r="M203" s="114" t="str">
        <f t="shared" si="88"/>
        <v>IE-OY</v>
      </c>
      <c r="N203" s="114" t="str">
        <f t="shared" si="88"/>
        <v>IE-WH</v>
      </c>
      <c r="O203" s="114" t="str">
        <f t="shared" si="88"/>
        <v>IE-WX</v>
      </c>
      <c r="P203" s="114" t="str">
        <f t="shared" si="88"/>
        <v>IE-WW</v>
      </c>
      <c r="Q203" s="114" t="str">
        <f t="shared" si="88"/>
        <v>IE-CE</v>
      </c>
      <c r="R203" s="114" t="str">
        <f t="shared" si="88"/>
        <v>IE-CO</v>
      </c>
      <c r="S203" s="114" t="str">
        <f t="shared" si="88"/>
        <v>IE-KY</v>
      </c>
      <c r="T203" s="114" t="str">
        <f t="shared" si="88"/>
        <v>IE-LK</v>
      </c>
      <c r="U203" s="114" t="str">
        <f t="shared" si="88"/>
        <v>IE-TA</v>
      </c>
      <c r="V203" s="114" t="str">
        <f t="shared" si="88"/>
        <v>IE-WD</v>
      </c>
      <c r="W203" s="114" t="str">
        <f t="shared" si="88"/>
        <v>IE-G</v>
      </c>
      <c r="X203" s="114" t="str">
        <f t="shared" si="88"/>
        <v>IE-LM</v>
      </c>
      <c r="Y203" s="114" t="str">
        <f t="shared" si="88"/>
        <v>IE-MO</v>
      </c>
      <c r="Z203" s="114" t="str">
        <f t="shared" si="88"/>
        <v>IE-RN</v>
      </c>
      <c r="AA203" s="114" t="str">
        <f t="shared" si="88"/>
        <v>IE-SO</v>
      </c>
      <c r="AB203" s="114" t="str">
        <f t="shared" si="88"/>
        <v>IE-CN</v>
      </c>
      <c r="AC203" s="114" t="str">
        <f t="shared" si="88"/>
        <v>IE-DL</v>
      </c>
      <c r="AD203" s="114" t="str">
        <f t="shared" si="88"/>
        <v>IE-MN</v>
      </c>
    </row>
    <row r="204" spans="2:30">
      <c r="B204" s="201" t="s">
        <v>332</v>
      </c>
      <c r="C204" s="247" t="s">
        <v>592</v>
      </c>
      <c r="D204" s="35">
        <f t="shared" ref="D204:AD204" si="89">D190/D$197</f>
        <v>0.29850746268656714</v>
      </c>
      <c r="E204" s="35" t="e">
        <f t="shared" si="89"/>
        <v>#DIV/0!</v>
      </c>
      <c r="F204" s="35">
        <f t="shared" si="89"/>
        <v>0.4642857142857143</v>
      </c>
      <c r="G204" s="35">
        <f t="shared" si="89"/>
        <v>0</v>
      </c>
      <c r="H204" s="35">
        <f t="shared" si="89"/>
        <v>0</v>
      </c>
      <c r="I204" s="35" t="e">
        <f t="shared" si="89"/>
        <v>#DIV/0!</v>
      </c>
      <c r="J204" s="35">
        <f t="shared" si="89"/>
        <v>0</v>
      </c>
      <c r="K204" s="35">
        <f t="shared" si="89"/>
        <v>0</v>
      </c>
      <c r="L204" s="35">
        <f t="shared" si="89"/>
        <v>0</v>
      </c>
      <c r="M204" s="35">
        <f t="shared" si="89"/>
        <v>0</v>
      </c>
      <c r="N204" s="35">
        <f t="shared" si="89"/>
        <v>0</v>
      </c>
      <c r="O204" s="35">
        <f t="shared" si="89"/>
        <v>0</v>
      </c>
      <c r="P204" s="35">
        <f t="shared" si="89"/>
        <v>0.4</v>
      </c>
      <c r="Q204" s="35">
        <f t="shared" si="89"/>
        <v>0</v>
      </c>
      <c r="R204" s="35">
        <f t="shared" si="89"/>
        <v>0</v>
      </c>
      <c r="S204" s="35">
        <f t="shared" si="89"/>
        <v>0.33333333333333331</v>
      </c>
      <c r="T204" s="35">
        <f t="shared" si="89"/>
        <v>0</v>
      </c>
      <c r="U204" s="35" t="e">
        <f t="shared" si="89"/>
        <v>#DIV/0!</v>
      </c>
      <c r="V204" s="35" t="e">
        <f t="shared" si="89"/>
        <v>#DIV/0!</v>
      </c>
      <c r="W204" s="35">
        <f t="shared" si="89"/>
        <v>0.42857142857142855</v>
      </c>
      <c r="X204" s="35" t="e">
        <f t="shared" si="89"/>
        <v>#DIV/0!</v>
      </c>
      <c r="Y204" s="35" t="e">
        <f t="shared" si="89"/>
        <v>#DIV/0!</v>
      </c>
      <c r="Z204" s="35" t="e">
        <f t="shared" si="89"/>
        <v>#DIV/0!</v>
      </c>
      <c r="AA204" s="35" t="e">
        <f t="shared" si="89"/>
        <v>#DIV/0!</v>
      </c>
      <c r="AB204" s="35" t="e">
        <f t="shared" si="89"/>
        <v>#DIV/0!</v>
      </c>
      <c r="AC204" s="35">
        <f t="shared" si="89"/>
        <v>0.5</v>
      </c>
      <c r="AD204" s="35" t="e">
        <f t="shared" si="89"/>
        <v>#DIV/0!</v>
      </c>
    </row>
    <row r="205" spans="2:30">
      <c r="B205" s="201" t="s">
        <v>333</v>
      </c>
      <c r="C205" s="2" t="s">
        <v>592</v>
      </c>
      <c r="D205" s="35">
        <f t="shared" ref="D205:S210" si="90">D191/D$197</f>
        <v>0</v>
      </c>
      <c r="E205" s="35" t="e">
        <f t="shared" si="90"/>
        <v>#DIV/0!</v>
      </c>
      <c r="F205" s="35">
        <f t="shared" si="90"/>
        <v>0</v>
      </c>
      <c r="G205" s="35">
        <f t="shared" si="90"/>
        <v>0</v>
      </c>
      <c r="H205" s="35">
        <f t="shared" si="90"/>
        <v>0</v>
      </c>
      <c r="I205" s="35" t="e">
        <f t="shared" si="90"/>
        <v>#DIV/0!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si="90"/>
        <v>0</v>
      </c>
      <c r="T205" s="35">
        <f t="shared" ref="T205:AD205" si="91">T191/T$197</f>
        <v>0</v>
      </c>
      <c r="U205" s="35" t="e">
        <f t="shared" si="91"/>
        <v>#DIV/0!</v>
      </c>
      <c r="V205" s="35" t="e">
        <f t="shared" si="91"/>
        <v>#DIV/0!</v>
      </c>
      <c r="W205" s="35">
        <f t="shared" si="91"/>
        <v>0</v>
      </c>
      <c r="X205" s="35" t="e">
        <f t="shared" si="91"/>
        <v>#DIV/0!</v>
      </c>
      <c r="Y205" s="35" t="e">
        <f t="shared" si="91"/>
        <v>#DIV/0!</v>
      </c>
      <c r="Z205" s="35" t="e">
        <f t="shared" si="91"/>
        <v>#DIV/0!</v>
      </c>
      <c r="AA205" s="35" t="e">
        <f t="shared" si="91"/>
        <v>#DIV/0!</v>
      </c>
      <c r="AB205" s="35" t="e">
        <f t="shared" si="91"/>
        <v>#DIV/0!</v>
      </c>
      <c r="AC205" s="35">
        <f t="shared" si="91"/>
        <v>0</v>
      </c>
      <c r="AD205" s="35" t="e">
        <f t="shared" si="91"/>
        <v>#DIV/0!</v>
      </c>
    </row>
    <row r="206" spans="2:30">
      <c r="B206" s="201" t="s">
        <v>334</v>
      </c>
      <c r="C206" s="2" t="s">
        <v>592</v>
      </c>
      <c r="D206" s="35">
        <f t="shared" si="90"/>
        <v>0.1044776119402985</v>
      </c>
      <c r="E206" s="35" t="e">
        <f t="shared" ref="E206:S206" si="92">E192/E$197</f>
        <v>#DIV/0!</v>
      </c>
      <c r="F206" s="35">
        <f t="shared" si="92"/>
        <v>0.10714285714285714</v>
      </c>
      <c r="G206" s="35">
        <f t="shared" si="92"/>
        <v>0</v>
      </c>
      <c r="H206" s="35">
        <f t="shared" si="92"/>
        <v>0</v>
      </c>
      <c r="I206" s="35" t="e">
        <f t="shared" si="92"/>
        <v>#DIV/0!</v>
      </c>
      <c r="J206" s="35">
        <f t="shared" si="92"/>
        <v>0</v>
      </c>
      <c r="K206" s="35">
        <f t="shared" si="92"/>
        <v>0</v>
      </c>
      <c r="L206" s="35">
        <f t="shared" si="92"/>
        <v>0</v>
      </c>
      <c r="M206" s="35">
        <f t="shared" si="92"/>
        <v>0</v>
      </c>
      <c r="N206" s="35">
        <f t="shared" si="92"/>
        <v>0</v>
      </c>
      <c r="O206" s="35">
        <f t="shared" si="92"/>
        <v>0</v>
      </c>
      <c r="P206" s="35">
        <f t="shared" si="92"/>
        <v>0.4</v>
      </c>
      <c r="Q206" s="35">
        <f t="shared" si="92"/>
        <v>0</v>
      </c>
      <c r="R206" s="35">
        <f t="shared" si="92"/>
        <v>0.2</v>
      </c>
      <c r="S206" s="35">
        <f t="shared" si="92"/>
        <v>0</v>
      </c>
      <c r="T206" s="35">
        <f t="shared" ref="T206:AD206" si="93">T192/T$197</f>
        <v>0.5</v>
      </c>
      <c r="U206" s="35" t="e">
        <f t="shared" si="93"/>
        <v>#DIV/0!</v>
      </c>
      <c r="V206" s="35" t="e">
        <f t="shared" si="93"/>
        <v>#DIV/0!</v>
      </c>
      <c r="W206" s="35">
        <f t="shared" si="93"/>
        <v>0</v>
      </c>
      <c r="X206" s="35" t="e">
        <f t="shared" si="93"/>
        <v>#DIV/0!</v>
      </c>
      <c r="Y206" s="35" t="e">
        <f t="shared" si="93"/>
        <v>#DIV/0!</v>
      </c>
      <c r="Z206" s="35" t="e">
        <f t="shared" si="93"/>
        <v>#DIV/0!</v>
      </c>
      <c r="AA206" s="35" t="e">
        <f t="shared" si="93"/>
        <v>#DIV/0!</v>
      </c>
      <c r="AB206" s="35" t="e">
        <f t="shared" si="93"/>
        <v>#DIV/0!</v>
      </c>
      <c r="AC206" s="35">
        <f t="shared" si="93"/>
        <v>0</v>
      </c>
      <c r="AD206" s="35" t="e">
        <f t="shared" si="93"/>
        <v>#DIV/0!</v>
      </c>
    </row>
    <row r="207" spans="2:30">
      <c r="B207" s="201" t="s">
        <v>335</v>
      </c>
      <c r="C207" s="2" t="s">
        <v>592</v>
      </c>
      <c r="D207" s="35">
        <f t="shared" si="90"/>
        <v>0.13432835820895522</v>
      </c>
      <c r="E207" s="35" t="e">
        <f t="shared" si="90"/>
        <v>#DIV/0!</v>
      </c>
      <c r="F207" s="35">
        <f t="shared" si="90"/>
        <v>3.5714285714285712E-2</v>
      </c>
      <c r="G207" s="35">
        <f t="shared" si="90"/>
        <v>1</v>
      </c>
      <c r="H207" s="35">
        <f t="shared" si="90"/>
        <v>0</v>
      </c>
      <c r="I207" s="35" t="e">
        <f t="shared" si="90"/>
        <v>#DIV/0!</v>
      </c>
      <c r="J207" s="35">
        <f t="shared" si="90"/>
        <v>0</v>
      </c>
      <c r="K207" s="35">
        <f t="shared" si="90"/>
        <v>1</v>
      </c>
      <c r="L207" s="35">
        <f t="shared" si="90"/>
        <v>0</v>
      </c>
      <c r="M207" s="35">
        <f t="shared" si="90"/>
        <v>0.33333333333333331</v>
      </c>
      <c r="N207" s="35">
        <f t="shared" si="90"/>
        <v>0</v>
      </c>
      <c r="O207" s="35">
        <f t="shared" si="90"/>
        <v>0</v>
      </c>
      <c r="P207" s="35">
        <f t="shared" si="90"/>
        <v>0</v>
      </c>
      <c r="Q207" s="35">
        <f t="shared" si="90"/>
        <v>1</v>
      </c>
      <c r="R207" s="35">
        <f t="shared" si="90"/>
        <v>0.4</v>
      </c>
      <c r="S207" s="35">
        <f t="shared" si="90"/>
        <v>0.33333333333333331</v>
      </c>
      <c r="T207" s="35">
        <f t="shared" ref="T207:AD207" si="94">T193/T$197</f>
        <v>0.5</v>
      </c>
      <c r="U207" s="35" t="e">
        <f t="shared" si="94"/>
        <v>#DIV/0!</v>
      </c>
      <c r="V207" s="35" t="e">
        <f t="shared" si="94"/>
        <v>#DIV/0!</v>
      </c>
      <c r="W207" s="35">
        <f t="shared" si="94"/>
        <v>0</v>
      </c>
      <c r="X207" s="35" t="e">
        <f t="shared" si="94"/>
        <v>#DIV/0!</v>
      </c>
      <c r="Y207" s="35" t="e">
        <f t="shared" si="94"/>
        <v>#DIV/0!</v>
      </c>
      <c r="Z207" s="35" t="e">
        <f t="shared" si="94"/>
        <v>#DIV/0!</v>
      </c>
      <c r="AA207" s="35" t="e">
        <f t="shared" si="94"/>
        <v>#DIV/0!</v>
      </c>
      <c r="AB207" s="35" t="e">
        <f t="shared" si="94"/>
        <v>#DIV/0!</v>
      </c>
      <c r="AC207" s="35">
        <f t="shared" si="94"/>
        <v>0</v>
      </c>
      <c r="AD207" s="35" t="e">
        <f t="shared" si="94"/>
        <v>#DIV/0!</v>
      </c>
    </row>
    <row r="208" spans="2:30">
      <c r="B208" s="201" t="s">
        <v>336</v>
      </c>
      <c r="C208" s="2" t="s">
        <v>592</v>
      </c>
      <c r="D208" s="35">
        <f t="shared" si="90"/>
        <v>4.4776119402985072E-2</v>
      </c>
      <c r="E208" s="35" t="e">
        <f t="shared" si="90"/>
        <v>#DIV/0!</v>
      </c>
      <c r="F208" s="35">
        <f t="shared" si="90"/>
        <v>0</v>
      </c>
      <c r="G208" s="35">
        <f t="shared" si="90"/>
        <v>0</v>
      </c>
      <c r="H208" s="35">
        <f t="shared" si="90"/>
        <v>0</v>
      </c>
      <c r="I208" s="35" t="e">
        <f t="shared" si="90"/>
        <v>#DIV/0!</v>
      </c>
      <c r="J208" s="35">
        <f t="shared" si="90"/>
        <v>0</v>
      </c>
      <c r="K208" s="35">
        <f t="shared" si="90"/>
        <v>0</v>
      </c>
      <c r="L208" s="35">
        <f t="shared" si="90"/>
        <v>0.5</v>
      </c>
      <c r="M208" s="35">
        <f t="shared" si="90"/>
        <v>0.33333333333333331</v>
      </c>
      <c r="N208" s="35">
        <f t="shared" si="90"/>
        <v>0</v>
      </c>
      <c r="O208" s="35">
        <f t="shared" si="90"/>
        <v>0.33333333333333331</v>
      </c>
      <c r="P208" s="35">
        <f t="shared" si="90"/>
        <v>0</v>
      </c>
      <c r="Q208" s="35">
        <f t="shared" si="90"/>
        <v>0</v>
      </c>
      <c r="R208" s="35">
        <f t="shared" si="90"/>
        <v>0</v>
      </c>
      <c r="S208" s="35">
        <f t="shared" si="90"/>
        <v>0</v>
      </c>
      <c r="T208" s="35">
        <f t="shared" ref="T208:AD208" si="95">T194/T$197</f>
        <v>0</v>
      </c>
      <c r="U208" s="35" t="e">
        <f t="shared" si="95"/>
        <v>#DIV/0!</v>
      </c>
      <c r="V208" s="35" t="e">
        <f t="shared" si="95"/>
        <v>#DIV/0!</v>
      </c>
      <c r="W208" s="35">
        <f t="shared" si="95"/>
        <v>0</v>
      </c>
      <c r="X208" s="35" t="e">
        <f t="shared" si="95"/>
        <v>#DIV/0!</v>
      </c>
      <c r="Y208" s="35" t="e">
        <f t="shared" si="95"/>
        <v>#DIV/0!</v>
      </c>
      <c r="Z208" s="35" t="e">
        <f t="shared" si="95"/>
        <v>#DIV/0!</v>
      </c>
      <c r="AA208" s="35" t="e">
        <f t="shared" si="95"/>
        <v>#DIV/0!</v>
      </c>
      <c r="AB208" s="35" t="e">
        <f t="shared" si="95"/>
        <v>#DIV/0!</v>
      </c>
      <c r="AC208" s="35">
        <f t="shared" si="95"/>
        <v>0</v>
      </c>
      <c r="AD208" s="35" t="e">
        <f t="shared" si="95"/>
        <v>#DIV/0!</v>
      </c>
    </row>
    <row r="209" spans="2:30">
      <c r="B209" s="201" t="s">
        <v>337</v>
      </c>
      <c r="C209" s="2" t="s">
        <v>592</v>
      </c>
      <c r="D209" s="35">
        <f t="shared" si="90"/>
        <v>0.35820895522388058</v>
      </c>
      <c r="E209" s="35" t="e">
        <f t="shared" si="90"/>
        <v>#DIV/0!</v>
      </c>
      <c r="F209" s="35">
        <f t="shared" si="90"/>
        <v>0.35714285714285715</v>
      </c>
      <c r="G209" s="35">
        <f t="shared" si="90"/>
        <v>0</v>
      </c>
      <c r="H209" s="35">
        <f t="shared" si="90"/>
        <v>1</v>
      </c>
      <c r="I209" s="35" t="e">
        <f t="shared" si="90"/>
        <v>#DIV/0!</v>
      </c>
      <c r="J209" s="35">
        <f t="shared" si="90"/>
        <v>1</v>
      </c>
      <c r="K209" s="35">
        <f t="shared" si="90"/>
        <v>0</v>
      </c>
      <c r="L209" s="35">
        <f t="shared" si="90"/>
        <v>0.5</v>
      </c>
      <c r="M209" s="35">
        <f t="shared" si="90"/>
        <v>0.33333333333333331</v>
      </c>
      <c r="N209" s="35">
        <f t="shared" si="90"/>
        <v>1</v>
      </c>
      <c r="O209" s="35">
        <f t="shared" si="90"/>
        <v>0</v>
      </c>
      <c r="P209" s="35">
        <f t="shared" si="90"/>
        <v>0.2</v>
      </c>
      <c r="Q209" s="35">
        <f t="shared" si="90"/>
        <v>0</v>
      </c>
      <c r="R209" s="35">
        <f t="shared" si="90"/>
        <v>0.4</v>
      </c>
      <c r="S209" s="35">
        <f t="shared" si="90"/>
        <v>0.33333333333333331</v>
      </c>
      <c r="T209" s="35">
        <f t="shared" ref="T209:AD209" si="96">T195/T$197</f>
        <v>0</v>
      </c>
      <c r="U209" s="35" t="e">
        <f t="shared" si="96"/>
        <v>#DIV/0!</v>
      </c>
      <c r="V209" s="35" t="e">
        <f t="shared" si="96"/>
        <v>#DIV/0!</v>
      </c>
      <c r="W209" s="35">
        <f t="shared" si="96"/>
        <v>0.42857142857142855</v>
      </c>
      <c r="X209" s="35" t="e">
        <f t="shared" si="96"/>
        <v>#DIV/0!</v>
      </c>
      <c r="Y209" s="35" t="e">
        <f t="shared" si="96"/>
        <v>#DIV/0!</v>
      </c>
      <c r="Z209" s="35" t="e">
        <f t="shared" si="96"/>
        <v>#DIV/0!</v>
      </c>
      <c r="AA209" s="35" t="e">
        <f t="shared" si="96"/>
        <v>#DIV/0!</v>
      </c>
      <c r="AB209" s="35" t="e">
        <f t="shared" si="96"/>
        <v>#DIV/0!</v>
      </c>
      <c r="AC209" s="35">
        <f t="shared" si="96"/>
        <v>0.5</v>
      </c>
      <c r="AD209" s="35" t="e">
        <f t="shared" si="96"/>
        <v>#DIV/0!</v>
      </c>
    </row>
    <row r="210" spans="2:30">
      <c r="B210" s="201" t="s">
        <v>338</v>
      </c>
      <c r="C210" s="2" t="s">
        <v>592</v>
      </c>
      <c r="D210" s="35">
        <f t="shared" si="90"/>
        <v>5.9701492537313432E-2</v>
      </c>
      <c r="E210" s="35" t="e">
        <f t="shared" si="90"/>
        <v>#DIV/0!</v>
      </c>
      <c r="F210" s="35">
        <f t="shared" si="90"/>
        <v>3.5714285714285712E-2</v>
      </c>
      <c r="G210" s="35">
        <f t="shared" si="90"/>
        <v>0</v>
      </c>
      <c r="H210" s="35">
        <f t="shared" si="90"/>
        <v>0</v>
      </c>
      <c r="I210" s="35" t="e">
        <f t="shared" si="90"/>
        <v>#DIV/0!</v>
      </c>
      <c r="J210" s="35">
        <f t="shared" si="90"/>
        <v>0</v>
      </c>
      <c r="K210" s="35">
        <f t="shared" si="90"/>
        <v>0</v>
      </c>
      <c r="L210" s="35">
        <f t="shared" si="90"/>
        <v>0</v>
      </c>
      <c r="M210" s="35">
        <f t="shared" si="90"/>
        <v>0</v>
      </c>
      <c r="N210" s="35">
        <f t="shared" si="90"/>
        <v>0</v>
      </c>
      <c r="O210" s="35">
        <f t="shared" si="90"/>
        <v>0.66666666666666663</v>
      </c>
      <c r="P210" s="35">
        <f t="shared" si="90"/>
        <v>0</v>
      </c>
      <c r="Q210" s="35">
        <f t="shared" si="90"/>
        <v>0</v>
      </c>
      <c r="R210" s="35">
        <f t="shared" si="90"/>
        <v>0</v>
      </c>
      <c r="S210" s="35">
        <f t="shared" si="90"/>
        <v>0</v>
      </c>
      <c r="T210" s="35">
        <f t="shared" ref="T210:AD210" si="97">T196/T$197</f>
        <v>0</v>
      </c>
      <c r="U210" s="35" t="e">
        <f t="shared" si="97"/>
        <v>#DIV/0!</v>
      </c>
      <c r="V210" s="35" t="e">
        <f t="shared" si="97"/>
        <v>#DIV/0!</v>
      </c>
      <c r="W210" s="35">
        <f t="shared" si="97"/>
        <v>0.14285714285714285</v>
      </c>
      <c r="X210" s="35" t="e">
        <f t="shared" si="97"/>
        <v>#DIV/0!</v>
      </c>
      <c r="Y210" s="35" t="e">
        <f t="shared" si="97"/>
        <v>#DIV/0!</v>
      </c>
      <c r="Z210" s="35" t="e">
        <f t="shared" si="97"/>
        <v>#DIV/0!</v>
      </c>
      <c r="AA210" s="35" t="e">
        <f t="shared" si="97"/>
        <v>#DIV/0!</v>
      </c>
      <c r="AB210" s="35" t="e">
        <f t="shared" si="97"/>
        <v>#DIV/0!</v>
      </c>
      <c r="AC210" s="35">
        <f t="shared" si="97"/>
        <v>0</v>
      </c>
      <c r="AD210" s="35" t="e">
        <f t="shared" si="97"/>
        <v>#DIV/0!</v>
      </c>
    </row>
    <row r="211" spans="2:30">
      <c r="B211" s="200" t="s">
        <v>16</v>
      </c>
      <c r="C211" s="200" t="s">
        <v>592</v>
      </c>
      <c r="D211" s="145">
        <f t="shared" ref="D211:AD211" si="98">SUM(D204:D210)</f>
        <v>1</v>
      </c>
      <c r="E211" s="145" t="e">
        <f t="shared" si="98"/>
        <v>#DIV/0!</v>
      </c>
      <c r="F211" s="145">
        <f t="shared" si="98"/>
        <v>0.99999999999999989</v>
      </c>
      <c r="G211" s="145">
        <f t="shared" si="98"/>
        <v>1</v>
      </c>
      <c r="H211" s="145">
        <f t="shared" si="98"/>
        <v>1</v>
      </c>
      <c r="I211" s="145" t="e">
        <f t="shared" si="98"/>
        <v>#DIV/0!</v>
      </c>
      <c r="J211" s="145">
        <f t="shared" si="98"/>
        <v>1</v>
      </c>
      <c r="K211" s="145">
        <f t="shared" si="98"/>
        <v>1</v>
      </c>
      <c r="L211" s="145">
        <f t="shared" si="98"/>
        <v>1</v>
      </c>
      <c r="M211" s="145">
        <f t="shared" si="98"/>
        <v>1</v>
      </c>
      <c r="N211" s="145">
        <f t="shared" si="98"/>
        <v>1</v>
      </c>
      <c r="O211" s="145">
        <f t="shared" si="98"/>
        <v>1</v>
      </c>
      <c r="P211" s="145">
        <f t="shared" si="98"/>
        <v>1</v>
      </c>
      <c r="Q211" s="145">
        <f t="shared" si="98"/>
        <v>1</v>
      </c>
      <c r="R211" s="145">
        <f t="shared" si="98"/>
        <v>1</v>
      </c>
      <c r="S211" s="145">
        <f t="shared" si="98"/>
        <v>1</v>
      </c>
      <c r="T211" s="145">
        <f t="shared" si="98"/>
        <v>1</v>
      </c>
      <c r="U211" s="145" t="e">
        <f t="shared" si="98"/>
        <v>#DIV/0!</v>
      </c>
      <c r="V211" s="145" t="e">
        <f t="shared" si="98"/>
        <v>#DIV/0!</v>
      </c>
      <c r="W211" s="145">
        <f t="shared" si="98"/>
        <v>1</v>
      </c>
      <c r="X211" s="145" t="e">
        <f t="shared" si="98"/>
        <v>#DIV/0!</v>
      </c>
      <c r="Y211" s="145" t="e">
        <f t="shared" si="98"/>
        <v>#DIV/0!</v>
      </c>
      <c r="Z211" s="145" t="e">
        <f t="shared" si="98"/>
        <v>#DIV/0!</v>
      </c>
      <c r="AA211" s="145" t="e">
        <f t="shared" si="98"/>
        <v>#DIV/0!</v>
      </c>
      <c r="AB211" s="145" t="e">
        <f t="shared" si="98"/>
        <v>#DIV/0!</v>
      </c>
      <c r="AC211" s="145">
        <f t="shared" si="98"/>
        <v>1</v>
      </c>
      <c r="AD211" s="145" t="e">
        <f t="shared" si="98"/>
        <v>#DIV/0!</v>
      </c>
    </row>
    <row r="212" spans="2:30">
      <c r="B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row>
    <row r="213" spans="2:30">
      <c r="B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row>
    <row r="214" spans="2:30">
      <c r="B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row>
    <row r="215" spans="2:30" ht="15.6">
      <c r="B215" s="167" t="s">
        <v>603</v>
      </c>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row>
    <row r="216" spans="2:30">
      <c r="B216" s="114" t="s">
        <v>588</v>
      </c>
      <c r="C216" s="114" t="s">
        <v>63</v>
      </c>
      <c r="D216" s="114" t="str">
        <f>D203</f>
        <v>IE</v>
      </c>
      <c r="E216" s="114" t="str">
        <f t="shared" ref="E216:AD216" si="99">E203</f>
        <v>IE-CW</v>
      </c>
      <c r="F216" s="114" t="str">
        <f t="shared" si="99"/>
        <v>IE-D</v>
      </c>
      <c r="G216" s="114" t="str">
        <f t="shared" si="99"/>
        <v>IE-KE</v>
      </c>
      <c r="H216" s="114" t="str">
        <f t="shared" si="99"/>
        <v>IE-KK</v>
      </c>
      <c r="I216" s="114" t="str">
        <f t="shared" si="99"/>
        <v>IE-LS</v>
      </c>
      <c r="J216" s="114" t="str">
        <f t="shared" si="99"/>
        <v>IE-LD</v>
      </c>
      <c r="K216" s="114" t="str">
        <f t="shared" si="99"/>
        <v>IE-LH</v>
      </c>
      <c r="L216" s="114" t="str">
        <f t="shared" si="99"/>
        <v>IE-MH</v>
      </c>
      <c r="M216" s="114" t="str">
        <f t="shared" si="99"/>
        <v>IE-OY</v>
      </c>
      <c r="N216" s="114" t="str">
        <f t="shared" si="99"/>
        <v>IE-WH</v>
      </c>
      <c r="O216" s="114" t="str">
        <f t="shared" si="99"/>
        <v>IE-WX</v>
      </c>
      <c r="P216" s="114" t="str">
        <f t="shared" si="99"/>
        <v>IE-WW</v>
      </c>
      <c r="Q216" s="114" t="str">
        <f t="shared" si="99"/>
        <v>IE-CE</v>
      </c>
      <c r="R216" s="114" t="str">
        <f t="shared" si="99"/>
        <v>IE-CO</v>
      </c>
      <c r="S216" s="114" t="str">
        <f t="shared" si="99"/>
        <v>IE-KY</v>
      </c>
      <c r="T216" s="114" t="str">
        <f t="shared" si="99"/>
        <v>IE-LK</v>
      </c>
      <c r="U216" s="114" t="str">
        <f t="shared" si="99"/>
        <v>IE-TA</v>
      </c>
      <c r="V216" s="114" t="str">
        <f t="shared" si="99"/>
        <v>IE-WD</v>
      </c>
      <c r="W216" s="114" t="str">
        <f t="shared" si="99"/>
        <v>IE-G</v>
      </c>
      <c r="X216" s="114" t="str">
        <f t="shared" si="99"/>
        <v>IE-LM</v>
      </c>
      <c r="Y216" s="114" t="str">
        <f t="shared" si="99"/>
        <v>IE-MO</v>
      </c>
      <c r="Z216" s="114" t="str">
        <f t="shared" si="99"/>
        <v>IE-RN</v>
      </c>
      <c r="AA216" s="114" t="str">
        <f t="shared" si="99"/>
        <v>IE-SO</v>
      </c>
      <c r="AB216" s="114" t="str">
        <f t="shared" si="99"/>
        <v>IE-CN</v>
      </c>
      <c r="AC216" s="114" t="str">
        <f t="shared" si="99"/>
        <v>IE-DL</v>
      </c>
      <c r="AD216" s="114" t="str">
        <f t="shared" si="99"/>
        <v>IE-MN</v>
      </c>
    </row>
    <row r="217" spans="2:30">
      <c r="B217" s="201" t="s">
        <v>332</v>
      </c>
      <c r="C217" s="201" t="s">
        <v>593</v>
      </c>
      <c r="D217" s="245">
        <v>1.7001196099333908</v>
      </c>
      <c r="E217" s="245">
        <v>1.7001196099333908</v>
      </c>
      <c r="F217" s="245">
        <v>1.7001196099333908</v>
      </c>
      <c r="G217" s="245">
        <v>1.7001196099333908</v>
      </c>
      <c r="H217" s="245">
        <v>1.7001196099333908</v>
      </c>
      <c r="I217" s="245">
        <v>1.7001196099333908</v>
      </c>
      <c r="J217" s="245">
        <v>1.7001196099333908</v>
      </c>
      <c r="K217" s="245">
        <v>1.7001196099333908</v>
      </c>
      <c r="L217" s="245">
        <v>1.7001196099333908</v>
      </c>
      <c r="M217" s="245">
        <v>1.7001196099333908</v>
      </c>
      <c r="N217" s="245">
        <v>1.7001196099333908</v>
      </c>
      <c r="O217" s="245">
        <v>1.7001196099333908</v>
      </c>
      <c r="P217" s="245">
        <v>1.7001196099333908</v>
      </c>
      <c r="Q217" s="245">
        <v>1.7001196099333908</v>
      </c>
      <c r="R217" s="245">
        <v>1.7001196099333908</v>
      </c>
      <c r="S217" s="245">
        <v>1.7001196099333908</v>
      </c>
      <c r="T217" s="245">
        <v>1.7001196099333908</v>
      </c>
      <c r="U217" s="245">
        <v>1.7001196099333908</v>
      </c>
      <c r="V217" s="245">
        <v>1.7001196099333908</v>
      </c>
      <c r="W217" s="245">
        <v>1.7001196099333908</v>
      </c>
      <c r="X217" s="245">
        <v>1.7001196099333908</v>
      </c>
      <c r="Y217" s="245">
        <v>1.7001196099333908</v>
      </c>
      <c r="Z217" s="245">
        <v>1.7001196099333908</v>
      </c>
      <c r="AA217" s="245">
        <v>1.7001196099333908</v>
      </c>
      <c r="AB217" s="245">
        <v>1.7001196099333908</v>
      </c>
      <c r="AC217" s="245">
        <v>1.7001196099333908</v>
      </c>
      <c r="AD217" s="245">
        <v>1.7001196099333908</v>
      </c>
    </row>
    <row r="218" spans="2:30">
      <c r="B218" s="201" t="s">
        <v>333</v>
      </c>
      <c r="C218" s="201" t="s">
        <v>593</v>
      </c>
      <c r="D218" s="245">
        <v>1.7309333107858809</v>
      </c>
      <c r="E218" s="245">
        <v>1.7309333107858809</v>
      </c>
      <c r="F218" s="245">
        <v>1.7309333107858809</v>
      </c>
      <c r="G218" s="245">
        <v>1.7309333107858809</v>
      </c>
      <c r="H218" s="245">
        <v>1.7309333107858809</v>
      </c>
      <c r="I218" s="245">
        <v>1.7309333107858809</v>
      </c>
      <c r="J218" s="245">
        <v>1.7309333107858809</v>
      </c>
      <c r="K218" s="245">
        <v>1.7309333107858809</v>
      </c>
      <c r="L218" s="245">
        <v>1.7309333107858809</v>
      </c>
      <c r="M218" s="245">
        <v>1.7309333107858809</v>
      </c>
      <c r="N218" s="245">
        <v>1.7309333107858809</v>
      </c>
      <c r="O218" s="245">
        <v>1.7309333107858809</v>
      </c>
      <c r="P218" s="245">
        <v>1.7309333107858809</v>
      </c>
      <c r="Q218" s="245">
        <v>1.7309333107858809</v>
      </c>
      <c r="R218" s="245">
        <v>1.7309333107858809</v>
      </c>
      <c r="S218" s="245">
        <v>1.7309333107858809</v>
      </c>
      <c r="T218" s="245">
        <v>1.7309333107858809</v>
      </c>
      <c r="U218" s="245">
        <v>1.7309333107858809</v>
      </c>
      <c r="V218" s="245">
        <v>1.7309333107858809</v>
      </c>
      <c r="W218" s="245">
        <v>1.7309333107858809</v>
      </c>
      <c r="X218" s="245">
        <v>1.7309333107858809</v>
      </c>
      <c r="Y218" s="245">
        <v>1.7309333107858809</v>
      </c>
      <c r="Z218" s="245">
        <v>1.7309333107858809</v>
      </c>
      <c r="AA218" s="245">
        <v>1.7309333107858809</v>
      </c>
      <c r="AB218" s="245">
        <v>1.7309333107858809</v>
      </c>
      <c r="AC218" s="245">
        <v>1.7309333107858809</v>
      </c>
      <c r="AD218" s="245">
        <v>1.7309333107858809</v>
      </c>
    </row>
    <row r="219" spans="2:30">
      <c r="B219" s="201" t="s">
        <v>334</v>
      </c>
      <c r="C219" s="201" t="s">
        <v>593</v>
      </c>
      <c r="D219" s="245">
        <v>1.9263070883172582</v>
      </c>
      <c r="E219" s="245">
        <v>1.9263070883172582</v>
      </c>
      <c r="F219" s="245">
        <v>1.9263070883172582</v>
      </c>
      <c r="G219" s="245">
        <v>1.9263070883172582</v>
      </c>
      <c r="H219" s="245">
        <v>1.9263070883172582</v>
      </c>
      <c r="I219" s="245">
        <v>1.9263070883172582</v>
      </c>
      <c r="J219" s="245">
        <v>1.9263070883172582</v>
      </c>
      <c r="K219" s="245">
        <v>1.9263070883172582</v>
      </c>
      <c r="L219" s="245">
        <v>1.9263070883172582</v>
      </c>
      <c r="M219" s="245">
        <v>1.9263070883172582</v>
      </c>
      <c r="N219" s="245">
        <v>1.9263070883172582</v>
      </c>
      <c r="O219" s="245">
        <v>1.9263070883172582</v>
      </c>
      <c r="P219" s="245">
        <v>1.9263070883172582</v>
      </c>
      <c r="Q219" s="245">
        <v>1.9263070883172582</v>
      </c>
      <c r="R219" s="245">
        <v>1.9263070883172582</v>
      </c>
      <c r="S219" s="245">
        <v>1.9263070883172582</v>
      </c>
      <c r="T219" s="245">
        <v>1.9263070883172582</v>
      </c>
      <c r="U219" s="245">
        <v>1.9263070883172582</v>
      </c>
      <c r="V219" s="245">
        <v>1.9263070883172582</v>
      </c>
      <c r="W219" s="245">
        <v>1.9263070883172582</v>
      </c>
      <c r="X219" s="245">
        <v>1.9263070883172582</v>
      </c>
      <c r="Y219" s="245">
        <v>1.9263070883172582</v>
      </c>
      <c r="Z219" s="245">
        <v>1.9263070883172582</v>
      </c>
      <c r="AA219" s="245">
        <v>1.9263070883172582</v>
      </c>
      <c r="AB219" s="245">
        <v>1.9263070883172582</v>
      </c>
      <c r="AC219" s="245">
        <v>1.9263070883172582</v>
      </c>
      <c r="AD219" s="245">
        <v>1.9263070883172582</v>
      </c>
    </row>
    <row r="220" spans="2:30">
      <c r="B220" s="201" t="s">
        <v>335</v>
      </c>
      <c r="C220" s="201" t="s">
        <v>593</v>
      </c>
      <c r="D220" s="245">
        <v>1.9413405466554232</v>
      </c>
      <c r="E220" s="245">
        <v>1.9413405466554232</v>
      </c>
      <c r="F220" s="245">
        <v>1.9413405466554232</v>
      </c>
      <c r="G220" s="245">
        <v>1.9413405466554232</v>
      </c>
      <c r="H220" s="245">
        <v>1.9413405466554232</v>
      </c>
      <c r="I220" s="245">
        <v>1.9413405466554232</v>
      </c>
      <c r="J220" s="245">
        <v>1.9413405466554232</v>
      </c>
      <c r="K220" s="245">
        <v>1.9413405466554232</v>
      </c>
      <c r="L220" s="245">
        <v>1.9413405466554232</v>
      </c>
      <c r="M220" s="245">
        <v>1.9413405466554232</v>
      </c>
      <c r="N220" s="245">
        <v>1.9413405466554232</v>
      </c>
      <c r="O220" s="245">
        <v>1.9413405466554232</v>
      </c>
      <c r="P220" s="245">
        <v>1.9413405466554232</v>
      </c>
      <c r="Q220" s="245">
        <v>1.9413405466554232</v>
      </c>
      <c r="R220" s="245">
        <v>1.9413405466554232</v>
      </c>
      <c r="S220" s="245">
        <v>1.9413405466554232</v>
      </c>
      <c r="T220" s="245">
        <v>1.9413405466554232</v>
      </c>
      <c r="U220" s="245">
        <v>1.9413405466554232</v>
      </c>
      <c r="V220" s="245">
        <v>1.9413405466554232</v>
      </c>
      <c r="W220" s="245">
        <v>1.9413405466554232</v>
      </c>
      <c r="X220" s="245">
        <v>1.9413405466554232</v>
      </c>
      <c r="Y220" s="245">
        <v>1.9413405466554232</v>
      </c>
      <c r="Z220" s="245">
        <v>1.9413405466554232</v>
      </c>
      <c r="AA220" s="245">
        <v>1.9413405466554232</v>
      </c>
      <c r="AB220" s="245">
        <v>1.9413405466554232</v>
      </c>
      <c r="AC220" s="245">
        <v>1.9413405466554232</v>
      </c>
      <c r="AD220" s="245">
        <v>1.9413405466554232</v>
      </c>
    </row>
    <row r="221" spans="2:30">
      <c r="B221" s="201" t="s">
        <v>336</v>
      </c>
      <c r="C221" s="201" t="s">
        <v>593</v>
      </c>
      <c r="D221" s="245">
        <v>2.161431948665991</v>
      </c>
      <c r="E221" s="245">
        <v>2.161431948665991</v>
      </c>
      <c r="F221" s="245">
        <v>2.161431948665991</v>
      </c>
      <c r="G221" s="245">
        <v>2.161431948665991</v>
      </c>
      <c r="H221" s="245">
        <v>2.161431948665991</v>
      </c>
      <c r="I221" s="245">
        <v>2.161431948665991</v>
      </c>
      <c r="J221" s="245">
        <v>2.161431948665991</v>
      </c>
      <c r="K221" s="245">
        <v>2.161431948665991</v>
      </c>
      <c r="L221" s="245">
        <v>2.161431948665991</v>
      </c>
      <c r="M221" s="245">
        <v>2.161431948665991</v>
      </c>
      <c r="N221" s="245">
        <v>2.161431948665991</v>
      </c>
      <c r="O221" s="245">
        <v>2.161431948665991</v>
      </c>
      <c r="P221" s="245">
        <v>2.161431948665991</v>
      </c>
      <c r="Q221" s="245">
        <v>2.161431948665991</v>
      </c>
      <c r="R221" s="245">
        <v>2.161431948665991</v>
      </c>
      <c r="S221" s="245">
        <v>2.161431948665991</v>
      </c>
      <c r="T221" s="245">
        <v>2.161431948665991</v>
      </c>
      <c r="U221" s="245">
        <v>2.161431948665991</v>
      </c>
      <c r="V221" s="245">
        <v>2.161431948665991</v>
      </c>
      <c r="W221" s="245">
        <v>2.161431948665991</v>
      </c>
      <c r="X221" s="245">
        <v>2.161431948665991</v>
      </c>
      <c r="Y221" s="245">
        <v>2.161431948665991</v>
      </c>
      <c r="Z221" s="245">
        <v>2.161431948665991</v>
      </c>
      <c r="AA221" s="245">
        <v>2.161431948665991</v>
      </c>
      <c r="AB221" s="245">
        <v>2.161431948665991</v>
      </c>
      <c r="AC221" s="245">
        <v>2.161431948665991</v>
      </c>
      <c r="AD221" s="245">
        <v>2.161431948665991</v>
      </c>
    </row>
    <row r="222" spans="2:30">
      <c r="B222" s="201" t="s">
        <v>337</v>
      </c>
      <c r="C222" s="201" t="s">
        <v>593</v>
      </c>
      <c r="D222" s="245">
        <v>2.1989941802073991</v>
      </c>
      <c r="E222" s="245">
        <v>2.1989941802073991</v>
      </c>
      <c r="F222" s="245">
        <v>2.1989941802073991</v>
      </c>
      <c r="G222" s="245">
        <v>2.1989941802073991</v>
      </c>
      <c r="H222" s="245">
        <v>2.1989941802073991</v>
      </c>
      <c r="I222" s="245">
        <v>2.1989941802073991</v>
      </c>
      <c r="J222" s="245">
        <v>2.1989941802073991</v>
      </c>
      <c r="K222" s="245">
        <v>2.1989941802073991</v>
      </c>
      <c r="L222" s="245">
        <v>2.1989941802073991</v>
      </c>
      <c r="M222" s="245">
        <v>2.1989941802073991</v>
      </c>
      <c r="N222" s="245">
        <v>2.1989941802073991</v>
      </c>
      <c r="O222" s="245">
        <v>2.1989941802073991</v>
      </c>
      <c r="P222" s="245">
        <v>2.1989941802073991</v>
      </c>
      <c r="Q222" s="245">
        <v>2.1989941802073991</v>
      </c>
      <c r="R222" s="245">
        <v>2.1989941802073991</v>
      </c>
      <c r="S222" s="245">
        <v>2.1989941802073991</v>
      </c>
      <c r="T222" s="245">
        <v>2.1989941802073991</v>
      </c>
      <c r="U222" s="245">
        <v>2.1989941802073991</v>
      </c>
      <c r="V222" s="245">
        <v>2.1989941802073991</v>
      </c>
      <c r="W222" s="245">
        <v>2.1989941802073991</v>
      </c>
      <c r="X222" s="245">
        <v>2.1989941802073991</v>
      </c>
      <c r="Y222" s="245">
        <v>2.1989941802073991</v>
      </c>
      <c r="Z222" s="245">
        <v>2.1989941802073991</v>
      </c>
      <c r="AA222" s="245">
        <v>2.1989941802073991</v>
      </c>
      <c r="AB222" s="245">
        <v>2.1989941802073991</v>
      </c>
      <c r="AC222" s="245">
        <v>2.1989941802073991</v>
      </c>
      <c r="AD222" s="245">
        <v>2.1989941802073991</v>
      </c>
    </row>
    <row r="223" spans="2:30">
      <c r="B223" s="200" t="s">
        <v>338</v>
      </c>
      <c r="C223" s="200" t="s">
        <v>593</v>
      </c>
      <c r="D223" s="246">
        <v>2.290790924916851</v>
      </c>
      <c r="E223" s="246">
        <v>2.290790924916851</v>
      </c>
      <c r="F223" s="246">
        <v>2.290790924916851</v>
      </c>
      <c r="G223" s="246">
        <v>2.290790924916851</v>
      </c>
      <c r="H223" s="246">
        <v>2.290790924916851</v>
      </c>
      <c r="I223" s="246">
        <v>2.290790924916851</v>
      </c>
      <c r="J223" s="246">
        <v>2.290790924916851</v>
      </c>
      <c r="K223" s="246">
        <v>2.290790924916851</v>
      </c>
      <c r="L223" s="246">
        <v>2.290790924916851</v>
      </c>
      <c r="M223" s="246">
        <v>2.290790924916851</v>
      </c>
      <c r="N223" s="246">
        <v>2.290790924916851</v>
      </c>
      <c r="O223" s="246">
        <v>2.290790924916851</v>
      </c>
      <c r="P223" s="246">
        <v>2.290790924916851</v>
      </c>
      <c r="Q223" s="246">
        <v>2.290790924916851</v>
      </c>
      <c r="R223" s="246">
        <v>2.290790924916851</v>
      </c>
      <c r="S223" s="246">
        <v>2.290790924916851</v>
      </c>
      <c r="T223" s="246">
        <v>2.290790924916851</v>
      </c>
      <c r="U223" s="246">
        <v>2.290790924916851</v>
      </c>
      <c r="V223" s="246">
        <v>2.290790924916851</v>
      </c>
      <c r="W223" s="246">
        <v>2.290790924916851</v>
      </c>
      <c r="X223" s="246">
        <v>2.290790924916851</v>
      </c>
      <c r="Y223" s="246">
        <v>2.290790924916851</v>
      </c>
      <c r="Z223" s="246">
        <v>2.290790924916851</v>
      </c>
      <c r="AA223" s="246">
        <v>2.290790924916851</v>
      </c>
      <c r="AB223" s="246">
        <v>2.290790924916851</v>
      </c>
      <c r="AC223" s="246">
        <v>2.290790924916851</v>
      </c>
      <c r="AD223" s="246">
        <v>2.290790924916851</v>
      </c>
    </row>
    <row r="224" spans="2:30">
      <c r="B224" s="250" t="s">
        <v>597</v>
      </c>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row>
    <row r="227" spans="1:30">
      <c r="B227" s="201"/>
    </row>
    <row r="228" spans="1:30" ht="15.6">
      <c r="B228" s="167" t="s">
        <v>603</v>
      </c>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row>
    <row r="229" spans="1:30">
      <c r="B229" s="114" t="s">
        <v>588</v>
      </c>
      <c r="C229" s="114" t="s">
        <v>63</v>
      </c>
      <c r="D229" s="114" t="str">
        <f>D216</f>
        <v>IE</v>
      </c>
      <c r="E229" s="114" t="str">
        <f t="shared" ref="E229:AD229" si="100">E216</f>
        <v>IE-CW</v>
      </c>
      <c r="F229" s="114" t="str">
        <f t="shared" si="100"/>
        <v>IE-D</v>
      </c>
      <c r="G229" s="114" t="str">
        <f t="shared" si="100"/>
        <v>IE-KE</v>
      </c>
      <c r="H229" s="114" t="str">
        <f t="shared" si="100"/>
        <v>IE-KK</v>
      </c>
      <c r="I229" s="114" t="str">
        <f t="shared" si="100"/>
        <v>IE-LS</v>
      </c>
      <c r="J229" s="114" t="str">
        <f t="shared" si="100"/>
        <v>IE-LD</v>
      </c>
      <c r="K229" s="114" t="str">
        <f t="shared" si="100"/>
        <v>IE-LH</v>
      </c>
      <c r="L229" s="114" t="str">
        <f t="shared" si="100"/>
        <v>IE-MH</v>
      </c>
      <c r="M229" s="114" t="str">
        <f t="shared" si="100"/>
        <v>IE-OY</v>
      </c>
      <c r="N229" s="114" t="str">
        <f t="shared" si="100"/>
        <v>IE-WH</v>
      </c>
      <c r="O229" s="114" t="str">
        <f t="shared" si="100"/>
        <v>IE-WX</v>
      </c>
      <c r="P229" s="114" t="str">
        <f t="shared" si="100"/>
        <v>IE-WW</v>
      </c>
      <c r="Q229" s="114" t="str">
        <f t="shared" si="100"/>
        <v>IE-CE</v>
      </c>
      <c r="R229" s="114" t="str">
        <f t="shared" si="100"/>
        <v>IE-CO</v>
      </c>
      <c r="S229" s="114" t="str">
        <f t="shared" si="100"/>
        <v>IE-KY</v>
      </c>
      <c r="T229" s="114" t="str">
        <f t="shared" si="100"/>
        <v>IE-LK</v>
      </c>
      <c r="U229" s="114" t="str">
        <f t="shared" si="100"/>
        <v>IE-TA</v>
      </c>
      <c r="V229" s="114" t="str">
        <f t="shared" si="100"/>
        <v>IE-WD</v>
      </c>
      <c r="W229" s="114" t="str">
        <f t="shared" si="100"/>
        <v>IE-G</v>
      </c>
      <c r="X229" s="114" t="str">
        <f t="shared" si="100"/>
        <v>IE-LM</v>
      </c>
      <c r="Y229" s="114" t="str">
        <f t="shared" si="100"/>
        <v>IE-MO</v>
      </c>
      <c r="Z229" s="114" t="str">
        <f t="shared" si="100"/>
        <v>IE-RN</v>
      </c>
      <c r="AA229" s="114" t="str">
        <f t="shared" si="100"/>
        <v>IE-SO</v>
      </c>
      <c r="AB229" s="114" t="str">
        <f t="shared" si="100"/>
        <v>IE-CN</v>
      </c>
      <c r="AC229" s="114" t="str">
        <f t="shared" si="100"/>
        <v>IE-DL</v>
      </c>
      <c r="AD229" s="114" t="str">
        <f t="shared" si="100"/>
        <v>IE-MN</v>
      </c>
    </row>
    <row r="230" spans="1:30">
      <c r="B230" s="201" t="s">
        <v>609</v>
      </c>
      <c r="C230" s="201" t="s">
        <v>593</v>
      </c>
      <c r="D230" s="245">
        <f>SUMPRODUCT(D204:D210,D217:D223)</f>
        <v>1.9907750239914981</v>
      </c>
      <c r="E230" s="245">
        <f>IF(E197&gt;1,SUMPRODUCT(E204:E210,E217:E223),$D$230)</f>
        <v>1.9907750239914981</v>
      </c>
      <c r="F230" s="245">
        <f t="shared" ref="F230:AD230" si="101">IF(F197&gt;1,SUMPRODUCT(F204:F210,F217:F223),$D$230)</f>
        <v>1.9322339095618617</v>
      </c>
      <c r="G230" s="245">
        <f t="shared" si="101"/>
        <v>1.9907750239914981</v>
      </c>
      <c r="H230" s="245">
        <f t="shared" si="101"/>
        <v>1.9907750239914981</v>
      </c>
      <c r="I230" s="245">
        <f t="shared" si="101"/>
        <v>1.9907750239914981</v>
      </c>
      <c r="J230" s="245">
        <f t="shared" si="101"/>
        <v>2.1989941802073991</v>
      </c>
      <c r="K230" s="245">
        <f t="shared" si="101"/>
        <v>1.9907750239914981</v>
      </c>
      <c r="L230" s="245">
        <f t="shared" si="101"/>
        <v>2.1802130644366953</v>
      </c>
      <c r="M230" s="245">
        <f t="shared" si="101"/>
        <v>2.1005888918429378</v>
      </c>
      <c r="N230" s="245">
        <f t="shared" si="101"/>
        <v>1.9907750239914981</v>
      </c>
      <c r="O230" s="245">
        <f t="shared" si="101"/>
        <v>2.2476712661665643</v>
      </c>
      <c r="P230" s="245">
        <f t="shared" si="101"/>
        <v>1.8903695153417397</v>
      </c>
      <c r="Q230" s="245">
        <f t="shared" si="101"/>
        <v>1.9907750239914981</v>
      </c>
      <c r="R230" s="245">
        <f t="shared" si="101"/>
        <v>2.041395308408581</v>
      </c>
      <c r="S230" s="245">
        <f t="shared" si="101"/>
        <v>1.9468181122654045</v>
      </c>
      <c r="T230" s="245">
        <f t="shared" si="101"/>
        <v>1.9338238174863407</v>
      </c>
      <c r="U230" s="245">
        <f t="shared" si="101"/>
        <v>1.9907750239914981</v>
      </c>
      <c r="V230" s="245">
        <f t="shared" si="101"/>
        <v>1.9907750239914981</v>
      </c>
      <c r="W230" s="245">
        <f t="shared" si="101"/>
        <v>1.9983046136198885</v>
      </c>
      <c r="X230" s="245">
        <f t="shared" si="101"/>
        <v>1.9907750239914981</v>
      </c>
      <c r="Y230" s="245">
        <f t="shared" si="101"/>
        <v>1.9907750239914981</v>
      </c>
      <c r="Z230" s="245">
        <f t="shared" si="101"/>
        <v>1.9907750239914981</v>
      </c>
      <c r="AA230" s="245">
        <f t="shared" si="101"/>
        <v>1.9907750239914981</v>
      </c>
      <c r="AB230" s="245">
        <f t="shared" si="101"/>
        <v>1.9907750239914981</v>
      </c>
      <c r="AC230" s="245">
        <f t="shared" si="101"/>
        <v>1.949556895070395</v>
      </c>
      <c r="AD230" s="245">
        <f t="shared" si="101"/>
        <v>1.9907750239914981</v>
      </c>
    </row>
    <row r="231" spans="1:30">
      <c r="B231" s="200"/>
      <c r="C231" s="200" t="s">
        <v>581</v>
      </c>
      <c r="D231" s="248">
        <f>1000/D230</f>
        <v>502.31693081772892</v>
      </c>
      <c r="E231" s="248">
        <f>1000/E230</f>
        <v>502.31693081772892</v>
      </c>
      <c r="F231" s="248">
        <f>1000/F230</f>
        <v>517.53568501794496</v>
      </c>
      <c r="G231" s="248">
        <f>1000/G230</f>
        <v>502.31693081772892</v>
      </c>
      <c r="H231" s="248">
        <f t="shared" ref="H231" si="102">1000/H230</f>
        <v>502.31693081772892</v>
      </c>
      <c r="I231" s="248">
        <f t="shared" ref="I231" si="103">1000/I230</f>
        <v>502.31693081772892</v>
      </c>
      <c r="J231" s="248">
        <f t="shared" ref="J231" si="104">1000/J230</f>
        <v>454.7533636063032</v>
      </c>
      <c r="K231" s="248">
        <f t="shared" ref="K231" si="105">1000/K230</f>
        <v>502.31693081772892</v>
      </c>
      <c r="L231" s="248">
        <f t="shared" ref="L231" si="106">1000/L230</f>
        <v>458.67076769323523</v>
      </c>
      <c r="M231" s="248">
        <f t="shared" ref="M231" si="107">1000/M230</f>
        <v>476.05697806135527</v>
      </c>
      <c r="N231" s="248">
        <f t="shared" ref="N231" si="108">1000/N230</f>
        <v>502.31693081772892</v>
      </c>
      <c r="O231" s="248">
        <f t="shared" ref="O231" si="109">1000/O230</f>
        <v>444.9049178377025</v>
      </c>
      <c r="P231" s="248">
        <f t="shared" ref="P231" si="110">1000/P230</f>
        <v>528.99710447310122</v>
      </c>
      <c r="Q231" s="248">
        <f t="shared" ref="Q231" si="111">1000/Q230</f>
        <v>502.31693081772892</v>
      </c>
      <c r="R231" s="248">
        <f t="shared" ref="R231" si="112">1000/R230</f>
        <v>489.86102587821375</v>
      </c>
      <c r="S231" s="248">
        <f t="shared" ref="S231" si="113">1000/S230</f>
        <v>513.65866882980424</v>
      </c>
      <c r="T231" s="248">
        <f t="shared" ref="T231" si="114">1000/T230</f>
        <v>517.11018912769362</v>
      </c>
      <c r="U231" s="248">
        <f t="shared" ref="U231" si="115">1000/U230</f>
        <v>502.31693081772892</v>
      </c>
      <c r="V231" s="248">
        <f t="shared" ref="V231" si="116">1000/V230</f>
        <v>502.31693081772892</v>
      </c>
      <c r="W231" s="248">
        <f t="shared" ref="W231" si="117">1000/W230</f>
        <v>500.42420619172776</v>
      </c>
      <c r="X231" s="248">
        <f t="shared" ref="X231" si="118">1000/X230</f>
        <v>502.31693081772892</v>
      </c>
      <c r="Y231" s="248">
        <f t="shared" ref="Y231" si="119">1000/Y230</f>
        <v>502.31693081772892</v>
      </c>
      <c r="Z231" s="248">
        <f t="shared" ref="Z231" si="120">1000/Z230</f>
        <v>502.31693081772892</v>
      </c>
      <c r="AA231" s="248">
        <f t="shared" ref="AA231" si="121">1000/AA230</f>
        <v>502.31693081772892</v>
      </c>
      <c r="AB231" s="248">
        <f t="shared" ref="AB231" si="122">1000/AB230</f>
        <v>502.31693081772892</v>
      </c>
      <c r="AC231" s="248">
        <f t="shared" ref="AC231" si="123">1000/AC230</f>
        <v>512.93706920202078</v>
      </c>
      <c r="AD231" s="248">
        <f t="shared" ref="AD231" si="124">1000/AD230</f>
        <v>502.31693081772892</v>
      </c>
    </row>
    <row r="232" spans="1:30">
      <c r="B232" s="22" t="s">
        <v>598</v>
      </c>
    </row>
    <row r="234" spans="1:30" s="201" customFormat="1">
      <c r="A234" s="492"/>
    </row>
    <row r="236" spans="1:30">
      <c r="B236" s="251"/>
      <c r="C236" s="251"/>
      <c r="D236" s="251"/>
      <c r="E236" s="251"/>
      <c r="F236" s="251"/>
      <c r="G236" s="251"/>
      <c r="H236" s="251"/>
      <c r="I236" s="251"/>
      <c r="J236" s="251"/>
      <c r="K236" s="251"/>
      <c r="L236" s="251"/>
      <c r="M236" s="251"/>
      <c r="N236" s="251"/>
      <c r="O236" s="251"/>
      <c r="P236" s="251"/>
      <c r="Q236" s="251"/>
      <c r="R236" s="251"/>
      <c r="S236" s="251"/>
      <c r="T236" s="251"/>
      <c r="U236" s="251"/>
      <c r="V236" s="251"/>
      <c r="W236" s="251"/>
      <c r="X236" s="251"/>
      <c r="Y236" s="251"/>
      <c r="Z236" s="251"/>
      <c r="AA236" s="251"/>
      <c r="AB236" s="251"/>
      <c r="AC236" s="251"/>
      <c r="AD236" s="251"/>
    </row>
    <row r="237" spans="1:30" ht="15.6">
      <c r="B237" s="143" t="s">
        <v>602</v>
      </c>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row>
    <row r="238" spans="1:30">
      <c r="B238" s="114" t="s">
        <v>588</v>
      </c>
      <c r="C238" s="114" t="s">
        <v>63</v>
      </c>
      <c r="D238" s="114" t="str">
        <f>D229</f>
        <v>IE</v>
      </c>
      <c r="E238" s="114" t="str">
        <f t="shared" ref="E238:AD238" si="125">E229</f>
        <v>IE-CW</v>
      </c>
      <c r="F238" s="114" t="str">
        <f t="shared" si="125"/>
        <v>IE-D</v>
      </c>
      <c r="G238" s="114" t="str">
        <f t="shared" si="125"/>
        <v>IE-KE</v>
      </c>
      <c r="H238" s="114" t="str">
        <f t="shared" si="125"/>
        <v>IE-KK</v>
      </c>
      <c r="I238" s="114" t="str">
        <f t="shared" si="125"/>
        <v>IE-LS</v>
      </c>
      <c r="J238" s="114" t="str">
        <f t="shared" si="125"/>
        <v>IE-LD</v>
      </c>
      <c r="K238" s="114" t="str">
        <f t="shared" si="125"/>
        <v>IE-LH</v>
      </c>
      <c r="L238" s="114" t="str">
        <f t="shared" si="125"/>
        <v>IE-MH</v>
      </c>
      <c r="M238" s="114" t="str">
        <f t="shared" si="125"/>
        <v>IE-OY</v>
      </c>
      <c r="N238" s="114" t="str">
        <f t="shared" si="125"/>
        <v>IE-WH</v>
      </c>
      <c r="O238" s="114" t="str">
        <f t="shared" si="125"/>
        <v>IE-WX</v>
      </c>
      <c r="P238" s="114" t="str">
        <f t="shared" si="125"/>
        <v>IE-WW</v>
      </c>
      <c r="Q238" s="114" t="str">
        <f t="shared" si="125"/>
        <v>IE-CE</v>
      </c>
      <c r="R238" s="114" t="str">
        <f t="shared" si="125"/>
        <v>IE-CO</v>
      </c>
      <c r="S238" s="114" t="str">
        <f t="shared" si="125"/>
        <v>IE-KY</v>
      </c>
      <c r="T238" s="114" t="str">
        <f t="shared" si="125"/>
        <v>IE-LK</v>
      </c>
      <c r="U238" s="114" t="str">
        <f t="shared" si="125"/>
        <v>IE-TA</v>
      </c>
      <c r="V238" s="114" t="str">
        <f t="shared" si="125"/>
        <v>IE-WD</v>
      </c>
      <c r="W238" s="114" t="str">
        <f t="shared" si="125"/>
        <v>IE-G</v>
      </c>
      <c r="X238" s="114" t="str">
        <f t="shared" si="125"/>
        <v>IE-LM</v>
      </c>
      <c r="Y238" s="114" t="str">
        <f t="shared" si="125"/>
        <v>IE-MO</v>
      </c>
      <c r="Z238" s="114" t="str">
        <f t="shared" si="125"/>
        <v>IE-RN</v>
      </c>
      <c r="AA238" s="114" t="str">
        <f t="shared" si="125"/>
        <v>IE-SO</v>
      </c>
      <c r="AB238" s="114" t="str">
        <f t="shared" si="125"/>
        <v>IE-CN</v>
      </c>
      <c r="AC238" s="114" t="str">
        <f t="shared" si="125"/>
        <v>IE-DL</v>
      </c>
      <c r="AD238" s="114" t="str">
        <f t="shared" si="125"/>
        <v>IE-MN</v>
      </c>
    </row>
    <row r="239" spans="1:30">
      <c r="B239" s="201" t="s">
        <v>332</v>
      </c>
      <c r="C239" s="201" t="s">
        <v>516</v>
      </c>
      <c r="D239" s="10">
        <f>SUM(E239:AD239)</f>
        <v>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row>
    <row r="240" spans="1:30">
      <c r="B240" s="201" t="s">
        <v>333</v>
      </c>
      <c r="C240" s="201" t="s">
        <v>516</v>
      </c>
      <c r="D240" s="10">
        <f t="shared" ref="D240:D245" si="126">SUM(E240:AD240)</f>
        <v>5667</v>
      </c>
      <c r="E240" s="10">
        <v>72</v>
      </c>
      <c r="F240" s="10">
        <v>157</v>
      </c>
      <c r="G240" s="10">
        <v>210</v>
      </c>
      <c r="H240" s="10">
        <v>418</v>
      </c>
      <c r="I240" s="10">
        <v>87</v>
      </c>
      <c r="J240" s="10">
        <v>215</v>
      </c>
      <c r="K240" s="10">
        <v>32</v>
      </c>
      <c r="L240" s="10">
        <v>43</v>
      </c>
      <c r="M240" s="10">
        <v>43</v>
      </c>
      <c r="N240" s="10">
        <v>182</v>
      </c>
      <c r="O240" s="10">
        <v>147</v>
      </c>
      <c r="P240" s="10">
        <v>252</v>
      </c>
      <c r="Q240" s="10">
        <v>144</v>
      </c>
      <c r="R240" s="10">
        <v>806</v>
      </c>
      <c r="S240" s="10">
        <v>214</v>
      </c>
      <c r="T240" s="10">
        <v>25</v>
      </c>
      <c r="U240" s="10">
        <v>61</v>
      </c>
      <c r="V240" s="10">
        <v>160</v>
      </c>
      <c r="W240" s="10">
        <v>1421</v>
      </c>
      <c r="X240" s="10">
        <v>79</v>
      </c>
      <c r="Y240" s="10">
        <v>194</v>
      </c>
      <c r="Z240" s="10">
        <v>64</v>
      </c>
      <c r="AA240" s="10">
        <v>59</v>
      </c>
      <c r="AB240" s="10">
        <v>75</v>
      </c>
      <c r="AC240" s="10">
        <v>145</v>
      </c>
      <c r="AD240" s="10">
        <v>362</v>
      </c>
    </row>
    <row r="241" spans="2:30">
      <c r="B241" s="201" t="s">
        <v>334</v>
      </c>
      <c r="C241" s="201" t="s">
        <v>516</v>
      </c>
      <c r="D241" s="10">
        <f t="shared" si="126"/>
        <v>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row>
    <row r="242" spans="2:30">
      <c r="B242" s="201" t="s">
        <v>335</v>
      </c>
      <c r="C242" s="201" t="s">
        <v>516</v>
      </c>
      <c r="D242" s="10">
        <f t="shared" si="126"/>
        <v>33</v>
      </c>
      <c r="E242" s="10">
        <v>1</v>
      </c>
      <c r="F242" s="10"/>
      <c r="G242" s="10">
        <v>3</v>
      </c>
      <c r="H242" s="10">
        <v>2</v>
      </c>
      <c r="I242" s="10">
        <v>1</v>
      </c>
      <c r="J242" s="10">
        <v>1</v>
      </c>
      <c r="K242" s="10"/>
      <c r="L242" s="10">
        <v>1</v>
      </c>
      <c r="M242" s="10"/>
      <c r="N242" s="10"/>
      <c r="O242" s="10"/>
      <c r="P242" s="10"/>
      <c r="Q242" s="10">
        <v>1</v>
      </c>
      <c r="R242" s="10">
        <v>2</v>
      </c>
      <c r="S242" s="10">
        <v>1</v>
      </c>
      <c r="T242" s="10"/>
      <c r="U242" s="10"/>
      <c r="V242" s="10"/>
      <c r="W242" s="10">
        <v>14</v>
      </c>
      <c r="X242" s="10"/>
      <c r="Y242" s="10">
        <v>1</v>
      </c>
      <c r="Z242" s="10">
        <v>1</v>
      </c>
      <c r="AA242" s="10"/>
      <c r="AB242" s="10"/>
      <c r="AC242" s="10"/>
      <c r="AD242" s="10">
        <v>4</v>
      </c>
    </row>
    <row r="243" spans="2:30">
      <c r="B243" s="201" t="s">
        <v>336</v>
      </c>
      <c r="C243" s="201" t="s">
        <v>516</v>
      </c>
      <c r="D243" s="10">
        <f t="shared" si="126"/>
        <v>1726</v>
      </c>
      <c r="E243" s="10">
        <v>18</v>
      </c>
      <c r="F243" s="10">
        <v>63</v>
      </c>
      <c r="G243" s="10">
        <v>42</v>
      </c>
      <c r="H243" s="10">
        <v>104</v>
      </c>
      <c r="I243" s="10">
        <v>19</v>
      </c>
      <c r="J243" s="10">
        <v>61</v>
      </c>
      <c r="K243" s="10">
        <v>9</v>
      </c>
      <c r="L243" s="10">
        <v>17</v>
      </c>
      <c r="M243" s="10">
        <v>3</v>
      </c>
      <c r="N243" s="10">
        <v>43</v>
      </c>
      <c r="O243" s="10">
        <v>13</v>
      </c>
      <c r="P243" s="10">
        <v>36</v>
      </c>
      <c r="Q243" s="10">
        <v>42</v>
      </c>
      <c r="R243" s="10">
        <v>212</v>
      </c>
      <c r="S243" s="10">
        <v>96</v>
      </c>
      <c r="T243" s="10">
        <v>2</v>
      </c>
      <c r="U243" s="10">
        <v>9</v>
      </c>
      <c r="V243" s="10">
        <v>45</v>
      </c>
      <c r="W243" s="10">
        <v>720</v>
      </c>
      <c r="X243" s="10">
        <v>21</v>
      </c>
      <c r="Y243" s="10">
        <v>35</v>
      </c>
      <c r="Z243" s="10">
        <v>16</v>
      </c>
      <c r="AA243" s="10">
        <v>7</v>
      </c>
      <c r="AB243" s="10">
        <v>7</v>
      </c>
      <c r="AC243" s="10">
        <v>22</v>
      </c>
      <c r="AD243" s="10">
        <v>64</v>
      </c>
    </row>
    <row r="244" spans="2:30">
      <c r="B244" s="201" t="s">
        <v>337</v>
      </c>
      <c r="C244" s="201" t="s">
        <v>516</v>
      </c>
      <c r="D244" s="10">
        <f t="shared" si="126"/>
        <v>1103</v>
      </c>
      <c r="E244" s="10">
        <v>7</v>
      </c>
      <c r="F244" s="10">
        <v>45</v>
      </c>
      <c r="G244" s="10">
        <v>26</v>
      </c>
      <c r="H244" s="10">
        <v>50</v>
      </c>
      <c r="I244" s="10">
        <v>17</v>
      </c>
      <c r="J244" s="10">
        <v>39</v>
      </c>
      <c r="K244" s="10">
        <v>0</v>
      </c>
      <c r="L244" s="10">
        <v>22</v>
      </c>
      <c r="M244" s="10">
        <v>7</v>
      </c>
      <c r="N244" s="10">
        <v>35</v>
      </c>
      <c r="O244" s="10">
        <v>17</v>
      </c>
      <c r="P244" s="10">
        <v>27</v>
      </c>
      <c r="Q244" s="10">
        <v>18</v>
      </c>
      <c r="R244" s="10">
        <v>142</v>
      </c>
      <c r="S244" s="10">
        <v>39</v>
      </c>
      <c r="T244" s="10">
        <v>6</v>
      </c>
      <c r="U244" s="10">
        <v>5</v>
      </c>
      <c r="V244" s="10">
        <v>24</v>
      </c>
      <c r="W244" s="10">
        <v>471</v>
      </c>
      <c r="X244" s="10">
        <v>7</v>
      </c>
      <c r="Y244" s="10">
        <v>17</v>
      </c>
      <c r="Z244" s="10">
        <v>4</v>
      </c>
      <c r="AA244" s="10">
        <v>9</v>
      </c>
      <c r="AB244" s="10">
        <v>9</v>
      </c>
      <c r="AC244" s="10">
        <v>18</v>
      </c>
      <c r="AD244" s="10">
        <v>42</v>
      </c>
    </row>
    <row r="245" spans="2:30">
      <c r="B245" s="201" t="s">
        <v>338</v>
      </c>
      <c r="C245" s="201" t="s">
        <v>516</v>
      </c>
      <c r="D245" s="10">
        <f t="shared" si="126"/>
        <v>0</v>
      </c>
      <c r="E245" s="13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c r="AD245" s="138">
        <v>0</v>
      </c>
    </row>
    <row r="246" spans="2:30">
      <c r="B246" s="200" t="s">
        <v>16</v>
      </c>
      <c r="C246" s="200" t="s">
        <v>516</v>
      </c>
      <c r="D246" s="244">
        <f>SUM(D239:D245)</f>
        <v>8529</v>
      </c>
      <c r="E246" s="244">
        <f t="shared" ref="E246:AD246" si="127">SUM(E239:E245)</f>
        <v>98</v>
      </c>
      <c r="F246" s="244">
        <f t="shared" si="127"/>
        <v>265</v>
      </c>
      <c r="G246" s="244">
        <f t="shared" si="127"/>
        <v>281</v>
      </c>
      <c r="H246" s="244">
        <f t="shared" si="127"/>
        <v>574</v>
      </c>
      <c r="I246" s="244">
        <f t="shared" si="127"/>
        <v>124</v>
      </c>
      <c r="J246" s="244">
        <f t="shared" si="127"/>
        <v>316</v>
      </c>
      <c r="K246" s="244">
        <f t="shared" si="127"/>
        <v>41</v>
      </c>
      <c r="L246" s="244">
        <f t="shared" si="127"/>
        <v>83</v>
      </c>
      <c r="M246" s="244">
        <f t="shared" si="127"/>
        <v>53</v>
      </c>
      <c r="N246" s="244">
        <f t="shared" si="127"/>
        <v>260</v>
      </c>
      <c r="O246" s="244">
        <f t="shared" si="127"/>
        <v>177</v>
      </c>
      <c r="P246" s="244">
        <f t="shared" si="127"/>
        <v>315</v>
      </c>
      <c r="Q246" s="244">
        <f t="shared" si="127"/>
        <v>205</v>
      </c>
      <c r="R246" s="244">
        <f t="shared" si="127"/>
        <v>1162</v>
      </c>
      <c r="S246" s="244">
        <f t="shared" si="127"/>
        <v>350</v>
      </c>
      <c r="T246" s="244">
        <f t="shared" si="127"/>
        <v>33</v>
      </c>
      <c r="U246" s="244">
        <f t="shared" si="127"/>
        <v>75</v>
      </c>
      <c r="V246" s="244">
        <f t="shared" si="127"/>
        <v>229</v>
      </c>
      <c r="W246" s="244">
        <f t="shared" si="127"/>
        <v>2626</v>
      </c>
      <c r="X246" s="244">
        <f t="shared" si="127"/>
        <v>107</v>
      </c>
      <c r="Y246" s="244">
        <f t="shared" si="127"/>
        <v>247</v>
      </c>
      <c r="Z246" s="244">
        <f t="shared" si="127"/>
        <v>85</v>
      </c>
      <c r="AA246" s="244">
        <f t="shared" si="127"/>
        <v>75</v>
      </c>
      <c r="AB246" s="244">
        <f t="shared" si="127"/>
        <v>91</v>
      </c>
      <c r="AC246" s="244">
        <f t="shared" si="127"/>
        <v>185</v>
      </c>
      <c r="AD246" s="244">
        <f t="shared" si="127"/>
        <v>472</v>
      </c>
    </row>
    <row r="247" spans="2:30">
      <c r="B247" s="201" t="s">
        <v>599</v>
      </c>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row>
    <row r="251" spans="2:30" ht="15.6">
      <c r="B251" s="167" t="s">
        <v>600</v>
      </c>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row>
    <row r="252" spans="2:30">
      <c r="B252" s="114" t="s">
        <v>588</v>
      </c>
      <c r="C252" s="114" t="s">
        <v>63</v>
      </c>
      <c r="D252" s="114" t="str">
        <f>D238</f>
        <v>IE</v>
      </c>
      <c r="E252" s="114" t="str">
        <f t="shared" ref="E252:AD252" si="128">E238</f>
        <v>IE-CW</v>
      </c>
      <c r="F252" s="114" t="str">
        <f t="shared" si="128"/>
        <v>IE-D</v>
      </c>
      <c r="G252" s="114" t="str">
        <f t="shared" si="128"/>
        <v>IE-KE</v>
      </c>
      <c r="H252" s="114" t="str">
        <f t="shared" si="128"/>
        <v>IE-KK</v>
      </c>
      <c r="I252" s="114" t="str">
        <f t="shared" si="128"/>
        <v>IE-LS</v>
      </c>
      <c r="J252" s="114" t="str">
        <f t="shared" si="128"/>
        <v>IE-LD</v>
      </c>
      <c r="K252" s="114" t="str">
        <f t="shared" si="128"/>
        <v>IE-LH</v>
      </c>
      <c r="L252" s="114" t="str">
        <f t="shared" si="128"/>
        <v>IE-MH</v>
      </c>
      <c r="M252" s="114" t="str">
        <f t="shared" si="128"/>
        <v>IE-OY</v>
      </c>
      <c r="N252" s="114" t="str">
        <f t="shared" si="128"/>
        <v>IE-WH</v>
      </c>
      <c r="O252" s="114" t="str">
        <f t="shared" si="128"/>
        <v>IE-WX</v>
      </c>
      <c r="P252" s="114" t="str">
        <f t="shared" si="128"/>
        <v>IE-WW</v>
      </c>
      <c r="Q252" s="114" t="str">
        <f t="shared" si="128"/>
        <v>IE-CE</v>
      </c>
      <c r="R252" s="114" t="str">
        <f t="shared" si="128"/>
        <v>IE-CO</v>
      </c>
      <c r="S252" s="114" t="str">
        <f t="shared" si="128"/>
        <v>IE-KY</v>
      </c>
      <c r="T252" s="114" t="str">
        <f t="shared" si="128"/>
        <v>IE-LK</v>
      </c>
      <c r="U252" s="114" t="str">
        <f t="shared" si="128"/>
        <v>IE-TA</v>
      </c>
      <c r="V252" s="114" t="str">
        <f t="shared" si="128"/>
        <v>IE-WD</v>
      </c>
      <c r="W252" s="114" t="str">
        <f t="shared" si="128"/>
        <v>IE-G</v>
      </c>
      <c r="X252" s="114" t="str">
        <f t="shared" si="128"/>
        <v>IE-LM</v>
      </c>
      <c r="Y252" s="114" t="str">
        <f t="shared" si="128"/>
        <v>IE-MO</v>
      </c>
      <c r="Z252" s="114" t="str">
        <f t="shared" si="128"/>
        <v>IE-RN</v>
      </c>
      <c r="AA252" s="114" t="str">
        <f t="shared" si="128"/>
        <v>IE-SO</v>
      </c>
      <c r="AB252" s="114" t="str">
        <f t="shared" si="128"/>
        <v>IE-CN</v>
      </c>
      <c r="AC252" s="114" t="str">
        <f t="shared" si="128"/>
        <v>IE-DL</v>
      </c>
      <c r="AD252" s="114" t="str">
        <f t="shared" si="128"/>
        <v>IE-MN</v>
      </c>
    </row>
    <row r="253" spans="2:30">
      <c r="B253" s="201" t="s">
        <v>332</v>
      </c>
      <c r="C253" s="247" t="s">
        <v>592</v>
      </c>
      <c r="D253" s="35">
        <f>D239/D$246</f>
        <v>0</v>
      </c>
      <c r="E253" s="35">
        <f t="shared" ref="E253:AD259" si="129">E239/E$246</f>
        <v>0</v>
      </c>
      <c r="F253" s="35">
        <f>F239/F$246</f>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c r="AD253" s="35">
        <f t="shared" si="129"/>
        <v>0</v>
      </c>
    </row>
    <row r="254" spans="2:30">
      <c r="B254" s="201" t="s">
        <v>333</v>
      </c>
      <c r="C254" s="2" t="s">
        <v>592</v>
      </c>
      <c r="D254" s="35">
        <f t="shared" ref="D254:S258" si="130">D240/D$246</f>
        <v>0.6644389729159339</v>
      </c>
      <c r="E254" s="35">
        <f t="shared" si="130"/>
        <v>0.73469387755102045</v>
      </c>
      <c r="F254" s="35">
        <f t="shared" si="130"/>
        <v>0.59245283018867922</v>
      </c>
      <c r="G254" s="35">
        <f t="shared" si="130"/>
        <v>0.74733096085409256</v>
      </c>
      <c r="H254" s="35">
        <f t="shared" si="130"/>
        <v>0.72822299651567945</v>
      </c>
      <c r="I254" s="35">
        <f t="shared" si="130"/>
        <v>0.70161290322580649</v>
      </c>
      <c r="J254" s="35">
        <f t="shared" si="130"/>
        <v>0.680379746835443</v>
      </c>
      <c r="K254" s="35">
        <f t="shared" si="130"/>
        <v>0.78048780487804881</v>
      </c>
      <c r="L254" s="35">
        <f t="shared" si="130"/>
        <v>0.51807228915662651</v>
      </c>
      <c r="M254" s="35">
        <f t="shared" si="130"/>
        <v>0.81132075471698117</v>
      </c>
      <c r="N254" s="35">
        <f t="shared" si="130"/>
        <v>0.7</v>
      </c>
      <c r="O254" s="35">
        <f t="shared" si="130"/>
        <v>0.83050847457627119</v>
      </c>
      <c r="P254" s="35">
        <f t="shared" si="130"/>
        <v>0.8</v>
      </c>
      <c r="Q254" s="35">
        <f t="shared" si="130"/>
        <v>0.70243902439024386</v>
      </c>
      <c r="R254" s="35">
        <f t="shared" si="130"/>
        <v>0.69363166953528399</v>
      </c>
      <c r="S254" s="35">
        <f t="shared" si="130"/>
        <v>0.61142857142857143</v>
      </c>
      <c r="T254" s="35">
        <f t="shared" si="129"/>
        <v>0.75757575757575757</v>
      </c>
      <c r="U254" s="35">
        <f t="shared" si="129"/>
        <v>0.81333333333333335</v>
      </c>
      <c r="V254" s="35">
        <f t="shared" si="129"/>
        <v>0.69868995633187769</v>
      </c>
      <c r="W254" s="35">
        <f t="shared" si="129"/>
        <v>0.5411271896420411</v>
      </c>
      <c r="X254" s="35">
        <f t="shared" si="129"/>
        <v>0.73831775700934577</v>
      </c>
      <c r="Y254" s="35">
        <f t="shared" si="129"/>
        <v>0.78542510121457487</v>
      </c>
      <c r="Z254" s="35">
        <f t="shared" si="129"/>
        <v>0.75294117647058822</v>
      </c>
      <c r="AA254" s="35">
        <f t="shared" si="129"/>
        <v>0.78666666666666663</v>
      </c>
      <c r="AB254" s="35">
        <f t="shared" si="129"/>
        <v>0.82417582417582413</v>
      </c>
      <c r="AC254" s="35">
        <f t="shared" si="129"/>
        <v>0.78378378378378377</v>
      </c>
      <c r="AD254" s="35">
        <f t="shared" si="129"/>
        <v>0.76694915254237284</v>
      </c>
    </row>
    <row r="255" spans="2:30">
      <c r="B255" s="201" t="s">
        <v>334</v>
      </c>
      <c r="C255" s="2" t="s">
        <v>592</v>
      </c>
      <c r="D255" s="35">
        <f t="shared" si="130"/>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c r="AD255" s="35">
        <f t="shared" si="129"/>
        <v>0</v>
      </c>
    </row>
    <row r="256" spans="2:30">
      <c r="B256" s="201" t="s">
        <v>335</v>
      </c>
      <c r="C256" s="2" t="s">
        <v>592</v>
      </c>
      <c r="D256" s="35">
        <f t="shared" si="130"/>
        <v>3.8691523039043265E-3</v>
      </c>
      <c r="E256" s="35">
        <f t="shared" si="129"/>
        <v>1.020408163265306E-2</v>
      </c>
      <c r="F256" s="35">
        <f t="shared" si="129"/>
        <v>0</v>
      </c>
      <c r="G256" s="35">
        <f t="shared" si="129"/>
        <v>1.0676156583629894E-2</v>
      </c>
      <c r="H256" s="35">
        <f t="shared" si="129"/>
        <v>3.4843205574912892E-3</v>
      </c>
      <c r="I256" s="35">
        <f t="shared" si="129"/>
        <v>8.0645161290322578E-3</v>
      </c>
      <c r="J256" s="35">
        <f t="shared" si="129"/>
        <v>3.1645569620253164E-3</v>
      </c>
      <c r="K256" s="35">
        <f t="shared" si="129"/>
        <v>0</v>
      </c>
      <c r="L256" s="35">
        <f t="shared" si="129"/>
        <v>1.2048192771084338E-2</v>
      </c>
      <c r="M256" s="35">
        <f t="shared" si="129"/>
        <v>0</v>
      </c>
      <c r="N256" s="35">
        <f t="shared" si="129"/>
        <v>0</v>
      </c>
      <c r="O256" s="35">
        <f t="shared" si="129"/>
        <v>0</v>
      </c>
      <c r="P256" s="35">
        <f t="shared" si="129"/>
        <v>0</v>
      </c>
      <c r="Q256" s="35">
        <f t="shared" si="129"/>
        <v>4.8780487804878049E-3</v>
      </c>
      <c r="R256" s="35">
        <f t="shared" si="129"/>
        <v>1.7211703958691911E-3</v>
      </c>
      <c r="S256" s="35">
        <f t="shared" si="129"/>
        <v>2.8571428571428571E-3</v>
      </c>
      <c r="T256" s="35">
        <f t="shared" si="129"/>
        <v>0</v>
      </c>
      <c r="U256" s="35">
        <f t="shared" si="129"/>
        <v>0</v>
      </c>
      <c r="V256" s="35">
        <f t="shared" si="129"/>
        <v>0</v>
      </c>
      <c r="W256" s="35">
        <f t="shared" si="129"/>
        <v>5.3313023610053311E-3</v>
      </c>
      <c r="X256" s="35">
        <f t="shared" si="129"/>
        <v>0</v>
      </c>
      <c r="Y256" s="35">
        <f t="shared" si="129"/>
        <v>4.048582995951417E-3</v>
      </c>
      <c r="Z256" s="35">
        <f t="shared" si="129"/>
        <v>1.1764705882352941E-2</v>
      </c>
      <c r="AA256" s="35">
        <f t="shared" si="129"/>
        <v>0</v>
      </c>
      <c r="AB256" s="35">
        <f t="shared" si="129"/>
        <v>0</v>
      </c>
      <c r="AC256" s="35">
        <f t="shared" si="129"/>
        <v>0</v>
      </c>
      <c r="AD256" s="35">
        <f t="shared" si="129"/>
        <v>8.4745762711864406E-3</v>
      </c>
    </row>
    <row r="257" spans="2:30">
      <c r="B257" s="201" t="s">
        <v>336</v>
      </c>
      <c r="C257" s="2" t="s">
        <v>592</v>
      </c>
      <c r="D257" s="35">
        <f t="shared" si="130"/>
        <v>0.20236839019814751</v>
      </c>
      <c r="E257" s="35">
        <f t="shared" si="129"/>
        <v>0.18367346938775511</v>
      </c>
      <c r="F257" s="35">
        <f t="shared" si="129"/>
        <v>0.23773584905660378</v>
      </c>
      <c r="G257" s="35">
        <f t="shared" si="129"/>
        <v>0.1494661921708185</v>
      </c>
      <c r="H257" s="35">
        <f t="shared" si="129"/>
        <v>0.18118466898954705</v>
      </c>
      <c r="I257" s="35">
        <f t="shared" si="129"/>
        <v>0.15322580645161291</v>
      </c>
      <c r="J257" s="35">
        <f t="shared" si="129"/>
        <v>0.19303797468354431</v>
      </c>
      <c r="K257" s="35">
        <f t="shared" si="129"/>
        <v>0.21951219512195122</v>
      </c>
      <c r="L257" s="35">
        <f t="shared" si="129"/>
        <v>0.20481927710843373</v>
      </c>
      <c r="M257" s="35">
        <f t="shared" si="129"/>
        <v>5.6603773584905662E-2</v>
      </c>
      <c r="N257" s="35">
        <f t="shared" si="129"/>
        <v>0.16538461538461538</v>
      </c>
      <c r="O257" s="35">
        <f t="shared" si="129"/>
        <v>7.3446327683615822E-2</v>
      </c>
      <c r="P257" s="35">
        <f t="shared" si="129"/>
        <v>0.11428571428571428</v>
      </c>
      <c r="Q257" s="35">
        <f t="shared" si="129"/>
        <v>0.20487804878048779</v>
      </c>
      <c r="R257" s="35">
        <f t="shared" si="129"/>
        <v>0.18244406196213425</v>
      </c>
      <c r="S257" s="35">
        <f t="shared" si="129"/>
        <v>0.2742857142857143</v>
      </c>
      <c r="T257" s="35">
        <f t="shared" si="129"/>
        <v>6.0606060606060608E-2</v>
      </c>
      <c r="U257" s="35">
        <f t="shared" si="129"/>
        <v>0.12</v>
      </c>
      <c r="V257" s="35">
        <f t="shared" si="129"/>
        <v>0.1965065502183406</v>
      </c>
      <c r="W257" s="35">
        <f t="shared" si="129"/>
        <v>0.27418126428027417</v>
      </c>
      <c r="X257" s="35">
        <f t="shared" si="129"/>
        <v>0.19626168224299065</v>
      </c>
      <c r="Y257" s="35">
        <f t="shared" si="129"/>
        <v>0.1417004048582996</v>
      </c>
      <c r="Z257" s="35">
        <f t="shared" si="129"/>
        <v>0.18823529411764706</v>
      </c>
      <c r="AA257" s="35">
        <f t="shared" si="129"/>
        <v>9.3333333333333338E-2</v>
      </c>
      <c r="AB257" s="35">
        <f t="shared" si="129"/>
        <v>7.6923076923076927E-2</v>
      </c>
      <c r="AC257" s="35">
        <f t="shared" si="129"/>
        <v>0.11891891891891893</v>
      </c>
      <c r="AD257" s="35">
        <f t="shared" si="129"/>
        <v>0.13559322033898305</v>
      </c>
    </row>
    <row r="258" spans="2:30">
      <c r="B258" s="201" t="s">
        <v>337</v>
      </c>
      <c r="C258" s="2" t="s">
        <v>592</v>
      </c>
      <c r="D258" s="35">
        <f t="shared" si="130"/>
        <v>0.12932348458201431</v>
      </c>
      <c r="E258" s="35">
        <f t="shared" si="129"/>
        <v>7.1428571428571425E-2</v>
      </c>
      <c r="F258" s="35">
        <f t="shared" si="129"/>
        <v>0.16981132075471697</v>
      </c>
      <c r="G258" s="35">
        <f t="shared" si="129"/>
        <v>9.2526690391459068E-2</v>
      </c>
      <c r="H258" s="35">
        <f t="shared" si="129"/>
        <v>8.7108013937282236E-2</v>
      </c>
      <c r="I258" s="35">
        <f t="shared" si="129"/>
        <v>0.13709677419354838</v>
      </c>
      <c r="J258" s="35">
        <f t="shared" si="129"/>
        <v>0.12341772151898735</v>
      </c>
      <c r="K258" s="35">
        <f t="shared" si="129"/>
        <v>0</v>
      </c>
      <c r="L258" s="35">
        <f t="shared" si="129"/>
        <v>0.26506024096385544</v>
      </c>
      <c r="M258" s="35">
        <f t="shared" si="129"/>
        <v>0.13207547169811321</v>
      </c>
      <c r="N258" s="35">
        <f t="shared" si="129"/>
        <v>0.13461538461538461</v>
      </c>
      <c r="O258" s="35">
        <f t="shared" si="129"/>
        <v>9.6045197740112997E-2</v>
      </c>
      <c r="P258" s="35">
        <f t="shared" si="129"/>
        <v>8.5714285714285715E-2</v>
      </c>
      <c r="Q258" s="35">
        <f t="shared" si="129"/>
        <v>8.7804878048780483E-2</v>
      </c>
      <c r="R258" s="35">
        <f t="shared" si="129"/>
        <v>0.12220309810671257</v>
      </c>
      <c r="S258" s="35">
        <f t="shared" si="129"/>
        <v>0.11142857142857143</v>
      </c>
      <c r="T258" s="35">
        <f t="shared" si="129"/>
        <v>0.18181818181818182</v>
      </c>
      <c r="U258" s="35">
        <f t="shared" si="129"/>
        <v>6.6666666666666666E-2</v>
      </c>
      <c r="V258" s="35">
        <f t="shared" si="129"/>
        <v>0.10480349344978165</v>
      </c>
      <c r="W258" s="35">
        <f t="shared" si="129"/>
        <v>0.17936024371667936</v>
      </c>
      <c r="X258" s="35">
        <f t="shared" si="129"/>
        <v>6.5420560747663545E-2</v>
      </c>
      <c r="Y258" s="35">
        <f t="shared" si="129"/>
        <v>6.8825910931174086E-2</v>
      </c>
      <c r="Z258" s="35">
        <f t="shared" si="129"/>
        <v>4.7058823529411764E-2</v>
      </c>
      <c r="AA258" s="35">
        <f t="shared" si="129"/>
        <v>0.12</v>
      </c>
      <c r="AB258" s="35">
        <f t="shared" si="129"/>
        <v>9.8901098901098897E-2</v>
      </c>
      <c r="AC258" s="35">
        <f t="shared" si="129"/>
        <v>9.7297297297297303E-2</v>
      </c>
      <c r="AD258" s="35">
        <f t="shared" si="129"/>
        <v>8.8983050847457626E-2</v>
      </c>
    </row>
    <row r="259" spans="2:30">
      <c r="B259" s="201" t="s">
        <v>338</v>
      </c>
      <c r="C259" s="2" t="s">
        <v>592</v>
      </c>
      <c r="D259" s="35">
        <f>D245/D$246</f>
        <v>0</v>
      </c>
      <c r="E259" s="35">
        <f>E245/E246</f>
        <v>0</v>
      </c>
      <c r="F259" s="35">
        <f>F245/F$246</f>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c r="AD259" s="35">
        <f t="shared" si="129"/>
        <v>0</v>
      </c>
    </row>
    <row r="260" spans="2:30">
      <c r="B260" s="200" t="s">
        <v>16</v>
      </c>
      <c r="C260" s="200" t="s">
        <v>592</v>
      </c>
      <c r="D260" s="145">
        <f t="shared" ref="D260:AD260" si="131">SUM(D253:D259)</f>
        <v>1</v>
      </c>
      <c r="E260" s="145">
        <f t="shared" si="131"/>
        <v>1</v>
      </c>
      <c r="F260" s="145">
        <f t="shared" si="131"/>
        <v>1</v>
      </c>
      <c r="G260" s="145">
        <f t="shared" si="131"/>
        <v>1</v>
      </c>
      <c r="H260" s="145">
        <f t="shared" si="131"/>
        <v>1</v>
      </c>
      <c r="I260" s="145">
        <f t="shared" si="131"/>
        <v>1</v>
      </c>
      <c r="J260" s="145">
        <f t="shared" si="131"/>
        <v>1</v>
      </c>
      <c r="K260" s="145">
        <f t="shared" si="131"/>
        <v>1</v>
      </c>
      <c r="L260" s="145">
        <f t="shared" si="131"/>
        <v>1</v>
      </c>
      <c r="M260" s="145">
        <f t="shared" si="131"/>
        <v>1</v>
      </c>
      <c r="N260" s="145">
        <f t="shared" si="131"/>
        <v>0.99999999999999989</v>
      </c>
      <c r="O260" s="145">
        <f t="shared" si="131"/>
        <v>1</v>
      </c>
      <c r="P260" s="145">
        <f t="shared" si="131"/>
        <v>1</v>
      </c>
      <c r="Q260" s="145">
        <f t="shared" si="131"/>
        <v>0.99999999999999989</v>
      </c>
      <c r="R260" s="145">
        <f t="shared" si="131"/>
        <v>1</v>
      </c>
      <c r="S260" s="145">
        <f t="shared" si="131"/>
        <v>1</v>
      </c>
      <c r="T260" s="145">
        <f t="shared" si="131"/>
        <v>1</v>
      </c>
      <c r="U260" s="145">
        <f t="shared" si="131"/>
        <v>1</v>
      </c>
      <c r="V260" s="145">
        <f t="shared" si="131"/>
        <v>1</v>
      </c>
      <c r="W260" s="145">
        <f t="shared" si="131"/>
        <v>0.99999999999999989</v>
      </c>
      <c r="X260" s="145">
        <f t="shared" si="131"/>
        <v>1</v>
      </c>
      <c r="Y260" s="145">
        <f t="shared" si="131"/>
        <v>1</v>
      </c>
      <c r="Z260" s="145">
        <f t="shared" si="131"/>
        <v>1</v>
      </c>
      <c r="AA260" s="145">
        <f t="shared" si="131"/>
        <v>1</v>
      </c>
      <c r="AB260" s="145">
        <f t="shared" si="131"/>
        <v>0.99999999999999989</v>
      </c>
      <c r="AC260" s="145">
        <f t="shared" si="131"/>
        <v>1</v>
      </c>
      <c r="AD260" s="145">
        <f t="shared" si="131"/>
        <v>0.99999999999999989</v>
      </c>
    </row>
    <row r="264" spans="2:30" ht="15.6">
      <c r="B264" s="167" t="s">
        <v>601</v>
      </c>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row>
    <row r="265" spans="2:30">
      <c r="B265" s="114" t="s">
        <v>588</v>
      </c>
      <c r="C265" s="114" t="s">
        <v>63</v>
      </c>
      <c r="D265" s="114" t="str">
        <f>D252</f>
        <v>IE</v>
      </c>
      <c r="E265" s="114" t="str">
        <f t="shared" ref="E265:AD265" si="132">E252</f>
        <v>IE-CW</v>
      </c>
      <c r="F265" s="114" t="str">
        <f t="shared" si="132"/>
        <v>IE-D</v>
      </c>
      <c r="G265" s="114" t="str">
        <f t="shared" si="132"/>
        <v>IE-KE</v>
      </c>
      <c r="H265" s="114" t="str">
        <f t="shared" si="132"/>
        <v>IE-KK</v>
      </c>
      <c r="I265" s="114" t="str">
        <f t="shared" si="132"/>
        <v>IE-LS</v>
      </c>
      <c r="J265" s="114" t="str">
        <f t="shared" si="132"/>
        <v>IE-LD</v>
      </c>
      <c r="K265" s="114" t="str">
        <f t="shared" si="132"/>
        <v>IE-LH</v>
      </c>
      <c r="L265" s="114" t="str">
        <f t="shared" si="132"/>
        <v>IE-MH</v>
      </c>
      <c r="M265" s="114" t="str">
        <f t="shared" si="132"/>
        <v>IE-OY</v>
      </c>
      <c r="N265" s="114" t="str">
        <f t="shared" si="132"/>
        <v>IE-WH</v>
      </c>
      <c r="O265" s="114" t="str">
        <f t="shared" si="132"/>
        <v>IE-WX</v>
      </c>
      <c r="P265" s="114" t="str">
        <f t="shared" si="132"/>
        <v>IE-WW</v>
      </c>
      <c r="Q265" s="114" t="str">
        <f t="shared" si="132"/>
        <v>IE-CE</v>
      </c>
      <c r="R265" s="114" t="str">
        <f t="shared" si="132"/>
        <v>IE-CO</v>
      </c>
      <c r="S265" s="114" t="str">
        <f t="shared" si="132"/>
        <v>IE-KY</v>
      </c>
      <c r="T265" s="114" t="str">
        <f t="shared" si="132"/>
        <v>IE-LK</v>
      </c>
      <c r="U265" s="114" t="str">
        <f t="shared" si="132"/>
        <v>IE-TA</v>
      </c>
      <c r="V265" s="114" t="str">
        <f t="shared" si="132"/>
        <v>IE-WD</v>
      </c>
      <c r="W265" s="114" t="str">
        <f t="shared" si="132"/>
        <v>IE-G</v>
      </c>
      <c r="X265" s="114" t="str">
        <f t="shared" si="132"/>
        <v>IE-LM</v>
      </c>
      <c r="Y265" s="114" t="str">
        <f t="shared" si="132"/>
        <v>IE-MO</v>
      </c>
      <c r="Z265" s="114" t="str">
        <f t="shared" si="132"/>
        <v>IE-RN</v>
      </c>
      <c r="AA265" s="114" t="str">
        <f t="shared" si="132"/>
        <v>IE-SO</v>
      </c>
      <c r="AB265" s="114" t="str">
        <f t="shared" si="132"/>
        <v>IE-CN</v>
      </c>
      <c r="AC265" s="114" t="str">
        <f t="shared" si="132"/>
        <v>IE-DL</v>
      </c>
      <c r="AD265" s="114" t="str">
        <f t="shared" si="132"/>
        <v>IE-MN</v>
      </c>
    </row>
    <row r="266" spans="2:30">
      <c r="B266" s="201" t="s">
        <v>332</v>
      </c>
      <c r="C266" s="201" t="s">
        <v>593</v>
      </c>
      <c r="D266" s="245">
        <v>1.5410369892896236</v>
      </c>
      <c r="E266" s="245">
        <v>1.5410369892896236</v>
      </c>
      <c r="F266" s="245">
        <v>1.5410369892896236</v>
      </c>
      <c r="G266" s="245">
        <v>1.5410369892896236</v>
      </c>
      <c r="H266" s="245">
        <v>1.5410369892896236</v>
      </c>
      <c r="I266" s="245">
        <v>1.5410369892896236</v>
      </c>
      <c r="J266" s="245">
        <v>1.5410369892896236</v>
      </c>
      <c r="K266" s="245">
        <v>1.5410369892896236</v>
      </c>
      <c r="L266" s="245">
        <v>1.5410369892896236</v>
      </c>
      <c r="M266" s="245">
        <v>1.5410369892896236</v>
      </c>
      <c r="N266" s="245">
        <v>1.5410369892896236</v>
      </c>
      <c r="O266" s="245">
        <v>1.5410369892896236</v>
      </c>
      <c r="P266" s="245">
        <v>1.5410369892896236</v>
      </c>
      <c r="Q266" s="245">
        <v>1.5410369892896236</v>
      </c>
      <c r="R266" s="245">
        <v>1.5410369892896236</v>
      </c>
      <c r="S266" s="245">
        <v>1.5410369892896236</v>
      </c>
      <c r="T266" s="245">
        <v>1.5410369892896236</v>
      </c>
      <c r="U266" s="245">
        <v>1.5410369892896236</v>
      </c>
      <c r="V266" s="245">
        <v>1.5410369892896236</v>
      </c>
      <c r="W266" s="245">
        <v>1.5410369892896236</v>
      </c>
      <c r="X266" s="245">
        <v>1.5410369892896236</v>
      </c>
      <c r="Y266" s="245">
        <v>1.5410369892896236</v>
      </c>
      <c r="Z266" s="245">
        <v>1.5410369892896236</v>
      </c>
      <c r="AA266" s="245">
        <v>1.5410369892896236</v>
      </c>
      <c r="AB266" s="245">
        <v>1.5410369892896236</v>
      </c>
      <c r="AC266" s="245">
        <v>1.5410369892896236</v>
      </c>
      <c r="AD266" s="245">
        <v>1.5410369892896236</v>
      </c>
    </row>
    <row r="267" spans="2:30">
      <c r="B267" s="201" t="s">
        <v>333</v>
      </c>
      <c r="C267" s="201" t="s">
        <v>593</v>
      </c>
      <c r="D267" s="245">
        <v>1.5689674081337737</v>
      </c>
      <c r="E267" s="245">
        <v>1.5689674081337737</v>
      </c>
      <c r="F267" s="245">
        <v>1.5689674081337737</v>
      </c>
      <c r="G267" s="245">
        <v>1.5689674081337737</v>
      </c>
      <c r="H267" s="245">
        <v>1.5689674081337737</v>
      </c>
      <c r="I267" s="245">
        <v>1.5689674081337737</v>
      </c>
      <c r="J267" s="245">
        <v>1.5689674081337737</v>
      </c>
      <c r="K267" s="245">
        <v>1.5689674081337737</v>
      </c>
      <c r="L267" s="245">
        <v>1.5689674081337737</v>
      </c>
      <c r="M267" s="245">
        <v>1.5689674081337737</v>
      </c>
      <c r="N267" s="245">
        <v>1.5689674081337737</v>
      </c>
      <c r="O267" s="245">
        <v>1.5689674081337737</v>
      </c>
      <c r="P267" s="245">
        <v>1.5689674081337737</v>
      </c>
      <c r="Q267" s="245">
        <v>1.5689674081337737</v>
      </c>
      <c r="R267" s="245">
        <v>1.5689674081337737</v>
      </c>
      <c r="S267" s="245">
        <v>1.5689674081337737</v>
      </c>
      <c r="T267" s="245">
        <v>1.5689674081337737</v>
      </c>
      <c r="U267" s="245">
        <v>1.5689674081337737</v>
      </c>
      <c r="V267" s="245">
        <v>1.5689674081337737</v>
      </c>
      <c r="W267" s="245">
        <v>1.5689674081337737</v>
      </c>
      <c r="X267" s="245">
        <v>1.5689674081337737</v>
      </c>
      <c r="Y267" s="245">
        <v>1.5689674081337737</v>
      </c>
      <c r="Z267" s="245">
        <v>1.5689674081337737</v>
      </c>
      <c r="AA267" s="245">
        <v>1.5689674081337737</v>
      </c>
      <c r="AB267" s="245">
        <v>1.5689674081337737</v>
      </c>
      <c r="AC267" s="245">
        <v>1.5689674081337737</v>
      </c>
      <c r="AD267" s="245">
        <v>1.5689674081337737</v>
      </c>
    </row>
    <row r="268" spans="2:30">
      <c r="B268" s="201" t="s">
        <v>334</v>
      </c>
      <c r="C268" s="201" t="s">
        <v>593</v>
      </c>
      <c r="D268" s="245">
        <v>1.7415357309829498</v>
      </c>
      <c r="E268" s="245">
        <v>1.7415357309829498</v>
      </c>
      <c r="F268" s="245">
        <v>1.7415357309829498</v>
      </c>
      <c r="G268" s="245">
        <v>1.7415357309829498</v>
      </c>
      <c r="H268" s="245">
        <v>1.7415357309829498</v>
      </c>
      <c r="I268" s="245">
        <v>1.7415357309829498</v>
      </c>
      <c r="J268" s="245">
        <v>1.7415357309829498</v>
      </c>
      <c r="K268" s="245">
        <v>1.7415357309829498</v>
      </c>
      <c r="L268" s="245">
        <v>1.7415357309829498</v>
      </c>
      <c r="M268" s="245">
        <v>1.7415357309829498</v>
      </c>
      <c r="N268" s="245">
        <v>1.7415357309829498</v>
      </c>
      <c r="O268" s="245">
        <v>1.7415357309829498</v>
      </c>
      <c r="P268" s="245">
        <v>1.7415357309829498</v>
      </c>
      <c r="Q268" s="245">
        <v>1.7415357309829498</v>
      </c>
      <c r="R268" s="245">
        <v>1.7415357309829498</v>
      </c>
      <c r="S268" s="245">
        <v>1.7415357309829498</v>
      </c>
      <c r="T268" s="245">
        <v>1.7415357309829498</v>
      </c>
      <c r="U268" s="245">
        <v>1.7415357309829498</v>
      </c>
      <c r="V268" s="245">
        <v>1.7415357309829498</v>
      </c>
      <c r="W268" s="245">
        <v>1.7415357309829498</v>
      </c>
      <c r="X268" s="245">
        <v>1.7415357309829498</v>
      </c>
      <c r="Y268" s="245">
        <v>1.7415357309829498</v>
      </c>
      <c r="Z268" s="245">
        <v>1.7415357309829498</v>
      </c>
      <c r="AA268" s="245">
        <v>1.7415357309829498</v>
      </c>
      <c r="AB268" s="245">
        <v>1.7415357309829498</v>
      </c>
      <c r="AC268" s="245">
        <v>1.7415357309829498</v>
      </c>
      <c r="AD268" s="245">
        <v>1.7415357309829498</v>
      </c>
    </row>
    <row r="269" spans="2:30">
      <c r="B269" s="201" t="s">
        <v>335</v>
      </c>
      <c r="C269" s="201" t="s">
        <v>593</v>
      </c>
      <c r="D269" s="245">
        <v>1.7596865383612372</v>
      </c>
      <c r="E269" s="245">
        <v>1.7596865383612372</v>
      </c>
      <c r="F269" s="245">
        <v>1.7596865383612372</v>
      </c>
      <c r="G269" s="245">
        <v>1.7596865383612372</v>
      </c>
      <c r="H269" s="245">
        <v>1.7596865383612372</v>
      </c>
      <c r="I269" s="245">
        <v>1.7596865383612372</v>
      </c>
      <c r="J269" s="245">
        <v>1.7596865383612372</v>
      </c>
      <c r="K269" s="245">
        <v>1.7596865383612372</v>
      </c>
      <c r="L269" s="245">
        <v>1.7596865383612372</v>
      </c>
      <c r="M269" s="245">
        <v>1.7596865383612372</v>
      </c>
      <c r="N269" s="245">
        <v>1.7596865383612372</v>
      </c>
      <c r="O269" s="245">
        <v>1.7596865383612372</v>
      </c>
      <c r="P269" s="245">
        <v>1.7596865383612372</v>
      </c>
      <c r="Q269" s="245">
        <v>1.7596865383612372</v>
      </c>
      <c r="R269" s="245">
        <v>1.7596865383612372</v>
      </c>
      <c r="S269" s="245">
        <v>1.7596865383612372</v>
      </c>
      <c r="T269" s="245">
        <v>1.7596865383612372</v>
      </c>
      <c r="U269" s="245">
        <v>1.7596865383612372</v>
      </c>
      <c r="V269" s="245">
        <v>1.7596865383612372</v>
      </c>
      <c r="W269" s="245">
        <v>1.7596865383612372</v>
      </c>
      <c r="X269" s="245">
        <v>1.7596865383612372</v>
      </c>
      <c r="Y269" s="245">
        <v>1.7596865383612372</v>
      </c>
      <c r="Z269" s="245">
        <v>1.7596865383612372</v>
      </c>
      <c r="AA269" s="245">
        <v>1.7596865383612372</v>
      </c>
      <c r="AB269" s="245">
        <v>1.7596865383612372</v>
      </c>
      <c r="AC269" s="245">
        <v>1.7596865383612372</v>
      </c>
      <c r="AD269" s="245">
        <v>1.7596865383612372</v>
      </c>
    </row>
    <row r="270" spans="2:30">
      <c r="B270" s="201" t="s">
        <v>336</v>
      </c>
      <c r="C270" s="201" t="s">
        <v>593</v>
      </c>
      <c r="D270" s="245">
        <v>1.8433586255014824</v>
      </c>
      <c r="E270" s="245">
        <v>1.8433586255014824</v>
      </c>
      <c r="F270" s="245">
        <v>1.8433586255014824</v>
      </c>
      <c r="G270" s="245">
        <v>1.8433586255014824</v>
      </c>
      <c r="H270" s="245">
        <v>1.8433586255014824</v>
      </c>
      <c r="I270" s="245">
        <v>1.8433586255014824</v>
      </c>
      <c r="J270" s="245">
        <v>1.8433586255014824</v>
      </c>
      <c r="K270" s="245">
        <v>1.8433586255014824</v>
      </c>
      <c r="L270" s="245">
        <v>1.8433586255014824</v>
      </c>
      <c r="M270" s="245">
        <v>1.8433586255014824</v>
      </c>
      <c r="N270" s="245">
        <v>1.8433586255014824</v>
      </c>
      <c r="O270" s="245">
        <v>1.8433586255014824</v>
      </c>
      <c r="P270" s="245">
        <v>1.8433586255014824</v>
      </c>
      <c r="Q270" s="245">
        <v>1.8433586255014824</v>
      </c>
      <c r="R270" s="245">
        <v>1.8433586255014824</v>
      </c>
      <c r="S270" s="245">
        <v>1.8433586255014824</v>
      </c>
      <c r="T270" s="245">
        <v>1.8433586255014824</v>
      </c>
      <c r="U270" s="245">
        <v>1.8433586255014824</v>
      </c>
      <c r="V270" s="245">
        <v>1.8433586255014824</v>
      </c>
      <c r="W270" s="245">
        <v>1.8433586255014824</v>
      </c>
      <c r="X270" s="245">
        <v>1.8433586255014824</v>
      </c>
      <c r="Y270" s="245">
        <v>1.8433586255014824</v>
      </c>
      <c r="Z270" s="245">
        <v>1.8433586255014824</v>
      </c>
      <c r="AA270" s="245">
        <v>1.8433586255014824</v>
      </c>
      <c r="AB270" s="245">
        <v>1.8433586255014824</v>
      </c>
      <c r="AC270" s="245">
        <v>1.8433586255014824</v>
      </c>
      <c r="AD270" s="245">
        <v>1.8433586255014824</v>
      </c>
    </row>
    <row r="271" spans="2:30">
      <c r="B271" s="201" t="s">
        <v>337</v>
      </c>
      <c r="C271" s="201" t="s">
        <v>593</v>
      </c>
      <c r="D271" s="245">
        <v>1.8529030871906271</v>
      </c>
      <c r="E271" s="245">
        <v>1.8529030871906271</v>
      </c>
      <c r="F271" s="245">
        <v>1.8529030871906271</v>
      </c>
      <c r="G271" s="245">
        <v>1.8529030871906271</v>
      </c>
      <c r="H271" s="245">
        <v>1.8529030871906271</v>
      </c>
      <c r="I271" s="245">
        <v>1.8529030871906271</v>
      </c>
      <c r="J271" s="245">
        <v>1.8529030871906271</v>
      </c>
      <c r="K271" s="245">
        <v>1.8529030871906271</v>
      </c>
      <c r="L271" s="245">
        <v>1.8529030871906271</v>
      </c>
      <c r="M271" s="245">
        <v>1.8529030871906271</v>
      </c>
      <c r="N271" s="245">
        <v>1.8529030871906271</v>
      </c>
      <c r="O271" s="245">
        <v>1.8529030871906271</v>
      </c>
      <c r="P271" s="245">
        <v>1.8529030871906271</v>
      </c>
      <c r="Q271" s="245">
        <v>1.8529030871906271</v>
      </c>
      <c r="R271" s="245">
        <v>1.8529030871906271</v>
      </c>
      <c r="S271" s="245">
        <v>1.8529030871906271</v>
      </c>
      <c r="T271" s="245">
        <v>1.8529030871906271</v>
      </c>
      <c r="U271" s="245">
        <v>1.8529030871906271</v>
      </c>
      <c r="V271" s="245">
        <v>1.8529030871906271</v>
      </c>
      <c r="W271" s="245">
        <v>1.8529030871906271</v>
      </c>
      <c r="X271" s="245">
        <v>1.8529030871906271</v>
      </c>
      <c r="Y271" s="245">
        <v>1.8529030871906271</v>
      </c>
      <c r="Z271" s="245">
        <v>1.8529030871906271</v>
      </c>
      <c r="AA271" s="245">
        <v>1.8529030871906271</v>
      </c>
      <c r="AB271" s="245">
        <v>1.8529030871906271</v>
      </c>
      <c r="AC271" s="245">
        <v>1.8529030871906271</v>
      </c>
      <c r="AD271" s="245">
        <v>1.8529030871906271</v>
      </c>
    </row>
    <row r="272" spans="2:30">
      <c r="B272" s="200" t="s">
        <v>338</v>
      </c>
      <c r="C272" s="200" t="s">
        <v>593</v>
      </c>
      <c r="D272" s="246">
        <v>2.076438345513917</v>
      </c>
      <c r="E272" s="246">
        <v>2.076438345513917</v>
      </c>
      <c r="F272" s="246">
        <v>2.076438345513917</v>
      </c>
      <c r="G272" s="246">
        <v>2.076438345513917</v>
      </c>
      <c r="H272" s="246">
        <v>2.076438345513917</v>
      </c>
      <c r="I272" s="246">
        <v>2.076438345513917</v>
      </c>
      <c r="J272" s="246">
        <v>2.076438345513917</v>
      </c>
      <c r="K272" s="246">
        <v>2.076438345513917</v>
      </c>
      <c r="L272" s="246">
        <v>2.076438345513917</v>
      </c>
      <c r="M272" s="246">
        <v>2.076438345513917</v>
      </c>
      <c r="N272" s="246">
        <v>2.076438345513917</v>
      </c>
      <c r="O272" s="246">
        <v>2.076438345513917</v>
      </c>
      <c r="P272" s="246">
        <v>2.076438345513917</v>
      </c>
      <c r="Q272" s="246">
        <v>2.076438345513917</v>
      </c>
      <c r="R272" s="246">
        <v>2.076438345513917</v>
      </c>
      <c r="S272" s="246">
        <v>2.076438345513917</v>
      </c>
      <c r="T272" s="246">
        <v>2.076438345513917</v>
      </c>
      <c r="U272" s="246">
        <v>2.076438345513917</v>
      </c>
      <c r="V272" s="246">
        <v>2.076438345513917</v>
      </c>
      <c r="W272" s="246">
        <v>2.076438345513917</v>
      </c>
      <c r="X272" s="246">
        <v>2.076438345513917</v>
      </c>
      <c r="Y272" s="246">
        <v>2.076438345513917</v>
      </c>
      <c r="Z272" s="246">
        <v>2.076438345513917</v>
      </c>
      <c r="AA272" s="246">
        <v>2.076438345513917</v>
      </c>
      <c r="AB272" s="246">
        <v>2.076438345513917</v>
      </c>
      <c r="AC272" s="246">
        <v>2.076438345513917</v>
      </c>
      <c r="AD272" s="246">
        <v>2.076438345513917</v>
      </c>
    </row>
    <row r="273" spans="2:30">
      <c r="B273" s="250" t="s">
        <v>597</v>
      </c>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row>
    <row r="276" spans="2:30">
      <c r="B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row>
    <row r="277" spans="2:30" ht="15.6">
      <c r="B277" s="167" t="s">
        <v>601</v>
      </c>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row>
    <row r="278" spans="2:30">
      <c r="B278" s="114" t="s">
        <v>588</v>
      </c>
      <c r="C278" s="114" t="s">
        <v>63</v>
      </c>
      <c r="D278" s="114" t="str">
        <f>D265</f>
        <v>IE</v>
      </c>
      <c r="E278" s="114" t="str">
        <f t="shared" ref="E278:AD278" si="133">E265</f>
        <v>IE-CW</v>
      </c>
      <c r="F278" s="114" t="str">
        <f t="shared" si="133"/>
        <v>IE-D</v>
      </c>
      <c r="G278" s="114" t="str">
        <f t="shared" si="133"/>
        <v>IE-KE</v>
      </c>
      <c r="H278" s="114" t="str">
        <f t="shared" si="133"/>
        <v>IE-KK</v>
      </c>
      <c r="I278" s="114" t="str">
        <f t="shared" si="133"/>
        <v>IE-LS</v>
      </c>
      <c r="J278" s="114" t="str">
        <f t="shared" si="133"/>
        <v>IE-LD</v>
      </c>
      <c r="K278" s="114" t="str">
        <f t="shared" si="133"/>
        <v>IE-LH</v>
      </c>
      <c r="L278" s="114" t="str">
        <f t="shared" si="133"/>
        <v>IE-MH</v>
      </c>
      <c r="M278" s="114" t="str">
        <f t="shared" si="133"/>
        <v>IE-OY</v>
      </c>
      <c r="N278" s="114" t="str">
        <f t="shared" si="133"/>
        <v>IE-WH</v>
      </c>
      <c r="O278" s="114" t="str">
        <f t="shared" si="133"/>
        <v>IE-WX</v>
      </c>
      <c r="P278" s="114" t="str">
        <f t="shared" si="133"/>
        <v>IE-WW</v>
      </c>
      <c r="Q278" s="114" t="str">
        <f t="shared" si="133"/>
        <v>IE-CE</v>
      </c>
      <c r="R278" s="114" t="str">
        <f t="shared" si="133"/>
        <v>IE-CO</v>
      </c>
      <c r="S278" s="114" t="str">
        <f t="shared" si="133"/>
        <v>IE-KY</v>
      </c>
      <c r="T278" s="114" t="str">
        <f t="shared" si="133"/>
        <v>IE-LK</v>
      </c>
      <c r="U278" s="114" t="str">
        <f t="shared" si="133"/>
        <v>IE-TA</v>
      </c>
      <c r="V278" s="114" t="str">
        <f t="shared" si="133"/>
        <v>IE-WD</v>
      </c>
      <c r="W278" s="114" t="str">
        <f t="shared" si="133"/>
        <v>IE-G</v>
      </c>
      <c r="X278" s="114" t="str">
        <f t="shared" si="133"/>
        <v>IE-LM</v>
      </c>
      <c r="Y278" s="114" t="str">
        <f t="shared" si="133"/>
        <v>IE-MO</v>
      </c>
      <c r="Z278" s="114" t="str">
        <f t="shared" si="133"/>
        <v>IE-RN</v>
      </c>
      <c r="AA278" s="114" t="str">
        <f t="shared" si="133"/>
        <v>IE-SO</v>
      </c>
      <c r="AB278" s="114" t="str">
        <f t="shared" si="133"/>
        <v>IE-CN</v>
      </c>
      <c r="AC278" s="114" t="str">
        <f t="shared" si="133"/>
        <v>IE-DL</v>
      </c>
      <c r="AD278" s="114" t="str">
        <f t="shared" si="133"/>
        <v>IE-MN</v>
      </c>
    </row>
    <row r="279" spans="2:30">
      <c r="B279" s="201" t="s">
        <v>609</v>
      </c>
      <c r="C279" s="201" t="s">
        <v>593</v>
      </c>
      <c r="D279" s="245">
        <f>SUMPRODUCT(D253:D259,D266:D272)</f>
        <v>1.6619529898518981</v>
      </c>
      <c r="E279" s="245">
        <f>IF(E246&gt;1,SUMPRODUCT(E253:E259,E266:E272),$D$230)</f>
        <v>1.6415930285036124</v>
      </c>
      <c r="F279" s="245">
        <f t="shared" ref="F279:AD279" si="134">IF(F246&gt;1,SUMPRODUCT(F253:F259,F266:F272),$D$230)</f>
        <v>1.6824155298383927</v>
      </c>
      <c r="G279" s="245">
        <f t="shared" si="134"/>
        <v>1.6382873945238248</v>
      </c>
      <c r="H279" s="245">
        <f t="shared" si="134"/>
        <v>1.6440804897009154</v>
      </c>
      <c r="I279" s="245">
        <f t="shared" si="134"/>
        <v>1.6514759468771643</v>
      </c>
      <c r="J279" s="245">
        <f t="shared" si="134"/>
        <v>1.6575815691238844</v>
      </c>
      <c r="K279" s="245">
        <f t="shared" si="134"/>
        <v>1.6291996265803439</v>
      </c>
      <c r="L279" s="245">
        <f t="shared" si="134"/>
        <v>1.7027258992750904</v>
      </c>
      <c r="M279" s="245">
        <f t="shared" si="134"/>
        <v>1.6219999252187001</v>
      </c>
      <c r="N279" s="245">
        <f t="shared" si="134"/>
        <v>1.6525696047253173</v>
      </c>
      <c r="O279" s="245">
        <f t="shared" si="134"/>
        <v>1.6163910938385573</v>
      </c>
      <c r="P279" s="245">
        <f t="shared" si="134"/>
        <v>1.6246637483235278</v>
      </c>
      <c r="Q279" s="245">
        <f t="shared" si="134"/>
        <v>1.6510454202444789</v>
      </c>
      <c r="R279" s="245">
        <f t="shared" si="134"/>
        <v>1.6540545361617276</v>
      </c>
      <c r="S279" s="245">
        <f t="shared" si="134"/>
        <v>1.6764124580787587</v>
      </c>
      <c r="T279" s="245">
        <f t="shared" si="134"/>
        <v>1.6372218478027598</v>
      </c>
      <c r="U279" s="245">
        <f t="shared" si="134"/>
        <v>1.6208233994883556</v>
      </c>
      <c r="V279" s="245">
        <f t="shared" si="134"/>
        <v>1.6526445307491071</v>
      </c>
      <c r="W279" s="245">
        <f t="shared" si="134"/>
        <v>1.6961438929638242</v>
      </c>
      <c r="X279" s="245">
        <f t="shared" si="134"/>
        <v>1.6413951213872302</v>
      </c>
      <c r="Y279" s="245">
        <f t="shared" si="134"/>
        <v>1.6281630287089306</v>
      </c>
      <c r="Z279" s="245">
        <f t="shared" si="134"/>
        <v>1.636222953125988</v>
      </c>
      <c r="AA279" s="245">
        <f t="shared" si="134"/>
        <v>1.6286495365749154</v>
      </c>
      <c r="AB279" s="245">
        <f t="shared" si="134"/>
        <v>1.618155975530319</v>
      </c>
      <c r="AC279" s="245">
        <f t="shared" si="134"/>
        <v>1.6292238892424922</v>
      </c>
      <c r="AD279" s="245">
        <f t="shared" si="134"/>
        <v>1.6330547237118052</v>
      </c>
    </row>
    <row r="280" spans="2:30">
      <c r="B280" s="200"/>
      <c r="C280" s="200" t="s">
        <v>581</v>
      </c>
      <c r="D280" s="248">
        <f>1000/D279</f>
        <v>601.70173651488972</v>
      </c>
      <c r="E280" s="248">
        <f>1000/E279</f>
        <v>609.16438035287342</v>
      </c>
      <c r="F280" s="248">
        <f>1000/F279</f>
        <v>594.38348152674075</v>
      </c>
      <c r="G280" s="248">
        <f>1000/G279</f>
        <v>610.39351419208981</v>
      </c>
      <c r="H280" s="248">
        <f t="shared" ref="H280" si="135">1000/H279</f>
        <v>608.24272671827407</v>
      </c>
      <c r="I280" s="248">
        <f t="shared" ref="I280" si="136">1000/I279</f>
        <v>605.51896132119646</v>
      </c>
      <c r="J280" s="248">
        <f t="shared" ref="J280" si="137">1000/J279</f>
        <v>603.28856125526931</v>
      </c>
      <c r="K280" s="248">
        <f t="shared" ref="K280" si="138">1000/K279</f>
        <v>613.79832384259703</v>
      </c>
      <c r="L280" s="248">
        <f t="shared" ref="L280" si="139">1000/L279</f>
        <v>587.29358637566668</v>
      </c>
      <c r="M280" s="248">
        <f t="shared" ref="M280" si="140">1000/M279</f>
        <v>616.52283976842136</v>
      </c>
      <c r="N280" s="248">
        <f t="shared" ref="N280" si="141">1000/N279</f>
        <v>605.11823353196394</v>
      </c>
      <c r="O280" s="248">
        <f t="shared" ref="O280" si="142">1000/O279</f>
        <v>618.66215658565022</v>
      </c>
      <c r="P280" s="248">
        <f t="shared" ref="P280" si="143">1000/P279</f>
        <v>615.51197965233655</v>
      </c>
      <c r="Q280" s="248">
        <f t="shared" ref="Q280" si="144">1000/Q279</f>
        <v>605.67685645615052</v>
      </c>
      <c r="R280" s="248">
        <f t="shared" ref="R280" si="145">1000/R279</f>
        <v>604.57498718302452</v>
      </c>
      <c r="S280" s="248">
        <f t="shared" ref="S280" si="146">1000/S279</f>
        <v>596.51191160082601</v>
      </c>
      <c r="T280" s="248">
        <f t="shared" ref="T280" si="147">1000/T279</f>
        <v>610.79077422650698</v>
      </c>
      <c r="U280" s="248">
        <f t="shared" ref="U280" si="148">1000/U279</f>
        <v>616.9703622958981</v>
      </c>
      <c r="V280" s="248">
        <f t="shared" ref="V280" si="149">1000/V279</f>
        <v>605.09079925779452</v>
      </c>
      <c r="W280" s="248">
        <f t="shared" ref="W280" si="150">1000/W279</f>
        <v>589.57262066522571</v>
      </c>
      <c r="X280" s="248">
        <f t="shared" ref="X280" si="151">1000/X279</f>
        <v>609.23782882627734</v>
      </c>
      <c r="Y280" s="248">
        <f t="shared" ref="Y280" si="152">1000/Y279</f>
        <v>614.18910905559676</v>
      </c>
      <c r="Z280" s="248">
        <f t="shared" ref="Z280" si="153">1000/Z279</f>
        <v>611.16365473880546</v>
      </c>
      <c r="AA280" s="248">
        <f t="shared" ref="AA280" si="154">1000/AA279</f>
        <v>614.00563936119818</v>
      </c>
      <c r="AB280" s="248">
        <f t="shared" ref="AB280" si="155">1000/AB279</f>
        <v>617.98739745856051</v>
      </c>
      <c r="AC280" s="248">
        <f t="shared" ref="AC280" si="156">1000/AC279</f>
        <v>613.78918306000912</v>
      </c>
      <c r="AD280" s="248">
        <f t="shared" ref="AD280" si="157">1000/AD279</f>
        <v>612.34935086993198</v>
      </c>
    </row>
    <row r="284" spans="2:30">
      <c r="B284" s="251"/>
      <c r="C284" s="251"/>
      <c r="D284" s="251"/>
      <c r="E284" s="251"/>
      <c r="F284" s="251"/>
      <c r="G284" s="251"/>
      <c r="H284" s="251"/>
      <c r="I284" s="251"/>
      <c r="J284" s="251"/>
      <c r="K284" s="251"/>
      <c r="L284" s="251"/>
      <c r="M284" s="251"/>
      <c r="N284" s="251"/>
      <c r="O284" s="251"/>
      <c r="P284" s="251"/>
      <c r="Q284" s="251"/>
      <c r="R284" s="251"/>
      <c r="S284" s="251"/>
      <c r="T284" s="251"/>
      <c r="U284" s="251"/>
      <c r="V284" s="251"/>
      <c r="W284" s="251"/>
      <c r="X284" s="251"/>
      <c r="Y284" s="251"/>
      <c r="Z284" s="251"/>
      <c r="AA284" s="251"/>
      <c r="AB284" s="251"/>
      <c r="AC284" s="251"/>
      <c r="AD284" s="251"/>
    </row>
    <row r="285" spans="2:30" ht="15.6">
      <c r="B285" s="143" t="s">
        <v>608</v>
      </c>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row>
    <row r="286" spans="2:30">
      <c r="B286" s="114" t="s">
        <v>588</v>
      </c>
      <c r="C286" s="114" t="s">
        <v>63</v>
      </c>
      <c r="D286" s="114" t="str">
        <f t="shared" ref="D286:AD286" si="158">D278</f>
        <v>IE</v>
      </c>
      <c r="E286" s="114" t="str">
        <f t="shared" si="158"/>
        <v>IE-CW</v>
      </c>
      <c r="F286" s="114" t="str">
        <f t="shared" si="158"/>
        <v>IE-D</v>
      </c>
      <c r="G286" s="114" t="str">
        <f t="shared" si="158"/>
        <v>IE-KE</v>
      </c>
      <c r="H286" s="114" t="str">
        <f t="shared" si="158"/>
        <v>IE-KK</v>
      </c>
      <c r="I286" s="114" t="str">
        <f t="shared" si="158"/>
        <v>IE-LS</v>
      </c>
      <c r="J286" s="114" t="str">
        <f t="shared" si="158"/>
        <v>IE-LD</v>
      </c>
      <c r="K286" s="114" t="str">
        <f t="shared" si="158"/>
        <v>IE-LH</v>
      </c>
      <c r="L286" s="114" t="str">
        <f t="shared" si="158"/>
        <v>IE-MH</v>
      </c>
      <c r="M286" s="114" t="str">
        <f t="shared" si="158"/>
        <v>IE-OY</v>
      </c>
      <c r="N286" s="114" t="str">
        <f t="shared" si="158"/>
        <v>IE-WH</v>
      </c>
      <c r="O286" s="114" t="str">
        <f t="shared" si="158"/>
        <v>IE-WX</v>
      </c>
      <c r="P286" s="114" t="str">
        <f t="shared" si="158"/>
        <v>IE-WW</v>
      </c>
      <c r="Q286" s="114" t="str">
        <f t="shared" si="158"/>
        <v>IE-CE</v>
      </c>
      <c r="R286" s="114" t="str">
        <f t="shared" si="158"/>
        <v>IE-CO</v>
      </c>
      <c r="S286" s="114" t="str">
        <f t="shared" si="158"/>
        <v>IE-KY</v>
      </c>
      <c r="T286" s="114" t="str">
        <f t="shared" si="158"/>
        <v>IE-LK</v>
      </c>
      <c r="U286" s="114" t="str">
        <f t="shared" si="158"/>
        <v>IE-TA</v>
      </c>
      <c r="V286" s="114" t="str">
        <f t="shared" si="158"/>
        <v>IE-WD</v>
      </c>
      <c r="W286" s="114" t="str">
        <f t="shared" si="158"/>
        <v>IE-G</v>
      </c>
      <c r="X286" s="114" t="str">
        <f t="shared" si="158"/>
        <v>IE-LM</v>
      </c>
      <c r="Y286" s="114" t="str">
        <f t="shared" si="158"/>
        <v>IE-MO</v>
      </c>
      <c r="Z286" s="114" t="str">
        <f t="shared" si="158"/>
        <v>IE-RN</v>
      </c>
      <c r="AA286" s="114" t="str">
        <f t="shared" si="158"/>
        <v>IE-SO</v>
      </c>
      <c r="AB286" s="114" t="str">
        <f t="shared" si="158"/>
        <v>IE-CN</v>
      </c>
      <c r="AC286" s="114" t="str">
        <f t="shared" si="158"/>
        <v>IE-DL</v>
      </c>
      <c r="AD286" s="114" t="str">
        <f t="shared" si="158"/>
        <v>IE-MN</v>
      </c>
    </row>
    <row r="287" spans="2:30">
      <c r="B287" s="201" t="s">
        <v>332</v>
      </c>
      <c r="C287" s="201" t="s">
        <v>516</v>
      </c>
      <c r="D287" s="10">
        <f>SUM(E287:AD287)</f>
        <v>2</v>
      </c>
      <c r="E287" s="252">
        <v>0</v>
      </c>
      <c r="F287" s="252">
        <v>0</v>
      </c>
      <c r="G287" s="252">
        <v>0</v>
      </c>
      <c r="H287" s="252">
        <v>0</v>
      </c>
      <c r="I287" s="252">
        <v>0</v>
      </c>
      <c r="J287" s="252">
        <v>0</v>
      </c>
      <c r="K287" s="252">
        <v>0</v>
      </c>
      <c r="L287" s="252">
        <v>0</v>
      </c>
      <c r="M287" s="252">
        <v>0</v>
      </c>
      <c r="N287" s="252">
        <v>0</v>
      </c>
      <c r="O287" s="252">
        <v>0</v>
      </c>
      <c r="P287" s="252">
        <v>0</v>
      </c>
      <c r="Q287" s="252">
        <v>0</v>
      </c>
      <c r="R287" s="252">
        <v>0</v>
      </c>
      <c r="S287" s="252">
        <v>1</v>
      </c>
      <c r="T287" s="252">
        <v>0</v>
      </c>
      <c r="U287" s="252">
        <v>0</v>
      </c>
      <c r="V287" s="252">
        <v>0</v>
      </c>
      <c r="W287" s="252">
        <v>1</v>
      </c>
      <c r="X287" s="252">
        <v>0</v>
      </c>
      <c r="Y287" s="252">
        <v>0</v>
      </c>
      <c r="Z287" s="252">
        <v>0</v>
      </c>
      <c r="AA287" s="252">
        <v>0</v>
      </c>
      <c r="AB287" s="252">
        <v>0</v>
      </c>
      <c r="AC287" s="252">
        <v>0</v>
      </c>
      <c r="AD287" s="252">
        <v>0</v>
      </c>
    </row>
    <row r="288" spans="2:30">
      <c r="B288" s="201" t="s">
        <v>333</v>
      </c>
      <c r="C288" s="201" t="s">
        <v>516</v>
      </c>
      <c r="D288" s="10">
        <f t="shared" ref="D288:D293" si="159">SUM(E288:AD288)</f>
        <v>0</v>
      </c>
      <c r="E288" s="252">
        <v>0</v>
      </c>
      <c r="F288" s="252">
        <v>0</v>
      </c>
      <c r="G288" s="252">
        <v>0</v>
      </c>
      <c r="H288" s="252">
        <v>0</v>
      </c>
      <c r="I288" s="252">
        <v>0</v>
      </c>
      <c r="J288" s="252">
        <v>0</v>
      </c>
      <c r="K288" s="252">
        <v>0</v>
      </c>
      <c r="L288" s="252">
        <v>0</v>
      </c>
      <c r="M288" s="252">
        <v>0</v>
      </c>
      <c r="N288" s="252">
        <v>0</v>
      </c>
      <c r="O288" s="252">
        <v>0</v>
      </c>
      <c r="P288" s="252">
        <v>0</v>
      </c>
      <c r="Q288" s="252">
        <v>0</v>
      </c>
      <c r="R288" s="252">
        <v>0</v>
      </c>
      <c r="S288" s="252">
        <v>0</v>
      </c>
      <c r="T288" s="252">
        <v>0</v>
      </c>
      <c r="U288" s="252">
        <v>0</v>
      </c>
      <c r="V288" s="252">
        <v>0</v>
      </c>
      <c r="W288" s="252">
        <v>0</v>
      </c>
      <c r="X288" s="252">
        <v>0</v>
      </c>
      <c r="Y288" s="252">
        <v>0</v>
      </c>
      <c r="Z288" s="252">
        <v>0</v>
      </c>
      <c r="AA288" s="252">
        <v>0</v>
      </c>
      <c r="AB288" s="252">
        <v>0</v>
      </c>
      <c r="AC288" s="252">
        <v>0</v>
      </c>
      <c r="AD288" s="252">
        <v>0</v>
      </c>
    </row>
    <row r="289" spans="2:30">
      <c r="B289" s="201" t="s">
        <v>334</v>
      </c>
      <c r="C289" s="201" t="s">
        <v>516</v>
      </c>
      <c r="D289" s="10">
        <f t="shared" si="159"/>
        <v>3181</v>
      </c>
      <c r="E289" s="252">
        <v>26</v>
      </c>
      <c r="F289" s="252">
        <v>122</v>
      </c>
      <c r="G289" s="252">
        <v>40</v>
      </c>
      <c r="H289" s="252">
        <v>187</v>
      </c>
      <c r="I289" s="252">
        <v>39</v>
      </c>
      <c r="J289" s="252">
        <v>75</v>
      </c>
      <c r="K289" s="252">
        <v>10</v>
      </c>
      <c r="L289" s="252">
        <v>35</v>
      </c>
      <c r="M289" s="252">
        <v>11</v>
      </c>
      <c r="N289" s="252">
        <v>50</v>
      </c>
      <c r="O289" s="252">
        <v>31</v>
      </c>
      <c r="P289" s="252">
        <v>67</v>
      </c>
      <c r="Q289" s="252">
        <v>52</v>
      </c>
      <c r="R289" s="252">
        <v>216</v>
      </c>
      <c r="S289" s="252">
        <v>109</v>
      </c>
      <c r="T289" s="252">
        <v>9</v>
      </c>
      <c r="U289" s="252">
        <v>16</v>
      </c>
      <c r="V289" s="252">
        <v>70</v>
      </c>
      <c r="W289" s="252">
        <v>1666</v>
      </c>
      <c r="X289" s="252">
        <v>55</v>
      </c>
      <c r="Y289" s="252">
        <v>58</v>
      </c>
      <c r="Z289" s="252">
        <v>35</v>
      </c>
      <c r="AA289" s="252">
        <v>18</v>
      </c>
      <c r="AB289" s="252">
        <v>23</v>
      </c>
      <c r="AC289" s="252">
        <v>20</v>
      </c>
      <c r="AD289" s="252">
        <v>141</v>
      </c>
    </row>
    <row r="290" spans="2:30">
      <c r="B290" s="201" t="s">
        <v>335</v>
      </c>
      <c r="C290" s="201" t="s">
        <v>516</v>
      </c>
      <c r="D290" s="10">
        <f t="shared" si="159"/>
        <v>7669</v>
      </c>
      <c r="E290" s="252">
        <v>57</v>
      </c>
      <c r="F290" s="252">
        <v>320</v>
      </c>
      <c r="G290" s="252">
        <v>170</v>
      </c>
      <c r="H290" s="252">
        <v>357</v>
      </c>
      <c r="I290" s="252">
        <v>118</v>
      </c>
      <c r="J290" s="252">
        <v>219</v>
      </c>
      <c r="K290" s="252">
        <v>38</v>
      </c>
      <c r="L290" s="252">
        <v>107</v>
      </c>
      <c r="M290" s="252">
        <v>49</v>
      </c>
      <c r="N290" s="252">
        <v>134</v>
      </c>
      <c r="O290" s="252">
        <v>157</v>
      </c>
      <c r="P290" s="252">
        <v>177</v>
      </c>
      <c r="Q290" s="252">
        <v>151</v>
      </c>
      <c r="R290" s="252">
        <v>702</v>
      </c>
      <c r="S290" s="252">
        <v>406</v>
      </c>
      <c r="T290" s="252">
        <v>25</v>
      </c>
      <c r="U290" s="252">
        <v>107</v>
      </c>
      <c r="V290" s="252">
        <v>155</v>
      </c>
      <c r="W290" s="252">
        <v>3249</v>
      </c>
      <c r="X290" s="252">
        <v>89</v>
      </c>
      <c r="Y290" s="252">
        <v>187</v>
      </c>
      <c r="Z290" s="252">
        <v>117</v>
      </c>
      <c r="AA290" s="252">
        <v>58</v>
      </c>
      <c r="AB290" s="252">
        <v>74</v>
      </c>
      <c r="AC290" s="252">
        <v>189</v>
      </c>
      <c r="AD290" s="252">
        <v>257</v>
      </c>
    </row>
    <row r="291" spans="2:30">
      <c r="B291" s="201" t="s">
        <v>336</v>
      </c>
      <c r="C291" s="201" t="s">
        <v>516</v>
      </c>
      <c r="D291" s="10">
        <f t="shared" si="159"/>
        <v>12248</v>
      </c>
      <c r="E291" s="252">
        <v>75</v>
      </c>
      <c r="F291" s="252">
        <v>421</v>
      </c>
      <c r="G291" s="252">
        <v>250</v>
      </c>
      <c r="H291" s="252">
        <v>607</v>
      </c>
      <c r="I291" s="252">
        <v>153</v>
      </c>
      <c r="J291" s="252">
        <v>381</v>
      </c>
      <c r="K291" s="252">
        <v>81</v>
      </c>
      <c r="L291" s="252">
        <v>212</v>
      </c>
      <c r="M291" s="252">
        <v>69</v>
      </c>
      <c r="N291" s="252">
        <v>152</v>
      </c>
      <c r="O291" s="252">
        <v>221</v>
      </c>
      <c r="P291" s="252">
        <v>279</v>
      </c>
      <c r="Q291" s="252">
        <v>197</v>
      </c>
      <c r="R291" s="252">
        <v>1273</v>
      </c>
      <c r="S291" s="252">
        <v>710</v>
      </c>
      <c r="T291" s="252">
        <v>39</v>
      </c>
      <c r="U291" s="252">
        <v>121</v>
      </c>
      <c r="V291" s="252">
        <v>239</v>
      </c>
      <c r="W291" s="252">
        <v>5301</v>
      </c>
      <c r="X291" s="252">
        <v>121</v>
      </c>
      <c r="Y291" s="252">
        <v>252</v>
      </c>
      <c r="Z291" s="252">
        <v>133</v>
      </c>
      <c r="AA291" s="252">
        <v>124</v>
      </c>
      <c r="AB291" s="252">
        <v>107</v>
      </c>
      <c r="AC291" s="252">
        <v>278</v>
      </c>
      <c r="AD291" s="252">
        <v>452</v>
      </c>
    </row>
    <row r="292" spans="2:30">
      <c r="B292" s="201" t="s">
        <v>337</v>
      </c>
      <c r="C292" s="201" t="s">
        <v>516</v>
      </c>
      <c r="D292" s="10">
        <f t="shared" si="159"/>
        <v>157</v>
      </c>
      <c r="E292" s="252">
        <v>1</v>
      </c>
      <c r="F292" s="252">
        <v>8</v>
      </c>
      <c r="G292" s="252">
        <v>4</v>
      </c>
      <c r="H292" s="252">
        <v>8</v>
      </c>
      <c r="I292" s="252">
        <v>0</v>
      </c>
      <c r="J292" s="252">
        <v>4</v>
      </c>
      <c r="K292" s="252">
        <v>0</v>
      </c>
      <c r="L292" s="252">
        <v>1</v>
      </c>
      <c r="M292" s="252">
        <v>1</v>
      </c>
      <c r="N292" s="252">
        <v>4</v>
      </c>
      <c r="O292" s="252">
        <v>2</v>
      </c>
      <c r="P292" s="252">
        <v>1</v>
      </c>
      <c r="Q292" s="252">
        <v>1</v>
      </c>
      <c r="R292" s="252">
        <v>14</v>
      </c>
      <c r="S292" s="252">
        <v>11</v>
      </c>
      <c r="T292" s="252">
        <v>0</v>
      </c>
      <c r="U292" s="252">
        <v>1</v>
      </c>
      <c r="V292" s="252">
        <v>3</v>
      </c>
      <c r="W292" s="252">
        <v>81</v>
      </c>
      <c r="X292" s="252">
        <v>1</v>
      </c>
      <c r="Y292" s="252">
        <v>2</v>
      </c>
      <c r="Z292" s="252">
        <v>1</v>
      </c>
      <c r="AA292" s="252">
        <v>2</v>
      </c>
      <c r="AB292" s="252">
        <v>0</v>
      </c>
      <c r="AC292" s="252">
        <v>2</v>
      </c>
      <c r="AD292" s="252">
        <v>4</v>
      </c>
    </row>
    <row r="293" spans="2:30">
      <c r="B293" s="201" t="s">
        <v>338</v>
      </c>
      <c r="C293" s="201" t="s">
        <v>516</v>
      </c>
      <c r="D293" s="10">
        <f t="shared" si="159"/>
        <v>6543</v>
      </c>
      <c r="E293" s="252">
        <v>46</v>
      </c>
      <c r="F293" s="252">
        <v>238</v>
      </c>
      <c r="G293" s="252">
        <v>108</v>
      </c>
      <c r="H293" s="252">
        <v>269</v>
      </c>
      <c r="I293" s="252">
        <v>55</v>
      </c>
      <c r="J293" s="252">
        <v>126</v>
      </c>
      <c r="K293" s="252">
        <v>30</v>
      </c>
      <c r="L293" s="252">
        <v>102</v>
      </c>
      <c r="M293" s="252">
        <v>31</v>
      </c>
      <c r="N293" s="252">
        <v>78</v>
      </c>
      <c r="O293" s="252">
        <v>77</v>
      </c>
      <c r="P293" s="252">
        <v>92</v>
      </c>
      <c r="Q293" s="252">
        <v>91</v>
      </c>
      <c r="R293" s="252">
        <v>724</v>
      </c>
      <c r="S293" s="252">
        <v>426</v>
      </c>
      <c r="T293" s="252">
        <v>17</v>
      </c>
      <c r="U293" s="252">
        <v>28</v>
      </c>
      <c r="V293" s="252">
        <v>98</v>
      </c>
      <c r="W293" s="252">
        <v>3271</v>
      </c>
      <c r="X293" s="252">
        <v>41</v>
      </c>
      <c r="Y293" s="252">
        <v>84</v>
      </c>
      <c r="Z293" s="252">
        <v>61</v>
      </c>
      <c r="AA293" s="252">
        <v>63</v>
      </c>
      <c r="AB293" s="252">
        <v>52</v>
      </c>
      <c r="AC293" s="252">
        <v>84</v>
      </c>
      <c r="AD293" s="252">
        <v>251</v>
      </c>
    </row>
    <row r="294" spans="2:30">
      <c r="B294" s="200" t="s">
        <v>16</v>
      </c>
      <c r="C294" s="200" t="s">
        <v>516</v>
      </c>
      <c r="D294" s="244">
        <f>SUM(D287:D293)</f>
        <v>29800</v>
      </c>
      <c r="E294" s="244">
        <f>SUM(E287:E293)</f>
        <v>205</v>
      </c>
      <c r="F294" s="244">
        <f t="shared" ref="F294" si="160">SUM(F287:F293)</f>
        <v>1109</v>
      </c>
      <c r="G294" s="244">
        <f t="shared" ref="G294" si="161">SUM(G287:G293)</f>
        <v>572</v>
      </c>
      <c r="H294" s="244">
        <f t="shared" ref="H294" si="162">SUM(H287:H293)</f>
        <v>1428</v>
      </c>
      <c r="I294" s="244">
        <f t="shared" ref="I294" si="163">SUM(I287:I293)</f>
        <v>365</v>
      </c>
      <c r="J294" s="244">
        <f t="shared" ref="J294" si="164">SUM(J287:J293)</f>
        <v>805</v>
      </c>
      <c r="K294" s="244">
        <f t="shared" ref="K294" si="165">SUM(K287:K293)</f>
        <v>159</v>
      </c>
      <c r="L294" s="244">
        <f t="shared" ref="L294" si="166">SUM(L287:L293)</f>
        <v>457</v>
      </c>
      <c r="M294" s="244">
        <f t="shared" ref="M294" si="167">SUM(M287:M293)</f>
        <v>161</v>
      </c>
      <c r="N294" s="244">
        <f t="shared" ref="N294" si="168">SUM(N287:N293)</f>
        <v>418</v>
      </c>
      <c r="O294" s="244">
        <f t="shared" ref="O294" si="169">SUM(O287:O293)</f>
        <v>488</v>
      </c>
      <c r="P294" s="244">
        <f t="shared" ref="P294" si="170">SUM(P287:P293)</f>
        <v>616</v>
      </c>
      <c r="Q294" s="244">
        <f t="shared" ref="Q294" si="171">SUM(Q287:Q293)</f>
        <v>492</v>
      </c>
      <c r="R294" s="244">
        <f t="shared" ref="R294" si="172">SUM(R287:R293)</f>
        <v>2929</v>
      </c>
      <c r="S294" s="244">
        <f t="shared" ref="S294" si="173">SUM(S287:S293)</f>
        <v>1663</v>
      </c>
      <c r="T294" s="244">
        <f t="shared" ref="T294" si="174">SUM(T287:T293)</f>
        <v>90</v>
      </c>
      <c r="U294" s="244">
        <f t="shared" ref="U294" si="175">SUM(U287:U293)</f>
        <v>273</v>
      </c>
      <c r="V294" s="244">
        <f t="shared" ref="V294" si="176">SUM(V287:V293)</f>
        <v>565</v>
      </c>
      <c r="W294" s="244">
        <f t="shared" ref="W294" si="177">SUM(W287:W293)</f>
        <v>13569</v>
      </c>
      <c r="X294" s="244">
        <f t="shared" ref="X294" si="178">SUM(X287:X293)</f>
        <v>307</v>
      </c>
      <c r="Y294" s="244">
        <f t="shared" ref="Y294" si="179">SUM(Y287:Y293)</f>
        <v>583</v>
      </c>
      <c r="Z294" s="244">
        <f t="shared" ref="Z294" si="180">SUM(Z287:Z293)</f>
        <v>347</v>
      </c>
      <c r="AA294" s="244">
        <f t="shared" ref="AA294" si="181">SUM(AA287:AA293)</f>
        <v>265</v>
      </c>
      <c r="AB294" s="244">
        <f t="shared" ref="AB294" si="182">SUM(AB287:AB293)</f>
        <v>256</v>
      </c>
      <c r="AC294" s="244">
        <f t="shared" ref="AC294" si="183">SUM(AC287:AC293)</f>
        <v>573</v>
      </c>
      <c r="AD294" s="244">
        <f t="shared" ref="AD294" si="184">SUM(AD287:AD293)</f>
        <v>1105</v>
      </c>
    </row>
    <row r="295" spans="2:30">
      <c r="B295" s="201" t="s">
        <v>599</v>
      </c>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row>
    <row r="299" spans="2:30" ht="15.6">
      <c r="B299" s="143" t="s">
        <v>607</v>
      </c>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row>
    <row r="300" spans="2:30">
      <c r="B300" s="114" t="s">
        <v>588</v>
      </c>
      <c r="C300" s="114" t="s">
        <v>63</v>
      </c>
      <c r="D300" s="114" t="str">
        <f>D286</f>
        <v>IE</v>
      </c>
      <c r="E300" s="114" t="str">
        <f t="shared" ref="E300:AD300" si="185">E286</f>
        <v>IE-CW</v>
      </c>
      <c r="F300" s="114" t="str">
        <f t="shared" si="185"/>
        <v>IE-D</v>
      </c>
      <c r="G300" s="114" t="str">
        <f t="shared" si="185"/>
        <v>IE-KE</v>
      </c>
      <c r="H300" s="114" t="str">
        <f t="shared" si="185"/>
        <v>IE-KK</v>
      </c>
      <c r="I300" s="114" t="str">
        <f t="shared" si="185"/>
        <v>IE-LS</v>
      </c>
      <c r="J300" s="114" t="str">
        <f t="shared" si="185"/>
        <v>IE-LD</v>
      </c>
      <c r="K300" s="114" t="str">
        <f t="shared" si="185"/>
        <v>IE-LH</v>
      </c>
      <c r="L300" s="114" t="str">
        <f t="shared" si="185"/>
        <v>IE-MH</v>
      </c>
      <c r="M300" s="114" t="str">
        <f t="shared" si="185"/>
        <v>IE-OY</v>
      </c>
      <c r="N300" s="114" t="str">
        <f t="shared" si="185"/>
        <v>IE-WH</v>
      </c>
      <c r="O300" s="114" t="str">
        <f t="shared" si="185"/>
        <v>IE-WX</v>
      </c>
      <c r="P300" s="114" t="str">
        <f t="shared" si="185"/>
        <v>IE-WW</v>
      </c>
      <c r="Q300" s="114" t="str">
        <f t="shared" si="185"/>
        <v>IE-CE</v>
      </c>
      <c r="R300" s="114" t="str">
        <f t="shared" si="185"/>
        <v>IE-CO</v>
      </c>
      <c r="S300" s="114" t="str">
        <f t="shared" si="185"/>
        <v>IE-KY</v>
      </c>
      <c r="T300" s="114" t="str">
        <f t="shared" si="185"/>
        <v>IE-LK</v>
      </c>
      <c r="U300" s="114" t="str">
        <f t="shared" si="185"/>
        <v>IE-TA</v>
      </c>
      <c r="V300" s="114" t="str">
        <f t="shared" si="185"/>
        <v>IE-WD</v>
      </c>
      <c r="W300" s="114" t="str">
        <f t="shared" si="185"/>
        <v>IE-G</v>
      </c>
      <c r="X300" s="114" t="str">
        <f t="shared" si="185"/>
        <v>IE-LM</v>
      </c>
      <c r="Y300" s="114" t="str">
        <f t="shared" si="185"/>
        <v>IE-MO</v>
      </c>
      <c r="Z300" s="114" t="str">
        <f t="shared" si="185"/>
        <v>IE-RN</v>
      </c>
      <c r="AA300" s="114" t="str">
        <f t="shared" si="185"/>
        <v>IE-SO</v>
      </c>
      <c r="AB300" s="114" t="str">
        <f t="shared" si="185"/>
        <v>IE-CN</v>
      </c>
      <c r="AC300" s="114" t="str">
        <f t="shared" si="185"/>
        <v>IE-DL</v>
      </c>
      <c r="AD300" s="114" t="str">
        <f t="shared" si="185"/>
        <v>IE-MN</v>
      </c>
    </row>
    <row r="301" spans="2:30">
      <c r="B301" s="201" t="s">
        <v>332</v>
      </c>
      <c r="C301" s="247" t="s">
        <v>592</v>
      </c>
      <c r="D301" s="35">
        <f t="shared" ref="D301:AD301" si="186">D287/D$294</f>
        <v>6.7114093959731537E-5</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0</v>
      </c>
      <c r="S301" s="35">
        <f t="shared" si="186"/>
        <v>6.0132291040288638E-4</v>
      </c>
      <c r="T301" s="35">
        <f t="shared" si="186"/>
        <v>0</v>
      </c>
      <c r="U301" s="35">
        <f t="shared" si="186"/>
        <v>0</v>
      </c>
      <c r="V301" s="35">
        <f t="shared" si="186"/>
        <v>0</v>
      </c>
      <c r="W301" s="35">
        <f t="shared" si="186"/>
        <v>7.3697398481833586E-5</v>
      </c>
      <c r="X301" s="35">
        <f t="shared" si="186"/>
        <v>0</v>
      </c>
      <c r="Y301" s="35">
        <f t="shared" si="186"/>
        <v>0</v>
      </c>
      <c r="Z301" s="35">
        <f t="shared" si="186"/>
        <v>0</v>
      </c>
      <c r="AA301" s="35">
        <f t="shared" si="186"/>
        <v>0</v>
      </c>
      <c r="AB301" s="35">
        <f t="shared" si="186"/>
        <v>0</v>
      </c>
      <c r="AC301" s="35">
        <f t="shared" si="186"/>
        <v>0</v>
      </c>
      <c r="AD301" s="35">
        <f t="shared" si="186"/>
        <v>0</v>
      </c>
    </row>
    <row r="302" spans="2:30">
      <c r="B302" s="201" t="s">
        <v>333</v>
      </c>
      <c r="C302" s="2" t="s">
        <v>592</v>
      </c>
      <c r="D302" s="35">
        <f t="shared" ref="D302:S307" si="187">D288/D$294</f>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si="187"/>
        <v>0</v>
      </c>
      <c r="T302" s="35">
        <f t="shared" ref="T302:AD302" si="188">T288/T$294</f>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c r="AD302" s="35">
        <f t="shared" si="188"/>
        <v>0</v>
      </c>
    </row>
    <row r="303" spans="2:30">
      <c r="B303" s="201" t="s">
        <v>334</v>
      </c>
      <c r="C303" s="2" t="s">
        <v>592</v>
      </c>
      <c r="D303" s="35">
        <f t="shared" si="187"/>
        <v>0.10674496644295302</v>
      </c>
      <c r="E303" s="35">
        <f t="shared" ref="E303:S303" si="189">E289/E$294</f>
        <v>0.12682926829268293</v>
      </c>
      <c r="F303" s="35">
        <f t="shared" si="189"/>
        <v>0.11000901713255185</v>
      </c>
      <c r="G303" s="35">
        <f t="shared" si="189"/>
        <v>6.9930069930069935E-2</v>
      </c>
      <c r="H303" s="35">
        <f t="shared" si="189"/>
        <v>0.13095238095238096</v>
      </c>
      <c r="I303" s="35">
        <f t="shared" si="189"/>
        <v>0.10684931506849316</v>
      </c>
      <c r="J303" s="35">
        <f t="shared" si="189"/>
        <v>9.3167701863354033E-2</v>
      </c>
      <c r="K303" s="35">
        <f t="shared" si="189"/>
        <v>6.2893081761006289E-2</v>
      </c>
      <c r="L303" s="35">
        <f t="shared" si="189"/>
        <v>7.6586433260393869E-2</v>
      </c>
      <c r="M303" s="35">
        <f t="shared" si="189"/>
        <v>6.8322981366459631E-2</v>
      </c>
      <c r="N303" s="35">
        <f t="shared" si="189"/>
        <v>0.11961722488038277</v>
      </c>
      <c r="O303" s="35">
        <f t="shared" si="189"/>
        <v>6.3524590163934427E-2</v>
      </c>
      <c r="P303" s="35">
        <f t="shared" si="189"/>
        <v>0.10876623376623376</v>
      </c>
      <c r="Q303" s="35">
        <f t="shared" si="189"/>
        <v>0.10569105691056911</v>
      </c>
      <c r="R303" s="35">
        <f t="shared" si="189"/>
        <v>7.3745305565039262E-2</v>
      </c>
      <c r="S303" s="35">
        <f t="shared" si="189"/>
        <v>6.5544197233914608E-2</v>
      </c>
      <c r="T303" s="35">
        <f t="shared" ref="T303:AD303" si="190">T289/T$294</f>
        <v>0.1</v>
      </c>
      <c r="U303" s="35">
        <f t="shared" si="190"/>
        <v>5.8608058608058608E-2</v>
      </c>
      <c r="V303" s="35">
        <f t="shared" si="190"/>
        <v>0.12389380530973451</v>
      </c>
      <c r="W303" s="35">
        <f t="shared" si="190"/>
        <v>0.12277986587073476</v>
      </c>
      <c r="X303" s="35">
        <f t="shared" si="190"/>
        <v>0.17915309446254071</v>
      </c>
      <c r="Y303" s="35">
        <f t="shared" si="190"/>
        <v>9.9485420240137221E-2</v>
      </c>
      <c r="Z303" s="35">
        <f t="shared" si="190"/>
        <v>0.10086455331412104</v>
      </c>
      <c r="AA303" s="35">
        <f t="shared" si="190"/>
        <v>6.7924528301886791E-2</v>
      </c>
      <c r="AB303" s="35">
        <f t="shared" si="190"/>
        <v>8.984375E-2</v>
      </c>
      <c r="AC303" s="35">
        <f t="shared" si="190"/>
        <v>3.4904013961605584E-2</v>
      </c>
      <c r="AD303" s="35">
        <f t="shared" si="190"/>
        <v>0.12760180995475112</v>
      </c>
    </row>
    <row r="304" spans="2:30">
      <c r="B304" s="201" t="s">
        <v>335</v>
      </c>
      <c r="C304" s="2" t="s">
        <v>592</v>
      </c>
      <c r="D304" s="35">
        <f t="shared" si="187"/>
        <v>0.25734899328859062</v>
      </c>
      <c r="E304" s="35">
        <f t="shared" si="187"/>
        <v>0.2780487804878049</v>
      </c>
      <c r="F304" s="35">
        <f t="shared" si="187"/>
        <v>0.28854824165915238</v>
      </c>
      <c r="G304" s="35">
        <f t="shared" si="187"/>
        <v>0.29720279720279719</v>
      </c>
      <c r="H304" s="35">
        <f t="shared" si="187"/>
        <v>0.25</v>
      </c>
      <c r="I304" s="35">
        <f t="shared" si="187"/>
        <v>0.32328767123287672</v>
      </c>
      <c r="J304" s="35">
        <f t="shared" si="187"/>
        <v>0.27204968944099378</v>
      </c>
      <c r="K304" s="35">
        <f t="shared" si="187"/>
        <v>0.2389937106918239</v>
      </c>
      <c r="L304" s="35">
        <f t="shared" si="187"/>
        <v>0.23413566739606126</v>
      </c>
      <c r="M304" s="35">
        <f t="shared" si="187"/>
        <v>0.30434782608695654</v>
      </c>
      <c r="N304" s="35">
        <f t="shared" si="187"/>
        <v>0.32057416267942584</v>
      </c>
      <c r="O304" s="35">
        <f t="shared" si="187"/>
        <v>0.32172131147540983</v>
      </c>
      <c r="P304" s="35">
        <f t="shared" si="187"/>
        <v>0.28733766233766234</v>
      </c>
      <c r="Q304" s="35">
        <f t="shared" si="187"/>
        <v>0.30691056910569103</v>
      </c>
      <c r="R304" s="35">
        <f t="shared" si="187"/>
        <v>0.23967224308637761</v>
      </c>
      <c r="S304" s="35">
        <f t="shared" si="187"/>
        <v>0.24413710162357186</v>
      </c>
      <c r="T304" s="35">
        <f t="shared" ref="T304:AD304" si="191">T290/T$294</f>
        <v>0.27777777777777779</v>
      </c>
      <c r="U304" s="35">
        <f t="shared" si="191"/>
        <v>0.39194139194139194</v>
      </c>
      <c r="V304" s="35">
        <f t="shared" si="191"/>
        <v>0.27433628318584069</v>
      </c>
      <c r="W304" s="35">
        <f t="shared" si="191"/>
        <v>0.23944284766747734</v>
      </c>
      <c r="X304" s="35">
        <f t="shared" si="191"/>
        <v>0.28990228013029318</v>
      </c>
      <c r="Y304" s="35">
        <f t="shared" si="191"/>
        <v>0.32075471698113206</v>
      </c>
      <c r="Z304" s="35">
        <f t="shared" si="191"/>
        <v>0.33717579250720459</v>
      </c>
      <c r="AA304" s="35">
        <f t="shared" si="191"/>
        <v>0.21886792452830189</v>
      </c>
      <c r="AB304" s="35">
        <f t="shared" si="191"/>
        <v>0.2890625</v>
      </c>
      <c r="AC304" s="35">
        <f t="shared" si="191"/>
        <v>0.32984293193717279</v>
      </c>
      <c r="AD304" s="35">
        <f t="shared" si="191"/>
        <v>0.232579185520362</v>
      </c>
    </row>
    <row r="305" spans="2:30">
      <c r="B305" s="201" t="s">
        <v>336</v>
      </c>
      <c r="C305" s="2" t="s">
        <v>592</v>
      </c>
      <c r="D305" s="35">
        <f t="shared" si="187"/>
        <v>0.41100671140939599</v>
      </c>
      <c r="E305" s="35">
        <f t="shared" si="187"/>
        <v>0.36585365853658536</v>
      </c>
      <c r="F305" s="35">
        <f t="shared" si="187"/>
        <v>0.37962128043282234</v>
      </c>
      <c r="G305" s="35">
        <f t="shared" si="187"/>
        <v>0.43706293706293708</v>
      </c>
      <c r="H305" s="35">
        <f t="shared" si="187"/>
        <v>0.42507002801120447</v>
      </c>
      <c r="I305" s="35">
        <f t="shared" si="187"/>
        <v>0.41917808219178082</v>
      </c>
      <c r="J305" s="35">
        <f t="shared" si="187"/>
        <v>0.47329192546583854</v>
      </c>
      <c r="K305" s="35">
        <f t="shared" si="187"/>
        <v>0.50943396226415094</v>
      </c>
      <c r="L305" s="35">
        <f t="shared" si="187"/>
        <v>0.46389496717724288</v>
      </c>
      <c r="M305" s="35">
        <f t="shared" si="187"/>
        <v>0.42857142857142855</v>
      </c>
      <c r="N305" s="35">
        <f t="shared" si="187"/>
        <v>0.36363636363636365</v>
      </c>
      <c r="O305" s="35">
        <f t="shared" si="187"/>
        <v>0.45286885245901637</v>
      </c>
      <c r="P305" s="35">
        <f t="shared" si="187"/>
        <v>0.45292207792207795</v>
      </c>
      <c r="Q305" s="35">
        <f t="shared" si="187"/>
        <v>0.40040650406504064</v>
      </c>
      <c r="R305" s="35">
        <f t="shared" si="187"/>
        <v>0.43461932400136566</v>
      </c>
      <c r="S305" s="35">
        <f t="shared" si="187"/>
        <v>0.42693926638604929</v>
      </c>
      <c r="T305" s="35">
        <f t="shared" ref="T305:AD305" si="192">T291/T$294</f>
        <v>0.43333333333333335</v>
      </c>
      <c r="U305" s="35">
        <f t="shared" si="192"/>
        <v>0.4432234432234432</v>
      </c>
      <c r="V305" s="35">
        <f t="shared" si="192"/>
        <v>0.4230088495575221</v>
      </c>
      <c r="W305" s="35">
        <f t="shared" si="192"/>
        <v>0.39066990935219986</v>
      </c>
      <c r="X305" s="35">
        <f t="shared" si="192"/>
        <v>0.39413680781758959</v>
      </c>
      <c r="Y305" s="35">
        <f t="shared" si="192"/>
        <v>0.43224699828473412</v>
      </c>
      <c r="Z305" s="35">
        <f t="shared" si="192"/>
        <v>0.38328530259365995</v>
      </c>
      <c r="AA305" s="35">
        <f t="shared" si="192"/>
        <v>0.4679245283018868</v>
      </c>
      <c r="AB305" s="35">
        <f t="shared" si="192"/>
        <v>0.41796875</v>
      </c>
      <c r="AC305" s="35">
        <f t="shared" si="192"/>
        <v>0.4851657940663176</v>
      </c>
      <c r="AD305" s="35">
        <f t="shared" si="192"/>
        <v>0.4090497737556561</v>
      </c>
    </row>
    <row r="306" spans="2:30">
      <c r="B306" s="201" t="s">
        <v>337</v>
      </c>
      <c r="C306" s="2" t="s">
        <v>592</v>
      </c>
      <c r="D306" s="35">
        <f t="shared" si="187"/>
        <v>5.2684563758389263E-3</v>
      </c>
      <c r="E306" s="35">
        <f t="shared" si="187"/>
        <v>4.8780487804878049E-3</v>
      </c>
      <c r="F306" s="35">
        <f t="shared" si="187"/>
        <v>7.2137060414788094E-3</v>
      </c>
      <c r="G306" s="35">
        <f t="shared" si="187"/>
        <v>6.993006993006993E-3</v>
      </c>
      <c r="H306" s="35">
        <f t="shared" si="187"/>
        <v>5.6022408963585435E-3</v>
      </c>
      <c r="I306" s="35">
        <f t="shared" si="187"/>
        <v>0</v>
      </c>
      <c r="J306" s="35">
        <f t="shared" si="187"/>
        <v>4.9689440993788822E-3</v>
      </c>
      <c r="K306" s="35">
        <f t="shared" si="187"/>
        <v>0</v>
      </c>
      <c r="L306" s="35">
        <f t="shared" si="187"/>
        <v>2.1881838074398249E-3</v>
      </c>
      <c r="M306" s="35">
        <f t="shared" si="187"/>
        <v>6.2111801242236021E-3</v>
      </c>
      <c r="N306" s="35">
        <f t="shared" si="187"/>
        <v>9.5693779904306216E-3</v>
      </c>
      <c r="O306" s="35">
        <f t="shared" si="187"/>
        <v>4.0983606557377051E-3</v>
      </c>
      <c r="P306" s="35">
        <f t="shared" si="187"/>
        <v>1.6233766233766235E-3</v>
      </c>
      <c r="Q306" s="35">
        <f t="shared" si="187"/>
        <v>2.0325203252032522E-3</v>
      </c>
      <c r="R306" s="35">
        <f t="shared" si="187"/>
        <v>4.7797883236599522E-3</v>
      </c>
      <c r="S306" s="35">
        <f t="shared" si="187"/>
        <v>6.6145520144317502E-3</v>
      </c>
      <c r="T306" s="35">
        <f t="shared" ref="T306:AD306" si="193">T292/T$294</f>
        <v>0</v>
      </c>
      <c r="U306" s="35">
        <f t="shared" si="193"/>
        <v>3.663003663003663E-3</v>
      </c>
      <c r="V306" s="35">
        <f t="shared" si="193"/>
        <v>5.3097345132743362E-3</v>
      </c>
      <c r="W306" s="35">
        <f t="shared" si="193"/>
        <v>5.9694892770285205E-3</v>
      </c>
      <c r="X306" s="35">
        <f t="shared" si="193"/>
        <v>3.2573289902280132E-3</v>
      </c>
      <c r="Y306" s="35">
        <f t="shared" si="193"/>
        <v>3.4305317324185248E-3</v>
      </c>
      <c r="Z306" s="35">
        <f t="shared" si="193"/>
        <v>2.881844380403458E-3</v>
      </c>
      <c r="AA306" s="35">
        <f t="shared" si="193"/>
        <v>7.5471698113207548E-3</v>
      </c>
      <c r="AB306" s="35">
        <f t="shared" si="193"/>
        <v>0</v>
      </c>
      <c r="AC306" s="35">
        <f t="shared" si="193"/>
        <v>3.4904013961605585E-3</v>
      </c>
      <c r="AD306" s="35">
        <f t="shared" si="193"/>
        <v>3.6199095022624436E-3</v>
      </c>
    </row>
    <row r="307" spans="2:30">
      <c r="B307" s="201" t="s">
        <v>338</v>
      </c>
      <c r="C307" s="2" t="s">
        <v>592</v>
      </c>
      <c r="D307" s="35">
        <f t="shared" si="187"/>
        <v>0.21956375838926173</v>
      </c>
      <c r="E307" s="35">
        <f t="shared" si="187"/>
        <v>0.22439024390243903</v>
      </c>
      <c r="F307" s="35">
        <f t="shared" si="187"/>
        <v>0.2146077547339946</v>
      </c>
      <c r="G307" s="35">
        <f t="shared" si="187"/>
        <v>0.1888111888111888</v>
      </c>
      <c r="H307" s="35">
        <f t="shared" si="187"/>
        <v>0.18837535014005602</v>
      </c>
      <c r="I307" s="35">
        <f t="shared" si="187"/>
        <v>0.15068493150684931</v>
      </c>
      <c r="J307" s="35">
        <f t="shared" si="187"/>
        <v>0.15652173913043479</v>
      </c>
      <c r="K307" s="35">
        <f t="shared" si="187"/>
        <v>0.18867924528301888</v>
      </c>
      <c r="L307" s="35">
        <f t="shared" si="187"/>
        <v>0.22319474835886213</v>
      </c>
      <c r="M307" s="35">
        <f t="shared" si="187"/>
        <v>0.19254658385093168</v>
      </c>
      <c r="N307" s="35">
        <f t="shared" si="187"/>
        <v>0.18660287081339713</v>
      </c>
      <c r="O307" s="35">
        <f t="shared" si="187"/>
        <v>0.15778688524590165</v>
      </c>
      <c r="P307" s="35">
        <f t="shared" si="187"/>
        <v>0.14935064935064934</v>
      </c>
      <c r="Q307" s="35">
        <f t="shared" si="187"/>
        <v>0.18495934959349594</v>
      </c>
      <c r="R307" s="35">
        <f t="shared" si="187"/>
        <v>0.24718333902355752</v>
      </c>
      <c r="S307" s="35">
        <f t="shared" si="187"/>
        <v>0.25616355983162958</v>
      </c>
      <c r="T307" s="35">
        <f t="shared" ref="T307:AD307" si="194">T293/T$294</f>
        <v>0.18888888888888888</v>
      </c>
      <c r="U307" s="35">
        <f t="shared" si="194"/>
        <v>0.10256410256410256</v>
      </c>
      <c r="V307" s="35">
        <f t="shared" si="194"/>
        <v>0.17345132743362832</v>
      </c>
      <c r="W307" s="35">
        <f t="shared" si="194"/>
        <v>0.24106419043407767</v>
      </c>
      <c r="X307" s="35">
        <f t="shared" si="194"/>
        <v>0.13355048859934854</v>
      </c>
      <c r="Y307" s="35">
        <f t="shared" si="194"/>
        <v>0.14408233276157806</v>
      </c>
      <c r="Z307" s="35">
        <f t="shared" si="194"/>
        <v>0.17579250720461095</v>
      </c>
      <c r="AA307" s="35">
        <f t="shared" si="194"/>
        <v>0.23773584905660378</v>
      </c>
      <c r="AB307" s="35">
        <f t="shared" si="194"/>
        <v>0.203125</v>
      </c>
      <c r="AC307" s="35">
        <f t="shared" si="194"/>
        <v>0.14659685863874344</v>
      </c>
      <c r="AD307" s="35">
        <f t="shared" si="194"/>
        <v>0.22714932126696832</v>
      </c>
    </row>
    <row r="308" spans="2:30">
      <c r="B308" s="200" t="s">
        <v>16</v>
      </c>
      <c r="C308" s="200" t="s">
        <v>592</v>
      </c>
      <c r="D308" s="145">
        <f t="shared" ref="D308:AD308" si="195">SUM(D301:D307)</f>
        <v>1</v>
      </c>
      <c r="E308" s="145">
        <f t="shared" si="195"/>
        <v>1</v>
      </c>
      <c r="F308" s="145">
        <f t="shared" si="195"/>
        <v>1</v>
      </c>
      <c r="G308" s="145">
        <f t="shared" si="195"/>
        <v>1</v>
      </c>
      <c r="H308" s="145">
        <f t="shared" si="195"/>
        <v>1</v>
      </c>
      <c r="I308" s="145">
        <f t="shared" si="195"/>
        <v>1</v>
      </c>
      <c r="J308" s="145">
        <f t="shared" si="195"/>
        <v>1</v>
      </c>
      <c r="K308" s="145">
        <f t="shared" si="195"/>
        <v>1</v>
      </c>
      <c r="L308" s="145">
        <f t="shared" si="195"/>
        <v>0.99999999999999989</v>
      </c>
      <c r="M308" s="145">
        <f t="shared" si="195"/>
        <v>1</v>
      </c>
      <c r="N308" s="145">
        <f t="shared" si="195"/>
        <v>1</v>
      </c>
      <c r="O308" s="145">
        <f t="shared" si="195"/>
        <v>1</v>
      </c>
      <c r="P308" s="145">
        <f t="shared" si="195"/>
        <v>1</v>
      </c>
      <c r="Q308" s="145">
        <f t="shared" si="195"/>
        <v>1</v>
      </c>
      <c r="R308" s="145">
        <f t="shared" si="195"/>
        <v>1</v>
      </c>
      <c r="S308" s="145">
        <f t="shared" si="195"/>
        <v>1</v>
      </c>
      <c r="T308" s="145">
        <f t="shared" si="195"/>
        <v>1</v>
      </c>
      <c r="U308" s="145">
        <f t="shared" si="195"/>
        <v>0.99999999999999989</v>
      </c>
      <c r="V308" s="145">
        <f t="shared" si="195"/>
        <v>1</v>
      </c>
      <c r="W308" s="145">
        <f t="shared" si="195"/>
        <v>1</v>
      </c>
      <c r="X308" s="145">
        <f t="shared" si="195"/>
        <v>1</v>
      </c>
      <c r="Y308" s="145">
        <f t="shared" si="195"/>
        <v>1</v>
      </c>
      <c r="Z308" s="145">
        <f t="shared" si="195"/>
        <v>1</v>
      </c>
      <c r="AA308" s="145">
        <f t="shared" si="195"/>
        <v>1</v>
      </c>
      <c r="AB308" s="145">
        <f t="shared" si="195"/>
        <v>1</v>
      </c>
      <c r="AC308" s="145">
        <f t="shared" si="195"/>
        <v>1</v>
      </c>
      <c r="AD308" s="145">
        <f t="shared" si="195"/>
        <v>0.99999999999999989</v>
      </c>
    </row>
    <row r="312" spans="2:30" ht="15.6">
      <c r="B312" s="167" t="s">
        <v>606</v>
      </c>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c r="AD312" s="201"/>
    </row>
    <row r="313" spans="2:30">
      <c r="B313" s="114" t="s">
        <v>588</v>
      </c>
      <c r="C313" s="114" t="s">
        <v>63</v>
      </c>
      <c r="D313" s="114" t="str">
        <f>D300</f>
        <v>IE</v>
      </c>
      <c r="E313" s="114" t="str">
        <f t="shared" ref="E313:AD313" si="196">E300</f>
        <v>IE-CW</v>
      </c>
      <c r="F313" s="114" t="str">
        <f t="shared" si="196"/>
        <v>IE-D</v>
      </c>
      <c r="G313" s="114" t="str">
        <f t="shared" si="196"/>
        <v>IE-KE</v>
      </c>
      <c r="H313" s="114" t="str">
        <f t="shared" si="196"/>
        <v>IE-KK</v>
      </c>
      <c r="I313" s="114" t="str">
        <f t="shared" si="196"/>
        <v>IE-LS</v>
      </c>
      <c r="J313" s="114" t="str">
        <f t="shared" si="196"/>
        <v>IE-LD</v>
      </c>
      <c r="K313" s="114" t="str">
        <f t="shared" si="196"/>
        <v>IE-LH</v>
      </c>
      <c r="L313" s="114" t="str">
        <f t="shared" si="196"/>
        <v>IE-MH</v>
      </c>
      <c r="M313" s="114" t="str">
        <f t="shared" si="196"/>
        <v>IE-OY</v>
      </c>
      <c r="N313" s="114" t="str">
        <f t="shared" si="196"/>
        <v>IE-WH</v>
      </c>
      <c r="O313" s="114" t="str">
        <f t="shared" si="196"/>
        <v>IE-WX</v>
      </c>
      <c r="P313" s="114" t="str">
        <f t="shared" si="196"/>
        <v>IE-WW</v>
      </c>
      <c r="Q313" s="114" t="str">
        <f t="shared" si="196"/>
        <v>IE-CE</v>
      </c>
      <c r="R313" s="114" t="str">
        <f t="shared" si="196"/>
        <v>IE-CO</v>
      </c>
      <c r="S313" s="114" t="str">
        <f t="shared" si="196"/>
        <v>IE-KY</v>
      </c>
      <c r="T313" s="114" t="str">
        <f t="shared" si="196"/>
        <v>IE-LK</v>
      </c>
      <c r="U313" s="114" t="str">
        <f t="shared" si="196"/>
        <v>IE-TA</v>
      </c>
      <c r="V313" s="114" t="str">
        <f t="shared" si="196"/>
        <v>IE-WD</v>
      </c>
      <c r="W313" s="114" t="str">
        <f t="shared" si="196"/>
        <v>IE-G</v>
      </c>
      <c r="X313" s="114" t="str">
        <f t="shared" si="196"/>
        <v>IE-LM</v>
      </c>
      <c r="Y313" s="114" t="str">
        <f t="shared" si="196"/>
        <v>IE-MO</v>
      </c>
      <c r="Z313" s="114" t="str">
        <f t="shared" si="196"/>
        <v>IE-RN</v>
      </c>
      <c r="AA313" s="114" t="str">
        <f t="shared" si="196"/>
        <v>IE-SO</v>
      </c>
      <c r="AB313" s="114" t="str">
        <f t="shared" si="196"/>
        <v>IE-CN</v>
      </c>
      <c r="AC313" s="114" t="str">
        <f t="shared" si="196"/>
        <v>IE-DL</v>
      </c>
      <c r="AD313" s="114" t="str">
        <f t="shared" si="196"/>
        <v>IE-MN</v>
      </c>
    </row>
    <row r="314" spans="2:30">
      <c r="B314" s="201" t="s">
        <v>332</v>
      </c>
      <c r="C314" s="201" t="s">
        <v>593</v>
      </c>
      <c r="D314" s="245">
        <v>1.171188111860114</v>
      </c>
      <c r="E314" s="245">
        <v>1.171188111860114</v>
      </c>
      <c r="F314" s="245">
        <v>1.171188111860114</v>
      </c>
      <c r="G314" s="245">
        <v>1.171188111860114</v>
      </c>
      <c r="H314" s="245">
        <v>1.171188111860114</v>
      </c>
      <c r="I314" s="245">
        <v>1.171188111860114</v>
      </c>
      <c r="J314" s="245">
        <v>1.171188111860114</v>
      </c>
      <c r="K314" s="245">
        <v>1.171188111860114</v>
      </c>
      <c r="L314" s="245">
        <v>1.171188111860114</v>
      </c>
      <c r="M314" s="245">
        <v>1.171188111860114</v>
      </c>
      <c r="N314" s="245">
        <v>1.171188111860114</v>
      </c>
      <c r="O314" s="245">
        <v>1.171188111860114</v>
      </c>
      <c r="P314" s="245">
        <v>1.171188111860114</v>
      </c>
      <c r="Q314" s="245">
        <v>1.171188111860114</v>
      </c>
      <c r="R314" s="245">
        <v>1.171188111860114</v>
      </c>
      <c r="S314" s="245">
        <v>1.171188111860114</v>
      </c>
      <c r="T314" s="245">
        <v>1.171188111860114</v>
      </c>
      <c r="U314" s="245">
        <v>1.171188111860114</v>
      </c>
      <c r="V314" s="245">
        <v>1.171188111860114</v>
      </c>
      <c r="W314" s="245">
        <v>1.171188111860114</v>
      </c>
      <c r="X314" s="245">
        <v>1.171188111860114</v>
      </c>
      <c r="Y314" s="245">
        <v>1.171188111860114</v>
      </c>
      <c r="Z314" s="245">
        <v>1.171188111860114</v>
      </c>
      <c r="AA314" s="245">
        <v>1.171188111860114</v>
      </c>
      <c r="AB314" s="245">
        <v>1.171188111860114</v>
      </c>
      <c r="AC314" s="245">
        <v>1.171188111860114</v>
      </c>
      <c r="AD314" s="245">
        <v>1.171188111860114</v>
      </c>
    </row>
    <row r="315" spans="2:30">
      <c r="B315" s="201" t="s">
        <v>333</v>
      </c>
      <c r="C315" s="201" t="s">
        <v>593</v>
      </c>
      <c r="D315" s="245">
        <v>1.192415230181668</v>
      </c>
      <c r="E315" s="245">
        <v>1.192415230181668</v>
      </c>
      <c r="F315" s="245">
        <v>1.192415230181668</v>
      </c>
      <c r="G315" s="245">
        <v>1.192415230181668</v>
      </c>
      <c r="H315" s="245">
        <v>1.192415230181668</v>
      </c>
      <c r="I315" s="245">
        <v>1.192415230181668</v>
      </c>
      <c r="J315" s="245">
        <v>1.192415230181668</v>
      </c>
      <c r="K315" s="245">
        <v>1.192415230181668</v>
      </c>
      <c r="L315" s="245">
        <v>1.192415230181668</v>
      </c>
      <c r="M315" s="245">
        <v>1.192415230181668</v>
      </c>
      <c r="N315" s="245">
        <v>1.192415230181668</v>
      </c>
      <c r="O315" s="245">
        <v>1.192415230181668</v>
      </c>
      <c r="P315" s="245">
        <v>1.192415230181668</v>
      </c>
      <c r="Q315" s="245">
        <v>1.192415230181668</v>
      </c>
      <c r="R315" s="245">
        <v>1.192415230181668</v>
      </c>
      <c r="S315" s="245">
        <v>1.192415230181668</v>
      </c>
      <c r="T315" s="245">
        <v>1.192415230181668</v>
      </c>
      <c r="U315" s="245">
        <v>1.192415230181668</v>
      </c>
      <c r="V315" s="245">
        <v>1.192415230181668</v>
      </c>
      <c r="W315" s="245">
        <v>1.192415230181668</v>
      </c>
      <c r="X315" s="245">
        <v>1.192415230181668</v>
      </c>
      <c r="Y315" s="245">
        <v>1.192415230181668</v>
      </c>
      <c r="Z315" s="245">
        <v>1.192415230181668</v>
      </c>
      <c r="AA315" s="245">
        <v>1.192415230181668</v>
      </c>
      <c r="AB315" s="245">
        <v>1.192415230181668</v>
      </c>
      <c r="AC315" s="245">
        <v>1.192415230181668</v>
      </c>
      <c r="AD315" s="245">
        <v>1.192415230181668</v>
      </c>
    </row>
    <row r="316" spans="2:30">
      <c r="B316" s="201" t="s">
        <v>334</v>
      </c>
      <c r="C316" s="201" t="s">
        <v>593</v>
      </c>
      <c r="D316" s="245">
        <v>1.3235671555470419</v>
      </c>
      <c r="E316" s="245">
        <v>1.3235671555470419</v>
      </c>
      <c r="F316" s="245">
        <v>1.3235671555470419</v>
      </c>
      <c r="G316" s="245">
        <v>1.3235671555470419</v>
      </c>
      <c r="H316" s="245">
        <v>1.3235671555470419</v>
      </c>
      <c r="I316" s="245">
        <v>1.3235671555470419</v>
      </c>
      <c r="J316" s="245">
        <v>1.3235671555470419</v>
      </c>
      <c r="K316" s="245">
        <v>1.3235671555470419</v>
      </c>
      <c r="L316" s="245">
        <v>1.3235671555470419</v>
      </c>
      <c r="M316" s="245">
        <v>1.3235671555470419</v>
      </c>
      <c r="N316" s="245">
        <v>1.3235671555470419</v>
      </c>
      <c r="O316" s="245">
        <v>1.3235671555470419</v>
      </c>
      <c r="P316" s="245">
        <v>1.3235671555470419</v>
      </c>
      <c r="Q316" s="245">
        <v>1.3235671555470419</v>
      </c>
      <c r="R316" s="245">
        <v>1.3235671555470419</v>
      </c>
      <c r="S316" s="245">
        <v>1.3235671555470419</v>
      </c>
      <c r="T316" s="245">
        <v>1.3235671555470419</v>
      </c>
      <c r="U316" s="245">
        <v>1.3235671555470419</v>
      </c>
      <c r="V316" s="245">
        <v>1.3235671555470419</v>
      </c>
      <c r="W316" s="245">
        <v>1.3235671555470419</v>
      </c>
      <c r="X316" s="245">
        <v>1.3235671555470419</v>
      </c>
      <c r="Y316" s="245">
        <v>1.3235671555470419</v>
      </c>
      <c r="Z316" s="245">
        <v>1.3235671555470419</v>
      </c>
      <c r="AA316" s="245">
        <v>1.3235671555470419</v>
      </c>
      <c r="AB316" s="245">
        <v>1.3235671555470419</v>
      </c>
      <c r="AC316" s="245">
        <v>1.3235671555470419</v>
      </c>
      <c r="AD316" s="245">
        <v>1.3235671555470419</v>
      </c>
    </row>
    <row r="317" spans="2:30">
      <c r="B317" s="201" t="s">
        <v>335</v>
      </c>
      <c r="C317" s="201" t="s">
        <v>593</v>
      </c>
      <c r="D317" s="245">
        <v>1.3373617691545401</v>
      </c>
      <c r="E317" s="245">
        <v>1.3373617691545401</v>
      </c>
      <c r="F317" s="245">
        <v>1.3373617691545401</v>
      </c>
      <c r="G317" s="245">
        <v>1.3373617691545401</v>
      </c>
      <c r="H317" s="245">
        <v>1.3373617691545401</v>
      </c>
      <c r="I317" s="245">
        <v>1.3373617691545401</v>
      </c>
      <c r="J317" s="245">
        <v>1.3373617691545401</v>
      </c>
      <c r="K317" s="245">
        <v>1.3373617691545401</v>
      </c>
      <c r="L317" s="245">
        <v>1.3373617691545401</v>
      </c>
      <c r="M317" s="245">
        <v>1.3373617691545401</v>
      </c>
      <c r="N317" s="245">
        <v>1.3373617691545401</v>
      </c>
      <c r="O317" s="245">
        <v>1.3373617691545401</v>
      </c>
      <c r="P317" s="245">
        <v>1.3373617691545401</v>
      </c>
      <c r="Q317" s="245">
        <v>1.3373617691545401</v>
      </c>
      <c r="R317" s="245">
        <v>1.3373617691545401</v>
      </c>
      <c r="S317" s="245">
        <v>1.3373617691545401</v>
      </c>
      <c r="T317" s="245">
        <v>1.3373617691545401</v>
      </c>
      <c r="U317" s="245">
        <v>1.3373617691545401</v>
      </c>
      <c r="V317" s="245">
        <v>1.3373617691545401</v>
      </c>
      <c r="W317" s="245">
        <v>1.3373617691545401</v>
      </c>
      <c r="X317" s="245">
        <v>1.3373617691545401</v>
      </c>
      <c r="Y317" s="245">
        <v>1.3373617691545401</v>
      </c>
      <c r="Z317" s="245">
        <v>1.3373617691545401</v>
      </c>
      <c r="AA317" s="245">
        <v>1.3373617691545401</v>
      </c>
      <c r="AB317" s="245">
        <v>1.3373617691545401</v>
      </c>
      <c r="AC317" s="245">
        <v>1.3373617691545401</v>
      </c>
      <c r="AD317" s="245">
        <v>1.3373617691545401</v>
      </c>
    </row>
    <row r="318" spans="2:30">
      <c r="B318" s="201" t="s">
        <v>336</v>
      </c>
      <c r="C318" s="201" t="s">
        <v>593</v>
      </c>
      <c r="D318" s="245">
        <v>1.4009525553811268</v>
      </c>
      <c r="E318" s="245">
        <v>1.4009525553811268</v>
      </c>
      <c r="F318" s="245">
        <v>1.4009525553811268</v>
      </c>
      <c r="G318" s="245">
        <v>1.4009525553811268</v>
      </c>
      <c r="H318" s="245">
        <v>1.4009525553811268</v>
      </c>
      <c r="I318" s="245">
        <v>1.4009525553811268</v>
      </c>
      <c r="J318" s="245">
        <v>1.4009525553811268</v>
      </c>
      <c r="K318" s="245">
        <v>1.4009525553811268</v>
      </c>
      <c r="L318" s="245">
        <v>1.4009525553811268</v>
      </c>
      <c r="M318" s="245">
        <v>1.4009525553811268</v>
      </c>
      <c r="N318" s="245">
        <v>1.4009525553811268</v>
      </c>
      <c r="O318" s="245">
        <v>1.4009525553811268</v>
      </c>
      <c r="P318" s="245">
        <v>1.4009525553811268</v>
      </c>
      <c r="Q318" s="245">
        <v>1.4009525553811268</v>
      </c>
      <c r="R318" s="245">
        <v>1.4009525553811268</v>
      </c>
      <c r="S318" s="245">
        <v>1.4009525553811268</v>
      </c>
      <c r="T318" s="245">
        <v>1.4009525553811268</v>
      </c>
      <c r="U318" s="245">
        <v>1.4009525553811268</v>
      </c>
      <c r="V318" s="245">
        <v>1.4009525553811268</v>
      </c>
      <c r="W318" s="245">
        <v>1.4009525553811268</v>
      </c>
      <c r="X318" s="245">
        <v>1.4009525553811268</v>
      </c>
      <c r="Y318" s="245">
        <v>1.4009525553811268</v>
      </c>
      <c r="Z318" s="245">
        <v>1.4009525553811268</v>
      </c>
      <c r="AA318" s="245">
        <v>1.4009525553811268</v>
      </c>
      <c r="AB318" s="245">
        <v>1.4009525553811268</v>
      </c>
      <c r="AC318" s="245">
        <v>1.4009525553811268</v>
      </c>
      <c r="AD318" s="245">
        <v>1.4009525553811268</v>
      </c>
    </row>
    <row r="319" spans="2:30">
      <c r="B319" s="201" t="s">
        <v>337</v>
      </c>
      <c r="C319" s="201" t="s">
        <v>593</v>
      </c>
      <c r="D319" s="245">
        <v>1.4082063462648766</v>
      </c>
      <c r="E319" s="245">
        <v>1.4082063462648766</v>
      </c>
      <c r="F319" s="245">
        <v>1.4082063462648766</v>
      </c>
      <c r="G319" s="245">
        <v>1.4082063462648766</v>
      </c>
      <c r="H319" s="245">
        <v>1.4082063462648766</v>
      </c>
      <c r="I319" s="245">
        <v>1.4082063462648766</v>
      </c>
      <c r="J319" s="245">
        <v>1.4082063462648766</v>
      </c>
      <c r="K319" s="245">
        <v>1.4082063462648766</v>
      </c>
      <c r="L319" s="245">
        <v>1.4082063462648766</v>
      </c>
      <c r="M319" s="245">
        <v>1.4082063462648766</v>
      </c>
      <c r="N319" s="245">
        <v>1.4082063462648766</v>
      </c>
      <c r="O319" s="245">
        <v>1.4082063462648766</v>
      </c>
      <c r="P319" s="245">
        <v>1.4082063462648766</v>
      </c>
      <c r="Q319" s="245">
        <v>1.4082063462648766</v>
      </c>
      <c r="R319" s="245">
        <v>1.4082063462648766</v>
      </c>
      <c r="S319" s="245">
        <v>1.4082063462648766</v>
      </c>
      <c r="T319" s="245">
        <v>1.4082063462648766</v>
      </c>
      <c r="U319" s="245">
        <v>1.4082063462648766</v>
      </c>
      <c r="V319" s="245">
        <v>1.4082063462648766</v>
      </c>
      <c r="W319" s="245">
        <v>1.4082063462648766</v>
      </c>
      <c r="X319" s="245">
        <v>1.4082063462648766</v>
      </c>
      <c r="Y319" s="245">
        <v>1.4082063462648766</v>
      </c>
      <c r="Z319" s="245">
        <v>1.4082063462648766</v>
      </c>
      <c r="AA319" s="245">
        <v>1.4082063462648766</v>
      </c>
      <c r="AB319" s="245">
        <v>1.4082063462648766</v>
      </c>
      <c r="AC319" s="245">
        <v>1.4082063462648766</v>
      </c>
      <c r="AD319" s="245">
        <v>1.4082063462648766</v>
      </c>
    </row>
    <row r="320" spans="2:30">
      <c r="B320" s="200" t="s">
        <v>338</v>
      </c>
      <c r="C320" s="200" t="s">
        <v>593</v>
      </c>
      <c r="D320" s="246">
        <v>1.5780931425905766</v>
      </c>
      <c r="E320" s="246">
        <v>1.5780931425905766</v>
      </c>
      <c r="F320" s="246">
        <v>1.5780931425905766</v>
      </c>
      <c r="G320" s="246">
        <v>1.5780931425905766</v>
      </c>
      <c r="H320" s="246">
        <v>1.5780931425905766</v>
      </c>
      <c r="I320" s="246">
        <v>1.5780931425905766</v>
      </c>
      <c r="J320" s="246">
        <v>1.5780931425905766</v>
      </c>
      <c r="K320" s="246">
        <v>1.5780931425905766</v>
      </c>
      <c r="L320" s="246">
        <v>1.5780931425905766</v>
      </c>
      <c r="M320" s="246">
        <v>1.5780931425905766</v>
      </c>
      <c r="N320" s="246">
        <v>1.5780931425905766</v>
      </c>
      <c r="O320" s="246">
        <v>1.5780931425905766</v>
      </c>
      <c r="P320" s="246">
        <v>1.5780931425905766</v>
      </c>
      <c r="Q320" s="246">
        <v>1.5780931425905766</v>
      </c>
      <c r="R320" s="246">
        <v>1.5780931425905766</v>
      </c>
      <c r="S320" s="246">
        <v>1.5780931425905766</v>
      </c>
      <c r="T320" s="246">
        <v>1.5780931425905766</v>
      </c>
      <c r="U320" s="246">
        <v>1.5780931425905766</v>
      </c>
      <c r="V320" s="246">
        <v>1.5780931425905766</v>
      </c>
      <c r="W320" s="246">
        <v>1.5780931425905766</v>
      </c>
      <c r="X320" s="246">
        <v>1.5780931425905766</v>
      </c>
      <c r="Y320" s="246">
        <v>1.5780931425905766</v>
      </c>
      <c r="Z320" s="246">
        <v>1.5780931425905766</v>
      </c>
      <c r="AA320" s="246">
        <v>1.5780931425905766</v>
      </c>
      <c r="AB320" s="246">
        <v>1.5780931425905766</v>
      </c>
      <c r="AC320" s="246">
        <v>1.5780931425905766</v>
      </c>
      <c r="AD320" s="246">
        <v>1.5780931425905766</v>
      </c>
    </row>
    <row r="321" spans="2:30">
      <c r="B321" s="250" t="s">
        <v>597</v>
      </c>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row>
    <row r="325" spans="2:30" ht="15.6">
      <c r="B325" s="167" t="s">
        <v>606</v>
      </c>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114" t="s">
        <v>588</v>
      </c>
      <c r="C326" s="114" t="s">
        <v>63</v>
      </c>
      <c r="D326" s="114" t="str">
        <f>D313</f>
        <v>IE</v>
      </c>
      <c r="E326" s="114" t="str">
        <f t="shared" ref="E326:AD326" si="197">E313</f>
        <v>IE-CW</v>
      </c>
      <c r="F326" s="114" t="str">
        <f t="shared" si="197"/>
        <v>IE-D</v>
      </c>
      <c r="G326" s="114" t="str">
        <f t="shared" si="197"/>
        <v>IE-KE</v>
      </c>
      <c r="H326" s="114" t="str">
        <f t="shared" si="197"/>
        <v>IE-KK</v>
      </c>
      <c r="I326" s="114" t="str">
        <f t="shared" si="197"/>
        <v>IE-LS</v>
      </c>
      <c r="J326" s="114" t="str">
        <f t="shared" si="197"/>
        <v>IE-LD</v>
      </c>
      <c r="K326" s="114" t="str">
        <f t="shared" si="197"/>
        <v>IE-LH</v>
      </c>
      <c r="L326" s="114" t="str">
        <f t="shared" si="197"/>
        <v>IE-MH</v>
      </c>
      <c r="M326" s="114" t="str">
        <f t="shared" si="197"/>
        <v>IE-OY</v>
      </c>
      <c r="N326" s="114" t="str">
        <f t="shared" si="197"/>
        <v>IE-WH</v>
      </c>
      <c r="O326" s="114" t="str">
        <f t="shared" si="197"/>
        <v>IE-WX</v>
      </c>
      <c r="P326" s="114" t="str">
        <f t="shared" si="197"/>
        <v>IE-WW</v>
      </c>
      <c r="Q326" s="114" t="str">
        <f t="shared" si="197"/>
        <v>IE-CE</v>
      </c>
      <c r="R326" s="114" t="str">
        <f t="shared" si="197"/>
        <v>IE-CO</v>
      </c>
      <c r="S326" s="114" t="str">
        <f t="shared" si="197"/>
        <v>IE-KY</v>
      </c>
      <c r="T326" s="114" t="str">
        <f t="shared" si="197"/>
        <v>IE-LK</v>
      </c>
      <c r="U326" s="114" t="str">
        <f t="shared" si="197"/>
        <v>IE-TA</v>
      </c>
      <c r="V326" s="114" t="str">
        <f t="shared" si="197"/>
        <v>IE-WD</v>
      </c>
      <c r="W326" s="114" t="str">
        <f t="shared" si="197"/>
        <v>IE-G</v>
      </c>
      <c r="X326" s="114" t="str">
        <f t="shared" si="197"/>
        <v>IE-LM</v>
      </c>
      <c r="Y326" s="114" t="str">
        <f t="shared" si="197"/>
        <v>IE-MO</v>
      </c>
      <c r="Z326" s="114" t="str">
        <f t="shared" si="197"/>
        <v>IE-RN</v>
      </c>
      <c r="AA326" s="114" t="str">
        <f t="shared" si="197"/>
        <v>IE-SO</v>
      </c>
      <c r="AB326" s="114" t="str">
        <f t="shared" si="197"/>
        <v>IE-CN</v>
      </c>
      <c r="AC326" s="114" t="str">
        <f t="shared" si="197"/>
        <v>IE-DL</v>
      </c>
      <c r="AD326" s="114" t="str">
        <f t="shared" si="197"/>
        <v>IE-MN</v>
      </c>
    </row>
    <row r="327" spans="2:30">
      <c r="B327" s="201" t="s">
        <v>609</v>
      </c>
      <c r="C327" s="201" t="s">
        <v>593</v>
      </c>
      <c r="D327" s="245">
        <f>SUMPRODUCT(D301:D307,D314:D320)</f>
        <v>1.415243477594188</v>
      </c>
      <c r="E327" s="245">
        <f>IF(E294&gt;1,SUMPRODUCT(E301:E307,E314:E320),$D$230)</f>
        <v>1.4132404850977942</v>
      </c>
      <c r="F327" s="245">
        <f t="shared" ref="F327:AD327" si="198">IF(F294&gt;1,SUMPRODUCT(F301:F307,F314:F320),$D$230)</f>
        <v>1.4121585244619679</v>
      </c>
      <c r="G327" s="245">
        <f t="shared" si="198"/>
        <v>1.4101384800844001</v>
      </c>
      <c r="H327" s="245">
        <f t="shared" si="198"/>
        <v>1.4083306140887928</v>
      </c>
      <c r="I327" s="245">
        <f t="shared" si="198"/>
        <v>1.3988182784722314</v>
      </c>
      <c r="J327" s="245">
        <f t="shared" si="198"/>
        <v>1.4042052783385763</v>
      </c>
      <c r="K327" s="245">
        <f t="shared" si="198"/>
        <v>1.4143105034398209</v>
      </c>
      <c r="L327" s="245">
        <f t="shared" si="198"/>
        <v>1.4196897338621113</v>
      </c>
      <c r="M327" s="245">
        <f t="shared" si="198"/>
        <v>1.4104645061332943</v>
      </c>
      <c r="N327" s="245">
        <f t="shared" si="198"/>
        <v>1.404434721935685</v>
      </c>
      <c r="O327" s="245">
        <f t="shared" si="198"/>
        <v>1.4035583585869964</v>
      </c>
      <c r="P327" s="245">
        <f t="shared" si="198"/>
        <v>1.400731446392756</v>
      </c>
      <c r="Q327" s="245">
        <f t="shared" si="198"/>
        <v>1.4060354775668111</v>
      </c>
      <c r="R327" s="245">
        <f t="shared" si="198"/>
        <v>1.4238256724575309</v>
      </c>
      <c r="S327" s="245">
        <f t="shared" si="198"/>
        <v>1.4256423025955085</v>
      </c>
      <c r="T327" s="245">
        <f t="shared" si="198"/>
        <v>1.4090097968076738</v>
      </c>
      <c r="U327" s="245">
        <f t="shared" si="198"/>
        <v>1.3896881220813402</v>
      </c>
      <c r="V327" s="245">
        <f t="shared" si="198"/>
        <v>1.4046835094796584</v>
      </c>
      <c r="W327" s="245">
        <f t="shared" si="198"/>
        <v>1.4189534480634474</v>
      </c>
      <c r="X327" s="245">
        <f t="shared" si="198"/>
        <v>1.3923344475681962</v>
      </c>
      <c r="Y327" s="245">
        <f t="shared" si="198"/>
        <v>1.3984045051111655</v>
      </c>
      <c r="Z327" s="245">
        <f t="shared" si="198"/>
        <v>1.4028667301014628</v>
      </c>
      <c r="AA327" s="245">
        <f t="shared" si="198"/>
        <v>1.4239456186936073</v>
      </c>
      <c r="AB327" s="245">
        <f t="shared" si="198"/>
        <v>1.4115999309980802</v>
      </c>
      <c r="AC327" s="245">
        <f t="shared" si="198"/>
        <v>1.4032700951958821</v>
      </c>
      <c r="AD327" s="245">
        <f t="shared" si="198"/>
        <v>1.4165517672510526</v>
      </c>
    </row>
    <row r="328" spans="2:30">
      <c r="B328" s="200"/>
      <c r="C328" s="200" t="s">
        <v>581</v>
      </c>
      <c r="D328" s="248">
        <f>1000/D327</f>
        <v>706.59219832613394</v>
      </c>
      <c r="E328" s="248">
        <f>1000/E327</f>
        <v>707.59365482711985</v>
      </c>
      <c r="F328" s="248">
        <f>1000/F327</f>
        <v>708.13579543486435</v>
      </c>
      <c r="G328" s="248">
        <f>1000/G327</f>
        <v>709.15021050992641</v>
      </c>
      <c r="H328" s="248">
        <f t="shared" ref="H328" si="199">1000/H327</f>
        <v>710.06054259994357</v>
      </c>
      <c r="I328" s="248">
        <f t="shared" ref="I328" si="200">1000/I327</f>
        <v>714.88914277856395</v>
      </c>
      <c r="J328" s="248">
        <f t="shared" ref="J328" si="201">1000/J327</f>
        <v>712.14658955218943</v>
      </c>
      <c r="K328" s="248">
        <f t="shared" ref="K328" si="202">1000/K327</f>
        <v>707.0583139754998</v>
      </c>
      <c r="L328" s="248">
        <f t="shared" ref="L328" si="203">1000/L327</f>
        <v>704.37925706457634</v>
      </c>
      <c r="M328" s="248">
        <f t="shared" ref="M328" si="204">1000/M327</f>
        <v>708.98629185745438</v>
      </c>
      <c r="N328" s="248">
        <f t="shared" ref="N328" si="205">1000/N327</f>
        <v>712.03024560780852</v>
      </c>
      <c r="O328" s="248">
        <f t="shared" ref="O328" si="206">1000/O327</f>
        <v>712.47482791291236</v>
      </c>
      <c r="P328" s="248">
        <f t="shared" ref="P328" si="207">1000/P327</f>
        <v>713.91272222470434</v>
      </c>
      <c r="Q328" s="248">
        <f t="shared" ref="Q328" si="208">1000/Q327</f>
        <v>711.21960715424598</v>
      </c>
      <c r="R328" s="248">
        <f t="shared" ref="R328" si="209">1000/R327</f>
        <v>702.33317135938034</v>
      </c>
      <c r="S328" s="248">
        <f t="shared" ref="S328" si="210">1000/S327</f>
        <v>701.43822063880339</v>
      </c>
      <c r="T328" s="248">
        <f t="shared" ref="T328" si="211">1000/T327</f>
        <v>709.71827326229538</v>
      </c>
      <c r="U328" s="248">
        <f t="shared" ref="U328" si="212">1000/U327</f>
        <v>719.58591579691779</v>
      </c>
      <c r="V328" s="248">
        <f t="shared" ref="V328" si="213">1000/V327</f>
        <v>711.90413587928674</v>
      </c>
      <c r="W328" s="248">
        <f t="shared" ref="W328" si="214">1000/W327</f>
        <v>704.74475492115357</v>
      </c>
      <c r="X328" s="248">
        <f t="shared" ref="X328" si="215">1000/X327</f>
        <v>718.2182425684905</v>
      </c>
      <c r="Y328" s="248">
        <f t="shared" ref="Y328" si="216">1000/Y327</f>
        <v>715.10067104689813</v>
      </c>
      <c r="Z328" s="248">
        <f t="shared" ref="Z328" si="217">1000/Z327</f>
        <v>712.8260857164064</v>
      </c>
      <c r="AA328" s="248">
        <f t="shared" ref="AA328" si="218">1000/AA327</f>
        <v>702.27401023744551</v>
      </c>
      <c r="AB328" s="248">
        <f t="shared" ref="AB328" si="219">1000/AB327</f>
        <v>708.41601649338702</v>
      </c>
      <c r="AC328" s="248">
        <f t="shared" ref="AC328" si="220">1000/AC327</f>
        <v>712.62118634432261</v>
      </c>
      <c r="AD328" s="248">
        <f t="shared" ref="AD328" si="221">1000/AD327</f>
        <v>705.93960850480664</v>
      </c>
    </row>
    <row r="332" spans="2:30">
      <c r="B332" s="251"/>
      <c r="C332" s="251"/>
      <c r="D332" s="251"/>
      <c r="E332" s="251"/>
      <c r="F332" s="251"/>
      <c r="G332" s="251"/>
      <c r="H332" s="251"/>
      <c r="I332" s="251"/>
      <c r="J332" s="251"/>
      <c r="K332" s="251"/>
      <c r="L332" s="251"/>
      <c r="M332" s="251"/>
      <c r="N332" s="251"/>
      <c r="O332" s="251"/>
      <c r="P332" s="251"/>
      <c r="Q332" s="251"/>
      <c r="R332" s="251"/>
      <c r="S332" s="251"/>
      <c r="T332" s="251"/>
      <c r="U332" s="251"/>
      <c r="V332" s="251"/>
      <c r="W332" s="251"/>
      <c r="X332" s="251"/>
      <c r="Y332" s="251"/>
      <c r="Z332" s="251"/>
      <c r="AA332" s="251"/>
      <c r="AB332" s="251"/>
      <c r="AC332" s="251"/>
      <c r="AD332" s="251"/>
    </row>
    <row r="333" spans="2:30" ht="15.6">
      <c r="B333" s="143" t="s">
        <v>610</v>
      </c>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row>
    <row r="334" spans="2:30">
      <c r="B334" s="114" t="s">
        <v>588</v>
      </c>
      <c r="C334" s="114" t="s">
        <v>63</v>
      </c>
      <c r="D334" s="114" t="str">
        <f t="shared" ref="D334:AD334" si="222">D326</f>
        <v>IE</v>
      </c>
      <c r="E334" s="114" t="str">
        <f t="shared" si="222"/>
        <v>IE-CW</v>
      </c>
      <c r="F334" s="114" t="str">
        <f t="shared" si="222"/>
        <v>IE-D</v>
      </c>
      <c r="G334" s="114" t="str">
        <f t="shared" si="222"/>
        <v>IE-KE</v>
      </c>
      <c r="H334" s="114" t="str">
        <f t="shared" si="222"/>
        <v>IE-KK</v>
      </c>
      <c r="I334" s="114" t="str">
        <f t="shared" si="222"/>
        <v>IE-LS</v>
      </c>
      <c r="J334" s="114" t="str">
        <f t="shared" si="222"/>
        <v>IE-LD</v>
      </c>
      <c r="K334" s="114" t="str">
        <f t="shared" si="222"/>
        <v>IE-LH</v>
      </c>
      <c r="L334" s="114" t="str">
        <f t="shared" si="222"/>
        <v>IE-MH</v>
      </c>
      <c r="M334" s="114" t="str">
        <f t="shared" si="222"/>
        <v>IE-OY</v>
      </c>
      <c r="N334" s="114" t="str">
        <f t="shared" si="222"/>
        <v>IE-WH</v>
      </c>
      <c r="O334" s="114" t="str">
        <f t="shared" si="222"/>
        <v>IE-WX</v>
      </c>
      <c r="P334" s="114" t="str">
        <f t="shared" si="222"/>
        <v>IE-WW</v>
      </c>
      <c r="Q334" s="114" t="str">
        <f t="shared" si="222"/>
        <v>IE-CE</v>
      </c>
      <c r="R334" s="114" t="str">
        <f t="shared" si="222"/>
        <v>IE-CO</v>
      </c>
      <c r="S334" s="114" t="str">
        <f t="shared" si="222"/>
        <v>IE-KY</v>
      </c>
      <c r="T334" s="114" t="str">
        <f t="shared" si="222"/>
        <v>IE-LK</v>
      </c>
      <c r="U334" s="114" t="str">
        <f t="shared" si="222"/>
        <v>IE-TA</v>
      </c>
      <c r="V334" s="114" t="str">
        <f t="shared" si="222"/>
        <v>IE-WD</v>
      </c>
      <c r="W334" s="114" t="str">
        <f t="shared" si="222"/>
        <v>IE-G</v>
      </c>
      <c r="X334" s="114" t="str">
        <f t="shared" si="222"/>
        <v>IE-LM</v>
      </c>
      <c r="Y334" s="114" t="str">
        <f t="shared" si="222"/>
        <v>IE-MO</v>
      </c>
      <c r="Z334" s="114" t="str">
        <f t="shared" si="222"/>
        <v>IE-RN</v>
      </c>
      <c r="AA334" s="114" t="str">
        <f t="shared" si="222"/>
        <v>IE-SO</v>
      </c>
      <c r="AB334" s="114" t="str">
        <f t="shared" si="222"/>
        <v>IE-CN</v>
      </c>
      <c r="AC334" s="114" t="str">
        <f t="shared" si="222"/>
        <v>IE-DL</v>
      </c>
      <c r="AD334" s="114" t="str">
        <f t="shared" si="222"/>
        <v>IE-MN</v>
      </c>
    </row>
    <row r="335" spans="2:30">
      <c r="B335" s="201" t="s">
        <v>332</v>
      </c>
      <c r="C335" s="201" t="s">
        <v>516</v>
      </c>
      <c r="D335" s="205">
        <f>SUM(E335:AD335)</f>
        <v>0</v>
      </c>
      <c r="E335" s="253">
        <v>0</v>
      </c>
      <c r="F335" s="253">
        <v>0</v>
      </c>
      <c r="G335" s="253">
        <v>0</v>
      </c>
      <c r="H335" s="253">
        <v>0</v>
      </c>
      <c r="I335" s="253">
        <v>0</v>
      </c>
      <c r="J335" s="253">
        <v>0</v>
      </c>
      <c r="K335" s="253">
        <v>0</v>
      </c>
      <c r="L335" s="253">
        <v>0</v>
      </c>
      <c r="M335" s="253">
        <v>0</v>
      </c>
      <c r="N335" s="253">
        <v>0</v>
      </c>
      <c r="O335" s="253">
        <v>0</v>
      </c>
      <c r="P335" s="253">
        <v>0</v>
      </c>
      <c r="Q335" s="253">
        <v>0</v>
      </c>
      <c r="R335" s="253">
        <v>0</v>
      </c>
      <c r="S335" s="253">
        <v>0</v>
      </c>
      <c r="T335" s="253">
        <v>0</v>
      </c>
      <c r="U335" s="253">
        <v>0</v>
      </c>
      <c r="V335" s="253">
        <v>0</v>
      </c>
      <c r="W335" s="253">
        <v>0</v>
      </c>
      <c r="X335" s="253">
        <v>0</v>
      </c>
      <c r="Y335" s="253">
        <v>0</v>
      </c>
      <c r="Z335" s="253">
        <v>0</v>
      </c>
      <c r="AA335" s="253">
        <v>0</v>
      </c>
      <c r="AB335" s="253">
        <v>0</v>
      </c>
      <c r="AC335" s="253">
        <v>0</v>
      </c>
      <c r="AD335" s="253">
        <v>0</v>
      </c>
    </row>
    <row r="336" spans="2:30">
      <c r="B336" s="201" t="s">
        <v>333</v>
      </c>
      <c r="C336" s="201" t="s">
        <v>516</v>
      </c>
      <c r="D336" s="205">
        <f t="shared" ref="D336:D341" si="223">SUM(E336:AD336)</f>
        <v>0</v>
      </c>
      <c r="E336" s="253">
        <v>0</v>
      </c>
      <c r="F336" s="253">
        <v>0</v>
      </c>
      <c r="G336" s="253">
        <v>0</v>
      </c>
      <c r="H336" s="253">
        <v>0</v>
      </c>
      <c r="I336" s="253">
        <v>0</v>
      </c>
      <c r="J336" s="253">
        <v>0</v>
      </c>
      <c r="K336" s="253">
        <v>0</v>
      </c>
      <c r="L336" s="253">
        <v>0</v>
      </c>
      <c r="M336" s="253">
        <v>0</v>
      </c>
      <c r="N336" s="253">
        <v>0</v>
      </c>
      <c r="O336" s="253">
        <v>0</v>
      </c>
      <c r="P336" s="253">
        <v>0</v>
      </c>
      <c r="Q336" s="253">
        <v>0</v>
      </c>
      <c r="R336" s="253">
        <v>0</v>
      </c>
      <c r="S336" s="253">
        <v>0</v>
      </c>
      <c r="T336" s="253">
        <v>0</v>
      </c>
      <c r="U336" s="253">
        <v>0</v>
      </c>
      <c r="V336" s="253">
        <v>0</v>
      </c>
      <c r="W336" s="253">
        <v>0</v>
      </c>
      <c r="X336" s="253">
        <v>0</v>
      </c>
      <c r="Y336" s="253">
        <v>0</v>
      </c>
      <c r="Z336" s="253">
        <v>0</v>
      </c>
      <c r="AA336" s="253">
        <v>0</v>
      </c>
      <c r="AB336" s="253">
        <v>0</v>
      </c>
      <c r="AC336" s="253">
        <v>0</v>
      </c>
      <c r="AD336" s="253">
        <v>0</v>
      </c>
    </row>
    <row r="337" spans="2:30">
      <c r="B337" s="201" t="s">
        <v>334</v>
      </c>
      <c r="C337" s="201" t="s">
        <v>516</v>
      </c>
      <c r="D337" s="205">
        <f t="shared" si="223"/>
        <v>1</v>
      </c>
      <c r="E337" s="253">
        <v>0</v>
      </c>
      <c r="F337" s="253">
        <v>0</v>
      </c>
      <c r="G337" s="253">
        <v>0</v>
      </c>
      <c r="H337" s="253">
        <v>0</v>
      </c>
      <c r="I337" s="253">
        <v>0</v>
      </c>
      <c r="J337" s="253">
        <v>0</v>
      </c>
      <c r="K337" s="253">
        <v>0</v>
      </c>
      <c r="L337" s="253">
        <v>0</v>
      </c>
      <c r="M337" s="253">
        <v>0</v>
      </c>
      <c r="N337" s="253">
        <v>1</v>
      </c>
      <c r="O337" s="253">
        <v>0</v>
      </c>
      <c r="P337" s="253">
        <v>0</v>
      </c>
      <c r="Q337" s="253">
        <v>0</v>
      </c>
      <c r="R337" s="253">
        <v>0</v>
      </c>
      <c r="S337" s="253">
        <v>0</v>
      </c>
      <c r="T337" s="253">
        <v>0</v>
      </c>
      <c r="U337" s="253">
        <v>0</v>
      </c>
      <c r="V337" s="253">
        <v>0</v>
      </c>
      <c r="W337" s="253">
        <v>0</v>
      </c>
      <c r="X337" s="253">
        <v>0</v>
      </c>
      <c r="Y337" s="253">
        <v>0</v>
      </c>
      <c r="Z337" s="253">
        <v>0</v>
      </c>
      <c r="AA337" s="253">
        <v>0</v>
      </c>
      <c r="AB337" s="253">
        <v>0</v>
      </c>
      <c r="AC337" s="253">
        <v>0</v>
      </c>
      <c r="AD337" s="253">
        <v>0</v>
      </c>
    </row>
    <row r="338" spans="2:30">
      <c r="B338" s="201" t="s">
        <v>335</v>
      </c>
      <c r="C338" s="201" t="s">
        <v>516</v>
      </c>
      <c r="D338" s="205">
        <f t="shared" si="223"/>
        <v>4</v>
      </c>
      <c r="E338" s="253">
        <v>0</v>
      </c>
      <c r="F338" s="253">
        <v>0</v>
      </c>
      <c r="G338" s="253">
        <v>1</v>
      </c>
      <c r="H338" s="253">
        <v>0</v>
      </c>
      <c r="I338" s="253">
        <v>0</v>
      </c>
      <c r="J338" s="253">
        <v>0</v>
      </c>
      <c r="K338" s="253">
        <v>0</v>
      </c>
      <c r="L338" s="253">
        <v>0</v>
      </c>
      <c r="M338" s="253">
        <v>0</v>
      </c>
      <c r="N338" s="253">
        <v>0</v>
      </c>
      <c r="O338" s="253">
        <v>0</v>
      </c>
      <c r="P338" s="253">
        <v>0</v>
      </c>
      <c r="Q338" s="253">
        <v>0</v>
      </c>
      <c r="R338" s="253">
        <v>0</v>
      </c>
      <c r="S338" s="253">
        <v>0</v>
      </c>
      <c r="T338" s="253">
        <v>0</v>
      </c>
      <c r="U338" s="253">
        <v>0</v>
      </c>
      <c r="V338" s="253">
        <v>0</v>
      </c>
      <c r="W338" s="253">
        <v>0</v>
      </c>
      <c r="X338" s="253">
        <v>0</v>
      </c>
      <c r="Y338" s="253">
        <v>0</v>
      </c>
      <c r="Z338" s="253">
        <v>0</v>
      </c>
      <c r="AA338" s="253">
        <v>1</v>
      </c>
      <c r="AB338" s="253">
        <v>1</v>
      </c>
      <c r="AC338" s="253">
        <v>1</v>
      </c>
      <c r="AD338" s="253">
        <v>0</v>
      </c>
    </row>
    <row r="339" spans="2:30">
      <c r="B339" s="201" t="s">
        <v>336</v>
      </c>
      <c r="C339" s="201" t="s">
        <v>516</v>
      </c>
      <c r="D339" s="205">
        <f t="shared" si="223"/>
        <v>0</v>
      </c>
      <c r="E339" s="253">
        <v>0</v>
      </c>
      <c r="F339" s="253">
        <v>0</v>
      </c>
      <c r="G339" s="253">
        <v>0</v>
      </c>
      <c r="H339" s="253">
        <v>0</v>
      </c>
      <c r="I339" s="253">
        <v>0</v>
      </c>
      <c r="J339" s="253">
        <v>0</v>
      </c>
      <c r="K339" s="253">
        <v>0</v>
      </c>
      <c r="L339" s="253">
        <v>0</v>
      </c>
      <c r="M339" s="253">
        <v>0</v>
      </c>
      <c r="N339" s="253">
        <v>0</v>
      </c>
      <c r="O339" s="253">
        <v>0</v>
      </c>
      <c r="P339" s="253">
        <v>0</v>
      </c>
      <c r="Q339" s="253">
        <v>0</v>
      </c>
      <c r="R339" s="253">
        <v>0</v>
      </c>
      <c r="S339" s="253">
        <v>0</v>
      </c>
      <c r="T339" s="253">
        <v>0</v>
      </c>
      <c r="U339" s="253">
        <v>0</v>
      </c>
      <c r="V339" s="253">
        <v>0</v>
      </c>
      <c r="W339" s="253">
        <v>0</v>
      </c>
      <c r="X339" s="253">
        <v>0</v>
      </c>
      <c r="Y339" s="253">
        <v>0</v>
      </c>
      <c r="Z339" s="253">
        <v>0</v>
      </c>
      <c r="AA339" s="253">
        <v>0</v>
      </c>
      <c r="AB339" s="253">
        <v>0</v>
      </c>
      <c r="AC339" s="253">
        <v>0</v>
      </c>
      <c r="AD339" s="253">
        <v>0</v>
      </c>
    </row>
    <row r="340" spans="2:30">
      <c r="B340" s="201" t="s">
        <v>337</v>
      </c>
      <c r="C340" s="201" t="s">
        <v>516</v>
      </c>
      <c r="D340" s="205">
        <f t="shared" si="223"/>
        <v>110</v>
      </c>
      <c r="E340" s="253">
        <v>2</v>
      </c>
      <c r="F340" s="253">
        <v>5</v>
      </c>
      <c r="G340" s="253">
        <v>3</v>
      </c>
      <c r="H340" s="253">
        <v>8</v>
      </c>
      <c r="I340" s="253">
        <v>2</v>
      </c>
      <c r="J340" s="253">
        <v>1</v>
      </c>
      <c r="K340" s="253">
        <v>1</v>
      </c>
      <c r="L340" s="253">
        <v>1</v>
      </c>
      <c r="M340" s="253">
        <v>0</v>
      </c>
      <c r="N340" s="253">
        <v>5</v>
      </c>
      <c r="O340" s="253">
        <v>3</v>
      </c>
      <c r="P340" s="253">
        <v>1</v>
      </c>
      <c r="Q340" s="253">
        <v>3</v>
      </c>
      <c r="R340" s="253">
        <v>15</v>
      </c>
      <c r="S340" s="253">
        <v>2</v>
      </c>
      <c r="T340" s="253">
        <v>0</v>
      </c>
      <c r="U340" s="253">
        <v>1</v>
      </c>
      <c r="V340" s="253">
        <v>3</v>
      </c>
      <c r="W340" s="253">
        <v>35</v>
      </c>
      <c r="X340" s="253">
        <v>1</v>
      </c>
      <c r="Y340" s="253">
        <v>0</v>
      </c>
      <c r="Z340" s="253">
        <v>3</v>
      </c>
      <c r="AA340" s="253">
        <v>0</v>
      </c>
      <c r="AB340" s="253">
        <v>3</v>
      </c>
      <c r="AC340" s="253">
        <v>6</v>
      </c>
      <c r="AD340" s="253">
        <v>6</v>
      </c>
    </row>
    <row r="341" spans="2:30">
      <c r="B341" s="201" t="s">
        <v>338</v>
      </c>
      <c r="C341" s="201" t="s">
        <v>516</v>
      </c>
      <c r="D341" s="205">
        <f t="shared" si="223"/>
        <v>658</v>
      </c>
      <c r="E341" s="253">
        <v>12</v>
      </c>
      <c r="F341" s="253">
        <v>28</v>
      </c>
      <c r="G341" s="253">
        <v>15</v>
      </c>
      <c r="H341" s="253">
        <v>35</v>
      </c>
      <c r="I341" s="253">
        <v>14</v>
      </c>
      <c r="J341" s="253">
        <v>23</v>
      </c>
      <c r="K341" s="253">
        <v>7</v>
      </c>
      <c r="L341" s="253">
        <v>12</v>
      </c>
      <c r="M341" s="253">
        <v>10</v>
      </c>
      <c r="N341" s="253">
        <v>17</v>
      </c>
      <c r="O341" s="253">
        <v>13</v>
      </c>
      <c r="P341" s="253">
        <v>16</v>
      </c>
      <c r="Q341" s="253">
        <v>10</v>
      </c>
      <c r="R341" s="253">
        <v>56</v>
      </c>
      <c r="S341" s="253">
        <v>30</v>
      </c>
      <c r="T341" s="253">
        <v>2</v>
      </c>
      <c r="U341" s="253">
        <v>3</v>
      </c>
      <c r="V341" s="253">
        <v>10</v>
      </c>
      <c r="W341" s="253">
        <v>252</v>
      </c>
      <c r="X341" s="253">
        <v>15</v>
      </c>
      <c r="Y341" s="253">
        <v>17</v>
      </c>
      <c r="Z341" s="253">
        <v>8</v>
      </c>
      <c r="AA341" s="253">
        <v>4</v>
      </c>
      <c r="AB341" s="253">
        <v>12</v>
      </c>
      <c r="AC341" s="253">
        <v>5</v>
      </c>
      <c r="AD341" s="253">
        <v>32</v>
      </c>
    </row>
    <row r="342" spans="2:30">
      <c r="B342" s="200" t="s">
        <v>16</v>
      </c>
      <c r="C342" s="200" t="s">
        <v>516</v>
      </c>
      <c r="D342" s="244">
        <f>SUM(D335:D341)</f>
        <v>773</v>
      </c>
      <c r="E342" s="244">
        <f>SUM(E335:E341)</f>
        <v>14</v>
      </c>
      <c r="F342" s="244">
        <f t="shared" ref="F342:AD342" si="224">SUM(F335:F341)</f>
        <v>33</v>
      </c>
      <c r="G342" s="244">
        <f t="shared" si="224"/>
        <v>19</v>
      </c>
      <c r="H342" s="244">
        <f t="shared" si="224"/>
        <v>43</v>
      </c>
      <c r="I342" s="244">
        <f t="shared" si="224"/>
        <v>16</v>
      </c>
      <c r="J342" s="244">
        <f t="shared" si="224"/>
        <v>24</v>
      </c>
      <c r="K342" s="244">
        <f t="shared" si="224"/>
        <v>8</v>
      </c>
      <c r="L342" s="244">
        <f t="shared" si="224"/>
        <v>13</v>
      </c>
      <c r="M342" s="244">
        <f t="shared" si="224"/>
        <v>10</v>
      </c>
      <c r="N342" s="244">
        <f t="shared" si="224"/>
        <v>23</v>
      </c>
      <c r="O342" s="244">
        <f t="shared" si="224"/>
        <v>16</v>
      </c>
      <c r="P342" s="244">
        <f t="shared" si="224"/>
        <v>17</v>
      </c>
      <c r="Q342" s="244">
        <f t="shared" si="224"/>
        <v>13</v>
      </c>
      <c r="R342" s="244">
        <f t="shared" si="224"/>
        <v>71</v>
      </c>
      <c r="S342" s="244">
        <f t="shared" si="224"/>
        <v>32</v>
      </c>
      <c r="T342" s="244">
        <f t="shared" si="224"/>
        <v>2</v>
      </c>
      <c r="U342" s="244">
        <f t="shared" si="224"/>
        <v>4</v>
      </c>
      <c r="V342" s="244">
        <f t="shared" si="224"/>
        <v>13</v>
      </c>
      <c r="W342" s="244">
        <f t="shared" si="224"/>
        <v>287</v>
      </c>
      <c r="X342" s="244">
        <f t="shared" si="224"/>
        <v>16</v>
      </c>
      <c r="Y342" s="244">
        <f t="shared" si="224"/>
        <v>17</v>
      </c>
      <c r="Z342" s="244">
        <f t="shared" si="224"/>
        <v>11</v>
      </c>
      <c r="AA342" s="244">
        <f t="shared" si="224"/>
        <v>5</v>
      </c>
      <c r="AB342" s="244">
        <f t="shared" si="224"/>
        <v>16</v>
      </c>
      <c r="AC342" s="244">
        <f t="shared" si="224"/>
        <v>12</v>
      </c>
      <c r="AD342" s="244">
        <f t="shared" si="224"/>
        <v>38</v>
      </c>
    </row>
    <row r="343" spans="2:30">
      <c r="B343" s="201" t="s">
        <v>599</v>
      </c>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row>
    <row r="344" spans="2:30">
      <c r="B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row>
    <row r="345" spans="2:30">
      <c r="B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row>
    <row r="346" spans="2:30">
      <c r="B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row>
    <row r="347" spans="2:30" ht="15.6">
      <c r="B347" s="143" t="s">
        <v>611</v>
      </c>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row>
    <row r="348" spans="2:30">
      <c r="B348" s="114" t="s">
        <v>588</v>
      </c>
      <c r="C348" s="114" t="s">
        <v>63</v>
      </c>
      <c r="D348" s="114" t="str">
        <f>D334</f>
        <v>IE</v>
      </c>
      <c r="E348" s="114" t="str">
        <f t="shared" ref="E348:AD348" si="225">E334</f>
        <v>IE-CW</v>
      </c>
      <c r="F348" s="114" t="str">
        <f t="shared" si="225"/>
        <v>IE-D</v>
      </c>
      <c r="G348" s="114" t="str">
        <f t="shared" si="225"/>
        <v>IE-KE</v>
      </c>
      <c r="H348" s="114" t="str">
        <f t="shared" si="225"/>
        <v>IE-KK</v>
      </c>
      <c r="I348" s="114" t="str">
        <f t="shared" si="225"/>
        <v>IE-LS</v>
      </c>
      <c r="J348" s="114" t="str">
        <f t="shared" si="225"/>
        <v>IE-LD</v>
      </c>
      <c r="K348" s="114" t="str">
        <f t="shared" si="225"/>
        <v>IE-LH</v>
      </c>
      <c r="L348" s="114" t="str">
        <f t="shared" si="225"/>
        <v>IE-MH</v>
      </c>
      <c r="M348" s="114" t="str">
        <f t="shared" si="225"/>
        <v>IE-OY</v>
      </c>
      <c r="N348" s="114" t="str">
        <f t="shared" si="225"/>
        <v>IE-WH</v>
      </c>
      <c r="O348" s="114" t="str">
        <f t="shared" si="225"/>
        <v>IE-WX</v>
      </c>
      <c r="P348" s="114" t="str">
        <f t="shared" si="225"/>
        <v>IE-WW</v>
      </c>
      <c r="Q348" s="114" t="str">
        <f t="shared" si="225"/>
        <v>IE-CE</v>
      </c>
      <c r="R348" s="114" t="str">
        <f t="shared" si="225"/>
        <v>IE-CO</v>
      </c>
      <c r="S348" s="114" t="str">
        <f t="shared" si="225"/>
        <v>IE-KY</v>
      </c>
      <c r="T348" s="114" t="str">
        <f t="shared" si="225"/>
        <v>IE-LK</v>
      </c>
      <c r="U348" s="114" t="str">
        <f t="shared" si="225"/>
        <v>IE-TA</v>
      </c>
      <c r="V348" s="114" t="str">
        <f t="shared" si="225"/>
        <v>IE-WD</v>
      </c>
      <c r="W348" s="114" t="str">
        <f t="shared" si="225"/>
        <v>IE-G</v>
      </c>
      <c r="X348" s="114" t="str">
        <f t="shared" si="225"/>
        <v>IE-LM</v>
      </c>
      <c r="Y348" s="114" t="str">
        <f t="shared" si="225"/>
        <v>IE-MO</v>
      </c>
      <c r="Z348" s="114" t="str">
        <f t="shared" si="225"/>
        <v>IE-RN</v>
      </c>
      <c r="AA348" s="114" t="str">
        <f t="shared" si="225"/>
        <v>IE-SO</v>
      </c>
      <c r="AB348" s="114" t="str">
        <f t="shared" si="225"/>
        <v>IE-CN</v>
      </c>
      <c r="AC348" s="114" t="str">
        <f t="shared" si="225"/>
        <v>IE-DL</v>
      </c>
      <c r="AD348" s="114" t="str">
        <f t="shared" si="225"/>
        <v>IE-MN</v>
      </c>
    </row>
    <row r="349" spans="2:30">
      <c r="B349" s="201" t="s">
        <v>332</v>
      </c>
      <c r="C349" s="247" t="s">
        <v>592</v>
      </c>
      <c r="D349" s="35">
        <f>D335/D$342</f>
        <v>0</v>
      </c>
      <c r="E349" s="35">
        <f t="shared" ref="E349:AD355" si="226">E335/E$342</f>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c r="AD349" s="35">
        <f t="shared" si="226"/>
        <v>0</v>
      </c>
    </row>
    <row r="350" spans="2:30">
      <c r="B350" s="201" t="s">
        <v>333</v>
      </c>
      <c r="C350" s="2" t="s">
        <v>592</v>
      </c>
      <c r="D350" s="35">
        <f t="shared" ref="D350:S355" si="227">D336/D$342</f>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7"/>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c r="AD350" s="35">
        <f t="shared" si="226"/>
        <v>0</v>
      </c>
    </row>
    <row r="351" spans="2:30">
      <c r="B351" s="201" t="s">
        <v>334</v>
      </c>
      <c r="C351" s="2" t="s">
        <v>592</v>
      </c>
      <c r="D351" s="35">
        <f t="shared" si="227"/>
        <v>1.29366106080207E-3</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0</v>
      </c>
      <c r="N351" s="35">
        <f t="shared" si="226"/>
        <v>4.3478260869565216E-2</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c r="AD351" s="35">
        <f t="shared" si="226"/>
        <v>0</v>
      </c>
    </row>
    <row r="352" spans="2:30">
      <c r="B352" s="201" t="s">
        <v>335</v>
      </c>
      <c r="C352" s="2" t="s">
        <v>592</v>
      </c>
      <c r="D352" s="35">
        <f t="shared" si="227"/>
        <v>5.1746442432082798E-3</v>
      </c>
      <c r="E352" s="35">
        <f t="shared" si="226"/>
        <v>0</v>
      </c>
      <c r="F352" s="35">
        <f t="shared" si="226"/>
        <v>0</v>
      </c>
      <c r="G352" s="35">
        <f t="shared" si="226"/>
        <v>5.2631578947368418E-2</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v>
      </c>
      <c r="AA352" s="35">
        <f t="shared" si="226"/>
        <v>0.2</v>
      </c>
      <c r="AB352" s="35">
        <f t="shared" si="226"/>
        <v>6.25E-2</v>
      </c>
      <c r="AC352" s="35">
        <f t="shared" si="226"/>
        <v>8.3333333333333329E-2</v>
      </c>
      <c r="AD352" s="35">
        <f t="shared" si="226"/>
        <v>0</v>
      </c>
    </row>
    <row r="353" spans="2:30">
      <c r="B353" s="201" t="s">
        <v>336</v>
      </c>
      <c r="C353" s="2" t="s">
        <v>592</v>
      </c>
      <c r="D353" s="35">
        <f t="shared" si="227"/>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c r="AD353" s="35">
        <f t="shared" si="226"/>
        <v>0</v>
      </c>
    </row>
    <row r="354" spans="2:30">
      <c r="B354" s="201" t="s">
        <v>337</v>
      </c>
      <c r="C354" s="2" t="s">
        <v>592</v>
      </c>
      <c r="D354" s="35">
        <f t="shared" si="227"/>
        <v>0.14230271668822769</v>
      </c>
      <c r="E354" s="35">
        <f t="shared" si="226"/>
        <v>0.14285714285714285</v>
      </c>
      <c r="F354" s="35">
        <f t="shared" si="226"/>
        <v>0.15151515151515152</v>
      </c>
      <c r="G354" s="35">
        <f t="shared" si="226"/>
        <v>0.15789473684210525</v>
      </c>
      <c r="H354" s="35">
        <f t="shared" si="226"/>
        <v>0.18604651162790697</v>
      </c>
      <c r="I354" s="35">
        <f t="shared" si="226"/>
        <v>0.125</v>
      </c>
      <c r="J354" s="35">
        <f t="shared" si="226"/>
        <v>4.1666666666666664E-2</v>
      </c>
      <c r="K354" s="35">
        <f t="shared" si="226"/>
        <v>0.125</v>
      </c>
      <c r="L354" s="35">
        <f t="shared" si="226"/>
        <v>7.6923076923076927E-2</v>
      </c>
      <c r="M354" s="35">
        <f t="shared" si="226"/>
        <v>0</v>
      </c>
      <c r="N354" s="35">
        <f t="shared" si="226"/>
        <v>0.21739130434782608</v>
      </c>
      <c r="O354" s="35">
        <f t="shared" si="226"/>
        <v>0.1875</v>
      </c>
      <c r="P354" s="35">
        <f t="shared" si="226"/>
        <v>5.8823529411764705E-2</v>
      </c>
      <c r="Q354" s="35">
        <f t="shared" si="226"/>
        <v>0.23076923076923078</v>
      </c>
      <c r="R354" s="35">
        <f t="shared" si="226"/>
        <v>0.21126760563380281</v>
      </c>
      <c r="S354" s="35">
        <f t="shared" si="226"/>
        <v>6.25E-2</v>
      </c>
      <c r="T354" s="35">
        <f t="shared" si="226"/>
        <v>0</v>
      </c>
      <c r="U354" s="35">
        <f t="shared" si="226"/>
        <v>0.25</v>
      </c>
      <c r="V354" s="35">
        <f t="shared" si="226"/>
        <v>0.23076923076923078</v>
      </c>
      <c r="W354" s="35">
        <f t="shared" si="226"/>
        <v>0.12195121951219512</v>
      </c>
      <c r="X354" s="35">
        <f t="shared" si="226"/>
        <v>6.25E-2</v>
      </c>
      <c r="Y354" s="35">
        <f t="shared" si="226"/>
        <v>0</v>
      </c>
      <c r="Z354" s="35">
        <f t="shared" si="226"/>
        <v>0.27272727272727271</v>
      </c>
      <c r="AA354" s="35">
        <f t="shared" si="226"/>
        <v>0</v>
      </c>
      <c r="AB354" s="35">
        <f t="shared" si="226"/>
        <v>0.1875</v>
      </c>
      <c r="AC354" s="35">
        <f t="shared" si="226"/>
        <v>0.5</v>
      </c>
      <c r="AD354" s="35">
        <f t="shared" si="226"/>
        <v>0.15789473684210525</v>
      </c>
    </row>
    <row r="355" spans="2:30">
      <c r="B355" s="201" t="s">
        <v>338</v>
      </c>
      <c r="C355" s="2" t="s">
        <v>592</v>
      </c>
      <c r="D355" s="35">
        <f t="shared" si="227"/>
        <v>0.85122897800776198</v>
      </c>
      <c r="E355" s="35">
        <f t="shared" si="226"/>
        <v>0.8571428571428571</v>
      </c>
      <c r="F355" s="35">
        <f t="shared" si="226"/>
        <v>0.84848484848484851</v>
      </c>
      <c r="G355" s="35">
        <f t="shared" si="226"/>
        <v>0.78947368421052633</v>
      </c>
      <c r="H355" s="35">
        <f t="shared" si="226"/>
        <v>0.81395348837209303</v>
      </c>
      <c r="I355" s="35">
        <f t="shared" si="226"/>
        <v>0.875</v>
      </c>
      <c r="J355" s="35">
        <f t="shared" si="226"/>
        <v>0.95833333333333337</v>
      </c>
      <c r="K355" s="35">
        <f t="shared" si="226"/>
        <v>0.875</v>
      </c>
      <c r="L355" s="35">
        <f t="shared" si="226"/>
        <v>0.92307692307692313</v>
      </c>
      <c r="M355" s="35">
        <f t="shared" si="226"/>
        <v>1</v>
      </c>
      <c r="N355" s="35">
        <f t="shared" si="226"/>
        <v>0.73913043478260865</v>
      </c>
      <c r="O355" s="35">
        <f t="shared" si="226"/>
        <v>0.8125</v>
      </c>
      <c r="P355" s="35">
        <f t="shared" si="226"/>
        <v>0.94117647058823528</v>
      </c>
      <c r="Q355" s="35">
        <f t="shared" si="226"/>
        <v>0.76923076923076927</v>
      </c>
      <c r="R355" s="35">
        <f t="shared" si="226"/>
        <v>0.78873239436619713</v>
      </c>
      <c r="S355" s="35">
        <f t="shared" si="226"/>
        <v>0.9375</v>
      </c>
      <c r="T355" s="35">
        <f t="shared" si="226"/>
        <v>1</v>
      </c>
      <c r="U355" s="35">
        <f t="shared" si="226"/>
        <v>0.75</v>
      </c>
      <c r="V355" s="35">
        <f t="shared" si="226"/>
        <v>0.76923076923076927</v>
      </c>
      <c r="W355" s="35">
        <f t="shared" si="226"/>
        <v>0.87804878048780488</v>
      </c>
      <c r="X355" s="35">
        <f t="shared" si="226"/>
        <v>0.9375</v>
      </c>
      <c r="Y355" s="35">
        <f t="shared" si="226"/>
        <v>1</v>
      </c>
      <c r="Z355" s="35">
        <f t="shared" si="226"/>
        <v>0.72727272727272729</v>
      </c>
      <c r="AA355" s="35">
        <f t="shared" si="226"/>
        <v>0.8</v>
      </c>
      <c r="AB355" s="35">
        <f t="shared" si="226"/>
        <v>0.75</v>
      </c>
      <c r="AC355" s="35">
        <f t="shared" si="226"/>
        <v>0.41666666666666669</v>
      </c>
      <c r="AD355" s="35">
        <f t="shared" si="226"/>
        <v>0.84210526315789469</v>
      </c>
    </row>
    <row r="356" spans="2:30">
      <c r="B356" s="200" t="s">
        <v>16</v>
      </c>
      <c r="C356" s="200" t="s">
        <v>592</v>
      </c>
      <c r="D356" s="145">
        <f t="shared" ref="D356:AD356" si="228">SUM(D349:D355)</f>
        <v>1</v>
      </c>
      <c r="E356" s="145">
        <f t="shared" si="228"/>
        <v>1</v>
      </c>
      <c r="F356" s="145">
        <f t="shared" si="228"/>
        <v>1</v>
      </c>
      <c r="G356" s="145">
        <f t="shared" si="228"/>
        <v>1</v>
      </c>
      <c r="H356" s="145">
        <f t="shared" si="228"/>
        <v>1</v>
      </c>
      <c r="I356" s="145">
        <f t="shared" si="228"/>
        <v>1</v>
      </c>
      <c r="J356" s="145">
        <f t="shared" si="228"/>
        <v>1</v>
      </c>
      <c r="K356" s="145">
        <f t="shared" si="228"/>
        <v>1</v>
      </c>
      <c r="L356" s="145">
        <f t="shared" si="228"/>
        <v>1</v>
      </c>
      <c r="M356" s="145">
        <f t="shared" si="228"/>
        <v>1</v>
      </c>
      <c r="N356" s="145">
        <f t="shared" si="228"/>
        <v>1</v>
      </c>
      <c r="O356" s="145">
        <f t="shared" si="228"/>
        <v>1</v>
      </c>
      <c r="P356" s="145">
        <f t="shared" si="228"/>
        <v>1</v>
      </c>
      <c r="Q356" s="145">
        <f t="shared" si="228"/>
        <v>1</v>
      </c>
      <c r="R356" s="145">
        <f t="shared" si="228"/>
        <v>1</v>
      </c>
      <c r="S356" s="145">
        <f t="shared" si="228"/>
        <v>1</v>
      </c>
      <c r="T356" s="145">
        <f t="shared" si="228"/>
        <v>1</v>
      </c>
      <c r="U356" s="145">
        <f t="shared" si="228"/>
        <v>1</v>
      </c>
      <c r="V356" s="145">
        <f t="shared" si="228"/>
        <v>1</v>
      </c>
      <c r="W356" s="145">
        <f t="shared" si="228"/>
        <v>1</v>
      </c>
      <c r="X356" s="145">
        <f t="shared" si="228"/>
        <v>1</v>
      </c>
      <c r="Y356" s="145">
        <f t="shared" si="228"/>
        <v>1</v>
      </c>
      <c r="Z356" s="145">
        <f t="shared" si="228"/>
        <v>1</v>
      </c>
      <c r="AA356" s="145">
        <f t="shared" si="228"/>
        <v>1</v>
      </c>
      <c r="AB356" s="145">
        <f t="shared" si="228"/>
        <v>1</v>
      </c>
      <c r="AC356" s="145">
        <f t="shared" si="228"/>
        <v>1</v>
      </c>
      <c r="AD356" s="145">
        <f t="shared" si="228"/>
        <v>1</v>
      </c>
    </row>
    <row r="357" spans="2:30">
      <c r="B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row>
    <row r="358" spans="2:30">
      <c r="B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row>
    <row r="359" spans="2:30">
      <c r="B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row>
    <row r="360" spans="2:30" ht="15.6">
      <c r="B360" s="167" t="s">
        <v>612</v>
      </c>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row>
    <row r="361" spans="2:30">
      <c r="B361" s="114" t="s">
        <v>588</v>
      </c>
      <c r="C361" s="114" t="s">
        <v>63</v>
      </c>
      <c r="D361" s="114" t="str">
        <f>D348</f>
        <v>IE</v>
      </c>
      <c r="E361" s="114" t="str">
        <f t="shared" ref="E361:AD361" si="229">E348</f>
        <v>IE-CW</v>
      </c>
      <c r="F361" s="114" t="str">
        <f t="shared" si="229"/>
        <v>IE-D</v>
      </c>
      <c r="G361" s="114" t="str">
        <f t="shared" si="229"/>
        <v>IE-KE</v>
      </c>
      <c r="H361" s="114" t="str">
        <f t="shared" si="229"/>
        <v>IE-KK</v>
      </c>
      <c r="I361" s="114" t="str">
        <f t="shared" si="229"/>
        <v>IE-LS</v>
      </c>
      <c r="J361" s="114" t="str">
        <f t="shared" si="229"/>
        <v>IE-LD</v>
      </c>
      <c r="K361" s="114" t="str">
        <f t="shared" si="229"/>
        <v>IE-LH</v>
      </c>
      <c r="L361" s="114" t="str">
        <f t="shared" si="229"/>
        <v>IE-MH</v>
      </c>
      <c r="M361" s="114" t="str">
        <f t="shared" si="229"/>
        <v>IE-OY</v>
      </c>
      <c r="N361" s="114" t="str">
        <f t="shared" si="229"/>
        <v>IE-WH</v>
      </c>
      <c r="O361" s="114" t="str">
        <f t="shared" si="229"/>
        <v>IE-WX</v>
      </c>
      <c r="P361" s="114" t="str">
        <f t="shared" si="229"/>
        <v>IE-WW</v>
      </c>
      <c r="Q361" s="114" t="str">
        <f t="shared" si="229"/>
        <v>IE-CE</v>
      </c>
      <c r="R361" s="114" t="str">
        <f t="shared" si="229"/>
        <v>IE-CO</v>
      </c>
      <c r="S361" s="114" t="str">
        <f t="shared" si="229"/>
        <v>IE-KY</v>
      </c>
      <c r="T361" s="114" t="str">
        <f t="shared" si="229"/>
        <v>IE-LK</v>
      </c>
      <c r="U361" s="114" t="str">
        <f t="shared" si="229"/>
        <v>IE-TA</v>
      </c>
      <c r="V361" s="114" t="str">
        <f t="shared" si="229"/>
        <v>IE-WD</v>
      </c>
      <c r="W361" s="114" t="str">
        <f t="shared" si="229"/>
        <v>IE-G</v>
      </c>
      <c r="X361" s="114" t="str">
        <f t="shared" si="229"/>
        <v>IE-LM</v>
      </c>
      <c r="Y361" s="114" t="str">
        <f t="shared" si="229"/>
        <v>IE-MO</v>
      </c>
      <c r="Z361" s="114" t="str">
        <f t="shared" si="229"/>
        <v>IE-RN</v>
      </c>
      <c r="AA361" s="114" t="str">
        <f t="shared" si="229"/>
        <v>IE-SO</v>
      </c>
      <c r="AB361" s="114" t="str">
        <f t="shared" si="229"/>
        <v>IE-CN</v>
      </c>
      <c r="AC361" s="114" t="str">
        <f t="shared" si="229"/>
        <v>IE-DL</v>
      </c>
      <c r="AD361" s="114" t="str">
        <f t="shared" si="229"/>
        <v>IE-MN</v>
      </c>
    </row>
    <row r="362" spans="2:30">
      <c r="B362" s="201" t="s">
        <v>332</v>
      </c>
      <c r="C362" s="201" t="s">
        <v>593</v>
      </c>
      <c r="D362" s="249">
        <v>1.0462382065888809</v>
      </c>
      <c r="E362" s="249">
        <v>1.0462382065888809</v>
      </c>
      <c r="F362" s="249">
        <v>1.0462382065888809</v>
      </c>
      <c r="G362" s="249">
        <v>1.0462382065888809</v>
      </c>
      <c r="H362" s="249">
        <v>1.0462382065888809</v>
      </c>
      <c r="I362" s="249">
        <v>1.0462382065888809</v>
      </c>
      <c r="J362" s="249">
        <v>1.0462382065888809</v>
      </c>
      <c r="K362" s="249">
        <v>1.0462382065888809</v>
      </c>
      <c r="L362" s="249">
        <v>1.0462382065888809</v>
      </c>
      <c r="M362" s="249">
        <v>1.0462382065888809</v>
      </c>
      <c r="N362" s="249">
        <v>1.0462382065888809</v>
      </c>
      <c r="O362" s="249">
        <v>1.0462382065888809</v>
      </c>
      <c r="P362" s="249">
        <v>1.0462382065888809</v>
      </c>
      <c r="Q362" s="249">
        <v>1.0462382065888809</v>
      </c>
      <c r="R362" s="249">
        <v>1.0462382065888809</v>
      </c>
      <c r="S362" s="249">
        <v>1.0462382065888809</v>
      </c>
      <c r="T362" s="249">
        <v>1.0462382065888809</v>
      </c>
      <c r="U362" s="249">
        <v>1.0462382065888809</v>
      </c>
      <c r="V362" s="249">
        <v>1.0462382065888809</v>
      </c>
      <c r="W362" s="249">
        <v>1.0462382065888809</v>
      </c>
      <c r="X362" s="249">
        <v>1.0462382065888809</v>
      </c>
      <c r="Y362" s="249">
        <v>1.0462382065888809</v>
      </c>
      <c r="Z362" s="249">
        <v>1.0462382065888809</v>
      </c>
      <c r="AA362" s="249">
        <v>1.0462382065888809</v>
      </c>
      <c r="AB362" s="249">
        <v>1.0462382065888809</v>
      </c>
      <c r="AC362" s="249">
        <v>1.0462382065888809</v>
      </c>
      <c r="AD362" s="249">
        <v>1.0462382065888809</v>
      </c>
    </row>
    <row r="363" spans="2:30">
      <c r="B363" s="201" t="s">
        <v>333</v>
      </c>
      <c r="C363" s="201" t="s">
        <v>593</v>
      </c>
      <c r="D363" s="249">
        <v>1.0486844669655038</v>
      </c>
      <c r="E363" s="249">
        <v>1.0486844669655038</v>
      </c>
      <c r="F363" s="249">
        <v>1.0486844669655038</v>
      </c>
      <c r="G363" s="249">
        <v>1.0486844669655038</v>
      </c>
      <c r="H363" s="249">
        <v>1.0486844669655038</v>
      </c>
      <c r="I363" s="249">
        <v>1.0486844669655038</v>
      </c>
      <c r="J363" s="249">
        <v>1.0486844669655038</v>
      </c>
      <c r="K363" s="249">
        <v>1.0486844669655038</v>
      </c>
      <c r="L363" s="249">
        <v>1.0486844669655038</v>
      </c>
      <c r="M363" s="249">
        <v>1.0486844669655038</v>
      </c>
      <c r="N363" s="249">
        <v>1.0486844669655038</v>
      </c>
      <c r="O363" s="249">
        <v>1.0486844669655038</v>
      </c>
      <c r="P363" s="249">
        <v>1.0486844669655038</v>
      </c>
      <c r="Q363" s="249">
        <v>1.0486844669655038</v>
      </c>
      <c r="R363" s="249">
        <v>1.0486844669655038</v>
      </c>
      <c r="S363" s="249">
        <v>1.0486844669655038</v>
      </c>
      <c r="T363" s="249">
        <v>1.0486844669655038</v>
      </c>
      <c r="U363" s="249">
        <v>1.0486844669655038</v>
      </c>
      <c r="V363" s="249">
        <v>1.0486844669655038</v>
      </c>
      <c r="W363" s="249">
        <v>1.0486844669655038</v>
      </c>
      <c r="X363" s="249">
        <v>1.0486844669655038</v>
      </c>
      <c r="Y363" s="249">
        <v>1.0486844669655038</v>
      </c>
      <c r="Z363" s="249">
        <v>1.0486844669655038</v>
      </c>
      <c r="AA363" s="249">
        <v>1.0486844669655038</v>
      </c>
      <c r="AB363" s="249">
        <v>1.0486844669655038</v>
      </c>
      <c r="AC363" s="249">
        <v>1.0486844669655038</v>
      </c>
      <c r="AD363" s="249">
        <v>1.0486844669655038</v>
      </c>
    </row>
    <row r="364" spans="2:30">
      <c r="B364" s="201" t="s">
        <v>334</v>
      </c>
      <c r="C364" s="201" t="s">
        <v>593</v>
      </c>
      <c r="D364" s="249">
        <v>1.0796552350700317</v>
      </c>
      <c r="E364" s="249">
        <v>1.0796552350700317</v>
      </c>
      <c r="F364" s="249">
        <v>1.0796552350700317</v>
      </c>
      <c r="G364" s="249">
        <v>1.0796552350700317</v>
      </c>
      <c r="H364" s="249">
        <v>1.0796552350700317</v>
      </c>
      <c r="I364" s="249">
        <v>1.0796552350700317</v>
      </c>
      <c r="J364" s="249">
        <v>1.0796552350700317</v>
      </c>
      <c r="K364" s="249">
        <v>1.0796552350700317</v>
      </c>
      <c r="L364" s="249">
        <v>1.0796552350700317</v>
      </c>
      <c r="M364" s="249">
        <v>1.0796552350700317</v>
      </c>
      <c r="N364" s="249">
        <v>1.0796552350700317</v>
      </c>
      <c r="O364" s="249">
        <v>1.0796552350700317</v>
      </c>
      <c r="P364" s="249">
        <v>1.0796552350700317</v>
      </c>
      <c r="Q364" s="249">
        <v>1.0796552350700317</v>
      </c>
      <c r="R364" s="249">
        <v>1.0796552350700317</v>
      </c>
      <c r="S364" s="249">
        <v>1.0796552350700317</v>
      </c>
      <c r="T364" s="249">
        <v>1.0796552350700317</v>
      </c>
      <c r="U364" s="249">
        <v>1.0796552350700317</v>
      </c>
      <c r="V364" s="249">
        <v>1.0796552350700317</v>
      </c>
      <c r="W364" s="249">
        <v>1.0796552350700317</v>
      </c>
      <c r="X364" s="249">
        <v>1.0796552350700317</v>
      </c>
      <c r="Y364" s="249">
        <v>1.0796552350700317</v>
      </c>
      <c r="Z364" s="249">
        <v>1.0796552350700317</v>
      </c>
      <c r="AA364" s="249">
        <v>1.0796552350700317</v>
      </c>
      <c r="AB364" s="249">
        <v>1.0796552350700317</v>
      </c>
      <c r="AC364" s="249">
        <v>1.0796552350700317</v>
      </c>
      <c r="AD364" s="249">
        <v>1.0796552350700317</v>
      </c>
    </row>
    <row r="365" spans="2:30">
      <c r="B365" s="201" t="s">
        <v>335</v>
      </c>
      <c r="C365" s="201" t="s">
        <v>593</v>
      </c>
      <c r="D365" s="249">
        <v>1.0860441592549372</v>
      </c>
      <c r="E365" s="249">
        <v>1.0860441592549372</v>
      </c>
      <c r="F365" s="249">
        <v>1.0860441592549372</v>
      </c>
      <c r="G365" s="249">
        <v>1.0860441592549372</v>
      </c>
      <c r="H365" s="249">
        <v>1.0860441592549372</v>
      </c>
      <c r="I365" s="249">
        <v>1.0860441592549372</v>
      </c>
      <c r="J365" s="249">
        <v>1.0860441592549372</v>
      </c>
      <c r="K365" s="249">
        <v>1.0860441592549372</v>
      </c>
      <c r="L365" s="249">
        <v>1.0860441592549372</v>
      </c>
      <c r="M365" s="249">
        <v>1.0860441592549372</v>
      </c>
      <c r="N365" s="249">
        <v>1.0860441592549372</v>
      </c>
      <c r="O365" s="249">
        <v>1.0860441592549372</v>
      </c>
      <c r="P365" s="249">
        <v>1.0860441592549372</v>
      </c>
      <c r="Q365" s="249">
        <v>1.0860441592549372</v>
      </c>
      <c r="R365" s="249">
        <v>1.0860441592549372</v>
      </c>
      <c r="S365" s="249">
        <v>1.0860441592549372</v>
      </c>
      <c r="T365" s="249">
        <v>1.0860441592549372</v>
      </c>
      <c r="U365" s="249">
        <v>1.0860441592549372</v>
      </c>
      <c r="V365" s="249">
        <v>1.0860441592549372</v>
      </c>
      <c r="W365" s="249">
        <v>1.0860441592549372</v>
      </c>
      <c r="X365" s="249">
        <v>1.0860441592549372</v>
      </c>
      <c r="Y365" s="249">
        <v>1.0860441592549372</v>
      </c>
      <c r="Z365" s="249">
        <v>1.0860441592549372</v>
      </c>
      <c r="AA365" s="249">
        <v>1.0860441592549372</v>
      </c>
      <c r="AB365" s="249">
        <v>1.0860441592549372</v>
      </c>
      <c r="AC365" s="249">
        <v>1.0860441592549372</v>
      </c>
      <c r="AD365" s="249">
        <v>1.0860441592549372</v>
      </c>
    </row>
    <row r="366" spans="2:30">
      <c r="B366" s="201" t="s">
        <v>336</v>
      </c>
      <c r="C366" s="201" t="s">
        <v>593</v>
      </c>
      <c r="D366" s="249">
        <v>1.2322848620544717</v>
      </c>
      <c r="E366" s="249">
        <v>1.2322848620544717</v>
      </c>
      <c r="F366" s="249">
        <v>1.2322848620544717</v>
      </c>
      <c r="G366" s="249">
        <v>1.2322848620544717</v>
      </c>
      <c r="H366" s="249">
        <v>1.2322848620544717</v>
      </c>
      <c r="I366" s="249">
        <v>1.2322848620544717</v>
      </c>
      <c r="J366" s="249">
        <v>1.2322848620544717</v>
      </c>
      <c r="K366" s="249">
        <v>1.2322848620544717</v>
      </c>
      <c r="L366" s="249">
        <v>1.2322848620544717</v>
      </c>
      <c r="M366" s="249">
        <v>1.2322848620544717</v>
      </c>
      <c r="N366" s="249">
        <v>1.2322848620544717</v>
      </c>
      <c r="O366" s="249">
        <v>1.2322848620544717</v>
      </c>
      <c r="P366" s="249">
        <v>1.2322848620544717</v>
      </c>
      <c r="Q366" s="249">
        <v>1.2322848620544717</v>
      </c>
      <c r="R366" s="249">
        <v>1.2322848620544717</v>
      </c>
      <c r="S366" s="249">
        <v>1.2322848620544717</v>
      </c>
      <c r="T366" s="249">
        <v>1.2322848620544717</v>
      </c>
      <c r="U366" s="249">
        <v>1.2322848620544717</v>
      </c>
      <c r="V366" s="249">
        <v>1.2322848620544717</v>
      </c>
      <c r="W366" s="249">
        <v>1.2322848620544717</v>
      </c>
      <c r="X366" s="249">
        <v>1.2322848620544717</v>
      </c>
      <c r="Y366" s="249">
        <v>1.2322848620544717</v>
      </c>
      <c r="Z366" s="249">
        <v>1.2322848620544717</v>
      </c>
      <c r="AA366" s="249">
        <v>1.2322848620544717</v>
      </c>
      <c r="AB366" s="249">
        <v>1.2322848620544717</v>
      </c>
      <c r="AC366" s="249">
        <v>1.2322848620544717</v>
      </c>
      <c r="AD366" s="249">
        <v>1.2322848620544717</v>
      </c>
    </row>
    <row r="367" spans="2:30">
      <c r="B367" s="201" t="s">
        <v>337</v>
      </c>
      <c r="C367" s="201" t="s">
        <v>593</v>
      </c>
      <c r="D367" s="249">
        <v>1.2277213214286919</v>
      </c>
      <c r="E367" s="249">
        <v>1.2277213214286919</v>
      </c>
      <c r="F367" s="249">
        <v>1.2277213214286919</v>
      </c>
      <c r="G367" s="249">
        <v>1.2277213214286919</v>
      </c>
      <c r="H367" s="249">
        <v>1.2277213214286919</v>
      </c>
      <c r="I367" s="249">
        <v>1.2277213214286919</v>
      </c>
      <c r="J367" s="249">
        <v>1.2277213214286919</v>
      </c>
      <c r="K367" s="249">
        <v>1.2277213214286919</v>
      </c>
      <c r="L367" s="249">
        <v>1.2277213214286919</v>
      </c>
      <c r="M367" s="249">
        <v>1.2277213214286919</v>
      </c>
      <c r="N367" s="249">
        <v>1.2277213214286919</v>
      </c>
      <c r="O367" s="249">
        <v>1.2277213214286919</v>
      </c>
      <c r="P367" s="249">
        <v>1.2277213214286919</v>
      </c>
      <c r="Q367" s="249">
        <v>1.2277213214286919</v>
      </c>
      <c r="R367" s="249">
        <v>1.2277213214286919</v>
      </c>
      <c r="S367" s="249">
        <v>1.2277213214286919</v>
      </c>
      <c r="T367" s="249">
        <v>1.2277213214286919</v>
      </c>
      <c r="U367" s="249">
        <v>1.2277213214286919</v>
      </c>
      <c r="V367" s="249">
        <v>1.2277213214286919</v>
      </c>
      <c r="W367" s="249">
        <v>1.2277213214286919</v>
      </c>
      <c r="X367" s="249">
        <v>1.2277213214286919</v>
      </c>
      <c r="Y367" s="249">
        <v>1.2277213214286919</v>
      </c>
      <c r="Z367" s="249">
        <v>1.2277213214286919</v>
      </c>
      <c r="AA367" s="249">
        <v>1.2277213214286919</v>
      </c>
      <c r="AB367" s="249">
        <v>1.2277213214286919</v>
      </c>
      <c r="AC367" s="249">
        <v>1.2277213214286919</v>
      </c>
      <c r="AD367" s="249">
        <v>1.2277213214286919</v>
      </c>
    </row>
    <row r="368" spans="2:30">
      <c r="B368" s="200" t="s">
        <v>338</v>
      </c>
      <c r="C368" s="200" t="s">
        <v>593</v>
      </c>
      <c r="D368" s="254">
        <v>1.4313823860112316</v>
      </c>
      <c r="E368" s="254">
        <v>1.4313823860112316</v>
      </c>
      <c r="F368" s="254">
        <v>1.4313823860112316</v>
      </c>
      <c r="G368" s="254">
        <v>1.4313823860112316</v>
      </c>
      <c r="H368" s="254">
        <v>1.4313823860112316</v>
      </c>
      <c r="I368" s="254">
        <v>1.4313823860112316</v>
      </c>
      <c r="J368" s="254">
        <v>1.4313823860112316</v>
      </c>
      <c r="K368" s="254">
        <v>1.4313823860112316</v>
      </c>
      <c r="L368" s="254">
        <v>1.4313823860112316</v>
      </c>
      <c r="M368" s="254">
        <v>1.4313823860112316</v>
      </c>
      <c r="N368" s="254">
        <v>1.4313823860112316</v>
      </c>
      <c r="O368" s="254">
        <v>1.4313823860112316</v>
      </c>
      <c r="P368" s="254">
        <v>1.4313823860112316</v>
      </c>
      <c r="Q368" s="254">
        <v>1.4313823860112316</v>
      </c>
      <c r="R368" s="254">
        <v>1.4313823860112316</v>
      </c>
      <c r="S368" s="254">
        <v>1.4313823860112316</v>
      </c>
      <c r="T368" s="254">
        <v>1.4313823860112316</v>
      </c>
      <c r="U368" s="254">
        <v>1.4313823860112316</v>
      </c>
      <c r="V368" s="254">
        <v>1.4313823860112316</v>
      </c>
      <c r="W368" s="254">
        <v>1.4313823860112316</v>
      </c>
      <c r="X368" s="254">
        <v>1.4313823860112316</v>
      </c>
      <c r="Y368" s="254">
        <v>1.4313823860112316</v>
      </c>
      <c r="Z368" s="254">
        <v>1.4313823860112316</v>
      </c>
      <c r="AA368" s="254">
        <v>1.4313823860112316</v>
      </c>
      <c r="AB368" s="254">
        <v>1.4313823860112316</v>
      </c>
      <c r="AC368" s="254">
        <v>1.4313823860112316</v>
      </c>
      <c r="AD368" s="254">
        <v>1.4313823860112316</v>
      </c>
    </row>
    <row r="369" spans="2:30">
      <c r="B369" s="250" t="s">
        <v>597</v>
      </c>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row>
    <row r="370" spans="2:30">
      <c r="B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row>
    <row r="371" spans="2:30">
      <c r="B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ht="15.6">
      <c r="B373" s="167" t="s">
        <v>612</v>
      </c>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114" t="s">
        <v>588</v>
      </c>
      <c r="C374" s="114" t="s">
        <v>63</v>
      </c>
      <c r="D374" s="114" t="str">
        <f>D361</f>
        <v>IE</v>
      </c>
      <c r="E374" s="114" t="str">
        <f t="shared" ref="E374:AD374" si="230">E361</f>
        <v>IE-CW</v>
      </c>
      <c r="F374" s="114" t="str">
        <f t="shared" si="230"/>
        <v>IE-D</v>
      </c>
      <c r="G374" s="114" t="str">
        <f t="shared" si="230"/>
        <v>IE-KE</v>
      </c>
      <c r="H374" s="114" t="str">
        <f t="shared" si="230"/>
        <v>IE-KK</v>
      </c>
      <c r="I374" s="114" t="str">
        <f t="shared" si="230"/>
        <v>IE-LS</v>
      </c>
      <c r="J374" s="114" t="str">
        <f t="shared" si="230"/>
        <v>IE-LD</v>
      </c>
      <c r="K374" s="114" t="str">
        <f t="shared" si="230"/>
        <v>IE-LH</v>
      </c>
      <c r="L374" s="114" t="str">
        <f t="shared" si="230"/>
        <v>IE-MH</v>
      </c>
      <c r="M374" s="114" t="str">
        <f t="shared" si="230"/>
        <v>IE-OY</v>
      </c>
      <c r="N374" s="114" t="str">
        <f t="shared" si="230"/>
        <v>IE-WH</v>
      </c>
      <c r="O374" s="114" t="str">
        <f t="shared" si="230"/>
        <v>IE-WX</v>
      </c>
      <c r="P374" s="114" t="str">
        <f t="shared" si="230"/>
        <v>IE-WW</v>
      </c>
      <c r="Q374" s="114" t="str">
        <f t="shared" si="230"/>
        <v>IE-CE</v>
      </c>
      <c r="R374" s="114" t="str">
        <f t="shared" si="230"/>
        <v>IE-CO</v>
      </c>
      <c r="S374" s="114" t="str">
        <f t="shared" si="230"/>
        <v>IE-KY</v>
      </c>
      <c r="T374" s="114" t="str">
        <f t="shared" si="230"/>
        <v>IE-LK</v>
      </c>
      <c r="U374" s="114" t="str">
        <f t="shared" si="230"/>
        <v>IE-TA</v>
      </c>
      <c r="V374" s="114" t="str">
        <f t="shared" si="230"/>
        <v>IE-WD</v>
      </c>
      <c r="W374" s="114" t="str">
        <f t="shared" si="230"/>
        <v>IE-G</v>
      </c>
      <c r="X374" s="114" t="str">
        <f t="shared" si="230"/>
        <v>IE-LM</v>
      </c>
      <c r="Y374" s="114" t="str">
        <f t="shared" si="230"/>
        <v>IE-MO</v>
      </c>
      <c r="Z374" s="114" t="str">
        <f t="shared" si="230"/>
        <v>IE-RN</v>
      </c>
      <c r="AA374" s="114" t="str">
        <f t="shared" si="230"/>
        <v>IE-SO</v>
      </c>
      <c r="AB374" s="114" t="str">
        <f t="shared" si="230"/>
        <v>IE-CN</v>
      </c>
      <c r="AC374" s="114" t="str">
        <f t="shared" si="230"/>
        <v>IE-DL</v>
      </c>
      <c r="AD374" s="114" t="str">
        <f t="shared" si="230"/>
        <v>IE-MN</v>
      </c>
    </row>
    <row r="375" spans="2:30">
      <c r="B375" s="201" t="s">
        <v>609</v>
      </c>
      <c r="C375" s="201" t="s">
        <v>593</v>
      </c>
      <c r="D375" s="245">
        <f>SUMPRODUCT(D349:D355,D362:D368)</f>
        <v>1.4001588450512759</v>
      </c>
      <c r="E375" s="245">
        <f>IF(E342&gt;1,SUMPRODUCT(E349:E355,E362:E368),$D$230)</f>
        <v>1.4022879482137258</v>
      </c>
      <c r="F375" s="245">
        <f t="shared" ref="F375:AD375" si="231">IF(F342&gt;1,SUMPRODUCT(F349:F355,F362:F368),$D$230)</f>
        <v>1.4005246489532712</v>
      </c>
      <c r="G375" s="245">
        <f t="shared" si="231"/>
        <v>1.3810496796689202</v>
      </c>
      <c r="H375" s="245">
        <f t="shared" si="231"/>
        <v>1.3934919553912242</v>
      </c>
      <c r="I375" s="245">
        <f t="shared" si="231"/>
        <v>1.4059247529384142</v>
      </c>
      <c r="J375" s="245">
        <f t="shared" si="231"/>
        <v>1.4228965083202925</v>
      </c>
      <c r="K375" s="245">
        <f t="shared" si="231"/>
        <v>1.4059247529384142</v>
      </c>
      <c r="L375" s="245">
        <f t="shared" si="231"/>
        <v>1.4157161502741131</v>
      </c>
      <c r="M375" s="245">
        <f t="shared" si="231"/>
        <v>1.4313823860112316</v>
      </c>
      <c r="N375" s="245">
        <f t="shared" si="231"/>
        <v>1.3718157567132359</v>
      </c>
      <c r="O375" s="245">
        <f t="shared" si="231"/>
        <v>1.3931959364020055</v>
      </c>
      <c r="P375" s="245">
        <f t="shared" si="231"/>
        <v>1.4194023233887292</v>
      </c>
      <c r="Q375" s="245">
        <f t="shared" si="231"/>
        <v>1.3843836787998764</v>
      </c>
      <c r="R375" s="245">
        <f t="shared" si="231"/>
        <v>1.388355400536047</v>
      </c>
      <c r="S375" s="245">
        <f t="shared" si="231"/>
        <v>1.4186535694748228</v>
      </c>
      <c r="T375" s="245">
        <f t="shared" si="231"/>
        <v>1.4313823860112316</v>
      </c>
      <c r="U375" s="245">
        <f t="shared" si="231"/>
        <v>1.3804671198655969</v>
      </c>
      <c r="V375" s="245">
        <f t="shared" si="231"/>
        <v>1.3843836787998764</v>
      </c>
      <c r="W375" s="245">
        <f t="shared" si="231"/>
        <v>1.4065456708182389</v>
      </c>
      <c r="X375" s="245">
        <f t="shared" si="231"/>
        <v>1.4186535694748228</v>
      </c>
      <c r="Y375" s="245">
        <f t="shared" si="231"/>
        <v>1.4313823860112316</v>
      </c>
      <c r="Z375" s="245">
        <f t="shared" si="231"/>
        <v>1.3758384593069026</v>
      </c>
      <c r="AA375" s="245">
        <f t="shared" si="231"/>
        <v>1.3623147406599727</v>
      </c>
      <c r="AB375" s="245">
        <f t="shared" si="231"/>
        <v>1.3716122972297371</v>
      </c>
      <c r="AC375" s="245">
        <f t="shared" si="231"/>
        <v>1.3007736681569373</v>
      </c>
      <c r="AD375" s="245">
        <f t="shared" si="231"/>
        <v>1.3992253758139883</v>
      </c>
    </row>
    <row r="376" spans="2:30">
      <c r="B376" s="200"/>
      <c r="C376" s="200" t="s">
        <v>581</v>
      </c>
      <c r="D376" s="248">
        <f>1000/D375</f>
        <v>714.20468008640728</v>
      </c>
      <c r="E376" s="248">
        <f>1000/E375</f>
        <v>713.12029834801649</v>
      </c>
      <c r="F376" s="248">
        <f>1000/F375</f>
        <v>714.01813652289752</v>
      </c>
      <c r="G376" s="248">
        <f>1000/G375</f>
        <v>724.08691354226335</v>
      </c>
      <c r="H376" s="248">
        <f t="shared" ref="H376" si="232">1000/H375</f>
        <v>717.62165266268016</v>
      </c>
      <c r="I376" s="248">
        <f t="shared" ref="I376" si="233">1000/I375</f>
        <v>711.27561977266396</v>
      </c>
      <c r="J376" s="248">
        <f t="shared" ref="J376" si="234">1000/J375</f>
        <v>702.79180119746354</v>
      </c>
      <c r="K376" s="248">
        <f t="shared" ref="K376" si="235">1000/K375</f>
        <v>711.27561977266396</v>
      </c>
      <c r="L376" s="248">
        <f t="shared" ref="L376" si="236">1000/L375</f>
        <v>706.35628463119428</v>
      </c>
      <c r="M376" s="248">
        <f t="shared" ref="M376" si="237">1000/M375</f>
        <v>698.62533574040594</v>
      </c>
      <c r="N376" s="248">
        <f t="shared" ref="N376" si="238">1000/N375</f>
        <v>728.96086453761291</v>
      </c>
      <c r="O376" s="248">
        <f t="shared" ref="O376" si="239">1000/O375</f>
        <v>717.77412915985633</v>
      </c>
      <c r="P376" s="248">
        <f t="shared" ref="P376" si="240">1000/P375</f>
        <v>704.52188468493284</v>
      </c>
      <c r="Q376" s="248">
        <f t="shared" ref="Q376" si="241">1000/Q375</f>
        <v>722.3431013481038</v>
      </c>
      <c r="R376" s="248">
        <f t="shared" ref="R376" si="242">1000/R375</f>
        <v>720.27666663298021</v>
      </c>
      <c r="S376" s="248">
        <f t="shared" ref="S376" si="243">1000/S375</f>
        <v>704.89372565438521</v>
      </c>
      <c r="T376" s="248">
        <f t="shared" ref="T376" si="244">1000/T375</f>
        <v>698.62533574040594</v>
      </c>
      <c r="U376" s="248">
        <f t="shared" ref="U376" si="245">1000/U375</f>
        <v>724.39247962483932</v>
      </c>
      <c r="V376" s="248">
        <f t="shared" ref="V376" si="246">1000/V375</f>
        <v>722.3431013481038</v>
      </c>
      <c r="W376" s="248">
        <f t="shared" ref="W376" si="247">1000/W375</f>
        <v>710.96162801330411</v>
      </c>
      <c r="X376" s="248">
        <f t="shared" ref="X376" si="248">1000/X375</f>
        <v>704.89372565438521</v>
      </c>
      <c r="Y376" s="248">
        <f t="shared" ref="Y376" si="249">1000/Y375</f>
        <v>698.62533574040594</v>
      </c>
      <c r="Z376" s="248">
        <f t="shared" ref="Z376" si="250">1000/Z375</f>
        <v>726.82951492994584</v>
      </c>
      <c r="AA376" s="248">
        <f t="shared" ref="AA376" si="251">1000/AA375</f>
        <v>734.04476231061733</v>
      </c>
      <c r="AB376" s="248">
        <f t="shared" ref="AB376" si="252">1000/AB375</f>
        <v>729.06899567735923</v>
      </c>
      <c r="AC376" s="248">
        <f t="shared" ref="AC376" si="253">1000/AC375</f>
        <v>768.77324970522909</v>
      </c>
      <c r="AD376" s="248">
        <f t="shared" ref="AD376" si="254">1000/AD375</f>
        <v>714.68114950263669</v>
      </c>
    </row>
    <row r="380" spans="2:30">
      <c r="B380" s="251"/>
      <c r="C380" s="251"/>
      <c r="D380" s="251"/>
      <c r="E380" s="251"/>
      <c r="F380" s="251"/>
      <c r="G380" s="251"/>
      <c r="H380" s="251"/>
      <c r="I380" s="251"/>
      <c r="J380" s="251"/>
      <c r="K380" s="251"/>
      <c r="L380" s="251"/>
      <c r="M380" s="251"/>
      <c r="N380" s="251"/>
      <c r="O380" s="251"/>
      <c r="P380" s="251"/>
      <c r="Q380" s="251"/>
      <c r="R380" s="251"/>
      <c r="S380" s="251"/>
      <c r="T380" s="251"/>
      <c r="U380" s="251"/>
      <c r="V380" s="251"/>
      <c r="W380" s="251"/>
      <c r="X380" s="251"/>
      <c r="Y380" s="251"/>
      <c r="Z380" s="251"/>
      <c r="AA380" s="251"/>
      <c r="AB380" s="251"/>
      <c r="AC380" s="251"/>
      <c r="AD380" s="251"/>
    </row>
    <row r="381" spans="2:30" ht="15.6">
      <c r="B381" s="143" t="s">
        <v>614</v>
      </c>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row>
    <row r="382" spans="2:30">
      <c r="B382" s="114" t="s">
        <v>588</v>
      </c>
      <c r="C382" s="114" t="s">
        <v>63</v>
      </c>
      <c r="D382" s="114" t="str">
        <f t="shared" ref="D382:AD382" si="255">D374</f>
        <v>IE</v>
      </c>
      <c r="E382" s="114" t="str">
        <f t="shared" si="255"/>
        <v>IE-CW</v>
      </c>
      <c r="F382" s="114" t="str">
        <f t="shared" si="255"/>
        <v>IE-D</v>
      </c>
      <c r="G382" s="114" t="str">
        <f t="shared" si="255"/>
        <v>IE-KE</v>
      </c>
      <c r="H382" s="114" t="str">
        <f t="shared" si="255"/>
        <v>IE-KK</v>
      </c>
      <c r="I382" s="114" t="str">
        <f t="shared" si="255"/>
        <v>IE-LS</v>
      </c>
      <c r="J382" s="114" t="str">
        <f t="shared" si="255"/>
        <v>IE-LD</v>
      </c>
      <c r="K382" s="114" t="str">
        <f t="shared" si="255"/>
        <v>IE-LH</v>
      </c>
      <c r="L382" s="114" t="str">
        <f t="shared" si="255"/>
        <v>IE-MH</v>
      </c>
      <c r="M382" s="114" t="str">
        <f t="shared" si="255"/>
        <v>IE-OY</v>
      </c>
      <c r="N382" s="114" t="str">
        <f t="shared" si="255"/>
        <v>IE-WH</v>
      </c>
      <c r="O382" s="114" t="str">
        <f t="shared" si="255"/>
        <v>IE-WX</v>
      </c>
      <c r="P382" s="114" t="str">
        <f t="shared" si="255"/>
        <v>IE-WW</v>
      </c>
      <c r="Q382" s="114" t="str">
        <f t="shared" si="255"/>
        <v>IE-CE</v>
      </c>
      <c r="R382" s="114" t="str">
        <f t="shared" si="255"/>
        <v>IE-CO</v>
      </c>
      <c r="S382" s="114" t="str">
        <f t="shared" si="255"/>
        <v>IE-KY</v>
      </c>
      <c r="T382" s="114" t="str">
        <f t="shared" si="255"/>
        <v>IE-LK</v>
      </c>
      <c r="U382" s="114" t="str">
        <f t="shared" si="255"/>
        <v>IE-TA</v>
      </c>
      <c r="V382" s="114" t="str">
        <f t="shared" si="255"/>
        <v>IE-WD</v>
      </c>
      <c r="W382" s="114" t="str">
        <f t="shared" si="255"/>
        <v>IE-G</v>
      </c>
      <c r="X382" s="114" t="str">
        <f t="shared" si="255"/>
        <v>IE-LM</v>
      </c>
      <c r="Y382" s="114" t="str">
        <f t="shared" si="255"/>
        <v>IE-MO</v>
      </c>
      <c r="Z382" s="114" t="str">
        <f t="shared" si="255"/>
        <v>IE-RN</v>
      </c>
      <c r="AA382" s="114" t="str">
        <f t="shared" si="255"/>
        <v>IE-SO</v>
      </c>
      <c r="AB382" s="114" t="str">
        <f t="shared" si="255"/>
        <v>IE-CN</v>
      </c>
      <c r="AC382" s="114" t="str">
        <f t="shared" si="255"/>
        <v>IE-DL</v>
      </c>
      <c r="AD382" s="114" t="str">
        <f t="shared" si="255"/>
        <v>IE-MN</v>
      </c>
    </row>
    <row r="383" spans="2:30">
      <c r="B383" s="201" t="s">
        <v>332</v>
      </c>
      <c r="C383" s="201" t="s">
        <v>516</v>
      </c>
      <c r="D383" s="10">
        <f>SUM(E383:AD383)</f>
        <v>141</v>
      </c>
      <c r="E383" s="252">
        <v>2</v>
      </c>
      <c r="F383" s="252">
        <v>4</v>
      </c>
      <c r="G383" s="252">
        <v>3</v>
      </c>
      <c r="H383" s="252">
        <v>3</v>
      </c>
      <c r="I383" s="252">
        <v>1</v>
      </c>
      <c r="J383" s="252">
        <v>5</v>
      </c>
      <c r="K383" s="252">
        <v>1</v>
      </c>
      <c r="L383" s="252">
        <v>4</v>
      </c>
      <c r="M383" s="252">
        <v>1</v>
      </c>
      <c r="N383" s="252">
        <v>3</v>
      </c>
      <c r="O383" s="252">
        <v>0</v>
      </c>
      <c r="P383" s="252">
        <v>2</v>
      </c>
      <c r="Q383" s="252">
        <v>2</v>
      </c>
      <c r="R383" s="252">
        <v>18</v>
      </c>
      <c r="S383" s="252">
        <v>5</v>
      </c>
      <c r="T383" s="252">
        <v>0</v>
      </c>
      <c r="U383" s="252">
        <v>1</v>
      </c>
      <c r="V383" s="252">
        <v>1</v>
      </c>
      <c r="W383" s="252">
        <v>71</v>
      </c>
      <c r="X383" s="252">
        <v>2</v>
      </c>
      <c r="Y383" s="252">
        <v>2</v>
      </c>
      <c r="Z383" s="252">
        <v>1</v>
      </c>
      <c r="AA383" s="252">
        <v>0</v>
      </c>
      <c r="AB383" s="252">
        <v>1</v>
      </c>
      <c r="AC383" s="252">
        <v>2</v>
      </c>
      <c r="AD383" s="252">
        <v>6</v>
      </c>
    </row>
    <row r="384" spans="2:30">
      <c r="B384" s="201" t="s">
        <v>333</v>
      </c>
      <c r="C384" s="201" t="s">
        <v>516</v>
      </c>
      <c r="D384" s="10">
        <f t="shared" ref="D384:D389" si="256">SUM(E384:AD384)</f>
        <v>1</v>
      </c>
      <c r="E384" s="252">
        <v>0</v>
      </c>
      <c r="F384" s="252">
        <v>0</v>
      </c>
      <c r="G384" s="252">
        <v>0</v>
      </c>
      <c r="H384" s="252">
        <v>0</v>
      </c>
      <c r="I384" s="252">
        <v>0</v>
      </c>
      <c r="J384" s="252">
        <v>0</v>
      </c>
      <c r="K384" s="252">
        <v>0</v>
      </c>
      <c r="L384" s="252">
        <v>0</v>
      </c>
      <c r="M384" s="252">
        <v>0</v>
      </c>
      <c r="N384" s="252">
        <v>0</v>
      </c>
      <c r="O384" s="252">
        <v>0</v>
      </c>
      <c r="P384" s="252">
        <v>0</v>
      </c>
      <c r="Q384" s="252">
        <v>0</v>
      </c>
      <c r="R384" s="252">
        <v>0</v>
      </c>
      <c r="S384" s="252">
        <v>0</v>
      </c>
      <c r="T384" s="252">
        <v>0</v>
      </c>
      <c r="U384" s="252">
        <v>0</v>
      </c>
      <c r="V384" s="252">
        <v>0</v>
      </c>
      <c r="W384" s="252">
        <v>1</v>
      </c>
      <c r="X384" s="252">
        <v>0</v>
      </c>
      <c r="Y384" s="252">
        <v>0</v>
      </c>
      <c r="Z384" s="252">
        <v>0</v>
      </c>
      <c r="AA384" s="252">
        <v>0</v>
      </c>
      <c r="AB384" s="252">
        <v>0</v>
      </c>
      <c r="AC384" s="252">
        <v>0</v>
      </c>
      <c r="AD384" s="252">
        <v>0</v>
      </c>
    </row>
    <row r="385" spans="2:30">
      <c r="B385" s="201" t="s">
        <v>334</v>
      </c>
      <c r="C385" s="201" t="s">
        <v>516</v>
      </c>
      <c r="D385" s="10">
        <f t="shared" si="256"/>
        <v>168</v>
      </c>
      <c r="E385" s="252">
        <v>2</v>
      </c>
      <c r="F385" s="252">
        <v>6</v>
      </c>
      <c r="G385" s="252">
        <v>0</v>
      </c>
      <c r="H385" s="252">
        <v>15</v>
      </c>
      <c r="I385" s="252">
        <v>2</v>
      </c>
      <c r="J385" s="252">
        <v>6</v>
      </c>
      <c r="K385" s="252">
        <v>4</v>
      </c>
      <c r="L385" s="252">
        <v>3</v>
      </c>
      <c r="M385" s="252">
        <v>1</v>
      </c>
      <c r="N385" s="252">
        <v>3</v>
      </c>
      <c r="O385" s="252">
        <v>1</v>
      </c>
      <c r="P385" s="252">
        <v>6</v>
      </c>
      <c r="Q385" s="252">
        <v>1</v>
      </c>
      <c r="R385" s="252">
        <v>20</v>
      </c>
      <c r="S385" s="252">
        <v>4</v>
      </c>
      <c r="T385" s="252">
        <v>0</v>
      </c>
      <c r="U385" s="252">
        <v>3</v>
      </c>
      <c r="V385" s="252">
        <v>2</v>
      </c>
      <c r="W385" s="252">
        <v>69</v>
      </c>
      <c r="X385" s="252">
        <v>1</v>
      </c>
      <c r="Y385" s="252">
        <v>6</v>
      </c>
      <c r="Z385" s="252">
        <v>0</v>
      </c>
      <c r="AA385" s="252">
        <v>1</v>
      </c>
      <c r="AB385" s="252">
        <v>1</v>
      </c>
      <c r="AC385" s="252">
        <v>3</v>
      </c>
      <c r="AD385" s="252">
        <v>8</v>
      </c>
    </row>
    <row r="386" spans="2:30">
      <c r="B386" s="201" t="s">
        <v>335</v>
      </c>
      <c r="C386" s="201" t="s">
        <v>516</v>
      </c>
      <c r="D386" s="10">
        <f t="shared" si="256"/>
        <v>302</v>
      </c>
      <c r="E386" s="252">
        <v>3</v>
      </c>
      <c r="F386" s="252">
        <v>16</v>
      </c>
      <c r="G386" s="252">
        <v>9</v>
      </c>
      <c r="H386" s="252">
        <v>15</v>
      </c>
      <c r="I386" s="252">
        <v>1</v>
      </c>
      <c r="J386" s="252">
        <v>4</v>
      </c>
      <c r="K386" s="252">
        <v>0</v>
      </c>
      <c r="L386" s="252">
        <v>1</v>
      </c>
      <c r="M386" s="252">
        <v>0</v>
      </c>
      <c r="N386" s="252">
        <v>3</v>
      </c>
      <c r="O386" s="252">
        <v>6</v>
      </c>
      <c r="P386" s="252">
        <v>4</v>
      </c>
      <c r="Q386" s="252">
        <v>7</v>
      </c>
      <c r="R386" s="252">
        <v>19</v>
      </c>
      <c r="S386" s="252">
        <v>10</v>
      </c>
      <c r="T386" s="252">
        <v>0</v>
      </c>
      <c r="U386" s="252">
        <v>5</v>
      </c>
      <c r="V386" s="252">
        <v>5</v>
      </c>
      <c r="W386" s="252">
        <v>153</v>
      </c>
      <c r="X386" s="252">
        <v>7</v>
      </c>
      <c r="Y386" s="252">
        <v>3</v>
      </c>
      <c r="Z386" s="252">
        <v>4</v>
      </c>
      <c r="AA386" s="252">
        <v>2</v>
      </c>
      <c r="AB386" s="252">
        <v>4</v>
      </c>
      <c r="AC386" s="252">
        <v>10</v>
      </c>
      <c r="AD386" s="252">
        <v>11</v>
      </c>
    </row>
    <row r="387" spans="2:30">
      <c r="B387" s="201" t="s">
        <v>336</v>
      </c>
      <c r="C387" s="201" t="s">
        <v>516</v>
      </c>
      <c r="D387" s="10">
        <f t="shared" si="256"/>
        <v>62</v>
      </c>
      <c r="E387" s="252">
        <v>1</v>
      </c>
      <c r="F387" s="252">
        <v>2</v>
      </c>
      <c r="G387" s="252">
        <v>0</v>
      </c>
      <c r="H387" s="252">
        <v>1</v>
      </c>
      <c r="I387" s="252">
        <v>1</v>
      </c>
      <c r="J387" s="252">
        <v>2</v>
      </c>
      <c r="K387" s="252">
        <v>1</v>
      </c>
      <c r="L387" s="252">
        <v>1</v>
      </c>
      <c r="M387" s="252">
        <v>0</v>
      </c>
      <c r="N387" s="252">
        <v>2</v>
      </c>
      <c r="O387" s="252">
        <v>0</v>
      </c>
      <c r="P387" s="252">
        <v>0</v>
      </c>
      <c r="Q387" s="252">
        <v>1</v>
      </c>
      <c r="R387" s="252">
        <v>11</v>
      </c>
      <c r="S387" s="252">
        <v>4</v>
      </c>
      <c r="T387" s="252">
        <v>0</v>
      </c>
      <c r="U387" s="252">
        <v>1</v>
      </c>
      <c r="V387" s="252">
        <v>1</v>
      </c>
      <c r="W387" s="252">
        <v>20</v>
      </c>
      <c r="X387" s="252">
        <v>0</v>
      </c>
      <c r="Y387" s="252">
        <v>4</v>
      </c>
      <c r="Z387" s="252">
        <v>2</v>
      </c>
      <c r="AA387" s="252">
        <v>1</v>
      </c>
      <c r="AB387" s="252">
        <v>1</v>
      </c>
      <c r="AC387" s="252">
        <v>2</v>
      </c>
      <c r="AD387" s="252">
        <v>3</v>
      </c>
    </row>
    <row r="388" spans="2:30">
      <c r="B388" s="201" t="s">
        <v>337</v>
      </c>
      <c r="C388" s="201" t="s">
        <v>516</v>
      </c>
      <c r="D388" s="10">
        <f t="shared" si="256"/>
        <v>1926</v>
      </c>
      <c r="E388" s="252">
        <v>7</v>
      </c>
      <c r="F388" s="252">
        <v>75</v>
      </c>
      <c r="G388" s="252">
        <v>21</v>
      </c>
      <c r="H388" s="252">
        <v>110</v>
      </c>
      <c r="I388" s="252">
        <v>17</v>
      </c>
      <c r="J388" s="252">
        <v>36</v>
      </c>
      <c r="K388" s="252">
        <v>10</v>
      </c>
      <c r="L388" s="252">
        <v>13</v>
      </c>
      <c r="M388" s="252">
        <v>7</v>
      </c>
      <c r="N388" s="252">
        <v>19</v>
      </c>
      <c r="O388" s="252">
        <v>28</v>
      </c>
      <c r="P388" s="252">
        <v>29</v>
      </c>
      <c r="Q388" s="252">
        <v>24</v>
      </c>
      <c r="R388" s="252">
        <v>188</v>
      </c>
      <c r="S388" s="252">
        <v>129</v>
      </c>
      <c r="T388" s="252">
        <v>2</v>
      </c>
      <c r="U388" s="252">
        <v>13</v>
      </c>
      <c r="V388" s="252">
        <v>28</v>
      </c>
      <c r="W388" s="252">
        <v>1001</v>
      </c>
      <c r="X388" s="252">
        <v>7</v>
      </c>
      <c r="Y388" s="252">
        <v>31</v>
      </c>
      <c r="Z388" s="252">
        <v>10</v>
      </c>
      <c r="AA388" s="252">
        <v>11</v>
      </c>
      <c r="AB388" s="252">
        <v>17</v>
      </c>
      <c r="AC388" s="252">
        <v>19</v>
      </c>
      <c r="AD388" s="252">
        <v>74</v>
      </c>
    </row>
    <row r="389" spans="2:30">
      <c r="B389" s="201" t="s">
        <v>338</v>
      </c>
      <c r="C389" s="201" t="s">
        <v>516</v>
      </c>
      <c r="D389" s="10">
        <f t="shared" si="256"/>
        <v>159</v>
      </c>
      <c r="E389" s="252">
        <v>0</v>
      </c>
      <c r="F389" s="252">
        <v>6</v>
      </c>
      <c r="G389" s="252">
        <v>0</v>
      </c>
      <c r="H389" s="252">
        <v>6</v>
      </c>
      <c r="I389" s="252">
        <v>2</v>
      </c>
      <c r="J389" s="252">
        <v>1</v>
      </c>
      <c r="K389" s="252">
        <v>2</v>
      </c>
      <c r="L389" s="252">
        <v>1</v>
      </c>
      <c r="M389" s="252">
        <v>1</v>
      </c>
      <c r="N389" s="252">
        <v>2</v>
      </c>
      <c r="O389" s="252">
        <v>0</v>
      </c>
      <c r="P389" s="252">
        <v>1</v>
      </c>
      <c r="Q389" s="252">
        <v>2</v>
      </c>
      <c r="R389" s="252">
        <v>6</v>
      </c>
      <c r="S389" s="252">
        <v>0</v>
      </c>
      <c r="T389" s="252">
        <v>1</v>
      </c>
      <c r="U389" s="252">
        <v>0</v>
      </c>
      <c r="V389" s="252">
        <v>3</v>
      </c>
      <c r="W389" s="252">
        <v>115</v>
      </c>
      <c r="X389" s="252">
        <v>0</v>
      </c>
      <c r="Y389" s="252">
        <v>1</v>
      </c>
      <c r="Z389" s="252">
        <v>1</v>
      </c>
      <c r="AA389" s="252">
        <v>1</v>
      </c>
      <c r="AB389" s="252">
        <v>0</v>
      </c>
      <c r="AC389" s="252">
        <v>1</v>
      </c>
      <c r="AD389" s="252">
        <v>6</v>
      </c>
    </row>
    <row r="390" spans="2:30">
      <c r="B390" s="200" t="s">
        <v>16</v>
      </c>
      <c r="C390" s="200" t="s">
        <v>516</v>
      </c>
      <c r="D390" s="244">
        <f>SUM(D383:D389)</f>
        <v>2759</v>
      </c>
      <c r="E390" s="244">
        <f>SUM(E383:E389)</f>
        <v>15</v>
      </c>
      <c r="F390" s="244">
        <f t="shared" ref="F390" si="257">SUM(F383:F389)</f>
        <v>109</v>
      </c>
      <c r="G390" s="244">
        <f t="shared" ref="G390" si="258">SUM(G383:G389)</f>
        <v>33</v>
      </c>
      <c r="H390" s="244">
        <f t="shared" ref="H390" si="259">SUM(H383:H389)</f>
        <v>150</v>
      </c>
      <c r="I390" s="244">
        <f t="shared" ref="I390" si="260">SUM(I383:I389)</f>
        <v>24</v>
      </c>
      <c r="J390" s="244">
        <f t="shared" ref="J390" si="261">SUM(J383:J389)</f>
        <v>54</v>
      </c>
      <c r="K390" s="244">
        <f t="shared" ref="K390" si="262">SUM(K383:K389)</f>
        <v>18</v>
      </c>
      <c r="L390" s="244">
        <f t="shared" ref="L390" si="263">SUM(L383:L389)</f>
        <v>23</v>
      </c>
      <c r="M390" s="244">
        <f t="shared" ref="M390" si="264">SUM(M383:M389)</f>
        <v>10</v>
      </c>
      <c r="N390" s="244">
        <f t="shared" ref="N390" si="265">SUM(N383:N389)</f>
        <v>32</v>
      </c>
      <c r="O390" s="244">
        <f t="shared" ref="O390" si="266">SUM(O383:O389)</f>
        <v>35</v>
      </c>
      <c r="P390" s="244">
        <f t="shared" ref="P390" si="267">SUM(P383:P389)</f>
        <v>42</v>
      </c>
      <c r="Q390" s="244">
        <f t="shared" ref="Q390" si="268">SUM(Q383:Q389)</f>
        <v>37</v>
      </c>
      <c r="R390" s="244">
        <f t="shared" ref="R390" si="269">SUM(R383:R389)</f>
        <v>262</v>
      </c>
      <c r="S390" s="244">
        <f t="shared" ref="S390" si="270">SUM(S383:S389)</f>
        <v>152</v>
      </c>
      <c r="T390" s="244">
        <f t="shared" ref="T390" si="271">SUM(T383:T389)</f>
        <v>3</v>
      </c>
      <c r="U390" s="244">
        <f t="shared" ref="U390" si="272">SUM(U383:U389)</f>
        <v>23</v>
      </c>
      <c r="V390" s="244">
        <f t="shared" ref="V390" si="273">SUM(V383:V389)</f>
        <v>40</v>
      </c>
      <c r="W390" s="244">
        <f t="shared" ref="W390" si="274">SUM(W383:W389)</f>
        <v>1430</v>
      </c>
      <c r="X390" s="244">
        <f t="shared" ref="X390" si="275">SUM(X383:X389)</f>
        <v>17</v>
      </c>
      <c r="Y390" s="244">
        <f t="shared" ref="Y390" si="276">SUM(Y383:Y389)</f>
        <v>47</v>
      </c>
      <c r="Z390" s="244">
        <f t="shared" ref="Z390" si="277">SUM(Z383:Z389)</f>
        <v>18</v>
      </c>
      <c r="AA390" s="244">
        <f t="shared" ref="AA390" si="278">SUM(AA383:AA389)</f>
        <v>16</v>
      </c>
      <c r="AB390" s="244">
        <f t="shared" ref="AB390" si="279">SUM(AB383:AB389)</f>
        <v>24</v>
      </c>
      <c r="AC390" s="244">
        <f t="shared" ref="AC390" si="280">SUM(AC383:AC389)</f>
        <v>37</v>
      </c>
      <c r="AD390" s="244">
        <f t="shared" ref="AD390" si="281">SUM(AD383:AD389)</f>
        <v>108</v>
      </c>
    </row>
    <row r="391" spans="2:30">
      <c r="B391" s="201" t="s">
        <v>599</v>
      </c>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row>
    <row r="392" spans="2:30">
      <c r="B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row>
    <row r="393" spans="2:30">
      <c r="B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c r="AD393" s="201"/>
    </row>
    <row r="394" spans="2:30">
      <c r="B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c r="AD394" s="201"/>
    </row>
    <row r="395" spans="2:30" ht="15.6">
      <c r="B395" s="143" t="s">
        <v>615</v>
      </c>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c r="AD395" s="201"/>
    </row>
    <row r="396" spans="2:30">
      <c r="B396" s="114" t="s">
        <v>588</v>
      </c>
      <c r="C396" s="114" t="s">
        <v>63</v>
      </c>
      <c r="D396" s="114" t="str">
        <f>D382</f>
        <v>IE</v>
      </c>
      <c r="E396" s="114" t="str">
        <f t="shared" ref="E396:AD396" si="282">E382</f>
        <v>IE-CW</v>
      </c>
      <c r="F396" s="114" t="str">
        <f t="shared" si="282"/>
        <v>IE-D</v>
      </c>
      <c r="G396" s="114" t="str">
        <f t="shared" si="282"/>
        <v>IE-KE</v>
      </c>
      <c r="H396" s="114" t="str">
        <f t="shared" si="282"/>
        <v>IE-KK</v>
      </c>
      <c r="I396" s="114" t="str">
        <f t="shared" si="282"/>
        <v>IE-LS</v>
      </c>
      <c r="J396" s="114" t="str">
        <f t="shared" si="282"/>
        <v>IE-LD</v>
      </c>
      <c r="K396" s="114" t="str">
        <f t="shared" si="282"/>
        <v>IE-LH</v>
      </c>
      <c r="L396" s="114" t="str">
        <f t="shared" si="282"/>
        <v>IE-MH</v>
      </c>
      <c r="M396" s="114" t="str">
        <f t="shared" si="282"/>
        <v>IE-OY</v>
      </c>
      <c r="N396" s="114" t="str">
        <f t="shared" si="282"/>
        <v>IE-WH</v>
      </c>
      <c r="O396" s="114" t="str">
        <f t="shared" si="282"/>
        <v>IE-WX</v>
      </c>
      <c r="P396" s="114" t="str">
        <f t="shared" si="282"/>
        <v>IE-WW</v>
      </c>
      <c r="Q396" s="114" t="str">
        <f t="shared" si="282"/>
        <v>IE-CE</v>
      </c>
      <c r="R396" s="114" t="str">
        <f t="shared" si="282"/>
        <v>IE-CO</v>
      </c>
      <c r="S396" s="114" t="str">
        <f t="shared" si="282"/>
        <v>IE-KY</v>
      </c>
      <c r="T396" s="114" t="str">
        <f t="shared" si="282"/>
        <v>IE-LK</v>
      </c>
      <c r="U396" s="114" t="str">
        <f t="shared" si="282"/>
        <v>IE-TA</v>
      </c>
      <c r="V396" s="114" t="str">
        <f t="shared" si="282"/>
        <v>IE-WD</v>
      </c>
      <c r="W396" s="114" t="str">
        <f t="shared" si="282"/>
        <v>IE-G</v>
      </c>
      <c r="X396" s="114" t="str">
        <f t="shared" si="282"/>
        <v>IE-LM</v>
      </c>
      <c r="Y396" s="114" t="str">
        <f t="shared" si="282"/>
        <v>IE-MO</v>
      </c>
      <c r="Z396" s="114" t="str">
        <f t="shared" si="282"/>
        <v>IE-RN</v>
      </c>
      <c r="AA396" s="114" t="str">
        <f t="shared" si="282"/>
        <v>IE-SO</v>
      </c>
      <c r="AB396" s="114" t="str">
        <f t="shared" si="282"/>
        <v>IE-CN</v>
      </c>
      <c r="AC396" s="114" t="str">
        <f t="shared" si="282"/>
        <v>IE-DL</v>
      </c>
      <c r="AD396" s="114" t="str">
        <f t="shared" si="282"/>
        <v>IE-MN</v>
      </c>
    </row>
    <row r="397" spans="2:30">
      <c r="B397" s="201" t="s">
        <v>332</v>
      </c>
      <c r="C397" s="247" t="s">
        <v>592</v>
      </c>
      <c r="D397" s="35">
        <f>D383/D$390</f>
        <v>5.1105472997462847E-2</v>
      </c>
      <c r="E397" s="35">
        <f t="shared" ref="E397:AD403" si="283">E383/E$390</f>
        <v>0.13333333333333333</v>
      </c>
      <c r="F397" s="35">
        <f t="shared" si="283"/>
        <v>3.669724770642202E-2</v>
      </c>
      <c r="G397" s="35">
        <f t="shared" si="283"/>
        <v>9.0909090909090912E-2</v>
      </c>
      <c r="H397" s="35">
        <f t="shared" si="283"/>
        <v>0.02</v>
      </c>
      <c r="I397" s="35">
        <f t="shared" si="283"/>
        <v>4.1666666666666664E-2</v>
      </c>
      <c r="J397" s="35">
        <f t="shared" si="283"/>
        <v>9.2592592592592587E-2</v>
      </c>
      <c r="K397" s="35">
        <f t="shared" si="283"/>
        <v>5.5555555555555552E-2</v>
      </c>
      <c r="L397" s="35">
        <f t="shared" si="283"/>
        <v>0.17391304347826086</v>
      </c>
      <c r="M397" s="35">
        <f t="shared" si="283"/>
        <v>0.1</v>
      </c>
      <c r="N397" s="35">
        <f t="shared" si="283"/>
        <v>9.375E-2</v>
      </c>
      <c r="O397" s="35">
        <f t="shared" si="283"/>
        <v>0</v>
      </c>
      <c r="P397" s="35">
        <f t="shared" si="283"/>
        <v>4.7619047619047616E-2</v>
      </c>
      <c r="Q397" s="35">
        <f t="shared" si="283"/>
        <v>5.4054054054054057E-2</v>
      </c>
      <c r="R397" s="35">
        <f t="shared" si="283"/>
        <v>6.8702290076335881E-2</v>
      </c>
      <c r="S397" s="35">
        <f t="shared" si="283"/>
        <v>3.2894736842105261E-2</v>
      </c>
      <c r="T397" s="35">
        <f t="shared" si="283"/>
        <v>0</v>
      </c>
      <c r="U397" s="35">
        <f t="shared" si="283"/>
        <v>4.3478260869565216E-2</v>
      </c>
      <c r="V397" s="35">
        <f t="shared" si="283"/>
        <v>2.5000000000000001E-2</v>
      </c>
      <c r="W397" s="35">
        <f t="shared" si="283"/>
        <v>4.9650349650349652E-2</v>
      </c>
      <c r="X397" s="35">
        <f t="shared" si="283"/>
        <v>0.11764705882352941</v>
      </c>
      <c r="Y397" s="35">
        <f t="shared" si="283"/>
        <v>4.2553191489361701E-2</v>
      </c>
      <c r="Z397" s="35">
        <f t="shared" si="283"/>
        <v>5.5555555555555552E-2</v>
      </c>
      <c r="AA397" s="35">
        <f t="shared" si="283"/>
        <v>0</v>
      </c>
      <c r="AB397" s="35">
        <f t="shared" si="283"/>
        <v>4.1666666666666664E-2</v>
      </c>
      <c r="AC397" s="35">
        <f t="shared" si="283"/>
        <v>5.4054054054054057E-2</v>
      </c>
      <c r="AD397" s="35">
        <f t="shared" si="283"/>
        <v>5.5555555555555552E-2</v>
      </c>
    </row>
    <row r="398" spans="2:30">
      <c r="B398" s="201" t="s">
        <v>333</v>
      </c>
      <c r="C398" s="2" t="s">
        <v>592</v>
      </c>
      <c r="D398" s="35">
        <f t="shared" ref="D398:S403" si="284">D384/D$390</f>
        <v>3.6245016310257339E-4</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4"/>
        <v>0</v>
      </c>
      <c r="T398" s="35">
        <f t="shared" si="283"/>
        <v>0</v>
      </c>
      <c r="U398" s="35">
        <f t="shared" si="283"/>
        <v>0</v>
      </c>
      <c r="V398" s="35">
        <f t="shared" si="283"/>
        <v>0</v>
      </c>
      <c r="W398" s="35">
        <f t="shared" si="283"/>
        <v>6.993006993006993E-4</v>
      </c>
      <c r="X398" s="35">
        <f t="shared" si="283"/>
        <v>0</v>
      </c>
      <c r="Y398" s="35">
        <f t="shared" si="283"/>
        <v>0</v>
      </c>
      <c r="Z398" s="35">
        <f t="shared" si="283"/>
        <v>0</v>
      </c>
      <c r="AA398" s="35">
        <f t="shared" si="283"/>
        <v>0</v>
      </c>
      <c r="AB398" s="35">
        <f t="shared" si="283"/>
        <v>0</v>
      </c>
      <c r="AC398" s="35">
        <f t="shared" si="283"/>
        <v>0</v>
      </c>
      <c r="AD398" s="35">
        <f t="shared" si="283"/>
        <v>0</v>
      </c>
    </row>
    <row r="399" spans="2:30">
      <c r="B399" s="201" t="s">
        <v>334</v>
      </c>
      <c r="C399" s="2" t="s">
        <v>592</v>
      </c>
      <c r="D399" s="35">
        <f t="shared" si="284"/>
        <v>6.0891627401232329E-2</v>
      </c>
      <c r="E399" s="35">
        <f t="shared" si="283"/>
        <v>0.13333333333333333</v>
      </c>
      <c r="F399" s="35">
        <f t="shared" si="283"/>
        <v>5.5045871559633031E-2</v>
      </c>
      <c r="G399" s="35">
        <f t="shared" si="283"/>
        <v>0</v>
      </c>
      <c r="H399" s="35">
        <f t="shared" si="283"/>
        <v>0.1</v>
      </c>
      <c r="I399" s="35">
        <f t="shared" si="283"/>
        <v>8.3333333333333329E-2</v>
      </c>
      <c r="J399" s="35">
        <f t="shared" si="283"/>
        <v>0.1111111111111111</v>
      </c>
      <c r="K399" s="35">
        <f t="shared" si="283"/>
        <v>0.22222222222222221</v>
      </c>
      <c r="L399" s="35">
        <f t="shared" si="283"/>
        <v>0.13043478260869565</v>
      </c>
      <c r="M399" s="35">
        <f t="shared" si="283"/>
        <v>0.1</v>
      </c>
      <c r="N399" s="35">
        <f t="shared" si="283"/>
        <v>9.375E-2</v>
      </c>
      <c r="O399" s="35">
        <f t="shared" si="283"/>
        <v>2.8571428571428571E-2</v>
      </c>
      <c r="P399" s="35">
        <f t="shared" si="283"/>
        <v>0.14285714285714285</v>
      </c>
      <c r="Q399" s="35">
        <f t="shared" si="283"/>
        <v>2.7027027027027029E-2</v>
      </c>
      <c r="R399" s="35">
        <f t="shared" si="283"/>
        <v>7.6335877862595422E-2</v>
      </c>
      <c r="S399" s="35">
        <f t="shared" si="283"/>
        <v>2.6315789473684209E-2</v>
      </c>
      <c r="T399" s="35">
        <f t="shared" si="283"/>
        <v>0</v>
      </c>
      <c r="U399" s="35">
        <f t="shared" si="283"/>
        <v>0.13043478260869565</v>
      </c>
      <c r="V399" s="35">
        <f t="shared" si="283"/>
        <v>0.05</v>
      </c>
      <c r="W399" s="35">
        <f t="shared" si="283"/>
        <v>4.8251748251748251E-2</v>
      </c>
      <c r="X399" s="35">
        <f t="shared" si="283"/>
        <v>5.8823529411764705E-2</v>
      </c>
      <c r="Y399" s="35">
        <f t="shared" si="283"/>
        <v>0.1276595744680851</v>
      </c>
      <c r="Z399" s="35">
        <f t="shared" si="283"/>
        <v>0</v>
      </c>
      <c r="AA399" s="35">
        <f t="shared" si="283"/>
        <v>6.25E-2</v>
      </c>
      <c r="AB399" s="35">
        <f t="shared" si="283"/>
        <v>4.1666666666666664E-2</v>
      </c>
      <c r="AC399" s="35">
        <f t="shared" si="283"/>
        <v>8.1081081081081086E-2</v>
      </c>
      <c r="AD399" s="35">
        <f t="shared" si="283"/>
        <v>7.407407407407407E-2</v>
      </c>
    </row>
    <row r="400" spans="2:30">
      <c r="B400" s="201" t="s">
        <v>335</v>
      </c>
      <c r="C400" s="2" t="s">
        <v>592</v>
      </c>
      <c r="D400" s="35">
        <f t="shared" si="284"/>
        <v>0.10945994925697716</v>
      </c>
      <c r="E400" s="35">
        <f t="shared" si="283"/>
        <v>0.2</v>
      </c>
      <c r="F400" s="35">
        <f t="shared" si="283"/>
        <v>0.14678899082568808</v>
      </c>
      <c r="G400" s="35">
        <f t="shared" si="283"/>
        <v>0.27272727272727271</v>
      </c>
      <c r="H400" s="35">
        <f t="shared" si="283"/>
        <v>0.1</v>
      </c>
      <c r="I400" s="35">
        <f t="shared" si="283"/>
        <v>4.1666666666666664E-2</v>
      </c>
      <c r="J400" s="35">
        <f t="shared" si="283"/>
        <v>7.407407407407407E-2</v>
      </c>
      <c r="K400" s="35">
        <f t="shared" si="283"/>
        <v>0</v>
      </c>
      <c r="L400" s="35">
        <f t="shared" si="283"/>
        <v>4.3478260869565216E-2</v>
      </c>
      <c r="M400" s="35">
        <f t="shared" si="283"/>
        <v>0</v>
      </c>
      <c r="N400" s="35">
        <f t="shared" si="283"/>
        <v>9.375E-2</v>
      </c>
      <c r="O400" s="35">
        <f t="shared" si="283"/>
        <v>0.17142857142857143</v>
      </c>
      <c r="P400" s="35">
        <f t="shared" si="283"/>
        <v>9.5238095238095233E-2</v>
      </c>
      <c r="Q400" s="35">
        <f t="shared" si="283"/>
        <v>0.1891891891891892</v>
      </c>
      <c r="R400" s="35">
        <f t="shared" si="283"/>
        <v>7.2519083969465645E-2</v>
      </c>
      <c r="S400" s="35">
        <f t="shared" si="283"/>
        <v>6.5789473684210523E-2</v>
      </c>
      <c r="T400" s="35">
        <f t="shared" si="283"/>
        <v>0</v>
      </c>
      <c r="U400" s="35">
        <f t="shared" si="283"/>
        <v>0.21739130434782608</v>
      </c>
      <c r="V400" s="35">
        <f t="shared" si="283"/>
        <v>0.125</v>
      </c>
      <c r="W400" s="35">
        <f t="shared" si="283"/>
        <v>0.106993006993007</v>
      </c>
      <c r="X400" s="35">
        <f t="shared" si="283"/>
        <v>0.41176470588235292</v>
      </c>
      <c r="Y400" s="35">
        <f t="shared" si="283"/>
        <v>6.3829787234042548E-2</v>
      </c>
      <c r="Z400" s="35">
        <f t="shared" si="283"/>
        <v>0.22222222222222221</v>
      </c>
      <c r="AA400" s="35">
        <f t="shared" si="283"/>
        <v>0.125</v>
      </c>
      <c r="AB400" s="35">
        <f t="shared" si="283"/>
        <v>0.16666666666666666</v>
      </c>
      <c r="AC400" s="35">
        <f t="shared" si="283"/>
        <v>0.27027027027027029</v>
      </c>
      <c r="AD400" s="35">
        <f t="shared" si="283"/>
        <v>0.10185185185185185</v>
      </c>
    </row>
    <row r="401" spans="2:30">
      <c r="B401" s="201" t="s">
        <v>336</v>
      </c>
      <c r="C401" s="2" t="s">
        <v>592</v>
      </c>
      <c r="D401" s="35">
        <f t="shared" si="284"/>
        <v>2.247191011235955E-2</v>
      </c>
      <c r="E401" s="35">
        <f t="shared" si="283"/>
        <v>6.6666666666666666E-2</v>
      </c>
      <c r="F401" s="35">
        <f t="shared" si="283"/>
        <v>1.834862385321101E-2</v>
      </c>
      <c r="G401" s="35">
        <f t="shared" si="283"/>
        <v>0</v>
      </c>
      <c r="H401" s="35">
        <f t="shared" si="283"/>
        <v>6.6666666666666671E-3</v>
      </c>
      <c r="I401" s="35">
        <f t="shared" si="283"/>
        <v>4.1666666666666664E-2</v>
      </c>
      <c r="J401" s="35">
        <f t="shared" si="283"/>
        <v>3.7037037037037035E-2</v>
      </c>
      <c r="K401" s="35">
        <f t="shared" si="283"/>
        <v>5.5555555555555552E-2</v>
      </c>
      <c r="L401" s="35">
        <f t="shared" si="283"/>
        <v>4.3478260869565216E-2</v>
      </c>
      <c r="M401" s="35">
        <f t="shared" si="283"/>
        <v>0</v>
      </c>
      <c r="N401" s="35">
        <f t="shared" si="283"/>
        <v>6.25E-2</v>
      </c>
      <c r="O401" s="35">
        <f t="shared" si="283"/>
        <v>0</v>
      </c>
      <c r="P401" s="35">
        <f t="shared" si="283"/>
        <v>0</v>
      </c>
      <c r="Q401" s="35">
        <f t="shared" si="283"/>
        <v>2.7027027027027029E-2</v>
      </c>
      <c r="R401" s="35">
        <f t="shared" si="283"/>
        <v>4.1984732824427481E-2</v>
      </c>
      <c r="S401" s="35">
        <f t="shared" si="283"/>
        <v>2.6315789473684209E-2</v>
      </c>
      <c r="T401" s="35">
        <f t="shared" si="283"/>
        <v>0</v>
      </c>
      <c r="U401" s="35">
        <f t="shared" si="283"/>
        <v>4.3478260869565216E-2</v>
      </c>
      <c r="V401" s="35">
        <f t="shared" si="283"/>
        <v>2.5000000000000001E-2</v>
      </c>
      <c r="W401" s="35">
        <f t="shared" si="283"/>
        <v>1.3986013986013986E-2</v>
      </c>
      <c r="X401" s="35">
        <f t="shared" si="283"/>
        <v>0</v>
      </c>
      <c r="Y401" s="35">
        <f t="shared" si="283"/>
        <v>8.5106382978723402E-2</v>
      </c>
      <c r="Z401" s="35">
        <f t="shared" si="283"/>
        <v>0.1111111111111111</v>
      </c>
      <c r="AA401" s="35">
        <f t="shared" si="283"/>
        <v>6.25E-2</v>
      </c>
      <c r="AB401" s="35">
        <f t="shared" si="283"/>
        <v>4.1666666666666664E-2</v>
      </c>
      <c r="AC401" s="35">
        <f t="shared" si="283"/>
        <v>5.4054054054054057E-2</v>
      </c>
      <c r="AD401" s="35">
        <f t="shared" si="283"/>
        <v>2.7777777777777776E-2</v>
      </c>
    </row>
    <row r="402" spans="2:30">
      <c r="B402" s="201" t="s">
        <v>337</v>
      </c>
      <c r="C402" s="2" t="s">
        <v>592</v>
      </c>
      <c r="D402" s="35">
        <f t="shared" si="284"/>
        <v>0.6980790141355564</v>
      </c>
      <c r="E402" s="35">
        <f t="shared" si="283"/>
        <v>0.46666666666666667</v>
      </c>
      <c r="F402" s="35">
        <f t="shared" si="283"/>
        <v>0.68807339449541283</v>
      </c>
      <c r="G402" s="35">
        <f t="shared" si="283"/>
        <v>0.63636363636363635</v>
      </c>
      <c r="H402" s="35">
        <f t="shared" si="283"/>
        <v>0.73333333333333328</v>
      </c>
      <c r="I402" s="35">
        <f t="shared" si="283"/>
        <v>0.70833333333333337</v>
      </c>
      <c r="J402" s="35">
        <f t="shared" si="283"/>
        <v>0.66666666666666663</v>
      </c>
      <c r="K402" s="35">
        <f t="shared" si="283"/>
        <v>0.55555555555555558</v>
      </c>
      <c r="L402" s="35">
        <f t="shared" si="283"/>
        <v>0.56521739130434778</v>
      </c>
      <c r="M402" s="35">
        <f t="shared" si="283"/>
        <v>0.7</v>
      </c>
      <c r="N402" s="35">
        <f t="shared" si="283"/>
        <v>0.59375</v>
      </c>
      <c r="O402" s="35">
        <f t="shared" si="283"/>
        <v>0.8</v>
      </c>
      <c r="P402" s="35">
        <f t="shared" si="283"/>
        <v>0.69047619047619047</v>
      </c>
      <c r="Q402" s="35">
        <f t="shared" si="283"/>
        <v>0.64864864864864868</v>
      </c>
      <c r="R402" s="35">
        <f t="shared" si="283"/>
        <v>0.71755725190839692</v>
      </c>
      <c r="S402" s="35">
        <f t="shared" si="283"/>
        <v>0.84868421052631582</v>
      </c>
      <c r="T402" s="35">
        <f t="shared" si="283"/>
        <v>0.66666666666666663</v>
      </c>
      <c r="U402" s="35">
        <f t="shared" si="283"/>
        <v>0.56521739130434778</v>
      </c>
      <c r="V402" s="35">
        <f t="shared" si="283"/>
        <v>0.7</v>
      </c>
      <c r="W402" s="35">
        <f t="shared" si="283"/>
        <v>0.7</v>
      </c>
      <c r="X402" s="35">
        <f t="shared" si="283"/>
        <v>0.41176470588235292</v>
      </c>
      <c r="Y402" s="35">
        <f t="shared" si="283"/>
        <v>0.65957446808510634</v>
      </c>
      <c r="Z402" s="35">
        <f t="shared" si="283"/>
        <v>0.55555555555555558</v>
      </c>
      <c r="AA402" s="35">
        <f t="shared" si="283"/>
        <v>0.6875</v>
      </c>
      <c r="AB402" s="35">
        <f t="shared" si="283"/>
        <v>0.70833333333333337</v>
      </c>
      <c r="AC402" s="35">
        <f t="shared" si="283"/>
        <v>0.51351351351351349</v>
      </c>
      <c r="AD402" s="35">
        <f t="shared" si="283"/>
        <v>0.68518518518518523</v>
      </c>
    </row>
    <row r="403" spans="2:30">
      <c r="B403" s="201" t="s">
        <v>338</v>
      </c>
      <c r="C403" s="2" t="s">
        <v>592</v>
      </c>
      <c r="D403" s="35">
        <f t="shared" si="284"/>
        <v>5.7629575933309168E-2</v>
      </c>
      <c r="E403" s="35">
        <f t="shared" si="283"/>
        <v>0</v>
      </c>
      <c r="F403" s="35">
        <f t="shared" si="283"/>
        <v>5.5045871559633031E-2</v>
      </c>
      <c r="G403" s="35">
        <f t="shared" si="283"/>
        <v>0</v>
      </c>
      <c r="H403" s="35">
        <f t="shared" si="283"/>
        <v>0.04</v>
      </c>
      <c r="I403" s="35">
        <f t="shared" si="283"/>
        <v>8.3333333333333329E-2</v>
      </c>
      <c r="J403" s="35">
        <f t="shared" si="283"/>
        <v>1.8518518518518517E-2</v>
      </c>
      <c r="K403" s="35">
        <f t="shared" si="283"/>
        <v>0.1111111111111111</v>
      </c>
      <c r="L403" s="35">
        <f t="shared" si="283"/>
        <v>4.3478260869565216E-2</v>
      </c>
      <c r="M403" s="35">
        <f t="shared" si="283"/>
        <v>0.1</v>
      </c>
      <c r="N403" s="35">
        <f t="shared" si="283"/>
        <v>6.25E-2</v>
      </c>
      <c r="O403" s="35">
        <f t="shared" si="283"/>
        <v>0</v>
      </c>
      <c r="P403" s="35">
        <f t="shared" si="283"/>
        <v>2.3809523809523808E-2</v>
      </c>
      <c r="Q403" s="35">
        <f t="shared" si="283"/>
        <v>5.4054054054054057E-2</v>
      </c>
      <c r="R403" s="35">
        <f t="shared" si="283"/>
        <v>2.2900763358778626E-2</v>
      </c>
      <c r="S403" s="35">
        <f t="shared" si="283"/>
        <v>0</v>
      </c>
      <c r="T403" s="35">
        <f t="shared" si="283"/>
        <v>0.33333333333333331</v>
      </c>
      <c r="U403" s="35">
        <f t="shared" si="283"/>
        <v>0</v>
      </c>
      <c r="V403" s="35">
        <f t="shared" si="283"/>
        <v>7.4999999999999997E-2</v>
      </c>
      <c r="W403" s="35">
        <f t="shared" si="283"/>
        <v>8.0419580419580416E-2</v>
      </c>
      <c r="X403" s="35">
        <f t="shared" si="283"/>
        <v>0</v>
      </c>
      <c r="Y403" s="35">
        <f t="shared" si="283"/>
        <v>2.1276595744680851E-2</v>
      </c>
      <c r="Z403" s="35">
        <f t="shared" si="283"/>
        <v>5.5555555555555552E-2</v>
      </c>
      <c r="AA403" s="35">
        <f t="shared" si="283"/>
        <v>6.25E-2</v>
      </c>
      <c r="AB403" s="35">
        <f t="shared" si="283"/>
        <v>0</v>
      </c>
      <c r="AC403" s="35">
        <f t="shared" si="283"/>
        <v>2.7027027027027029E-2</v>
      </c>
      <c r="AD403" s="35">
        <f t="shared" si="283"/>
        <v>5.5555555555555552E-2</v>
      </c>
    </row>
    <row r="404" spans="2:30">
      <c r="B404" s="200" t="s">
        <v>16</v>
      </c>
      <c r="C404" s="200" t="s">
        <v>592</v>
      </c>
      <c r="D404" s="145">
        <f t="shared" ref="D404:AD404" si="285">SUM(D397:D403)</f>
        <v>1</v>
      </c>
      <c r="E404" s="145">
        <f t="shared" si="285"/>
        <v>1</v>
      </c>
      <c r="F404" s="145">
        <f t="shared" si="285"/>
        <v>1</v>
      </c>
      <c r="G404" s="145">
        <f t="shared" si="285"/>
        <v>1</v>
      </c>
      <c r="H404" s="145">
        <f t="shared" si="285"/>
        <v>1</v>
      </c>
      <c r="I404" s="145">
        <f t="shared" si="285"/>
        <v>1</v>
      </c>
      <c r="J404" s="145">
        <f t="shared" si="285"/>
        <v>0.99999999999999989</v>
      </c>
      <c r="K404" s="145">
        <f t="shared" si="285"/>
        <v>1</v>
      </c>
      <c r="L404" s="145">
        <f t="shared" si="285"/>
        <v>0.99999999999999989</v>
      </c>
      <c r="M404" s="145">
        <f t="shared" si="285"/>
        <v>0.99999999999999989</v>
      </c>
      <c r="N404" s="145">
        <f t="shared" si="285"/>
        <v>1</v>
      </c>
      <c r="O404" s="145">
        <f t="shared" si="285"/>
        <v>1</v>
      </c>
      <c r="P404" s="145">
        <f t="shared" si="285"/>
        <v>1</v>
      </c>
      <c r="Q404" s="145">
        <f t="shared" si="285"/>
        <v>1</v>
      </c>
      <c r="R404" s="145">
        <f t="shared" si="285"/>
        <v>1</v>
      </c>
      <c r="S404" s="145">
        <f t="shared" si="285"/>
        <v>1</v>
      </c>
      <c r="T404" s="145">
        <f t="shared" si="285"/>
        <v>1</v>
      </c>
      <c r="U404" s="145">
        <f t="shared" si="285"/>
        <v>0.99999999999999989</v>
      </c>
      <c r="V404" s="145">
        <f t="shared" si="285"/>
        <v>0.99999999999999989</v>
      </c>
      <c r="W404" s="145">
        <f t="shared" si="285"/>
        <v>1</v>
      </c>
      <c r="X404" s="145">
        <f t="shared" si="285"/>
        <v>0.99999999999999989</v>
      </c>
      <c r="Y404" s="145">
        <f t="shared" si="285"/>
        <v>1</v>
      </c>
      <c r="Z404" s="145">
        <f t="shared" si="285"/>
        <v>1</v>
      </c>
      <c r="AA404" s="145">
        <f t="shared" si="285"/>
        <v>1</v>
      </c>
      <c r="AB404" s="145">
        <f t="shared" si="285"/>
        <v>1</v>
      </c>
      <c r="AC404" s="145">
        <f t="shared" si="285"/>
        <v>1</v>
      </c>
      <c r="AD404" s="145">
        <f t="shared" si="285"/>
        <v>1</v>
      </c>
    </row>
    <row r="405" spans="2:30">
      <c r="B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row>
    <row r="406" spans="2:30">
      <c r="B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row>
    <row r="407" spans="2:30">
      <c r="B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row>
    <row r="408" spans="2:30" ht="15.6">
      <c r="B408" s="167" t="s">
        <v>616</v>
      </c>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row>
    <row r="409" spans="2:30">
      <c r="B409" s="114" t="s">
        <v>588</v>
      </c>
      <c r="C409" s="114" t="s">
        <v>63</v>
      </c>
      <c r="D409" s="114" t="str">
        <f>D396</f>
        <v>IE</v>
      </c>
      <c r="E409" s="114" t="str">
        <f t="shared" ref="E409:AD409" si="286">E396</f>
        <v>IE-CW</v>
      </c>
      <c r="F409" s="114" t="str">
        <f t="shared" si="286"/>
        <v>IE-D</v>
      </c>
      <c r="G409" s="114" t="str">
        <f t="shared" si="286"/>
        <v>IE-KE</v>
      </c>
      <c r="H409" s="114" t="str">
        <f t="shared" si="286"/>
        <v>IE-KK</v>
      </c>
      <c r="I409" s="114" t="str">
        <f t="shared" si="286"/>
        <v>IE-LS</v>
      </c>
      <c r="J409" s="114" t="str">
        <f t="shared" si="286"/>
        <v>IE-LD</v>
      </c>
      <c r="K409" s="114" t="str">
        <f t="shared" si="286"/>
        <v>IE-LH</v>
      </c>
      <c r="L409" s="114" t="str">
        <f t="shared" si="286"/>
        <v>IE-MH</v>
      </c>
      <c r="M409" s="114" t="str">
        <f t="shared" si="286"/>
        <v>IE-OY</v>
      </c>
      <c r="N409" s="114" t="str">
        <f t="shared" si="286"/>
        <v>IE-WH</v>
      </c>
      <c r="O409" s="114" t="str">
        <f t="shared" si="286"/>
        <v>IE-WX</v>
      </c>
      <c r="P409" s="114" t="str">
        <f t="shared" si="286"/>
        <v>IE-WW</v>
      </c>
      <c r="Q409" s="114" t="str">
        <f t="shared" si="286"/>
        <v>IE-CE</v>
      </c>
      <c r="R409" s="114" t="str">
        <f t="shared" si="286"/>
        <v>IE-CO</v>
      </c>
      <c r="S409" s="114" t="str">
        <f t="shared" si="286"/>
        <v>IE-KY</v>
      </c>
      <c r="T409" s="114" t="str">
        <f t="shared" si="286"/>
        <v>IE-LK</v>
      </c>
      <c r="U409" s="114" t="str">
        <f t="shared" si="286"/>
        <v>IE-TA</v>
      </c>
      <c r="V409" s="114" t="str">
        <f t="shared" si="286"/>
        <v>IE-WD</v>
      </c>
      <c r="W409" s="114" t="str">
        <f t="shared" si="286"/>
        <v>IE-G</v>
      </c>
      <c r="X409" s="114" t="str">
        <f t="shared" si="286"/>
        <v>IE-LM</v>
      </c>
      <c r="Y409" s="114" t="str">
        <f t="shared" si="286"/>
        <v>IE-MO</v>
      </c>
      <c r="Z409" s="114" t="str">
        <f t="shared" si="286"/>
        <v>IE-RN</v>
      </c>
      <c r="AA409" s="114" t="str">
        <f t="shared" si="286"/>
        <v>IE-SO</v>
      </c>
      <c r="AB409" s="114" t="str">
        <f t="shared" si="286"/>
        <v>IE-CN</v>
      </c>
      <c r="AC409" s="114" t="str">
        <f t="shared" si="286"/>
        <v>IE-DL</v>
      </c>
      <c r="AD409" s="114" t="str">
        <f t="shared" si="286"/>
        <v>IE-MN</v>
      </c>
    </row>
    <row r="410" spans="2:30">
      <c r="B410" s="201" t="s">
        <v>332</v>
      </c>
      <c r="C410" s="201" t="s">
        <v>593</v>
      </c>
      <c r="D410" s="249">
        <v>0.95996773943746105</v>
      </c>
      <c r="E410" s="249">
        <v>0.95996773943746105</v>
      </c>
      <c r="F410" s="249">
        <v>0.95996773943746105</v>
      </c>
      <c r="G410" s="249">
        <v>0.95996773943746105</v>
      </c>
      <c r="H410" s="249">
        <v>0.95996773943746105</v>
      </c>
      <c r="I410" s="249">
        <v>0.95996773943746105</v>
      </c>
      <c r="J410" s="249">
        <v>0.95996773943746105</v>
      </c>
      <c r="K410" s="249">
        <v>0.95996773943746105</v>
      </c>
      <c r="L410" s="249">
        <v>0.95996773943746105</v>
      </c>
      <c r="M410" s="249">
        <v>0.95996773943746105</v>
      </c>
      <c r="N410" s="249">
        <v>0.95996773943746105</v>
      </c>
      <c r="O410" s="249">
        <v>0.95996773943746105</v>
      </c>
      <c r="P410" s="249">
        <v>0.95996773943746105</v>
      </c>
      <c r="Q410" s="249">
        <v>0.95996773943746105</v>
      </c>
      <c r="R410" s="249">
        <v>0.95996773943746105</v>
      </c>
      <c r="S410" s="249">
        <v>0.95996773943746105</v>
      </c>
      <c r="T410" s="249">
        <v>0.95996773943746105</v>
      </c>
      <c r="U410" s="249">
        <v>0.95996773943746105</v>
      </c>
      <c r="V410" s="249">
        <v>0.95996773943746105</v>
      </c>
      <c r="W410" s="249">
        <v>0.95996773943746105</v>
      </c>
      <c r="X410" s="249">
        <v>0.95996773943746105</v>
      </c>
      <c r="Y410" s="249">
        <v>0.95996773943746105</v>
      </c>
      <c r="Z410" s="249">
        <v>0.95996773943746105</v>
      </c>
      <c r="AA410" s="249">
        <v>0.95996773943746105</v>
      </c>
      <c r="AB410" s="249">
        <v>0.95996773943746105</v>
      </c>
      <c r="AC410" s="249">
        <v>0.95996773943746105</v>
      </c>
      <c r="AD410" s="249">
        <v>0.95996773943746105</v>
      </c>
    </row>
    <row r="411" spans="2:30">
      <c r="B411" s="201" t="s">
        <v>333</v>
      </c>
      <c r="C411" s="201" t="s">
        <v>593</v>
      </c>
      <c r="D411" s="249">
        <v>0.97113990697512087</v>
      </c>
      <c r="E411" s="249">
        <v>0.97113990697512087</v>
      </c>
      <c r="F411" s="249">
        <v>0.97113990697512087</v>
      </c>
      <c r="G411" s="249">
        <v>0.97113990697512087</v>
      </c>
      <c r="H411" s="249">
        <v>0.97113990697512087</v>
      </c>
      <c r="I411" s="249">
        <v>0.97113990697512087</v>
      </c>
      <c r="J411" s="249">
        <v>0.97113990697512087</v>
      </c>
      <c r="K411" s="249">
        <v>0.97113990697512087</v>
      </c>
      <c r="L411" s="249">
        <v>0.97113990697512087</v>
      </c>
      <c r="M411" s="249">
        <v>0.97113990697512087</v>
      </c>
      <c r="N411" s="249">
        <v>0.97113990697512087</v>
      </c>
      <c r="O411" s="249">
        <v>0.97113990697512087</v>
      </c>
      <c r="P411" s="249">
        <v>0.97113990697512087</v>
      </c>
      <c r="Q411" s="249">
        <v>0.97113990697512087</v>
      </c>
      <c r="R411" s="249">
        <v>0.97113990697512087</v>
      </c>
      <c r="S411" s="249">
        <v>0.97113990697512087</v>
      </c>
      <c r="T411" s="249">
        <v>0.97113990697512087</v>
      </c>
      <c r="U411" s="249">
        <v>0.97113990697512087</v>
      </c>
      <c r="V411" s="249">
        <v>0.97113990697512087</v>
      </c>
      <c r="W411" s="249">
        <v>0.97113990697512087</v>
      </c>
      <c r="X411" s="249">
        <v>0.97113990697512087</v>
      </c>
      <c r="Y411" s="249">
        <v>0.97113990697512087</v>
      </c>
      <c r="Z411" s="249">
        <v>0.97113990697512087</v>
      </c>
      <c r="AA411" s="249">
        <v>0.97113990697512087</v>
      </c>
      <c r="AB411" s="249">
        <v>0.97113990697512087</v>
      </c>
      <c r="AC411" s="249">
        <v>0.97113990697512087</v>
      </c>
      <c r="AD411" s="249">
        <v>0.97113990697512087</v>
      </c>
    </row>
    <row r="412" spans="2:30">
      <c r="B412" s="201" t="s">
        <v>334</v>
      </c>
      <c r="C412" s="201" t="s">
        <v>593</v>
      </c>
      <c r="D412" s="249">
        <v>1.0401672361147916</v>
      </c>
      <c r="E412" s="249">
        <v>1.0401672361147916</v>
      </c>
      <c r="F412" s="249">
        <v>1.0401672361147916</v>
      </c>
      <c r="G412" s="249">
        <v>1.0401672361147916</v>
      </c>
      <c r="H412" s="249">
        <v>1.0401672361147916</v>
      </c>
      <c r="I412" s="249">
        <v>1.0401672361147916</v>
      </c>
      <c r="J412" s="249">
        <v>1.0401672361147916</v>
      </c>
      <c r="K412" s="249">
        <v>1.0401672361147916</v>
      </c>
      <c r="L412" s="249">
        <v>1.0401672361147916</v>
      </c>
      <c r="M412" s="249">
        <v>1.0401672361147916</v>
      </c>
      <c r="N412" s="249">
        <v>1.0401672361147916</v>
      </c>
      <c r="O412" s="249">
        <v>1.0401672361147916</v>
      </c>
      <c r="P412" s="249">
        <v>1.0401672361147916</v>
      </c>
      <c r="Q412" s="249">
        <v>1.0401672361147916</v>
      </c>
      <c r="R412" s="249">
        <v>1.0401672361147916</v>
      </c>
      <c r="S412" s="249">
        <v>1.0401672361147916</v>
      </c>
      <c r="T412" s="249">
        <v>1.0401672361147916</v>
      </c>
      <c r="U412" s="249">
        <v>1.0401672361147916</v>
      </c>
      <c r="V412" s="249">
        <v>1.0401672361147916</v>
      </c>
      <c r="W412" s="249">
        <v>1.0401672361147916</v>
      </c>
      <c r="X412" s="249">
        <v>1.0401672361147916</v>
      </c>
      <c r="Y412" s="249">
        <v>1.0401672361147916</v>
      </c>
      <c r="Z412" s="249">
        <v>1.0401672361147916</v>
      </c>
      <c r="AA412" s="249">
        <v>1.0401672361147916</v>
      </c>
      <c r="AB412" s="249">
        <v>1.0401672361147916</v>
      </c>
      <c r="AC412" s="249">
        <v>1.0401672361147916</v>
      </c>
      <c r="AD412" s="249">
        <v>1.0401672361147916</v>
      </c>
    </row>
    <row r="413" spans="2:30">
      <c r="B413" s="201" t="s">
        <v>335</v>
      </c>
      <c r="C413" s="201" t="s">
        <v>593</v>
      </c>
      <c r="D413" s="249">
        <v>1.0474275590661064</v>
      </c>
      <c r="E413" s="249">
        <v>1.0474275590661064</v>
      </c>
      <c r="F413" s="249">
        <v>1.0474275590661064</v>
      </c>
      <c r="G413" s="249">
        <v>1.0474275590661064</v>
      </c>
      <c r="H413" s="249">
        <v>1.0474275590661064</v>
      </c>
      <c r="I413" s="249">
        <v>1.0474275590661064</v>
      </c>
      <c r="J413" s="249">
        <v>1.0474275590661064</v>
      </c>
      <c r="K413" s="249">
        <v>1.0474275590661064</v>
      </c>
      <c r="L413" s="249">
        <v>1.0474275590661064</v>
      </c>
      <c r="M413" s="249">
        <v>1.0474275590661064</v>
      </c>
      <c r="N413" s="249">
        <v>1.0474275590661064</v>
      </c>
      <c r="O413" s="249">
        <v>1.0474275590661064</v>
      </c>
      <c r="P413" s="249">
        <v>1.0474275590661064</v>
      </c>
      <c r="Q413" s="249">
        <v>1.0474275590661064</v>
      </c>
      <c r="R413" s="249">
        <v>1.0474275590661064</v>
      </c>
      <c r="S413" s="249">
        <v>1.0474275590661064</v>
      </c>
      <c r="T413" s="249">
        <v>1.0474275590661064</v>
      </c>
      <c r="U413" s="249">
        <v>1.0474275590661064</v>
      </c>
      <c r="V413" s="249">
        <v>1.0474275590661064</v>
      </c>
      <c r="W413" s="249">
        <v>1.0474275590661064</v>
      </c>
      <c r="X413" s="249">
        <v>1.0474275590661064</v>
      </c>
      <c r="Y413" s="249">
        <v>1.0474275590661064</v>
      </c>
      <c r="Z413" s="249">
        <v>1.0474275590661064</v>
      </c>
      <c r="AA413" s="249">
        <v>1.0474275590661064</v>
      </c>
      <c r="AB413" s="249">
        <v>1.0474275590661064</v>
      </c>
      <c r="AC413" s="249">
        <v>1.0474275590661064</v>
      </c>
      <c r="AD413" s="249">
        <v>1.0474275590661064</v>
      </c>
    </row>
    <row r="414" spans="2:30">
      <c r="B414" s="201" t="s">
        <v>336</v>
      </c>
      <c r="C414" s="201" t="s">
        <v>593</v>
      </c>
      <c r="D414" s="249">
        <v>1.0808963939222047</v>
      </c>
      <c r="E414" s="249">
        <v>1.0808963939222047</v>
      </c>
      <c r="F414" s="249">
        <v>1.0808963939222047</v>
      </c>
      <c r="G414" s="249">
        <v>1.0808963939222047</v>
      </c>
      <c r="H414" s="249">
        <v>1.0808963939222047</v>
      </c>
      <c r="I414" s="249">
        <v>1.0808963939222047</v>
      </c>
      <c r="J414" s="249">
        <v>1.0808963939222047</v>
      </c>
      <c r="K414" s="249">
        <v>1.0808963939222047</v>
      </c>
      <c r="L414" s="249">
        <v>1.0808963939222047</v>
      </c>
      <c r="M414" s="249">
        <v>1.0808963939222047</v>
      </c>
      <c r="N414" s="249">
        <v>1.0808963939222047</v>
      </c>
      <c r="O414" s="249">
        <v>1.0808963939222047</v>
      </c>
      <c r="P414" s="249">
        <v>1.0808963939222047</v>
      </c>
      <c r="Q414" s="249">
        <v>1.0808963939222047</v>
      </c>
      <c r="R414" s="249">
        <v>1.0808963939222047</v>
      </c>
      <c r="S414" s="249">
        <v>1.0808963939222047</v>
      </c>
      <c r="T414" s="249">
        <v>1.0808963939222047</v>
      </c>
      <c r="U414" s="249">
        <v>1.0808963939222047</v>
      </c>
      <c r="V414" s="249">
        <v>1.0808963939222047</v>
      </c>
      <c r="W414" s="249">
        <v>1.0808963939222047</v>
      </c>
      <c r="X414" s="249">
        <v>1.0808963939222047</v>
      </c>
      <c r="Y414" s="249">
        <v>1.0808963939222047</v>
      </c>
      <c r="Z414" s="249">
        <v>1.0808963939222047</v>
      </c>
      <c r="AA414" s="249">
        <v>1.0808963939222047</v>
      </c>
      <c r="AB414" s="249">
        <v>1.0808963939222047</v>
      </c>
      <c r="AC414" s="249">
        <v>1.0808963939222047</v>
      </c>
      <c r="AD414" s="249">
        <v>1.0808963939222047</v>
      </c>
    </row>
    <row r="415" spans="2:30">
      <c r="B415" s="201" t="s">
        <v>337</v>
      </c>
      <c r="C415" s="201" t="s">
        <v>593</v>
      </c>
      <c r="D415" s="249">
        <v>1.0847141785978622</v>
      </c>
      <c r="E415" s="249">
        <v>1.0847141785978622</v>
      </c>
      <c r="F415" s="249">
        <v>1.0847141785978622</v>
      </c>
      <c r="G415" s="249">
        <v>1.0847141785978622</v>
      </c>
      <c r="H415" s="249">
        <v>1.0847141785978622</v>
      </c>
      <c r="I415" s="249">
        <v>1.0847141785978622</v>
      </c>
      <c r="J415" s="249">
        <v>1.0847141785978622</v>
      </c>
      <c r="K415" s="249">
        <v>1.0847141785978622</v>
      </c>
      <c r="L415" s="249">
        <v>1.0847141785978622</v>
      </c>
      <c r="M415" s="249">
        <v>1.0847141785978622</v>
      </c>
      <c r="N415" s="249">
        <v>1.0847141785978622</v>
      </c>
      <c r="O415" s="249">
        <v>1.0847141785978622</v>
      </c>
      <c r="P415" s="249">
        <v>1.0847141785978622</v>
      </c>
      <c r="Q415" s="249">
        <v>1.0847141785978622</v>
      </c>
      <c r="R415" s="249">
        <v>1.0847141785978622</v>
      </c>
      <c r="S415" s="249">
        <v>1.0847141785978622</v>
      </c>
      <c r="T415" s="249">
        <v>1.0847141785978622</v>
      </c>
      <c r="U415" s="249">
        <v>1.0847141785978622</v>
      </c>
      <c r="V415" s="249">
        <v>1.0847141785978622</v>
      </c>
      <c r="W415" s="249">
        <v>1.0847141785978622</v>
      </c>
      <c r="X415" s="249">
        <v>1.0847141785978622</v>
      </c>
      <c r="Y415" s="249">
        <v>1.0847141785978622</v>
      </c>
      <c r="Z415" s="249">
        <v>1.0847141785978622</v>
      </c>
      <c r="AA415" s="249">
        <v>1.0847141785978622</v>
      </c>
      <c r="AB415" s="249">
        <v>1.0847141785978622</v>
      </c>
      <c r="AC415" s="249">
        <v>1.0847141785978622</v>
      </c>
      <c r="AD415" s="249">
        <v>1.0847141785978622</v>
      </c>
    </row>
    <row r="416" spans="2:30">
      <c r="B416" s="200" t="s">
        <v>338</v>
      </c>
      <c r="C416" s="200" t="s">
        <v>593</v>
      </c>
      <c r="D416" s="254">
        <v>1.1741282819271783</v>
      </c>
      <c r="E416" s="254">
        <v>1.1741282819271783</v>
      </c>
      <c r="F416" s="254">
        <v>1.1741282819271783</v>
      </c>
      <c r="G416" s="254">
        <v>1.1741282819271783</v>
      </c>
      <c r="H416" s="254">
        <v>1.1741282819271783</v>
      </c>
      <c r="I416" s="254">
        <v>1.1741282819271783</v>
      </c>
      <c r="J416" s="254">
        <v>1.1741282819271783</v>
      </c>
      <c r="K416" s="254">
        <v>1.1741282819271783</v>
      </c>
      <c r="L416" s="254">
        <v>1.1741282819271783</v>
      </c>
      <c r="M416" s="254">
        <v>1.1741282819271783</v>
      </c>
      <c r="N416" s="254">
        <v>1.1741282819271783</v>
      </c>
      <c r="O416" s="254">
        <v>1.1741282819271783</v>
      </c>
      <c r="P416" s="254">
        <v>1.1741282819271783</v>
      </c>
      <c r="Q416" s="254">
        <v>1.1741282819271783</v>
      </c>
      <c r="R416" s="254">
        <v>1.1741282819271783</v>
      </c>
      <c r="S416" s="254">
        <v>1.1741282819271783</v>
      </c>
      <c r="T416" s="254">
        <v>1.1741282819271783</v>
      </c>
      <c r="U416" s="254">
        <v>1.1741282819271783</v>
      </c>
      <c r="V416" s="254">
        <v>1.1741282819271783</v>
      </c>
      <c r="W416" s="254">
        <v>1.1741282819271783</v>
      </c>
      <c r="X416" s="254">
        <v>1.1741282819271783</v>
      </c>
      <c r="Y416" s="254">
        <v>1.1741282819271783</v>
      </c>
      <c r="Z416" s="254">
        <v>1.1741282819271783</v>
      </c>
      <c r="AA416" s="254">
        <v>1.1741282819271783</v>
      </c>
      <c r="AB416" s="254">
        <v>1.1741282819271783</v>
      </c>
      <c r="AC416" s="254">
        <v>1.1741282819271783</v>
      </c>
      <c r="AD416" s="254">
        <v>1.1741282819271783</v>
      </c>
    </row>
    <row r="417" spans="2:30">
      <c r="B417" s="250" t="s">
        <v>597</v>
      </c>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row>
    <row r="418" spans="2:30">
      <c r="B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row>
    <row r="419" spans="2:30">
      <c r="B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ht="15.6">
      <c r="B421" s="167" t="s">
        <v>616</v>
      </c>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114" t="s">
        <v>588</v>
      </c>
      <c r="C422" s="114" t="s">
        <v>63</v>
      </c>
      <c r="D422" s="114" t="str">
        <f>D409</f>
        <v>IE</v>
      </c>
      <c r="E422" s="114" t="str">
        <f t="shared" ref="E422:AD422" si="287">E409</f>
        <v>IE-CW</v>
      </c>
      <c r="F422" s="114" t="str">
        <f t="shared" si="287"/>
        <v>IE-D</v>
      </c>
      <c r="G422" s="114" t="str">
        <f t="shared" si="287"/>
        <v>IE-KE</v>
      </c>
      <c r="H422" s="114" t="str">
        <f t="shared" si="287"/>
        <v>IE-KK</v>
      </c>
      <c r="I422" s="114" t="str">
        <f t="shared" si="287"/>
        <v>IE-LS</v>
      </c>
      <c r="J422" s="114" t="str">
        <f t="shared" si="287"/>
        <v>IE-LD</v>
      </c>
      <c r="K422" s="114" t="str">
        <f t="shared" si="287"/>
        <v>IE-LH</v>
      </c>
      <c r="L422" s="114" t="str">
        <f t="shared" si="287"/>
        <v>IE-MH</v>
      </c>
      <c r="M422" s="114" t="str">
        <f t="shared" si="287"/>
        <v>IE-OY</v>
      </c>
      <c r="N422" s="114" t="str">
        <f t="shared" si="287"/>
        <v>IE-WH</v>
      </c>
      <c r="O422" s="114" t="str">
        <f t="shared" si="287"/>
        <v>IE-WX</v>
      </c>
      <c r="P422" s="114" t="str">
        <f t="shared" si="287"/>
        <v>IE-WW</v>
      </c>
      <c r="Q422" s="114" t="str">
        <f t="shared" si="287"/>
        <v>IE-CE</v>
      </c>
      <c r="R422" s="114" t="str">
        <f t="shared" si="287"/>
        <v>IE-CO</v>
      </c>
      <c r="S422" s="114" t="str">
        <f t="shared" si="287"/>
        <v>IE-KY</v>
      </c>
      <c r="T422" s="114" t="str">
        <f t="shared" si="287"/>
        <v>IE-LK</v>
      </c>
      <c r="U422" s="114" t="str">
        <f t="shared" si="287"/>
        <v>IE-TA</v>
      </c>
      <c r="V422" s="114" t="str">
        <f t="shared" si="287"/>
        <v>IE-WD</v>
      </c>
      <c r="W422" s="114" t="str">
        <f t="shared" si="287"/>
        <v>IE-G</v>
      </c>
      <c r="X422" s="114" t="str">
        <f t="shared" si="287"/>
        <v>IE-LM</v>
      </c>
      <c r="Y422" s="114" t="str">
        <f t="shared" si="287"/>
        <v>IE-MO</v>
      </c>
      <c r="Z422" s="114" t="str">
        <f t="shared" si="287"/>
        <v>IE-RN</v>
      </c>
      <c r="AA422" s="114" t="str">
        <f t="shared" si="287"/>
        <v>IE-SO</v>
      </c>
      <c r="AB422" s="114" t="str">
        <f t="shared" si="287"/>
        <v>IE-CN</v>
      </c>
      <c r="AC422" s="114" t="str">
        <f t="shared" si="287"/>
        <v>IE-DL</v>
      </c>
      <c r="AD422" s="114" t="str">
        <f t="shared" si="287"/>
        <v>IE-MN</v>
      </c>
    </row>
    <row r="423" spans="2:30">
      <c r="B423" s="201" t="s">
        <v>609</v>
      </c>
      <c r="C423" s="201" t="s">
        <v>593</v>
      </c>
      <c r="D423" s="245">
        <f>SUMPRODUCT(D397:D403,D410:D416)</f>
        <v>1.0765709644443593</v>
      </c>
      <c r="E423" s="245">
        <f>IF(E390&gt;1,SUMPRODUCT(E397:E403,E410:E416),$D$230)</f>
        <v>1.0544298848273377</v>
      </c>
      <c r="F423" s="245">
        <f t="shared" ref="F423:AD423" si="288">IF(F390&gt;1,SUMPRODUCT(F397:F403,F410:F416),$D$230)</f>
        <v>1.0770627632453529</v>
      </c>
      <c r="G423" s="245">
        <f t="shared" si="288"/>
        <v>1.0632045151655287</v>
      </c>
      <c r="H423" s="245">
        <f t="shared" si="288"/>
        <v>1.0775870058485064</v>
      </c>
      <c r="I423" s="245">
        <f t="shared" si="288"/>
        <v>1.0815426568613904</v>
      </c>
      <c r="J423" s="245">
        <f t="shared" si="288"/>
        <v>1.0669663675821317</v>
      </c>
      <c r="K423" s="245">
        <f t="shared" si="288"/>
        <v>1.0776073015362118</v>
      </c>
      <c r="L423" s="245">
        <f t="shared" si="288"/>
        <v>1.0593090966426919</v>
      </c>
      <c r="M423" s="245">
        <f t="shared" si="288"/>
        <v>1.0767262507664466</v>
      </c>
      <c r="N423" s="245">
        <f t="shared" si="288"/>
        <v>1.0706970734035384</v>
      </c>
      <c r="O423" s="245">
        <f t="shared" si="288"/>
        <v>1.0770494168929021</v>
      </c>
      <c r="P423" s="245">
        <f t="shared" si="288"/>
        <v>1.0709878236450781</v>
      </c>
      <c r="Q423" s="245">
        <f t="shared" si="288"/>
        <v>1.0744429425021005</v>
      </c>
      <c r="R423" s="245">
        <f t="shared" si="288"/>
        <v>1.0719266536470671</v>
      </c>
      <c r="S423" s="245">
        <f t="shared" si="288"/>
        <v>1.0768848542573723</v>
      </c>
      <c r="T423" s="245">
        <f t="shared" si="288"/>
        <v>1.1145188797076342</v>
      </c>
      <c r="U423" s="245">
        <f t="shared" si="288"/>
        <v>1.0652081721220339</v>
      </c>
      <c r="V423" s="245">
        <f t="shared" si="288"/>
        <v>1.0813179561860364</v>
      </c>
      <c r="W423" s="245">
        <f t="shared" si="288"/>
        <v>1.0794394253934261</v>
      </c>
      <c r="X423" s="245">
        <f t="shared" si="288"/>
        <v>1.0520644046257348</v>
      </c>
      <c r="Y423" s="245">
        <f t="shared" si="288"/>
        <v>1.0729164886576958</v>
      </c>
      <c r="Z423" s="245">
        <f t="shared" si="288"/>
        <v>1.0740411573028943</v>
      </c>
      <c r="AA423" s="245">
        <f t="shared" si="288"/>
        <v>1.0826189371670545</v>
      </c>
      <c r="AB423" s="245">
        <f t="shared" si="288"/>
        <v>1.0712867767459393</v>
      </c>
      <c r="AC423" s="245">
        <f t="shared" si="288"/>
        <v>1.0664919794867926</v>
      </c>
      <c r="AD423" s="245">
        <f t="shared" si="288"/>
        <v>1.0755477367114978</v>
      </c>
    </row>
    <row r="424" spans="2:30">
      <c r="B424" s="200"/>
      <c r="C424" s="200" t="s">
        <v>581</v>
      </c>
      <c r="D424" s="248">
        <f>1000/D423</f>
        <v>928.87513506006621</v>
      </c>
      <c r="E424" s="248">
        <f>1000/E423</f>
        <v>948.37979688308008</v>
      </c>
      <c r="F424" s="248">
        <f>1000/F423</f>
        <v>928.45100037331986</v>
      </c>
      <c r="G424" s="248">
        <f>1000/G423</f>
        <v>940.55281532011884</v>
      </c>
      <c r="H424" s="248">
        <f t="shared" ref="H424" si="289">1000/H423</f>
        <v>927.99931195586998</v>
      </c>
      <c r="I424" s="248">
        <f t="shared" ref="I424" si="290">1000/I423</f>
        <v>924.60523277183984</v>
      </c>
      <c r="J424" s="248">
        <f t="shared" ref="J424" si="291">1000/J423</f>
        <v>937.23666498140403</v>
      </c>
      <c r="K424" s="248">
        <f t="shared" ref="K424" si="292">1000/K423</f>
        <v>927.98183398945366</v>
      </c>
      <c r="L424" s="248">
        <f t="shared" ref="L424" si="293">1000/L423</f>
        <v>944.01152899501903</v>
      </c>
      <c r="M424" s="248">
        <f t="shared" ref="M424" si="294">1000/M423</f>
        <v>928.7411719442797</v>
      </c>
      <c r="N424" s="248">
        <f t="shared" ref="N424" si="295">1000/N423</f>
        <v>933.97098473538733</v>
      </c>
      <c r="O424" s="248">
        <f t="shared" ref="O424" si="296">1000/O423</f>
        <v>928.46250535544027</v>
      </c>
      <c r="P424" s="248">
        <f t="shared" ref="P424" si="297">1000/P423</f>
        <v>933.71743162917301</v>
      </c>
      <c r="Q424" s="248">
        <f t="shared" ref="Q424" si="298">1000/Q423</f>
        <v>930.71484807863123</v>
      </c>
      <c r="R424" s="248">
        <f t="shared" ref="R424" si="299">1000/R423</f>
        <v>932.89964998785354</v>
      </c>
      <c r="S424" s="248">
        <f t="shared" ref="S424" si="300">1000/S423</f>
        <v>928.60438703969635</v>
      </c>
      <c r="T424" s="248">
        <f t="shared" ref="T424" si="301">1000/T423</f>
        <v>897.24814734616666</v>
      </c>
      <c r="U424" s="248">
        <f t="shared" ref="U424" si="302">1000/U423</f>
        <v>938.78363513478246</v>
      </c>
      <c r="V424" s="248">
        <f t="shared" ref="V424" si="303">1000/V423</f>
        <v>924.79736813688316</v>
      </c>
      <c r="W424" s="248">
        <f t="shared" ref="W424" si="304">1000/W423</f>
        <v>926.40677788429616</v>
      </c>
      <c r="X424" s="248">
        <f t="shared" ref="X424" si="305">1000/X423</f>
        <v>950.51215078010705</v>
      </c>
      <c r="Y424" s="248">
        <f t="shared" ref="Y424" si="306">1000/Y423</f>
        <v>932.03898958723232</v>
      </c>
      <c r="Z424" s="248">
        <f t="shared" ref="Z424" si="307">1000/Z423</f>
        <v>931.06301672011841</v>
      </c>
      <c r="AA424" s="248">
        <f t="shared" ref="AA424" si="308">1000/AA423</f>
        <v>923.68604101527376</v>
      </c>
      <c r="AB424" s="248">
        <f t="shared" ref="AB424" si="309">1000/AB423</f>
        <v>933.45686860573903</v>
      </c>
      <c r="AC424" s="248">
        <f t="shared" ref="AC424" si="310">1000/AC423</f>
        <v>937.65355880239315</v>
      </c>
      <c r="AD424" s="248">
        <f t="shared" ref="AD424" si="311">1000/AD423</f>
        <v>929.75882507782865</v>
      </c>
    </row>
    <row r="428" spans="2:30">
      <c r="B428" s="251"/>
      <c r="C428" s="251"/>
      <c r="D428" s="251"/>
      <c r="E428" s="251"/>
      <c r="F428" s="251"/>
      <c r="G428" s="251"/>
      <c r="H428" s="251"/>
      <c r="I428" s="251"/>
      <c r="J428" s="251"/>
      <c r="K428" s="251"/>
      <c r="L428" s="251"/>
      <c r="M428" s="251"/>
      <c r="N428" s="251"/>
      <c r="O428" s="251"/>
      <c r="P428" s="251"/>
      <c r="Q428" s="251"/>
      <c r="R428" s="251"/>
      <c r="S428" s="251"/>
      <c r="T428" s="251"/>
      <c r="U428" s="251"/>
      <c r="V428" s="251"/>
      <c r="W428" s="251"/>
      <c r="X428" s="251"/>
      <c r="Y428" s="251"/>
      <c r="Z428" s="251"/>
      <c r="AA428" s="251"/>
      <c r="AB428" s="251"/>
      <c r="AC428" s="251"/>
      <c r="AD428" s="251"/>
    </row>
    <row r="429" spans="2:30" ht="15.6">
      <c r="B429" s="143" t="s">
        <v>617</v>
      </c>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row>
    <row r="430" spans="2:30">
      <c r="B430" s="114" t="s">
        <v>588</v>
      </c>
      <c r="C430" s="114" t="s">
        <v>63</v>
      </c>
      <c r="D430" s="114" t="str">
        <f t="shared" ref="D430:AD430" si="312">D422</f>
        <v>IE</v>
      </c>
      <c r="E430" s="114" t="str">
        <f t="shared" si="312"/>
        <v>IE-CW</v>
      </c>
      <c r="F430" s="114" t="str">
        <f t="shared" si="312"/>
        <v>IE-D</v>
      </c>
      <c r="G430" s="114" t="str">
        <f t="shared" si="312"/>
        <v>IE-KE</v>
      </c>
      <c r="H430" s="114" t="str">
        <f t="shared" si="312"/>
        <v>IE-KK</v>
      </c>
      <c r="I430" s="114" t="str">
        <f t="shared" si="312"/>
        <v>IE-LS</v>
      </c>
      <c r="J430" s="114" t="str">
        <f t="shared" si="312"/>
        <v>IE-LD</v>
      </c>
      <c r="K430" s="114" t="str">
        <f t="shared" si="312"/>
        <v>IE-LH</v>
      </c>
      <c r="L430" s="114" t="str">
        <f t="shared" si="312"/>
        <v>IE-MH</v>
      </c>
      <c r="M430" s="114" t="str">
        <f t="shared" si="312"/>
        <v>IE-OY</v>
      </c>
      <c r="N430" s="114" t="str">
        <f t="shared" si="312"/>
        <v>IE-WH</v>
      </c>
      <c r="O430" s="114" t="str">
        <f t="shared" si="312"/>
        <v>IE-WX</v>
      </c>
      <c r="P430" s="114" t="str">
        <f t="shared" si="312"/>
        <v>IE-WW</v>
      </c>
      <c r="Q430" s="114" t="str">
        <f t="shared" si="312"/>
        <v>IE-CE</v>
      </c>
      <c r="R430" s="114" t="str">
        <f t="shared" si="312"/>
        <v>IE-CO</v>
      </c>
      <c r="S430" s="114" t="str">
        <f t="shared" si="312"/>
        <v>IE-KY</v>
      </c>
      <c r="T430" s="114" t="str">
        <f t="shared" si="312"/>
        <v>IE-LK</v>
      </c>
      <c r="U430" s="114" t="str">
        <f t="shared" si="312"/>
        <v>IE-TA</v>
      </c>
      <c r="V430" s="114" t="str">
        <f t="shared" si="312"/>
        <v>IE-WD</v>
      </c>
      <c r="W430" s="114" t="str">
        <f t="shared" si="312"/>
        <v>IE-G</v>
      </c>
      <c r="X430" s="114" t="str">
        <f t="shared" si="312"/>
        <v>IE-LM</v>
      </c>
      <c r="Y430" s="114" t="str">
        <f t="shared" si="312"/>
        <v>IE-MO</v>
      </c>
      <c r="Z430" s="114" t="str">
        <f t="shared" si="312"/>
        <v>IE-RN</v>
      </c>
      <c r="AA430" s="114" t="str">
        <f t="shared" si="312"/>
        <v>IE-SO</v>
      </c>
      <c r="AB430" s="114" t="str">
        <f t="shared" si="312"/>
        <v>IE-CN</v>
      </c>
      <c r="AC430" s="114" t="str">
        <f t="shared" si="312"/>
        <v>IE-DL</v>
      </c>
      <c r="AD430" s="114" t="str">
        <f t="shared" si="312"/>
        <v>IE-MN</v>
      </c>
    </row>
    <row r="431" spans="2:30">
      <c r="B431" s="201" t="s">
        <v>332</v>
      </c>
      <c r="C431" s="201" t="s">
        <v>516</v>
      </c>
      <c r="D431" s="10">
        <f>SUM(E431:AD431)</f>
        <v>0</v>
      </c>
      <c r="E431" s="252">
        <v>0</v>
      </c>
      <c r="F431" s="252">
        <v>0</v>
      </c>
      <c r="G431" s="252">
        <v>0</v>
      </c>
      <c r="H431" s="252">
        <v>0</v>
      </c>
      <c r="I431" s="252">
        <v>0</v>
      </c>
      <c r="J431" s="252">
        <v>0</v>
      </c>
      <c r="K431" s="252">
        <v>0</v>
      </c>
      <c r="L431" s="252">
        <v>0</v>
      </c>
      <c r="M431" s="252">
        <v>0</v>
      </c>
      <c r="N431" s="252">
        <v>0</v>
      </c>
      <c r="O431" s="252">
        <v>0</v>
      </c>
      <c r="P431" s="252">
        <v>0</v>
      </c>
      <c r="Q431" s="252">
        <v>0</v>
      </c>
      <c r="R431" s="252">
        <v>0</v>
      </c>
      <c r="S431" s="252">
        <v>0</v>
      </c>
      <c r="T431" s="252">
        <v>0</v>
      </c>
      <c r="U431" s="252">
        <v>0</v>
      </c>
      <c r="V431" s="252">
        <v>0</v>
      </c>
      <c r="W431" s="252">
        <v>0</v>
      </c>
      <c r="X431" s="252">
        <v>0</v>
      </c>
      <c r="Y431" s="252">
        <v>0</v>
      </c>
      <c r="Z431" s="252">
        <v>0</v>
      </c>
      <c r="AA431" s="252">
        <v>0</v>
      </c>
      <c r="AB431" s="252">
        <v>0</v>
      </c>
      <c r="AC431" s="252">
        <v>0</v>
      </c>
      <c r="AD431" s="252">
        <v>0</v>
      </c>
    </row>
    <row r="432" spans="2:30">
      <c r="B432" s="201" t="s">
        <v>333</v>
      </c>
      <c r="C432" s="201" t="s">
        <v>516</v>
      </c>
      <c r="D432" s="10">
        <f t="shared" ref="D432:D437" si="313">SUM(E432:AD432)</f>
        <v>0</v>
      </c>
      <c r="E432" s="252">
        <v>0</v>
      </c>
      <c r="F432" s="252">
        <v>0</v>
      </c>
      <c r="G432" s="252">
        <v>0</v>
      </c>
      <c r="H432" s="252">
        <v>0</v>
      </c>
      <c r="I432" s="252">
        <v>0</v>
      </c>
      <c r="J432" s="252">
        <v>0</v>
      </c>
      <c r="K432" s="252">
        <v>0</v>
      </c>
      <c r="L432" s="252">
        <v>0</v>
      </c>
      <c r="M432" s="252">
        <v>0</v>
      </c>
      <c r="N432" s="252">
        <v>0</v>
      </c>
      <c r="O432" s="252">
        <v>0</v>
      </c>
      <c r="P432" s="252">
        <v>0</v>
      </c>
      <c r="Q432" s="252">
        <v>0</v>
      </c>
      <c r="R432" s="252">
        <v>0</v>
      </c>
      <c r="S432" s="252">
        <v>0</v>
      </c>
      <c r="T432" s="252">
        <v>0</v>
      </c>
      <c r="U432" s="252">
        <v>0</v>
      </c>
      <c r="V432" s="252">
        <v>0</v>
      </c>
      <c r="W432" s="252">
        <v>0</v>
      </c>
      <c r="X432" s="252">
        <v>0</v>
      </c>
      <c r="Y432" s="252">
        <v>0</v>
      </c>
      <c r="Z432" s="252">
        <v>0</v>
      </c>
      <c r="AA432" s="252">
        <v>0</v>
      </c>
      <c r="AB432" s="252">
        <v>0</v>
      </c>
      <c r="AC432" s="252">
        <v>0</v>
      </c>
      <c r="AD432" s="252">
        <v>0</v>
      </c>
    </row>
    <row r="433" spans="2:30">
      <c r="B433" s="201" t="s">
        <v>334</v>
      </c>
      <c r="C433" s="201" t="s">
        <v>516</v>
      </c>
      <c r="D433" s="10">
        <f t="shared" si="313"/>
        <v>0</v>
      </c>
      <c r="E433" s="252">
        <v>0</v>
      </c>
      <c r="F433" s="252">
        <v>0</v>
      </c>
      <c r="G433" s="252">
        <v>0</v>
      </c>
      <c r="H433" s="252">
        <v>0</v>
      </c>
      <c r="I433" s="252">
        <v>0</v>
      </c>
      <c r="J433" s="252">
        <v>0</v>
      </c>
      <c r="K433" s="252">
        <v>0</v>
      </c>
      <c r="L433" s="252">
        <v>0</v>
      </c>
      <c r="M433" s="252">
        <v>0</v>
      </c>
      <c r="N433" s="252">
        <v>0</v>
      </c>
      <c r="O433" s="252">
        <v>0</v>
      </c>
      <c r="P433" s="252">
        <v>0</v>
      </c>
      <c r="Q433" s="252">
        <v>0</v>
      </c>
      <c r="R433" s="252">
        <v>0</v>
      </c>
      <c r="S433" s="252">
        <v>0</v>
      </c>
      <c r="T433" s="252">
        <v>0</v>
      </c>
      <c r="U433" s="252">
        <v>0</v>
      </c>
      <c r="V433" s="252">
        <v>0</v>
      </c>
      <c r="W433" s="252">
        <v>0</v>
      </c>
      <c r="X433" s="252">
        <v>0</v>
      </c>
      <c r="Y433" s="252">
        <v>0</v>
      </c>
      <c r="Z433" s="252">
        <v>0</v>
      </c>
      <c r="AA433" s="252">
        <v>0</v>
      </c>
      <c r="AB433" s="252">
        <v>0</v>
      </c>
      <c r="AC433" s="252">
        <v>0</v>
      </c>
      <c r="AD433" s="252">
        <v>0</v>
      </c>
    </row>
    <row r="434" spans="2:30">
      <c r="B434" s="201" t="s">
        <v>335</v>
      </c>
      <c r="C434" s="201" t="s">
        <v>516</v>
      </c>
      <c r="D434" s="10">
        <f t="shared" si="313"/>
        <v>0</v>
      </c>
      <c r="E434" s="252">
        <v>0</v>
      </c>
      <c r="F434" s="252">
        <v>0</v>
      </c>
      <c r="G434" s="252">
        <v>0</v>
      </c>
      <c r="H434" s="252">
        <v>0</v>
      </c>
      <c r="I434" s="252">
        <v>0</v>
      </c>
      <c r="J434" s="252">
        <v>0</v>
      </c>
      <c r="K434" s="252">
        <v>0</v>
      </c>
      <c r="L434" s="252">
        <v>0</v>
      </c>
      <c r="M434" s="252">
        <v>0</v>
      </c>
      <c r="N434" s="252">
        <v>0</v>
      </c>
      <c r="O434" s="252">
        <v>0</v>
      </c>
      <c r="P434" s="252">
        <v>0</v>
      </c>
      <c r="Q434" s="252">
        <v>0</v>
      </c>
      <c r="R434" s="252">
        <v>0</v>
      </c>
      <c r="S434" s="252">
        <v>0</v>
      </c>
      <c r="T434" s="252">
        <v>0</v>
      </c>
      <c r="U434" s="252">
        <v>0</v>
      </c>
      <c r="V434" s="252">
        <v>0</v>
      </c>
      <c r="W434" s="252">
        <v>0</v>
      </c>
      <c r="X434" s="252">
        <v>0</v>
      </c>
      <c r="Y434" s="252">
        <v>0</v>
      </c>
      <c r="Z434" s="252">
        <v>0</v>
      </c>
      <c r="AA434" s="252">
        <v>0</v>
      </c>
      <c r="AB434" s="252">
        <v>0</v>
      </c>
      <c r="AC434" s="252">
        <v>0</v>
      </c>
      <c r="AD434" s="252">
        <v>0</v>
      </c>
    </row>
    <row r="435" spans="2:30">
      <c r="B435" s="201" t="s">
        <v>336</v>
      </c>
      <c r="C435" s="201" t="s">
        <v>516</v>
      </c>
      <c r="D435" s="10">
        <f t="shared" si="313"/>
        <v>0</v>
      </c>
      <c r="E435" s="252">
        <v>0</v>
      </c>
      <c r="F435" s="252">
        <v>0</v>
      </c>
      <c r="G435" s="252">
        <v>0</v>
      </c>
      <c r="H435" s="252">
        <v>0</v>
      </c>
      <c r="I435" s="252">
        <v>0</v>
      </c>
      <c r="J435" s="252">
        <v>0</v>
      </c>
      <c r="K435" s="252">
        <v>0</v>
      </c>
      <c r="L435" s="252">
        <v>0</v>
      </c>
      <c r="M435" s="252">
        <v>0</v>
      </c>
      <c r="N435" s="252">
        <v>0</v>
      </c>
      <c r="O435" s="252">
        <v>0</v>
      </c>
      <c r="P435" s="252">
        <v>0</v>
      </c>
      <c r="Q435" s="252">
        <v>0</v>
      </c>
      <c r="R435" s="252">
        <v>0</v>
      </c>
      <c r="S435" s="252">
        <v>0</v>
      </c>
      <c r="T435" s="252">
        <v>0</v>
      </c>
      <c r="U435" s="252">
        <v>0</v>
      </c>
      <c r="V435" s="252">
        <v>0</v>
      </c>
      <c r="W435" s="252">
        <v>0</v>
      </c>
      <c r="X435" s="252">
        <v>0</v>
      </c>
      <c r="Y435" s="252">
        <v>0</v>
      </c>
      <c r="Z435" s="252">
        <v>0</v>
      </c>
      <c r="AA435" s="252">
        <v>0</v>
      </c>
      <c r="AB435" s="252">
        <v>0</v>
      </c>
      <c r="AC435" s="252">
        <v>0</v>
      </c>
      <c r="AD435" s="252">
        <v>0</v>
      </c>
    </row>
    <row r="436" spans="2:30">
      <c r="B436" s="201" t="s">
        <v>337</v>
      </c>
      <c r="C436" s="201" t="s">
        <v>516</v>
      </c>
      <c r="D436" s="10">
        <f t="shared" si="313"/>
        <v>2</v>
      </c>
      <c r="E436" s="252">
        <v>0</v>
      </c>
      <c r="F436" s="252">
        <v>2</v>
      </c>
      <c r="G436" s="252">
        <v>0</v>
      </c>
      <c r="H436" s="252">
        <v>0</v>
      </c>
      <c r="I436" s="252">
        <v>0</v>
      </c>
      <c r="J436" s="252">
        <v>0</v>
      </c>
      <c r="K436" s="252">
        <v>0</v>
      </c>
      <c r="L436" s="252">
        <v>0</v>
      </c>
      <c r="M436" s="252">
        <v>0</v>
      </c>
      <c r="N436" s="252">
        <v>0</v>
      </c>
      <c r="O436" s="252">
        <v>0</v>
      </c>
      <c r="P436" s="252">
        <v>0</v>
      </c>
      <c r="Q436" s="252">
        <v>0</v>
      </c>
      <c r="R436" s="252">
        <v>0</v>
      </c>
      <c r="S436" s="252">
        <v>0</v>
      </c>
      <c r="T436" s="252">
        <v>0</v>
      </c>
      <c r="U436" s="252">
        <v>0</v>
      </c>
      <c r="V436" s="252">
        <v>0</v>
      </c>
      <c r="W436" s="252">
        <v>0</v>
      </c>
      <c r="X436" s="252">
        <v>0</v>
      </c>
      <c r="Y436" s="252">
        <v>0</v>
      </c>
      <c r="Z436" s="252">
        <v>0</v>
      </c>
      <c r="AA436" s="252">
        <v>0</v>
      </c>
      <c r="AB436" s="252">
        <v>0</v>
      </c>
      <c r="AC436" s="252">
        <v>0</v>
      </c>
      <c r="AD436" s="252">
        <v>0</v>
      </c>
    </row>
    <row r="437" spans="2:30">
      <c r="B437" s="201" t="s">
        <v>338</v>
      </c>
      <c r="C437" s="201" t="s">
        <v>516</v>
      </c>
      <c r="D437" s="10">
        <f t="shared" si="313"/>
        <v>23</v>
      </c>
      <c r="E437" s="252">
        <v>0</v>
      </c>
      <c r="F437" s="252">
        <v>9</v>
      </c>
      <c r="G437" s="252">
        <v>2</v>
      </c>
      <c r="H437" s="252">
        <v>0</v>
      </c>
      <c r="I437" s="252">
        <v>0</v>
      </c>
      <c r="J437" s="252">
        <v>1</v>
      </c>
      <c r="K437" s="252">
        <v>0</v>
      </c>
      <c r="L437" s="252">
        <v>1</v>
      </c>
      <c r="M437" s="252">
        <v>0</v>
      </c>
      <c r="N437" s="252">
        <v>0</v>
      </c>
      <c r="O437" s="252">
        <v>1</v>
      </c>
      <c r="P437" s="252">
        <v>1</v>
      </c>
      <c r="Q437" s="252">
        <v>2</v>
      </c>
      <c r="R437" s="252">
        <v>2</v>
      </c>
      <c r="S437" s="252">
        <v>0</v>
      </c>
      <c r="T437" s="252">
        <v>0</v>
      </c>
      <c r="U437" s="252">
        <v>1</v>
      </c>
      <c r="V437" s="252">
        <v>0</v>
      </c>
      <c r="W437" s="252">
        <v>0</v>
      </c>
      <c r="X437" s="252">
        <v>0</v>
      </c>
      <c r="Y437" s="252">
        <v>0</v>
      </c>
      <c r="Z437" s="252">
        <v>0</v>
      </c>
      <c r="AA437" s="252">
        <v>1</v>
      </c>
      <c r="AB437" s="252">
        <v>0</v>
      </c>
      <c r="AC437" s="252">
        <v>1</v>
      </c>
      <c r="AD437" s="252">
        <v>1</v>
      </c>
    </row>
    <row r="438" spans="2:30">
      <c r="B438" s="200" t="s">
        <v>16</v>
      </c>
      <c r="C438" s="200" t="s">
        <v>516</v>
      </c>
      <c r="D438" s="244">
        <f>SUM(D431:D437)</f>
        <v>25</v>
      </c>
      <c r="E438" s="244">
        <f>SUM(E431:E437)</f>
        <v>0</v>
      </c>
      <c r="F438" s="244">
        <f t="shared" ref="F438" si="314">SUM(F431:F437)</f>
        <v>11</v>
      </c>
      <c r="G438" s="244">
        <f t="shared" ref="G438" si="315">SUM(G431:G437)</f>
        <v>2</v>
      </c>
      <c r="H438" s="244">
        <f t="shared" ref="H438" si="316">SUM(H431:H437)</f>
        <v>0</v>
      </c>
      <c r="I438" s="244">
        <f t="shared" ref="I438" si="317">SUM(I431:I437)</f>
        <v>0</v>
      </c>
      <c r="J438" s="244">
        <f t="shared" ref="J438" si="318">SUM(J431:J437)</f>
        <v>1</v>
      </c>
      <c r="K438" s="244">
        <f t="shared" ref="K438" si="319">SUM(K431:K437)</f>
        <v>0</v>
      </c>
      <c r="L438" s="244">
        <f t="shared" ref="L438" si="320">SUM(L431:L437)</f>
        <v>1</v>
      </c>
      <c r="M438" s="244">
        <f t="shared" ref="M438" si="321">SUM(M431:M437)</f>
        <v>0</v>
      </c>
      <c r="N438" s="244">
        <f t="shared" ref="N438" si="322">SUM(N431:N437)</f>
        <v>0</v>
      </c>
      <c r="O438" s="244">
        <f t="shared" ref="O438" si="323">SUM(O431:O437)</f>
        <v>1</v>
      </c>
      <c r="P438" s="244">
        <f t="shared" ref="P438" si="324">SUM(P431:P437)</f>
        <v>1</v>
      </c>
      <c r="Q438" s="244">
        <f t="shared" ref="Q438" si="325">SUM(Q431:Q437)</f>
        <v>2</v>
      </c>
      <c r="R438" s="244">
        <f t="shared" ref="R438" si="326">SUM(R431:R437)</f>
        <v>2</v>
      </c>
      <c r="S438" s="244">
        <f t="shared" ref="S438" si="327">SUM(S431:S437)</f>
        <v>0</v>
      </c>
      <c r="T438" s="244">
        <f t="shared" ref="T438" si="328">SUM(T431:T437)</f>
        <v>0</v>
      </c>
      <c r="U438" s="244">
        <f t="shared" ref="U438" si="329">SUM(U431:U437)</f>
        <v>1</v>
      </c>
      <c r="V438" s="244">
        <f t="shared" ref="V438" si="330">SUM(V431:V437)</f>
        <v>0</v>
      </c>
      <c r="W438" s="244">
        <f t="shared" ref="W438" si="331">SUM(W431:W437)</f>
        <v>0</v>
      </c>
      <c r="X438" s="244">
        <f t="shared" ref="X438" si="332">SUM(X431:X437)</f>
        <v>0</v>
      </c>
      <c r="Y438" s="244">
        <f t="shared" ref="Y438" si="333">SUM(Y431:Y437)</f>
        <v>0</v>
      </c>
      <c r="Z438" s="244">
        <f t="shared" ref="Z438" si="334">SUM(Z431:Z437)</f>
        <v>0</v>
      </c>
      <c r="AA438" s="244">
        <f t="shared" ref="AA438" si="335">SUM(AA431:AA437)</f>
        <v>1</v>
      </c>
      <c r="AB438" s="244">
        <f t="shared" ref="AB438" si="336">SUM(AB431:AB437)</f>
        <v>0</v>
      </c>
      <c r="AC438" s="244">
        <f t="shared" ref="AC438" si="337">SUM(AC431:AC437)</f>
        <v>1</v>
      </c>
      <c r="AD438" s="244">
        <f t="shared" ref="AD438" si="338">SUM(AD431:AD437)</f>
        <v>1</v>
      </c>
    </row>
    <row r="439" spans="2:30">
      <c r="B439" s="201" t="s">
        <v>599</v>
      </c>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row>
    <row r="440" spans="2:30">
      <c r="B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row>
    <row r="441" spans="2:30">
      <c r="B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row>
    <row r="442" spans="2:30">
      <c r="B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row>
    <row r="443" spans="2:30" ht="15.6">
      <c r="B443" s="143" t="s">
        <v>618</v>
      </c>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row>
    <row r="444" spans="2:30">
      <c r="B444" s="114" t="s">
        <v>588</v>
      </c>
      <c r="C444" s="114" t="s">
        <v>63</v>
      </c>
      <c r="D444" s="114" t="str">
        <f>D430</f>
        <v>IE</v>
      </c>
      <c r="E444" s="114" t="str">
        <f t="shared" ref="E444:AD444" si="339">E430</f>
        <v>IE-CW</v>
      </c>
      <c r="F444" s="114" t="str">
        <f t="shared" si="339"/>
        <v>IE-D</v>
      </c>
      <c r="G444" s="114" t="str">
        <f t="shared" si="339"/>
        <v>IE-KE</v>
      </c>
      <c r="H444" s="114" t="str">
        <f t="shared" si="339"/>
        <v>IE-KK</v>
      </c>
      <c r="I444" s="114" t="str">
        <f t="shared" si="339"/>
        <v>IE-LS</v>
      </c>
      <c r="J444" s="114" t="str">
        <f t="shared" si="339"/>
        <v>IE-LD</v>
      </c>
      <c r="K444" s="114" t="str">
        <f t="shared" si="339"/>
        <v>IE-LH</v>
      </c>
      <c r="L444" s="114" t="str">
        <f t="shared" si="339"/>
        <v>IE-MH</v>
      </c>
      <c r="M444" s="114" t="str">
        <f t="shared" si="339"/>
        <v>IE-OY</v>
      </c>
      <c r="N444" s="114" t="str">
        <f t="shared" si="339"/>
        <v>IE-WH</v>
      </c>
      <c r="O444" s="114" t="str">
        <f t="shared" si="339"/>
        <v>IE-WX</v>
      </c>
      <c r="P444" s="114" t="str">
        <f t="shared" si="339"/>
        <v>IE-WW</v>
      </c>
      <c r="Q444" s="114" t="str">
        <f t="shared" si="339"/>
        <v>IE-CE</v>
      </c>
      <c r="R444" s="114" t="str">
        <f t="shared" si="339"/>
        <v>IE-CO</v>
      </c>
      <c r="S444" s="114" t="str">
        <f t="shared" si="339"/>
        <v>IE-KY</v>
      </c>
      <c r="T444" s="114" t="str">
        <f t="shared" si="339"/>
        <v>IE-LK</v>
      </c>
      <c r="U444" s="114" t="str">
        <f t="shared" si="339"/>
        <v>IE-TA</v>
      </c>
      <c r="V444" s="114" t="str">
        <f t="shared" si="339"/>
        <v>IE-WD</v>
      </c>
      <c r="W444" s="114" t="str">
        <f t="shared" si="339"/>
        <v>IE-G</v>
      </c>
      <c r="X444" s="114" t="str">
        <f t="shared" si="339"/>
        <v>IE-LM</v>
      </c>
      <c r="Y444" s="114" t="str">
        <f t="shared" si="339"/>
        <v>IE-MO</v>
      </c>
      <c r="Z444" s="114" t="str">
        <f t="shared" si="339"/>
        <v>IE-RN</v>
      </c>
      <c r="AA444" s="114" t="str">
        <f t="shared" si="339"/>
        <v>IE-SO</v>
      </c>
      <c r="AB444" s="114" t="str">
        <f t="shared" si="339"/>
        <v>IE-CN</v>
      </c>
      <c r="AC444" s="114" t="str">
        <f t="shared" si="339"/>
        <v>IE-DL</v>
      </c>
      <c r="AD444" s="114" t="str">
        <f t="shared" si="339"/>
        <v>IE-MN</v>
      </c>
    </row>
    <row r="445" spans="2:30">
      <c r="B445" s="201" t="s">
        <v>332</v>
      </c>
      <c r="C445" s="247" t="s">
        <v>592</v>
      </c>
      <c r="D445" s="35">
        <f>D431/D$438</f>
        <v>0</v>
      </c>
      <c r="E445" s="35" t="e">
        <f t="shared" ref="E445:AD451" si="340">E431/E$438</f>
        <v>#DIV/0!</v>
      </c>
      <c r="F445" s="35">
        <f t="shared" si="340"/>
        <v>0</v>
      </c>
      <c r="G445" s="35">
        <f t="shared" si="340"/>
        <v>0</v>
      </c>
      <c r="H445" s="35" t="e">
        <f t="shared" si="340"/>
        <v>#DIV/0!</v>
      </c>
      <c r="I445" s="35" t="e">
        <f t="shared" si="340"/>
        <v>#DIV/0!</v>
      </c>
      <c r="J445" s="35">
        <f t="shared" si="340"/>
        <v>0</v>
      </c>
      <c r="K445" s="35" t="e">
        <f t="shared" si="340"/>
        <v>#DIV/0!</v>
      </c>
      <c r="L445" s="35">
        <f t="shared" si="340"/>
        <v>0</v>
      </c>
      <c r="M445" s="35" t="e">
        <f t="shared" si="340"/>
        <v>#DIV/0!</v>
      </c>
      <c r="N445" s="35" t="e">
        <f t="shared" si="340"/>
        <v>#DIV/0!</v>
      </c>
      <c r="O445" s="35">
        <f t="shared" si="340"/>
        <v>0</v>
      </c>
      <c r="P445" s="35">
        <f t="shared" si="340"/>
        <v>0</v>
      </c>
      <c r="Q445" s="35">
        <f t="shared" si="340"/>
        <v>0</v>
      </c>
      <c r="R445" s="35">
        <f t="shared" si="340"/>
        <v>0</v>
      </c>
      <c r="S445" s="35" t="e">
        <f t="shared" si="340"/>
        <v>#DIV/0!</v>
      </c>
      <c r="T445" s="35" t="e">
        <f t="shared" si="340"/>
        <v>#DIV/0!</v>
      </c>
      <c r="U445" s="35">
        <f t="shared" si="340"/>
        <v>0</v>
      </c>
      <c r="V445" s="35" t="e">
        <f t="shared" si="340"/>
        <v>#DIV/0!</v>
      </c>
      <c r="W445" s="35" t="e">
        <f t="shared" si="340"/>
        <v>#DIV/0!</v>
      </c>
      <c r="X445" s="35" t="e">
        <f t="shared" si="340"/>
        <v>#DIV/0!</v>
      </c>
      <c r="Y445" s="35" t="e">
        <f t="shared" si="340"/>
        <v>#DIV/0!</v>
      </c>
      <c r="Z445" s="35" t="e">
        <f t="shared" si="340"/>
        <v>#DIV/0!</v>
      </c>
      <c r="AA445" s="35">
        <f t="shared" si="340"/>
        <v>0</v>
      </c>
      <c r="AB445" s="35" t="e">
        <f t="shared" si="340"/>
        <v>#DIV/0!</v>
      </c>
      <c r="AC445" s="35">
        <f t="shared" si="340"/>
        <v>0</v>
      </c>
      <c r="AD445" s="35">
        <f t="shared" si="340"/>
        <v>0</v>
      </c>
    </row>
    <row r="446" spans="2:30">
      <c r="B446" s="201" t="s">
        <v>333</v>
      </c>
      <c r="C446" s="2" t="s">
        <v>592</v>
      </c>
      <c r="D446" s="35">
        <f t="shared" ref="D446:S451" si="341">D432/D$438</f>
        <v>0</v>
      </c>
      <c r="E446" s="35" t="e">
        <f t="shared" si="341"/>
        <v>#DIV/0!</v>
      </c>
      <c r="F446" s="35">
        <f t="shared" si="341"/>
        <v>0</v>
      </c>
      <c r="G446" s="35">
        <f t="shared" si="341"/>
        <v>0</v>
      </c>
      <c r="H446" s="35" t="e">
        <f t="shared" si="341"/>
        <v>#DIV/0!</v>
      </c>
      <c r="I446" s="35" t="e">
        <f t="shared" si="341"/>
        <v>#DIV/0!</v>
      </c>
      <c r="J446" s="35">
        <f t="shared" si="341"/>
        <v>0</v>
      </c>
      <c r="K446" s="35" t="e">
        <f t="shared" si="341"/>
        <v>#DIV/0!</v>
      </c>
      <c r="L446" s="35">
        <f t="shared" si="341"/>
        <v>0</v>
      </c>
      <c r="M446" s="35" t="e">
        <f t="shared" si="341"/>
        <v>#DIV/0!</v>
      </c>
      <c r="N446" s="35" t="e">
        <f t="shared" si="341"/>
        <v>#DIV/0!</v>
      </c>
      <c r="O446" s="35">
        <f t="shared" si="341"/>
        <v>0</v>
      </c>
      <c r="P446" s="35">
        <f t="shared" si="341"/>
        <v>0</v>
      </c>
      <c r="Q446" s="35">
        <f t="shared" si="341"/>
        <v>0</v>
      </c>
      <c r="R446" s="35">
        <f t="shared" si="341"/>
        <v>0</v>
      </c>
      <c r="S446" s="35" t="e">
        <f t="shared" si="341"/>
        <v>#DIV/0!</v>
      </c>
      <c r="T446" s="35" t="e">
        <f t="shared" si="340"/>
        <v>#DIV/0!</v>
      </c>
      <c r="U446" s="35">
        <f t="shared" si="340"/>
        <v>0</v>
      </c>
      <c r="V446" s="35" t="e">
        <f t="shared" si="340"/>
        <v>#DIV/0!</v>
      </c>
      <c r="W446" s="35" t="e">
        <f t="shared" si="340"/>
        <v>#DIV/0!</v>
      </c>
      <c r="X446" s="35" t="e">
        <f t="shared" si="340"/>
        <v>#DIV/0!</v>
      </c>
      <c r="Y446" s="35" t="e">
        <f t="shared" si="340"/>
        <v>#DIV/0!</v>
      </c>
      <c r="Z446" s="35" t="e">
        <f t="shared" si="340"/>
        <v>#DIV/0!</v>
      </c>
      <c r="AA446" s="35">
        <f t="shared" si="340"/>
        <v>0</v>
      </c>
      <c r="AB446" s="35" t="e">
        <f t="shared" si="340"/>
        <v>#DIV/0!</v>
      </c>
      <c r="AC446" s="35">
        <f t="shared" si="340"/>
        <v>0</v>
      </c>
      <c r="AD446" s="35">
        <f t="shared" si="340"/>
        <v>0</v>
      </c>
    </row>
    <row r="447" spans="2:30">
      <c r="B447" s="201" t="s">
        <v>334</v>
      </c>
      <c r="C447" s="2" t="s">
        <v>592</v>
      </c>
      <c r="D447" s="35">
        <f t="shared" si="341"/>
        <v>0</v>
      </c>
      <c r="E447" s="35" t="e">
        <f t="shared" si="340"/>
        <v>#DIV/0!</v>
      </c>
      <c r="F447" s="35">
        <f t="shared" si="340"/>
        <v>0</v>
      </c>
      <c r="G447" s="35">
        <f t="shared" si="340"/>
        <v>0</v>
      </c>
      <c r="H447" s="35" t="e">
        <f t="shared" si="340"/>
        <v>#DIV/0!</v>
      </c>
      <c r="I447" s="35" t="e">
        <f t="shared" si="340"/>
        <v>#DIV/0!</v>
      </c>
      <c r="J447" s="35">
        <f t="shared" si="340"/>
        <v>0</v>
      </c>
      <c r="K447" s="35" t="e">
        <f t="shared" si="340"/>
        <v>#DIV/0!</v>
      </c>
      <c r="L447" s="35">
        <f t="shared" si="340"/>
        <v>0</v>
      </c>
      <c r="M447" s="35" t="e">
        <f t="shared" si="340"/>
        <v>#DIV/0!</v>
      </c>
      <c r="N447" s="35" t="e">
        <f t="shared" si="340"/>
        <v>#DIV/0!</v>
      </c>
      <c r="O447" s="35">
        <f t="shared" si="340"/>
        <v>0</v>
      </c>
      <c r="P447" s="35">
        <f t="shared" si="340"/>
        <v>0</v>
      </c>
      <c r="Q447" s="35">
        <f t="shared" si="340"/>
        <v>0</v>
      </c>
      <c r="R447" s="35">
        <f t="shared" si="340"/>
        <v>0</v>
      </c>
      <c r="S447" s="35" t="e">
        <f t="shared" si="340"/>
        <v>#DIV/0!</v>
      </c>
      <c r="T447" s="35" t="e">
        <f t="shared" si="340"/>
        <v>#DIV/0!</v>
      </c>
      <c r="U447" s="35">
        <f t="shared" si="340"/>
        <v>0</v>
      </c>
      <c r="V447" s="35" t="e">
        <f t="shared" si="340"/>
        <v>#DIV/0!</v>
      </c>
      <c r="W447" s="35" t="e">
        <f t="shared" si="340"/>
        <v>#DIV/0!</v>
      </c>
      <c r="X447" s="35" t="e">
        <f t="shared" si="340"/>
        <v>#DIV/0!</v>
      </c>
      <c r="Y447" s="35" t="e">
        <f t="shared" si="340"/>
        <v>#DIV/0!</v>
      </c>
      <c r="Z447" s="35" t="e">
        <f t="shared" si="340"/>
        <v>#DIV/0!</v>
      </c>
      <c r="AA447" s="35">
        <f t="shared" si="340"/>
        <v>0</v>
      </c>
      <c r="AB447" s="35" t="e">
        <f t="shared" si="340"/>
        <v>#DIV/0!</v>
      </c>
      <c r="AC447" s="35">
        <f t="shared" si="340"/>
        <v>0</v>
      </c>
      <c r="AD447" s="35">
        <f t="shared" si="340"/>
        <v>0</v>
      </c>
    </row>
    <row r="448" spans="2:30">
      <c r="B448" s="201" t="s">
        <v>335</v>
      </c>
      <c r="C448" s="2" t="s">
        <v>592</v>
      </c>
      <c r="D448" s="35">
        <f t="shared" si="341"/>
        <v>0</v>
      </c>
      <c r="E448" s="35" t="e">
        <f t="shared" si="340"/>
        <v>#DIV/0!</v>
      </c>
      <c r="F448" s="35">
        <f t="shared" si="340"/>
        <v>0</v>
      </c>
      <c r="G448" s="35">
        <f t="shared" si="340"/>
        <v>0</v>
      </c>
      <c r="H448" s="35" t="e">
        <f t="shared" si="340"/>
        <v>#DIV/0!</v>
      </c>
      <c r="I448" s="35" t="e">
        <f t="shared" si="340"/>
        <v>#DIV/0!</v>
      </c>
      <c r="J448" s="35">
        <f t="shared" si="340"/>
        <v>0</v>
      </c>
      <c r="K448" s="35" t="e">
        <f t="shared" si="340"/>
        <v>#DIV/0!</v>
      </c>
      <c r="L448" s="35">
        <f t="shared" si="340"/>
        <v>0</v>
      </c>
      <c r="M448" s="35" t="e">
        <f t="shared" si="340"/>
        <v>#DIV/0!</v>
      </c>
      <c r="N448" s="35" t="e">
        <f t="shared" si="340"/>
        <v>#DIV/0!</v>
      </c>
      <c r="O448" s="35">
        <f t="shared" si="340"/>
        <v>0</v>
      </c>
      <c r="P448" s="35">
        <f t="shared" si="340"/>
        <v>0</v>
      </c>
      <c r="Q448" s="35">
        <f t="shared" si="340"/>
        <v>0</v>
      </c>
      <c r="R448" s="35">
        <f t="shared" si="340"/>
        <v>0</v>
      </c>
      <c r="S448" s="35" t="e">
        <f t="shared" si="340"/>
        <v>#DIV/0!</v>
      </c>
      <c r="T448" s="35" t="e">
        <f t="shared" si="340"/>
        <v>#DIV/0!</v>
      </c>
      <c r="U448" s="35">
        <f t="shared" si="340"/>
        <v>0</v>
      </c>
      <c r="V448" s="35" t="e">
        <f t="shared" si="340"/>
        <v>#DIV/0!</v>
      </c>
      <c r="W448" s="35" t="e">
        <f t="shared" si="340"/>
        <v>#DIV/0!</v>
      </c>
      <c r="X448" s="35" t="e">
        <f t="shared" si="340"/>
        <v>#DIV/0!</v>
      </c>
      <c r="Y448" s="35" t="e">
        <f t="shared" si="340"/>
        <v>#DIV/0!</v>
      </c>
      <c r="Z448" s="35" t="e">
        <f t="shared" si="340"/>
        <v>#DIV/0!</v>
      </c>
      <c r="AA448" s="35">
        <f t="shared" si="340"/>
        <v>0</v>
      </c>
      <c r="AB448" s="35" t="e">
        <f t="shared" si="340"/>
        <v>#DIV/0!</v>
      </c>
      <c r="AC448" s="35">
        <f t="shared" si="340"/>
        <v>0</v>
      </c>
      <c r="AD448" s="35">
        <f t="shared" si="340"/>
        <v>0</v>
      </c>
    </row>
    <row r="449" spans="2:30">
      <c r="B449" s="201" t="s">
        <v>336</v>
      </c>
      <c r="C449" s="2" t="s">
        <v>592</v>
      </c>
      <c r="D449" s="35">
        <f t="shared" si="341"/>
        <v>0</v>
      </c>
      <c r="E449" s="35" t="e">
        <f t="shared" si="340"/>
        <v>#DIV/0!</v>
      </c>
      <c r="F449" s="35">
        <f t="shared" si="340"/>
        <v>0</v>
      </c>
      <c r="G449" s="35">
        <f t="shared" si="340"/>
        <v>0</v>
      </c>
      <c r="H449" s="35" t="e">
        <f t="shared" si="340"/>
        <v>#DIV/0!</v>
      </c>
      <c r="I449" s="35" t="e">
        <f t="shared" si="340"/>
        <v>#DIV/0!</v>
      </c>
      <c r="J449" s="35">
        <f t="shared" si="340"/>
        <v>0</v>
      </c>
      <c r="K449" s="35" t="e">
        <f t="shared" si="340"/>
        <v>#DIV/0!</v>
      </c>
      <c r="L449" s="35">
        <f t="shared" si="340"/>
        <v>0</v>
      </c>
      <c r="M449" s="35" t="e">
        <f t="shared" si="340"/>
        <v>#DIV/0!</v>
      </c>
      <c r="N449" s="35" t="e">
        <f t="shared" si="340"/>
        <v>#DIV/0!</v>
      </c>
      <c r="O449" s="35">
        <f t="shared" si="340"/>
        <v>0</v>
      </c>
      <c r="P449" s="35">
        <f t="shared" si="340"/>
        <v>0</v>
      </c>
      <c r="Q449" s="35">
        <f t="shared" si="340"/>
        <v>0</v>
      </c>
      <c r="R449" s="35">
        <f t="shared" si="340"/>
        <v>0</v>
      </c>
      <c r="S449" s="35" t="e">
        <f t="shared" si="340"/>
        <v>#DIV/0!</v>
      </c>
      <c r="T449" s="35" t="e">
        <f t="shared" si="340"/>
        <v>#DIV/0!</v>
      </c>
      <c r="U449" s="35">
        <f t="shared" si="340"/>
        <v>0</v>
      </c>
      <c r="V449" s="35" t="e">
        <f t="shared" si="340"/>
        <v>#DIV/0!</v>
      </c>
      <c r="W449" s="35" t="e">
        <f t="shared" si="340"/>
        <v>#DIV/0!</v>
      </c>
      <c r="X449" s="35" t="e">
        <f t="shared" si="340"/>
        <v>#DIV/0!</v>
      </c>
      <c r="Y449" s="35" t="e">
        <f t="shared" si="340"/>
        <v>#DIV/0!</v>
      </c>
      <c r="Z449" s="35" t="e">
        <f t="shared" si="340"/>
        <v>#DIV/0!</v>
      </c>
      <c r="AA449" s="35">
        <f t="shared" si="340"/>
        <v>0</v>
      </c>
      <c r="AB449" s="35" t="e">
        <f t="shared" si="340"/>
        <v>#DIV/0!</v>
      </c>
      <c r="AC449" s="35">
        <f t="shared" si="340"/>
        <v>0</v>
      </c>
      <c r="AD449" s="35">
        <f t="shared" si="340"/>
        <v>0</v>
      </c>
    </row>
    <row r="450" spans="2:30">
      <c r="B450" s="201" t="s">
        <v>337</v>
      </c>
      <c r="C450" s="2" t="s">
        <v>592</v>
      </c>
      <c r="D450" s="35">
        <f t="shared" si="341"/>
        <v>0.08</v>
      </c>
      <c r="E450" s="35" t="e">
        <f t="shared" si="340"/>
        <v>#DIV/0!</v>
      </c>
      <c r="F450" s="35">
        <f t="shared" si="340"/>
        <v>0.18181818181818182</v>
      </c>
      <c r="G450" s="35">
        <f t="shared" si="340"/>
        <v>0</v>
      </c>
      <c r="H450" s="35" t="e">
        <f t="shared" si="340"/>
        <v>#DIV/0!</v>
      </c>
      <c r="I450" s="35" t="e">
        <f t="shared" si="340"/>
        <v>#DIV/0!</v>
      </c>
      <c r="J450" s="35">
        <f t="shared" si="340"/>
        <v>0</v>
      </c>
      <c r="K450" s="35" t="e">
        <f t="shared" si="340"/>
        <v>#DIV/0!</v>
      </c>
      <c r="L450" s="35">
        <f t="shared" si="340"/>
        <v>0</v>
      </c>
      <c r="M450" s="35" t="e">
        <f t="shared" si="340"/>
        <v>#DIV/0!</v>
      </c>
      <c r="N450" s="35" t="e">
        <f t="shared" si="340"/>
        <v>#DIV/0!</v>
      </c>
      <c r="O450" s="35">
        <f t="shared" si="340"/>
        <v>0</v>
      </c>
      <c r="P450" s="35">
        <f t="shared" si="340"/>
        <v>0</v>
      </c>
      <c r="Q450" s="35">
        <f t="shared" si="340"/>
        <v>0</v>
      </c>
      <c r="R450" s="35">
        <f t="shared" si="340"/>
        <v>0</v>
      </c>
      <c r="S450" s="35" t="e">
        <f t="shared" si="340"/>
        <v>#DIV/0!</v>
      </c>
      <c r="T450" s="35" t="e">
        <f t="shared" si="340"/>
        <v>#DIV/0!</v>
      </c>
      <c r="U450" s="35">
        <f t="shared" si="340"/>
        <v>0</v>
      </c>
      <c r="V450" s="35" t="e">
        <f t="shared" si="340"/>
        <v>#DIV/0!</v>
      </c>
      <c r="W450" s="35" t="e">
        <f t="shared" si="340"/>
        <v>#DIV/0!</v>
      </c>
      <c r="X450" s="35" t="e">
        <f t="shared" si="340"/>
        <v>#DIV/0!</v>
      </c>
      <c r="Y450" s="35" t="e">
        <f t="shared" si="340"/>
        <v>#DIV/0!</v>
      </c>
      <c r="Z450" s="35" t="e">
        <f t="shared" si="340"/>
        <v>#DIV/0!</v>
      </c>
      <c r="AA450" s="35">
        <f t="shared" si="340"/>
        <v>0</v>
      </c>
      <c r="AB450" s="35" t="e">
        <f t="shared" si="340"/>
        <v>#DIV/0!</v>
      </c>
      <c r="AC450" s="35">
        <f t="shared" si="340"/>
        <v>0</v>
      </c>
      <c r="AD450" s="35">
        <f t="shared" si="340"/>
        <v>0</v>
      </c>
    </row>
    <row r="451" spans="2:30">
      <c r="B451" s="201" t="s">
        <v>338</v>
      </c>
      <c r="C451" s="2" t="s">
        <v>592</v>
      </c>
      <c r="D451" s="35">
        <f t="shared" si="341"/>
        <v>0.92</v>
      </c>
      <c r="E451" s="35" t="e">
        <f t="shared" si="340"/>
        <v>#DIV/0!</v>
      </c>
      <c r="F451" s="35">
        <f t="shared" si="340"/>
        <v>0.81818181818181823</v>
      </c>
      <c r="G451" s="35">
        <f t="shared" si="340"/>
        <v>1</v>
      </c>
      <c r="H451" s="35" t="e">
        <f t="shared" si="340"/>
        <v>#DIV/0!</v>
      </c>
      <c r="I451" s="35" t="e">
        <f t="shared" si="340"/>
        <v>#DIV/0!</v>
      </c>
      <c r="J451" s="35">
        <f t="shared" si="340"/>
        <v>1</v>
      </c>
      <c r="K451" s="35" t="e">
        <f t="shared" si="340"/>
        <v>#DIV/0!</v>
      </c>
      <c r="L451" s="35">
        <f t="shared" si="340"/>
        <v>1</v>
      </c>
      <c r="M451" s="35" t="e">
        <f t="shared" si="340"/>
        <v>#DIV/0!</v>
      </c>
      <c r="N451" s="35" t="e">
        <f t="shared" si="340"/>
        <v>#DIV/0!</v>
      </c>
      <c r="O451" s="35">
        <f t="shared" si="340"/>
        <v>1</v>
      </c>
      <c r="P451" s="35">
        <f t="shared" si="340"/>
        <v>1</v>
      </c>
      <c r="Q451" s="35">
        <f t="shared" si="340"/>
        <v>1</v>
      </c>
      <c r="R451" s="35">
        <f t="shared" si="340"/>
        <v>1</v>
      </c>
      <c r="S451" s="35" t="e">
        <f t="shared" si="340"/>
        <v>#DIV/0!</v>
      </c>
      <c r="T451" s="35" t="e">
        <f t="shared" si="340"/>
        <v>#DIV/0!</v>
      </c>
      <c r="U451" s="35">
        <f t="shared" si="340"/>
        <v>1</v>
      </c>
      <c r="V451" s="35" t="e">
        <f t="shared" si="340"/>
        <v>#DIV/0!</v>
      </c>
      <c r="W451" s="35" t="e">
        <f t="shared" si="340"/>
        <v>#DIV/0!</v>
      </c>
      <c r="X451" s="35" t="e">
        <f t="shared" si="340"/>
        <v>#DIV/0!</v>
      </c>
      <c r="Y451" s="35" t="e">
        <f t="shared" si="340"/>
        <v>#DIV/0!</v>
      </c>
      <c r="Z451" s="35" t="e">
        <f t="shared" si="340"/>
        <v>#DIV/0!</v>
      </c>
      <c r="AA451" s="35">
        <f t="shared" si="340"/>
        <v>1</v>
      </c>
      <c r="AB451" s="35" t="e">
        <f t="shared" si="340"/>
        <v>#DIV/0!</v>
      </c>
      <c r="AC451" s="35">
        <f t="shared" si="340"/>
        <v>1</v>
      </c>
      <c r="AD451" s="35">
        <f t="shared" si="340"/>
        <v>1</v>
      </c>
    </row>
    <row r="452" spans="2:30">
      <c r="B452" s="200" t="s">
        <v>16</v>
      </c>
      <c r="C452" s="200" t="s">
        <v>592</v>
      </c>
      <c r="D452" s="145">
        <f t="shared" ref="D452:AD452" si="342">SUM(D445:D451)</f>
        <v>1</v>
      </c>
      <c r="E452" s="145" t="e">
        <f t="shared" si="342"/>
        <v>#DIV/0!</v>
      </c>
      <c r="F452" s="145">
        <f t="shared" si="342"/>
        <v>1</v>
      </c>
      <c r="G452" s="145">
        <f t="shared" si="342"/>
        <v>1</v>
      </c>
      <c r="H452" s="145" t="e">
        <f t="shared" si="342"/>
        <v>#DIV/0!</v>
      </c>
      <c r="I452" s="145" t="e">
        <f t="shared" si="342"/>
        <v>#DIV/0!</v>
      </c>
      <c r="J452" s="145">
        <f t="shared" si="342"/>
        <v>1</v>
      </c>
      <c r="K452" s="145" t="e">
        <f t="shared" si="342"/>
        <v>#DIV/0!</v>
      </c>
      <c r="L452" s="145">
        <f t="shared" si="342"/>
        <v>1</v>
      </c>
      <c r="M452" s="145" t="e">
        <f t="shared" si="342"/>
        <v>#DIV/0!</v>
      </c>
      <c r="N452" s="145" t="e">
        <f t="shared" si="342"/>
        <v>#DIV/0!</v>
      </c>
      <c r="O452" s="145">
        <f t="shared" si="342"/>
        <v>1</v>
      </c>
      <c r="P452" s="145">
        <f t="shared" si="342"/>
        <v>1</v>
      </c>
      <c r="Q452" s="145">
        <f t="shared" si="342"/>
        <v>1</v>
      </c>
      <c r="R452" s="145">
        <f t="shared" si="342"/>
        <v>1</v>
      </c>
      <c r="S452" s="145" t="e">
        <f t="shared" si="342"/>
        <v>#DIV/0!</v>
      </c>
      <c r="T452" s="145" t="e">
        <f t="shared" si="342"/>
        <v>#DIV/0!</v>
      </c>
      <c r="U452" s="145">
        <f t="shared" si="342"/>
        <v>1</v>
      </c>
      <c r="V452" s="145" t="e">
        <f t="shared" si="342"/>
        <v>#DIV/0!</v>
      </c>
      <c r="W452" s="145" t="e">
        <f t="shared" si="342"/>
        <v>#DIV/0!</v>
      </c>
      <c r="X452" s="145" t="e">
        <f t="shared" si="342"/>
        <v>#DIV/0!</v>
      </c>
      <c r="Y452" s="145" t="e">
        <f t="shared" si="342"/>
        <v>#DIV/0!</v>
      </c>
      <c r="Z452" s="145" t="e">
        <f t="shared" si="342"/>
        <v>#DIV/0!</v>
      </c>
      <c r="AA452" s="145">
        <f t="shared" si="342"/>
        <v>1</v>
      </c>
      <c r="AB452" s="145" t="e">
        <f t="shared" si="342"/>
        <v>#DIV/0!</v>
      </c>
      <c r="AC452" s="145">
        <f t="shared" si="342"/>
        <v>1</v>
      </c>
      <c r="AD452" s="145">
        <f t="shared" si="342"/>
        <v>1</v>
      </c>
    </row>
    <row r="453" spans="2:30">
      <c r="B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row>
    <row r="454" spans="2:30">
      <c r="B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row>
    <row r="455" spans="2:30">
      <c r="B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row>
    <row r="456" spans="2:30" ht="15.6">
      <c r="B456" s="167" t="s">
        <v>619</v>
      </c>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row>
    <row r="457" spans="2:30">
      <c r="B457" s="114" t="s">
        <v>588</v>
      </c>
      <c r="C457" s="114" t="s">
        <v>63</v>
      </c>
      <c r="D457" s="114" t="str">
        <f>D444</f>
        <v>IE</v>
      </c>
      <c r="E457" s="114" t="str">
        <f t="shared" ref="E457:AD457" si="343">E444</f>
        <v>IE-CW</v>
      </c>
      <c r="F457" s="114" t="str">
        <f t="shared" si="343"/>
        <v>IE-D</v>
      </c>
      <c r="G457" s="114" t="str">
        <f t="shared" si="343"/>
        <v>IE-KE</v>
      </c>
      <c r="H457" s="114" t="str">
        <f t="shared" si="343"/>
        <v>IE-KK</v>
      </c>
      <c r="I457" s="114" t="str">
        <f t="shared" si="343"/>
        <v>IE-LS</v>
      </c>
      <c r="J457" s="114" t="str">
        <f t="shared" si="343"/>
        <v>IE-LD</v>
      </c>
      <c r="K457" s="114" t="str">
        <f t="shared" si="343"/>
        <v>IE-LH</v>
      </c>
      <c r="L457" s="114" t="str">
        <f t="shared" si="343"/>
        <v>IE-MH</v>
      </c>
      <c r="M457" s="114" t="str">
        <f t="shared" si="343"/>
        <v>IE-OY</v>
      </c>
      <c r="N457" s="114" t="str">
        <f t="shared" si="343"/>
        <v>IE-WH</v>
      </c>
      <c r="O457" s="114" t="str">
        <f t="shared" si="343"/>
        <v>IE-WX</v>
      </c>
      <c r="P457" s="114" t="str">
        <f t="shared" si="343"/>
        <v>IE-WW</v>
      </c>
      <c r="Q457" s="114" t="str">
        <f t="shared" si="343"/>
        <v>IE-CE</v>
      </c>
      <c r="R457" s="114" t="str">
        <f t="shared" si="343"/>
        <v>IE-CO</v>
      </c>
      <c r="S457" s="114" t="str">
        <f t="shared" si="343"/>
        <v>IE-KY</v>
      </c>
      <c r="T457" s="114" t="str">
        <f t="shared" si="343"/>
        <v>IE-LK</v>
      </c>
      <c r="U457" s="114" t="str">
        <f t="shared" si="343"/>
        <v>IE-TA</v>
      </c>
      <c r="V457" s="114" t="str">
        <f t="shared" si="343"/>
        <v>IE-WD</v>
      </c>
      <c r="W457" s="114" t="str">
        <f t="shared" si="343"/>
        <v>IE-G</v>
      </c>
      <c r="X457" s="114" t="str">
        <f t="shared" si="343"/>
        <v>IE-LM</v>
      </c>
      <c r="Y457" s="114" t="str">
        <f t="shared" si="343"/>
        <v>IE-MO</v>
      </c>
      <c r="Z457" s="114" t="str">
        <f t="shared" si="343"/>
        <v>IE-RN</v>
      </c>
      <c r="AA457" s="114" t="str">
        <f t="shared" si="343"/>
        <v>IE-SO</v>
      </c>
      <c r="AB457" s="114" t="str">
        <f t="shared" si="343"/>
        <v>IE-CN</v>
      </c>
      <c r="AC457" s="114" t="str">
        <f t="shared" si="343"/>
        <v>IE-DL</v>
      </c>
      <c r="AD457" s="114" t="str">
        <f t="shared" si="343"/>
        <v>IE-MN</v>
      </c>
    </row>
    <row r="458" spans="2:30">
      <c r="B458" s="201" t="s">
        <v>332</v>
      </c>
      <c r="C458" s="201" t="s">
        <v>593</v>
      </c>
      <c r="D458" s="249">
        <v>0.89420463139996986</v>
      </c>
      <c r="E458" s="249">
        <v>0.89420463139996986</v>
      </c>
      <c r="F458" s="249">
        <v>0.89420463139996986</v>
      </c>
      <c r="G458" s="249">
        <v>0.89420463139996986</v>
      </c>
      <c r="H458" s="249">
        <v>0.89420463139996986</v>
      </c>
      <c r="I458" s="249">
        <v>0.89420463139996986</v>
      </c>
      <c r="J458" s="249">
        <v>0.89420463139996986</v>
      </c>
      <c r="K458" s="249">
        <v>0.89420463139996986</v>
      </c>
      <c r="L458" s="249">
        <v>0.89420463139996986</v>
      </c>
      <c r="M458" s="249">
        <v>0.89420463139996986</v>
      </c>
      <c r="N458" s="249">
        <v>0.89420463139996986</v>
      </c>
      <c r="O458" s="249">
        <v>0.89420463139996986</v>
      </c>
      <c r="P458" s="249">
        <v>0.89420463139996986</v>
      </c>
      <c r="Q458" s="249">
        <v>0.89420463139996986</v>
      </c>
      <c r="R458" s="249">
        <v>0.89420463139996986</v>
      </c>
      <c r="S458" s="249">
        <v>0.89420463139996986</v>
      </c>
      <c r="T458" s="249">
        <v>0.89420463139996986</v>
      </c>
      <c r="U458" s="249">
        <v>0.89420463139996986</v>
      </c>
      <c r="V458" s="249">
        <v>0.89420463139996986</v>
      </c>
      <c r="W458" s="249">
        <v>0.89420463139996986</v>
      </c>
      <c r="X458" s="249">
        <v>0.89420463139996986</v>
      </c>
      <c r="Y458" s="249">
        <v>0.89420463139996986</v>
      </c>
      <c r="Z458" s="249">
        <v>0.89420463139996986</v>
      </c>
      <c r="AA458" s="249">
        <v>0.89420463139996986</v>
      </c>
      <c r="AB458" s="249">
        <v>0.89420463139996986</v>
      </c>
      <c r="AC458" s="249">
        <v>0.89420463139996986</v>
      </c>
      <c r="AD458" s="249">
        <v>0.89420463139996986</v>
      </c>
    </row>
    <row r="459" spans="2:30">
      <c r="B459" s="201" t="s">
        <v>333</v>
      </c>
      <c r="C459" s="201" t="s">
        <v>593</v>
      </c>
      <c r="D459" s="249">
        <v>0.89549213686135043</v>
      </c>
      <c r="E459" s="249">
        <v>0.89549213686135043</v>
      </c>
      <c r="F459" s="249">
        <v>0.89549213686135043</v>
      </c>
      <c r="G459" s="249">
        <v>0.89549213686135043</v>
      </c>
      <c r="H459" s="249">
        <v>0.89549213686135043</v>
      </c>
      <c r="I459" s="249">
        <v>0.89549213686135043</v>
      </c>
      <c r="J459" s="249">
        <v>0.89549213686135043</v>
      </c>
      <c r="K459" s="249">
        <v>0.89549213686135043</v>
      </c>
      <c r="L459" s="249">
        <v>0.89549213686135043</v>
      </c>
      <c r="M459" s="249">
        <v>0.89549213686135043</v>
      </c>
      <c r="N459" s="249">
        <v>0.89549213686135043</v>
      </c>
      <c r="O459" s="249">
        <v>0.89549213686135043</v>
      </c>
      <c r="P459" s="249">
        <v>0.89549213686135043</v>
      </c>
      <c r="Q459" s="249">
        <v>0.89549213686135043</v>
      </c>
      <c r="R459" s="249">
        <v>0.89549213686135043</v>
      </c>
      <c r="S459" s="249">
        <v>0.89549213686135043</v>
      </c>
      <c r="T459" s="249">
        <v>0.89549213686135043</v>
      </c>
      <c r="U459" s="249">
        <v>0.89549213686135043</v>
      </c>
      <c r="V459" s="249">
        <v>0.89549213686135043</v>
      </c>
      <c r="W459" s="249">
        <v>0.89549213686135043</v>
      </c>
      <c r="X459" s="249">
        <v>0.89549213686135043</v>
      </c>
      <c r="Y459" s="249">
        <v>0.89549213686135043</v>
      </c>
      <c r="Z459" s="249">
        <v>0.89549213686135043</v>
      </c>
      <c r="AA459" s="249">
        <v>0.89549213686135043</v>
      </c>
      <c r="AB459" s="249">
        <v>0.89549213686135043</v>
      </c>
      <c r="AC459" s="249">
        <v>0.89549213686135043</v>
      </c>
      <c r="AD459" s="249">
        <v>0.89549213686135043</v>
      </c>
    </row>
    <row r="460" spans="2:30">
      <c r="B460" s="201" t="s">
        <v>334</v>
      </c>
      <c r="C460" s="201" t="s">
        <v>593</v>
      </c>
      <c r="D460" s="249">
        <v>0.88898830526723482</v>
      </c>
      <c r="E460" s="249">
        <v>0.88898830526723482</v>
      </c>
      <c r="F460" s="249">
        <v>0.88898830526723482</v>
      </c>
      <c r="G460" s="249">
        <v>0.88898830526723482</v>
      </c>
      <c r="H460" s="249">
        <v>0.88898830526723482</v>
      </c>
      <c r="I460" s="249">
        <v>0.88898830526723482</v>
      </c>
      <c r="J460" s="249">
        <v>0.88898830526723482</v>
      </c>
      <c r="K460" s="249">
        <v>0.88898830526723482</v>
      </c>
      <c r="L460" s="249">
        <v>0.88898830526723482</v>
      </c>
      <c r="M460" s="249">
        <v>0.88898830526723482</v>
      </c>
      <c r="N460" s="249">
        <v>0.88898830526723482</v>
      </c>
      <c r="O460" s="249">
        <v>0.88898830526723482</v>
      </c>
      <c r="P460" s="249">
        <v>0.88898830526723482</v>
      </c>
      <c r="Q460" s="249">
        <v>0.88898830526723482</v>
      </c>
      <c r="R460" s="249">
        <v>0.88898830526723482</v>
      </c>
      <c r="S460" s="249">
        <v>0.88898830526723482</v>
      </c>
      <c r="T460" s="249">
        <v>0.88898830526723482</v>
      </c>
      <c r="U460" s="249">
        <v>0.88898830526723482</v>
      </c>
      <c r="V460" s="249">
        <v>0.88898830526723482</v>
      </c>
      <c r="W460" s="249">
        <v>0.88898830526723482</v>
      </c>
      <c r="X460" s="249">
        <v>0.88898830526723482</v>
      </c>
      <c r="Y460" s="249">
        <v>0.88898830526723482</v>
      </c>
      <c r="Z460" s="249">
        <v>0.88898830526723482</v>
      </c>
      <c r="AA460" s="249">
        <v>0.88898830526723482</v>
      </c>
      <c r="AB460" s="249">
        <v>0.88898830526723482</v>
      </c>
      <c r="AC460" s="249">
        <v>0.88898830526723482</v>
      </c>
      <c r="AD460" s="249">
        <v>0.88898830526723482</v>
      </c>
    </row>
    <row r="461" spans="2:30">
      <c r="B461" s="201" t="s">
        <v>335</v>
      </c>
      <c r="C461" s="201" t="s">
        <v>593</v>
      </c>
      <c r="D461" s="249">
        <v>0.91515513280315741</v>
      </c>
      <c r="E461" s="249">
        <v>0.91515513280315741</v>
      </c>
      <c r="F461" s="249">
        <v>0.91515513280315741</v>
      </c>
      <c r="G461" s="249">
        <v>0.91515513280315741</v>
      </c>
      <c r="H461" s="249">
        <v>0.91515513280315741</v>
      </c>
      <c r="I461" s="249">
        <v>0.91515513280315741</v>
      </c>
      <c r="J461" s="249">
        <v>0.91515513280315741</v>
      </c>
      <c r="K461" s="249">
        <v>0.91515513280315741</v>
      </c>
      <c r="L461" s="249">
        <v>0.91515513280315741</v>
      </c>
      <c r="M461" s="249">
        <v>0.91515513280315741</v>
      </c>
      <c r="N461" s="249">
        <v>0.91515513280315741</v>
      </c>
      <c r="O461" s="249">
        <v>0.91515513280315741</v>
      </c>
      <c r="P461" s="249">
        <v>0.91515513280315741</v>
      </c>
      <c r="Q461" s="249">
        <v>0.91515513280315741</v>
      </c>
      <c r="R461" s="249">
        <v>0.91515513280315741</v>
      </c>
      <c r="S461" s="249">
        <v>0.91515513280315741</v>
      </c>
      <c r="T461" s="249">
        <v>0.91515513280315741</v>
      </c>
      <c r="U461" s="249">
        <v>0.91515513280315741</v>
      </c>
      <c r="V461" s="249">
        <v>0.91515513280315741</v>
      </c>
      <c r="W461" s="249">
        <v>0.91515513280315741</v>
      </c>
      <c r="X461" s="249">
        <v>0.91515513280315741</v>
      </c>
      <c r="Y461" s="249">
        <v>0.91515513280315741</v>
      </c>
      <c r="Z461" s="249">
        <v>0.91515513280315741</v>
      </c>
      <c r="AA461" s="249">
        <v>0.91515513280315741</v>
      </c>
      <c r="AB461" s="249">
        <v>0.91515513280315741</v>
      </c>
      <c r="AC461" s="249">
        <v>0.91515513280315741</v>
      </c>
      <c r="AD461" s="249">
        <v>0.91515513280315741</v>
      </c>
    </row>
    <row r="462" spans="2:30">
      <c r="B462" s="201" t="s">
        <v>336</v>
      </c>
      <c r="C462" s="201" t="s">
        <v>593</v>
      </c>
      <c r="D462" s="249">
        <v>0.99212392375028091</v>
      </c>
      <c r="E462" s="249">
        <v>0.99212392375028091</v>
      </c>
      <c r="F462" s="249">
        <v>0.99212392375028091</v>
      </c>
      <c r="G462" s="249">
        <v>0.99212392375028091</v>
      </c>
      <c r="H462" s="249">
        <v>0.99212392375028091</v>
      </c>
      <c r="I462" s="249">
        <v>0.99212392375028091</v>
      </c>
      <c r="J462" s="249">
        <v>0.99212392375028091</v>
      </c>
      <c r="K462" s="249">
        <v>0.99212392375028091</v>
      </c>
      <c r="L462" s="249">
        <v>0.99212392375028091</v>
      </c>
      <c r="M462" s="249">
        <v>0.99212392375028091</v>
      </c>
      <c r="N462" s="249">
        <v>0.99212392375028091</v>
      </c>
      <c r="O462" s="249">
        <v>0.99212392375028091</v>
      </c>
      <c r="P462" s="249">
        <v>0.99212392375028091</v>
      </c>
      <c r="Q462" s="249">
        <v>0.99212392375028091</v>
      </c>
      <c r="R462" s="249">
        <v>0.99212392375028091</v>
      </c>
      <c r="S462" s="249">
        <v>0.99212392375028091</v>
      </c>
      <c r="T462" s="249">
        <v>0.99212392375028091</v>
      </c>
      <c r="U462" s="249">
        <v>0.99212392375028091</v>
      </c>
      <c r="V462" s="249">
        <v>0.99212392375028091</v>
      </c>
      <c r="W462" s="249">
        <v>0.99212392375028091</v>
      </c>
      <c r="X462" s="249">
        <v>0.99212392375028091</v>
      </c>
      <c r="Y462" s="249">
        <v>0.99212392375028091</v>
      </c>
      <c r="Z462" s="249">
        <v>0.99212392375028091</v>
      </c>
      <c r="AA462" s="249">
        <v>0.99212392375028091</v>
      </c>
      <c r="AB462" s="249">
        <v>0.99212392375028091</v>
      </c>
      <c r="AC462" s="249">
        <v>0.99212392375028091</v>
      </c>
      <c r="AD462" s="249">
        <v>0.99212392375028091</v>
      </c>
    </row>
    <row r="463" spans="2:30">
      <c r="B463" s="201" t="s">
        <v>337</v>
      </c>
      <c r="C463" s="201" t="s">
        <v>593</v>
      </c>
      <c r="D463" s="249">
        <v>1.0153132420731179</v>
      </c>
      <c r="E463" s="249">
        <v>1.0153132420731179</v>
      </c>
      <c r="F463" s="249">
        <v>1.0153132420731179</v>
      </c>
      <c r="G463" s="249">
        <v>1.0153132420731179</v>
      </c>
      <c r="H463" s="249">
        <v>1.0153132420731179</v>
      </c>
      <c r="I463" s="249">
        <v>1.0153132420731179</v>
      </c>
      <c r="J463" s="249">
        <v>1.0153132420731179</v>
      </c>
      <c r="K463" s="249">
        <v>1.0153132420731179</v>
      </c>
      <c r="L463" s="249">
        <v>1.0153132420731179</v>
      </c>
      <c r="M463" s="249">
        <v>1.0153132420731179</v>
      </c>
      <c r="N463" s="249">
        <v>1.0153132420731179</v>
      </c>
      <c r="O463" s="249">
        <v>1.0153132420731179</v>
      </c>
      <c r="P463" s="249">
        <v>1.0153132420731179</v>
      </c>
      <c r="Q463" s="249">
        <v>1.0153132420731179</v>
      </c>
      <c r="R463" s="249">
        <v>1.0153132420731179</v>
      </c>
      <c r="S463" s="249">
        <v>1.0153132420731179</v>
      </c>
      <c r="T463" s="249">
        <v>1.0153132420731179</v>
      </c>
      <c r="U463" s="249">
        <v>1.0153132420731179</v>
      </c>
      <c r="V463" s="249">
        <v>1.0153132420731179</v>
      </c>
      <c r="W463" s="249">
        <v>1.0153132420731179</v>
      </c>
      <c r="X463" s="249">
        <v>1.0153132420731179</v>
      </c>
      <c r="Y463" s="249">
        <v>1.0153132420731179</v>
      </c>
      <c r="Z463" s="249">
        <v>1.0153132420731179</v>
      </c>
      <c r="AA463" s="249">
        <v>1.0153132420731179</v>
      </c>
      <c r="AB463" s="249">
        <v>1.0153132420731179</v>
      </c>
      <c r="AC463" s="249">
        <v>1.0153132420731179</v>
      </c>
      <c r="AD463" s="249">
        <v>1.0153132420731179</v>
      </c>
    </row>
    <row r="464" spans="2:30">
      <c r="B464" s="200" t="s">
        <v>338</v>
      </c>
      <c r="C464" s="200" t="s">
        <v>593</v>
      </c>
      <c r="D464" s="254">
        <v>1.0969120942538386</v>
      </c>
      <c r="E464" s="254">
        <v>1.0969120942538386</v>
      </c>
      <c r="F464" s="254">
        <v>1.0969120942538386</v>
      </c>
      <c r="G464" s="254">
        <v>1.0969120942538386</v>
      </c>
      <c r="H464" s="254">
        <v>1.0969120942538386</v>
      </c>
      <c r="I464" s="254">
        <v>1.0969120942538386</v>
      </c>
      <c r="J464" s="254">
        <v>1.0969120942538386</v>
      </c>
      <c r="K464" s="254">
        <v>1.0969120942538386</v>
      </c>
      <c r="L464" s="254">
        <v>1.0969120942538386</v>
      </c>
      <c r="M464" s="254">
        <v>1.0969120942538386</v>
      </c>
      <c r="N464" s="254">
        <v>1.0969120942538386</v>
      </c>
      <c r="O464" s="254">
        <v>1.0969120942538386</v>
      </c>
      <c r="P464" s="254">
        <v>1.0969120942538386</v>
      </c>
      <c r="Q464" s="254">
        <v>1.0969120942538386</v>
      </c>
      <c r="R464" s="254">
        <v>1.0969120942538386</v>
      </c>
      <c r="S464" s="254">
        <v>1.0969120942538386</v>
      </c>
      <c r="T464" s="254">
        <v>1.0969120942538386</v>
      </c>
      <c r="U464" s="254">
        <v>1.0969120942538386</v>
      </c>
      <c r="V464" s="254">
        <v>1.0969120942538386</v>
      </c>
      <c r="W464" s="254">
        <v>1.0969120942538386</v>
      </c>
      <c r="X464" s="254">
        <v>1.0969120942538386</v>
      </c>
      <c r="Y464" s="254">
        <v>1.0969120942538386</v>
      </c>
      <c r="Z464" s="254">
        <v>1.0969120942538386</v>
      </c>
      <c r="AA464" s="254">
        <v>1.0969120942538386</v>
      </c>
      <c r="AB464" s="254">
        <v>1.0969120942538386</v>
      </c>
      <c r="AC464" s="254">
        <v>1.0969120942538386</v>
      </c>
      <c r="AD464" s="254">
        <v>1.0969120942538386</v>
      </c>
    </row>
    <row r="465" spans="2:30">
      <c r="B465" s="250" t="s">
        <v>597</v>
      </c>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row>
    <row r="466" spans="2:30">
      <c r="B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row>
    <row r="467" spans="2:30">
      <c r="B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ht="15.6">
      <c r="B469" s="167" t="s">
        <v>619</v>
      </c>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114" t="s">
        <v>588</v>
      </c>
      <c r="C470" s="114" t="s">
        <v>63</v>
      </c>
      <c r="D470" s="114" t="str">
        <f>D457</f>
        <v>IE</v>
      </c>
      <c r="E470" s="114" t="str">
        <f t="shared" ref="E470:AD470" si="344">E457</f>
        <v>IE-CW</v>
      </c>
      <c r="F470" s="114" t="str">
        <f t="shared" si="344"/>
        <v>IE-D</v>
      </c>
      <c r="G470" s="114" t="str">
        <f t="shared" si="344"/>
        <v>IE-KE</v>
      </c>
      <c r="H470" s="114" t="str">
        <f t="shared" si="344"/>
        <v>IE-KK</v>
      </c>
      <c r="I470" s="114" t="str">
        <f t="shared" si="344"/>
        <v>IE-LS</v>
      </c>
      <c r="J470" s="114" t="str">
        <f t="shared" si="344"/>
        <v>IE-LD</v>
      </c>
      <c r="K470" s="114" t="str">
        <f t="shared" si="344"/>
        <v>IE-LH</v>
      </c>
      <c r="L470" s="114" t="str">
        <f t="shared" si="344"/>
        <v>IE-MH</v>
      </c>
      <c r="M470" s="114" t="str">
        <f t="shared" si="344"/>
        <v>IE-OY</v>
      </c>
      <c r="N470" s="114" t="str">
        <f t="shared" si="344"/>
        <v>IE-WH</v>
      </c>
      <c r="O470" s="114" t="str">
        <f t="shared" si="344"/>
        <v>IE-WX</v>
      </c>
      <c r="P470" s="114" t="str">
        <f t="shared" si="344"/>
        <v>IE-WW</v>
      </c>
      <c r="Q470" s="114" t="str">
        <f t="shared" si="344"/>
        <v>IE-CE</v>
      </c>
      <c r="R470" s="114" t="str">
        <f t="shared" si="344"/>
        <v>IE-CO</v>
      </c>
      <c r="S470" s="114" t="str">
        <f t="shared" si="344"/>
        <v>IE-KY</v>
      </c>
      <c r="T470" s="114" t="str">
        <f t="shared" si="344"/>
        <v>IE-LK</v>
      </c>
      <c r="U470" s="114" t="str">
        <f t="shared" si="344"/>
        <v>IE-TA</v>
      </c>
      <c r="V470" s="114" t="str">
        <f t="shared" si="344"/>
        <v>IE-WD</v>
      </c>
      <c r="W470" s="114" t="str">
        <f t="shared" si="344"/>
        <v>IE-G</v>
      </c>
      <c r="X470" s="114" t="str">
        <f t="shared" si="344"/>
        <v>IE-LM</v>
      </c>
      <c r="Y470" s="114" t="str">
        <f t="shared" si="344"/>
        <v>IE-MO</v>
      </c>
      <c r="Z470" s="114" t="str">
        <f t="shared" si="344"/>
        <v>IE-RN</v>
      </c>
      <c r="AA470" s="114" t="str">
        <f t="shared" si="344"/>
        <v>IE-SO</v>
      </c>
      <c r="AB470" s="114" t="str">
        <f t="shared" si="344"/>
        <v>IE-CN</v>
      </c>
      <c r="AC470" s="114" t="str">
        <f t="shared" si="344"/>
        <v>IE-DL</v>
      </c>
      <c r="AD470" s="114" t="str">
        <f t="shared" si="344"/>
        <v>IE-MN</v>
      </c>
    </row>
    <row r="471" spans="2:30">
      <c r="B471" s="201" t="s">
        <v>609</v>
      </c>
      <c r="C471" s="201" t="s">
        <v>593</v>
      </c>
      <c r="D471" s="245">
        <f>SUMPRODUCT(D445:D451,D458:D464)</f>
        <v>1.090384186079381</v>
      </c>
      <c r="E471" s="245">
        <f>IF(E438&gt;1,SUMPRODUCT(E445:E451,E458:E464),$D$230)</f>
        <v>1.9907750239914981</v>
      </c>
      <c r="F471" s="245">
        <f t="shared" ref="F471:AD471" si="345">IF(F438&gt;1,SUMPRODUCT(F445:F451,F458:F464),$D$230)</f>
        <v>1.0820759393118895</v>
      </c>
      <c r="G471" s="245">
        <f t="shared" si="345"/>
        <v>1.0969120942538386</v>
      </c>
      <c r="H471" s="245">
        <f t="shared" si="345"/>
        <v>1.9907750239914981</v>
      </c>
      <c r="I471" s="245">
        <f t="shared" si="345"/>
        <v>1.9907750239914981</v>
      </c>
      <c r="J471" s="245">
        <f t="shared" si="345"/>
        <v>1.9907750239914981</v>
      </c>
      <c r="K471" s="245">
        <f t="shared" si="345"/>
        <v>1.9907750239914981</v>
      </c>
      <c r="L471" s="245">
        <f t="shared" si="345"/>
        <v>1.9907750239914981</v>
      </c>
      <c r="M471" s="245">
        <f t="shared" si="345"/>
        <v>1.9907750239914981</v>
      </c>
      <c r="N471" s="245">
        <f t="shared" si="345"/>
        <v>1.9907750239914981</v>
      </c>
      <c r="O471" s="245">
        <f t="shared" si="345"/>
        <v>1.9907750239914981</v>
      </c>
      <c r="P471" s="245">
        <f t="shared" si="345"/>
        <v>1.9907750239914981</v>
      </c>
      <c r="Q471" s="245">
        <f t="shared" si="345"/>
        <v>1.0969120942538386</v>
      </c>
      <c r="R471" s="245">
        <f t="shared" si="345"/>
        <v>1.0969120942538386</v>
      </c>
      <c r="S471" s="245">
        <f t="shared" si="345"/>
        <v>1.9907750239914981</v>
      </c>
      <c r="T471" s="245">
        <f t="shared" si="345"/>
        <v>1.9907750239914981</v>
      </c>
      <c r="U471" s="245">
        <f t="shared" si="345"/>
        <v>1.9907750239914981</v>
      </c>
      <c r="V471" s="245">
        <f t="shared" si="345"/>
        <v>1.9907750239914981</v>
      </c>
      <c r="W471" s="245">
        <f t="shared" si="345"/>
        <v>1.9907750239914981</v>
      </c>
      <c r="X471" s="245">
        <f t="shared" si="345"/>
        <v>1.9907750239914981</v>
      </c>
      <c r="Y471" s="245">
        <f t="shared" si="345"/>
        <v>1.9907750239914981</v>
      </c>
      <c r="Z471" s="245">
        <f t="shared" si="345"/>
        <v>1.9907750239914981</v>
      </c>
      <c r="AA471" s="245">
        <f t="shared" si="345"/>
        <v>1.9907750239914981</v>
      </c>
      <c r="AB471" s="245">
        <f t="shared" si="345"/>
        <v>1.9907750239914981</v>
      </c>
      <c r="AC471" s="245">
        <f t="shared" si="345"/>
        <v>1.9907750239914981</v>
      </c>
      <c r="AD471" s="245">
        <f t="shared" si="345"/>
        <v>1.9907750239914981</v>
      </c>
    </row>
    <row r="472" spans="2:30">
      <c r="B472" s="200"/>
      <c r="C472" s="200" t="s">
        <v>581</v>
      </c>
      <c r="D472" s="248">
        <f>1000/D471</f>
        <v>917.10794485715246</v>
      </c>
      <c r="E472" s="248">
        <f>1000/E471</f>
        <v>502.31693081772892</v>
      </c>
      <c r="F472" s="248">
        <f>1000/F471</f>
        <v>924.1495570411787</v>
      </c>
      <c r="G472" s="248">
        <f>1000/G471</f>
        <v>911.65008138618259</v>
      </c>
      <c r="H472" s="248">
        <f t="shared" ref="H472" si="346">1000/H471</f>
        <v>502.31693081772892</v>
      </c>
      <c r="I472" s="248">
        <f t="shared" ref="I472" si="347">1000/I471</f>
        <v>502.31693081772892</v>
      </c>
      <c r="J472" s="248">
        <f t="shared" ref="J472" si="348">1000/J471</f>
        <v>502.31693081772892</v>
      </c>
      <c r="K472" s="248">
        <f t="shared" ref="K472" si="349">1000/K471</f>
        <v>502.31693081772892</v>
      </c>
      <c r="L472" s="248">
        <f t="shared" ref="L472" si="350">1000/L471</f>
        <v>502.31693081772892</v>
      </c>
      <c r="M472" s="248">
        <f t="shared" ref="M472" si="351">1000/M471</f>
        <v>502.31693081772892</v>
      </c>
      <c r="N472" s="248">
        <f t="shared" ref="N472" si="352">1000/N471</f>
        <v>502.31693081772892</v>
      </c>
      <c r="O472" s="248">
        <f t="shared" ref="O472" si="353">1000/O471</f>
        <v>502.31693081772892</v>
      </c>
      <c r="P472" s="248">
        <f t="shared" ref="P472" si="354">1000/P471</f>
        <v>502.31693081772892</v>
      </c>
      <c r="Q472" s="248">
        <f t="shared" ref="Q472" si="355">1000/Q471</f>
        <v>911.65008138618259</v>
      </c>
      <c r="R472" s="248">
        <f t="shared" ref="R472" si="356">1000/R471</f>
        <v>911.65008138618259</v>
      </c>
      <c r="S472" s="248">
        <f t="shared" ref="S472" si="357">1000/S471</f>
        <v>502.31693081772892</v>
      </c>
      <c r="T472" s="248">
        <f t="shared" ref="T472" si="358">1000/T471</f>
        <v>502.31693081772892</v>
      </c>
      <c r="U472" s="248">
        <f t="shared" ref="U472" si="359">1000/U471</f>
        <v>502.31693081772892</v>
      </c>
      <c r="V472" s="248">
        <f t="shared" ref="V472" si="360">1000/V471</f>
        <v>502.31693081772892</v>
      </c>
      <c r="W472" s="248">
        <f t="shared" ref="W472" si="361">1000/W471</f>
        <v>502.31693081772892</v>
      </c>
      <c r="X472" s="248">
        <f t="shared" ref="X472" si="362">1000/X471</f>
        <v>502.31693081772892</v>
      </c>
      <c r="Y472" s="248">
        <f t="shared" ref="Y472" si="363">1000/Y471</f>
        <v>502.31693081772892</v>
      </c>
      <c r="Z472" s="248">
        <f t="shared" ref="Z472" si="364">1000/Z471</f>
        <v>502.31693081772892</v>
      </c>
      <c r="AA472" s="248">
        <f t="shared" ref="AA472" si="365">1000/AA471</f>
        <v>502.31693081772892</v>
      </c>
      <c r="AB472" s="248">
        <f t="shared" ref="AB472" si="366">1000/AB471</f>
        <v>502.31693081772892</v>
      </c>
      <c r="AC472" s="248">
        <f t="shared" ref="AC472" si="367">1000/AC471</f>
        <v>502.31693081772892</v>
      </c>
      <c r="AD472" s="248">
        <f t="shared" ref="AD472" si="368">1000/AD471</f>
        <v>502.31693081772892</v>
      </c>
    </row>
    <row r="476" spans="2:30">
      <c r="B476" s="251"/>
      <c r="C476" s="251"/>
      <c r="D476" s="251"/>
      <c r="E476" s="251"/>
      <c r="F476" s="251"/>
      <c r="G476" s="251"/>
      <c r="H476" s="251"/>
      <c r="I476" s="251"/>
      <c r="J476" s="251"/>
      <c r="K476" s="251"/>
      <c r="L476" s="251"/>
      <c r="M476" s="251"/>
      <c r="N476" s="251"/>
      <c r="O476" s="251"/>
      <c r="P476" s="251"/>
      <c r="Q476" s="251"/>
      <c r="R476" s="251"/>
      <c r="S476" s="251"/>
      <c r="T476" s="251"/>
      <c r="U476" s="251"/>
      <c r="V476" s="251"/>
      <c r="W476" s="251"/>
      <c r="X476" s="251"/>
      <c r="Y476" s="251"/>
      <c r="Z476" s="251"/>
      <c r="AA476" s="251"/>
      <c r="AB476" s="251"/>
      <c r="AC476" s="251"/>
      <c r="AD476" s="251"/>
    </row>
    <row r="477" spans="2:30" ht="15.6">
      <c r="B477" s="143" t="s">
        <v>620</v>
      </c>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c r="AD477" s="201"/>
    </row>
    <row r="478" spans="2:30">
      <c r="B478" s="114" t="s">
        <v>623</v>
      </c>
      <c r="C478" s="114" t="s">
        <v>63</v>
      </c>
      <c r="D478" s="114" t="str">
        <f t="shared" ref="D478:AD478" si="369">D470</f>
        <v>IE</v>
      </c>
      <c r="E478" s="114" t="str">
        <f t="shared" si="369"/>
        <v>IE-CW</v>
      </c>
      <c r="F478" s="114" t="str">
        <f t="shared" si="369"/>
        <v>IE-D</v>
      </c>
      <c r="G478" s="114" t="str">
        <f t="shared" si="369"/>
        <v>IE-KE</v>
      </c>
      <c r="H478" s="114" t="str">
        <f t="shared" si="369"/>
        <v>IE-KK</v>
      </c>
      <c r="I478" s="114" t="str">
        <f t="shared" si="369"/>
        <v>IE-LS</v>
      </c>
      <c r="J478" s="114" t="str">
        <f t="shared" si="369"/>
        <v>IE-LD</v>
      </c>
      <c r="K478" s="114" t="str">
        <f t="shared" si="369"/>
        <v>IE-LH</v>
      </c>
      <c r="L478" s="114" t="str">
        <f t="shared" si="369"/>
        <v>IE-MH</v>
      </c>
      <c r="M478" s="114" t="str">
        <f t="shared" si="369"/>
        <v>IE-OY</v>
      </c>
      <c r="N478" s="114" t="str">
        <f t="shared" si="369"/>
        <v>IE-WH</v>
      </c>
      <c r="O478" s="114" t="str">
        <f t="shared" si="369"/>
        <v>IE-WX</v>
      </c>
      <c r="P478" s="114" t="str">
        <f t="shared" si="369"/>
        <v>IE-WW</v>
      </c>
      <c r="Q478" s="114" t="str">
        <f t="shared" si="369"/>
        <v>IE-CE</v>
      </c>
      <c r="R478" s="114" t="str">
        <f t="shared" si="369"/>
        <v>IE-CO</v>
      </c>
      <c r="S478" s="114" t="str">
        <f t="shared" si="369"/>
        <v>IE-KY</v>
      </c>
      <c r="T478" s="114" t="str">
        <f t="shared" si="369"/>
        <v>IE-LK</v>
      </c>
      <c r="U478" s="114" t="str">
        <f t="shared" si="369"/>
        <v>IE-TA</v>
      </c>
      <c r="V478" s="114" t="str">
        <f t="shared" si="369"/>
        <v>IE-WD</v>
      </c>
      <c r="W478" s="114" t="str">
        <f t="shared" si="369"/>
        <v>IE-G</v>
      </c>
      <c r="X478" s="114" t="str">
        <f t="shared" si="369"/>
        <v>IE-LM</v>
      </c>
      <c r="Y478" s="114" t="str">
        <f t="shared" si="369"/>
        <v>IE-MO</v>
      </c>
      <c r="Z478" s="114" t="str">
        <f t="shared" si="369"/>
        <v>IE-RN</v>
      </c>
      <c r="AA478" s="114" t="str">
        <f t="shared" si="369"/>
        <v>IE-SO</v>
      </c>
      <c r="AB478" s="114" t="str">
        <f t="shared" si="369"/>
        <v>IE-CN</v>
      </c>
      <c r="AC478" s="114" t="str">
        <f t="shared" si="369"/>
        <v>IE-DL</v>
      </c>
      <c r="AD478" s="114" t="str">
        <f t="shared" si="369"/>
        <v>IE-MN</v>
      </c>
    </row>
    <row r="479" spans="2:30">
      <c r="B479" s="201" t="s">
        <v>630</v>
      </c>
      <c r="C479" s="201" t="s">
        <v>516</v>
      </c>
      <c r="D479" s="10">
        <f>SUM(E479:AD479)</f>
        <v>0</v>
      </c>
      <c r="E479" s="252">
        <v>0</v>
      </c>
      <c r="F479" s="252">
        <v>0</v>
      </c>
      <c r="G479" s="252">
        <v>0</v>
      </c>
      <c r="H479" s="252">
        <v>0</v>
      </c>
      <c r="I479" s="252">
        <v>0</v>
      </c>
      <c r="J479" s="252">
        <v>0</v>
      </c>
      <c r="K479" s="252">
        <v>0</v>
      </c>
      <c r="L479" s="252">
        <v>0</v>
      </c>
      <c r="M479" s="252">
        <v>0</v>
      </c>
      <c r="N479" s="252">
        <v>0</v>
      </c>
      <c r="O479" s="252">
        <v>0</v>
      </c>
      <c r="P479" s="252">
        <v>0</v>
      </c>
      <c r="Q479" s="252">
        <v>0</v>
      </c>
      <c r="R479" s="252">
        <v>0</v>
      </c>
      <c r="S479" s="252">
        <v>0</v>
      </c>
      <c r="T479" s="252">
        <v>0</v>
      </c>
      <c r="U479" s="252">
        <v>0</v>
      </c>
      <c r="V479" s="252">
        <v>0</v>
      </c>
      <c r="W479" s="252">
        <v>0</v>
      </c>
      <c r="X479" s="252">
        <v>0</v>
      </c>
      <c r="Y479" s="252">
        <v>0</v>
      </c>
      <c r="Z479" s="252">
        <v>0</v>
      </c>
      <c r="AA479" s="252">
        <v>0</v>
      </c>
      <c r="AB479" s="252">
        <v>0</v>
      </c>
      <c r="AC479" s="252">
        <v>0</v>
      </c>
      <c r="AD479" s="252">
        <v>0</v>
      </c>
    </row>
    <row r="480" spans="2:30">
      <c r="B480" s="201" t="s">
        <v>632</v>
      </c>
      <c r="C480" s="201" t="s">
        <v>516</v>
      </c>
      <c r="D480" s="10">
        <f t="shared" ref="D480:D485" si="370">SUM(E480:AD480)</f>
        <v>2428</v>
      </c>
      <c r="E480" s="252">
        <v>35</v>
      </c>
      <c r="F480" s="252">
        <v>892</v>
      </c>
      <c r="G480" s="252">
        <v>150</v>
      </c>
      <c r="H480" s="252">
        <v>24</v>
      </c>
      <c r="I480" s="252">
        <v>23</v>
      </c>
      <c r="J480" s="252">
        <v>14</v>
      </c>
      <c r="K480" s="252">
        <v>53</v>
      </c>
      <c r="L480" s="252">
        <v>125</v>
      </c>
      <c r="M480" s="252">
        <v>23</v>
      </c>
      <c r="N480" s="252">
        <v>47</v>
      </c>
      <c r="O480" s="252">
        <v>70</v>
      </c>
      <c r="P480" s="252">
        <v>134</v>
      </c>
      <c r="Q480" s="252">
        <v>60</v>
      </c>
      <c r="R480" s="252">
        <v>270</v>
      </c>
      <c r="S480" s="252">
        <v>56</v>
      </c>
      <c r="T480" s="252">
        <v>60</v>
      </c>
      <c r="U480" s="252">
        <v>50</v>
      </c>
      <c r="V480" s="252">
        <v>57</v>
      </c>
      <c r="W480" s="252">
        <v>119</v>
      </c>
      <c r="X480" s="252">
        <v>13</v>
      </c>
      <c r="Y480" s="252">
        <v>24</v>
      </c>
      <c r="Z480" s="252">
        <v>24</v>
      </c>
      <c r="AA480" s="252">
        <v>23</v>
      </c>
      <c r="AB480" s="252">
        <v>23</v>
      </c>
      <c r="AC480" s="252">
        <v>34</v>
      </c>
      <c r="AD480" s="252">
        <v>25</v>
      </c>
    </row>
    <row r="481" spans="2:30">
      <c r="B481" s="201" t="s">
        <v>633</v>
      </c>
      <c r="C481" s="201" t="s">
        <v>516</v>
      </c>
      <c r="D481" s="10">
        <f t="shared" si="370"/>
        <v>986</v>
      </c>
      <c r="E481" s="252">
        <v>11</v>
      </c>
      <c r="F481" s="252">
        <v>362</v>
      </c>
      <c r="G481" s="252">
        <v>62</v>
      </c>
      <c r="H481" s="252">
        <v>12</v>
      </c>
      <c r="I481" s="252">
        <v>11</v>
      </c>
      <c r="J481" s="252">
        <v>10</v>
      </c>
      <c r="K481" s="252">
        <v>22</v>
      </c>
      <c r="L481" s="252">
        <v>52</v>
      </c>
      <c r="M481" s="252">
        <v>6</v>
      </c>
      <c r="N481" s="252">
        <v>17</v>
      </c>
      <c r="O481" s="252">
        <v>28</v>
      </c>
      <c r="P481" s="252">
        <v>56</v>
      </c>
      <c r="Q481" s="252">
        <v>24</v>
      </c>
      <c r="R481" s="252">
        <v>110</v>
      </c>
      <c r="S481" s="252">
        <v>22</v>
      </c>
      <c r="T481" s="252">
        <v>26</v>
      </c>
      <c r="U481" s="252">
        <v>21</v>
      </c>
      <c r="V481" s="252">
        <v>24</v>
      </c>
      <c r="W481" s="252">
        <v>48</v>
      </c>
      <c r="X481" s="252">
        <v>4</v>
      </c>
      <c r="Y481" s="252">
        <v>11</v>
      </c>
      <c r="Z481" s="252">
        <v>6</v>
      </c>
      <c r="AA481" s="252">
        <v>6</v>
      </c>
      <c r="AB481" s="252">
        <v>12</v>
      </c>
      <c r="AC481" s="252">
        <v>17</v>
      </c>
      <c r="AD481" s="252">
        <v>6</v>
      </c>
    </row>
    <row r="482" spans="2:30">
      <c r="B482" s="201" t="s">
        <v>634</v>
      </c>
      <c r="C482" s="201" t="s">
        <v>516</v>
      </c>
      <c r="D482" s="10">
        <f t="shared" si="370"/>
        <v>795</v>
      </c>
      <c r="E482" s="252">
        <v>0</v>
      </c>
      <c r="F482" s="252">
        <v>299</v>
      </c>
      <c r="G482" s="252">
        <v>57</v>
      </c>
      <c r="H482" s="252">
        <v>13</v>
      </c>
      <c r="I482" s="252">
        <v>15</v>
      </c>
      <c r="J482" s="252">
        <v>0</v>
      </c>
      <c r="K482" s="252">
        <v>20</v>
      </c>
      <c r="L482" s="252">
        <v>45</v>
      </c>
      <c r="M482" s="252">
        <v>0</v>
      </c>
      <c r="N482" s="252">
        <v>25</v>
      </c>
      <c r="O482" s="252">
        <v>31</v>
      </c>
      <c r="P482" s="252">
        <v>48</v>
      </c>
      <c r="Q482" s="252">
        <v>16</v>
      </c>
      <c r="R482" s="252">
        <v>95</v>
      </c>
      <c r="S482" s="252">
        <v>15</v>
      </c>
      <c r="T482" s="252">
        <v>26</v>
      </c>
      <c r="U482" s="252">
        <v>16</v>
      </c>
      <c r="V482" s="252">
        <v>14</v>
      </c>
      <c r="W482" s="252">
        <v>44</v>
      </c>
      <c r="X482" s="252">
        <v>0</v>
      </c>
      <c r="Y482" s="252">
        <v>16</v>
      </c>
      <c r="Z482" s="252">
        <v>0</v>
      </c>
      <c r="AA482" s="252">
        <v>0</v>
      </c>
      <c r="AB482" s="252">
        <v>0</v>
      </c>
      <c r="AC482" s="252">
        <v>0</v>
      </c>
      <c r="AD482" s="252">
        <v>0</v>
      </c>
    </row>
    <row r="483" spans="2:30">
      <c r="B483" s="201" t="s">
        <v>635</v>
      </c>
      <c r="C483" s="201" t="s">
        <v>516</v>
      </c>
      <c r="D483" s="10">
        <f t="shared" si="370"/>
        <v>241</v>
      </c>
      <c r="E483" s="252">
        <v>0</v>
      </c>
      <c r="F483" s="252">
        <v>93</v>
      </c>
      <c r="G483" s="252">
        <v>17</v>
      </c>
      <c r="H483" s="252">
        <v>4</v>
      </c>
      <c r="I483" s="252">
        <v>5</v>
      </c>
      <c r="J483" s="252">
        <v>0</v>
      </c>
      <c r="K483" s="252">
        <v>6</v>
      </c>
      <c r="L483" s="252">
        <v>13</v>
      </c>
      <c r="M483" s="252">
        <v>0</v>
      </c>
      <c r="N483" s="252">
        <v>7</v>
      </c>
      <c r="O483" s="252">
        <v>9</v>
      </c>
      <c r="P483" s="252">
        <v>14</v>
      </c>
      <c r="Q483" s="252">
        <v>5</v>
      </c>
      <c r="R483" s="252">
        <v>29</v>
      </c>
      <c r="S483" s="252">
        <v>4</v>
      </c>
      <c r="T483" s="252">
        <v>8</v>
      </c>
      <c r="U483" s="252">
        <v>5</v>
      </c>
      <c r="V483" s="252">
        <v>4</v>
      </c>
      <c r="W483" s="252">
        <v>13</v>
      </c>
      <c r="X483" s="252">
        <v>0</v>
      </c>
      <c r="Y483" s="252">
        <v>5</v>
      </c>
      <c r="Z483" s="252">
        <v>0</v>
      </c>
      <c r="AA483" s="252">
        <v>0</v>
      </c>
      <c r="AB483" s="252">
        <v>0</v>
      </c>
      <c r="AC483" s="252">
        <v>0</v>
      </c>
      <c r="AD483" s="252">
        <v>0</v>
      </c>
    </row>
    <row r="484" spans="2:30">
      <c r="B484" s="201" t="s">
        <v>636</v>
      </c>
      <c r="C484" s="201" t="s">
        <v>516</v>
      </c>
      <c r="D484" s="10">
        <f t="shared" si="370"/>
        <v>0</v>
      </c>
      <c r="E484" s="252">
        <v>0</v>
      </c>
      <c r="F484" s="252">
        <v>0</v>
      </c>
      <c r="G484" s="252">
        <v>0</v>
      </c>
      <c r="H484" s="252">
        <v>0</v>
      </c>
      <c r="I484" s="252">
        <v>0</v>
      </c>
      <c r="J484" s="252">
        <v>0</v>
      </c>
      <c r="K484" s="252">
        <v>0</v>
      </c>
      <c r="L484" s="252">
        <v>0</v>
      </c>
      <c r="M484" s="252">
        <v>0</v>
      </c>
      <c r="N484" s="252">
        <v>0</v>
      </c>
      <c r="O484" s="252">
        <v>0</v>
      </c>
      <c r="P484" s="252">
        <v>0</v>
      </c>
      <c r="Q484" s="252">
        <v>0</v>
      </c>
      <c r="R484" s="252">
        <v>0</v>
      </c>
      <c r="S484" s="252">
        <v>0</v>
      </c>
      <c r="T484" s="252">
        <v>0</v>
      </c>
      <c r="U484" s="252">
        <v>0</v>
      </c>
      <c r="V484" s="252">
        <v>0</v>
      </c>
      <c r="W484" s="252">
        <v>0</v>
      </c>
      <c r="X484" s="252">
        <v>0</v>
      </c>
      <c r="Y484" s="252">
        <v>0</v>
      </c>
      <c r="Z484" s="252">
        <v>0</v>
      </c>
      <c r="AA484" s="252">
        <v>0</v>
      </c>
      <c r="AB484" s="252">
        <v>0</v>
      </c>
      <c r="AC484" s="252">
        <v>0</v>
      </c>
      <c r="AD484" s="252">
        <v>0</v>
      </c>
    </row>
    <row r="485" spans="2:30">
      <c r="B485" s="201" t="s">
        <v>637</v>
      </c>
      <c r="C485" s="201" t="s">
        <v>516</v>
      </c>
      <c r="D485" s="10">
        <f t="shared" si="370"/>
        <v>80</v>
      </c>
      <c r="E485" s="252">
        <v>0</v>
      </c>
      <c r="F485" s="252">
        <v>30</v>
      </c>
      <c r="G485" s="252">
        <v>6</v>
      </c>
      <c r="H485" s="252">
        <v>1</v>
      </c>
      <c r="I485" s="252">
        <v>2</v>
      </c>
      <c r="J485" s="252">
        <v>0</v>
      </c>
      <c r="K485" s="252">
        <v>2</v>
      </c>
      <c r="L485" s="252">
        <v>4</v>
      </c>
      <c r="M485" s="252">
        <v>0</v>
      </c>
      <c r="N485" s="252">
        <v>2</v>
      </c>
      <c r="O485" s="252">
        <v>3</v>
      </c>
      <c r="P485" s="252">
        <v>5</v>
      </c>
      <c r="Q485" s="252">
        <v>2</v>
      </c>
      <c r="R485" s="252">
        <v>10</v>
      </c>
      <c r="S485" s="252">
        <v>1</v>
      </c>
      <c r="T485" s="252">
        <v>3</v>
      </c>
      <c r="U485" s="252">
        <v>2</v>
      </c>
      <c r="V485" s="252">
        <v>1</v>
      </c>
      <c r="W485" s="252">
        <v>4</v>
      </c>
      <c r="X485" s="252">
        <v>0</v>
      </c>
      <c r="Y485" s="252">
        <v>2</v>
      </c>
      <c r="Z485" s="252">
        <v>0</v>
      </c>
      <c r="AA485" s="252">
        <v>0</v>
      </c>
      <c r="AB485" s="252">
        <v>0</v>
      </c>
      <c r="AC485" s="252">
        <v>0</v>
      </c>
      <c r="AD485" s="252">
        <v>0</v>
      </c>
    </row>
    <row r="486" spans="2:30">
      <c r="B486" s="200" t="s">
        <v>16</v>
      </c>
      <c r="C486" s="200" t="s">
        <v>516</v>
      </c>
      <c r="D486" s="244">
        <f>SUM(D479:D485)</f>
        <v>4530</v>
      </c>
      <c r="E486" s="244">
        <f>SUM(E479:E485)</f>
        <v>46</v>
      </c>
      <c r="F486" s="244">
        <f t="shared" ref="F486" si="371">SUM(F479:F485)</f>
        <v>1676</v>
      </c>
      <c r="G486" s="244">
        <f t="shared" ref="G486" si="372">SUM(G479:G485)</f>
        <v>292</v>
      </c>
      <c r="H486" s="244">
        <f t="shared" ref="H486" si="373">SUM(H479:H485)</f>
        <v>54</v>
      </c>
      <c r="I486" s="244">
        <f t="shared" ref="I486" si="374">SUM(I479:I485)</f>
        <v>56</v>
      </c>
      <c r="J486" s="244">
        <f t="shared" ref="J486" si="375">SUM(J479:J485)</f>
        <v>24</v>
      </c>
      <c r="K486" s="244">
        <f t="shared" ref="K486" si="376">SUM(K479:K485)</f>
        <v>103</v>
      </c>
      <c r="L486" s="244">
        <f t="shared" ref="L486" si="377">SUM(L479:L485)</f>
        <v>239</v>
      </c>
      <c r="M486" s="244">
        <f t="shared" ref="M486" si="378">SUM(M479:M485)</f>
        <v>29</v>
      </c>
      <c r="N486" s="244">
        <f t="shared" ref="N486" si="379">SUM(N479:N485)</f>
        <v>98</v>
      </c>
      <c r="O486" s="244">
        <f t="shared" ref="O486" si="380">SUM(O479:O485)</f>
        <v>141</v>
      </c>
      <c r="P486" s="244">
        <f t="shared" ref="P486" si="381">SUM(P479:P485)</f>
        <v>257</v>
      </c>
      <c r="Q486" s="244">
        <f t="shared" ref="Q486" si="382">SUM(Q479:Q485)</f>
        <v>107</v>
      </c>
      <c r="R486" s="244">
        <f t="shared" ref="R486" si="383">SUM(R479:R485)</f>
        <v>514</v>
      </c>
      <c r="S486" s="244">
        <f t="shared" ref="S486" si="384">SUM(S479:S485)</f>
        <v>98</v>
      </c>
      <c r="T486" s="244">
        <f t="shared" ref="T486" si="385">SUM(T479:T485)</f>
        <v>123</v>
      </c>
      <c r="U486" s="244">
        <f t="shared" ref="U486" si="386">SUM(U479:U485)</f>
        <v>94</v>
      </c>
      <c r="V486" s="244">
        <f t="shared" ref="V486" si="387">SUM(V479:V485)</f>
        <v>100</v>
      </c>
      <c r="W486" s="244">
        <f t="shared" ref="W486" si="388">SUM(W479:W485)</f>
        <v>228</v>
      </c>
      <c r="X486" s="244">
        <f t="shared" ref="X486" si="389">SUM(X479:X485)</f>
        <v>17</v>
      </c>
      <c r="Y486" s="244">
        <f t="shared" ref="Y486" si="390">SUM(Y479:Y485)</f>
        <v>58</v>
      </c>
      <c r="Z486" s="244">
        <f t="shared" ref="Z486" si="391">SUM(Z479:Z485)</f>
        <v>30</v>
      </c>
      <c r="AA486" s="244">
        <f t="shared" ref="AA486" si="392">SUM(AA479:AA485)</f>
        <v>29</v>
      </c>
      <c r="AB486" s="244">
        <f t="shared" ref="AB486" si="393">SUM(AB479:AB485)</f>
        <v>35</v>
      </c>
      <c r="AC486" s="244">
        <f t="shared" ref="AC486" si="394">SUM(AC479:AC485)</f>
        <v>51</v>
      </c>
      <c r="AD486" s="244">
        <f t="shared" ref="AD486" si="395">SUM(AD479:AD485)</f>
        <v>31</v>
      </c>
    </row>
    <row r="487" spans="2:30">
      <c r="B487" s="201" t="s">
        <v>599</v>
      </c>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row>
    <row r="488" spans="2:30">
      <c r="B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row>
    <row r="489" spans="2:30">
      <c r="B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row>
    <row r="490" spans="2:30">
      <c r="B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row>
    <row r="491" spans="2:30" ht="15.6">
      <c r="B491" s="143" t="s">
        <v>621</v>
      </c>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row>
    <row r="492" spans="2:30">
      <c r="B492" s="114" t="s">
        <v>623</v>
      </c>
      <c r="C492" s="114" t="s">
        <v>63</v>
      </c>
      <c r="D492" s="114" t="str">
        <f>D478</f>
        <v>IE</v>
      </c>
      <c r="E492" s="114" t="str">
        <f t="shared" ref="E492:AD492" si="396">E478</f>
        <v>IE-CW</v>
      </c>
      <c r="F492" s="114" t="str">
        <f t="shared" si="396"/>
        <v>IE-D</v>
      </c>
      <c r="G492" s="114" t="str">
        <f t="shared" si="396"/>
        <v>IE-KE</v>
      </c>
      <c r="H492" s="114" t="str">
        <f t="shared" si="396"/>
        <v>IE-KK</v>
      </c>
      <c r="I492" s="114" t="str">
        <f t="shared" si="396"/>
        <v>IE-LS</v>
      </c>
      <c r="J492" s="114" t="str">
        <f t="shared" si="396"/>
        <v>IE-LD</v>
      </c>
      <c r="K492" s="114" t="str">
        <f t="shared" si="396"/>
        <v>IE-LH</v>
      </c>
      <c r="L492" s="114" t="str">
        <f t="shared" si="396"/>
        <v>IE-MH</v>
      </c>
      <c r="M492" s="114" t="str">
        <f t="shared" si="396"/>
        <v>IE-OY</v>
      </c>
      <c r="N492" s="114" t="str">
        <f t="shared" si="396"/>
        <v>IE-WH</v>
      </c>
      <c r="O492" s="114" t="str">
        <f t="shared" si="396"/>
        <v>IE-WX</v>
      </c>
      <c r="P492" s="114" t="str">
        <f t="shared" si="396"/>
        <v>IE-WW</v>
      </c>
      <c r="Q492" s="114" t="str">
        <f t="shared" si="396"/>
        <v>IE-CE</v>
      </c>
      <c r="R492" s="114" t="str">
        <f t="shared" si="396"/>
        <v>IE-CO</v>
      </c>
      <c r="S492" s="114" t="str">
        <f t="shared" si="396"/>
        <v>IE-KY</v>
      </c>
      <c r="T492" s="114" t="str">
        <f t="shared" si="396"/>
        <v>IE-LK</v>
      </c>
      <c r="U492" s="114" t="str">
        <f t="shared" si="396"/>
        <v>IE-TA</v>
      </c>
      <c r="V492" s="114" t="str">
        <f t="shared" si="396"/>
        <v>IE-WD</v>
      </c>
      <c r="W492" s="114" t="str">
        <f t="shared" si="396"/>
        <v>IE-G</v>
      </c>
      <c r="X492" s="114" t="str">
        <f t="shared" si="396"/>
        <v>IE-LM</v>
      </c>
      <c r="Y492" s="114" t="str">
        <f t="shared" si="396"/>
        <v>IE-MO</v>
      </c>
      <c r="Z492" s="114" t="str">
        <f t="shared" si="396"/>
        <v>IE-RN</v>
      </c>
      <c r="AA492" s="114" t="str">
        <f t="shared" si="396"/>
        <v>IE-SO</v>
      </c>
      <c r="AB492" s="114" t="str">
        <f t="shared" si="396"/>
        <v>IE-CN</v>
      </c>
      <c r="AC492" s="114" t="str">
        <f t="shared" si="396"/>
        <v>IE-DL</v>
      </c>
      <c r="AD492" s="114" t="str">
        <f t="shared" si="396"/>
        <v>IE-MN</v>
      </c>
    </row>
    <row r="493" spans="2:30">
      <c r="B493" s="201" t="s">
        <v>630</v>
      </c>
      <c r="C493" s="247" t="s">
        <v>592</v>
      </c>
      <c r="D493" s="35">
        <f>D479/D$486</f>
        <v>0</v>
      </c>
      <c r="E493" s="35">
        <f t="shared" ref="E493:AD499" si="397">E479/E$486</f>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c r="AD493" s="35">
        <f t="shared" si="397"/>
        <v>0</v>
      </c>
    </row>
    <row r="494" spans="2:30">
      <c r="B494" s="201" t="s">
        <v>624</v>
      </c>
      <c r="C494" s="2" t="s">
        <v>592</v>
      </c>
      <c r="D494" s="35">
        <f t="shared" ref="D494:S499" si="398">D480/D$486</f>
        <v>0.53598233995584987</v>
      </c>
      <c r="E494" s="35">
        <f t="shared" si="398"/>
        <v>0.76086956521739135</v>
      </c>
      <c r="F494" s="35">
        <f t="shared" si="398"/>
        <v>0.53221957040572787</v>
      </c>
      <c r="G494" s="35">
        <f t="shared" si="398"/>
        <v>0.51369863013698636</v>
      </c>
      <c r="H494" s="35">
        <f t="shared" si="398"/>
        <v>0.44444444444444442</v>
      </c>
      <c r="I494" s="35">
        <f t="shared" si="398"/>
        <v>0.4107142857142857</v>
      </c>
      <c r="J494" s="35">
        <f t="shared" si="398"/>
        <v>0.58333333333333337</v>
      </c>
      <c r="K494" s="35">
        <f t="shared" si="398"/>
        <v>0.5145631067961165</v>
      </c>
      <c r="L494" s="35">
        <f t="shared" si="398"/>
        <v>0.52301255230125521</v>
      </c>
      <c r="M494" s="35">
        <f t="shared" si="398"/>
        <v>0.7931034482758621</v>
      </c>
      <c r="N494" s="35">
        <f t="shared" si="398"/>
        <v>0.47959183673469385</v>
      </c>
      <c r="O494" s="35">
        <f t="shared" si="398"/>
        <v>0.49645390070921985</v>
      </c>
      <c r="P494" s="35">
        <f t="shared" si="398"/>
        <v>0.52140077821011677</v>
      </c>
      <c r="Q494" s="35">
        <f t="shared" si="398"/>
        <v>0.56074766355140182</v>
      </c>
      <c r="R494" s="35">
        <f t="shared" si="398"/>
        <v>0.52529182879377434</v>
      </c>
      <c r="S494" s="35">
        <f t="shared" si="398"/>
        <v>0.5714285714285714</v>
      </c>
      <c r="T494" s="35">
        <f t="shared" si="397"/>
        <v>0.48780487804878048</v>
      </c>
      <c r="U494" s="35">
        <f t="shared" si="397"/>
        <v>0.53191489361702127</v>
      </c>
      <c r="V494" s="35">
        <f t="shared" si="397"/>
        <v>0.56999999999999995</v>
      </c>
      <c r="W494" s="35">
        <f t="shared" si="397"/>
        <v>0.52192982456140347</v>
      </c>
      <c r="X494" s="35">
        <f t="shared" si="397"/>
        <v>0.76470588235294112</v>
      </c>
      <c r="Y494" s="35">
        <f t="shared" si="397"/>
        <v>0.41379310344827586</v>
      </c>
      <c r="Z494" s="35">
        <f t="shared" si="397"/>
        <v>0.8</v>
      </c>
      <c r="AA494" s="35">
        <f t="shared" si="397"/>
        <v>0.7931034482758621</v>
      </c>
      <c r="AB494" s="35">
        <f t="shared" si="397"/>
        <v>0.65714285714285714</v>
      </c>
      <c r="AC494" s="35">
        <f t="shared" si="397"/>
        <v>0.66666666666666663</v>
      </c>
      <c r="AD494" s="35">
        <f t="shared" si="397"/>
        <v>0.80645161290322576</v>
      </c>
    </row>
    <row r="495" spans="2:30">
      <c r="B495" s="201" t="s">
        <v>625</v>
      </c>
      <c r="C495" s="2" t="s">
        <v>592</v>
      </c>
      <c r="D495" s="35">
        <f t="shared" si="398"/>
        <v>0.21766004415011037</v>
      </c>
      <c r="E495" s="35">
        <f t="shared" si="397"/>
        <v>0.2391304347826087</v>
      </c>
      <c r="F495" s="35">
        <f t="shared" si="397"/>
        <v>0.21599045346062051</v>
      </c>
      <c r="G495" s="35">
        <f t="shared" si="397"/>
        <v>0.21232876712328766</v>
      </c>
      <c r="H495" s="35">
        <f t="shared" si="397"/>
        <v>0.22222222222222221</v>
      </c>
      <c r="I495" s="35">
        <f t="shared" si="397"/>
        <v>0.19642857142857142</v>
      </c>
      <c r="J495" s="35">
        <f t="shared" si="397"/>
        <v>0.41666666666666669</v>
      </c>
      <c r="K495" s="35">
        <f t="shared" si="397"/>
        <v>0.21359223300970873</v>
      </c>
      <c r="L495" s="35">
        <f t="shared" si="397"/>
        <v>0.21757322175732219</v>
      </c>
      <c r="M495" s="35">
        <f t="shared" si="397"/>
        <v>0.20689655172413793</v>
      </c>
      <c r="N495" s="35">
        <f t="shared" si="397"/>
        <v>0.17346938775510204</v>
      </c>
      <c r="O495" s="35">
        <f t="shared" si="397"/>
        <v>0.19858156028368795</v>
      </c>
      <c r="P495" s="35">
        <f t="shared" si="397"/>
        <v>0.21789883268482491</v>
      </c>
      <c r="Q495" s="35">
        <f t="shared" si="397"/>
        <v>0.22429906542056074</v>
      </c>
      <c r="R495" s="35">
        <f t="shared" si="397"/>
        <v>0.2140077821011673</v>
      </c>
      <c r="S495" s="35">
        <f t="shared" si="397"/>
        <v>0.22448979591836735</v>
      </c>
      <c r="T495" s="35">
        <f t="shared" si="397"/>
        <v>0.21138211382113822</v>
      </c>
      <c r="U495" s="35">
        <f t="shared" si="397"/>
        <v>0.22340425531914893</v>
      </c>
      <c r="V495" s="35">
        <f t="shared" si="397"/>
        <v>0.24</v>
      </c>
      <c r="W495" s="35">
        <f t="shared" si="397"/>
        <v>0.21052631578947367</v>
      </c>
      <c r="X495" s="35">
        <f t="shared" si="397"/>
        <v>0.23529411764705882</v>
      </c>
      <c r="Y495" s="35">
        <f t="shared" si="397"/>
        <v>0.18965517241379309</v>
      </c>
      <c r="Z495" s="35">
        <f t="shared" si="397"/>
        <v>0.2</v>
      </c>
      <c r="AA495" s="35">
        <f t="shared" si="397"/>
        <v>0.20689655172413793</v>
      </c>
      <c r="AB495" s="35">
        <f t="shared" si="397"/>
        <v>0.34285714285714286</v>
      </c>
      <c r="AC495" s="35">
        <f t="shared" si="397"/>
        <v>0.33333333333333331</v>
      </c>
      <c r="AD495" s="35">
        <f t="shared" si="397"/>
        <v>0.19354838709677419</v>
      </c>
    </row>
    <row r="496" spans="2:30">
      <c r="B496" s="201" t="s">
        <v>626</v>
      </c>
      <c r="C496" s="2" t="s">
        <v>592</v>
      </c>
      <c r="D496" s="35">
        <f t="shared" si="398"/>
        <v>0.17549668874172186</v>
      </c>
      <c r="E496" s="35">
        <f t="shared" si="397"/>
        <v>0</v>
      </c>
      <c r="F496" s="35">
        <f t="shared" si="397"/>
        <v>0.17840095465393796</v>
      </c>
      <c r="G496" s="35">
        <f t="shared" si="397"/>
        <v>0.1952054794520548</v>
      </c>
      <c r="H496" s="35">
        <f t="shared" si="397"/>
        <v>0.24074074074074073</v>
      </c>
      <c r="I496" s="35">
        <f t="shared" si="397"/>
        <v>0.26785714285714285</v>
      </c>
      <c r="J496" s="35">
        <f t="shared" si="397"/>
        <v>0</v>
      </c>
      <c r="K496" s="35">
        <f t="shared" si="397"/>
        <v>0.1941747572815534</v>
      </c>
      <c r="L496" s="35">
        <f t="shared" si="397"/>
        <v>0.18828451882845187</v>
      </c>
      <c r="M496" s="35">
        <f t="shared" si="397"/>
        <v>0</v>
      </c>
      <c r="N496" s="35">
        <f t="shared" si="397"/>
        <v>0.25510204081632654</v>
      </c>
      <c r="O496" s="35">
        <f t="shared" si="397"/>
        <v>0.21985815602836881</v>
      </c>
      <c r="P496" s="35">
        <f t="shared" si="397"/>
        <v>0.1867704280155642</v>
      </c>
      <c r="Q496" s="35">
        <f t="shared" si="397"/>
        <v>0.14953271028037382</v>
      </c>
      <c r="R496" s="35">
        <f t="shared" si="397"/>
        <v>0.18482490272373542</v>
      </c>
      <c r="S496" s="35">
        <f t="shared" si="397"/>
        <v>0.15306122448979592</v>
      </c>
      <c r="T496" s="35">
        <f t="shared" si="397"/>
        <v>0.21138211382113822</v>
      </c>
      <c r="U496" s="35">
        <f t="shared" si="397"/>
        <v>0.1702127659574468</v>
      </c>
      <c r="V496" s="35">
        <f t="shared" si="397"/>
        <v>0.14000000000000001</v>
      </c>
      <c r="W496" s="35">
        <f t="shared" si="397"/>
        <v>0.19298245614035087</v>
      </c>
      <c r="X496" s="35">
        <f t="shared" si="397"/>
        <v>0</v>
      </c>
      <c r="Y496" s="35">
        <f t="shared" si="397"/>
        <v>0.27586206896551724</v>
      </c>
      <c r="Z496" s="35">
        <f t="shared" si="397"/>
        <v>0</v>
      </c>
      <c r="AA496" s="35">
        <f t="shared" si="397"/>
        <v>0</v>
      </c>
      <c r="AB496" s="35">
        <f t="shared" si="397"/>
        <v>0</v>
      </c>
      <c r="AC496" s="35">
        <f t="shared" si="397"/>
        <v>0</v>
      </c>
      <c r="AD496" s="35">
        <f t="shared" si="397"/>
        <v>0</v>
      </c>
    </row>
    <row r="497" spans="2:30">
      <c r="B497" s="201" t="s">
        <v>627</v>
      </c>
      <c r="C497" s="2" t="s">
        <v>592</v>
      </c>
      <c r="D497" s="35">
        <f t="shared" si="398"/>
        <v>5.3200883002207502E-2</v>
      </c>
      <c r="E497" s="35">
        <f t="shared" si="397"/>
        <v>0</v>
      </c>
      <c r="F497" s="35">
        <f t="shared" si="397"/>
        <v>5.5489260143198091E-2</v>
      </c>
      <c r="G497" s="35">
        <f t="shared" si="397"/>
        <v>5.8219178082191778E-2</v>
      </c>
      <c r="H497" s="35">
        <f t="shared" si="397"/>
        <v>7.407407407407407E-2</v>
      </c>
      <c r="I497" s="35">
        <f t="shared" si="397"/>
        <v>8.9285714285714288E-2</v>
      </c>
      <c r="J497" s="35">
        <f t="shared" si="397"/>
        <v>0</v>
      </c>
      <c r="K497" s="35">
        <f t="shared" si="397"/>
        <v>5.8252427184466021E-2</v>
      </c>
      <c r="L497" s="35">
        <f t="shared" si="397"/>
        <v>5.4393305439330547E-2</v>
      </c>
      <c r="M497" s="35">
        <f t="shared" si="397"/>
        <v>0</v>
      </c>
      <c r="N497" s="35">
        <f t="shared" si="397"/>
        <v>7.1428571428571425E-2</v>
      </c>
      <c r="O497" s="35">
        <f t="shared" si="397"/>
        <v>6.3829787234042548E-2</v>
      </c>
      <c r="P497" s="35">
        <f t="shared" si="397"/>
        <v>5.4474708171206226E-2</v>
      </c>
      <c r="Q497" s="35">
        <f t="shared" si="397"/>
        <v>4.6728971962616821E-2</v>
      </c>
      <c r="R497" s="35">
        <f t="shared" si="397"/>
        <v>5.642023346303502E-2</v>
      </c>
      <c r="S497" s="35">
        <f t="shared" si="397"/>
        <v>4.0816326530612242E-2</v>
      </c>
      <c r="T497" s="35">
        <f t="shared" si="397"/>
        <v>6.5040650406504072E-2</v>
      </c>
      <c r="U497" s="35">
        <f t="shared" si="397"/>
        <v>5.3191489361702128E-2</v>
      </c>
      <c r="V497" s="35">
        <f t="shared" si="397"/>
        <v>0.04</v>
      </c>
      <c r="W497" s="35">
        <f t="shared" si="397"/>
        <v>5.701754385964912E-2</v>
      </c>
      <c r="X497" s="35">
        <f t="shared" si="397"/>
        <v>0</v>
      </c>
      <c r="Y497" s="35">
        <f t="shared" si="397"/>
        <v>8.6206896551724144E-2</v>
      </c>
      <c r="Z497" s="35">
        <f t="shared" si="397"/>
        <v>0</v>
      </c>
      <c r="AA497" s="35">
        <f t="shared" si="397"/>
        <v>0</v>
      </c>
      <c r="AB497" s="35">
        <f t="shared" si="397"/>
        <v>0</v>
      </c>
      <c r="AC497" s="35">
        <f t="shared" si="397"/>
        <v>0</v>
      </c>
      <c r="AD497" s="35">
        <f t="shared" si="397"/>
        <v>0</v>
      </c>
    </row>
    <row r="498" spans="2:30">
      <c r="B498" s="201" t="s">
        <v>628</v>
      </c>
      <c r="C498" s="2" t="s">
        <v>592</v>
      </c>
      <c r="D498" s="35">
        <f t="shared" si="398"/>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c r="AD498" s="35">
        <f t="shared" si="397"/>
        <v>0</v>
      </c>
    </row>
    <row r="499" spans="2:30">
      <c r="B499" s="201" t="s">
        <v>631</v>
      </c>
      <c r="C499" s="2" t="s">
        <v>592</v>
      </c>
      <c r="D499" s="35">
        <f t="shared" si="398"/>
        <v>1.7660044150110375E-2</v>
      </c>
      <c r="E499" s="35">
        <f t="shared" si="397"/>
        <v>0</v>
      </c>
      <c r="F499" s="35">
        <f t="shared" si="397"/>
        <v>1.7899761336515514E-2</v>
      </c>
      <c r="G499" s="35">
        <f t="shared" si="397"/>
        <v>2.0547945205479451E-2</v>
      </c>
      <c r="H499" s="35">
        <f t="shared" si="397"/>
        <v>1.8518518518518517E-2</v>
      </c>
      <c r="I499" s="35">
        <f t="shared" si="397"/>
        <v>3.5714285714285712E-2</v>
      </c>
      <c r="J499" s="35">
        <f t="shared" si="397"/>
        <v>0</v>
      </c>
      <c r="K499" s="35">
        <f t="shared" si="397"/>
        <v>1.9417475728155338E-2</v>
      </c>
      <c r="L499" s="35">
        <f t="shared" si="397"/>
        <v>1.6736401673640166E-2</v>
      </c>
      <c r="M499" s="35">
        <f t="shared" si="397"/>
        <v>0</v>
      </c>
      <c r="N499" s="35">
        <f t="shared" si="397"/>
        <v>2.0408163265306121E-2</v>
      </c>
      <c r="O499" s="35">
        <f t="shared" si="397"/>
        <v>2.1276595744680851E-2</v>
      </c>
      <c r="P499" s="35">
        <f t="shared" si="397"/>
        <v>1.9455252918287938E-2</v>
      </c>
      <c r="Q499" s="35">
        <f t="shared" si="397"/>
        <v>1.8691588785046728E-2</v>
      </c>
      <c r="R499" s="35">
        <f t="shared" si="397"/>
        <v>1.9455252918287938E-2</v>
      </c>
      <c r="S499" s="35">
        <f t="shared" si="397"/>
        <v>1.020408163265306E-2</v>
      </c>
      <c r="T499" s="35">
        <f t="shared" si="397"/>
        <v>2.4390243902439025E-2</v>
      </c>
      <c r="U499" s="35">
        <f t="shared" si="397"/>
        <v>2.1276595744680851E-2</v>
      </c>
      <c r="V499" s="35">
        <f t="shared" si="397"/>
        <v>0.01</v>
      </c>
      <c r="W499" s="35">
        <f t="shared" si="397"/>
        <v>1.7543859649122806E-2</v>
      </c>
      <c r="X499" s="35">
        <f t="shared" si="397"/>
        <v>0</v>
      </c>
      <c r="Y499" s="35">
        <f t="shared" si="397"/>
        <v>3.4482758620689655E-2</v>
      </c>
      <c r="Z499" s="35">
        <f t="shared" si="397"/>
        <v>0</v>
      </c>
      <c r="AA499" s="35">
        <f t="shared" si="397"/>
        <v>0</v>
      </c>
      <c r="AB499" s="35">
        <f t="shared" si="397"/>
        <v>0</v>
      </c>
      <c r="AC499" s="35">
        <f t="shared" si="397"/>
        <v>0</v>
      </c>
      <c r="AD499" s="35">
        <f t="shared" si="397"/>
        <v>0</v>
      </c>
    </row>
    <row r="500" spans="2:30">
      <c r="B500" s="200" t="s">
        <v>16</v>
      </c>
      <c r="C500" s="200" t="s">
        <v>592</v>
      </c>
      <c r="D500" s="145">
        <f t="shared" ref="D500:AD500" si="399">SUM(D493:D499)</f>
        <v>1</v>
      </c>
      <c r="E500" s="145">
        <f t="shared" si="399"/>
        <v>1</v>
      </c>
      <c r="F500" s="145">
        <f t="shared" si="399"/>
        <v>0.99999999999999989</v>
      </c>
      <c r="G500" s="145">
        <f t="shared" si="399"/>
        <v>1</v>
      </c>
      <c r="H500" s="145">
        <f t="shared" si="399"/>
        <v>0.99999999999999989</v>
      </c>
      <c r="I500" s="145">
        <f t="shared" si="399"/>
        <v>1</v>
      </c>
      <c r="J500" s="145">
        <f t="shared" si="399"/>
        <v>1</v>
      </c>
      <c r="K500" s="145">
        <f t="shared" si="399"/>
        <v>1</v>
      </c>
      <c r="L500" s="145">
        <f t="shared" si="399"/>
        <v>1</v>
      </c>
      <c r="M500" s="145">
        <f t="shared" si="399"/>
        <v>1</v>
      </c>
      <c r="N500" s="145">
        <f t="shared" si="399"/>
        <v>1</v>
      </c>
      <c r="O500" s="145">
        <f t="shared" si="399"/>
        <v>1</v>
      </c>
      <c r="P500" s="145">
        <f t="shared" si="399"/>
        <v>1</v>
      </c>
      <c r="Q500" s="145">
        <f t="shared" si="399"/>
        <v>1</v>
      </c>
      <c r="R500" s="145">
        <f t="shared" si="399"/>
        <v>1</v>
      </c>
      <c r="S500" s="145">
        <f t="shared" si="399"/>
        <v>1</v>
      </c>
      <c r="T500" s="145">
        <f t="shared" si="399"/>
        <v>1</v>
      </c>
      <c r="U500" s="145">
        <f t="shared" si="399"/>
        <v>1</v>
      </c>
      <c r="V500" s="145">
        <f t="shared" si="399"/>
        <v>1</v>
      </c>
      <c r="W500" s="145">
        <f t="shared" si="399"/>
        <v>0.99999999999999978</v>
      </c>
      <c r="X500" s="145">
        <f t="shared" si="399"/>
        <v>1</v>
      </c>
      <c r="Y500" s="145">
        <f t="shared" si="399"/>
        <v>0.99999999999999989</v>
      </c>
      <c r="Z500" s="145">
        <f t="shared" si="399"/>
        <v>1</v>
      </c>
      <c r="AA500" s="145">
        <f t="shared" si="399"/>
        <v>1</v>
      </c>
      <c r="AB500" s="145">
        <f t="shared" si="399"/>
        <v>1</v>
      </c>
      <c r="AC500" s="145">
        <f t="shared" si="399"/>
        <v>1</v>
      </c>
      <c r="AD500" s="145">
        <f t="shared" si="399"/>
        <v>1</v>
      </c>
    </row>
    <row r="501" spans="2:30">
      <c r="B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row>
    <row r="502" spans="2:30">
      <c r="B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row>
    <row r="503" spans="2:30">
      <c r="B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row>
    <row r="504" spans="2:30" ht="15.6">
      <c r="B504" s="167" t="s">
        <v>622</v>
      </c>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row>
    <row r="505" spans="2:30">
      <c r="B505" s="114" t="s">
        <v>623</v>
      </c>
      <c r="C505" s="114" t="s">
        <v>63</v>
      </c>
      <c r="D505" s="114" t="str">
        <f>D492</f>
        <v>IE</v>
      </c>
      <c r="E505" s="114" t="str">
        <f t="shared" ref="E505:AD505" si="400">E492</f>
        <v>IE-CW</v>
      </c>
      <c r="F505" s="114" t="str">
        <f t="shared" si="400"/>
        <v>IE-D</v>
      </c>
      <c r="G505" s="114" t="str">
        <f t="shared" si="400"/>
        <v>IE-KE</v>
      </c>
      <c r="H505" s="114" t="str">
        <f t="shared" si="400"/>
        <v>IE-KK</v>
      </c>
      <c r="I505" s="114" t="str">
        <f t="shared" si="400"/>
        <v>IE-LS</v>
      </c>
      <c r="J505" s="114" t="str">
        <f t="shared" si="400"/>
        <v>IE-LD</v>
      </c>
      <c r="K505" s="114" t="str">
        <f t="shared" si="400"/>
        <v>IE-LH</v>
      </c>
      <c r="L505" s="114" t="str">
        <f t="shared" si="400"/>
        <v>IE-MH</v>
      </c>
      <c r="M505" s="114" t="str">
        <f t="shared" si="400"/>
        <v>IE-OY</v>
      </c>
      <c r="N505" s="114" t="str">
        <f t="shared" si="400"/>
        <v>IE-WH</v>
      </c>
      <c r="O505" s="114" t="str">
        <f t="shared" si="400"/>
        <v>IE-WX</v>
      </c>
      <c r="P505" s="114" t="str">
        <f t="shared" si="400"/>
        <v>IE-WW</v>
      </c>
      <c r="Q505" s="114" t="str">
        <f t="shared" si="400"/>
        <v>IE-CE</v>
      </c>
      <c r="R505" s="114" t="str">
        <f t="shared" si="400"/>
        <v>IE-CO</v>
      </c>
      <c r="S505" s="114" t="str">
        <f t="shared" si="400"/>
        <v>IE-KY</v>
      </c>
      <c r="T505" s="114" t="str">
        <f t="shared" si="400"/>
        <v>IE-LK</v>
      </c>
      <c r="U505" s="114" t="str">
        <f t="shared" si="400"/>
        <v>IE-TA</v>
      </c>
      <c r="V505" s="114" t="str">
        <f t="shared" si="400"/>
        <v>IE-WD</v>
      </c>
      <c r="W505" s="114" t="str">
        <f t="shared" si="400"/>
        <v>IE-G</v>
      </c>
      <c r="X505" s="114" t="str">
        <f t="shared" si="400"/>
        <v>IE-LM</v>
      </c>
      <c r="Y505" s="114" t="str">
        <f t="shared" si="400"/>
        <v>IE-MO</v>
      </c>
      <c r="Z505" s="114" t="str">
        <f t="shared" si="400"/>
        <v>IE-RN</v>
      </c>
      <c r="AA505" s="114" t="str">
        <f t="shared" si="400"/>
        <v>IE-SO</v>
      </c>
      <c r="AB505" s="114" t="str">
        <f t="shared" si="400"/>
        <v>IE-CN</v>
      </c>
      <c r="AC505" s="114" t="str">
        <f t="shared" si="400"/>
        <v>IE-DL</v>
      </c>
      <c r="AD505" s="114" t="str">
        <f t="shared" si="400"/>
        <v>IE-MN</v>
      </c>
    </row>
    <row r="506" spans="2:30">
      <c r="B506" s="247" t="s">
        <v>630</v>
      </c>
      <c r="C506" s="201" t="s">
        <v>593</v>
      </c>
      <c r="D506" s="249">
        <v>0.273642</v>
      </c>
      <c r="E506" s="249">
        <v>0.273642</v>
      </c>
      <c r="F506" s="249">
        <v>0.273642</v>
      </c>
      <c r="G506" s="249">
        <v>0.273642</v>
      </c>
      <c r="H506" s="249">
        <v>0.273642</v>
      </c>
      <c r="I506" s="249">
        <v>0.273642</v>
      </c>
      <c r="J506" s="249">
        <v>0.273642</v>
      </c>
      <c r="K506" s="249">
        <v>0.273642</v>
      </c>
      <c r="L506" s="249">
        <v>0.273642</v>
      </c>
      <c r="M506" s="249">
        <v>0.273642</v>
      </c>
      <c r="N506" s="249">
        <v>0.273642</v>
      </c>
      <c r="O506" s="249">
        <v>0.273642</v>
      </c>
      <c r="P506" s="249">
        <v>0.273642</v>
      </c>
      <c r="Q506" s="249">
        <v>0.273642</v>
      </c>
      <c r="R506" s="249">
        <v>0.273642</v>
      </c>
      <c r="S506" s="249">
        <v>0.273642</v>
      </c>
      <c r="T506" s="249">
        <v>0.273642</v>
      </c>
      <c r="U506" s="249">
        <v>0.273642</v>
      </c>
      <c r="V506" s="249">
        <v>0.273642</v>
      </c>
      <c r="W506" s="249">
        <v>0.273642</v>
      </c>
      <c r="X506" s="249">
        <v>0.273642</v>
      </c>
      <c r="Y506" s="249">
        <v>0.273642</v>
      </c>
      <c r="Z506" s="249">
        <v>0.273642</v>
      </c>
      <c r="AA506" s="249">
        <v>0.273642</v>
      </c>
      <c r="AB506" s="249">
        <v>0.273642</v>
      </c>
      <c r="AC506" s="249">
        <v>0.273642</v>
      </c>
      <c r="AD506" s="249">
        <v>0.273642</v>
      </c>
    </row>
    <row r="507" spans="2:30">
      <c r="B507" s="2" t="s">
        <v>624</v>
      </c>
      <c r="C507" s="201" t="s">
        <v>593</v>
      </c>
      <c r="D507" s="249">
        <v>0.54281375999999992</v>
      </c>
      <c r="E507" s="249">
        <v>0.54281375999999992</v>
      </c>
      <c r="F507" s="249">
        <v>0.54281375999999992</v>
      </c>
      <c r="G507" s="249">
        <v>0.54281375999999992</v>
      </c>
      <c r="H507" s="249">
        <v>0.54281375999999992</v>
      </c>
      <c r="I507" s="249">
        <v>0.54281375999999992</v>
      </c>
      <c r="J507" s="249">
        <v>0.54281375999999992</v>
      </c>
      <c r="K507" s="249">
        <v>0.54281375999999992</v>
      </c>
      <c r="L507" s="249">
        <v>0.54281375999999992</v>
      </c>
      <c r="M507" s="249">
        <v>0.54281375999999992</v>
      </c>
      <c r="N507" s="249">
        <v>0.54281375999999992</v>
      </c>
      <c r="O507" s="249">
        <v>0.54281375999999992</v>
      </c>
      <c r="P507" s="249">
        <v>0.54281375999999992</v>
      </c>
      <c r="Q507" s="249">
        <v>0.54281375999999992</v>
      </c>
      <c r="R507" s="249">
        <v>0.54281375999999992</v>
      </c>
      <c r="S507" s="249">
        <v>0.54281375999999992</v>
      </c>
      <c r="T507" s="249">
        <v>0.54281375999999992</v>
      </c>
      <c r="U507" s="249">
        <v>0.54281375999999992</v>
      </c>
      <c r="V507" s="249">
        <v>0.54281375999999992</v>
      </c>
      <c r="W507" s="249">
        <v>0.54281375999999992</v>
      </c>
      <c r="X507" s="249">
        <v>0.54281375999999992</v>
      </c>
      <c r="Y507" s="249">
        <v>0.54281375999999992</v>
      </c>
      <c r="Z507" s="249">
        <v>0.54281375999999992</v>
      </c>
      <c r="AA507" s="249">
        <v>0.54281375999999992</v>
      </c>
      <c r="AB507" s="249">
        <v>0.54281375999999992</v>
      </c>
      <c r="AC507" s="249">
        <v>0.54281375999999992</v>
      </c>
      <c r="AD507" s="249">
        <v>0.54281375999999992</v>
      </c>
    </row>
    <row r="508" spans="2:30">
      <c r="B508" s="2" t="s">
        <v>625</v>
      </c>
      <c r="C508" s="201" t="s">
        <v>593</v>
      </c>
      <c r="D508" s="249">
        <v>0.61380411428571424</v>
      </c>
      <c r="E508" s="249">
        <v>0.61380411428571424</v>
      </c>
      <c r="F508" s="249">
        <v>0.61380411428571424</v>
      </c>
      <c r="G508" s="249">
        <v>0.61380411428571424</v>
      </c>
      <c r="H508" s="249">
        <v>0.61380411428571424</v>
      </c>
      <c r="I508" s="249">
        <v>0.61380411428571424</v>
      </c>
      <c r="J508" s="249">
        <v>0.61380411428571424</v>
      </c>
      <c r="K508" s="249">
        <v>0.61380411428571424</v>
      </c>
      <c r="L508" s="249">
        <v>0.61380411428571424</v>
      </c>
      <c r="M508" s="249">
        <v>0.61380411428571424</v>
      </c>
      <c r="N508" s="249">
        <v>0.61380411428571424</v>
      </c>
      <c r="O508" s="249">
        <v>0.61380411428571424</v>
      </c>
      <c r="P508" s="249">
        <v>0.61380411428571424</v>
      </c>
      <c r="Q508" s="249">
        <v>0.61380411428571424</v>
      </c>
      <c r="R508" s="249">
        <v>0.61380411428571424</v>
      </c>
      <c r="S508" s="249">
        <v>0.61380411428571424</v>
      </c>
      <c r="T508" s="249">
        <v>0.61380411428571424</v>
      </c>
      <c r="U508" s="249">
        <v>0.61380411428571424</v>
      </c>
      <c r="V508" s="249">
        <v>0.61380411428571424</v>
      </c>
      <c r="W508" s="249">
        <v>0.61380411428571424</v>
      </c>
      <c r="X508" s="249">
        <v>0.61380411428571424</v>
      </c>
      <c r="Y508" s="249">
        <v>0.61380411428571424</v>
      </c>
      <c r="Z508" s="249">
        <v>0.61380411428571424</v>
      </c>
      <c r="AA508" s="249">
        <v>0.61380411428571424</v>
      </c>
      <c r="AB508" s="249">
        <v>0.61380411428571424</v>
      </c>
      <c r="AC508" s="249">
        <v>0.61380411428571424</v>
      </c>
      <c r="AD508" s="249">
        <v>0.61380411428571424</v>
      </c>
    </row>
    <row r="509" spans="2:30">
      <c r="B509" s="2" t="s">
        <v>626</v>
      </c>
      <c r="C509" s="201" t="s">
        <v>593</v>
      </c>
      <c r="D509" s="249">
        <v>0.65324320000000002</v>
      </c>
      <c r="E509" s="249">
        <v>0.65324320000000002</v>
      </c>
      <c r="F509" s="249">
        <v>0.65324320000000002</v>
      </c>
      <c r="G509" s="249">
        <v>0.65324320000000002</v>
      </c>
      <c r="H509" s="249">
        <v>0.65324320000000002</v>
      </c>
      <c r="I509" s="249">
        <v>0.65324320000000002</v>
      </c>
      <c r="J509" s="249">
        <v>0.65324320000000002</v>
      </c>
      <c r="K509" s="249">
        <v>0.65324320000000002</v>
      </c>
      <c r="L509" s="249">
        <v>0.65324320000000002</v>
      </c>
      <c r="M509" s="249">
        <v>0.65324320000000002</v>
      </c>
      <c r="N509" s="249">
        <v>0.65324320000000002</v>
      </c>
      <c r="O509" s="249">
        <v>0.65324320000000002</v>
      </c>
      <c r="P509" s="249">
        <v>0.65324320000000002</v>
      </c>
      <c r="Q509" s="249">
        <v>0.65324320000000002</v>
      </c>
      <c r="R509" s="249">
        <v>0.65324320000000002</v>
      </c>
      <c r="S509" s="249">
        <v>0.65324320000000002</v>
      </c>
      <c r="T509" s="249">
        <v>0.65324320000000002</v>
      </c>
      <c r="U509" s="249">
        <v>0.65324320000000002</v>
      </c>
      <c r="V509" s="249">
        <v>0.65324320000000002</v>
      </c>
      <c r="W509" s="249">
        <v>0.65324320000000002</v>
      </c>
      <c r="X509" s="249">
        <v>0.65324320000000002</v>
      </c>
      <c r="Y509" s="249">
        <v>0.65324320000000002</v>
      </c>
      <c r="Z509" s="249">
        <v>0.65324320000000002</v>
      </c>
      <c r="AA509" s="249">
        <v>0.65324320000000002</v>
      </c>
      <c r="AB509" s="249">
        <v>0.65324320000000002</v>
      </c>
      <c r="AC509" s="249">
        <v>0.65324320000000002</v>
      </c>
      <c r="AD509" s="249">
        <v>0.65324320000000002</v>
      </c>
    </row>
    <row r="510" spans="2:30">
      <c r="B510" s="2" t="s">
        <v>627</v>
      </c>
      <c r="C510" s="201" t="s">
        <v>593</v>
      </c>
      <c r="D510" s="249">
        <v>0.67834080000000008</v>
      </c>
      <c r="E510" s="249">
        <v>0.67834080000000008</v>
      </c>
      <c r="F510" s="249">
        <v>0.67834080000000008</v>
      </c>
      <c r="G510" s="249">
        <v>0.67834080000000008</v>
      </c>
      <c r="H510" s="249">
        <v>0.67834080000000008</v>
      </c>
      <c r="I510" s="249">
        <v>0.67834080000000008</v>
      </c>
      <c r="J510" s="249">
        <v>0.67834080000000008</v>
      </c>
      <c r="K510" s="249">
        <v>0.67834080000000008</v>
      </c>
      <c r="L510" s="249">
        <v>0.67834080000000008</v>
      </c>
      <c r="M510" s="249">
        <v>0.67834080000000008</v>
      </c>
      <c r="N510" s="249">
        <v>0.67834080000000008</v>
      </c>
      <c r="O510" s="249">
        <v>0.67834080000000008</v>
      </c>
      <c r="P510" s="249">
        <v>0.67834080000000008</v>
      </c>
      <c r="Q510" s="249">
        <v>0.67834080000000008</v>
      </c>
      <c r="R510" s="249">
        <v>0.67834080000000008</v>
      </c>
      <c r="S510" s="249">
        <v>0.67834080000000008</v>
      </c>
      <c r="T510" s="249">
        <v>0.67834080000000008</v>
      </c>
      <c r="U510" s="249">
        <v>0.67834080000000008</v>
      </c>
      <c r="V510" s="249">
        <v>0.67834080000000008</v>
      </c>
      <c r="W510" s="249">
        <v>0.67834080000000008</v>
      </c>
      <c r="X510" s="249">
        <v>0.67834080000000008</v>
      </c>
      <c r="Y510" s="249">
        <v>0.67834080000000008</v>
      </c>
      <c r="Z510" s="249">
        <v>0.67834080000000008</v>
      </c>
      <c r="AA510" s="249">
        <v>0.67834080000000008</v>
      </c>
      <c r="AB510" s="249">
        <v>0.67834080000000008</v>
      </c>
      <c r="AC510" s="249">
        <v>0.67834080000000008</v>
      </c>
      <c r="AD510" s="249">
        <v>0.67834080000000008</v>
      </c>
    </row>
    <row r="511" spans="2:30">
      <c r="B511" s="2" t="s">
        <v>628</v>
      </c>
      <c r="C511" s="2" t="s">
        <v>593</v>
      </c>
      <c r="D511" s="249">
        <v>0.69571606153846166</v>
      </c>
      <c r="E511" s="249">
        <v>0.69571606153846166</v>
      </c>
      <c r="F511" s="249">
        <v>0.69571606153846166</v>
      </c>
      <c r="G511" s="249">
        <v>0.69571606153846166</v>
      </c>
      <c r="H511" s="249">
        <v>0.69571606153846166</v>
      </c>
      <c r="I511" s="249">
        <v>0.69571606153846166</v>
      </c>
      <c r="J511" s="249">
        <v>0.69571606153846166</v>
      </c>
      <c r="K511" s="249">
        <v>0.69571606153846166</v>
      </c>
      <c r="L511" s="249">
        <v>0.69571606153846166</v>
      </c>
      <c r="M511" s="249">
        <v>0.69571606153846166</v>
      </c>
      <c r="N511" s="249">
        <v>0.69571606153846166</v>
      </c>
      <c r="O511" s="249">
        <v>0.69571606153846166</v>
      </c>
      <c r="P511" s="249">
        <v>0.69571606153846166</v>
      </c>
      <c r="Q511" s="249">
        <v>0.69571606153846166</v>
      </c>
      <c r="R511" s="249">
        <v>0.69571606153846166</v>
      </c>
      <c r="S511" s="249">
        <v>0.69571606153846166</v>
      </c>
      <c r="T511" s="249">
        <v>0.69571606153846166</v>
      </c>
      <c r="U511" s="249">
        <v>0.69571606153846166</v>
      </c>
      <c r="V511" s="249">
        <v>0.69571606153846166</v>
      </c>
      <c r="W511" s="249">
        <v>0.69571606153846166</v>
      </c>
      <c r="X511" s="249">
        <v>0.69571606153846166</v>
      </c>
      <c r="Y511" s="249">
        <v>0.69571606153846166</v>
      </c>
      <c r="Z511" s="249">
        <v>0.69571606153846166</v>
      </c>
      <c r="AA511" s="249">
        <v>0.69571606153846166</v>
      </c>
      <c r="AB511" s="249">
        <v>0.69571606153846166</v>
      </c>
      <c r="AC511" s="249">
        <v>0.69571606153846166</v>
      </c>
      <c r="AD511" s="249">
        <v>0.69571606153846166</v>
      </c>
    </row>
    <row r="512" spans="2:30">
      <c r="B512" s="200" t="s">
        <v>631</v>
      </c>
      <c r="C512" s="200" t="s">
        <v>593</v>
      </c>
      <c r="D512" s="254">
        <v>0.71104610999999995</v>
      </c>
      <c r="E512" s="254">
        <v>0.71104610999999995</v>
      </c>
      <c r="F512" s="254">
        <v>0.71104610999999995</v>
      </c>
      <c r="G512" s="254">
        <v>0.71104610999999995</v>
      </c>
      <c r="H512" s="254">
        <v>0.71104610999999995</v>
      </c>
      <c r="I512" s="254">
        <v>0.71104610999999995</v>
      </c>
      <c r="J512" s="254">
        <v>0.71104610999999995</v>
      </c>
      <c r="K512" s="254">
        <v>0.71104610999999995</v>
      </c>
      <c r="L512" s="254">
        <v>0.71104610999999995</v>
      </c>
      <c r="M512" s="254">
        <v>0.71104610999999995</v>
      </c>
      <c r="N512" s="254">
        <v>0.71104610999999995</v>
      </c>
      <c r="O512" s="254">
        <v>0.71104610999999995</v>
      </c>
      <c r="P512" s="254">
        <v>0.71104610999999995</v>
      </c>
      <c r="Q512" s="254">
        <v>0.71104610999999995</v>
      </c>
      <c r="R512" s="254">
        <v>0.71104610999999995</v>
      </c>
      <c r="S512" s="254">
        <v>0.71104610999999995</v>
      </c>
      <c r="T512" s="254">
        <v>0.71104610999999995</v>
      </c>
      <c r="U512" s="254">
        <v>0.71104610999999995</v>
      </c>
      <c r="V512" s="254">
        <v>0.71104610999999995</v>
      </c>
      <c r="W512" s="254">
        <v>0.71104610999999995</v>
      </c>
      <c r="X512" s="254">
        <v>0.71104610999999995</v>
      </c>
      <c r="Y512" s="254">
        <v>0.71104610999999995</v>
      </c>
      <c r="Z512" s="254">
        <v>0.71104610999999995</v>
      </c>
      <c r="AA512" s="254">
        <v>0.71104610999999995</v>
      </c>
      <c r="AB512" s="254">
        <v>0.71104610999999995</v>
      </c>
      <c r="AC512" s="254">
        <v>0.71104610999999995</v>
      </c>
      <c r="AD512" s="254">
        <v>0.71104610999999995</v>
      </c>
    </row>
    <row r="513" spans="2:30">
      <c r="B513" s="250" t="s">
        <v>597</v>
      </c>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row>
    <row r="514" spans="2:30">
      <c r="B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row>
    <row r="515" spans="2:30">
      <c r="B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ht="15.6">
      <c r="B517" s="167" t="s">
        <v>622</v>
      </c>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114" t="s">
        <v>623</v>
      </c>
      <c r="C518" s="114" t="s">
        <v>63</v>
      </c>
      <c r="D518" s="114" t="str">
        <f>D505</f>
        <v>IE</v>
      </c>
      <c r="E518" s="114" t="str">
        <f t="shared" ref="E518:AD518" si="401">E505</f>
        <v>IE-CW</v>
      </c>
      <c r="F518" s="114" t="str">
        <f t="shared" si="401"/>
        <v>IE-D</v>
      </c>
      <c r="G518" s="114" t="str">
        <f t="shared" si="401"/>
        <v>IE-KE</v>
      </c>
      <c r="H518" s="114" t="str">
        <f t="shared" si="401"/>
        <v>IE-KK</v>
      </c>
      <c r="I518" s="114" t="str">
        <f t="shared" si="401"/>
        <v>IE-LS</v>
      </c>
      <c r="J518" s="114" t="str">
        <f t="shared" si="401"/>
        <v>IE-LD</v>
      </c>
      <c r="K518" s="114" t="str">
        <f t="shared" si="401"/>
        <v>IE-LH</v>
      </c>
      <c r="L518" s="114" t="str">
        <f t="shared" si="401"/>
        <v>IE-MH</v>
      </c>
      <c r="M518" s="114" t="str">
        <f t="shared" si="401"/>
        <v>IE-OY</v>
      </c>
      <c r="N518" s="114" t="str">
        <f t="shared" si="401"/>
        <v>IE-WH</v>
      </c>
      <c r="O518" s="114" t="str">
        <f t="shared" si="401"/>
        <v>IE-WX</v>
      </c>
      <c r="P518" s="114" t="str">
        <f t="shared" si="401"/>
        <v>IE-WW</v>
      </c>
      <c r="Q518" s="114" t="str">
        <f t="shared" si="401"/>
        <v>IE-CE</v>
      </c>
      <c r="R518" s="114" t="str">
        <f t="shared" si="401"/>
        <v>IE-CO</v>
      </c>
      <c r="S518" s="114" t="str">
        <f t="shared" si="401"/>
        <v>IE-KY</v>
      </c>
      <c r="T518" s="114" t="str">
        <f t="shared" si="401"/>
        <v>IE-LK</v>
      </c>
      <c r="U518" s="114" t="str">
        <f t="shared" si="401"/>
        <v>IE-TA</v>
      </c>
      <c r="V518" s="114" t="str">
        <f t="shared" si="401"/>
        <v>IE-WD</v>
      </c>
      <c r="W518" s="114" t="str">
        <f t="shared" si="401"/>
        <v>IE-G</v>
      </c>
      <c r="X518" s="114" t="str">
        <f t="shared" si="401"/>
        <v>IE-LM</v>
      </c>
      <c r="Y518" s="114" t="str">
        <f t="shared" si="401"/>
        <v>IE-MO</v>
      </c>
      <c r="Z518" s="114" t="str">
        <f t="shared" si="401"/>
        <v>IE-RN</v>
      </c>
      <c r="AA518" s="114" t="str">
        <f t="shared" si="401"/>
        <v>IE-SO</v>
      </c>
      <c r="AB518" s="114" t="str">
        <f t="shared" si="401"/>
        <v>IE-CN</v>
      </c>
      <c r="AC518" s="114" t="str">
        <f t="shared" si="401"/>
        <v>IE-DL</v>
      </c>
      <c r="AD518" s="114" t="str">
        <f t="shared" si="401"/>
        <v>IE-MN</v>
      </c>
    </row>
    <row r="519" spans="2:30">
      <c r="B519" s="201" t="s">
        <v>629</v>
      </c>
      <c r="C519" s="201" t="s">
        <v>593</v>
      </c>
      <c r="D519" s="245">
        <f>SUMPRODUCT(D493:D499,D506:D512)</f>
        <v>0.58782667363481544</v>
      </c>
      <c r="E519" s="245">
        <f>IF(E486&gt;1,SUMPRODUCT(E493:E499,E506:E512),$D$230)</f>
        <v>0.55978971428571422</v>
      </c>
      <c r="F519" s="245">
        <f t="shared" ref="F519:AD519" si="402">IF(F486&gt;1,SUMPRODUCT(F493:F499,F506:F512),$D$230)</f>
        <v>0.58837933042447998</v>
      </c>
      <c r="G519" s="245">
        <f t="shared" si="402"/>
        <v>0.59079058817025443</v>
      </c>
      <c r="H519" s="245">
        <f t="shared" si="402"/>
        <v>0.59832871335978832</v>
      </c>
      <c r="I519" s="245">
        <f t="shared" si="402"/>
        <v>0.6044465349489796</v>
      </c>
      <c r="J519" s="245">
        <f t="shared" si="402"/>
        <v>0.57239307428571429</v>
      </c>
      <c r="K519" s="245">
        <f t="shared" si="402"/>
        <v>0.59058078460471564</v>
      </c>
      <c r="L519" s="245">
        <f t="shared" si="402"/>
        <v>0.58923888193664076</v>
      </c>
      <c r="M519" s="245">
        <f t="shared" si="402"/>
        <v>0.55750141950738907</v>
      </c>
      <c r="N519" s="245">
        <f t="shared" si="402"/>
        <v>0.59641300492711358</v>
      </c>
      <c r="O519" s="245">
        <f t="shared" si="402"/>
        <v>0.59342002219858159</v>
      </c>
      <c r="P519" s="245">
        <f t="shared" si="402"/>
        <v>0.58956322797665373</v>
      </c>
      <c r="Q519" s="245">
        <f t="shared" si="402"/>
        <v>0.58472721273698258</v>
      </c>
      <c r="R519" s="245">
        <f t="shared" si="402"/>
        <v>0.58933582893274039</v>
      </c>
      <c r="S519" s="245">
        <f t="shared" si="402"/>
        <v>0.58290120800291534</v>
      </c>
      <c r="T519" s="245">
        <f t="shared" si="402"/>
        <v>0.59408065448315917</v>
      </c>
      <c r="U519" s="245">
        <f t="shared" si="402"/>
        <v>0.58825810446808502</v>
      </c>
      <c r="V519" s="245">
        <f t="shared" si="402"/>
        <v>0.58241497172857126</v>
      </c>
      <c r="W519" s="245">
        <f t="shared" si="402"/>
        <v>0.58974890598997487</v>
      </c>
      <c r="X519" s="245">
        <f t="shared" si="402"/>
        <v>0.55951737277310909</v>
      </c>
      <c r="Y519" s="245">
        <f t="shared" si="402"/>
        <v>0.60422522270935952</v>
      </c>
      <c r="Z519" s="245">
        <f t="shared" si="402"/>
        <v>0.55701183085714279</v>
      </c>
      <c r="AA519" s="245">
        <f t="shared" si="402"/>
        <v>0.55750141950738907</v>
      </c>
      <c r="AB519" s="245">
        <f t="shared" si="402"/>
        <v>0.56715331004081626</v>
      </c>
      <c r="AC519" s="245">
        <f t="shared" si="402"/>
        <v>0.56647721142857133</v>
      </c>
      <c r="AD519" s="245">
        <f t="shared" si="402"/>
        <v>0.55655382857142843</v>
      </c>
    </row>
    <row r="520" spans="2:30">
      <c r="B520" s="200"/>
      <c r="C520" s="200" t="s">
        <v>581</v>
      </c>
      <c r="D520" s="248">
        <f>1000/D519</f>
        <v>1701.1817340926677</v>
      </c>
      <c r="E520" s="248">
        <f>1000/E519</f>
        <v>1786.3850915445803</v>
      </c>
      <c r="F520" s="248">
        <f>1000/F519</f>
        <v>1699.5838369756475</v>
      </c>
      <c r="G520" s="248">
        <f>1000/G519</f>
        <v>1692.647141006619</v>
      </c>
      <c r="H520" s="248">
        <f t="shared" ref="H520" si="403">1000/H519</f>
        <v>1671.322097154107</v>
      </c>
      <c r="I520" s="248">
        <f t="shared" ref="I520" si="404">1000/I519</f>
        <v>1654.4060428510993</v>
      </c>
      <c r="J520" s="248">
        <f t="shared" ref="J520" si="405">1000/J519</f>
        <v>1747.0511872420777</v>
      </c>
      <c r="K520" s="248">
        <f t="shared" ref="K520" si="406">1000/K519</f>
        <v>1693.2484531634645</v>
      </c>
      <c r="L520" s="248">
        <f t="shared" ref="L520" si="407">1000/L519</f>
        <v>1697.1045710923186</v>
      </c>
      <c r="M520" s="248">
        <f t="shared" ref="M520" si="408">1000/M519</f>
        <v>1793.717405928051</v>
      </c>
      <c r="N520" s="248">
        <f t="shared" ref="N520" si="409">1000/N519</f>
        <v>1676.6904674089189</v>
      </c>
      <c r="O520" s="248">
        <f t="shared" ref="O520" si="410">1000/O519</f>
        <v>1685.1470503052235</v>
      </c>
      <c r="P520" s="248">
        <f t="shared" ref="P520" si="411">1000/P519</f>
        <v>1696.1709152586418</v>
      </c>
      <c r="Q520" s="248">
        <f t="shared" ref="Q520" si="412">1000/Q519</f>
        <v>1710.1991804335814</v>
      </c>
      <c r="R520" s="248">
        <f t="shared" ref="R520" si="413">1000/R519</f>
        <v>1696.8253937843101</v>
      </c>
      <c r="S520" s="248">
        <f t="shared" ref="S520" si="414">1000/S519</f>
        <v>1715.5565750603121</v>
      </c>
      <c r="T520" s="248">
        <f t="shared" ref="T520" si="415">1000/T519</f>
        <v>1683.2731253805669</v>
      </c>
      <c r="U520" s="248">
        <f t="shared" ref="U520" si="416">1000/U519</f>
        <v>1699.9340806434284</v>
      </c>
      <c r="V520" s="248">
        <f t="shared" ref="V520" si="417">1000/V519</f>
        <v>1716.9888284843751</v>
      </c>
      <c r="W520" s="248">
        <f t="shared" ref="W520" si="418">1000/W519</f>
        <v>1695.6368885862739</v>
      </c>
      <c r="X520" s="248">
        <f t="shared" ref="X520" si="419">1000/X519</f>
        <v>1787.2546030943561</v>
      </c>
      <c r="Y520" s="248">
        <f t="shared" ref="Y520" si="420">1000/Y519</f>
        <v>1655.0120094556421</v>
      </c>
      <c r="Z520" s="248">
        <f t="shared" ref="Z520" si="421">1000/Z519</f>
        <v>1795.2940038296433</v>
      </c>
      <c r="AA520" s="248">
        <f t="shared" ref="AA520" si="422">1000/AA519</f>
        <v>1793.717405928051</v>
      </c>
      <c r="AB520" s="248">
        <f t="shared" ref="AB520" si="423">1000/AB519</f>
        <v>1763.191684322592</v>
      </c>
      <c r="AC520" s="248">
        <f t="shared" ref="AC520" si="424">1000/AC519</f>
        <v>1765.2960786862875</v>
      </c>
      <c r="AD520" s="248">
        <f t="shared" ref="AD520" si="425">1000/AD519</f>
        <v>1796.7713968778482</v>
      </c>
    </row>
    <row r="524" spans="2:30">
      <c r="B524" s="251"/>
      <c r="C524" s="251"/>
      <c r="D524" s="251"/>
      <c r="E524" s="251"/>
      <c r="F524" s="251"/>
      <c r="G524" s="251"/>
      <c r="H524" s="251"/>
      <c r="I524" s="251"/>
      <c r="J524" s="251"/>
      <c r="K524" s="251"/>
      <c r="L524" s="251"/>
      <c r="M524" s="251"/>
      <c r="N524" s="251"/>
      <c r="O524" s="251"/>
      <c r="P524" s="251"/>
      <c r="Q524" s="251"/>
      <c r="R524" s="251"/>
      <c r="S524" s="251"/>
      <c r="T524" s="251"/>
      <c r="U524" s="251"/>
      <c r="V524" s="251"/>
      <c r="W524" s="251"/>
      <c r="X524" s="251"/>
      <c r="Y524" s="251"/>
      <c r="Z524" s="251"/>
      <c r="AA524" s="251"/>
      <c r="AB524" s="251"/>
      <c r="AC524" s="251"/>
      <c r="AD524" s="251"/>
    </row>
    <row r="525" spans="2:30" ht="15.6">
      <c r="B525" s="167" t="s">
        <v>638</v>
      </c>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row>
    <row r="526" spans="2:30">
      <c r="B526" s="114" t="s">
        <v>588</v>
      </c>
      <c r="C526" s="114" t="s">
        <v>63</v>
      </c>
      <c r="D526" s="114" t="str">
        <f>D518</f>
        <v>IE</v>
      </c>
      <c r="E526" s="114" t="str">
        <f t="shared" ref="E526:AD526" si="426">E518</f>
        <v>IE-CW</v>
      </c>
      <c r="F526" s="114" t="str">
        <f t="shared" si="426"/>
        <v>IE-D</v>
      </c>
      <c r="G526" s="114" t="str">
        <f t="shared" si="426"/>
        <v>IE-KE</v>
      </c>
      <c r="H526" s="114" t="str">
        <f t="shared" si="426"/>
        <v>IE-KK</v>
      </c>
      <c r="I526" s="114" t="str">
        <f t="shared" si="426"/>
        <v>IE-LS</v>
      </c>
      <c r="J526" s="114" t="str">
        <f t="shared" si="426"/>
        <v>IE-LD</v>
      </c>
      <c r="K526" s="114" t="str">
        <f t="shared" si="426"/>
        <v>IE-LH</v>
      </c>
      <c r="L526" s="114" t="str">
        <f t="shared" si="426"/>
        <v>IE-MH</v>
      </c>
      <c r="M526" s="114" t="str">
        <f t="shared" si="426"/>
        <v>IE-OY</v>
      </c>
      <c r="N526" s="114" t="str">
        <f t="shared" si="426"/>
        <v>IE-WH</v>
      </c>
      <c r="O526" s="114" t="str">
        <f t="shared" si="426"/>
        <v>IE-WX</v>
      </c>
      <c r="P526" s="114" t="str">
        <f t="shared" si="426"/>
        <v>IE-WW</v>
      </c>
      <c r="Q526" s="114" t="str">
        <f t="shared" si="426"/>
        <v>IE-CE</v>
      </c>
      <c r="R526" s="114" t="str">
        <f t="shared" si="426"/>
        <v>IE-CO</v>
      </c>
      <c r="S526" s="114" t="str">
        <f t="shared" si="426"/>
        <v>IE-KY</v>
      </c>
      <c r="T526" s="114" t="str">
        <f t="shared" si="426"/>
        <v>IE-LK</v>
      </c>
      <c r="U526" s="114" t="str">
        <f t="shared" si="426"/>
        <v>IE-TA</v>
      </c>
      <c r="V526" s="114" t="str">
        <f t="shared" si="426"/>
        <v>IE-WD</v>
      </c>
      <c r="W526" s="114" t="str">
        <f t="shared" si="426"/>
        <v>IE-G</v>
      </c>
      <c r="X526" s="114" t="str">
        <f t="shared" si="426"/>
        <v>IE-LM</v>
      </c>
      <c r="Y526" s="114" t="str">
        <f t="shared" si="426"/>
        <v>IE-MO</v>
      </c>
      <c r="Z526" s="114" t="str">
        <f t="shared" si="426"/>
        <v>IE-RN</v>
      </c>
      <c r="AA526" s="114" t="str">
        <f t="shared" si="426"/>
        <v>IE-SO</v>
      </c>
      <c r="AB526" s="114" t="str">
        <f t="shared" si="426"/>
        <v>IE-CN</v>
      </c>
      <c r="AC526" s="114" t="str">
        <f t="shared" si="426"/>
        <v>IE-DL</v>
      </c>
      <c r="AD526" s="114" t="str">
        <f t="shared" si="426"/>
        <v>IE-MN</v>
      </c>
    </row>
    <row r="527" spans="2:30">
      <c r="B527" s="201" t="s">
        <v>332</v>
      </c>
      <c r="C527" s="201" t="s">
        <v>516</v>
      </c>
      <c r="D527" s="36">
        <f>SUM(E527:AD527)</f>
        <v>5</v>
      </c>
      <c r="E527" s="201">
        <v>0</v>
      </c>
      <c r="F527" s="201">
        <v>4</v>
      </c>
      <c r="G527" s="201">
        <v>0</v>
      </c>
      <c r="H527" s="201">
        <v>0</v>
      </c>
      <c r="I527" s="201">
        <v>0</v>
      </c>
      <c r="J527" s="201">
        <v>0</v>
      </c>
      <c r="K527" s="201">
        <v>0</v>
      </c>
      <c r="L527" s="201">
        <v>0</v>
      </c>
      <c r="M527" s="201">
        <v>0</v>
      </c>
      <c r="N527" s="201">
        <v>0</v>
      </c>
      <c r="O527" s="201">
        <v>0</v>
      </c>
      <c r="P527" s="201">
        <v>0</v>
      </c>
      <c r="Q527" s="201">
        <v>0</v>
      </c>
      <c r="R527" s="201">
        <v>1</v>
      </c>
      <c r="S527" s="201">
        <v>0</v>
      </c>
      <c r="T527" s="201">
        <v>0</v>
      </c>
      <c r="U527" s="201">
        <v>0</v>
      </c>
      <c r="V527" s="201">
        <v>0</v>
      </c>
      <c r="W527" s="201">
        <v>0</v>
      </c>
      <c r="X527" s="201">
        <v>0</v>
      </c>
      <c r="Y527" s="201">
        <v>0</v>
      </c>
      <c r="Z527" s="201">
        <v>0</v>
      </c>
      <c r="AA527" s="201">
        <v>0</v>
      </c>
      <c r="AB527" s="201">
        <v>0</v>
      </c>
      <c r="AC527" s="201">
        <v>0</v>
      </c>
      <c r="AD527" s="201">
        <v>0</v>
      </c>
    </row>
    <row r="528" spans="2:30">
      <c r="B528" s="201" t="s">
        <v>333</v>
      </c>
      <c r="C528" s="201" t="s">
        <v>516</v>
      </c>
      <c r="D528" s="36">
        <f t="shared" ref="D528:D533" si="427">SUM(E528:AD528)</f>
        <v>49</v>
      </c>
      <c r="E528" s="201">
        <v>0</v>
      </c>
      <c r="F528" s="201">
        <v>35</v>
      </c>
      <c r="G528" s="201">
        <v>5</v>
      </c>
      <c r="H528" s="201">
        <v>0</v>
      </c>
      <c r="I528" s="201">
        <v>0</v>
      </c>
      <c r="J528" s="201">
        <v>0</v>
      </c>
      <c r="K528" s="201">
        <v>2</v>
      </c>
      <c r="L528" s="201">
        <v>0</v>
      </c>
      <c r="M528" s="201">
        <v>0</v>
      </c>
      <c r="N528" s="201">
        <v>0</v>
      </c>
      <c r="O528" s="201">
        <v>0</v>
      </c>
      <c r="P528" s="201">
        <v>0</v>
      </c>
      <c r="Q528" s="201">
        <v>0</v>
      </c>
      <c r="R528" s="201">
        <v>2</v>
      </c>
      <c r="S528" s="201">
        <v>1</v>
      </c>
      <c r="T528" s="201">
        <v>1</v>
      </c>
      <c r="U528" s="201">
        <v>0</v>
      </c>
      <c r="V528" s="201">
        <v>1</v>
      </c>
      <c r="W528" s="201">
        <v>0</v>
      </c>
      <c r="X528" s="201">
        <v>0</v>
      </c>
      <c r="Y528" s="201">
        <v>0</v>
      </c>
      <c r="Z528" s="201">
        <v>0</v>
      </c>
      <c r="AA528" s="201">
        <v>0</v>
      </c>
      <c r="AB528" s="201">
        <v>1</v>
      </c>
      <c r="AC528" s="201">
        <v>1</v>
      </c>
      <c r="AD528" s="201">
        <v>0</v>
      </c>
    </row>
    <row r="529" spans="2:30">
      <c r="B529" s="201" t="s">
        <v>334</v>
      </c>
      <c r="C529" s="201" t="s">
        <v>516</v>
      </c>
      <c r="D529" s="36">
        <f t="shared" si="427"/>
        <v>150</v>
      </c>
      <c r="E529" s="201">
        <v>0</v>
      </c>
      <c r="F529" s="201">
        <v>104</v>
      </c>
      <c r="G529" s="201">
        <v>3</v>
      </c>
      <c r="H529" s="201">
        <v>1</v>
      </c>
      <c r="I529" s="201">
        <v>2</v>
      </c>
      <c r="J529" s="201">
        <v>0</v>
      </c>
      <c r="K529" s="201">
        <v>2</v>
      </c>
      <c r="L529" s="201">
        <v>3</v>
      </c>
      <c r="M529" s="201">
        <v>1</v>
      </c>
      <c r="N529" s="201">
        <v>1</v>
      </c>
      <c r="O529" s="201">
        <v>1</v>
      </c>
      <c r="P529" s="201">
        <v>0</v>
      </c>
      <c r="Q529" s="201">
        <v>2</v>
      </c>
      <c r="R529" s="201">
        <v>12</v>
      </c>
      <c r="S529" s="201">
        <v>3</v>
      </c>
      <c r="T529" s="201">
        <v>8</v>
      </c>
      <c r="U529" s="201">
        <v>1</v>
      </c>
      <c r="V529" s="201">
        <v>1</v>
      </c>
      <c r="W529" s="201">
        <v>2</v>
      </c>
      <c r="X529" s="201">
        <v>0</v>
      </c>
      <c r="Y529" s="201">
        <v>1</v>
      </c>
      <c r="Z529" s="201">
        <v>0</v>
      </c>
      <c r="AA529" s="201">
        <v>2</v>
      </c>
      <c r="AB529" s="201">
        <v>0</v>
      </c>
      <c r="AC529" s="201">
        <v>0</v>
      </c>
      <c r="AD529" s="201">
        <v>0</v>
      </c>
    </row>
    <row r="530" spans="2:30">
      <c r="B530" s="201" t="s">
        <v>335</v>
      </c>
      <c r="C530" s="201" t="s">
        <v>516</v>
      </c>
      <c r="D530" s="36">
        <f t="shared" si="427"/>
        <v>1287</v>
      </c>
      <c r="E530" s="201">
        <v>2</v>
      </c>
      <c r="F530" s="201">
        <v>810</v>
      </c>
      <c r="G530" s="201">
        <v>32</v>
      </c>
      <c r="H530" s="201">
        <v>6</v>
      </c>
      <c r="I530" s="201">
        <v>5</v>
      </c>
      <c r="J530" s="201">
        <v>0</v>
      </c>
      <c r="K530" s="201">
        <v>21</v>
      </c>
      <c r="L530" s="201">
        <v>48</v>
      </c>
      <c r="M530" s="201">
        <v>3</v>
      </c>
      <c r="N530" s="201">
        <v>9</v>
      </c>
      <c r="O530" s="201">
        <v>9</v>
      </c>
      <c r="P530" s="201">
        <v>15</v>
      </c>
      <c r="Q530" s="201">
        <v>26</v>
      </c>
      <c r="R530" s="201">
        <v>95</v>
      </c>
      <c r="S530" s="201">
        <v>10</v>
      </c>
      <c r="T530" s="201">
        <v>84</v>
      </c>
      <c r="U530" s="201">
        <v>6</v>
      </c>
      <c r="V530" s="201">
        <v>25</v>
      </c>
      <c r="W530" s="201">
        <v>51</v>
      </c>
      <c r="X530" s="201">
        <v>0</v>
      </c>
      <c r="Y530" s="201">
        <v>12</v>
      </c>
      <c r="Z530" s="201">
        <v>1</v>
      </c>
      <c r="AA530" s="201">
        <v>6</v>
      </c>
      <c r="AB530" s="201">
        <v>3</v>
      </c>
      <c r="AC530" s="201">
        <v>7</v>
      </c>
      <c r="AD530" s="201">
        <v>1</v>
      </c>
    </row>
    <row r="531" spans="2:30">
      <c r="B531" s="201" t="s">
        <v>336</v>
      </c>
      <c r="C531" s="201" t="s">
        <v>516</v>
      </c>
      <c r="D531" s="36">
        <f t="shared" si="427"/>
        <v>577</v>
      </c>
      <c r="E531" s="201">
        <v>0</v>
      </c>
      <c r="F531" s="201">
        <v>413</v>
      </c>
      <c r="G531" s="201">
        <v>21</v>
      </c>
      <c r="H531" s="201">
        <v>1</v>
      </c>
      <c r="I531" s="201">
        <v>2</v>
      </c>
      <c r="J531" s="201">
        <v>1</v>
      </c>
      <c r="K531" s="201">
        <v>11</v>
      </c>
      <c r="L531" s="201">
        <v>16</v>
      </c>
      <c r="M531" s="201">
        <v>4</v>
      </c>
      <c r="N531" s="201">
        <v>2</v>
      </c>
      <c r="O531" s="201">
        <v>2</v>
      </c>
      <c r="P531" s="201">
        <v>5</v>
      </c>
      <c r="Q531" s="201">
        <v>10</v>
      </c>
      <c r="R531" s="201">
        <v>27</v>
      </c>
      <c r="S531" s="201">
        <v>4</v>
      </c>
      <c r="T531" s="201">
        <v>13</v>
      </c>
      <c r="U531" s="201">
        <v>1</v>
      </c>
      <c r="V531" s="201">
        <v>3</v>
      </c>
      <c r="W531" s="201">
        <v>33</v>
      </c>
      <c r="X531" s="201">
        <v>0</v>
      </c>
      <c r="Y531" s="201">
        <v>2</v>
      </c>
      <c r="Z531" s="201">
        <v>0</v>
      </c>
      <c r="AA531" s="201">
        <v>1</v>
      </c>
      <c r="AB531" s="201">
        <v>2</v>
      </c>
      <c r="AC531" s="201">
        <v>3</v>
      </c>
      <c r="AD531" s="201">
        <v>0</v>
      </c>
    </row>
    <row r="532" spans="2:30">
      <c r="B532" s="201" t="s">
        <v>337</v>
      </c>
      <c r="C532" s="201" t="s">
        <v>516</v>
      </c>
      <c r="D532" s="36">
        <f t="shared" si="427"/>
        <v>161</v>
      </c>
      <c r="E532" s="201">
        <v>3</v>
      </c>
      <c r="F532" s="201">
        <v>103</v>
      </c>
      <c r="G532" s="201">
        <v>2</v>
      </c>
      <c r="H532" s="201">
        <v>0</v>
      </c>
      <c r="I532" s="201">
        <v>0</v>
      </c>
      <c r="J532" s="201">
        <v>0</v>
      </c>
      <c r="K532" s="201">
        <v>1</v>
      </c>
      <c r="L532" s="201">
        <v>10</v>
      </c>
      <c r="M532" s="201">
        <v>0</v>
      </c>
      <c r="N532" s="201">
        <v>0</v>
      </c>
      <c r="O532" s="201">
        <v>1</v>
      </c>
      <c r="P532" s="201">
        <v>4</v>
      </c>
      <c r="Q532" s="201">
        <v>1</v>
      </c>
      <c r="R532" s="201">
        <v>6</v>
      </c>
      <c r="S532" s="201">
        <v>2</v>
      </c>
      <c r="T532" s="201">
        <v>5</v>
      </c>
      <c r="U532" s="201">
        <v>1</v>
      </c>
      <c r="V532" s="201">
        <v>7</v>
      </c>
      <c r="W532" s="201">
        <v>8</v>
      </c>
      <c r="X532" s="201">
        <v>0</v>
      </c>
      <c r="Y532" s="201">
        <v>1</v>
      </c>
      <c r="Z532" s="201">
        <v>0</v>
      </c>
      <c r="AA532" s="201">
        <v>1</v>
      </c>
      <c r="AB532" s="201">
        <v>0</v>
      </c>
      <c r="AC532" s="201">
        <v>5</v>
      </c>
      <c r="AD532" s="201">
        <v>0</v>
      </c>
    </row>
    <row r="533" spans="2:30">
      <c r="B533" s="201" t="s">
        <v>338</v>
      </c>
      <c r="C533" s="201" t="s">
        <v>516</v>
      </c>
      <c r="D533" s="36">
        <f t="shared" si="427"/>
        <v>271</v>
      </c>
      <c r="E533" s="201">
        <v>5</v>
      </c>
      <c r="F533" s="201">
        <v>110</v>
      </c>
      <c r="G533" s="201">
        <v>8</v>
      </c>
      <c r="H533" s="201">
        <v>2</v>
      </c>
      <c r="I533" s="201">
        <v>3</v>
      </c>
      <c r="J533" s="201">
        <v>3</v>
      </c>
      <c r="K533" s="201">
        <v>11</v>
      </c>
      <c r="L533" s="201">
        <v>18</v>
      </c>
      <c r="M533" s="201">
        <v>6</v>
      </c>
      <c r="N533" s="201">
        <v>2</v>
      </c>
      <c r="O533" s="201">
        <v>4</v>
      </c>
      <c r="P533" s="201">
        <v>7</v>
      </c>
      <c r="Q533" s="201">
        <v>5</v>
      </c>
      <c r="R533" s="201">
        <v>21</v>
      </c>
      <c r="S533" s="201">
        <v>8</v>
      </c>
      <c r="T533" s="201">
        <v>14</v>
      </c>
      <c r="U533" s="201">
        <v>3</v>
      </c>
      <c r="V533" s="201">
        <v>7</v>
      </c>
      <c r="W533" s="201">
        <v>21</v>
      </c>
      <c r="X533" s="201">
        <v>0</v>
      </c>
      <c r="Y533" s="201">
        <v>4</v>
      </c>
      <c r="Z533" s="201">
        <v>2</v>
      </c>
      <c r="AA533" s="201">
        <v>2</v>
      </c>
      <c r="AB533" s="201">
        <v>1</v>
      </c>
      <c r="AC533" s="201">
        <v>1</v>
      </c>
      <c r="AD533" s="201">
        <v>3</v>
      </c>
    </row>
    <row r="534" spans="2:30">
      <c r="B534" s="200" t="s">
        <v>16</v>
      </c>
      <c r="C534" s="200" t="s">
        <v>516</v>
      </c>
      <c r="D534" s="244">
        <f>SUM(E534:AD534)</f>
        <v>2500</v>
      </c>
      <c r="E534" s="244">
        <f t="shared" ref="E534:AD534" si="428">SUM(E527:E533)</f>
        <v>10</v>
      </c>
      <c r="F534" s="244">
        <f t="shared" si="428"/>
        <v>1579</v>
      </c>
      <c r="G534" s="244">
        <f t="shared" si="428"/>
        <v>71</v>
      </c>
      <c r="H534" s="244">
        <f t="shared" si="428"/>
        <v>10</v>
      </c>
      <c r="I534" s="244">
        <f t="shared" si="428"/>
        <v>12</v>
      </c>
      <c r="J534" s="244">
        <f t="shared" si="428"/>
        <v>4</v>
      </c>
      <c r="K534" s="244">
        <f t="shared" si="428"/>
        <v>48</v>
      </c>
      <c r="L534" s="244">
        <f t="shared" si="428"/>
        <v>95</v>
      </c>
      <c r="M534" s="244">
        <f t="shared" si="428"/>
        <v>14</v>
      </c>
      <c r="N534" s="244">
        <f t="shared" si="428"/>
        <v>14</v>
      </c>
      <c r="O534" s="244">
        <f t="shared" si="428"/>
        <v>17</v>
      </c>
      <c r="P534" s="244">
        <f t="shared" si="428"/>
        <v>31</v>
      </c>
      <c r="Q534" s="244">
        <f t="shared" si="428"/>
        <v>44</v>
      </c>
      <c r="R534" s="244">
        <f t="shared" si="428"/>
        <v>164</v>
      </c>
      <c r="S534" s="244">
        <f t="shared" si="428"/>
        <v>28</v>
      </c>
      <c r="T534" s="244">
        <f t="shared" si="428"/>
        <v>125</v>
      </c>
      <c r="U534" s="244">
        <f t="shared" si="428"/>
        <v>12</v>
      </c>
      <c r="V534" s="244">
        <f t="shared" si="428"/>
        <v>44</v>
      </c>
      <c r="W534" s="244">
        <f t="shared" si="428"/>
        <v>115</v>
      </c>
      <c r="X534" s="244">
        <f t="shared" si="428"/>
        <v>0</v>
      </c>
      <c r="Y534" s="244">
        <f t="shared" si="428"/>
        <v>20</v>
      </c>
      <c r="Z534" s="244">
        <f t="shared" si="428"/>
        <v>3</v>
      </c>
      <c r="AA534" s="244">
        <f t="shared" si="428"/>
        <v>12</v>
      </c>
      <c r="AB534" s="244">
        <f t="shared" si="428"/>
        <v>7</v>
      </c>
      <c r="AC534" s="244">
        <f t="shared" si="428"/>
        <v>17</v>
      </c>
      <c r="AD534" s="244">
        <f t="shared" si="428"/>
        <v>4</v>
      </c>
    </row>
    <row r="535" spans="2:30">
      <c r="B535" s="201" t="s">
        <v>599</v>
      </c>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c r="AD535" s="201"/>
    </row>
    <row r="536" spans="2:30">
      <c r="B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c r="AD536" s="201"/>
    </row>
    <row r="537" spans="2:30">
      <c r="B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row>
    <row r="538" spans="2:30">
      <c r="B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row>
    <row r="539" spans="2:30" ht="15.6">
      <c r="B539" s="167" t="s">
        <v>639</v>
      </c>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row>
    <row r="540" spans="2:30">
      <c r="B540" s="114" t="s">
        <v>588</v>
      </c>
      <c r="C540" s="114" t="s">
        <v>63</v>
      </c>
      <c r="D540" s="114" t="str">
        <f>D526</f>
        <v>IE</v>
      </c>
      <c r="E540" s="114" t="str">
        <f t="shared" ref="E540:AD540" si="429">E526</f>
        <v>IE-CW</v>
      </c>
      <c r="F540" s="114" t="str">
        <f t="shared" si="429"/>
        <v>IE-D</v>
      </c>
      <c r="G540" s="114" t="str">
        <f t="shared" si="429"/>
        <v>IE-KE</v>
      </c>
      <c r="H540" s="114" t="str">
        <f t="shared" si="429"/>
        <v>IE-KK</v>
      </c>
      <c r="I540" s="114" t="str">
        <f t="shared" si="429"/>
        <v>IE-LS</v>
      </c>
      <c r="J540" s="114" t="str">
        <f t="shared" si="429"/>
        <v>IE-LD</v>
      </c>
      <c r="K540" s="114" t="str">
        <f t="shared" si="429"/>
        <v>IE-LH</v>
      </c>
      <c r="L540" s="114" t="str">
        <f t="shared" si="429"/>
        <v>IE-MH</v>
      </c>
      <c r="M540" s="114" t="str">
        <f t="shared" si="429"/>
        <v>IE-OY</v>
      </c>
      <c r="N540" s="114" t="str">
        <f t="shared" si="429"/>
        <v>IE-WH</v>
      </c>
      <c r="O540" s="114" t="str">
        <f t="shared" si="429"/>
        <v>IE-WX</v>
      </c>
      <c r="P540" s="114" t="str">
        <f t="shared" si="429"/>
        <v>IE-WW</v>
      </c>
      <c r="Q540" s="114" t="str">
        <f t="shared" si="429"/>
        <v>IE-CE</v>
      </c>
      <c r="R540" s="114" t="str">
        <f t="shared" si="429"/>
        <v>IE-CO</v>
      </c>
      <c r="S540" s="114" t="str">
        <f t="shared" si="429"/>
        <v>IE-KY</v>
      </c>
      <c r="T540" s="114" t="str">
        <f t="shared" si="429"/>
        <v>IE-LK</v>
      </c>
      <c r="U540" s="114" t="str">
        <f t="shared" si="429"/>
        <v>IE-TA</v>
      </c>
      <c r="V540" s="114" t="str">
        <f t="shared" si="429"/>
        <v>IE-WD</v>
      </c>
      <c r="W540" s="114" t="str">
        <f t="shared" si="429"/>
        <v>IE-G</v>
      </c>
      <c r="X540" s="114" t="str">
        <f t="shared" si="429"/>
        <v>IE-LM</v>
      </c>
      <c r="Y540" s="114" t="str">
        <f t="shared" si="429"/>
        <v>IE-MO</v>
      </c>
      <c r="Z540" s="114" t="str">
        <f t="shared" si="429"/>
        <v>IE-RN</v>
      </c>
      <c r="AA540" s="114" t="str">
        <f t="shared" si="429"/>
        <v>IE-SO</v>
      </c>
      <c r="AB540" s="114" t="str">
        <f t="shared" si="429"/>
        <v>IE-CN</v>
      </c>
      <c r="AC540" s="114" t="str">
        <f t="shared" si="429"/>
        <v>IE-DL</v>
      </c>
      <c r="AD540" s="114" t="str">
        <f t="shared" si="429"/>
        <v>IE-MN</v>
      </c>
    </row>
    <row r="541" spans="2:30">
      <c r="B541" s="201" t="s">
        <v>332</v>
      </c>
      <c r="C541" s="247" t="s">
        <v>592</v>
      </c>
      <c r="D541" s="35">
        <f>D527/D$534</f>
        <v>2E-3</v>
      </c>
      <c r="E541" s="35">
        <f>E527/E$534</f>
        <v>0</v>
      </c>
      <c r="F541" s="35">
        <f t="shared" ref="F541:AD547" si="430">F527/F$534</f>
        <v>2.5332488917036099E-3</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0</v>
      </c>
      <c r="R541" s="35">
        <f t="shared" si="430"/>
        <v>6.0975609756097563E-3</v>
      </c>
      <c r="S541" s="35">
        <f t="shared" si="430"/>
        <v>0</v>
      </c>
      <c r="T541" s="35">
        <f t="shared" si="430"/>
        <v>0</v>
      </c>
      <c r="U541" s="35">
        <f t="shared" si="430"/>
        <v>0</v>
      </c>
      <c r="V541" s="35">
        <f t="shared" si="430"/>
        <v>0</v>
      </c>
      <c r="W541" s="35">
        <f t="shared" si="430"/>
        <v>0</v>
      </c>
      <c r="X541" s="255" t="e">
        <f>X527/X$534</f>
        <v>#DIV/0!</v>
      </c>
      <c r="Y541" s="35">
        <f t="shared" si="430"/>
        <v>0</v>
      </c>
      <c r="Z541" s="35">
        <f t="shared" si="430"/>
        <v>0</v>
      </c>
      <c r="AA541" s="35">
        <f t="shared" si="430"/>
        <v>0</v>
      </c>
      <c r="AB541" s="35">
        <f t="shared" si="430"/>
        <v>0</v>
      </c>
      <c r="AC541" s="35">
        <f t="shared" si="430"/>
        <v>0</v>
      </c>
      <c r="AD541" s="35">
        <f t="shared" si="430"/>
        <v>0</v>
      </c>
    </row>
    <row r="542" spans="2:30">
      <c r="B542" s="201" t="s">
        <v>333</v>
      </c>
      <c r="C542" s="2" t="s">
        <v>592</v>
      </c>
      <c r="D542" s="35">
        <f t="shared" ref="D542:D547" si="431">D528/D$534</f>
        <v>1.9599999999999999E-2</v>
      </c>
      <c r="E542" s="35">
        <f t="shared" ref="E542:T547" si="432">E528/E$534</f>
        <v>0</v>
      </c>
      <c r="F542" s="35">
        <f t="shared" si="432"/>
        <v>2.2165927802406588E-2</v>
      </c>
      <c r="G542" s="35">
        <f t="shared" si="432"/>
        <v>7.0422535211267609E-2</v>
      </c>
      <c r="H542" s="35">
        <f t="shared" si="432"/>
        <v>0</v>
      </c>
      <c r="I542" s="35">
        <f t="shared" si="432"/>
        <v>0</v>
      </c>
      <c r="J542" s="35">
        <f t="shared" si="432"/>
        <v>0</v>
      </c>
      <c r="K542" s="35">
        <f t="shared" si="432"/>
        <v>4.1666666666666664E-2</v>
      </c>
      <c r="L542" s="35">
        <f t="shared" si="432"/>
        <v>0</v>
      </c>
      <c r="M542" s="35">
        <f t="shared" si="432"/>
        <v>0</v>
      </c>
      <c r="N542" s="35">
        <f t="shared" si="432"/>
        <v>0</v>
      </c>
      <c r="O542" s="35">
        <f t="shared" si="432"/>
        <v>0</v>
      </c>
      <c r="P542" s="35">
        <f t="shared" si="432"/>
        <v>0</v>
      </c>
      <c r="Q542" s="35">
        <f t="shared" si="432"/>
        <v>0</v>
      </c>
      <c r="R542" s="35">
        <f t="shared" si="432"/>
        <v>1.2195121951219513E-2</v>
      </c>
      <c r="S542" s="35">
        <f t="shared" si="432"/>
        <v>3.5714285714285712E-2</v>
      </c>
      <c r="T542" s="35">
        <f t="shared" si="432"/>
        <v>8.0000000000000002E-3</v>
      </c>
      <c r="U542" s="35">
        <f t="shared" si="430"/>
        <v>0</v>
      </c>
      <c r="V542" s="35">
        <f t="shared" si="430"/>
        <v>2.2727272727272728E-2</v>
      </c>
      <c r="W542" s="35">
        <f t="shared" si="430"/>
        <v>0</v>
      </c>
      <c r="X542" s="35" t="e">
        <f t="shared" si="430"/>
        <v>#DIV/0!</v>
      </c>
      <c r="Y542" s="35">
        <f t="shared" si="430"/>
        <v>0</v>
      </c>
      <c r="Z542" s="35">
        <f t="shared" si="430"/>
        <v>0</v>
      </c>
      <c r="AA542" s="35">
        <f t="shared" si="430"/>
        <v>0</v>
      </c>
      <c r="AB542" s="35">
        <f t="shared" si="430"/>
        <v>0.14285714285714285</v>
      </c>
      <c r="AC542" s="35">
        <f t="shared" si="430"/>
        <v>5.8823529411764705E-2</v>
      </c>
      <c r="AD542" s="35">
        <f t="shared" si="430"/>
        <v>0</v>
      </c>
    </row>
    <row r="543" spans="2:30">
      <c r="B543" s="201" t="s">
        <v>334</v>
      </c>
      <c r="C543" s="2" t="s">
        <v>592</v>
      </c>
      <c r="D543" s="35">
        <f t="shared" si="431"/>
        <v>0.06</v>
      </c>
      <c r="E543" s="35">
        <f t="shared" si="432"/>
        <v>0</v>
      </c>
      <c r="F543" s="35">
        <f t="shared" si="430"/>
        <v>6.5864471184293852E-2</v>
      </c>
      <c r="G543" s="35">
        <f t="shared" si="430"/>
        <v>4.2253521126760563E-2</v>
      </c>
      <c r="H543" s="35">
        <f t="shared" si="430"/>
        <v>0.1</v>
      </c>
      <c r="I543" s="35">
        <f t="shared" si="430"/>
        <v>0.16666666666666666</v>
      </c>
      <c r="J543" s="35">
        <f t="shared" si="430"/>
        <v>0</v>
      </c>
      <c r="K543" s="35">
        <f t="shared" si="430"/>
        <v>4.1666666666666664E-2</v>
      </c>
      <c r="L543" s="35">
        <f t="shared" si="430"/>
        <v>3.1578947368421054E-2</v>
      </c>
      <c r="M543" s="35">
        <f t="shared" si="430"/>
        <v>7.1428571428571425E-2</v>
      </c>
      <c r="N543" s="35">
        <f t="shared" si="430"/>
        <v>7.1428571428571425E-2</v>
      </c>
      <c r="O543" s="35">
        <f t="shared" si="430"/>
        <v>5.8823529411764705E-2</v>
      </c>
      <c r="P543" s="35">
        <f t="shared" si="430"/>
        <v>0</v>
      </c>
      <c r="Q543" s="35">
        <f t="shared" si="430"/>
        <v>4.5454545454545456E-2</v>
      </c>
      <c r="R543" s="35">
        <f t="shared" si="430"/>
        <v>7.3170731707317069E-2</v>
      </c>
      <c r="S543" s="35">
        <f t="shared" si="430"/>
        <v>0.10714285714285714</v>
      </c>
      <c r="T543" s="35">
        <f t="shared" si="430"/>
        <v>6.4000000000000001E-2</v>
      </c>
      <c r="U543" s="35">
        <f t="shared" si="430"/>
        <v>8.3333333333333329E-2</v>
      </c>
      <c r="V543" s="35">
        <f t="shared" si="430"/>
        <v>2.2727272727272728E-2</v>
      </c>
      <c r="W543" s="35">
        <f t="shared" si="430"/>
        <v>1.7391304347826087E-2</v>
      </c>
      <c r="X543" s="35" t="e">
        <f t="shared" si="430"/>
        <v>#DIV/0!</v>
      </c>
      <c r="Y543" s="35">
        <f t="shared" si="430"/>
        <v>0.05</v>
      </c>
      <c r="Z543" s="35">
        <f t="shared" si="430"/>
        <v>0</v>
      </c>
      <c r="AA543" s="35">
        <f t="shared" si="430"/>
        <v>0.16666666666666666</v>
      </c>
      <c r="AB543" s="35">
        <f t="shared" si="430"/>
        <v>0</v>
      </c>
      <c r="AC543" s="35">
        <f t="shared" si="430"/>
        <v>0</v>
      </c>
      <c r="AD543" s="35">
        <f t="shared" si="430"/>
        <v>0</v>
      </c>
    </row>
    <row r="544" spans="2:30">
      <c r="B544" s="201" t="s">
        <v>335</v>
      </c>
      <c r="C544" s="2" t="s">
        <v>592</v>
      </c>
      <c r="D544" s="35">
        <f t="shared" si="431"/>
        <v>0.51480000000000004</v>
      </c>
      <c r="E544" s="35">
        <f t="shared" si="432"/>
        <v>0.2</v>
      </c>
      <c r="F544" s="35">
        <f t="shared" si="430"/>
        <v>0.51298290056998097</v>
      </c>
      <c r="G544" s="35">
        <f t="shared" si="430"/>
        <v>0.45070422535211269</v>
      </c>
      <c r="H544" s="35">
        <f t="shared" si="430"/>
        <v>0.6</v>
      </c>
      <c r="I544" s="35">
        <f t="shared" si="430"/>
        <v>0.41666666666666669</v>
      </c>
      <c r="J544" s="35">
        <f t="shared" si="430"/>
        <v>0</v>
      </c>
      <c r="K544" s="35">
        <f t="shared" si="430"/>
        <v>0.4375</v>
      </c>
      <c r="L544" s="35">
        <f t="shared" si="430"/>
        <v>0.50526315789473686</v>
      </c>
      <c r="M544" s="35">
        <f t="shared" si="430"/>
        <v>0.21428571428571427</v>
      </c>
      <c r="N544" s="35">
        <f t="shared" si="430"/>
        <v>0.6428571428571429</v>
      </c>
      <c r="O544" s="35">
        <f t="shared" si="430"/>
        <v>0.52941176470588236</v>
      </c>
      <c r="P544" s="35">
        <f t="shared" si="430"/>
        <v>0.4838709677419355</v>
      </c>
      <c r="Q544" s="35">
        <f t="shared" si="430"/>
        <v>0.59090909090909094</v>
      </c>
      <c r="R544" s="35">
        <f t="shared" si="430"/>
        <v>0.57926829268292679</v>
      </c>
      <c r="S544" s="35">
        <f t="shared" si="430"/>
        <v>0.35714285714285715</v>
      </c>
      <c r="T544" s="35">
        <f t="shared" si="430"/>
        <v>0.67200000000000004</v>
      </c>
      <c r="U544" s="35">
        <f t="shared" si="430"/>
        <v>0.5</v>
      </c>
      <c r="V544" s="35">
        <f t="shared" si="430"/>
        <v>0.56818181818181823</v>
      </c>
      <c r="W544" s="35">
        <f t="shared" si="430"/>
        <v>0.44347826086956521</v>
      </c>
      <c r="X544" s="35" t="e">
        <f t="shared" si="430"/>
        <v>#DIV/0!</v>
      </c>
      <c r="Y544" s="35">
        <f t="shared" si="430"/>
        <v>0.6</v>
      </c>
      <c r="Z544" s="35">
        <f t="shared" si="430"/>
        <v>0.33333333333333331</v>
      </c>
      <c r="AA544" s="35">
        <f t="shared" si="430"/>
        <v>0.5</v>
      </c>
      <c r="AB544" s="35">
        <f t="shared" si="430"/>
        <v>0.42857142857142855</v>
      </c>
      <c r="AC544" s="35">
        <f t="shared" si="430"/>
        <v>0.41176470588235292</v>
      </c>
      <c r="AD544" s="35">
        <f t="shared" si="430"/>
        <v>0.25</v>
      </c>
    </row>
    <row r="545" spans="2:30">
      <c r="B545" s="201" t="s">
        <v>336</v>
      </c>
      <c r="C545" s="2" t="s">
        <v>592</v>
      </c>
      <c r="D545" s="35">
        <f t="shared" si="431"/>
        <v>0.23080000000000001</v>
      </c>
      <c r="E545" s="35">
        <f t="shared" si="432"/>
        <v>0</v>
      </c>
      <c r="F545" s="35">
        <f t="shared" si="430"/>
        <v>0.26155794806839772</v>
      </c>
      <c r="G545" s="35">
        <f t="shared" si="430"/>
        <v>0.29577464788732394</v>
      </c>
      <c r="H545" s="35">
        <f t="shared" si="430"/>
        <v>0.1</v>
      </c>
      <c r="I545" s="35">
        <f t="shared" si="430"/>
        <v>0.16666666666666666</v>
      </c>
      <c r="J545" s="35">
        <f t="shared" si="430"/>
        <v>0.25</v>
      </c>
      <c r="K545" s="35">
        <f t="shared" si="430"/>
        <v>0.22916666666666666</v>
      </c>
      <c r="L545" s="35">
        <f t="shared" si="430"/>
        <v>0.16842105263157894</v>
      </c>
      <c r="M545" s="35">
        <f t="shared" si="430"/>
        <v>0.2857142857142857</v>
      </c>
      <c r="N545" s="35">
        <f t="shared" si="430"/>
        <v>0.14285714285714285</v>
      </c>
      <c r="O545" s="35">
        <f t="shared" si="430"/>
        <v>0.11764705882352941</v>
      </c>
      <c r="P545" s="35">
        <f t="shared" si="430"/>
        <v>0.16129032258064516</v>
      </c>
      <c r="Q545" s="35">
        <f t="shared" si="430"/>
        <v>0.22727272727272727</v>
      </c>
      <c r="R545" s="35">
        <f t="shared" si="430"/>
        <v>0.16463414634146342</v>
      </c>
      <c r="S545" s="35">
        <f t="shared" si="430"/>
        <v>0.14285714285714285</v>
      </c>
      <c r="T545" s="35">
        <f t="shared" si="430"/>
        <v>0.104</v>
      </c>
      <c r="U545" s="35">
        <f t="shared" si="430"/>
        <v>8.3333333333333329E-2</v>
      </c>
      <c r="V545" s="35">
        <f t="shared" si="430"/>
        <v>6.8181818181818177E-2</v>
      </c>
      <c r="W545" s="35">
        <f t="shared" si="430"/>
        <v>0.28695652173913044</v>
      </c>
      <c r="X545" s="35" t="e">
        <f t="shared" si="430"/>
        <v>#DIV/0!</v>
      </c>
      <c r="Y545" s="35">
        <f t="shared" si="430"/>
        <v>0.1</v>
      </c>
      <c r="Z545" s="35">
        <f t="shared" si="430"/>
        <v>0</v>
      </c>
      <c r="AA545" s="35">
        <f t="shared" si="430"/>
        <v>8.3333333333333329E-2</v>
      </c>
      <c r="AB545" s="35">
        <f t="shared" si="430"/>
        <v>0.2857142857142857</v>
      </c>
      <c r="AC545" s="35">
        <f t="shared" si="430"/>
        <v>0.17647058823529413</v>
      </c>
      <c r="AD545" s="35">
        <f t="shared" si="430"/>
        <v>0</v>
      </c>
    </row>
    <row r="546" spans="2:30">
      <c r="B546" s="201" t="s">
        <v>337</v>
      </c>
      <c r="C546" s="2" t="s">
        <v>592</v>
      </c>
      <c r="D546" s="35">
        <f t="shared" si="431"/>
        <v>6.4399999999999999E-2</v>
      </c>
      <c r="E546" s="35">
        <f t="shared" si="432"/>
        <v>0.3</v>
      </c>
      <c r="F546" s="35">
        <f t="shared" si="430"/>
        <v>6.5231158961367955E-2</v>
      </c>
      <c r="G546" s="35">
        <f t="shared" si="430"/>
        <v>2.8169014084507043E-2</v>
      </c>
      <c r="H546" s="35">
        <f t="shared" si="430"/>
        <v>0</v>
      </c>
      <c r="I546" s="35">
        <f t="shared" si="430"/>
        <v>0</v>
      </c>
      <c r="J546" s="35">
        <f t="shared" si="430"/>
        <v>0</v>
      </c>
      <c r="K546" s="35">
        <f t="shared" si="430"/>
        <v>2.0833333333333332E-2</v>
      </c>
      <c r="L546" s="35">
        <f t="shared" si="430"/>
        <v>0.10526315789473684</v>
      </c>
      <c r="M546" s="35">
        <f t="shared" si="430"/>
        <v>0</v>
      </c>
      <c r="N546" s="35">
        <f t="shared" si="430"/>
        <v>0</v>
      </c>
      <c r="O546" s="35">
        <f t="shared" si="430"/>
        <v>5.8823529411764705E-2</v>
      </c>
      <c r="P546" s="35">
        <f t="shared" si="430"/>
        <v>0.12903225806451613</v>
      </c>
      <c r="Q546" s="35">
        <f t="shared" si="430"/>
        <v>2.2727272727272728E-2</v>
      </c>
      <c r="R546" s="35">
        <f t="shared" si="430"/>
        <v>3.6585365853658534E-2</v>
      </c>
      <c r="S546" s="35">
        <f t="shared" si="430"/>
        <v>7.1428571428571425E-2</v>
      </c>
      <c r="T546" s="35">
        <f t="shared" si="430"/>
        <v>0.04</v>
      </c>
      <c r="U546" s="35">
        <f t="shared" si="430"/>
        <v>8.3333333333333329E-2</v>
      </c>
      <c r="V546" s="35">
        <f t="shared" si="430"/>
        <v>0.15909090909090909</v>
      </c>
      <c r="W546" s="35">
        <f t="shared" si="430"/>
        <v>6.9565217391304349E-2</v>
      </c>
      <c r="X546" s="35" t="e">
        <f t="shared" si="430"/>
        <v>#DIV/0!</v>
      </c>
      <c r="Y546" s="35">
        <f t="shared" si="430"/>
        <v>0.05</v>
      </c>
      <c r="Z546" s="35">
        <f t="shared" si="430"/>
        <v>0</v>
      </c>
      <c r="AA546" s="35">
        <f t="shared" si="430"/>
        <v>8.3333333333333329E-2</v>
      </c>
      <c r="AB546" s="35">
        <f t="shared" si="430"/>
        <v>0</v>
      </c>
      <c r="AC546" s="35">
        <f t="shared" si="430"/>
        <v>0.29411764705882354</v>
      </c>
      <c r="AD546" s="35">
        <f t="shared" si="430"/>
        <v>0</v>
      </c>
    </row>
    <row r="547" spans="2:30">
      <c r="B547" s="201" t="s">
        <v>338</v>
      </c>
      <c r="C547" s="2" t="s">
        <v>592</v>
      </c>
      <c r="D547" s="35">
        <f t="shared" si="431"/>
        <v>0.1084</v>
      </c>
      <c r="E547" s="35">
        <f t="shared" si="432"/>
        <v>0.5</v>
      </c>
      <c r="F547" s="35">
        <f t="shared" si="430"/>
        <v>6.9664344521849275E-2</v>
      </c>
      <c r="G547" s="35">
        <f t="shared" si="430"/>
        <v>0.11267605633802817</v>
      </c>
      <c r="H547" s="35">
        <f t="shared" si="430"/>
        <v>0.2</v>
      </c>
      <c r="I547" s="35">
        <f t="shared" si="430"/>
        <v>0.25</v>
      </c>
      <c r="J547" s="35">
        <f t="shared" si="430"/>
        <v>0.75</v>
      </c>
      <c r="K547" s="35">
        <f t="shared" si="430"/>
        <v>0.22916666666666666</v>
      </c>
      <c r="L547" s="35">
        <f t="shared" si="430"/>
        <v>0.18947368421052632</v>
      </c>
      <c r="M547" s="35">
        <f t="shared" si="430"/>
        <v>0.42857142857142855</v>
      </c>
      <c r="N547" s="35">
        <f t="shared" si="430"/>
        <v>0.14285714285714285</v>
      </c>
      <c r="O547" s="35">
        <f t="shared" si="430"/>
        <v>0.23529411764705882</v>
      </c>
      <c r="P547" s="35">
        <f t="shared" si="430"/>
        <v>0.22580645161290322</v>
      </c>
      <c r="Q547" s="35">
        <f t="shared" si="430"/>
        <v>0.11363636363636363</v>
      </c>
      <c r="R547" s="35">
        <f t="shared" si="430"/>
        <v>0.12804878048780488</v>
      </c>
      <c r="S547" s="35">
        <f t="shared" si="430"/>
        <v>0.2857142857142857</v>
      </c>
      <c r="T547" s="35">
        <f t="shared" si="430"/>
        <v>0.112</v>
      </c>
      <c r="U547" s="35">
        <f t="shared" si="430"/>
        <v>0.25</v>
      </c>
      <c r="V547" s="35">
        <f t="shared" si="430"/>
        <v>0.15909090909090909</v>
      </c>
      <c r="W547" s="35">
        <f t="shared" si="430"/>
        <v>0.18260869565217391</v>
      </c>
      <c r="X547" s="35" t="e">
        <f t="shared" si="430"/>
        <v>#DIV/0!</v>
      </c>
      <c r="Y547" s="35">
        <f t="shared" si="430"/>
        <v>0.2</v>
      </c>
      <c r="Z547" s="35">
        <f t="shared" si="430"/>
        <v>0.66666666666666663</v>
      </c>
      <c r="AA547" s="35">
        <f t="shared" si="430"/>
        <v>0.16666666666666666</v>
      </c>
      <c r="AB547" s="35">
        <f t="shared" si="430"/>
        <v>0.14285714285714285</v>
      </c>
      <c r="AC547" s="35">
        <f t="shared" si="430"/>
        <v>5.8823529411764705E-2</v>
      </c>
      <c r="AD547" s="35">
        <f t="shared" si="430"/>
        <v>0.75</v>
      </c>
    </row>
    <row r="548" spans="2:30">
      <c r="B548" s="200" t="s">
        <v>16</v>
      </c>
      <c r="C548" s="200" t="s">
        <v>592</v>
      </c>
      <c r="D548" s="145">
        <f t="shared" ref="D548:AD548" si="433">SUM(D541:D547)</f>
        <v>1</v>
      </c>
      <c r="E548" s="145">
        <f t="shared" si="433"/>
        <v>1</v>
      </c>
      <c r="F548" s="145">
        <f t="shared" si="433"/>
        <v>1</v>
      </c>
      <c r="G548" s="145">
        <f t="shared" si="433"/>
        <v>0.99999999999999989</v>
      </c>
      <c r="H548" s="145">
        <f t="shared" si="433"/>
        <v>1</v>
      </c>
      <c r="I548" s="145">
        <f t="shared" si="433"/>
        <v>1</v>
      </c>
      <c r="J548" s="145">
        <f t="shared" si="433"/>
        <v>1</v>
      </c>
      <c r="K548" s="145">
        <f t="shared" si="433"/>
        <v>1</v>
      </c>
      <c r="L548" s="145">
        <f t="shared" si="433"/>
        <v>1</v>
      </c>
      <c r="M548" s="145">
        <f t="shared" si="433"/>
        <v>1</v>
      </c>
      <c r="N548" s="145">
        <f t="shared" si="433"/>
        <v>1</v>
      </c>
      <c r="O548" s="145">
        <f t="shared" si="433"/>
        <v>1</v>
      </c>
      <c r="P548" s="145">
        <f t="shared" si="433"/>
        <v>1</v>
      </c>
      <c r="Q548" s="145">
        <f t="shared" si="433"/>
        <v>1</v>
      </c>
      <c r="R548" s="145">
        <f t="shared" si="433"/>
        <v>1</v>
      </c>
      <c r="S548" s="145">
        <f t="shared" si="433"/>
        <v>0.99999999999999989</v>
      </c>
      <c r="T548" s="145">
        <f t="shared" si="433"/>
        <v>1</v>
      </c>
      <c r="U548" s="145">
        <f t="shared" si="433"/>
        <v>1</v>
      </c>
      <c r="V548" s="145">
        <f t="shared" si="433"/>
        <v>1</v>
      </c>
      <c r="W548" s="145">
        <f t="shared" si="433"/>
        <v>1</v>
      </c>
      <c r="X548" s="145" t="e">
        <f t="shared" si="433"/>
        <v>#DIV/0!</v>
      </c>
      <c r="Y548" s="145">
        <f t="shared" si="433"/>
        <v>1</v>
      </c>
      <c r="Z548" s="145">
        <f t="shared" si="433"/>
        <v>1</v>
      </c>
      <c r="AA548" s="145">
        <f t="shared" si="433"/>
        <v>1</v>
      </c>
      <c r="AB548" s="145">
        <f t="shared" si="433"/>
        <v>1</v>
      </c>
      <c r="AC548" s="145">
        <f t="shared" si="433"/>
        <v>1</v>
      </c>
      <c r="AD548" s="145">
        <f t="shared" si="433"/>
        <v>1</v>
      </c>
    </row>
    <row r="549" spans="2:30">
      <c r="B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row>
    <row r="550" spans="2:30">
      <c r="B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row>
    <row r="551" spans="2:30">
      <c r="B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row>
    <row r="552" spans="2:30" ht="15.6">
      <c r="B552" s="167" t="s">
        <v>640</v>
      </c>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row>
    <row r="553" spans="2:30">
      <c r="B553" s="114" t="s">
        <v>588</v>
      </c>
      <c r="C553" s="114" t="s">
        <v>63</v>
      </c>
      <c r="D553" s="114" t="str">
        <f>D540</f>
        <v>IE</v>
      </c>
      <c r="E553" s="114" t="str">
        <f t="shared" ref="E553:AD553" si="434">E540</f>
        <v>IE-CW</v>
      </c>
      <c r="F553" s="114" t="str">
        <f t="shared" si="434"/>
        <v>IE-D</v>
      </c>
      <c r="G553" s="114" t="str">
        <f t="shared" si="434"/>
        <v>IE-KE</v>
      </c>
      <c r="H553" s="114" t="str">
        <f t="shared" si="434"/>
        <v>IE-KK</v>
      </c>
      <c r="I553" s="114" t="str">
        <f t="shared" si="434"/>
        <v>IE-LS</v>
      </c>
      <c r="J553" s="114" t="str">
        <f t="shared" si="434"/>
        <v>IE-LD</v>
      </c>
      <c r="K553" s="114" t="str">
        <f t="shared" si="434"/>
        <v>IE-LH</v>
      </c>
      <c r="L553" s="114" t="str">
        <f t="shared" si="434"/>
        <v>IE-MH</v>
      </c>
      <c r="M553" s="114" t="str">
        <f t="shared" si="434"/>
        <v>IE-OY</v>
      </c>
      <c r="N553" s="114" t="str">
        <f t="shared" si="434"/>
        <v>IE-WH</v>
      </c>
      <c r="O553" s="114" t="str">
        <f t="shared" si="434"/>
        <v>IE-WX</v>
      </c>
      <c r="P553" s="114" t="str">
        <f t="shared" si="434"/>
        <v>IE-WW</v>
      </c>
      <c r="Q553" s="114" t="str">
        <f t="shared" si="434"/>
        <v>IE-CE</v>
      </c>
      <c r="R553" s="114" t="str">
        <f t="shared" si="434"/>
        <v>IE-CO</v>
      </c>
      <c r="S553" s="114" t="str">
        <f t="shared" si="434"/>
        <v>IE-KY</v>
      </c>
      <c r="T553" s="114" t="str">
        <f t="shared" si="434"/>
        <v>IE-LK</v>
      </c>
      <c r="U553" s="114" t="str">
        <f t="shared" si="434"/>
        <v>IE-TA</v>
      </c>
      <c r="V553" s="114" t="str">
        <f t="shared" si="434"/>
        <v>IE-WD</v>
      </c>
      <c r="W553" s="114" t="str">
        <f t="shared" si="434"/>
        <v>IE-G</v>
      </c>
      <c r="X553" s="114" t="str">
        <f t="shared" si="434"/>
        <v>IE-LM</v>
      </c>
      <c r="Y553" s="114" t="str">
        <f t="shared" si="434"/>
        <v>IE-MO</v>
      </c>
      <c r="Z553" s="114" t="str">
        <f t="shared" si="434"/>
        <v>IE-RN</v>
      </c>
      <c r="AA553" s="114" t="str">
        <f t="shared" si="434"/>
        <v>IE-SO</v>
      </c>
      <c r="AB553" s="114" t="str">
        <f t="shared" si="434"/>
        <v>IE-CN</v>
      </c>
      <c r="AC553" s="114" t="str">
        <f t="shared" si="434"/>
        <v>IE-DL</v>
      </c>
      <c r="AD553" s="114" t="str">
        <f t="shared" si="434"/>
        <v>IE-MN</v>
      </c>
    </row>
    <row r="554" spans="2:30">
      <c r="B554" s="201" t="s">
        <v>332</v>
      </c>
      <c r="C554" s="201" t="s">
        <v>593</v>
      </c>
      <c r="D554" s="245">
        <v>1.5410369892896236</v>
      </c>
      <c r="E554" s="245">
        <v>1.5410369892896236</v>
      </c>
      <c r="F554" s="245">
        <v>1.5410369892896236</v>
      </c>
      <c r="G554" s="245">
        <v>1.5410369892896236</v>
      </c>
      <c r="H554" s="245">
        <v>1.5410369892896236</v>
      </c>
      <c r="I554" s="245">
        <v>1.5410369892896236</v>
      </c>
      <c r="J554" s="245">
        <v>1.5410369892896236</v>
      </c>
      <c r="K554" s="245">
        <v>1.5410369892896236</v>
      </c>
      <c r="L554" s="245">
        <v>1.5410369892896236</v>
      </c>
      <c r="M554" s="245">
        <v>1.5410369892896236</v>
      </c>
      <c r="N554" s="245">
        <v>1.5410369892896236</v>
      </c>
      <c r="O554" s="245">
        <v>1.5410369892896236</v>
      </c>
      <c r="P554" s="245">
        <v>1.5410369892896236</v>
      </c>
      <c r="Q554" s="245">
        <v>1.5410369892896236</v>
      </c>
      <c r="R554" s="245">
        <v>1.5410369892896236</v>
      </c>
      <c r="S554" s="245">
        <v>1.5410369892896236</v>
      </c>
      <c r="T554" s="245">
        <v>1.5410369892896236</v>
      </c>
      <c r="U554" s="245">
        <v>1.5410369892896236</v>
      </c>
      <c r="V554" s="245">
        <v>1.5410369892896236</v>
      </c>
      <c r="W554" s="245">
        <v>1.5410369892896236</v>
      </c>
      <c r="X554" s="245">
        <v>1.5410369892896236</v>
      </c>
      <c r="Y554" s="245">
        <v>1.5410369892896236</v>
      </c>
      <c r="Z554" s="245">
        <v>1.5410369892896236</v>
      </c>
      <c r="AA554" s="245">
        <v>1.5410369892896236</v>
      </c>
      <c r="AB554" s="245">
        <v>1.5410369892896236</v>
      </c>
      <c r="AC554" s="245">
        <v>1.5410369892896236</v>
      </c>
      <c r="AD554" s="245">
        <v>1.5410369892896236</v>
      </c>
    </row>
    <row r="555" spans="2:30">
      <c r="B555" s="201" t="s">
        <v>333</v>
      </c>
      <c r="C555" s="201" t="s">
        <v>593</v>
      </c>
      <c r="D555" s="245">
        <v>1.5689674081337737</v>
      </c>
      <c r="E555" s="245">
        <v>1.5689674081337737</v>
      </c>
      <c r="F555" s="245">
        <v>1.5689674081337737</v>
      </c>
      <c r="G555" s="245">
        <v>1.5689674081337737</v>
      </c>
      <c r="H555" s="245">
        <v>1.5689674081337737</v>
      </c>
      <c r="I555" s="245">
        <v>1.5689674081337737</v>
      </c>
      <c r="J555" s="245">
        <v>1.5689674081337737</v>
      </c>
      <c r="K555" s="245">
        <v>1.5689674081337737</v>
      </c>
      <c r="L555" s="245">
        <v>1.5689674081337737</v>
      </c>
      <c r="M555" s="245">
        <v>1.5689674081337737</v>
      </c>
      <c r="N555" s="245">
        <v>1.5689674081337737</v>
      </c>
      <c r="O555" s="245">
        <v>1.5689674081337737</v>
      </c>
      <c r="P555" s="245">
        <v>1.5689674081337737</v>
      </c>
      <c r="Q555" s="245">
        <v>1.5689674081337737</v>
      </c>
      <c r="R555" s="245">
        <v>1.5689674081337737</v>
      </c>
      <c r="S555" s="245">
        <v>1.5689674081337737</v>
      </c>
      <c r="T555" s="245">
        <v>1.5689674081337737</v>
      </c>
      <c r="U555" s="245">
        <v>1.5689674081337737</v>
      </c>
      <c r="V555" s="245">
        <v>1.5689674081337737</v>
      </c>
      <c r="W555" s="245">
        <v>1.5689674081337737</v>
      </c>
      <c r="X555" s="245">
        <v>1.5689674081337737</v>
      </c>
      <c r="Y555" s="245">
        <v>1.5689674081337737</v>
      </c>
      <c r="Z555" s="245">
        <v>1.5689674081337737</v>
      </c>
      <c r="AA555" s="245">
        <v>1.5689674081337737</v>
      </c>
      <c r="AB555" s="245">
        <v>1.5689674081337737</v>
      </c>
      <c r="AC555" s="245">
        <v>1.5689674081337737</v>
      </c>
      <c r="AD555" s="245">
        <v>1.5689674081337737</v>
      </c>
    </row>
    <row r="556" spans="2:30">
      <c r="B556" s="201" t="s">
        <v>334</v>
      </c>
      <c r="C556" s="201" t="s">
        <v>593</v>
      </c>
      <c r="D556" s="245">
        <v>1.7415357309829498</v>
      </c>
      <c r="E556" s="245">
        <v>1.7415357309829498</v>
      </c>
      <c r="F556" s="245">
        <v>1.7415357309829498</v>
      </c>
      <c r="G556" s="245">
        <v>1.7415357309829498</v>
      </c>
      <c r="H556" s="245">
        <v>1.7415357309829498</v>
      </c>
      <c r="I556" s="245">
        <v>1.7415357309829498</v>
      </c>
      <c r="J556" s="245">
        <v>1.7415357309829498</v>
      </c>
      <c r="K556" s="245">
        <v>1.7415357309829498</v>
      </c>
      <c r="L556" s="245">
        <v>1.7415357309829498</v>
      </c>
      <c r="M556" s="245">
        <v>1.7415357309829498</v>
      </c>
      <c r="N556" s="245">
        <v>1.7415357309829498</v>
      </c>
      <c r="O556" s="245">
        <v>1.7415357309829498</v>
      </c>
      <c r="P556" s="245">
        <v>1.7415357309829498</v>
      </c>
      <c r="Q556" s="245">
        <v>1.7415357309829498</v>
      </c>
      <c r="R556" s="245">
        <v>1.7415357309829498</v>
      </c>
      <c r="S556" s="245">
        <v>1.7415357309829498</v>
      </c>
      <c r="T556" s="245">
        <v>1.7415357309829498</v>
      </c>
      <c r="U556" s="245">
        <v>1.7415357309829498</v>
      </c>
      <c r="V556" s="245">
        <v>1.7415357309829498</v>
      </c>
      <c r="W556" s="245">
        <v>1.7415357309829498</v>
      </c>
      <c r="X556" s="245">
        <v>1.7415357309829498</v>
      </c>
      <c r="Y556" s="245">
        <v>1.7415357309829498</v>
      </c>
      <c r="Z556" s="245">
        <v>1.7415357309829498</v>
      </c>
      <c r="AA556" s="245">
        <v>1.7415357309829498</v>
      </c>
      <c r="AB556" s="245">
        <v>1.7415357309829498</v>
      </c>
      <c r="AC556" s="245">
        <v>1.7415357309829498</v>
      </c>
      <c r="AD556" s="245">
        <v>1.7415357309829498</v>
      </c>
    </row>
    <row r="557" spans="2:30">
      <c r="B557" s="201" t="s">
        <v>335</v>
      </c>
      <c r="C557" s="201" t="s">
        <v>593</v>
      </c>
      <c r="D557" s="245">
        <v>1.7596865383612372</v>
      </c>
      <c r="E557" s="245">
        <v>1.7596865383612372</v>
      </c>
      <c r="F557" s="245">
        <v>1.7596865383612372</v>
      </c>
      <c r="G557" s="245">
        <v>1.7596865383612372</v>
      </c>
      <c r="H557" s="245">
        <v>1.7596865383612372</v>
      </c>
      <c r="I557" s="245">
        <v>1.7596865383612372</v>
      </c>
      <c r="J557" s="245">
        <v>1.7596865383612372</v>
      </c>
      <c r="K557" s="245">
        <v>1.7596865383612372</v>
      </c>
      <c r="L557" s="245">
        <v>1.7596865383612372</v>
      </c>
      <c r="M557" s="245">
        <v>1.7596865383612372</v>
      </c>
      <c r="N557" s="245">
        <v>1.7596865383612372</v>
      </c>
      <c r="O557" s="245">
        <v>1.7596865383612372</v>
      </c>
      <c r="P557" s="245">
        <v>1.7596865383612372</v>
      </c>
      <c r="Q557" s="245">
        <v>1.7596865383612372</v>
      </c>
      <c r="R557" s="245">
        <v>1.7596865383612372</v>
      </c>
      <c r="S557" s="245">
        <v>1.7596865383612372</v>
      </c>
      <c r="T557" s="245">
        <v>1.7596865383612372</v>
      </c>
      <c r="U557" s="245">
        <v>1.7596865383612372</v>
      </c>
      <c r="V557" s="245">
        <v>1.7596865383612372</v>
      </c>
      <c r="W557" s="245">
        <v>1.7596865383612372</v>
      </c>
      <c r="X557" s="245">
        <v>1.7596865383612372</v>
      </c>
      <c r="Y557" s="245">
        <v>1.7596865383612372</v>
      </c>
      <c r="Z557" s="245">
        <v>1.7596865383612372</v>
      </c>
      <c r="AA557" s="245">
        <v>1.7596865383612372</v>
      </c>
      <c r="AB557" s="245">
        <v>1.7596865383612372</v>
      </c>
      <c r="AC557" s="245">
        <v>1.7596865383612372</v>
      </c>
      <c r="AD557" s="245">
        <v>1.7596865383612372</v>
      </c>
    </row>
    <row r="558" spans="2:30">
      <c r="B558" s="201" t="s">
        <v>336</v>
      </c>
      <c r="C558" s="201" t="s">
        <v>593</v>
      </c>
      <c r="D558" s="245">
        <v>1.8433586255014824</v>
      </c>
      <c r="E558" s="245">
        <v>1.8433586255014824</v>
      </c>
      <c r="F558" s="245">
        <v>1.8433586255014824</v>
      </c>
      <c r="G558" s="245">
        <v>1.8433586255014824</v>
      </c>
      <c r="H558" s="245">
        <v>1.8433586255014824</v>
      </c>
      <c r="I558" s="245">
        <v>1.8433586255014824</v>
      </c>
      <c r="J558" s="245">
        <v>1.8433586255014824</v>
      </c>
      <c r="K558" s="245">
        <v>1.8433586255014824</v>
      </c>
      <c r="L558" s="245">
        <v>1.8433586255014824</v>
      </c>
      <c r="M558" s="245">
        <v>1.8433586255014824</v>
      </c>
      <c r="N558" s="245">
        <v>1.8433586255014824</v>
      </c>
      <c r="O558" s="245">
        <v>1.8433586255014824</v>
      </c>
      <c r="P558" s="245">
        <v>1.8433586255014824</v>
      </c>
      <c r="Q558" s="245">
        <v>1.8433586255014824</v>
      </c>
      <c r="R558" s="245">
        <v>1.8433586255014824</v>
      </c>
      <c r="S558" s="245">
        <v>1.8433586255014824</v>
      </c>
      <c r="T558" s="245">
        <v>1.8433586255014824</v>
      </c>
      <c r="U558" s="245">
        <v>1.8433586255014824</v>
      </c>
      <c r="V558" s="245">
        <v>1.8433586255014824</v>
      </c>
      <c r="W558" s="245">
        <v>1.8433586255014824</v>
      </c>
      <c r="X558" s="245">
        <v>1.8433586255014824</v>
      </c>
      <c r="Y558" s="245">
        <v>1.8433586255014824</v>
      </c>
      <c r="Z558" s="245">
        <v>1.8433586255014824</v>
      </c>
      <c r="AA558" s="245">
        <v>1.8433586255014824</v>
      </c>
      <c r="AB558" s="245">
        <v>1.8433586255014824</v>
      </c>
      <c r="AC558" s="245">
        <v>1.8433586255014824</v>
      </c>
      <c r="AD558" s="245">
        <v>1.8433586255014824</v>
      </c>
    </row>
    <row r="559" spans="2:30">
      <c r="B559" s="201" t="s">
        <v>337</v>
      </c>
      <c r="C559" s="201" t="s">
        <v>593</v>
      </c>
      <c r="D559" s="245">
        <v>1.8529030871906271</v>
      </c>
      <c r="E559" s="245">
        <v>1.8529030871906271</v>
      </c>
      <c r="F559" s="245">
        <v>1.8529030871906271</v>
      </c>
      <c r="G559" s="245">
        <v>1.8529030871906271</v>
      </c>
      <c r="H559" s="245">
        <v>1.8529030871906271</v>
      </c>
      <c r="I559" s="245">
        <v>1.8529030871906271</v>
      </c>
      <c r="J559" s="245">
        <v>1.8529030871906271</v>
      </c>
      <c r="K559" s="245">
        <v>1.8529030871906271</v>
      </c>
      <c r="L559" s="245">
        <v>1.8529030871906271</v>
      </c>
      <c r="M559" s="245">
        <v>1.8529030871906271</v>
      </c>
      <c r="N559" s="245">
        <v>1.8529030871906271</v>
      </c>
      <c r="O559" s="245">
        <v>1.8529030871906271</v>
      </c>
      <c r="P559" s="245">
        <v>1.8529030871906271</v>
      </c>
      <c r="Q559" s="245">
        <v>1.8529030871906271</v>
      </c>
      <c r="R559" s="245">
        <v>1.8529030871906271</v>
      </c>
      <c r="S559" s="245">
        <v>1.8529030871906271</v>
      </c>
      <c r="T559" s="245">
        <v>1.8529030871906271</v>
      </c>
      <c r="U559" s="245">
        <v>1.8529030871906271</v>
      </c>
      <c r="V559" s="245">
        <v>1.8529030871906271</v>
      </c>
      <c r="W559" s="245">
        <v>1.8529030871906271</v>
      </c>
      <c r="X559" s="245">
        <v>1.8529030871906271</v>
      </c>
      <c r="Y559" s="245">
        <v>1.8529030871906271</v>
      </c>
      <c r="Z559" s="245">
        <v>1.8529030871906271</v>
      </c>
      <c r="AA559" s="245">
        <v>1.8529030871906271</v>
      </c>
      <c r="AB559" s="245">
        <v>1.8529030871906271</v>
      </c>
      <c r="AC559" s="245">
        <v>1.8529030871906271</v>
      </c>
      <c r="AD559" s="245">
        <v>1.8529030871906271</v>
      </c>
    </row>
    <row r="560" spans="2:30">
      <c r="B560" s="200" t="s">
        <v>338</v>
      </c>
      <c r="C560" s="200" t="s">
        <v>593</v>
      </c>
      <c r="D560" s="246">
        <v>2.076438345513917</v>
      </c>
      <c r="E560" s="246">
        <v>2.076438345513917</v>
      </c>
      <c r="F560" s="246">
        <v>2.076438345513917</v>
      </c>
      <c r="G560" s="246">
        <v>2.076438345513917</v>
      </c>
      <c r="H560" s="246">
        <v>2.076438345513917</v>
      </c>
      <c r="I560" s="246">
        <v>2.076438345513917</v>
      </c>
      <c r="J560" s="246">
        <v>2.076438345513917</v>
      </c>
      <c r="K560" s="246">
        <v>2.076438345513917</v>
      </c>
      <c r="L560" s="246">
        <v>2.076438345513917</v>
      </c>
      <c r="M560" s="246">
        <v>2.076438345513917</v>
      </c>
      <c r="N560" s="246">
        <v>2.076438345513917</v>
      </c>
      <c r="O560" s="246">
        <v>2.076438345513917</v>
      </c>
      <c r="P560" s="246">
        <v>2.076438345513917</v>
      </c>
      <c r="Q560" s="246">
        <v>2.076438345513917</v>
      </c>
      <c r="R560" s="246">
        <v>2.076438345513917</v>
      </c>
      <c r="S560" s="246">
        <v>2.076438345513917</v>
      </c>
      <c r="T560" s="246">
        <v>2.076438345513917</v>
      </c>
      <c r="U560" s="246">
        <v>2.076438345513917</v>
      </c>
      <c r="V560" s="246">
        <v>2.076438345513917</v>
      </c>
      <c r="W560" s="246">
        <v>2.076438345513917</v>
      </c>
      <c r="X560" s="246">
        <v>2.076438345513917</v>
      </c>
      <c r="Y560" s="246">
        <v>2.076438345513917</v>
      </c>
      <c r="Z560" s="246">
        <v>2.076438345513917</v>
      </c>
      <c r="AA560" s="246">
        <v>2.076438345513917</v>
      </c>
      <c r="AB560" s="246">
        <v>2.076438345513917</v>
      </c>
      <c r="AC560" s="246">
        <v>2.076438345513917</v>
      </c>
      <c r="AD560" s="246">
        <v>2.076438345513917</v>
      </c>
    </row>
    <row r="561" spans="2:30">
      <c r="B561" s="250" t="s">
        <v>597</v>
      </c>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row>
    <row r="562" spans="2:30">
      <c r="B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row>
    <row r="563" spans="2:30">
      <c r="B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ht="15.6">
      <c r="B565" s="167" t="s">
        <v>640</v>
      </c>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114" t="s">
        <v>588</v>
      </c>
      <c r="C566" s="114" t="s">
        <v>63</v>
      </c>
      <c r="D566" s="114" t="str">
        <f t="shared" ref="D566:AD566" si="435">D553</f>
        <v>IE</v>
      </c>
      <c r="E566" s="114" t="str">
        <f t="shared" si="435"/>
        <v>IE-CW</v>
      </c>
      <c r="F566" s="114" t="str">
        <f t="shared" si="435"/>
        <v>IE-D</v>
      </c>
      <c r="G566" s="114" t="str">
        <f t="shared" si="435"/>
        <v>IE-KE</v>
      </c>
      <c r="H566" s="114" t="str">
        <f t="shared" si="435"/>
        <v>IE-KK</v>
      </c>
      <c r="I566" s="114" t="str">
        <f t="shared" si="435"/>
        <v>IE-LS</v>
      </c>
      <c r="J566" s="114" t="str">
        <f t="shared" si="435"/>
        <v>IE-LD</v>
      </c>
      <c r="K566" s="114" t="str">
        <f t="shared" si="435"/>
        <v>IE-LH</v>
      </c>
      <c r="L566" s="114" t="str">
        <f t="shared" si="435"/>
        <v>IE-MH</v>
      </c>
      <c r="M566" s="114" t="str">
        <f t="shared" si="435"/>
        <v>IE-OY</v>
      </c>
      <c r="N566" s="114" t="str">
        <f t="shared" si="435"/>
        <v>IE-WH</v>
      </c>
      <c r="O566" s="114" t="str">
        <f t="shared" si="435"/>
        <v>IE-WX</v>
      </c>
      <c r="P566" s="114" t="str">
        <f t="shared" si="435"/>
        <v>IE-WW</v>
      </c>
      <c r="Q566" s="114" t="str">
        <f t="shared" si="435"/>
        <v>IE-CE</v>
      </c>
      <c r="R566" s="114" t="str">
        <f t="shared" si="435"/>
        <v>IE-CO</v>
      </c>
      <c r="S566" s="114" t="str">
        <f t="shared" si="435"/>
        <v>IE-KY</v>
      </c>
      <c r="T566" s="114" t="str">
        <f t="shared" si="435"/>
        <v>IE-LK</v>
      </c>
      <c r="U566" s="114" t="str">
        <f t="shared" si="435"/>
        <v>IE-TA</v>
      </c>
      <c r="V566" s="114" t="str">
        <f t="shared" si="435"/>
        <v>IE-WD</v>
      </c>
      <c r="W566" s="114" t="str">
        <f t="shared" si="435"/>
        <v>IE-G</v>
      </c>
      <c r="X566" s="114" t="str">
        <f t="shared" si="435"/>
        <v>IE-LM</v>
      </c>
      <c r="Y566" s="114" t="str">
        <f t="shared" si="435"/>
        <v>IE-MO</v>
      </c>
      <c r="Z566" s="114" t="str">
        <f t="shared" si="435"/>
        <v>IE-RN</v>
      </c>
      <c r="AA566" s="114" t="str">
        <f t="shared" si="435"/>
        <v>IE-SO</v>
      </c>
      <c r="AB566" s="114" t="str">
        <f t="shared" si="435"/>
        <v>IE-CN</v>
      </c>
      <c r="AC566" s="114" t="str">
        <f t="shared" si="435"/>
        <v>IE-DL</v>
      </c>
      <c r="AD566" s="114" t="str">
        <f t="shared" si="435"/>
        <v>IE-MN</v>
      </c>
    </row>
    <row r="567" spans="2:30">
      <c r="B567" s="201" t="s">
        <v>609</v>
      </c>
      <c r="C567" s="201" t="s">
        <v>593</v>
      </c>
      <c r="D567" s="245">
        <f t="shared" ref="D567:W567" si="436">SUMPRODUCT(D541:D547,D554:D560)</f>
        <v>1.8140726552198705</v>
      </c>
      <c r="E567" s="245">
        <f t="shared" si="436"/>
        <v>1.9460274065863941</v>
      </c>
      <c r="F567" s="245">
        <f t="shared" si="436"/>
        <v>1.8037417147916066</v>
      </c>
      <c r="G567" s="245">
        <f t="shared" si="436"/>
        <v>1.8085529230310002</v>
      </c>
      <c r="H567" s="245">
        <f t="shared" si="436"/>
        <v>1.8295890277679689</v>
      </c>
      <c r="I567" s="245">
        <f t="shared" si="436"/>
        <v>1.8497947034430671</v>
      </c>
      <c r="J567" s="245">
        <f t="shared" si="436"/>
        <v>2.0181684155108082</v>
      </c>
      <c r="K567" s="245">
        <f t="shared" si="436"/>
        <v>1.8446894448370716</v>
      </c>
      <c r="L567" s="245">
        <f t="shared" si="436"/>
        <v>1.8430338961417763</v>
      </c>
      <c r="M567" s="245">
        <f t="shared" si="436"/>
        <v>1.9180471372254353</v>
      </c>
      <c r="N567" s="245">
        <f t="shared" si="436"/>
        <v>1.815593465590349</v>
      </c>
      <c r="O567" s="245">
        <f t="shared" si="436"/>
        <v>1.8484757821460791</v>
      </c>
      <c r="P567" s="245">
        <f t="shared" si="436"/>
        <v>1.8567345796866417</v>
      </c>
      <c r="Q567" s="245">
        <f t="shared" si="436"/>
        <v>1.8159909665712068</v>
      </c>
      <c r="R567" s="245">
        <f t="shared" si="436"/>
        <v>1.8124446852996714</v>
      </c>
      <c r="S567" s="245">
        <f t="shared" si="436"/>
        <v>1.8600424080426254</v>
      </c>
      <c r="T567" s="245">
        <f t="shared" si="436"/>
        <v>1.8049058950640684</v>
      </c>
      <c r="U567" s="245">
        <f t="shared" si="436"/>
        <v>1.8521026425320195</v>
      </c>
      <c r="V567" s="245">
        <f t="shared" si="436"/>
        <v>1.8258666478087255</v>
      </c>
      <c r="W567" s="245">
        <f t="shared" si="436"/>
        <v>1.8477073870717844</v>
      </c>
      <c r="X567" s="245">
        <f>D567</f>
        <v>1.8140726552198705</v>
      </c>
      <c r="Y567" s="245">
        <f t="shared" ref="Y567:AD567" si="437">SUMPRODUCT(Y541:Y547,Y554:Y560)</f>
        <v>1.8351573955783527</v>
      </c>
      <c r="Z567" s="245">
        <f t="shared" si="437"/>
        <v>1.970854409796357</v>
      </c>
      <c r="AA567" s="245">
        <f t="shared" si="437"/>
        <v>1.8241940913211054</v>
      </c>
      <c r="AB567" s="245">
        <f t="shared" si="437"/>
        <v>1.8015975171049097</v>
      </c>
      <c r="AC567" s="245">
        <f t="shared" si="437"/>
        <v>1.8092825196843492</v>
      </c>
      <c r="AD567" s="245">
        <f t="shared" si="437"/>
        <v>1.9972503937257469</v>
      </c>
    </row>
    <row r="568" spans="2:30">
      <c r="B568" s="200"/>
      <c r="C568" s="200" t="s">
        <v>581</v>
      </c>
      <c r="D568" s="248">
        <f>1000/D567</f>
        <v>551.24583743797041</v>
      </c>
      <c r="E568" s="248">
        <f>1000/E567</f>
        <v>513.86737751763769</v>
      </c>
      <c r="F568" s="248">
        <f>1000/F567</f>
        <v>554.40310095369387</v>
      </c>
      <c r="G568" s="248">
        <f>1000/G567</f>
        <v>552.92824847175291</v>
      </c>
      <c r="H568" s="248">
        <f t="shared" ref="H568" si="438">1000/H567</f>
        <v>546.57083357127647</v>
      </c>
      <c r="I568" s="248">
        <f t="shared" ref="I568" si="439">1000/I567</f>
        <v>540.60053158259996</v>
      </c>
      <c r="J568" s="248">
        <f t="shared" ref="J568" si="440">1000/J567</f>
        <v>495.49878608465644</v>
      </c>
      <c r="K568" s="248">
        <f t="shared" ref="K568" si="441">1000/K567</f>
        <v>542.09666716465813</v>
      </c>
      <c r="L568" s="248">
        <f t="shared" ref="L568" si="442">1000/L567</f>
        <v>542.58361829015132</v>
      </c>
      <c r="M568" s="248">
        <f t="shared" ref="M568" si="443">1000/M567</f>
        <v>521.36362062850924</v>
      </c>
      <c r="N568" s="248">
        <f t="shared" ref="N568" si="444">1000/N567</f>
        <v>550.78409288879277</v>
      </c>
      <c r="O568" s="248">
        <f t="shared" ref="O568" si="445">1000/O567</f>
        <v>540.98625995467501</v>
      </c>
      <c r="P568" s="248">
        <f t="shared" ref="P568" si="446">1000/P567</f>
        <v>538.57994079518278</v>
      </c>
      <c r="Q568" s="248">
        <f t="shared" ref="Q568" si="447">1000/Q567</f>
        <v>550.66353214747062</v>
      </c>
      <c r="R568" s="248">
        <f t="shared" ref="R568" si="448">1000/R567</f>
        <v>551.74097621338387</v>
      </c>
      <c r="S568" s="248">
        <f t="shared" ref="S568" si="449">1000/S567</f>
        <v>537.62215080479154</v>
      </c>
      <c r="T568" s="248">
        <f t="shared" ref="T568" si="450">1000/T567</f>
        <v>554.04550604811629</v>
      </c>
      <c r="U568" s="248">
        <f t="shared" ref="U568" si="451">1000/U567</f>
        <v>539.92687934017226</v>
      </c>
      <c r="V568" s="248">
        <f t="shared" ref="V568" si="452">1000/V567</f>
        <v>547.68512322634751</v>
      </c>
      <c r="W568" s="248">
        <f t="shared" ref="W568" si="453">1000/W567</f>
        <v>541.21123669088274</v>
      </c>
      <c r="X568" s="248">
        <f t="shared" ref="X568" si="454">1000/X567</f>
        <v>551.24583743797041</v>
      </c>
      <c r="Y568" s="248">
        <f t="shared" ref="Y568" si="455">1000/Y567</f>
        <v>544.91238866454205</v>
      </c>
      <c r="Z568" s="248">
        <f t="shared" ref="Z568" si="456">1000/Z567</f>
        <v>507.39415099836179</v>
      </c>
      <c r="AA568" s="248">
        <f t="shared" ref="AA568" si="457">1000/AA567</f>
        <v>548.18728158240378</v>
      </c>
      <c r="AB568" s="248">
        <f t="shared" ref="AB568" si="458">1000/AB567</f>
        <v>555.06293192885687</v>
      </c>
      <c r="AC568" s="248">
        <f t="shared" ref="AC568" si="459">1000/AC567</f>
        <v>552.70527909287591</v>
      </c>
      <c r="AD568" s="248">
        <f t="shared" ref="AD568" si="460">1000/AD567</f>
        <v>500.68834791143138</v>
      </c>
    </row>
    <row r="572" spans="2:30">
      <c r="B572" s="251"/>
      <c r="C572" s="251"/>
      <c r="D572" s="251"/>
      <c r="E572" s="251"/>
      <c r="F572" s="251"/>
      <c r="G572" s="251"/>
      <c r="H572" s="251"/>
      <c r="I572" s="251"/>
      <c r="J572" s="251"/>
      <c r="K572" s="251"/>
      <c r="L572" s="251"/>
      <c r="M572" s="251"/>
      <c r="N572" s="251"/>
      <c r="O572" s="251"/>
      <c r="P572" s="251"/>
      <c r="Q572" s="251"/>
      <c r="R572" s="251"/>
      <c r="S572" s="251"/>
      <c r="T572" s="251"/>
      <c r="U572" s="251"/>
      <c r="V572" s="251"/>
      <c r="W572" s="251"/>
      <c r="X572" s="251"/>
      <c r="Y572" s="251"/>
      <c r="Z572" s="251"/>
      <c r="AA572" s="251"/>
      <c r="AB572" s="251"/>
      <c r="AC572" s="251"/>
      <c r="AD572" s="251"/>
    </row>
    <row r="573" spans="2:30" ht="15.6">
      <c r="B573" s="167" t="s">
        <v>641</v>
      </c>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row>
    <row r="574" spans="2:30">
      <c r="B574" s="114" t="s">
        <v>588</v>
      </c>
      <c r="C574" s="114" t="s">
        <v>63</v>
      </c>
      <c r="D574" s="114" t="str">
        <f>D566</f>
        <v>IE</v>
      </c>
      <c r="E574" s="114" t="str">
        <f t="shared" ref="E574:AD574" si="461">E566</f>
        <v>IE-CW</v>
      </c>
      <c r="F574" s="114" t="str">
        <f t="shared" si="461"/>
        <v>IE-D</v>
      </c>
      <c r="G574" s="114" t="str">
        <f t="shared" si="461"/>
        <v>IE-KE</v>
      </c>
      <c r="H574" s="114" t="str">
        <f t="shared" si="461"/>
        <v>IE-KK</v>
      </c>
      <c r="I574" s="114" t="str">
        <f t="shared" si="461"/>
        <v>IE-LS</v>
      </c>
      <c r="J574" s="114" t="str">
        <f t="shared" si="461"/>
        <v>IE-LD</v>
      </c>
      <c r="K574" s="114" t="str">
        <f t="shared" si="461"/>
        <v>IE-LH</v>
      </c>
      <c r="L574" s="114" t="str">
        <f t="shared" si="461"/>
        <v>IE-MH</v>
      </c>
      <c r="M574" s="114" t="str">
        <f t="shared" si="461"/>
        <v>IE-OY</v>
      </c>
      <c r="N574" s="114" t="str">
        <f t="shared" si="461"/>
        <v>IE-WH</v>
      </c>
      <c r="O574" s="114" t="str">
        <f t="shared" si="461"/>
        <v>IE-WX</v>
      </c>
      <c r="P574" s="114" t="str">
        <f t="shared" si="461"/>
        <v>IE-WW</v>
      </c>
      <c r="Q574" s="114" t="str">
        <f t="shared" si="461"/>
        <v>IE-CE</v>
      </c>
      <c r="R574" s="114" t="str">
        <f t="shared" si="461"/>
        <v>IE-CO</v>
      </c>
      <c r="S574" s="114" t="str">
        <f t="shared" si="461"/>
        <v>IE-KY</v>
      </c>
      <c r="T574" s="114" t="str">
        <f t="shared" si="461"/>
        <v>IE-LK</v>
      </c>
      <c r="U574" s="114" t="str">
        <f t="shared" si="461"/>
        <v>IE-TA</v>
      </c>
      <c r="V574" s="114" t="str">
        <f t="shared" si="461"/>
        <v>IE-WD</v>
      </c>
      <c r="W574" s="114" t="str">
        <f t="shared" si="461"/>
        <v>IE-G</v>
      </c>
      <c r="X574" s="114" t="str">
        <f t="shared" si="461"/>
        <v>IE-LM</v>
      </c>
      <c r="Y574" s="114" t="str">
        <f t="shared" si="461"/>
        <v>IE-MO</v>
      </c>
      <c r="Z574" s="114" t="str">
        <f t="shared" si="461"/>
        <v>IE-RN</v>
      </c>
      <c r="AA574" s="114" t="str">
        <f t="shared" si="461"/>
        <v>IE-SO</v>
      </c>
      <c r="AB574" s="114" t="str">
        <f t="shared" si="461"/>
        <v>IE-CN</v>
      </c>
      <c r="AC574" s="114" t="str">
        <f t="shared" si="461"/>
        <v>IE-DL</v>
      </c>
      <c r="AD574" s="114" t="str">
        <f t="shared" si="461"/>
        <v>IE-MN</v>
      </c>
    </row>
    <row r="575" spans="2:30">
      <c r="B575" s="201" t="s">
        <v>332</v>
      </c>
      <c r="C575" s="201" t="s">
        <v>516</v>
      </c>
      <c r="D575" s="36">
        <f>SUM(E575:AD575)</f>
        <v>3</v>
      </c>
      <c r="E575" s="201">
        <v>0</v>
      </c>
      <c r="F575" s="201">
        <v>3</v>
      </c>
      <c r="G575" s="201">
        <v>0</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c r="AD575" s="201">
        <v>0</v>
      </c>
    </row>
    <row r="576" spans="2:30">
      <c r="B576" s="201" t="s">
        <v>333</v>
      </c>
      <c r="C576" s="201" t="s">
        <v>516</v>
      </c>
      <c r="D576" s="36">
        <f t="shared" ref="D576:D581" si="462">SUM(E576:AD576)</f>
        <v>0</v>
      </c>
      <c r="E576" s="201">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c r="AD576" s="201">
        <v>0</v>
      </c>
    </row>
    <row r="577" spans="2:30">
      <c r="B577" s="201" t="s">
        <v>334</v>
      </c>
      <c r="C577" s="201" t="s">
        <v>516</v>
      </c>
      <c r="D577" s="36">
        <f t="shared" si="462"/>
        <v>225</v>
      </c>
      <c r="E577" s="201">
        <v>1</v>
      </c>
      <c r="F577" s="201">
        <v>63</v>
      </c>
      <c r="G577" s="201">
        <v>7</v>
      </c>
      <c r="H577" s="201">
        <v>2</v>
      </c>
      <c r="I577" s="201">
        <v>2</v>
      </c>
      <c r="J577" s="201">
        <v>1</v>
      </c>
      <c r="K577" s="201">
        <v>6</v>
      </c>
      <c r="L577" s="201">
        <v>3</v>
      </c>
      <c r="M577" s="201">
        <v>0</v>
      </c>
      <c r="N577" s="201">
        <v>0</v>
      </c>
      <c r="O577" s="201">
        <v>0</v>
      </c>
      <c r="P577" s="201">
        <v>2</v>
      </c>
      <c r="Q577" s="201">
        <v>5</v>
      </c>
      <c r="R577" s="201">
        <v>103</v>
      </c>
      <c r="S577" s="201">
        <v>5</v>
      </c>
      <c r="T577" s="201">
        <v>8</v>
      </c>
      <c r="U577" s="201">
        <v>2</v>
      </c>
      <c r="V577" s="201">
        <v>4</v>
      </c>
      <c r="W577" s="201">
        <v>2</v>
      </c>
      <c r="X577" s="201">
        <v>1</v>
      </c>
      <c r="Y577" s="201">
        <v>1</v>
      </c>
      <c r="Z577" s="201">
        <v>1</v>
      </c>
      <c r="AA577" s="201">
        <v>2</v>
      </c>
      <c r="AB577" s="201">
        <v>4</v>
      </c>
      <c r="AC577" s="201">
        <v>0</v>
      </c>
      <c r="AD577" s="201">
        <v>0</v>
      </c>
    </row>
    <row r="578" spans="2:30">
      <c r="B578" s="201" t="s">
        <v>335</v>
      </c>
      <c r="C578" s="201" t="s">
        <v>516</v>
      </c>
      <c r="D578" s="36">
        <f t="shared" si="462"/>
        <v>5215</v>
      </c>
      <c r="E578" s="201">
        <v>40</v>
      </c>
      <c r="F578" s="201">
        <v>3035</v>
      </c>
      <c r="G578" s="201">
        <v>217</v>
      </c>
      <c r="H578" s="201">
        <v>74</v>
      </c>
      <c r="I578" s="201">
        <v>71</v>
      </c>
      <c r="J578" s="201">
        <v>16</v>
      </c>
      <c r="K578" s="201">
        <v>120</v>
      </c>
      <c r="L578" s="201">
        <v>251</v>
      </c>
      <c r="M578" s="201">
        <v>27</v>
      </c>
      <c r="N578" s="201">
        <v>73</v>
      </c>
      <c r="O578" s="201">
        <v>70</v>
      </c>
      <c r="P578" s="201">
        <v>69</v>
      </c>
      <c r="Q578" s="201">
        <v>49</v>
      </c>
      <c r="R578" s="201">
        <v>375</v>
      </c>
      <c r="S578" s="201">
        <v>64</v>
      </c>
      <c r="T578" s="201">
        <v>93</v>
      </c>
      <c r="U578" s="201">
        <v>37</v>
      </c>
      <c r="V578" s="201">
        <v>83</v>
      </c>
      <c r="W578" s="201">
        <v>189</v>
      </c>
      <c r="X578" s="201">
        <v>10</v>
      </c>
      <c r="Y578" s="201">
        <v>54</v>
      </c>
      <c r="Z578" s="201">
        <v>31</v>
      </c>
      <c r="AA578" s="201">
        <v>46</v>
      </c>
      <c r="AB578" s="201">
        <v>39</v>
      </c>
      <c r="AC578" s="201">
        <v>67</v>
      </c>
      <c r="AD578" s="201">
        <v>15</v>
      </c>
    </row>
    <row r="579" spans="2:30">
      <c r="B579" s="201" t="s">
        <v>336</v>
      </c>
      <c r="C579" s="201" t="s">
        <v>516</v>
      </c>
      <c r="D579" s="36">
        <f t="shared" si="462"/>
        <v>673</v>
      </c>
      <c r="E579" s="201">
        <v>9</v>
      </c>
      <c r="F579" s="201">
        <v>344</v>
      </c>
      <c r="G579" s="201">
        <v>34</v>
      </c>
      <c r="H579" s="201">
        <v>8</v>
      </c>
      <c r="I579" s="201">
        <v>8</v>
      </c>
      <c r="J579" s="201">
        <v>3</v>
      </c>
      <c r="K579" s="201">
        <v>17</v>
      </c>
      <c r="L579" s="201">
        <v>35</v>
      </c>
      <c r="M579" s="201">
        <v>4</v>
      </c>
      <c r="N579" s="201">
        <v>8</v>
      </c>
      <c r="O579" s="201">
        <v>11</v>
      </c>
      <c r="P579" s="201">
        <v>11</v>
      </c>
      <c r="Q579" s="201">
        <v>7</v>
      </c>
      <c r="R579" s="201">
        <v>51</v>
      </c>
      <c r="S579" s="201">
        <v>16</v>
      </c>
      <c r="T579" s="201">
        <v>25</v>
      </c>
      <c r="U579" s="201">
        <v>8</v>
      </c>
      <c r="V579" s="201">
        <v>7</v>
      </c>
      <c r="W579" s="201">
        <v>28</v>
      </c>
      <c r="X579" s="201">
        <v>5</v>
      </c>
      <c r="Y579" s="201">
        <v>10</v>
      </c>
      <c r="Z579" s="201">
        <v>5</v>
      </c>
      <c r="AA579" s="201">
        <v>5</v>
      </c>
      <c r="AB579" s="201">
        <v>6</v>
      </c>
      <c r="AC579" s="201">
        <v>7</v>
      </c>
      <c r="AD579" s="201">
        <v>1</v>
      </c>
    </row>
    <row r="580" spans="2:30">
      <c r="B580" s="201" t="s">
        <v>337</v>
      </c>
      <c r="C580" s="201" t="s">
        <v>516</v>
      </c>
      <c r="D580" s="36">
        <f t="shared" si="462"/>
        <v>8244</v>
      </c>
      <c r="E580" s="201">
        <v>74</v>
      </c>
      <c r="F580" s="201">
        <v>3896</v>
      </c>
      <c r="G580" s="201">
        <v>316</v>
      </c>
      <c r="H580" s="201">
        <v>76</v>
      </c>
      <c r="I580" s="201">
        <v>95</v>
      </c>
      <c r="J580" s="201">
        <v>49</v>
      </c>
      <c r="K580" s="201">
        <v>268</v>
      </c>
      <c r="L580" s="201">
        <v>395</v>
      </c>
      <c r="M580" s="201">
        <v>81</v>
      </c>
      <c r="N580" s="201">
        <v>142</v>
      </c>
      <c r="O580" s="201">
        <v>106</v>
      </c>
      <c r="P580" s="201">
        <v>135</v>
      </c>
      <c r="Q580" s="201">
        <v>130</v>
      </c>
      <c r="R580" s="201">
        <v>776</v>
      </c>
      <c r="S580" s="201">
        <v>193</v>
      </c>
      <c r="T580" s="201">
        <v>219</v>
      </c>
      <c r="U580" s="201">
        <v>120</v>
      </c>
      <c r="V580" s="201">
        <v>111</v>
      </c>
      <c r="W580" s="201">
        <v>404</v>
      </c>
      <c r="X580" s="201">
        <v>38</v>
      </c>
      <c r="Y580" s="201">
        <v>133</v>
      </c>
      <c r="Z580" s="201">
        <v>71</v>
      </c>
      <c r="AA580" s="201">
        <v>69</v>
      </c>
      <c r="AB580" s="201">
        <v>85</v>
      </c>
      <c r="AC580" s="201">
        <v>220</v>
      </c>
      <c r="AD580" s="201">
        <v>42</v>
      </c>
    </row>
    <row r="581" spans="2:30">
      <c r="B581" s="201" t="s">
        <v>338</v>
      </c>
      <c r="C581" s="201" t="s">
        <v>516</v>
      </c>
      <c r="D581" s="36">
        <f t="shared" si="462"/>
        <v>3103</v>
      </c>
      <c r="E581" s="201">
        <v>23</v>
      </c>
      <c r="F581" s="201">
        <v>1173</v>
      </c>
      <c r="G581" s="201">
        <v>141</v>
      </c>
      <c r="H581" s="201">
        <v>44</v>
      </c>
      <c r="I581" s="201">
        <v>24</v>
      </c>
      <c r="J581" s="201">
        <v>14</v>
      </c>
      <c r="K581" s="201">
        <v>97</v>
      </c>
      <c r="L581" s="201">
        <v>148</v>
      </c>
      <c r="M581" s="201">
        <v>38</v>
      </c>
      <c r="N581" s="201">
        <v>36</v>
      </c>
      <c r="O581" s="201">
        <v>63</v>
      </c>
      <c r="P581" s="201">
        <v>98</v>
      </c>
      <c r="Q581" s="201">
        <v>110</v>
      </c>
      <c r="R581" s="201">
        <v>233</v>
      </c>
      <c r="S581" s="201">
        <v>158</v>
      </c>
      <c r="T581" s="201">
        <v>142</v>
      </c>
      <c r="U581" s="201">
        <v>74</v>
      </c>
      <c r="V581" s="201">
        <v>57</v>
      </c>
      <c r="W581" s="201">
        <v>199</v>
      </c>
      <c r="X581" s="201">
        <v>11</v>
      </c>
      <c r="Y581" s="201">
        <v>72</v>
      </c>
      <c r="Z581" s="201">
        <v>21</v>
      </c>
      <c r="AA581" s="201">
        <v>33</v>
      </c>
      <c r="AB581" s="201">
        <v>23</v>
      </c>
      <c r="AC581" s="201">
        <v>54</v>
      </c>
      <c r="AD581" s="201">
        <v>17</v>
      </c>
    </row>
    <row r="582" spans="2:30">
      <c r="B582" s="200" t="s">
        <v>16</v>
      </c>
      <c r="C582" s="200" t="s">
        <v>516</v>
      </c>
      <c r="D582" s="244">
        <f>SUM(E582:AD582)</f>
        <v>17463</v>
      </c>
      <c r="E582" s="244">
        <f t="shared" ref="E582:AD582" si="463">SUM(E575:E581)</f>
        <v>147</v>
      </c>
      <c r="F582" s="244">
        <f t="shared" si="463"/>
        <v>8514</v>
      </c>
      <c r="G582" s="244">
        <f t="shared" si="463"/>
        <v>715</v>
      </c>
      <c r="H582" s="244">
        <f t="shared" si="463"/>
        <v>204</v>
      </c>
      <c r="I582" s="244">
        <f t="shared" si="463"/>
        <v>200</v>
      </c>
      <c r="J582" s="244">
        <f t="shared" si="463"/>
        <v>83</v>
      </c>
      <c r="K582" s="244">
        <f t="shared" si="463"/>
        <v>508</v>
      </c>
      <c r="L582" s="244">
        <f t="shared" si="463"/>
        <v>832</v>
      </c>
      <c r="M582" s="244">
        <f t="shared" si="463"/>
        <v>150</v>
      </c>
      <c r="N582" s="244">
        <f t="shared" si="463"/>
        <v>259</v>
      </c>
      <c r="O582" s="244">
        <f t="shared" si="463"/>
        <v>250</v>
      </c>
      <c r="P582" s="244">
        <f t="shared" si="463"/>
        <v>315</v>
      </c>
      <c r="Q582" s="244">
        <f t="shared" si="463"/>
        <v>301</v>
      </c>
      <c r="R582" s="244">
        <f t="shared" si="463"/>
        <v>1538</v>
      </c>
      <c r="S582" s="244">
        <f t="shared" si="463"/>
        <v>436</v>
      </c>
      <c r="T582" s="244">
        <f t="shared" si="463"/>
        <v>487</v>
      </c>
      <c r="U582" s="244">
        <f t="shared" si="463"/>
        <v>241</v>
      </c>
      <c r="V582" s="244">
        <f t="shared" si="463"/>
        <v>262</v>
      </c>
      <c r="W582" s="244">
        <f t="shared" si="463"/>
        <v>822</v>
      </c>
      <c r="X582" s="244">
        <f t="shared" si="463"/>
        <v>65</v>
      </c>
      <c r="Y582" s="244">
        <f t="shared" si="463"/>
        <v>270</v>
      </c>
      <c r="Z582" s="244">
        <f t="shared" si="463"/>
        <v>129</v>
      </c>
      <c r="AA582" s="244">
        <f t="shared" si="463"/>
        <v>155</v>
      </c>
      <c r="AB582" s="244">
        <f t="shared" si="463"/>
        <v>157</v>
      </c>
      <c r="AC582" s="244">
        <f t="shared" si="463"/>
        <v>348</v>
      </c>
      <c r="AD582" s="244">
        <f t="shared" si="463"/>
        <v>75</v>
      </c>
    </row>
    <row r="583" spans="2:30">
      <c r="B583" s="201" t="s">
        <v>599</v>
      </c>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row>
    <row r="584" spans="2:30">
      <c r="B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row>
    <row r="585" spans="2:30">
      <c r="B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row>
    <row r="586" spans="2:30">
      <c r="B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row>
    <row r="587" spans="2:30" ht="15.6">
      <c r="B587" s="167" t="s">
        <v>642</v>
      </c>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row>
    <row r="588" spans="2:30">
      <c r="B588" s="114" t="s">
        <v>588</v>
      </c>
      <c r="C588" s="114" t="s">
        <v>63</v>
      </c>
      <c r="D588" s="114" t="str">
        <f>D574</f>
        <v>IE</v>
      </c>
      <c r="E588" s="114" t="str">
        <f t="shared" ref="E588:AD588" si="464">E574</f>
        <v>IE-CW</v>
      </c>
      <c r="F588" s="114" t="str">
        <f t="shared" si="464"/>
        <v>IE-D</v>
      </c>
      <c r="G588" s="114" t="str">
        <f t="shared" si="464"/>
        <v>IE-KE</v>
      </c>
      <c r="H588" s="114" t="str">
        <f t="shared" si="464"/>
        <v>IE-KK</v>
      </c>
      <c r="I588" s="114" t="str">
        <f t="shared" si="464"/>
        <v>IE-LS</v>
      </c>
      <c r="J588" s="114" t="str">
        <f t="shared" si="464"/>
        <v>IE-LD</v>
      </c>
      <c r="K588" s="114" t="str">
        <f t="shared" si="464"/>
        <v>IE-LH</v>
      </c>
      <c r="L588" s="114" t="str">
        <f t="shared" si="464"/>
        <v>IE-MH</v>
      </c>
      <c r="M588" s="114" t="str">
        <f t="shared" si="464"/>
        <v>IE-OY</v>
      </c>
      <c r="N588" s="114" t="str">
        <f t="shared" si="464"/>
        <v>IE-WH</v>
      </c>
      <c r="O588" s="114" t="str">
        <f t="shared" si="464"/>
        <v>IE-WX</v>
      </c>
      <c r="P588" s="114" t="str">
        <f t="shared" si="464"/>
        <v>IE-WW</v>
      </c>
      <c r="Q588" s="114" t="str">
        <f t="shared" si="464"/>
        <v>IE-CE</v>
      </c>
      <c r="R588" s="114" t="str">
        <f t="shared" si="464"/>
        <v>IE-CO</v>
      </c>
      <c r="S588" s="114" t="str">
        <f t="shared" si="464"/>
        <v>IE-KY</v>
      </c>
      <c r="T588" s="114" t="str">
        <f t="shared" si="464"/>
        <v>IE-LK</v>
      </c>
      <c r="U588" s="114" t="str">
        <f t="shared" si="464"/>
        <v>IE-TA</v>
      </c>
      <c r="V588" s="114" t="str">
        <f t="shared" si="464"/>
        <v>IE-WD</v>
      </c>
      <c r="W588" s="114" t="str">
        <f t="shared" si="464"/>
        <v>IE-G</v>
      </c>
      <c r="X588" s="114" t="str">
        <f t="shared" si="464"/>
        <v>IE-LM</v>
      </c>
      <c r="Y588" s="114" t="str">
        <f t="shared" si="464"/>
        <v>IE-MO</v>
      </c>
      <c r="Z588" s="114" t="str">
        <f t="shared" si="464"/>
        <v>IE-RN</v>
      </c>
      <c r="AA588" s="114" t="str">
        <f t="shared" si="464"/>
        <v>IE-SO</v>
      </c>
      <c r="AB588" s="114" t="str">
        <f t="shared" si="464"/>
        <v>IE-CN</v>
      </c>
      <c r="AC588" s="114" t="str">
        <f t="shared" si="464"/>
        <v>IE-DL</v>
      </c>
      <c r="AD588" s="114" t="str">
        <f t="shared" si="464"/>
        <v>IE-MN</v>
      </c>
    </row>
    <row r="589" spans="2:30">
      <c r="B589" s="201" t="s">
        <v>332</v>
      </c>
      <c r="C589" s="247" t="s">
        <v>592</v>
      </c>
      <c r="D589" s="35">
        <f>D575/D$582</f>
        <v>1.7179178835251675E-4</v>
      </c>
      <c r="E589" s="35">
        <f t="shared" ref="E589:AD595" si="465">E575/E$582</f>
        <v>0</v>
      </c>
      <c r="F589" s="35">
        <f t="shared" si="465"/>
        <v>3.5236081747709656E-4</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c r="AD589" s="35">
        <f t="shared" si="465"/>
        <v>0</v>
      </c>
    </row>
    <row r="590" spans="2:30">
      <c r="B590" s="201" t="s">
        <v>333</v>
      </c>
      <c r="C590" s="2" t="s">
        <v>592</v>
      </c>
      <c r="D590" s="35">
        <f>D576/D$582</f>
        <v>0</v>
      </c>
      <c r="E590" s="35">
        <f t="shared" ref="D590:S595" si="466">E576/E$582</f>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6"/>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c r="AD590" s="35">
        <f t="shared" si="465"/>
        <v>0</v>
      </c>
    </row>
    <row r="591" spans="2:30">
      <c r="B591" s="201" t="s">
        <v>334</v>
      </c>
      <c r="C591" s="2" t="s">
        <v>592</v>
      </c>
      <c r="D591" s="35">
        <f t="shared" si="466"/>
        <v>1.2884384126438756E-2</v>
      </c>
      <c r="E591" s="35">
        <f t="shared" si="465"/>
        <v>6.8027210884353739E-3</v>
      </c>
      <c r="F591" s="35">
        <f t="shared" si="465"/>
        <v>7.3995771670190271E-3</v>
      </c>
      <c r="G591" s="35">
        <f t="shared" si="465"/>
        <v>9.7902097902097911E-3</v>
      </c>
      <c r="H591" s="35">
        <f t="shared" si="465"/>
        <v>9.8039215686274508E-3</v>
      </c>
      <c r="I591" s="35">
        <f t="shared" si="465"/>
        <v>0.01</v>
      </c>
      <c r="J591" s="35">
        <f t="shared" si="465"/>
        <v>1.2048192771084338E-2</v>
      </c>
      <c r="K591" s="35">
        <f t="shared" si="465"/>
        <v>1.1811023622047244E-2</v>
      </c>
      <c r="L591" s="35">
        <f t="shared" si="465"/>
        <v>3.605769230769231E-3</v>
      </c>
      <c r="M591" s="35">
        <f t="shared" si="465"/>
        <v>0</v>
      </c>
      <c r="N591" s="35">
        <f t="shared" si="465"/>
        <v>0</v>
      </c>
      <c r="O591" s="35">
        <f t="shared" si="465"/>
        <v>0</v>
      </c>
      <c r="P591" s="35">
        <f t="shared" si="465"/>
        <v>6.3492063492063492E-3</v>
      </c>
      <c r="Q591" s="35">
        <f t="shared" si="465"/>
        <v>1.6611295681063124E-2</v>
      </c>
      <c r="R591" s="35">
        <f t="shared" si="465"/>
        <v>6.6970091027308193E-2</v>
      </c>
      <c r="S591" s="35">
        <f t="shared" si="465"/>
        <v>1.1467889908256881E-2</v>
      </c>
      <c r="T591" s="35">
        <f t="shared" si="465"/>
        <v>1.6427104722792608E-2</v>
      </c>
      <c r="U591" s="35">
        <f t="shared" si="465"/>
        <v>8.2987551867219917E-3</v>
      </c>
      <c r="V591" s="35">
        <f t="shared" si="465"/>
        <v>1.5267175572519083E-2</v>
      </c>
      <c r="W591" s="35">
        <f t="shared" si="465"/>
        <v>2.4330900243309003E-3</v>
      </c>
      <c r="X591" s="35">
        <f t="shared" si="465"/>
        <v>1.5384615384615385E-2</v>
      </c>
      <c r="Y591" s="35">
        <f t="shared" si="465"/>
        <v>3.7037037037037038E-3</v>
      </c>
      <c r="Z591" s="35">
        <f t="shared" si="465"/>
        <v>7.7519379844961239E-3</v>
      </c>
      <c r="AA591" s="35">
        <f t="shared" si="465"/>
        <v>1.2903225806451613E-2</v>
      </c>
      <c r="AB591" s="35">
        <f t="shared" si="465"/>
        <v>2.5477707006369428E-2</v>
      </c>
      <c r="AC591" s="35">
        <f t="shared" si="465"/>
        <v>0</v>
      </c>
      <c r="AD591" s="35">
        <f t="shared" si="465"/>
        <v>0</v>
      </c>
    </row>
    <row r="592" spans="2:30">
      <c r="B592" s="201" t="s">
        <v>335</v>
      </c>
      <c r="C592" s="2" t="s">
        <v>592</v>
      </c>
      <c r="D592" s="35">
        <f t="shared" si="466"/>
        <v>0.29863139208612494</v>
      </c>
      <c r="E592" s="35">
        <f t="shared" si="465"/>
        <v>0.27210884353741499</v>
      </c>
      <c r="F592" s="35">
        <f t="shared" si="465"/>
        <v>0.35647169368099602</v>
      </c>
      <c r="G592" s="35">
        <f t="shared" si="465"/>
        <v>0.30349650349650348</v>
      </c>
      <c r="H592" s="35">
        <f t="shared" si="465"/>
        <v>0.36274509803921567</v>
      </c>
      <c r="I592" s="35">
        <f t="shared" si="465"/>
        <v>0.35499999999999998</v>
      </c>
      <c r="J592" s="35">
        <f t="shared" si="465"/>
        <v>0.19277108433734941</v>
      </c>
      <c r="K592" s="35">
        <f t="shared" si="465"/>
        <v>0.23622047244094488</v>
      </c>
      <c r="L592" s="35">
        <f t="shared" si="465"/>
        <v>0.30168269230769229</v>
      </c>
      <c r="M592" s="35">
        <f t="shared" si="465"/>
        <v>0.18</v>
      </c>
      <c r="N592" s="35">
        <f t="shared" si="465"/>
        <v>0.28185328185328185</v>
      </c>
      <c r="O592" s="35">
        <f t="shared" si="465"/>
        <v>0.28000000000000003</v>
      </c>
      <c r="P592" s="35">
        <f t="shared" si="465"/>
        <v>0.21904761904761905</v>
      </c>
      <c r="Q592" s="35">
        <f t="shared" si="465"/>
        <v>0.16279069767441862</v>
      </c>
      <c r="R592" s="35">
        <f t="shared" si="465"/>
        <v>0.24382314694408322</v>
      </c>
      <c r="S592" s="35">
        <f t="shared" si="465"/>
        <v>0.14678899082568808</v>
      </c>
      <c r="T592" s="35">
        <f t="shared" si="465"/>
        <v>0.19096509240246407</v>
      </c>
      <c r="U592" s="35">
        <f t="shared" si="465"/>
        <v>0.15352697095435686</v>
      </c>
      <c r="V592" s="35">
        <f t="shared" si="465"/>
        <v>0.31679389312977096</v>
      </c>
      <c r="W592" s="35">
        <f t="shared" si="465"/>
        <v>0.22992700729927007</v>
      </c>
      <c r="X592" s="35">
        <f t="shared" si="465"/>
        <v>0.15384615384615385</v>
      </c>
      <c r="Y592" s="35">
        <f t="shared" si="465"/>
        <v>0.2</v>
      </c>
      <c r="Z592" s="35">
        <f t="shared" si="465"/>
        <v>0.24031007751937986</v>
      </c>
      <c r="AA592" s="35">
        <f t="shared" si="465"/>
        <v>0.29677419354838708</v>
      </c>
      <c r="AB592" s="35">
        <f t="shared" si="465"/>
        <v>0.24840764331210191</v>
      </c>
      <c r="AC592" s="35">
        <f t="shared" si="465"/>
        <v>0.19252873563218389</v>
      </c>
      <c r="AD592" s="35">
        <f t="shared" si="465"/>
        <v>0.2</v>
      </c>
    </row>
    <row r="593" spans="2:30">
      <c r="B593" s="201" t="s">
        <v>336</v>
      </c>
      <c r="C593" s="2" t="s">
        <v>592</v>
      </c>
      <c r="D593" s="35">
        <f t="shared" si="466"/>
        <v>3.8538624520414594E-2</v>
      </c>
      <c r="E593" s="35">
        <f t="shared" si="465"/>
        <v>6.1224489795918366E-2</v>
      </c>
      <c r="F593" s="35">
        <f t="shared" si="465"/>
        <v>4.0404040404040407E-2</v>
      </c>
      <c r="G593" s="35">
        <f t="shared" si="465"/>
        <v>4.7552447552447551E-2</v>
      </c>
      <c r="H593" s="35">
        <f t="shared" si="465"/>
        <v>3.9215686274509803E-2</v>
      </c>
      <c r="I593" s="35">
        <f t="shared" si="465"/>
        <v>0.04</v>
      </c>
      <c r="J593" s="35">
        <f t="shared" si="465"/>
        <v>3.614457831325301E-2</v>
      </c>
      <c r="K593" s="35">
        <f t="shared" si="465"/>
        <v>3.3464566929133861E-2</v>
      </c>
      <c r="L593" s="35">
        <f t="shared" si="465"/>
        <v>4.2067307692307696E-2</v>
      </c>
      <c r="M593" s="35">
        <f t="shared" si="465"/>
        <v>2.6666666666666668E-2</v>
      </c>
      <c r="N593" s="35">
        <f t="shared" si="465"/>
        <v>3.0888030888030889E-2</v>
      </c>
      <c r="O593" s="35">
        <f t="shared" si="465"/>
        <v>4.3999999999999997E-2</v>
      </c>
      <c r="P593" s="35">
        <f t="shared" si="465"/>
        <v>3.4920634920634921E-2</v>
      </c>
      <c r="Q593" s="35">
        <f t="shared" si="465"/>
        <v>2.3255813953488372E-2</v>
      </c>
      <c r="R593" s="35">
        <f t="shared" si="465"/>
        <v>3.3159947984395317E-2</v>
      </c>
      <c r="S593" s="35">
        <f t="shared" si="465"/>
        <v>3.669724770642202E-2</v>
      </c>
      <c r="T593" s="35">
        <f t="shared" si="465"/>
        <v>5.1334702258726897E-2</v>
      </c>
      <c r="U593" s="35">
        <f t="shared" si="465"/>
        <v>3.3195020746887967E-2</v>
      </c>
      <c r="V593" s="35">
        <f t="shared" si="465"/>
        <v>2.6717557251908396E-2</v>
      </c>
      <c r="W593" s="35">
        <f t="shared" si="465"/>
        <v>3.4063260340632603E-2</v>
      </c>
      <c r="X593" s="35">
        <f t="shared" si="465"/>
        <v>7.6923076923076927E-2</v>
      </c>
      <c r="Y593" s="35">
        <f t="shared" si="465"/>
        <v>3.7037037037037035E-2</v>
      </c>
      <c r="Z593" s="35">
        <f t="shared" si="465"/>
        <v>3.875968992248062E-2</v>
      </c>
      <c r="AA593" s="35">
        <f t="shared" si="465"/>
        <v>3.2258064516129031E-2</v>
      </c>
      <c r="AB593" s="35">
        <f t="shared" si="465"/>
        <v>3.8216560509554139E-2</v>
      </c>
      <c r="AC593" s="35">
        <f t="shared" si="465"/>
        <v>2.0114942528735632E-2</v>
      </c>
      <c r="AD593" s="35">
        <f t="shared" si="465"/>
        <v>1.3333333333333334E-2</v>
      </c>
    </row>
    <row r="594" spans="2:30">
      <c r="B594" s="201" t="s">
        <v>337</v>
      </c>
      <c r="C594" s="2" t="s">
        <v>592</v>
      </c>
      <c r="D594" s="35">
        <f t="shared" si="466"/>
        <v>0.47208383439271601</v>
      </c>
      <c r="E594" s="35">
        <f t="shared" si="465"/>
        <v>0.50340136054421769</v>
      </c>
      <c r="F594" s="35">
        <f t="shared" si="465"/>
        <v>0.45759924829692272</v>
      </c>
      <c r="G594" s="35">
        <f t="shared" si="465"/>
        <v>0.44195804195804195</v>
      </c>
      <c r="H594" s="35">
        <f t="shared" si="465"/>
        <v>0.37254901960784315</v>
      </c>
      <c r="I594" s="35">
        <f t="shared" si="465"/>
        <v>0.47499999999999998</v>
      </c>
      <c r="J594" s="35">
        <f t="shared" si="465"/>
        <v>0.59036144578313254</v>
      </c>
      <c r="K594" s="35">
        <f t="shared" si="465"/>
        <v>0.52755905511811019</v>
      </c>
      <c r="L594" s="35">
        <f t="shared" si="465"/>
        <v>0.47475961538461536</v>
      </c>
      <c r="M594" s="35">
        <f t="shared" si="465"/>
        <v>0.54</v>
      </c>
      <c r="N594" s="35">
        <f t="shared" si="465"/>
        <v>0.54826254826254828</v>
      </c>
      <c r="O594" s="35">
        <f t="shared" si="465"/>
        <v>0.42399999999999999</v>
      </c>
      <c r="P594" s="35">
        <f t="shared" si="465"/>
        <v>0.42857142857142855</v>
      </c>
      <c r="Q594" s="35">
        <f t="shared" si="465"/>
        <v>0.43189368770764119</v>
      </c>
      <c r="R594" s="35">
        <f t="shared" si="465"/>
        <v>0.50455136540962287</v>
      </c>
      <c r="S594" s="35">
        <f t="shared" si="465"/>
        <v>0.44266055045871561</v>
      </c>
      <c r="T594" s="35">
        <f t="shared" si="465"/>
        <v>0.44969199178644764</v>
      </c>
      <c r="U594" s="35">
        <f t="shared" si="465"/>
        <v>0.49792531120331951</v>
      </c>
      <c r="V594" s="35">
        <f t="shared" si="465"/>
        <v>0.42366412213740456</v>
      </c>
      <c r="W594" s="35">
        <f t="shared" si="465"/>
        <v>0.49148418491484186</v>
      </c>
      <c r="X594" s="35">
        <f t="shared" si="465"/>
        <v>0.58461538461538465</v>
      </c>
      <c r="Y594" s="35">
        <f t="shared" si="465"/>
        <v>0.49259259259259258</v>
      </c>
      <c r="Z594" s="35">
        <f t="shared" si="465"/>
        <v>0.55038759689922478</v>
      </c>
      <c r="AA594" s="35">
        <f t="shared" si="465"/>
        <v>0.44516129032258067</v>
      </c>
      <c r="AB594" s="35">
        <f t="shared" si="465"/>
        <v>0.54140127388535031</v>
      </c>
      <c r="AC594" s="35">
        <f t="shared" si="465"/>
        <v>0.63218390804597702</v>
      </c>
      <c r="AD594" s="35">
        <f t="shared" si="465"/>
        <v>0.56000000000000005</v>
      </c>
    </row>
    <row r="595" spans="2:30">
      <c r="B595" s="201" t="s">
        <v>338</v>
      </c>
      <c r="C595" s="2" t="s">
        <v>592</v>
      </c>
      <c r="D595" s="35">
        <f t="shared" si="466"/>
        <v>0.17768997308595316</v>
      </c>
      <c r="E595" s="35">
        <f t="shared" si="465"/>
        <v>0.15646258503401361</v>
      </c>
      <c r="F595" s="35">
        <f t="shared" si="465"/>
        <v>0.13777307963354474</v>
      </c>
      <c r="G595" s="35">
        <f t="shared" si="465"/>
        <v>0.19720279720279721</v>
      </c>
      <c r="H595" s="35">
        <f t="shared" si="465"/>
        <v>0.21568627450980393</v>
      </c>
      <c r="I595" s="35">
        <f t="shared" si="465"/>
        <v>0.12</v>
      </c>
      <c r="J595" s="35">
        <f t="shared" si="465"/>
        <v>0.16867469879518071</v>
      </c>
      <c r="K595" s="35">
        <f t="shared" si="465"/>
        <v>0.19094488188976377</v>
      </c>
      <c r="L595" s="35">
        <f t="shared" si="465"/>
        <v>0.17788461538461539</v>
      </c>
      <c r="M595" s="35">
        <f t="shared" si="465"/>
        <v>0.25333333333333335</v>
      </c>
      <c r="N595" s="35">
        <f t="shared" si="465"/>
        <v>0.138996138996139</v>
      </c>
      <c r="O595" s="35">
        <f t="shared" si="465"/>
        <v>0.252</v>
      </c>
      <c r="P595" s="35">
        <f t="shared" si="465"/>
        <v>0.31111111111111112</v>
      </c>
      <c r="Q595" s="35">
        <f t="shared" si="465"/>
        <v>0.36544850498338871</v>
      </c>
      <c r="R595" s="35">
        <f t="shared" si="465"/>
        <v>0.15149544863459039</v>
      </c>
      <c r="S595" s="35">
        <f t="shared" si="465"/>
        <v>0.36238532110091742</v>
      </c>
      <c r="T595" s="35">
        <f t="shared" si="465"/>
        <v>0.29158110882956878</v>
      </c>
      <c r="U595" s="35">
        <f t="shared" si="465"/>
        <v>0.30705394190871371</v>
      </c>
      <c r="V595" s="35">
        <f t="shared" si="465"/>
        <v>0.21755725190839695</v>
      </c>
      <c r="W595" s="35">
        <f t="shared" si="465"/>
        <v>0.24209245742092458</v>
      </c>
      <c r="X595" s="35">
        <f t="shared" si="465"/>
        <v>0.16923076923076924</v>
      </c>
      <c r="Y595" s="35">
        <f t="shared" si="465"/>
        <v>0.26666666666666666</v>
      </c>
      <c r="Z595" s="35">
        <f t="shared" si="465"/>
        <v>0.16279069767441862</v>
      </c>
      <c r="AA595" s="35">
        <f t="shared" si="465"/>
        <v>0.2129032258064516</v>
      </c>
      <c r="AB595" s="35">
        <f t="shared" si="465"/>
        <v>0.1464968152866242</v>
      </c>
      <c r="AC595" s="35">
        <f t="shared" si="465"/>
        <v>0.15517241379310345</v>
      </c>
      <c r="AD595" s="35">
        <f t="shared" si="465"/>
        <v>0.22666666666666666</v>
      </c>
    </row>
    <row r="596" spans="2:30">
      <c r="B596" s="200" t="s">
        <v>16</v>
      </c>
      <c r="C596" s="200" t="s">
        <v>592</v>
      </c>
      <c r="D596" s="145">
        <f t="shared" ref="D596:AD596" si="467">SUM(D589:D595)</f>
        <v>1</v>
      </c>
      <c r="E596" s="145">
        <f t="shared" si="467"/>
        <v>1</v>
      </c>
      <c r="F596" s="145">
        <f t="shared" si="467"/>
        <v>1</v>
      </c>
      <c r="G596" s="145">
        <f t="shared" si="467"/>
        <v>1</v>
      </c>
      <c r="H596" s="145">
        <f t="shared" si="467"/>
        <v>1</v>
      </c>
      <c r="I596" s="145">
        <f t="shared" si="467"/>
        <v>0.99999999999999989</v>
      </c>
      <c r="J596" s="145">
        <f t="shared" si="467"/>
        <v>1</v>
      </c>
      <c r="K596" s="145">
        <f t="shared" si="467"/>
        <v>0.99999999999999989</v>
      </c>
      <c r="L596" s="145">
        <f t="shared" si="467"/>
        <v>1</v>
      </c>
      <c r="M596" s="145">
        <f t="shared" si="467"/>
        <v>1</v>
      </c>
      <c r="N596" s="145">
        <f t="shared" si="467"/>
        <v>1</v>
      </c>
      <c r="O596" s="145">
        <f t="shared" si="467"/>
        <v>1</v>
      </c>
      <c r="P596" s="145">
        <f t="shared" si="467"/>
        <v>1</v>
      </c>
      <c r="Q596" s="145">
        <f t="shared" si="467"/>
        <v>1</v>
      </c>
      <c r="R596" s="145">
        <f t="shared" si="467"/>
        <v>1</v>
      </c>
      <c r="S596" s="145">
        <f t="shared" si="467"/>
        <v>1</v>
      </c>
      <c r="T596" s="145">
        <f t="shared" si="467"/>
        <v>1</v>
      </c>
      <c r="U596" s="145">
        <f t="shared" si="467"/>
        <v>1</v>
      </c>
      <c r="V596" s="145">
        <f t="shared" si="467"/>
        <v>0.99999999999999989</v>
      </c>
      <c r="W596" s="145">
        <f t="shared" si="467"/>
        <v>1</v>
      </c>
      <c r="X596" s="145">
        <f t="shared" si="467"/>
        <v>1</v>
      </c>
      <c r="Y596" s="145">
        <f t="shared" si="467"/>
        <v>1</v>
      </c>
      <c r="Z596" s="145">
        <f t="shared" si="467"/>
        <v>1</v>
      </c>
      <c r="AA596" s="145">
        <f t="shared" si="467"/>
        <v>1</v>
      </c>
      <c r="AB596" s="145">
        <f t="shared" si="467"/>
        <v>1</v>
      </c>
      <c r="AC596" s="145">
        <f t="shared" si="467"/>
        <v>1</v>
      </c>
      <c r="AD596" s="145">
        <f t="shared" si="467"/>
        <v>1</v>
      </c>
    </row>
    <row r="597" spans="2:30">
      <c r="B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row>
    <row r="598" spans="2:30">
      <c r="B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row>
    <row r="599" spans="2:30">
      <c r="B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row>
    <row r="600" spans="2:30" ht="15.6">
      <c r="B600" s="167" t="s">
        <v>643</v>
      </c>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row>
    <row r="601" spans="2:30">
      <c r="B601" s="114" t="s">
        <v>588</v>
      </c>
      <c r="C601" s="114" t="s">
        <v>63</v>
      </c>
      <c r="D601" s="114" t="str">
        <f>D588</f>
        <v>IE</v>
      </c>
      <c r="E601" s="114" t="str">
        <f t="shared" ref="E601:AD601" si="468">E588</f>
        <v>IE-CW</v>
      </c>
      <c r="F601" s="114" t="str">
        <f t="shared" si="468"/>
        <v>IE-D</v>
      </c>
      <c r="G601" s="114" t="str">
        <f t="shared" si="468"/>
        <v>IE-KE</v>
      </c>
      <c r="H601" s="114" t="str">
        <f t="shared" si="468"/>
        <v>IE-KK</v>
      </c>
      <c r="I601" s="114" t="str">
        <f t="shared" si="468"/>
        <v>IE-LS</v>
      </c>
      <c r="J601" s="114" t="str">
        <f t="shared" si="468"/>
        <v>IE-LD</v>
      </c>
      <c r="K601" s="114" t="str">
        <f t="shared" si="468"/>
        <v>IE-LH</v>
      </c>
      <c r="L601" s="114" t="str">
        <f t="shared" si="468"/>
        <v>IE-MH</v>
      </c>
      <c r="M601" s="114" t="str">
        <f t="shared" si="468"/>
        <v>IE-OY</v>
      </c>
      <c r="N601" s="114" t="str">
        <f t="shared" si="468"/>
        <v>IE-WH</v>
      </c>
      <c r="O601" s="114" t="str">
        <f t="shared" si="468"/>
        <v>IE-WX</v>
      </c>
      <c r="P601" s="114" t="str">
        <f t="shared" si="468"/>
        <v>IE-WW</v>
      </c>
      <c r="Q601" s="114" t="str">
        <f t="shared" si="468"/>
        <v>IE-CE</v>
      </c>
      <c r="R601" s="114" t="str">
        <f t="shared" si="468"/>
        <v>IE-CO</v>
      </c>
      <c r="S601" s="114" t="str">
        <f t="shared" si="468"/>
        <v>IE-KY</v>
      </c>
      <c r="T601" s="114" t="str">
        <f t="shared" si="468"/>
        <v>IE-LK</v>
      </c>
      <c r="U601" s="114" t="str">
        <f t="shared" si="468"/>
        <v>IE-TA</v>
      </c>
      <c r="V601" s="114" t="str">
        <f t="shared" si="468"/>
        <v>IE-WD</v>
      </c>
      <c r="W601" s="114" t="str">
        <f t="shared" si="468"/>
        <v>IE-G</v>
      </c>
      <c r="X601" s="114" t="str">
        <f t="shared" si="468"/>
        <v>IE-LM</v>
      </c>
      <c r="Y601" s="114" t="str">
        <f t="shared" si="468"/>
        <v>IE-MO</v>
      </c>
      <c r="Z601" s="114" t="str">
        <f t="shared" si="468"/>
        <v>IE-RN</v>
      </c>
      <c r="AA601" s="114" t="str">
        <f t="shared" si="468"/>
        <v>IE-SO</v>
      </c>
      <c r="AB601" s="114" t="str">
        <f t="shared" si="468"/>
        <v>IE-CN</v>
      </c>
      <c r="AC601" s="114" t="str">
        <f t="shared" si="468"/>
        <v>IE-DL</v>
      </c>
      <c r="AD601" s="114" t="str">
        <f t="shared" si="468"/>
        <v>IE-MN</v>
      </c>
    </row>
    <row r="602" spans="2:30">
      <c r="B602" s="201" t="s">
        <v>332</v>
      </c>
      <c r="C602" s="201" t="s">
        <v>593</v>
      </c>
      <c r="D602" s="245">
        <v>1.376629219195896</v>
      </c>
      <c r="E602" s="245">
        <v>1.376629219195896</v>
      </c>
      <c r="F602" s="245">
        <v>1.376629219195896</v>
      </c>
      <c r="G602" s="245">
        <v>1.376629219195896</v>
      </c>
      <c r="H602" s="245">
        <v>1.376629219195896</v>
      </c>
      <c r="I602" s="245">
        <v>1.376629219195896</v>
      </c>
      <c r="J602" s="245">
        <v>1.376629219195896</v>
      </c>
      <c r="K602" s="245">
        <v>1.376629219195896</v>
      </c>
      <c r="L602" s="245">
        <v>1.376629219195896</v>
      </c>
      <c r="M602" s="245">
        <v>1.376629219195896</v>
      </c>
      <c r="N602" s="245">
        <v>1.376629219195896</v>
      </c>
      <c r="O602" s="245">
        <v>1.376629219195896</v>
      </c>
      <c r="P602" s="245">
        <v>1.376629219195896</v>
      </c>
      <c r="Q602" s="245">
        <v>1.376629219195896</v>
      </c>
      <c r="R602" s="245">
        <v>1.376629219195896</v>
      </c>
      <c r="S602" s="245">
        <v>1.376629219195896</v>
      </c>
      <c r="T602" s="245">
        <v>1.376629219195896</v>
      </c>
      <c r="U602" s="245">
        <v>1.376629219195896</v>
      </c>
      <c r="V602" s="245">
        <v>1.376629219195896</v>
      </c>
      <c r="W602" s="245">
        <v>1.376629219195896</v>
      </c>
      <c r="X602" s="245">
        <v>1.376629219195896</v>
      </c>
      <c r="Y602" s="245">
        <v>1.376629219195896</v>
      </c>
      <c r="Z602" s="245">
        <v>1.376629219195896</v>
      </c>
      <c r="AA602" s="245">
        <v>1.376629219195896</v>
      </c>
      <c r="AB602" s="245">
        <v>1.376629219195896</v>
      </c>
      <c r="AC602" s="245">
        <v>1.376629219195896</v>
      </c>
      <c r="AD602" s="245">
        <v>1.376629219195896</v>
      </c>
    </row>
    <row r="603" spans="2:30">
      <c r="B603" s="201" t="s">
        <v>333</v>
      </c>
      <c r="C603" s="201" t="s">
        <v>593</v>
      </c>
      <c r="D603" s="245">
        <v>1.3798479828493471</v>
      </c>
      <c r="E603" s="245">
        <v>1.3798479828493471</v>
      </c>
      <c r="F603" s="245">
        <v>1.3798479828493471</v>
      </c>
      <c r="G603" s="245">
        <v>1.3798479828493471</v>
      </c>
      <c r="H603" s="245">
        <v>1.3798479828493471</v>
      </c>
      <c r="I603" s="245">
        <v>1.3798479828493471</v>
      </c>
      <c r="J603" s="245">
        <v>1.3798479828493471</v>
      </c>
      <c r="K603" s="245">
        <v>1.3798479828493471</v>
      </c>
      <c r="L603" s="245">
        <v>1.3798479828493471</v>
      </c>
      <c r="M603" s="245">
        <v>1.3798479828493471</v>
      </c>
      <c r="N603" s="245">
        <v>1.3798479828493471</v>
      </c>
      <c r="O603" s="245">
        <v>1.3798479828493471</v>
      </c>
      <c r="P603" s="245">
        <v>1.3798479828493471</v>
      </c>
      <c r="Q603" s="245">
        <v>1.3798479828493471</v>
      </c>
      <c r="R603" s="245">
        <v>1.3798479828493471</v>
      </c>
      <c r="S603" s="245">
        <v>1.3798479828493471</v>
      </c>
      <c r="T603" s="245">
        <v>1.3798479828493471</v>
      </c>
      <c r="U603" s="245">
        <v>1.3798479828493471</v>
      </c>
      <c r="V603" s="245">
        <v>1.3798479828493471</v>
      </c>
      <c r="W603" s="245">
        <v>1.3798479828493471</v>
      </c>
      <c r="X603" s="245">
        <v>1.3798479828493471</v>
      </c>
      <c r="Y603" s="245">
        <v>1.3798479828493471</v>
      </c>
      <c r="Z603" s="245">
        <v>1.3798479828493471</v>
      </c>
      <c r="AA603" s="245">
        <v>1.3798479828493471</v>
      </c>
      <c r="AB603" s="245">
        <v>1.3798479828493471</v>
      </c>
      <c r="AC603" s="245">
        <v>1.3798479828493471</v>
      </c>
      <c r="AD603" s="245">
        <v>1.3798479828493471</v>
      </c>
    </row>
    <row r="604" spans="2:30">
      <c r="B604" s="201" t="s">
        <v>334</v>
      </c>
      <c r="C604" s="201" t="s">
        <v>593</v>
      </c>
      <c r="D604" s="245">
        <v>1.4199749047648353</v>
      </c>
      <c r="E604" s="245">
        <v>1.4199749047648353</v>
      </c>
      <c r="F604" s="245">
        <v>1.4199749047648353</v>
      </c>
      <c r="G604" s="245">
        <v>1.4199749047648353</v>
      </c>
      <c r="H604" s="245">
        <v>1.4199749047648353</v>
      </c>
      <c r="I604" s="245">
        <v>1.4199749047648353</v>
      </c>
      <c r="J604" s="245">
        <v>1.4199749047648353</v>
      </c>
      <c r="K604" s="245">
        <v>1.4199749047648353</v>
      </c>
      <c r="L604" s="245">
        <v>1.4199749047648353</v>
      </c>
      <c r="M604" s="245">
        <v>1.4199749047648353</v>
      </c>
      <c r="N604" s="245">
        <v>1.4199749047648353</v>
      </c>
      <c r="O604" s="245">
        <v>1.4199749047648353</v>
      </c>
      <c r="P604" s="245">
        <v>1.4199749047648353</v>
      </c>
      <c r="Q604" s="245">
        <v>1.4199749047648353</v>
      </c>
      <c r="R604" s="245">
        <v>1.4199749047648353</v>
      </c>
      <c r="S604" s="245">
        <v>1.4199749047648353</v>
      </c>
      <c r="T604" s="245">
        <v>1.4199749047648353</v>
      </c>
      <c r="U604" s="245">
        <v>1.4199749047648353</v>
      </c>
      <c r="V604" s="245">
        <v>1.4199749047648353</v>
      </c>
      <c r="W604" s="245">
        <v>1.4199749047648353</v>
      </c>
      <c r="X604" s="245">
        <v>1.4199749047648353</v>
      </c>
      <c r="Y604" s="245">
        <v>1.4199749047648353</v>
      </c>
      <c r="Z604" s="245">
        <v>1.4199749047648353</v>
      </c>
      <c r="AA604" s="245">
        <v>1.4199749047648353</v>
      </c>
      <c r="AB604" s="245">
        <v>1.4199749047648353</v>
      </c>
      <c r="AC604" s="245">
        <v>1.4199749047648353</v>
      </c>
      <c r="AD604" s="245">
        <v>1.4199749047648353</v>
      </c>
    </row>
    <row r="605" spans="2:30">
      <c r="B605" s="201" t="s">
        <v>335</v>
      </c>
      <c r="C605" s="201" t="s">
        <v>593</v>
      </c>
      <c r="D605" s="245">
        <v>1.4290054727038648</v>
      </c>
      <c r="E605" s="245">
        <v>1.4290054727038648</v>
      </c>
      <c r="F605" s="245">
        <v>1.4290054727038648</v>
      </c>
      <c r="G605" s="245">
        <v>1.4290054727038648</v>
      </c>
      <c r="H605" s="245">
        <v>1.4290054727038648</v>
      </c>
      <c r="I605" s="245">
        <v>1.4290054727038648</v>
      </c>
      <c r="J605" s="245">
        <v>1.4290054727038648</v>
      </c>
      <c r="K605" s="245">
        <v>1.4290054727038648</v>
      </c>
      <c r="L605" s="245">
        <v>1.4290054727038648</v>
      </c>
      <c r="M605" s="245">
        <v>1.4290054727038648</v>
      </c>
      <c r="N605" s="245">
        <v>1.4290054727038648</v>
      </c>
      <c r="O605" s="245">
        <v>1.4290054727038648</v>
      </c>
      <c r="P605" s="245">
        <v>1.4290054727038648</v>
      </c>
      <c r="Q605" s="245">
        <v>1.4290054727038648</v>
      </c>
      <c r="R605" s="245">
        <v>1.4290054727038648</v>
      </c>
      <c r="S605" s="245">
        <v>1.4290054727038648</v>
      </c>
      <c r="T605" s="245">
        <v>1.4290054727038648</v>
      </c>
      <c r="U605" s="245">
        <v>1.4290054727038648</v>
      </c>
      <c r="V605" s="245">
        <v>1.4290054727038648</v>
      </c>
      <c r="W605" s="245">
        <v>1.4290054727038648</v>
      </c>
      <c r="X605" s="245">
        <v>1.4290054727038648</v>
      </c>
      <c r="Y605" s="245">
        <v>1.4290054727038648</v>
      </c>
      <c r="Z605" s="245">
        <v>1.4290054727038648</v>
      </c>
      <c r="AA605" s="245">
        <v>1.4290054727038648</v>
      </c>
      <c r="AB605" s="245">
        <v>1.4290054727038648</v>
      </c>
      <c r="AC605" s="245">
        <v>1.4290054727038648</v>
      </c>
      <c r="AD605" s="245">
        <v>1.4290054727038648</v>
      </c>
    </row>
    <row r="606" spans="2:30">
      <c r="B606" s="201" t="s">
        <v>336</v>
      </c>
      <c r="C606" s="201" t="s">
        <v>593</v>
      </c>
      <c r="D606" s="245">
        <v>1.6214274500716734</v>
      </c>
      <c r="E606" s="245">
        <v>1.6214274500716734</v>
      </c>
      <c r="F606" s="245">
        <v>1.6214274500716734</v>
      </c>
      <c r="G606" s="245">
        <v>1.6214274500716734</v>
      </c>
      <c r="H606" s="245">
        <v>1.6214274500716734</v>
      </c>
      <c r="I606" s="245">
        <v>1.6214274500716734</v>
      </c>
      <c r="J606" s="245">
        <v>1.6214274500716734</v>
      </c>
      <c r="K606" s="245">
        <v>1.6214274500716734</v>
      </c>
      <c r="L606" s="245">
        <v>1.6214274500716734</v>
      </c>
      <c r="M606" s="245">
        <v>1.6214274500716734</v>
      </c>
      <c r="N606" s="245">
        <v>1.6214274500716734</v>
      </c>
      <c r="O606" s="245">
        <v>1.6214274500716734</v>
      </c>
      <c r="P606" s="245">
        <v>1.6214274500716734</v>
      </c>
      <c r="Q606" s="245">
        <v>1.6214274500716734</v>
      </c>
      <c r="R606" s="245">
        <v>1.6214274500716734</v>
      </c>
      <c r="S606" s="245">
        <v>1.6214274500716734</v>
      </c>
      <c r="T606" s="245">
        <v>1.6214274500716734</v>
      </c>
      <c r="U606" s="245">
        <v>1.6214274500716734</v>
      </c>
      <c r="V606" s="245">
        <v>1.6214274500716734</v>
      </c>
      <c r="W606" s="245">
        <v>1.6214274500716734</v>
      </c>
      <c r="X606" s="245">
        <v>1.6214274500716734</v>
      </c>
      <c r="Y606" s="245">
        <v>1.6214274500716734</v>
      </c>
      <c r="Z606" s="245">
        <v>1.6214274500716734</v>
      </c>
      <c r="AA606" s="245">
        <v>1.6214274500716734</v>
      </c>
      <c r="AB606" s="245">
        <v>1.6214274500716734</v>
      </c>
      <c r="AC606" s="245">
        <v>1.6214274500716734</v>
      </c>
      <c r="AD606" s="245">
        <v>1.6214274500716734</v>
      </c>
    </row>
    <row r="607" spans="2:30">
      <c r="B607" s="201" t="s">
        <v>337</v>
      </c>
      <c r="C607" s="201" t="s">
        <v>593</v>
      </c>
      <c r="D607" s="245">
        <v>1.7083807871715502</v>
      </c>
      <c r="E607" s="245">
        <v>1.7083807871715502</v>
      </c>
      <c r="F607" s="245">
        <v>1.7083807871715502</v>
      </c>
      <c r="G607" s="245">
        <v>1.7083807871715502</v>
      </c>
      <c r="H607" s="245">
        <v>1.7083807871715502</v>
      </c>
      <c r="I607" s="245">
        <v>1.7083807871715502</v>
      </c>
      <c r="J607" s="245">
        <v>1.7083807871715502</v>
      </c>
      <c r="K607" s="245">
        <v>1.7083807871715502</v>
      </c>
      <c r="L607" s="245">
        <v>1.7083807871715502</v>
      </c>
      <c r="M607" s="245">
        <v>1.7083807871715502</v>
      </c>
      <c r="N607" s="245">
        <v>1.7083807871715502</v>
      </c>
      <c r="O607" s="245">
        <v>1.7083807871715502</v>
      </c>
      <c r="P607" s="245">
        <v>1.7083807871715502</v>
      </c>
      <c r="Q607" s="245">
        <v>1.7083807871715502</v>
      </c>
      <c r="R607" s="245">
        <v>1.7083807871715502</v>
      </c>
      <c r="S607" s="245">
        <v>1.7083807871715502</v>
      </c>
      <c r="T607" s="245">
        <v>1.7083807871715502</v>
      </c>
      <c r="U607" s="245">
        <v>1.7083807871715502</v>
      </c>
      <c r="V607" s="245">
        <v>1.7083807871715502</v>
      </c>
      <c r="W607" s="245">
        <v>1.7083807871715502</v>
      </c>
      <c r="X607" s="245">
        <v>1.7083807871715502</v>
      </c>
      <c r="Y607" s="245">
        <v>1.7083807871715502</v>
      </c>
      <c r="Z607" s="245">
        <v>1.7083807871715502</v>
      </c>
      <c r="AA607" s="245">
        <v>1.7083807871715502</v>
      </c>
      <c r="AB607" s="245">
        <v>1.7083807871715502</v>
      </c>
      <c r="AC607" s="245">
        <v>1.7083807871715502</v>
      </c>
      <c r="AD607" s="245">
        <v>1.7083807871715502</v>
      </c>
    </row>
    <row r="608" spans="2:30">
      <c r="B608" s="200" t="s">
        <v>338</v>
      </c>
      <c r="C608" s="200" t="s">
        <v>593</v>
      </c>
      <c r="D608" s="246">
        <v>1.8833978763305677</v>
      </c>
      <c r="E608" s="246">
        <v>1.8833978763305677</v>
      </c>
      <c r="F608" s="246">
        <v>1.8833978763305677</v>
      </c>
      <c r="G608" s="246">
        <v>1.8833978763305677</v>
      </c>
      <c r="H608" s="246">
        <v>1.8833978763305677</v>
      </c>
      <c r="I608" s="246">
        <v>1.8833978763305677</v>
      </c>
      <c r="J608" s="246">
        <v>1.8833978763305677</v>
      </c>
      <c r="K608" s="246">
        <v>1.8833978763305677</v>
      </c>
      <c r="L608" s="246">
        <v>1.8833978763305677</v>
      </c>
      <c r="M608" s="246">
        <v>1.8833978763305677</v>
      </c>
      <c r="N608" s="246">
        <v>1.8833978763305677</v>
      </c>
      <c r="O608" s="246">
        <v>1.8833978763305677</v>
      </c>
      <c r="P608" s="246">
        <v>1.8833978763305677</v>
      </c>
      <c r="Q608" s="246">
        <v>1.8833978763305677</v>
      </c>
      <c r="R608" s="246">
        <v>1.8833978763305677</v>
      </c>
      <c r="S608" s="246">
        <v>1.8833978763305677</v>
      </c>
      <c r="T608" s="246">
        <v>1.8833978763305677</v>
      </c>
      <c r="U608" s="246">
        <v>1.8833978763305677</v>
      </c>
      <c r="V608" s="246">
        <v>1.8833978763305677</v>
      </c>
      <c r="W608" s="246">
        <v>1.8833978763305677</v>
      </c>
      <c r="X608" s="246">
        <v>1.8833978763305677</v>
      </c>
      <c r="Y608" s="246">
        <v>1.8833978763305677</v>
      </c>
      <c r="Z608" s="246">
        <v>1.8833978763305677</v>
      </c>
      <c r="AA608" s="246">
        <v>1.8833978763305677</v>
      </c>
      <c r="AB608" s="246">
        <v>1.8833978763305677</v>
      </c>
      <c r="AC608" s="246">
        <v>1.8833978763305677</v>
      </c>
      <c r="AD608" s="246">
        <v>1.8833978763305677</v>
      </c>
    </row>
    <row r="609" spans="2:30">
      <c r="B609" s="250" t="s">
        <v>597</v>
      </c>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row>
    <row r="610" spans="2:30">
      <c r="B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row>
    <row r="611" spans="2:30">
      <c r="B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ht="15.6">
      <c r="B613" s="167" t="s">
        <v>643</v>
      </c>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114" t="s">
        <v>588</v>
      </c>
      <c r="C614" s="114" t="s">
        <v>63</v>
      </c>
      <c r="D614" s="114" t="str">
        <f t="shared" ref="D614:AD614" si="469">D601</f>
        <v>IE</v>
      </c>
      <c r="E614" s="114" t="str">
        <f t="shared" si="469"/>
        <v>IE-CW</v>
      </c>
      <c r="F614" s="114" t="str">
        <f t="shared" si="469"/>
        <v>IE-D</v>
      </c>
      <c r="G614" s="114" t="str">
        <f t="shared" si="469"/>
        <v>IE-KE</v>
      </c>
      <c r="H614" s="114" t="str">
        <f t="shared" si="469"/>
        <v>IE-KK</v>
      </c>
      <c r="I614" s="114" t="str">
        <f t="shared" si="469"/>
        <v>IE-LS</v>
      </c>
      <c r="J614" s="114" t="str">
        <f t="shared" si="469"/>
        <v>IE-LD</v>
      </c>
      <c r="K614" s="114" t="str">
        <f t="shared" si="469"/>
        <v>IE-LH</v>
      </c>
      <c r="L614" s="114" t="str">
        <f t="shared" si="469"/>
        <v>IE-MH</v>
      </c>
      <c r="M614" s="114" t="str">
        <f t="shared" si="469"/>
        <v>IE-OY</v>
      </c>
      <c r="N614" s="114" t="str">
        <f t="shared" si="469"/>
        <v>IE-WH</v>
      </c>
      <c r="O614" s="114" t="str">
        <f t="shared" si="469"/>
        <v>IE-WX</v>
      </c>
      <c r="P614" s="114" t="str">
        <f t="shared" si="469"/>
        <v>IE-WW</v>
      </c>
      <c r="Q614" s="114" t="str">
        <f t="shared" si="469"/>
        <v>IE-CE</v>
      </c>
      <c r="R614" s="114" t="str">
        <f t="shared" si="469"/>
        <v>IE-CO</v>
      </c>
      <c r="S614" s="114" t="str">
        <f t="shared" si="469"/>
        <v>IE-KY</v>
      </c>
      <c r="T614" s="114" t="str">
        <f t="shared" si="469"/>
        <v>IE-LK</v>
      </c>
      <c r="U614" s="114" t="str">
        <f t="shared" si="469"/>
        <v>IE-TA</v>
      </c>
      <c r="V614" s="114" t="str">
        <f t="shared" si="469"/>
        <v>IE-WD</v>
      </c>
      <c r="W614" s="114" t="str">
        <f t="shared" si="469"/>
        <v>IE-G</v>
      </c>
      <c r="X614" s="114" t="str">
        <f t="shared" si="469"/>
        <v>IE-LM</v>
      </c>
      <c r="Y614" s="114" t="str">
        <f t="shared" si="469"/>
        <v>IE-MO</v>
      </c>
      <c r="Z614" s="114" t="str">
        <f t="shared" si="469"/>
        <v>IE-RN</v>
      </c>
      <c r="AA614" s="114" t="str">
        <f t="shared" si="469"/>
        <v>IE-SO</v>
      </c>
      <c r="AB614" s="114" t="str">
        <f t="shared" si="469"/>
        <v>IE-CN</v>
      </c>
      <c r="AC614" s="114" t="str">
        <f t="shared" si="469"/>
        <v>IE-DL</v>
      </c>
      <c r="AD614" s="114" t="str">
        <f t="shared" si="469"/>
        <v>IE-MN</v>
      </c>
    </row>
    <row r="615" spans="2:30">
      <c r="B615" s="201" t="s">
        <v>609</v>
      </c>
      <c r="C615" s="201" t="s">
        <v>593</v>
      </c>
      <c r="D615" s="245">
        <f t="shared" ref="D615:W615" si="470">SUMPRODUCT(D589:D595,D602:D608)</f>
        <v>1.648925343582121</v>
      </c>
      <c r="E615" s="245">
        <f t="shared" si="470"/>
        <v>1.6524583011555254</v>
      </c>
      <c r="F615" s="245">
        <f t="shared" si="470"/>
        <v>1.6271397950310984</v>
      </c>
      <c r="G615" s="245">
        <f t="shared" si="470"/>
        <v>1.6511468175123767</v>
      </c>
      <c r="H615" s="245">
        <f t="shared" si="470"/>
        <v>1.6385501018322151</v>
      </c>
      <c r="I615" s="245">
        <f t="shared" si="470"/>
        <v>1.6238424089265415</v>
      </c>
      <c r="J615" s="245">
        <f t="shared" si="470"/>
        <v>1.677428598292477</v>
      </c>
      <c r="K615" s="245">
        <f t="shared" si="470"/>
        <v>1.6694890113588812</v>
      </c>
      <c r="L615" s="245">
        <f t="shared" si="470"/>
        <v>1.6505331198860089</v>
      </c>
      <c r="M615" s="245">
        <f t="shared" si="470"/>
        <v>1.7001121374983212</v>
      </c>
      <c r="N615" s="245">
        <f t="shared" si="470"/>
        <v>1.6512788202093285</v>
      </c>
      <c r="O615" s="245">
        <f t="shared" si="470"/>
        <v>1.670434058756276</v>
      </c>
      <c r="P615" s="245">
        <f t="shared" si="470"/>
        <v>1.6967664365886974</v>
      </c>
      <c r="Q615" s="245">
        <f t="shared" si="470"/>
        <v>1.7200478523770075</v>
      </c>
      <c r="R615" s="245">
        <f t="shared" si="470"/>
        <v>1.6445789749275215</v>
      </c>
      <c r="S615" s="245">
        <f t="shared" si="470"/>
        <v>1.7242968356934796</v>
      </c>
      <c r="T615" s="245">
        <f t="shared" si="470"/>
        <v>1.6968601340469815</v>
      </c>
      <c r="U615" s="245">
        <f t="shared" si="470"/>
        <v>1.7139490008680254</v>
      </c>
      <c r="V615" s="245">
        <f t="shared" si="470"/>
        <v>1.6512263066063597</v>
      </c>
      <c r="W615" s="245">
        <f t="shared" si="470"/>
        <v>1.6828515427733044</v>
      </c>
      <c r="X615" s="245">
        <f>D615</f>
        <v>1.648925343582121</v>
      </c>
      <c r="Y615" s="245">
        <f t="shared" ref="Y615:AD615" si="471">SUMPRODUCT(Y589:Y595,Y602:Y608)</f>
        <v>1.6948882841522495</v>
      </c>
      <c r="Z615" s="245">
        <f t="shared" si="471"/>
        <v>1.6641292488454651</v>
      </c>
      <c r="AA615" s="245">
        <f t="shared" si="471"/>
        <v>1.6562047937936228</v>
      </c>
      <c r="AB615" s="245">
        <f t="shared" si="471"/>
        <v>1.6539502918479294</v>
      </c>
      <c r="AC615" s="245">
        <f t="shared" si="471"/>
        <v>1.6800017739116448</v>
      </c>
      <c r="AD615" s="245">
        <f t="shared" si="471"/>
        <v>1.691016886659392</v>
      </c>
    </row>
    <row r="616" spans="2:30">
      <c r="B616" s="200"/>
      <c r="C616" s="200" t="s">
        <v>581</v>
      </c>
      <c r="D616" s="248">
        <f>1000/D615</f>
        <v>606.45559478611847</v>
      </c>
      <c r="E616" s="248">
        <f>1000/E615</f>
        <v>605.15899209119129</v>
      </c>
      <c r="F616" s="248">
        <f>1000/F615</f>
        <v>614.57534445028284</v>
      </c>
      <c r="G616" s="248">
        <f>1000/G615</f>
        <v>605.63966171500329</v>
      </c>
      <c r="H616" s="248">
        <f t="shared" ref="H616" si="472">1000/H615</f>
        <v>610.29565033245376</v>
      </c>
      <c r="I616" s="248">
        <f t="shared" ref="I616" si="473">1000/I615</f>
        <v>615.82330557622322</v>
      </c>
      <c r="J616" s="248">
        <f t="shared" ref="J616" si="474">1000/J615</f>
        <v>596.15056105394933</v>
      </c>
      <c r="K616" s="248">
        <f t="shared" ref="K616" si="475">1000/K615</f>
        <v>598.9856735780786</v>
      </c>
      <c r="L616" s="248">
        <f t="shared" ref="L616" si="476">1000/L615</f>
        <v>605.86484933368877</v>
      </c>
      <c r="M616" s="248">
        <f t="shared" ref="M616" si="477">1000/M615</f>
        <v>588.19649477444398</v>
      </c>
      <c r="N616" s="248">
        <f t="shared" ref="N616" si="478">1000/N615</f>
        <v>605.59124707554383</v>
      </c>
      <c r="O616" s="248">
        <f t="shared" ref="O616" si="479">1000/O615</f>
        <v>598.64679767398388</v>
      </c>
      <c r="P616" s="248">
        <f t="shared" ref="P616" si="480">1000/P615</f>
        <v>589.35630646400148</v>
      </c>
      <c r="Q616" s="248">
        <f t="shared" ref="Q616" si="481">1000/Q615</f>
        <v>581.3791742003325</v>
      </c>
      <c r="R616" s="248">
        <f t="shared" ref="R616" si="482">1000/R615</f>
        <v>608.05836341430256</v>
      </c>
      <c r="S616" s="248">
        <f t="shared" ref="S616" si="483">1000/S615</f>
        <v>579.94654939897225</v>
      </c>
      <c r="T616" s="248">
        <f t="shared" ref="T616" si="484">1000/T615</f>
        <v>589.32376330571071</v>
      </c>
      <c r="U616" s="248">
        <f t="shared" ref="U616" si="485">1000/U615</f>
        <v>583.44793193586997</v>
      </c>
      <c r="V616" s="248">
        <f t="shared" ref="V616" si="486">1000/V615</f>
        <v>605.6105065666161</v>
      </c>
      <c r="W616" s="248">
        <f t="shared" ref="W616" si="487">1000/W615</f>
        <v>594.2294816760965</v>
      </c>
      <c r="X616" s="248">
        <f t="shared" ref="X616" si="488">1000/X615</f>
        <v>606.45559478611847</v>
      </c>
      <c r="Y616" s="248">
        <f t="shared" ref="Y616" si="489">1000/Y615</f>
        <v>590.00938843599408</v>
      </c>
      <c r="Z616" s="248">
        <f t="shared" ref="Z616" si="490">1000/Z615</f>
        <v>600.914863249821</v>
      </c>
      <c r="AA616" s="248">
        <f t="shared" ref="AA616" si="491">1000/AA615</f>
        <v>603.79006494085081</v>
      </c>
      <c r="AB616" s="248">
        <f t="shared" ref="AB616" si="492">1000/AB615</f>
        <v>604.61309201905806</v>
      </c>
      <c r="AC616" s="248">
        <f t="shared" ref="AC616" si="493">1000/AC615</f>
        <v>595.23746672697996</v>
      </c>
      <c r="AD616" s="248">
        <f t="shared" ref="AD616" si="494">1000/AD615</f>
        <v>591.36015014935924</v>
      </c>
    </row>
    <row r="620" spans="2:30">
      <c r="B620" s="251"/>
      <c r="C620" s="251"/>
      <c r="D620" s="251"/>
      <c r="E620" s="251"/>
      <c r="F620" s="251"/>
      <c r="G620" s="251"/>
      <c r="H620" s="251"/>
      <c r="I620" s="251"/>
      <c r="J620" s="251"/>
      <c r="K620" s="251"/>
      <c r="L620" s="251"/>
      <c r="M620" s="251"/>
      <c r="N620" s="251"/>
      <c r="O620" s="251"/>
      <c r="P620" s="251"/>
      <c r="Q620" s="251"/>
      <c r="R620" s="251"/>
      <c r="S620" s="251"/>
      <c r="T620" s="251"/>
      <c r="U620" s="251"/>
      <c r="V620" s="251"/>
      <c r="W620" s="251"/>
      <c r="X620" s="251"/>
      <c r="Y620" s="251"/>
      <c r="Z620" s="251"/>
      <c r="AA620" s="251"/>
      <c r="AB620" s="251"/>
      <c r="AC620" s="251"/>
      <c r="AD620" s="251"/>
    </row>
    <row r="621" spans="2:30" ht="15.6">
      <c r="B621" s="143" t="s">
        <v>644</v>
      </c>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row>
    <row r="622" spans="2:30">
      <c r="B622" s="114" t="s">
        <v>588</v>
      </c>
      <c r="C622" s="114" t="s">
        <v>63</v>
      </c>
      <c r="D622" s="114" t="str">
        <f t="shared" ref="D622:AD622" si="495">D614</f>
        <v>IE</v>
      </c>
      <c r="E622" s="114" t="str">
        <f t="shared" si="495"/>
        <v>IE-CW</v>
      </c>
      <c r="F622" s="114" t="str">
        <f t="shared" si="495"/>
        <v>IE-D</v>
      </c>
      <c r="G622" s="114" t="str">
        <f t="shared" si="495"/>
        <v>IE-KE</v>
      </c>
      <c r="H622" s="114" t="str">
        <f t="shared" si="495"/>
        <v>IE-KK</v>
      </c>
      <c r="I622" s="114" t="str">
        <f t="shared" si="495"/>
        <v>IE-LS</v>
      </c>
      <c r="J622" s="114" t="str">
        <f t="shared" si="495"/>
        <v>IE-LD</v>
      </c>
      <c r="K622" s="114" t="str">
        <f t="shared" si="495"/>
        <v>IE-LH</v>
      </c>
      <c r="L622" s="114" t="str">
        <f t="shared" si="495"/>
        <v>IE-MH</v>
      </c>
      <c r="M622" s="114" t="str">
        <f t="shared" si="495"/>
        <v>IE-OY</v>
      </c>
      <c r="N622" s="114" t="str">
        <f t="shared" si="495"/>
        <v>IE-WH</v>
      </c>
      <c r="O622" s="114" t="str">
        <f t="shared" si="495"/>
        <v>IE-WX</v>
      </c>
      <c r="P622" s="114" t="str">
        <f t="shared" si="495"/>
        <v>IE-WW</v>
      </c>
      <c r="Q622" s="114" t="str">
        <f t="shared" si="495"/>
        <v>IE-CE</v>
      </c>
      <c r="R622" s="114" t="str">
        <f t="shared" si="495"/>
        <v>IE-CO</v>
      </c>
      <c r="S622" s="114" t="str">
        <f t="shared" si="495"/>
        <v>IE-KY</v>
      </c>
      <c r="T622" s="114" t="str">
        <f t="shared" si="495"/>
        <v>IE-LK</v>
      </c>
      <c r="U622" s="114" t="str">
        <f t="shared" si="495"/>
        <v>IE-TA</v>
      </c>
      <c r="V622" s="114" t="str">
        <f t="shared" si="495"/>
        <v>IE-WD</v>
      </c>
      <c r="W622" s="114" t="str">
        <f t="shared" si="495"/>
        <v>IE-G</v>
      </c>
      <c r="X622" s="114" t="str">
        <f t="shared" si="495"/>
        <v>IE-LM</v>
      </c>
      <c r="Y622" s="114" t="str">
        <f t="shared" si="495"/>
        <v>IE-MO</v>
      </c>
      <c r="Z622" s="114" t="str">
        <f t="shared" si="495"/>
        <v>IE-RN</v>
      </c>
      <c r="AA622" s="114" t="str">
        <f t="shared" si="495"/>
        <v>IE-SO</v>
      </c>
      <c r="AB622" s="114" t="str">
        <f t="shared" si="495"/>
        <v>IE-CN</v>
      </c>
      <c r="AC622" s="114" t="str">
        <f t="shared" si="495"/>
        <v>IE-DL</v>
      </c>
      <c r="AD622" s="114" t="str">
        <f t="shared" si="495"/>
        <v>IE-MN</v>
      </c>
    </row>
    <row r="623" spans="2:30">
      <c r="B623" s="201" t="s">
        <v>332</v>
      </c>
      <c r="C623" s="201" t="s">
        <v>516</v>
      </c>
      <c r="D623" s="10">
        <f>SUM(E623:AD623)</f>
        <v>18</v>
      </c>
      <c r="E623" s="201">
        <v>0</v>
      </c>
      <c r="F623" s="201">
        <v>10</v>
      </c>
      <c r="G623" s="201">
        <v>0</v>
      </c>
      <c r="H623" s="201">
        <v>0</v>
      </c>
      <c r="I623" s="201">
        <v>2</v>
      </c>
      <c r="J623" s="201">
        <v>0</v>
      </c>
      <c r="K623" s="201">
        <v>0</v>
      </c>
      <c r="L623" s="201">
        <v>1</v>
      </c>
      <c r="M623" s="201">
        <v>0</v>
      </c>
      <c r="N623" s="201">
        <v>0</v>
      </c>
      <c r="O623" s="201">
        <v>0</v>
      </c>
      <c r="P623" s="201">
        <v>0</v>
      </c>
      <c r="Q623" s="201">
        <v>0</v>
      </c>
      <c r="R623" s="201">
        <v>3</v>
      </c>
      <c r="S623" s="201">
        <v>1</v>
      </c>
      <c r="T623" s="201">
        <v>0</v>
      </c>
      <c r="U623" s="201">
        <v>0</v>
      </c>
      <c r="V623" s="201">
        <v>0</v>
      </c>
      <c r="W623" s="201">
        <v>0</v>
      </c>
      <c r="X623" s="201">
        <v>0</v>
      </c>
      <c r="Y623" s="201">
        <v>0</v>
      </c>
      <c r="Z623" s="201">
        <v>0</v>
      </c>
      <c r="AA623" s="201">
        <v>0</v>
      </c>
      <c r="AB623" s="201">
        <v>1</v>
      </c>
      <c r="AC623" s="201">
        <v>0</v>
      </c>
      <c r="AD623" s="201">
        <v>0</v>
      </c>
    </row>
    <row r="624" spans="2:30">
      <c r="B624" s="201" t="s">
        <v>333</v>
      </c>
      <c r="C624" s="201" t="s">
        <v>516</v>
      </c>
      <c r="D624" s="10">
        <f t="shared" ref="D624:D629" si="496">SUM(E624:AD624)</f>
        <v>0</v>
      </c>
      <c r="E624" s="201">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c r="AD624" s="201">
        <v>0</v>
      </c>
    </row>
    <row r="625" spans="2:30">
      <c r="B625" s="201" t="s">
        <v>334</v>
      </c>
      <c r="C625" s="201" t="s">
        <v>516</v>
      </c>
      <c r="D625" s="10">
        <f t="shared" si="496"/>
        <v>49</v>
      </c>
      <c r="E625" s="201">
        <v>0</v>
      </c>
      <c r="F625" s="201">
        <v>39</v>
      </c>
      <c r="G625" s="201">
        <v>2</v>
      </c>
      <c r="H625" s="201">
        <v>0</v>
      </c>
      <c r="I625" s="201">
        <v>2</v>
      </c>
      <c r="J625" s="201">
        <v>0</v>
      </c>
      <c r="K625" s="201">
        <v>2</v>
      </c>
      <c r="L625" s="201">
        <v>3</v>
      </c>
      <c r="M625" s="201">
        <v>0</v>
      </c>
      <c r="N625" s="201">
        <v>0</v>
      </c>
      <c r="O625" s="201">
        <v>0</v>
      </c>
      <c r="P625" s="201">
        <v>0</v>
      </c>
      <c r="Q625" s="201">
        <v>0</v>
      </c>
      <c r="R625" s="201">
        <v>0</v>
      </c>
      <c r="S625" s="201">
        <v>0</v>
      </c>
      <c r="T625" s="201">
        <v>1</v>
      </c>
      <c r="U625" s="201">
        <v>0</v>
      </c>
      <c r="V625" s="201">
        <v>0</v>
      </c>
      <c r="W625" s="201">
        <v>0</v>
      </c>
      <c r="X625" s="201">
        <v>0</v>
      </c>
      <c r="Y625" s="201">
        <v>0</v>
      </c>
      <c r="Z625" s="201">
        <v>0</v>
      </c>
      <c r="AA625" s="201">
        <v>0</v>
      </c>
      <c r="AB625" s="201">
        <v>0</v>
      </c>
      <c r="AC625" s="201">
        <v>0</v>
      </c>
      <c r="AD625" s="201">
        <v>0</v>
      </c>
    </row>
    <row r="626" spans="2:30">
      <c r="B626" s="201" t="s">
        <v>335</v>
      </c>
      <c r="C626" s="201" t="s">
        <v>516</v>
      </c>
      <c r="D626" s="10">
        <f t="shared" si="496"/>
        <v>165</v>
      </c>
      <c r="E626" s="201">
        <v>1</v>
      </c>
      <c r="F626" s="201">
        <v>131</v>
      </c>
      <c r="G626" s="201">
        <v>5</v>
      </c>
      <c r="H626" s="201">
        <v>0</v>
      </c>
      <c r="I626" s="201">
        <v>0</v>
      </c>
      <c r="J626" s="201">
        <v>0</v>
      </c>
      <c r="K626" s="201">
        <v>1</v>
      </c>
      <c r="L626" s="201">
        <v>6</v>
      </c>
      <c r="M626" s="201">
        <v>0</v>
      </c>
      <c r="N626" s="201">
        <v>2</v>
      </c>
      <c r="O626" s="201">
        <v>0</v>
      </c>
      <c r="P626" s="201">
        <v>2</v>
      </c>
      <c r="Q626" s="201">
        <v>2</v>
      </c>
      <c r="R626" s="201">
        <v>2</v>
      </c>
      <c r="S626" s="201">
        <v>0</v>
      </c>
      <c r="T626" s="201">
        <v>9</v>
      </c>
      <c r="U626" s="201">
        <v>0</v>
      </c>
      <c r="V626" s="201">
        <v>0</v>
      </c>
      <c r="W626" s="201">
        <v>3</v>
      </c>
      <c r="X626" s="201">
        <v>0</v>
      </c>
      <c r="Y626" s="201">
        <v>1</v>
      </c>
      <c r="Z626" s="201">
        <v>0</v>
      </c>
      <c r="AA626" s="201">
        <v>0</v>
      </c>
      <c r="AB626" s="201">
        <v>0</v>
      </c>
      <c r="AC626" s="201">
        <v>0</v>
      </c>
      <c r="AD626" s="201">
        <v>0</v>
      </c>
    </row>
    <row r="627" spans="2:30">
      <c r="B627" s="201" t="s">
        <v>336</v>
      </c>
      <c r="C627" s="201" t="s">
        <v>516</v>
      </c>
      <c r="D627" s="10">
        <f t="shared" si="496"/>
        <v>1018</v>
      </c>
      <c r="E627" s="201">
        <v>2</v>
      </c>
      <c r="F627" s="201">
        <v>810</v>
      </c>
      <c r="G627" s="201">
        <v>28</v>
      </c>
      <c r="H627" s="201">
        <v>0</v>
      </c>
      <c r="I627" s="201">
        <v>11</v>
      </c>
      <c r="J627" s="201">
        <v>0</v>
      </c>
      <c r="K627" s="201">
        <v>15</v>
      </c>
      <c r="L627" s="201">
        <v>38</v>
      </c>
      <c r="M627" s="201">
        <v>3</v>
      </c>
      <c r="N627" s="201">
        <v>3</v>
      </c>
      <c r="O627" s="201">
        <v>3</v>
      </c>
      <c r="P627" s="201">
        <v>9</v>
      </c>
      <c r="Q627" s="201">
        <v>5</v>
      </c>
      <c r="R627" s="201">
        <v>41</v>
      </c>
      <c r="S627" s="201">
        <v>3</v>
      </c>
      <c r="T627" s="201">
        <v>31</v>
      </c>
      <c r="U627" s="201">
        <v>1</v>
      </c>
      <c r="V627" s="201">
        <v>0</v>
      </c>
      <c r="W627" s="201">
        <v>12</v>
      </c>
      <c r="X627" s="201">
        <v>0</v>
      </c>
      <c r="Y627" s="201">
        <v>1</v>
      </c>
      <c r="Z627" s="201">
        <v>0</v>
      </c>
      <c r="AA627" s="201">
        <v>1</v>
      </c>
      <c r="AB627" s="201">
        <v>0</v>
      </c>
      <c r="AC627" s="201">
        <v>1</v>
      </c>
      <c r="AD627" s="201">
        <v>0</v>
      </c>
    </row>
    <row r="628" spans="2:30">
      <c r="B628" s="201" t="s">
        <v>337</v>
      </c>
      <c r="C628" s="201" t="s">
        <v>516</v>
      </c>
      <c r="D628" s="10">
        <f t="shared" si="496"/>
        <v>17</v>
      </c>
      <c r="E628" s="201">
        <v>0</v>
      </c>
      <c r="F628" s="201">
        <v>10</v>
      </c>
      <c r="G628" s="201">
        <v>0</v>
      </c>
      <c r="H628" s="201">
        <v>0</v>
      </c>
      <c r="I628" s="201">
        <v>0</v>
      </c>
      <c r="J628" s="201">
        <v>0</v>
      </c>
      <c r="K628" s="201">
        <v>0</v>
      </c>
      <c r="L628" s="201">
        <v>1</v>
      </c>
      <c r="M628" s="201">
        <v>0</v>
      </c>
      <c r="N628" s="201">
        <v>0</v>
      </c>
      <c r="O628" s="201">
        <v>0</v>
      </c>
      <c r="P628" s="201">
        <v>0</v>
      </c>
      <c r="Q628" s="201">
        <v>0</v>
      </c>
      <c r="R628" s="201">
        <v>2</v>
      </c>
      <c r="S628" s="201">
        <v>0</v>
      </c>
      <c r="T628" s="201">
        <v>1</v>
      </c>
      <c r="U628" s="201">
        <v>1</v>
      </c>
      <c r="V628" s="201">
        <v>1</v>
      </c>
      <c r="W628" s="201">
        <v>0</v>
      </c>
      <c r="X628" s="201">
        <v>0</v>
      </c>
      <c r="Y628" s="201">
        <v>0</v>
      </c>
      <c r="Z628" s="201">
        <v>0</v>
      </c>
      <c r="AA628" s="201">
        <v>1</v>
      </c>
      <c r="AB628" s="201">
        <v>0</v>
      </c>
      <c r="AC628" s="201">
        <v>0</v>
      </c>
      <c r="AD628" s="201">
        <v>0</v>
      </c>
    </row>
    <row r="629" spans="2:30">
      <c r="B629" s="201" t="s">
        <v>338</v>
      </c>
      <c r="C629" s="201" t="s">
        <v>516</v>
      </c>
      <c r="D629" s="10">
        <f t="shared" si="496"/>
        <v>83</v>
      </c>
      <c r="E629" s="201">
        <v>1</v>
      </c>
      <c r="F629" s="201">
        <v>55</v>
      </c>
      <c r="G629" s="201">
        <v>2</v>
      </c>
      <c r="H629" s="201">
        <v>1</v>
      </c>
      <c r="I629" s="201">
        <v>1</v>
      </c>
      <c r="J629" s="201">
        <v>0</v>
      </c>
      <c r="K629" s="201">
        <v>7</v>
      </c>
      <c r="L629" s="201">
        <v>2</v>
      </c>
      <c r="M629" s="201">
        <v>0</v>
      </c>
      <c r="N629" s="201">
        <v>1</v>
      </c>
      <c r="O629" s="201">
        <v>0</v>
      </c>
      <c r="P629" s="201">
        <v>2</v>
      </c>
      <c r="Q629" s="201">
        <v>0</v>
      </c>
      <c r="R629" s="201">
        <v>1</v>
      </c>
      <c r="S629" s="201">
        <v>0</v>
      </c>
      <c r="T629" s="201">
        <v>0</v>
      </c>
      <c r="U629" s="201">
        <v>1</v>
      </c>
      <c r="V629" s="201">
        <v>0</v>
      </c>
      <c r="W629" s="201">
        <v>9</v>
      </c>
      <c r="X629" s="201">
        <v>0</v>
      </c>
      <c r="Y629" s="201">
        <v>0</v>
      </c>
      <c r="Z629" s="201">
        <v>0</v>
      </c>
      <c r="AA629" s="201">
        <v>0</v>
      </c>
      <c r="AB629" s="201">
        <v>0</v>
      </c>
      <c r="AC629" s="201">
        <v>0</v>
      </c>
      <c r="AD629" s="201">
        <v>0</v>
      </c>
    </row>
    <row r="630" spans="2:30">
      <c r="B630" s="200" t="s">
        <v>16</v>
      </c>
      <c r="C630" s="200" t="s">
        <v>516</v>
      </c>
      <c r="D630" s="244">
        <f>SUM(D623:D629)</f>
        <v>1350</v>
      </c>
      <c r="E630" s="244">
        <f>SUM(E623:E629)</f>
        <v>4</v>
      </c>
      <c r="F630" s="244">
        <f t="shared" ref="F630" si="497">SUM(F623:F629)</f>
        <v>1055</v>
      </c>
      <c r="G630" s="244">
        <f t="shared" ref="G630" si="498">SUM(G623:G629)</f>
        <v>37</v>
      </c>
      <c r="H630" s="244">
        <f t="shared" ref="H630" si="499">SUM(H623:H629)</f>
        <v>1</v>
      </c>
      <c r="I630" s="244">
        <f t="shared" ref="I630" si="500">SUM(I623:I629)</f>
        <v>16</v>
      </c>
      <c r="J630" s="244">
        <f t="shared" ref="J630" si="501">SUM(J623:J629)</f>
        <v>0</v>
      </c>
      <c r="K630" s="244">
        <f t="shared" ref="K630" si="502">SUM(K623:K629)</f>
        <v>25</v>
      </c>
      <c r="L630" s="244">
        <f t="shared" ref="L630" si="503">SUM(L623:L629)</f>
        <v>51</v>
      </c>
      <c r="M630" s="244">
        <f t="shared" ref="M630" si="504">SUM(M623:M629)</f>
        <v>3</v>
      </c>
      <c r="N630" s="244">
        <f t="shared" ref="N630" si="505">SUM(N623:N629)</f>
        <v>6</v>
      </c>
      <c r="O630" s="244">
        <f t="shared" ref="O630" si="506">SUM(O623:O629)</f>
        <v>3</v>
      </c>
      <c r="P630" s="244">
        <f t="shared" ref="P630" si="507">SUM(P623:P629)</f>
        <v>13</v>
      </c>
      <c r="Q630" s="244">
        <f t="shared" ref="Q630" si="508">SUM(Q623:Q629)</f>
        <v>7</v>
      </c>
      <c r="R630" s="244">
        <f t="shared" ref="R630" si="509">SUM(R623:R629)</f>
        <v>49</v>
      </c>
      <c r="S630" s="244">
        <f t="shared" ref="S630" si="510">SUM(S623:S629)</f>
        <v>4</v>
      </c>
      <c r="T630" s="244">
        <f t="shared" ref="T630" si="511">SUM(T623:T629)</f>
        <v>42</v>
      </c>
      <c r="U630" s="244">
        <f t="shared" ref="U630" si="512">SUM(U623:U629)</f>
        <v>3</v>
      </c>
      <c r="V630" s="244">
        <f t="shared" ref="V630" si="513">SUM(V623:V629)</f>
        <v>1</v>
      </c>
      <c r="W630" s="244">
        <f t="shared" ref="W630" si="514">SUM(W623:W629)</f>
        <v>24</v>
      </c>
      <c r="X630" s="244">
        <f t="shared" ref="X630" si="515">SUM(X623:X629)</f>
        <v>0</v>
      </c>
      <c r="Y630" s="244">
        <f t="shared" ref="Y630" si="516">SUM(Y623:Y629)</f>
        <v>2</v>
      </c>
      <c r="Z630" s="244">
        <f t="shared" ref="Z630" si="517">SUM(Z623:Z629)</f>
        <v>0</v>
      </c>
      <c r="AA630" s="244">
        <f t="shared" ref="AA630" si="518">SUM(AA623:AA629)</f>
        <v>2</v>
      </c>
      <c r="AB630" s="244">
        <f t="shared" ref="AB630" si="519">SUM(AB623:AB629)</f>
        <v>1</v>
      </c>
      <c r="AC630" s="244">
        <f t="shared" ref="AC630" si="520">SUM(AC623:AC629)</f>
        <v>1</v>
      </c>
      <c r="AD630" s="244">
        <f t="shared" ref="AD630" si="521">SUM(AD623:AD629)</f>
        <v>0</v>
      </c>
    </row>
    <row r="631" spans="2:30">
      <c r="B631" s="201" t="s">
        <v>599</v>
      </c>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row>
    <row r="632" spans="2:30">
      <c r="B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row>
    <row r="633" spans="2:30">
      <c r="B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row>
    <row r="634" spans="2:30">
      <c r="B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row>
    <row r="635" spans="2:30" ht="15.6">
      <c r="B635" s="143" t="s">
        <v>645</v>
      </c>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row>
    <row r="636" spans="2:30">
      <c r="B636" s="114" t="s">
        <v>588</v>
      </c>
      <c r="C636" s="114" t="s">
        <v>63</v>
      </c>
      <c r="D636" s="114" t="str">
        <f>D622</f>
        <v>IE</v>
      </c>
      <c r="E636" s="114" t="str">
        <f t="shared" ref="E636:AD636" si="522">E622</f>
        <v>IE-CW</v>
      </c>
      <c r="F636" s="114" t="str">
        <f t="shared" si="522"/>
        <v>IE-D</v>
      </c>
      <c r="G636" s="114" t="str">
        <f t="shared" si="522"/>
        <v>IE-KE</v>
      </c>
      <c r="H636" s="114" t="str">
        <f t="shared" si="522"/>
        <v>IE-KK</v>
      </c>
      <c r="I636" s="114" t="str">
        <f t="shared" si="522"/>
        <v>IE-LS</v>
      </c>
      <c r="J636" s="114" t="str">
        <f t="shared" si="522"/>
        <v>IE-LD</v>
      </c>
      <c r="K636" s="114" t="str">
        <f t="shared" si="522"/>
        <v>IE-LH</v>
      </c>
      <c r="L636" s="114" t="str">
        <f t="shared" si="522"/>
        <v>IE-MH</v>
      </c>
      <c r="M636" s="114" t="str">
        <f t="shared" si="522"/>
        <v>IE-OY</v>
      </c>
      <c r="N636" s="114" t="str">
        <f t="shared" si="522"/>
        <v>IE-WH</v>
      </c>
      <c r="O636" s="114" t="str">
        <f t="shared" si="522"/>
        <v>IE-WX</v>
      </c>
      <c r="P636" s="114" t="str">
        <f t="shared" si="522"/>
        <v>IE-WW</v>
      </c>
      <c r="Q636" s="114" t="str">
        <f t="shared" si="522"/>
        <v>IE-CE</v>
      </c>
      <c r="R636" s="114" t="str">
        <f t="shared" si="522"/>
        <v>IE-CO</v>
      </c>
      <c r="S636" s="114" t="str">
        <f t="shared" si="522"/>
        <v>IE-KY</v>
      </c>
      <c r="T636" s="114" t="str">
        <f t="shared" si="522"/>
        <v>IE-LK</v>
      </c>
      <c r="U636" s="114" t="str">
        <f t="shared" si="522"/>
        <v>IE-TA</v>
      </c>
      <c r="V636" s="114" t="str">
        <f t="shared" si="522"/>
        <v>IE-WD</v>
      </c>
      <c r="W636" s="114" t="str">
        <f t="shared" si="522"/>
        <v>IE-G</v>
      </c>
      <c r="X636" s="114" t="str">
        <f t="shared" si="522"/>
        <v>IE-LM</v>
      </c>
      <c r="Y636" s="114" t="str">
        <f t="shared" si="522"/>
        <v>IE-MO</v>
      </c>
      <c r="Z636" s="114" t="str">
        <f t="shared" si="522"/>
        <v>IE-RN</v>
      </c>
      <c r="AA636" s="114" t="str">
        <f t="shared" si="522"/>
        <v>IE-SO</v>
      </c>
      <c r="AB636" s="114" t="str">
        <f t="shared" si="522"/>
        <v>IE-CN</v>
      </c>
      <c r="AC636" s="114" t="str">
        <f t="shared" si="522"/>
        <v>IE-DL</v>
      </c>
      <c r="AD636" s="114" t="str">
        <f t="shared" si="522"/>
        <v>IE-MN</v>
      </c>
    </row>
    <row r="637" spans="2:30">
      <c r="B637" s="201" t="s">
        <v>332</v>
      </c>
      <c r="C637" s="247" t="s">
        <v>592</v>
      </c>
      <c r="D637" s="35">
        <f>D623/D$630</f>
        <v>1.3333333333333334E-2</v>
      </c>
      <c r="E637" s="35">
        <f t="shared" ref="E637:AD643" si="523">E623/E$630</f>
        <v>0</v>
      </c>
      <c r="F637" s="35">
        <f t="shared" si="523"/>
        <v>9.4786729857819912E-3</v>
      </c>
      <c r="G637" s="35">
        <f t="shared" si="523"/>
        <v>0</v>
      </c>
      <c r="H637" s="35">
        <f t="shared" si="523"/>
        <v>0</v>
      </c>
      <c r="I637" s="35">
        <f t="shared" si="523"/>
        <v>0.125</v>
      </c>
      <c r="J637" s="35" t="e">
        <f t="shared" si="523"/>
        <v>#DIV/0!</v>
      </c>
      <c r="K637" s="35">
        <f t="shared" si="523"/>
        <v>0</v>
      </c>
      <c r="L637" s="35">
        <f t="shared" si="523"/>
        <v>1.9607843137254902E-2</v>
      </c>
      <c r="M637" s="35">
        <f t="shared" si="523"/>
        <v>0</v>
      </c>
      <c r="N637" s="35">
        <f t="shared" si="523"/>
        <v>0</v>
      </c>
      <c r="O637" s="35">
        <f t="shared" si="523"/>
        <v>0</v>
      </c>
      <c r="P637" s="35">
        <f t="shared" si="523"/>
        <v>0</v>
      </c>
      <c r="Q637" s="35">
        <f t="shared" si="523"/>
        <v>0</v>
      </c>
      <c r="R637" s="35">
        <f t="shared" si="523"/>
        <v>6.1224489795918366E-2</v>
      </c>
      <c r="S637" s="35">
        <f t="shared" si="523"/>
        <v>0.25</v>
      </c>
      <c r="T637" s="35">
        <f t="shared" si="523"/>
        <v>0</v>
      </c>
      <c r="U637" s="35">
        <f t="shared" si="523"/>
        <v>0</v>
      </c>
      <c r="V637" s="35">
        <f t="shared" si="523"/>
        <v>0</v>
      </c>
      <c r="W637" s="35">
        <f t="shared" si="523"/>
        <v>0</v>
      </c>
      <c r="X637" s="35" t="e">
        <f t="shared" si="523"/>
        <v>#DIV/0!</v>
      </c>
      <c r="Y637" s="35">
        <f t="shared" si="523"/>
        <v>0</v>
      </c>
      <c r="Z637" s="35" t="e">
        <f t="shared" si="523"/>
        <v>#DIV/0!</v>
      </c>
      <c r="AA637" s="35">
        <f t="shared" si="523"/>
        <v>0</v>
      </c>
      <c r="AB637" s="35">
        <f t="shared" si="523"/>
        <v>1</v>
      </c>
      <c r="AC637" s="35">
        <f t="shared" si="523"/>
        <v>0</v>
      </c>
      <c r="AD637" s="35" t="e">
        <f t="shared" si="523"/>
        <v>#DIV/0!</v>
      </c>
    </row>
    <row r="638" spans="2:30">
      <c r="B638" s="201" t="s">
        <v>333</v>
      </c>
      <c r="C638" s="2" t="s">
        <v>592</v>
      </c>
      <c r="D638" s="35">
        <f t="shared" ref="D638:S643" si="524">D624/D$630</f>
        <v>0</v>
      </c>
      <c r="E638" s="35">
        <f t="shared" si="524"/>
        <v>0</v>
      </c>
      <c r="F638" s="35">
        <f t="shared" si="524"/>
        <v>0</v>
      </c>
      <c r="G638" s="35">
        <f t="shared" si="524"/>
        <v>0</v>
      </c>
      <c r="H638" s="35">
        <f t="shared" si="524"/>
        <v>0</v>
      </c>
      <c r="I638" s="35">
        <f t="shared" si="524"/>
        <v>0</v>
      </c>
      <c r="J638" s="35" t="e">
        <f t="shared" si="524"/>
        <v>#DIV/0!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4"/>
        <v>0</v>
      </c>
      <c r="T638" s="35">
        <f t="shared" si="523"/>
        <v>0</v>
      </c>
      <c r="U638" s="35">
        <f t="shared" si="523"/>
        <v>0</v>
      </c>
      <c r="V638" s="35">
        <f t="shared" si="523"/>
        <v>0</v>
      </c>
      <c r="W638" s="35">
        <f t="shared" si="523"/>
        <v>0</v>
      </c>
      <c r="X638" s="35" t="e">
        <f t="shared" si="523"/>
        <v>#DIV/0!</v>
      </c>
      <c r="Y638" s="35">
        <f t="shared" si="523"/>
        <v>0</v>
      </c>
      <c r="Z638" s="35" t="e">
        <f t="shared" si="523"/>
        <v>#DIV/0!</v>
      </c>
      <c r="AA638" s="35">
        <f t="shared" si="523"/>
        <v>0</v>
      </c>
      <c r="AB638" s="35">
        <f t="shared" si="523"/>
        <v>0</v>
      </c>
      <c r="AC638" s="35">
        <f t="shared" si="523"/>
        <v>0</v>
      </c>
      <c r="AD638" s="35" t="e">
        <f t="shared" si="523"/>
        <v>#DIV/0!</v>
      </c>
    </row>
    <row r="639" spans="2:30">
      <c r="B639" s="201" t="s">
        <v>334</v>
      </c>
      <c r="C639" s="2" t="s">
        <v>592</v>
      </c>
      <c r="D639" s="35">
        <f t="shared" si="524"/>
        <v>3.6296296296296299E-2</v>
      </c>
      <c r="E639" s="35">
        <f t="shared" si="523"/>
        <v>0</v>
      </c>
      <c r="F639" s="35">
        <f t="shared" si="523"/>
        <v>3.6966824644549763E-2</v>
      </c>
      <c r="G639" s="35">
        <f t="shared" si="523"/>
        <v>5.4054054054054057E-2</v>
      </c>
      <c r="H639" s="35">
        <f t="shared" si="523"/>
        <v>0</v>
      </c>
      <c r="I639" s="35">
        <f t="shared" si="523"/>
        <v>0.125</v>
      </c>
      <c r="J639" s="35" t="e">
        <f t="shared" si="523"/>
        <v>#DIV/0!</v>
      </c>
      <c r="K639" s="35">
        <f t="shared" si="523"/>
        <v>0.08</v>
      </c>
      <c r="L639" s="35">
        <f t="shared" si="523"/>
        <v>5.8823529411764705E-2</v>
      </c>
      <c r="M639" s="35">
        <f t="shared" si="523"/>
        <v>0</v>
      </c>
      <c r="N639" s="35">
        <f t="shared" si="523"/>
        <v>0</v>
      </c>
      <c r="O639" s="35">
        <f t="shared" si="523"/>
        <v>0</v>
      </c>
      <c r="P639" s="35">
        <f t="shared" si="523"/>
        <v>0</v>
      </c>
      <c r="Q639" s="35">
        <f t="shared" si="523"/>
        <v>0</v>
      </c>
      <c r="R639" s="35">
        <f t="shared" si="523"/>
        <v>0</v>
      </c>
      <c r="S639" s="35">
        <f t="shared" si="523"/>
        <v>0</v>
      </c>
      <c r="T639" s="35">
        <f t="shared" si="523"/>
        <v>2.3809523809523808E-2</v>
      </c>
      <c r="U639" s="35">
        <f t="shared" si="523"/>
        <v>0</v>
      </c>
      <c r="V639" s="35">
        <f t="shared" si="523"/>
        <v>0</v>
      </c>
      <c r="W639" s="35">
        <f t="shared" si="523"/>
        <v>0</v>
      </c>
      <c r="X639" s="35" t="e">
        <f t="shared" si="523"/>
        <v>#DIV/0!</v>
      </c>
      <c r="Y639" s="35">
        <f t="shared" si="523"/>
        <v>0</v>
      </c>
      <c r="Z639" s="35" t="e">
        <f t="shared" si="523"/>
        <v>#DIV/0!</v>
      </c>
      <c r="AA639" s="35">
        <f t="shared" si="523"/>
        <v>0</v>
      </c>
      <c r="AB639" s="35">
        <f t="shared" si="523"/>
        <v>0</v>
      </c>
      <c r="AC639" s="35">
        <f t="shared" si="523"/>
        <v>0</v>
      </c>
      <c r="AD639" s="35" t="e">
        <f t="shared" si="523"/>
        <v>#DIV/0!</v>
      </c>
    </row>
    <row r="640" spans="2:30">
      <c r="B640" s="201" t="s">
        <v>335</v>
      </c>
      <c r="C640" s="2" t="s">
        <v>592</v>
      </c>
      <c r="D640" s="35">
        <f t="shared" si="524"/>
        <v>0.12222222222222222</v>
      </c>
      <c r="E640" s="35">
        <f t="shared" si="523"/>
        <v>0.25</v>
      </c>
      <c r="F640" s="35">
        <f t="shared" si="523"/>
        <v>0.12417061611374408</v>
      </c>
      <c r="G640" s="35">
        <f t="shared" si="523"/>
        <v>0.13513513513513514</v>
      </c>
      <c r="H640" s="35">
        <f t="shared" si="523"/>
        <v>0</v>
      </c>
      <c r="I640" s="35">
        <f t="shared" si="523"/>
        <v>0</v>
      </c>
      <c r="J640" s="35" t="e">
        <f t="shared" si="523"/>
        <v>#DIV/0!</v>
      </c>
      <c r="K640" s="35">
        <f t="shared" si="523"/>
        <v>0.04</v>
      </c>
      <c r="L640" s="35">
        <f t="shared" si="523"/>
        <v>0.11764705882352941</v>
      </c>
      <c r="M640" s="35">
        <f t="shared" si="523"/>
        <v>0</v>
      </c>
      <c r="N640" s="35">
        <f t="shared" si="523"/>
        <v>0.33333333333333331</v>
      </c>
      <c r="O640" s="35">
        <f t="shared" si="523"/>
        <v>0</v>
      </c>
      <c r="P640" s="35">
        <f t="shared" si="523"/>
        <v>0.15384615384615385</v>
      </c>
      <c r="Q640" s="35">
        <f t="shared" si="523"/>
        <v>0.2857142857142857</v>
      </c>
      <c r="R640" s="35">
        <f t="shared" si="523"/>
        <v>4.0816326530612242E-2</v>
      </c>
      <c r="S640" s="35">
        <f t="shared" si="523"/>
        <v>0</v>
      </c>
      <c r="T640" s="35">
        <f t="shared" si="523"/>
        <v>0.21428571428571427</v>
      </c>
      <c r="U640" s="35">
        <f t="shared" si="523"/>
        <v>0</v>
      </c>
      <c r="V640" s="35">
        <f t="shared" si="523"/>
        <v>0</v>
      </c>
      <c r="W640" s="35">
        <f t="shared" si="523"/>
        <v>0.125</v>
      </c>
      <c r="X640" s="35" t="e">
        <f t="shared" si="523"/>
        <v>#DIV/0!</v>
      </c>
      <c r="Y640" s="35">
        <f t="shared" si="523"/>
        <v>0.5</v>
      </c>
      <c r="Z640" s="35" t="e">
        <f t="shared" si="523"/>
        <v>#DIV/0!</v>
      </c>
      <c r="AA640" s="35">
        <f t="shared" si="523"/>
        <v>0</v>
      </c>
      <c r="AB640" s="35">
        <f t="shared" si="523"/>
        <v>0</v>
      </c>
      <c r="AC640" s="35">
        <f t="shared" si="523"/>
        <v>0</v>
      </c>
      <c r="AD640" s="35" t="e">
        <f t="shared" si="523"/>
        <v>#DIV/0!</v>
      </c>
    </row>
    <row r="641" spans="2:30">
      <c r="B641" s="201" t="s">
        <v>336</v>
      </c>
      <c r="C641" s="2" t="s">
        <v>592</v>
      </c>
      <c r="D641" s="35">
        <f t="shared" si="524"/>
        <v>0.75407407407407412</v>
      </c>
      <c r="E641" s="35">
        <f t="shared" si="523"/>
        <v>0.5</v>
      </c>
      <c r="F641" s="35">
        <f t="shared" si="523"/>
        <v>0.76777251184834128</v>
      </c>
      <c r="G641" s="35">
        <f t="shared" si="523"/>
        <v>0.7567567567567568</v>
      </c>
      <c r="H641" s="35">
        <f t="shared" si="523"/>
        <v>0</v>
      </c>
      <c r="I641" s="35">
        <f t="shared" si="523"/>
        <v>0.6875</v>
      </c>
      <c r="J641" s="35" t="e">
        <f t="shared" si="523"/>
        <v>#DIV/0!</v>
      </c>
      <c r="K641" s="35">
        <f t="shared" si="523"/>
        <v>0.6</v>
      </c>
      <c r="L641" s="35">
        <f t="shared" si="523"/>
        <v>0.74509803921568629</v>
      </c>
      <c r="M641" s="35">
        <f t="shared" si="523"/>
        <v>1</v>
      </c>
      <c r="N641" s="35">
        <f t="shared" si="523"/>
        <v>0.5</v>
      </c>
      <c r="O641" s="35">
        <f t="shared" si="523"/>
        <v>1</v>
      </c>
      <c r="P641" s="35">
        <f t="shared" si="523"/>
        <v>0.69230769230769229</v>
      </c>
      <c r="Q641" s="35">
        <f t="shared" si="523"/>
        <v>0.7142857142857143</v>
      </c>
      <c r="R641" s="35">
        <f t="shared" si="523"/>
        <v>0.83673469387755106</v>
      </c>
      <c r="S641" s="35">
        <f t="shared" si="523"/>
        <v>0.75</v>
      </c>
      <c r="T641" s="35">
        <f t="shared" si="523"/>
        <v>0.73809523809523814</v>
      </c>
      <c r="U641" s="35">
        <f t="shared" si="523"/>
        <v>0.33333333333333331</v>
      </c>
      <c r="V641" s="35">
        <f t="shared" si="523"/>
        <v>0</v>
      </c>
      <c r="W641" s="35">
        <f t="shared" si="523"/>
        <v>0.5</v>
      </c>
      <c r="X641" s="35" t="e">
        <f t="shared" si="523"/>
        <v>#DIV/0!</v>
      </c>
      <c r="Y641" s="35">
        <f t="shared" si="523"/>
        <v>0.5</v>
      </c>
      <c r="Z641" s="35" t="e">
        <f t="shared" si="523"/>
        <v>#DIV/0!</v>
      </c>
      <c r="AA641" s="35">
        <f t="shared" si="523"/>
        <v>0.5</v>
      </c>
      <c r="AB641" s="35">
        <f t="shared" si="523"/>
        <v>0</v>
      </c>
      <c r="AC641" s="35">
        <f t="shared" si="523"/>
        <v>1</v>
      </c>
      <c r="AD641" s="35" t="e">
        <f t="shared" si="523"/>
        <v>#DIV/0!</v>
      </c>
    </row>
    <row r="642" spans="2:30">
      <c r="B642" s="201" t="s">
        <v>337</v>
      </c>
      <c r="C642" s="2" t="s">
        <v>592</v>
      </c>
      <c r="D642" s="35">
        <f t="shared" si="524"/>
        <v>1.2592592592592593E-2</v>
      </c>
      <c r="E642" s="35">
        <f t="shared" si="523"/>
        <v>0</v>
      </c>
      <c r="F642" s="35">
        <f t="shared" si="523"/>
        <v>9.4786729857819912E-3</v>
      </c>
      <c r="G642" s="35">
        <f t="shared" si="523"/>
        <v>0</v>
      </c>
      <c r="H642" s="35">
        <f t="shared" si="523"/>
        <v>0</v>
      </c>
      <c r="I642" s="35">
        <f t="shared" si="523"/>
        <v>0</v>
      </c>
      <c r="J642" s="35" t="e">
        <f t="shared" si="523"/>
        <v>#DIV/0!</v>
      </c>
      <c r="K642" s="35">
        <f t="shared" si="523"/>
        <v>0</v>
      </c>
      <c r="L642" s="35">
        <f t="shared" si="523"/>
        <v>1.9607843137254902E-2</v>
      </c>
      <c r="M642" s="35">
        <f t="shared" si="523"/>
        <v>0</v>
      </c>
      <c r="N642" s="35">
        <f t="shared" si="523"/>
        <v>0</v>
      </c>
      <c r="O642" s="35">
        <f t="shared" si="523"/>
        <v>0</v>
      </c>
      <c r="P642" s="35">
        <f t="shared" si="523"/>
        <v>0</v>
      </c>
      <c r="Q642" s="35">
        <f t="shared" si="523"/>
        <v>0</v>
      </c>
      <c r="R642" s="35">
        <f t="shared" si="523"/>
        <v>4.0816326530612242E-2</v>
      </c>
      <c r="S642" s="35">
        <f t="shared" si="523"/>
        <v>0</v>
      </c>
      <c r="T642" s="35">
        <f t="shared" si="523"/>
        <v>2.3809523809523808E-2</v>
      </c>
      <c r="U642" s="35">
        <f t="shared" si="523"/>
        <v>0.33333333333333331</v>
      </c>
      <c r="V642" s="35">
        <f t="shared" si="523"/>
        <v>1</v>
      </c>
      <c r="W642" s="35">
        <f t="shared" si="523"/>
        <v>0</v>
      </c>
      <c r="X642" s="35" t="e">
        <f t="shared" si="523"/>
        <v>#DIV/0!</v>
      </c>
      <c r="Y642" s="35">
        <f t="shared" si="523"/>
        <v>0</v>
      </c>
      <c r="Z642" s="35" t="e">
        <f t="shared" si="523"/>
        <v>#DIV/0!</v>
      </c>
      <c r="AA642" s="35">
        <f t="shared" si="523"/>
        <v>0.5</v>
      </c>
      <c r="AB642" s="35">
        <f t="shared" si="523"/>
        <v>0</v>
      </c>
      <c r="AC642" s="35">
        <f t="shared" si="523"/>
        <v>0</v>
      </c>
      <c r="AD642" s="35" t="e">
        <f t="shared" si="523"/>
        <v>#DIV/0!</v>
      </c>
    </row>
    <row r="643" spans="2:30">
      <c r="B643" s="201" t="s">
        <v>338</v>
      </c>
      <c r="C643" s="2" t="s">
        <v>592</v>
      </c>
      <c r="D643" s="35">
        <f t="shared" si="524"/>
        <v>6.1481481481481484E-2</v>
      </c>
      <c r="E643" s="35">
        <f t="shared" si="523"/>
        <v>0.25</v>
      </c>
      <c r="F643" s="35">
        <f t="shared" si="523"/>
        <v>5.2132701421800945E-2</v>
      </c>
      <c r="G643" s="35">
        <f t="shared" si="523"/>
        <v>5.4054054054054057E-2</v>
      </c>
      <c r="H643" s="35">
        <f t="shared" si="523"/>
        <v>1</v>
      </c>
      <c r="I643" s="35">
        <f t="shared" si="523"/>
        <v>6.25E-2</v>
      </c>
      <c r="J643" s="35" t="e">
        <f t="shared" si="523"/>
        <v>#DIV/0!</v>
      </c>
      <c r="K643" s="35">
        <f t="shared" si="523"/>
        <v>0.28000000000000003</v>
      </c>
      <c r="L643" s="35">
        <f t="shared" si="523"/>
        <v>3.9215686274509803E-2</v>
      </c>
      <c r="M643" s="35">
        <f t="shared" si="523"/>
        <v>0</v>
      </c>
      <c r="N643" s="35">
        <f t="shared" si="523"/>
        <v>0.16666666666666666</v>
      </c>
      <c r="O643" s="35">
        <f t="shared" si="523"/>
        <v>0</v>
      </c>
      <c r="P643" s="35">
        <f t="shared" si="523"/>
        <v>0.15384615384615385</v>
      </c>
      <c r="Q643" s="35">
        <f t="shared" si="523"/>
        <v>0</v>
      </c>
      <c r="R643" s="35">
        <f t="shared" si="523"/>
        <v>2.0408163265306121E-2</v>
      </c>
      <c r="S643" s="35">
        <f t="shared" si="523"/>
        <v>0</v>
      </c>
      <c r="T643" s="35">
        <f t="shared" si="523"/>
        <v>0</v>
      </c>
      <c r="U643" s="35">
        <f t="shared" si="523"/>
        <v>0.33333333333333331</v>
      </c>
      <c r="V643" s="35">
        <f t="shared" si="523"/>
        <v>0</v>
      </c>
      <c r="W643" s="35">
        <f t="shared" si="523"/>
        <v>0.375</v>
      </c>
      <c r="X643" s="35" t="e">
        <f t="shared" si="523"/>
        <v>#DIV/0!</v>
      </c>
      <c r="Y643" s="35">
        <f t="shared" si="523"/>
        <v>0</v>
      </c>
      <c r="Z643" s="35" t="e">
        <f t="shared" si="523"/>
        <v>#DIV/0!</v>
      </c>
      <c r="AA643" s="35">
        <f t="shared" si="523"/>
        <v>0</v>
      </c>
      <c r="AB643" s="35">
        <f t="shared" si="523"/>
        <v>0</v>
      </c>
      <c r="AC643" s="35">
        <f t="shared" si="523"/>
        <v>0</v>
      </c>
      <c r="AD643" s="35" t="e">
        <f t="shared" si="523"/>
        <v>#DIV/0!</v>
      </c>
    </row>
    <row r="644" spans="2:30">
      <c r="B644" s="200" t="s">
        <v>16</v>
      </c>
      <c r="C644" s="200" t="s">
        <v>592</v>
      </c>
      <c r="D644" s="145">
        <f t="shared" ref="D644:AD644" si="525">SUM(D637:D643)</f>
        <v>1.0000000000000002</v>
      </c>
      <c r="E644" s="145">
        <f t="shared" si="525"/>
        <v>1</v>
      </c>
      <c r="F644" s="145">
        <f t="shared" si="525"/>
        <v>1</v>
      </c>
      <c r="G644" s="145">
        <f t="shared" si="525"/>
        <v>1</v>
      </c>
      <c r="H644" s="145">
        <f t="shared" si="525"/>
        <v>1</v>
      </c>
      <c r="I644" s="145">
        <f t="shared" si="525"/>
        <v>1</v>
      </c>
      <c r="J644" s="145" t="e">
        <f t="shared" si="525"/>
        <v>#DIV/0!</v>
      </c>
      <c r="K644" s="145">
        <f t="shared" si="525"/>
        <v>1</v>
      </c>
      <c r="L644" s="145">
        <f t="shared" si="525"/>
        <v>1</v>
      </c>
      <c r="M644" s="145">
        <f t="shared" si="525"/>
        <v>1</v>
      </c>
      <c r="N644" s="145">
        <f t="shared" si="525"/>
        <v>0.99999999999999989</v>
      </c>
      <c r="O644" s="145">
        <f t="shared" si="525"/>
        <v>1</v>
      </c>
      <c r="P644" s="145">
        <f t="shared" si="525"/>
        <v>1</v>
      </c>
      <c r="Q644" s="145">
        <f t="shared" si="525"/>
        <v>1</v>
      </c>
      <c r="R644" s="145">
        <f t="shared" si="525"/>
        <v>1</v>
      </c>
      <c r="S644" s="145">
        <f t="shared" si="525"/>
        <v>1</v>
      </c>
      <c r="T644" s="145">
        <f t="shared" si="525"/>
        <v>1</v>
      </c>
      <c r="U644" s="145">
        <f t="shared" si="525"/>
        <v>1</v>
      </c>
      <c r="V644" s="145">
        <f t="shared" si="525"/>
        <v>1</v>
      </c>
      <c r="W644" s="145">
        <f t="shared" si="525"/>
        <v>1</v>
      </c>
      <c r="X644" s="145" t="e">
        <f t="shared" si="525"/>
        <v>#DIV/0!</v>
      </c>
      <c r="Y644" s="145">
        <f t="shared" si="525"/>
        <v>1</v>
      </c>
      <c r="Z644" s="145" t="e">
        <f t="shared" si="525"/>
        <v>#DIV/0!</v>
      </c>
      <c r="AA644" s="145">
        <f t="shared" si="525"/>
        <v>1</v>
      </c>
      <c r="AB644" s="145">
        <f t="shared" si="525"/>
        <v>1</v>
      </c>
      <c r="AC644" s="145">
        <f t="shared" si="525"/>
        <v>1</v>
      </c>
      <c r="AD644" s="145" t="e">
        <f t="shared" si="525"/>
        <v>#DIV/0!</v>
      </c>
    </row>
    <row r="645" spans="2:30">
      <c r="B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c r="AD645" s="201"/>
    </row>
    <row r="646" spans="2:30">
      <c r="B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c r="AD646" s="201"/>
    </row>
    <row r="647" spans="2:30">
      <c r="B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c r="AD647" s="201"/>
    </row>
    <row r="648" spans="2:30" ht="15.6">
      <c r="B648" s="167" t="s">
        <v>646</v>
      </c>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c r="AD648" s="201"/>
    </row>
    <row r="649" spans="2:30">
      <c r="B649" s="114" t="s">
        <v>588</v>
      </c>
      <c r="C649" s="114" t="s">
        <v>63</v>
      </c>
      <c r="D649" s="114" t="str">
        <f>D636</f>
        <v>IE</v>
      </c>
      <c r="E649" s="114" t="str">
        <f t="shared" ref="E649:AD649" si="526">E636</f>
        <v>IE-CW</v>
      </c>
      <c r="F649" s="114" t="str">
        <f t="shared" si="526"/>
        <v>IE-D</v>
      </c>
      <c r="G649" s="114" t="str">
        <f t="shared" si="526"/>
        <v>IE-KE</v>
      </c>
      <c r="H649" s="114" t="str">
        <f t="shared" si="526"/>
        <v>IE-KK</v>
      </c>
      <c r="I649" s="114" t="str">
        <f t="shared" si="526"/>
        <v>IE-LS</v>
      </c>
      <c r="J649" s="114" t="str">
        <f t="shared" si="526"/>
        <v>IE-LD</v>
      </c>
      <c r="K649" s="114" t="str">
        <f t="shared" si="526"/>
        <v>IE-LH</v>
      </c>
      <c r="L649" s="114" t="str">
        <f t="shared" si="526"/>
        <v>IE-MH</v>
      </c>
      <c r="M649" s="114" t="str">
        <f t="shared" si="526"/>
        <v>IE-OY</v>
      </c>
      <c r="N649" s="114" t="str">
        <f t="shared" si="526"/>
        <v>IE-WH</v>
      </c>
      <c r="O649" s="114" t="str">
        <f t="shared" si="526"/>
        <v>IE-WX</v>
      </c>
      <c r="P649" s="114" t="str">
        <f t="shared" si="526"/>
        <v>IE-WW</v>
      </c>
      <c r="Q649" s="114" t="str">
        <f t="shared" si="526"/>
        <v>IE-CE</v>
      </c>
      <c r="R649" s="114" t="str">
        <f t="shared" si="526"/>
        <v>IE-CO</v>
      </c>
      <c r="S649" s="114" t="str">
        <f t="shared" si="526"/>
        <v>IE-KY</v>
      </c>
      <c r="T649" s="114" t="str">
        <f t="shared" si="526"/>
        <v>IE-LK</v>
      </c>
      <c r="U649" s="114" t="str">
        <f t="shared" si="526"/>
        <v>IE-TA</v>
      </c>
      <c r="V649" s="114" t="str">
        <f t="shared" si="526"/>
        <v>IE-WD</v>
      </c>
      <c r="W649" s="114" t="str">
        <f t="shared" si="526"/>
        <v>IE-G</v>
      </c>
      <c r="X649" s="114" t="str">
        <f t="shared" si="526"/>
        <v>IE-LM</v>
      </c>
      <c r="Y649" s="114" t="str">
        <f t="shared" si="526"/>
        <v>IE-MO</v>
      </c>
      <c r="Z649" s="114" t="str">
        <f t="shared" si="526"/>
        <v>IE-RN</v>
      </c>
      <c r="AA649" s="114" t="str">
        <f t="shared" si="526"/>
        <v>IE-SO</v>
      </c>
      <c r="AB649" s="114" t="str">
        <f t="shared" si="526"/>
        <v>IE-CN</v>
      </c>
      <c r="AC649" s="114" t="str">
        <f t="shared" si="526"/>
        <v>IE-DL</v>
      </c>
      <c r="AD649" s="114" t="str">
        <f t="shared" si="526"/>
        <v>IE-MN</v>
      </c>
    </row>
    <row r="650" spans="2:30">
      <c r="B650" s="201" t="s">
        <v>332</v>
      </c>
      <c r="C650" s="201" t="s">
        <v>593</v>
      </c>
      <c r="D650" s="245">
        <v>1.171188111860114</v>
      </c>
      <c r="E650" s="245">
        <v>1.171188111860114</v>
      </c>
      <c r="F650" s="245">
        <v>1.171188111860114</v>
      </c>
      <c r="G650" s="245">
        <v>1.171188111860114</v>
      </c>
      <c r="H650" s="245">
        <v>1.171188111860114</v>
      </c>
      <c r="I650" s="245">
        <v>1.171188111860114</v>
      </c>
      <c r="J650" s="245">
        <v>1.171188111860114</v>
      </c>
      <c r="K650" s="245">
        <v>1.171188111860114</v>
      </c>
      <c r="L650" s="245">
        <v>1.171188111860114</v>
      </c>
      <c r="M650" s="245">
        <v>1.171188111860114</v>
      </c>
      <c r="N650" s="245">
        <v>1.171188111860114</v>
      </c>
      <c r="O650" s="245">
        <v>1.171188111860114</v>
      </c>
      <c r="P650" s="245">
        <v>1.171188111860114</v>
      </c>
      <c r="Q650" s="245">
        <v>1.171188111860114</v>
      </c>
      <c r="R650" s="245">
        <v>1.171188111860114</v>
      </c>
      <c r="S650" s="245">
        <v>1.171188111860114</v>
      </c>
      <c r="T650" s="245">
        <v>1.171188111860114</v>
      </c>
      <c r="U650" s="245">
        <v>1.171188111860114</v>
      </c>
      <c r="V650" s="245">
        <v>1.171188111860114</v>
      </c>
      <c r="W650" s="245">
        <v>1.171188111860114</v>
      </c>
      <c r="X650" s="245">
        <v>1.171188111860114</v>
      </c>
      <c r="Y650" s="245">
        <v>1.171188111860114</v>
      </c>
      <c r="Z650" s="245">
        <v>1.171188111860114</v>
      </c>
      <c r="AA650" s="245">
        <v>1.171188111860114</v>
      </c>
      <c r="AB650" s="245">
        <v>1.171188111860114</v>
      </c>
      <c r="AC650" s="245">
        <v>1.171188111860114</v>
      </c>
      <c r="AD650" s="245">
        <v>1.171188111860114</v>
      </c>
    </row>
    <row r="651" spans="2:30">
      <c r="B651" s="201" t="s">
        <v>333</v>
      </c>
      <c r="C651" s="201" t="s">
        <v>593</v>
      </c>
      <c r="D651" s="245">
        <v>1.192415230181668</v>
      </c>
      <c r="E651" s="245">
        <v>1.192415230181668</v>
      </c>
      <c r="F651" s="245">
        <v>1.192415230181668</v>
      </c>
      <c r="G651" s="245">
        <v>1.192415230181668</v>
      </c>
      <c r="H651" s="245">
        <v>1.192415230181668</v>
      </c>
      <c r="I651" s="245">
        <v>1.192415230181668</v>
      </c>
      <c r="J651" s="245">
        <v>1.192415230181668</v>
      </c>
      <c r="K651" s="245">
        <v>1.192415230181668</v>
      </c>
      <c r="L651" s="245">
        <v>1.192415230181668</v>
      </c>
      <c r="M651" s="245">
        <v>1.192415230181668</v>
      </c>
      <c r="N651" s="245">
        <v>1.192415230181668</v>
      </c>
      <c r="O651" s="245">
        <v>1.192415230181668</v>
      </c>
      <c r="P651" s="245">
        <v>1.192415230181668</v>
      </c>
      <c r="Q651" s="245">
        <v>1.192415230181668</v>
      </c>
      <c r="R651" s="245">
        <v>1.192415230181668</v>
      </c>
      <c r="S651" s="245">
        <v>1.192415230181668</v>
      </c>
      <c r="T651" s="245">
        <v>1.192415230181668</v>
      </c>
      <c r="U651" s="245">
        <v>1.192415230181668</v>
      </c>
      <c r="V651" s="245">
        <v>1.192415230181668</v>
      </c>
      <c r="W651" s="245">
        <v>1.192415230181668</v>
      </c>
      <c r="X651" s="245">
        <v>1.192415230181668</v>
      </c>
      <c r="Y651" s="245">
        <v>1.192415230181668</v>
      </c>
      <c r="Z651" s="245">
        <v>1.192415230181668</v>
      </c>
      <c r="AA651" s="245">
        <v>1.192415230181668</v>
      </c>
      <c r="AB651" s="245">
        <v>1.192415230181668</v>
      </c>
      <c r="AC651" s="245">
        <v>1.192415230181668</v>
      </c>
      <c r="AD651" s="245">
        <v>1.192415230181668</v>
      </c>
    </row>
    <row r="652" spans="2:30">
      <c r="B652" s="201" t="s">
        <v>334</v>
      </c>
      <c r="C652" s="201" t="s">
        <v>593</v>
      </c>
      <c r="D652" s="245">
        <v>1.3235671555470419</v>
      </c>
      <c r="E652" s="245">
        <v>1.3235671555470419</v>
      </c>
      <c r="F652" s="245">
        <v>1.3235671555470419</v>
      </c>
      <c r="G652" s="245">
        <v>1.3235671555470419</v>
      </c>
      <c r="H652" s="245">
        <v>1.3235671555470419</v>
      </c>
      <c r="I652" s="245">
        <v>1.3235671555470419</v>
      </c>
      <c r="J652" s="245">
        <v>1.3235671555470419</v>
      </c>
      <c r="K652" s="245">
        <v>1.3235671555470419</v>
      </c>
      <c r="L652" s="245">
        <v>1.3235671555470419</v>
      </c>
      <c r="M652" s="245">
        <v>1.3235671555470419</v>
      </c>
      <c r="N652" s="245">
        <v>1.3235671555470419</v>
      </c>
      <c r="O652" s="245">
        <v>1.3235671555470419</v>
      </c>
      <c r="P652" s="245">
        <v>1.3235671555470419</v>
      </c>
      <c r="Q652" s="245">
        <v>1.3235671555470419</v>
      </c>
      <c r="R652" s="245">
        <v>1.3235671555470419</v>
      </c>
      <c r="S652" s="245">
        <v>1.3235671555470419</v>
      </c>
      <c r="T652" s="245">
        <v>1.3235671555470419</v>
      </c>
      <c r="U652" s="245">
        <v>1.3235671555470419</v>
      </c>
      <c r="V652" s="245">
        <v>1.3235671555470419</v>
      </c>
      <c r="W652" s="245">
        <v>1.3235671555470419</v>
      </c>
      <c r="X652" s="245">
        <v>1.3235671555470419</v>
      </c>
      <c r="Y652" s="245">
        <v>1.3235671555470419</v>
      </c>
      <c r="Z652" s="245">
        <v>1.3235671555470419</v>
      </c>
      <c r="AA652" s="245">
        <v>1.3235671555470419</v>
      </c>
      <c r="AB652" s="245">
        <v>1.3235671555470419</v>
      </c>
      <c r="AC652" s="245">
        <v>1.3235671555470419</v>
      </c>
      <c r="AD652" s="245">
        <v>1.3235671555470419</v>
      </c>
    </row>
    <row r="653" spans="2:30">
      <c r="B653" s="201" t="s">
        <v>335</v>
      </c>
      <c r="C653" s="201" t="s">
        <v>593</v>
      </c>
      <c r="D653" s="245">
        <v>1.3373617691545401</v>
      </c>
      <c r="E653" s="245">
        <v>1.3373617691545401</v>
      </c>
      <c r="F653" s="245">
        <v>1.3373617691545401</v>
      </c>
      <c r="G653" s="245">
        <v>1.3373617691545401</v>
      </c>
      <c r="H653" s="245">
        <v>1.3373617691545401</v>
      </c>
      <c r="I653" s="245">
        <v>1.3373617691545401</v>
      </c>
      <c r="J653" s="245">
        <v>1.3373617691545401</v>
      </c>
      <c r="K653" s="245">
        <v>1.3373617691545401</v>
      </c>
      <c r="L653" s="245">
        <v>1.3373617691545401</v>
      </c>
      <c r="M653" s="245">
        <v>1.3373617691545401</v>
      </c>
      <c r="N653" s="245">
        <v>1.3373617691545401</v>
      </c>
      <c r="O653" s="245">
        <v>1.3373617691545401</v>
      </c>
      <c r="P653" s="245">
        <v>1.3373617691545401</v>
      </c>
      <c r="Q653" s="245">
        <v>1.3373617691545401</v>
      </c>
      <c r="R653" s="245">
        <v>1.3373617691545401</v>
      </c>
      <c r="S653" s="245">
        <v>1.3373617691545401</v>
      </c>
      <c r="T653" s="245">
        <v>1.3373617691545401</v>
      </c>
      <c r="U653" s="245">
        <v>1.3373617691545401</v>
      </c>
      <c r="V653" s="245">
        <v>1.3373617691545401</v>
      </c>
      <c r="W653" s="245">
        <v>1.3373617691545401</v>
      </c>
      <c r="X653" s="245">
        <v>1.3373617691545401</v>
      </c>
      <c r="Y653" s="245">
        <v>1.3373617691545401</v>
      </c>
      <c r="Z653" s="245">
        <v>1.3373617691545401</v>
      </c>
      <c r="AA653" s="245">
        <v>1.3373617691545401</v>
      </c>
      <c r="AB653" s="245">
        <v>1.3373617691545401</v>
      </c>
      <c r="AC653" s="245">
        <v>1.3373617691545401</v>
      </c>
      <c r="AD653" s="245">
        <v>1.3373617691545401</v>
      </c>
    </row>
    <row r="654" spans="2:30">
      <c r="B654" s="201" t="s">
        <v>336</v>
      </c>
      <c r="C654" s="201" t="s">
        <v>593</v>
      </c>
      <c r="D654" s="245">
        <v>1.4009525553811268</v>
      </c>
      <c r="E654" s="245">
        <v>1.4009525553811268</v>
      </c>
      <c r="F654" s="245">
        <v>1.4009525553811268</v>
      </c>
      <c r="G654" s="245">
        <v>1.4009525553811268</v>
      </c>
      <c r="H654" s="245">
        <v>1.4009525553811268</v>
      </c>
      <c r="I654" s="245">
        <v>1.4009525553811268</v>
      </c>
      <c r="J654" s="245">
        <v>1.4009525553811268</v>
      </c>
      <c r="K654" s="245">
        <v>1.4009525553811268</v>
      </c>
      <c r="L654" s="245">
        <v>1.4009525553811268</v>
      </c>
      <c r="M654" s="245">
        <v>1.4009525553811268</v>
      </c>
      <c r="N654" s="245">
        <v>1.4009525553811268</v>
      </c>
      <c r="O654" s="245">
        <v>1.4009525553811268</v>
      </c>
      <c r="P654" s="245">
        <v>1.4009525553811268</v>
      </c>
      <c r="Q654" s="245">
        <v>1.4009525553811268</v>
      </c>
      <c r="R654" s="245">
        <v>1.4009525553811268</v>
      </c>
      <c r="S654" s="245">
        <v>1.4009525553811268</v>
      </c>
      <c r="T654" s="245">
        <v>1.4009525553811268</v>
      </c>
      <c r="U654" s="245">
        <v>1.4009525553811268</v>
      </c>
      <c r="V654" s="245">
        <v>1.4009525553811268</v>
      </c>
      <c r="W654" s="245">
        <v>1.4009525553811268</v>
      </c>
      <c r="X654" s="245">
        <v>1.4009525553811268</v>
      </c>
      <c r="Y654" s="245">
        <v>1.4009525553811268</v>
      </c>
      <c r="Z654" s="245">
        <v>1.4009525553811268</v>
      </c>
      <c r="AA654" s="245">
        <v>1.4009525553811268</v>
      </c>
      <c r="AB654" s="245">
        <v>1.4009525553811268</v>
      </c>
      <c r="AC654" s="245">
        <v>1.4009525553811268</v>
      </c>
      <c r="AD654" s="245">
        <v>1.4009525553811268</v>
      </c>
    </row>
    <row r="655" spans="2:30">
      <c r="B655" s="201" t="s">
        <v>337</v>
      </c>
      <c r="C655" s="201" t="s">
        <v>593</v>
      </c>
      <c r="D655" s="245">
        <v>1.4082063462648766</v>
      </c>
      <c r="E655" s="245">
        <v>1.4082063462648766</v>
      </c>
      <c r="F655" s="245">
        <v>1.4082063462648766</v>
      </c>
      <c r="G655" s="245">
        <v>1.4082063462648766</v>
      </c>
      <c r="H655" s="245">
        <v>1.4082063462648766</v>
      </c>
      <c r="I655" s="245">
        <v>1.4082063462648766</v>
      </c>
      <c r="J655" s="245">
        <v>1.4082063462648766</v>
      </c>
      <c r="K655" s="245">
        <v>1.4082063462648766</v>
      </c>
      <c r="L655" s="245">
        <v>1.4082063462648766</v>
      </c>
      <c r="M655" s="245">
        <v>1.4082063462648766</v>
      </c>
      <c r="N655" s="245">
        <v>1.4082063462648766</v>
      </c>
      <c r="O655" s="245">
        <v>1.4082063462648766</v>
      </c>
      <c r="P655" s="245">
        <v>1.4082063462648766</v>
      </c>
      <c r="Q655" s="245">
        <v>1.4082063462648766</v>
      </c>
      <c r="R655" s="245">
        <v>1.4082063462648766</v>
      </c>
      <c r="S655" s="245">
        <v>1.4082063462648766</v>
      </c>
      <c r="T655" s="245">
        <v>1.4082063462648766</v>
      </c>
      <c r="U655" s="245">
        <v>1.4082063462648766</v>
      </c>
      <c r="V655" s="245">
        <v>1.4082063462648766</v>
      </c>
      <c r="W655" s="245">
        <v>1.4082063462648766</v>
      </c>
      <c r="X655" s="245">
        <v>1.4082063462648766</v>
      </c>
      <c r="Y655" s="245">
        <v>1.4082063462648766</v>
      </c>
      <c r="Z655" s="245">
        <v>1.4082063462648766</v>
      </c>
      <c r="AA655" s="245">
        <v>1.4082063462648766</v>
      </c>
      <c r="AB655" s="245">
        <v>1.4082063462648766</v>
      </c>
      <c r="AC655" s="245">
        <v>1.4082063462648766</v>
      </c>
      <c r="AD655" s="245">
        <v>1.4082063462648766</v>
      </c>
    </row>
    <row r="656" spans="2:30">
      <c r="B656" s="200" t="s">
        <v>338</v>
      </c>
      <c r="C656" s="200" t="s">
        <v>593</v>
      </c>
      <c r="D656" s="246">
        <v>1.5780931425905766</v>
      </c>
      <c r="E656" s="246">
        <v>1.5780931425905766</v>
      </c>
      <c r="F656" s="246">
        <v>1.5780931425905766</v>
      </c>
      <c r="G656" s="246">
        <v>1.5780931425905766</v>
      </c>
      <c r="H656" s="246">
        <v>1.5780931425905766</v>
      </c>
      <c r="I656" s="246">
        <v>1.5780931425905766</v>
      </c>
      <c r="J656" s="246">
        <v>1.5780931425905766</v>
      </c>
      <c r="K656" s="246">
        <v>1.5780931425905766</v>
      </c>
      <c r="L656" s="246">
        <v>1.5780931425905766</v>
      </c>
      <c r="M656" s="246">
        <v>1.5780931425905766</v>
      </c>
      <c r="N656" s="246">
        <v>1.5780931425905766</v>
      </c>
      <c r="O656" s="246">
        <v>1.5780931425905766</v>
      </c>
      <c r="P656" s="246">
        <v>1.5780931425905766</v>
      </c>
      <c r="Q656" s="246">
        <v>1.5780931425905766</v>
      </c>
      <c r="R656" s="246">
        <v>1.5780931425905766</v>
      </c>
      <c r="S656" s="246">
        <v>1.5780931425905766</v>
      </c>
      <c r="T656" s="246">
        <v>1.5780931425905766</v>
      </c>
      <c r="U656" s="246">
        <v>1.5780931425905766</v>
      </c>
      <c r="V656" s="246">
        <v>1.5780931425905766</v>
      </c>
      <c r="W656" s="246">
        <v>1.5780931425905766</v>
      </c>
      <c r="X656" s="246">
        <v>1.5780931425905766</v>
      </c>
      <c r="Y656" s="246">
        <v>1.5780931425905766</v>
      </c>
      <c r="Z656" s="246">
        <v>1.5780931425905766</v>
      </c>
      <c r="AA656" s="246">
        <v>1.5780931425905766</v>
      </c>
      <c r="AB656" s="246">
        <v>1.5780931425905766</v>
      </c>
      <c r="AC656" s="246">
        <v>1.5780931425905766</v>
      </c>
      <c r="AD656" s="246">
        <v>1.5780931425905766</v>
      </c>
    </row>
    <row r="657" spans="2:30">
      <c r="B657" s="250" t="s">
        <v>597</v>
      </c>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row>
    <row r="658" spans="2:30">
      <c r="B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row>
    <row r="659" spans="2:30">
      <c r="B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row>
    <row r="660" spans="2:30">
      <c r="B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row>
    <row r="661" spans="2:30" ht="15.6">
      <c r="B661" s="167" t="s">
        <v>646</v>
      </c>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row>
    <row r="662" spans="2:30">
      <c r="B662" s="114" t="s">
        <v>588</v>
      </c>
      <c r="C662" s="114" t="s">
        <v>63</v>
      </c>
      <c r="D662" s="114" t="str">
        <f>D649</f>
        <v>IE</v>
      </c>
      <c r="E662" s="114" t="str">
        <f t="shared" ref="E662:AD662" si="527">E649</f>
        <v>IE-CW</v>
      </c>
      <c r="F662" s="114" t="str">
        <f t="shared" si="527"/>
        <v>IE-D</v>
      </c>
      <c r="G662" s="114" t="str">
        <f t="shared" si="527"/>
        <v>IE-KE</v>
      </c>
      <c r="H662" s="114" t="str">
        <f t="shared" si="527"/>
        <v>IE-KK</v>
      </c>
      <c r="I662" s="114" t="str">
        <f t="shared" si="527"/>
        <v>IE-LS</v>
      </c>
      <c r="J662" s="114" t="str">
        <f t="shared" si="527"/>
        <v>IE-LD</v>
      </c>
      <c r="K662" s="114" t="str">
        <f t="shared" si="527"/>
        <v>IE-LH</v>
      </c>
      <c r="L662" s="114" t="str">
        <f t="shared" si="527"/>
        <v>IE-MH</v>
      </c>
      <c r="M662" s="114" t="str">
        <f t="shared" si="527"/>
        <v>IE-OY</v>
      </c>
      <c r="N662" s="114" t="str">
        <f t="shared" si="527"/>
        <v>IE-WH</v>
      </c>
      <c r="O662" s="114" t="str">
        <f t="shared" si="527"/>
        <v>IE-WX</v>
      </c>
      <c r="P662" s="114" t="str">
        <f t="shared" si="527"/>
        <v>IE-WW</v>
      </c>
      <c r="Q662" s="114" t="str">
        <f t="shared" si="527"/>
        <v>IE-CE</v>
      </c>
      <c r="R662" s="114" t="str">
        <f t="shared" si="527"/>
        <v>IE-CO</v>
      </c>
      <c r="S662" s="114" t="str">
        <f t="shared" si="527"/>
        <v>IE-KY</v>
      </c>
      <c r="T662" s="114" t="str">
        <f t="shared" si="527"/>
        <v>IE-LK</v>
      </c>
      <c r="U662" s="114" t="str">
        <f t="shared" si="527"/>
        <v>IE-TA</v>
      </c>
      <c r="V662" s="114" t="str">
        <f t="shared" si="527"/>
        <v>IE-WD</v>
      </c>
      <c r="W662" s="114" t="str">
        <f t="shared" si="527"/>
        <v>IE-G</v>
      </c>
      <c r="X662" s="114" t="str">
        <f t="shared" si="527"/>
        <v>IE-LM</v>
      </c>
      <c r="Y662" s="114" t="str">
        <f t="shared" si="527"/>
        <v>IE-MO</v>
      </c>
      <c r="Z662" s="114" t="str">
        <f t="shared" si="527"/>
        <v>IE-RN</v>
      </c>
      <c r="AA662" s="114" t="str">
        <f t="shared" si="527"/>
        <v>IE-SO</v>
      </c>
      <c r="AB662" s="114" t="str">
        <f t="shared" si="527"/>
        <v>IE-CN</v>
      </c>
      <c r="AC662" s="114" t="str">
        <f t="shared" si="527"/>
        <v>IE-DL</v>
      </c>
      <c r="AD662" s="114" t="str">
        <f t="shared" si="527"/>
        <v>IE-MN</v>
      </c>
    </row>
    <row r="663" spans="2:30">
      <c r="B663" s="201" t="s">
        <v>609</v>
      </c>
      <c r="C663" s="201" t="s">
        <v>593</v>
      </c>
      <c r="D663" s="245">
        <f t="shared" ref="D663:I663" si="528">SUMPRODUCT(D637:D643,D650:D656)</f>
        <v>1.3982902286261438</v>
      </c>
      <c r="E663" s="245">
        <f t="shared" si="528"/>
        <v>1.4293400056268426</v>
      </c>
      <c r="F663" s="245">
        <f t="shared" si="528"/>
        <v>1.3973214674009706</v>
      </c>
      <c r="G663" s="245">
        <f t="shared" si="528"/>
        <v>1.3977513781816078</v>
      </c>
      <c r="H663" s="245">
        <f t="shared" si="528"/>
        <v>1.5780931425905766</v>
      </c>
      <c r="I663" s="245">
        <f t="shared" si="528"/>
        <v>1.37363011166233</v>
      </c>
      <c r="J663" s="245">
        <f>D663</f>
        <v>1.3982902286261438</v>
      </c>
      <c r="K663" s="245">
        <f t="shared" ref="K663:W663" si="529">SUMPRODUCT(K637:K643,K650:K656)</f>
        <v>1.4418174563639825</v>
      </c>
      <c r="L663" s="245">
        <f t="shared" si="529"/>
        <v>1.3915029397913203</v>
      </c>
      <c r="M663" s="245">
        <f t="shared" si="529"/>
        <v>1.4009525553811268</v>
      </c>
      <c r="N663" s="245">
        <f t="shared" si="529"/>
        <v>1.4092790578405063</v>
      </c>
      <c r="O663" s="245">
        <f t="shared" si="529"/>
        <v>1.4009525553811268</v>
      </c>
      <c r="P663" s="245">
        <f t="shared" si="529"/>
        <v>1.4184217555323364</v>
      </c>
      <c r="Q663" s="245">
        <f t="shared" si="529"/>
        <v>1.3827837593163879</v>
      </c>
      <c r="R663" s="245">
        <f t="shared" si="529"/>
        <v>1.3882009893803255</v>
      </c>
      <c r="S663" s="245">
        <f t="shared" si="529"/>
        <v>1.3435114445008736</v>
      </c>
      <c r="T663" s="245">
        <f t="shared" si="529"/>
        <v>1.3856561581194693</v>
      </c>
      <c r="U663" s="245">
        <f t="shared" si="529"/>
        <v>1.4624173480788598</v>
      </c>
      <c r="V663" s="245">
        <f t="shared" si="529"/>
        <v>1.4082063462648766</v>
      </c>
      <c r="W663" s="245">
        <f t="shared" si="529"/>
        <v>1.4594314273063471</v>
      </c>
      <c r="X663" s="245">
        <f>D663</f>
        <v>1.3982902286261438</v>
      </c>
      <c r="Y663" s="245">
        <f>SUMPRODUCT(Y637:Y643,Y650:Y656)</f>
        <v>1.3691571622678333</v>
      </c>
      <c r="Z663" s="245">
        <f>D663</f>
        <v>1.3982902286261438</v>
      </c>
      <c r="AA663" s="245">
        <f>SUMPRODUCT(AA637:AA643,AA650:AA656)</f>
        <v>1.4045794508230016</v>
      </c>
      <c r="AB663" s="245">
        <f>SUMPRODUCT(AB637:AB643,AB650:AB656)</f>
        <v>1.171188111860114</v>
      </c>
      <c r="AC663" s="245">
        <f>SUMPRODUCT(AC637:AC643,AC650:AC656)</f>
        <v>1.4009525553811268</v>
      </c>
      <c r="AD663" s="245">
        <f>D663</f>
        <v>1.3982902286261438</v>
      </c>
    </row>
    <row r="664" spans="2:30">
      <c r="B664" s="200"/>
      <c r="C664" s="200" t="s">
        <v>581</v>
      </c>
      <c r="D664" s="248">
        <f>1000/D663</f>
        <v>715.15911327115953</v>
      </c>
      <c r="E664" s="248">
        <f>1000/E663</f>
        <v>699.62359974766548</v>
      </c>
      <c r="F664" s="248">
        <f>1000/F663</f>
        <v>715.65493218966151</v>
      </c>
      <c r="G664" s="248">
        <f>1000/G663</f>
        <v>715.43481595485252</v>
      </c>
      <c r="H664" s="248">
        <f t="shared" ref="H664" si="530">1000/H663</f>
        <v>633.67615827695272</v>
      </c>
      <c r="I664" s="248">
        <f t="shared" ref="I664" si="531">1000/I663</f>
        <v>727.99801890614287</v>
      </c>
      <c r="J664" s="248">
        <f t="shared" ref="J664" si="532">1000/J663</f>
        <v>715.15911327115953</v>
      </c>
      <c r="K664" s="248">
        <f t="shared" ref="K664" si="533">1000/K663</f>
        <v>693.56907532651826</v>
      </c>
      <c r="L664" s="248">
        <f t="shared" ref="L664" si="534">1000/L663</f>
        <v>718.64742172227614</v>
      </c>
      <c r="M664" s="248">
        <f t="shared" ref="M664" si="535">1000/M663</f>
        <v>713.80004708864078</v>
      </c>
      <c r="N664" s="248">
        <f t="shared" ref="N664" si="536">1000/N663</f>
        <v>709.58267238593555</v>
      </c>
      <c r="O664" s="248">
        <f t="shared" ref="O664" si="537">1000/O663</f>
        <v>713.80004708864078</v>
      </c>
      <c r="P664" s="248">
        <f t="shared" ref="P664" si="538">1000/P663</f>
        <v>705.00892706957814</v>
      </c>
      <c r="Q664" s="248">
        <f t="shared" ref="Q664" si="539">1000/Q663</f>
        <v>723.17887251899299</v>
      </c>
      <c r="R664" s="248">
        <f t="shared" ref="R664" si="540">1000/R663</f>
        <v>720.35678381585558</v>
      </c>
      <c r="S664" s="248">
        <f t="shared" ref="S664" si="541">1000/S663</f>
        <v>744.31818507620449</v>
      </c>
      <c r="T664" s="248">
        <f t="shared" ref="T664" si="542">1000/T663</f>
        <v>721.67975737728534</v>
      </c>
      <c r="U664" s="248">
        <f t="shared" ref="U664" si="543">1000/U663</f>
        <v>683.7993280876176</v>
      </c>
      <c r="V664" s="248">
        <f t="shared" ref="V664" si="544">1000/V663</f>
        <v>710.12320222274082</v>
      </c>
      <c r="W664" s="248">
        <f t="shared" ref="W664" si="545">1000/W663</f>
        <v>685.1983459378331</v>
      </c>
      <c r="X664" s="248">
        <f t="shared" ref="X664" si="546">1000/X663</f>
        <v>715.15911327115953</v>
      </c>
      <c r="Y664" s="248">
        <f t="shared" ref="Y664" si="547">1000/Y663</f>
        <v>730.37634214587035</v>
      </c>
      <c r="Z664" s="248">
        <f t="shared" ref="Z664" si="548">1000/Z663</f>
        <v>715.15911327115953</v>
      </c>
      <c r="AA664" s="248">
        <f t="shared" ref="AA664" si="549">1000/AA663</f>
        <v>711.95687749387071</v>
      </c>
      <c r="AB664" s="248">
        <f t="shared" ref="AB664" si="550">1000/AB663</f>
        <v>853.83380336039431</v>
      </c>
      <c r="AC664" s="248">
        <f t="shared" ref="AC664" si="551">1000/AC663</f>
        <v>713.80004708864078</v>
      </c>
      <c r="AD664" s="248">
        <f t="shared" ref="AD664" si="552">1000/AD663</f>
        <v>715.15911327115953</v>
      </c>
    </row>
    <row r="668" spans="2:30" s="12" customFormat="1"/>
    <row r="673" spans="1:15">
      <c r="I673" s="201"/>
      <c r="J673" s="201"/>
      <c r="K673" s="201"/>
      <c r="L673" s="201"/>
    </row>
    <row r="674" spans="1:15">
      <c r="B674" t="s">
        <v>772</v>
      </c>
      <c r="I674" s="201"/>
      <c r="J674" s="201"/>
      <c r="K674" s="201"/>
      <c r="L674" s="201"/>
    </row>
    <row r="675" spans="1:15">
      <c r="B675" s="17" t="s">
        <v>2</v>
      </c>
      <c r="C675" s="17"/>
      <c r="D675" s="17">
        <v>2014</v>
      </c>
      <c r="E675" s="17">
        <v>2015</v>
      </c>
      <c r="F675" s="17">
        <v>2016</v>
      </c>
      <c r="G675" s="17">
        <v>2017</v>
      </c>
      <c r="H675" s="17">
        <v>2018</v>
      </c>
      <c r="I675" s="201"/>
      <c r="J675" s="201"/>
      <c r="K675" s="201"/>
      <c r="L675" s="201"/>
    </row>
    <row r="676" spans="1:15">
      <c r="B676" s="201" t="s">
        <v>44</v>
      </c>
      <c r="C676" s="117"/>
      <c r="D676" s="117">
        <v>414900</v>
      </c>
      <c r="E676" s="117">
        <f>D676</f>
        <v>414900</v>
      </c>
      <c r="F676" s="117">
        <v>429000</v>
      </c>
      <c r="G676" s="117">
        <v>438000</v>
      </c>
      <c r="H676" s="117">
        <v>445500</v>
      </c>
      <c r="I676" s="201"/>
      <c r="J676" s="201"/>
      <c r="K676" s="201"/>
      <c r="L676" s="201"/>
    </row>
    <row r="677" spans="1:15">
      <c r="B677" s="201" t="s">
        <v>43</v>
      </c>
      <c r="C677" s="117"/>
      <c r="D677" s="117">
        <v>19200</v>
      </c>
      <c r="E677" s="117">
        <f>D677</f>
        <v>19200</v>
      </c>
      <c r="F677" s="117">
        <v>24458</v>
      </c>
      <c r="G677" s="117">
        <v>25240</v>
      </c>
      <c r="H677" s="117">
        <v>26222</v>
      </c>
      <c r="I677" s="201"/>
      <c r="J677" s="201"/>
      <c r="K677" s="201"/>
      <c r="L677" s="201"/>
    </row>
    <row r="678" spans="1:15">
      <c r="B678" s="201" t="s">
        <v>45</v>
      </c>
      <c r="C678" s="117"/>
      <c r="D678" s="117">
        <v>15300</v>
      </c>
      <c r="E678" s="117">
        <f t="shared" ref="E678:E693" si="553">D678</f>
        <v>15300</v>
      </c>
      <c r="F678" s="117">
        <v>15700</v>
      </c>
      <c r="G678" s="117">
        <v>15527</v>
      </c>
      <c r="H678" s="117">
        <v>15005</v>
      </c>
      <c r="I678" s="201"/>
      <c r="J678" s="201"/>
      <c r="K678" s="201"/>
      <c r="L678" s="201"/>
    </row>
    <row r="679" spans="1:15">
      <c r="B679" s="201" t="s">
        <v>46</v>
      </c>
      <c r="C679" s="117"/>
      <c r="D679" s="117">
        <v>37400</v>
      </c>
      <c r="E679" s="117">
        <f t="shared" si="553"/>
        <v>37400</v>
      </c>
      <c r="F679" s="117">
        <v>36889</v>
      </c>
      <c r="G679" s="117">
        <v>36816</v>
      </c>
      <c r="H679" s="117">
        <v>37031</v>
      </c>
      <c r="I679" s="201"/>
      <c r="J679" s="201"/>
      <c r="K679" s="201"/>
      <c r="L679" s="201"/>
    </row>
    <row r="680" spans="1:15">
      <c r="B680" s="201" t="s">
        <v>47</v>
      </c>
      <c r="C680" s="117"/>
      <c r="D680" s="117">
        <v>8400</v>
      </c>
      <c r="E680" s="117">
        <f t="shared" si="553"/>
        <v>8400</v>
      </c>
      <c r="F680" s="117">
        <v>8700</v>
      </c>
      <c r="G680" s="117">
        <v>8600</v>
      </c>
      <c r="H680" s="117">
        <v>9032</v>
      </c>
      <c r="I680" s="201"/>
      <c r="J680" s="201"/>
      <c r="K680" s="201"/>
      <c r="L680" s="201"/>
    </row>
    <row r="681" spans="1:15">
      <c r="B681" s="201" t="s">
        <v>48</v>
      </c>
      <c r="C681" s="117"/>
      <c r="D681" s="117">
        <v>495200</v>
      </c>
      <c r="E681" s="117">
        <f t="shared" si="553"/>
        <v>495200</v>
      </c>
      <c r="F681" s="117">
        <f t="shared" ref="F681:G681" si="554">SUM(F676:F680)</f>
        <v>514747</v>
      </c>
      <c r="G681" s="117">
        <f t="shared" si="554"/>
        <v>524183</v>
      </c>
      <c r="H681" s="117">
        <f>SUM(H676:H680)</f>
        <v>532790</v>
      </c>
      <c r="I681" s="201"/>
      <c r="J681" s="201"/>
      <c r="K681" s="201"/>
      <c r="L681" s="201"/>
    </row>
    <row r="682" spans="1:15">
      <c r="B682" s="201"/>
      <c r="C682" s="16"/>
      <c r="D682" s="16">
        <v>0.64</v>
      </c>
      <c r="E682" s="16">
        <f t="shared" si="553"/>
        <v>0.64</v>
      </c>
      <c r="F682" s="16"/>
      <c r="G682" s="16"/>
      <c r="H682" s="16"/>
      <c r="I682" s="201"/>
      <c r="J682" s="201"/>
      <c r="K682" s="201"/>
      <c r="L682" s="201"/>
    </row>
    <row r="683" spans="1:15">
      <c r="B683" s="201" t="s">
        <v>49</v>
      </c>
      <c r="C683" s="117"/>
      <c r="D683" s="117">
        <v>1803</v>
      </c>
      <c r="E683" s="117">
        <f t="shared" si="553"/>
        <v>1803</v>
      </c>
      <c r="F683" s="117">
        <v>1990</v>
      </c>
      <c r="G683" s="117">
        <v>2121</v>
      </c>
      <c r="H683" s="117">
        <v>2281</v>
      </c>
      <c r="I683" s="201"/>
      <c r="J683" s="201"/>
      <c r="K683" s="201"/>
    </row>
    <row r="684" spans="1:15">
      <c r="B684" s="201" t="s">
        <v>50</v>
      </c>
      <c r="D684" s="201">
        <v>2.75</v>
      </c>
      <c r="E684" s="117">
        <f t="shared" si="553"/>
        <v>2.75</v>
      </c>
      <c r="F684" s="20">
        <v>2.59</v>
      </c>
      <c r="G684" s="20">
        <v>2.4700000000000002</v>
      </c>
      <c r="H684" s="20">
        <v>2.34</v>
      </c>
      <c r="I684" s="201"/>
      <c r="J684" s="201"/>
      <c r="K684" s="201"/>
      <c r="L684" s="201"/>
    </row>
    <row r="685" spans="1:15" s="201" customFormat="1">
      <c r="A685" s="492"/>
      <c r="B685" s="201" t="s">
        <v>771</v>
      </c>
      <c r="D685" s="118">
        <f>10000*1000/D684/3600</f>
        <v>1010.10101010101</v>
      </c>
      <c r="E685" s="118">
        <f t="shared" ref="E685:H685" si="555">10000*1000/E684/3600</f>
        <v>1010.10101010101</v>
      </c>
      <c r="F685" s="118">
        <f t="shared" si="555"/>
        <v>1072.5010725010725</v>
      </c>
      <c r="G685" s="118">
        <f t="shared" si="555"/>
        <v>1124.6063877642825</v>
      </c>
      <c r="H685" s="118">
        <f t="shared" si="555"/>
        <v>1187.0845204178538</v>
      </c>
    </row>
    <row r="686" spans="1:15">
      <c r="B686" s="201"/>
      <c r="C686" s="16"/>
      <c r="D686" s="16">
        <v>0.69</v>
      </c>
      <c r="E686" s="16">
        <f t="shared" si="553"/>
        <v>0.69</v>
      </c>
      <c r="F686" s="16"/>
      <c r="G686" s="16"/>
      <c r="H686" s="16"/>
      <c r="I686" s="201"/>
      <c r="J686" s="201"/>
      <c r="K686" s="201"/>
      <c r="L686" s="201"/>
    </row>
    <row r="687" spans="1:15">
      <c r="B687" s="201" t="s">
        <v>51</v>
      </c>
      <c r="D687" s="201">
        <v>18.399999999999999</v>
      </c>
      <c r="E687" s="117">
        <f t="shared" si="553"/>
        <v>18.399999999999999</v>
      </c>
      <c r="F687" s="201">
        <v>18.399999999999999</v>
      </c>
      <c r="G687" s="201">
        <v>18.63</v>
      </c>
      <c r="H687" s="201">
        <v>18.88</v>
      </c>
      <c r="I687" s="201"/>
      <c r="J687" s="201"/>
      <c r="K687" s="201"/>
      <c r="L687" s="201"/>
      <c r="M687" s="201"/>
      <c r="N687" s="201"/>
      <c r="O687" s="201"/>
    </row>
    <row r="688" spans="1:15">
      <c r="B688" s="201" t="s">
        <v>52</v>
      </c>
      <c r="D688" s="201">
        <v>2.69</v>
      </c>
      <c r="E688" s="117">
        <f t="shared" si="553"/>
        <v>2.69</v>
      </c>
      <c r="F688" s="201">
        <v>2.8</v>
      </c>
      <c r="G688" s="201">
        <v>2.82</v>
      </c>
      <c r="H688" s="201">
        <v>2.82</v>
      </c>
      <c r="I688" s="201"/>
      <c r="J688" s="201"/>
      <c r="K688" s="201"/>
      <c r="L688" s="201"/>
      <c r="M688" s="201"/>
      <c r="N688" s="201"/>
      <c r="O688" s="201"/>
    </row>
    <row r="689" spans="1:15">
      <c r="B689" s="201"/>
      <c r="C689" s="16"/>
      <c r="D689" s="16">
        <v>0.65</v>
      </c>
      <c r="E689" s="16">
        <f t="shared" si="553"/>
        <v>0.65</v>
      </c>
      <c r="F689" s="16"/>
      <c r="G689" s="16"/>
      <c r="H689" s="16"/>
      <c r="I689" s="201"/>
      <c r="J689" s="201"/>
      <c r="K689" s="201"/>
      <c r="L689" s="201"/>
      <c r="M689" s="201"/>
      <c r="N689" s="201"/>
      <c r="O689" s="201"/>
    </row>
    <row r="690" spans="1:15">
      <c r="B690" s="201" t="s">
        <v>53</v>
      </c>
      <c r="D690" s="201">
        <v>597</v>
      </c>
      <c r="E690" s="117">
        <f t="shared" si="553"/>
        <v>597</v>
      </c>
      <c r="F690" s="201">
        <v>614</v>
      </c>
      <c r="G690" s="201">
        <v>616</v>
      </c>
      <c r="H690" s="201">
        <v>617</v>
      </c>
      <c r="I690" s="201"/>
      <c r="J690" s="201"/>
      <c r="K690" s="201"/>
      <c r="L690" s="201"/>
      <c r="M690" s="201"/>
      <c r="N690" s="201"/>
      <c r="O690" s="201"/>
    </row>
    <row r="691" spans="1:15">
      <c r="B691" s="201"/>
      <c r="C691" s="16"/>
      <c r="D691" s="16">
        <v>1.53</v>
      </c>
      <c r="E691" s="16">
        <f t="shared" si="553"/>
        <v>1.53</v>
      </c>
      <c r="F691" s="16"/>
      <c r="G691" s="16"/>
      <c r="H691" s="16"/>
      <c r="I691" s="201"/>
      <c r="J691" s="201"/>
      <c r="K691" s="201"/>
      <c r="L691" s="201"/>
      <c r="M691" s="201"/>
      <c r="N691" s="201"/>
      <c r="O691" s="201"/>
    </row>
    <row r="692" spans="1:15">
      <c r="B692" s="201" t="s">
        <v>54</v>
      </c>
      <c r="D692" s="201">
        <v>0.77</v>
      </c>
      <c r="E692" s="117">
        <f t="shared" si="553"/>
        <v>0.77</v>
      </c>
      <c r="F692" s="201">
        <v>0.74</v>
      </c>
      <c r="G692" s="201">
        <v>0.55000000000000004</v>
      </c>
      <c r="H692" s="201">
        <v>0.56000000000000005</v>
      </c>
      <c r="I692" s="201"/>
      <c r="J692" s="201"/>
      <c r="K692" s="201"/>
      <c r="L692" s="201"/>
      <c r="M692" s="201"/>
      <c r="N692" s="201"/>
      <c r="O692" s="201"/>
    </row>
    <row r="693" spans="1:15">
      <c r="B693" s="18"/>
      <c r="C693" s="19"/>
      <c r="D693" s="19">
        <v>2.27</v>
      </c>
      <c r="E693" s="19">
        <f t="shared" si="553"/>
        <v>2.27</v>
      </c>
      <c r="F693" s="19"/>
      <c r="G693" s="19"/>
      <c r="H693" s="19"/>
      <c r="I693" s="201"/>
      <c r="J693" s="201"/>
      <c r="K693" s="201"/>
      <c r="L693" s="201"/>
      <c r="M693" s="201"/>
      <c r="N693" s="201"/>
      <c r="O693" s="201"/>
    </row>
    <row r="694" spans="1:15">
      <c r="B694" s="201" t="s">
        <v>341</v>
      </c>
      <c r="D694" s="201"/>
      <c r="E694" s="201"/>
      <c r="G694" s="201"/>
      <c r="H694" s="201"/>
      <c r="I694" s="201"/>
      <c r="J694" s="201"/>
      <c r="K694" s="201"/>
      <c r="L694" s="201"/>
      <c r="M694" s="201"/>
      <c r="N694" s="201"/>
      <c r="O694" s="201"/>
    </row>
    <row r="695" spans="1:15">
      <c r="B695" s="131" t="s">
        <v>342</v>
      </c>
      <c r="C695" s="117"/>
      <c r="D695" s="117"/>
      <c r="E695" s="117"/>
      <c r="G695" s="117"/>
      <c r="H695" s="117"/>
      <c r="I695" s="117"/>
      <c r="J695" s="117"/>
    </row>
    <row r="698" spans="1:15">
      <c r="B698" s="17"/>
      <c r="C698" s="17" t="s">
        <v>476</v>
      </c>
      <c r="D698" s="17">
        <v>2014</v>
      </c>
      <c r="E698" s="17">
        <v>2015</v>
      </c>
      <c r="F698" s="17">
        <v>2016</v>
      </c>
      <c r="G698" s="17">
        <v>2017</v>
      </c>
      <c r="H698" s="17">
        <v>2018</v>
      </c>
    </row>
    <row r="699" spans="1:15">
      <c r="B699" s="22" t="s">
        <v>777</v>
      </c>
      <c r="C699" s="201" t="s">
        <v>773</v>
      </c>
      <c r="D699" s="117">
        <f>D677+D679</f>
        <v>56600</v>
      </c>
      <c r="E699" s="117">
        <f t="shared" ref="E699:H699" si="556">E677+E679</f>
        <v>56600</v>
      </c>
      <c r="F699" s="117">
        <f t="shared" si="556"/>
        <v>61347</v>
      </c>
      <c r="G699" s="117">
        <f t="shared" si="556"/>
        <v>62056</v>
      </c>
      <c r="H699" s="117">
        <f t="shared" si="556"/>
        <v>63253</v>
      </c>
    </row>
    <row r="700" spans="1:15">
      <c r="B700" s="22" t="s">
        <v>776</v>
      </c>
      <c r="C700" s="201" t="s">
        <v>773</v>
      </c>
      <c r="D700" s="117">
        <f>D676+D678</f>
        <v>430200</v>
      </c>
      <c r="E700" s="117">
        <f t="shared" ref="E700:H700" si="557">E676+E678</f>
        <v>430200</v>
      </c>
      <c r="F700" s="117">
        <f t="shared" si="557"/>
        <v>444700</v>
      </c>
      <c r="G700" s="117">
        <f t="shared" si="557"/>
        <v>453527</v>
      </c>
      <c r="H700" s="117">
        <f t="shared" si="557"/>
        <v>460505</v>
      </c>
    </row>
    <row r="701" spans="1:15">
      <c r="B701" s="22" t="s">
        <v>779</v>
      </c>
      <c r="C701" s="201" t="s">
        <v>778</v>
      </c>
      <c r="D701" s="38">
        <f>D699/100/D683</f>
        <v>0.31392124237382141</v>
      </c>
      <c r="E701" s="38">
        <f t="shared" ref="E701:H701" si="558">E699/100/E683</f>
        <v>0.31392124237382141</v>
      </c>
      <c r="F701" s="38">
        <f t="shared" si="558"/>
        <v>0.30827638190954776</v>
      </c>
      <c r="G701" s="38">
        <f t="shared" si="558"/>
        <v>0.29257897218293255</v>
      </c>
      <c r="H701" s="38">
        <f t="shared" si="558"/>
        <v>0.27730381411661553</v>
      </c>
    </row>
    <row r="702" spans="1:15">
      <c r="B702" s="22" t="s">
        <v>780</v>
      </c>
      <c r="C702" s="201" t="s">
        <v>778</v>
      </c>
      <c r="D702" s="38">
        <f>D700/100/D683</f>
        <v>2.3860232945091515</v>
      </c>
      <c r="E702" s="38">
        <f t="shared" ref="E702:H702" si="559">E700/100/E683</f>
        <v>2.3860232945091515</v>
      </c>
      <c r="F702" s="38">
        <f t="shared" si="559"/>
        <v>2.2346733668341709</v>
      </c>
      <c r="G702" s="38">
        <f t="shared" si="559"/>
        <v>2.1382696841112683</v>
      </c>
      <c r="H702" s="38">
        <f t="shared" si="559"/>
        <v>2.0188733011836915</v>
      </c>
    </row>
    <row r="703" spans="1:15" s="201" customFormat="1">
      <c r="A703" s="492"/>
      <c r="B703" s="22" t="s">
        <v>1</v>
      </c>
      <c r="C703" s="201" t="s">
        <v>778</v>
      </c>
      <c r="D703" s="6">
        <f>D701+D702</f>
        <v>2.6999445368829731</v>
      </c>
      <c r="E703" s="6">
        <f t="shared" ref="E703:H703" si="560">E701+E702</f>
        <v>2.6999445368829731</v>
      </c>
      <c r="F703" s="6">
        <f t="shared" si="560"/>
        <v>2.5429497487437187</v>
      </c>
      <c r="G703" s="6">
        <f t="shared" si="560"/>
        <v>2.4308486562942009</v>
      </c>
      <c r="H703" s="6">
        <f t="shared" si="560"/>
        <v>2.2961771153003072</v>
      </c>
    </row>
    <row r="704" spans="1:15">
      <c r="B704" s="22" t="s">
        <v>774</v>
      </c>
      <c r="C704" s="201" t="s">
        <v>775</v>
      </c>
      <c r="D704" s="6">
        <f>10000*1000/D703/1000/3600</f>
        <v>1.0288277184333059</v>
      </c>
      <c r="E704" s="6">
        <f t="shared" ref="E704:H704" si="561">10000*1000/E703/1000/3600</f>
        <v>1.0288277184333059</v>
      </c>
      <c r="F704" s="6">
        <f t="shared" si="561"/>
        <v>1.0923447382906681</v>
      </c>
      <c r="G704" s="6">
        <f t="shared" si="561"/>
        <v>1.1427193423108726</v>
      </c>
      <c r="H704" s="6">
        <f t="shared" si="561"/>
        <v>1.2097402065669851</v>
      </c>
    </row>
    <row r="705" spans="2:8">
      <c r="B705" s="22" t="s">
        <v>82</v>
      </c>
      <c r="C705" s="201" t="s">
        <v>781</v>
      </c>
      <c r="D705">
        <v>80</v>
      </c>
      <c r="E705" s="201">
        <v>80</v>
      </c>
      <c r="F705" s="201">
        <v>80</v>
      </c>
      <c r="G705" s="201">
        <v>80</v>
      </c>
      <c r="H705" s="201">
        <v>80</v>
      </c>
    </row>
    <row r="706" spans="2:8">
      <c r="B706" s="330" t="s">
        <v>782</v>
      </c>
    </row>
  </sheetData>
  <hyperlinks>
    <hyperlink ref="B695" r:id="rId1" xr:uid="{4BA7157F-E0B2-4D7A-849C-9F2E12F79E5C}"/>
  </hyperlinks>
  <pageMargins left="0.7" right="0.7" top="0.75" bottom="0.75" header="0.3" footer="0.3"/>
  <pageSetup orientation="portrait" r:id="rId2"/>
  <ignoredErrors>
    <ignoredError sqref="E25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919</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796</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1049</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797</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798</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798</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798</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798</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798</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798</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798</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798</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798</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798</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798</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798</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798</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798</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798</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798</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798</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799</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799</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799</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1050</v>
      </c>
      <c r="C131" s="408"/>
    </row>
    <row r="132" spans="2:31" ht="17.399999999999999">
      <c r="B132" s="410" t="s">
        <v>1031</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5" t="s">
        <v>1028</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5"/>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5" t="s">
        <v>1029</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5"/>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5" t="s">
        <v>1030</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7"/>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2021-02-23T06:05:42Z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97118556499481</vt:r8>
  </property>
</Properties>
</file>