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705C96BD-B29E-41D0-A24D-D18CF1301D98}" xr6:coauthVersionLast="45" xr6:coauthVersionMax="46" xr10:uidLastSave="{00000000-0000-0000-0000-000000000000}"/>
  <bookViews>
    <workbookView xWindow="-120" yWindow="-120" windowWidth="29040" windowHeight="15840" activeTab="8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AA6" i="36"/>
  <c r="Y6" i="36"/>
  <c r="X6" i="36"/>
  <c r="S6" i="36"/>
  <c r="Q6" i="36"/>
  <c r="P6" i="36"/>
  <c r="K6" i="36"/>
  <c r="I6" i="36"/>
  <c r="H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D3" i="36" a="1"/>
  <c r="AD3" i="36" s="1"/>
  <c r="AC3" i="36" a="1"/>
  <c r="AC3" i="36" s="1"/>
  <c r="AB3" i="36" a="1"/>
  <c r="AB3" i="36" s="1"/>
  <c r="AA3" i="36" a="1"/>
  <c r="AA3" i="36" s="1"/>
  <c r="Z3" i="36" a="1"/>
  <c r="Z3" i="36" s="1"/>
  <c r="Y3" i="36" a="1"/>
  <c r="Y3" i="36" s="1"/>
  <c r="X3" i="36" a="1"/>
  <c r="X3" i="36" s="1"/>
  <c r="V3" i="36" a="1"/>
  <c r="V3" i="36" s="1"/>
  <c r="U3" i="36" a="1"/>
  <c r="U3" i="36" s="1"/>
  <c r="T3" i="36" a="1"/>
  <c r="T3" i="36" s="1"/>
  <c r="S3" i="36" a="1"/>
  <c r="S3" i="36" s="1"/>
  <c r="R3" i="36" a="1"/>
  <c r="R3" i="36" s="1"/>
  <c r="Q3" i="36" a="1"/>
  <c r="Q3" i="36" s="1"/>
  <c r="P3" i="36" a="1"/>
  <c r="P3" i="36" s="1"/>
  <c r="O3" i="36" a="1"/>
  <c r="O3" i="36" s="1"/>
  <c r="N3" i="36" a="1"/>
  <c r="N3" i="36" s="1"/>
  <c r="M3" i="36" a="1"/>
  <c r="M3" i="36" s="1"/>
  <c r="L3" i="36" a="1"/>
  <c r="L3" i="36" s="1"/>
  <c r="K3" i="36" a="1"/>
  <c r="K3" i="36" s="1"/>
  <c r="J3" i="36" a="1"/>
  <c r="J3" i="36" s="1"/>
  <c r="I3" i="36" a="1"/>
  <c r="I3" i="36" s="1"/>
  <c r="H3" i="36" a="1"/>
  <c r="H3" i="36" s="1"/>
  <c r="G3" i="36" a="1"/>
  <c r="G3" i="36" s="1"/>
  <c r="F3" i="36" a="1"/>
  <c r="F3" i="36" s="1"/>
  <c r="E3" i="36" a="1"/>
  <c r="E3" i="36" s="1"/>
  <c r="D3" i="36" a="1"/>
  <c r="D3" i="36" s="1"/>
  <c r="R4" i="35" s="1"/>
  <c r="C3" i="36" a="1"/>
  <c r="C3" i="36" s="1"/>
  <c r="Q4" i="35" s="1"/>
  <c r="G7" i="36" l="1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<sst xmlns="http://schemas.openxmlformats.org/spreadsheetml/2006/main" count="4938" uniqueCount="465">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</sst>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28" fillId="0" borderId="0" applyNumberFormat="0">
      <alignment horizontal="right"/>
    </xf>
    <xf numFmtId="166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7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3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43" fontId="65" fillId="39" borderId="28" xfId="34395" applyFont="1" applyFill="1" applyBorder="1" applyAlignment="1">
      <alignment horizontal="left" vertical="center" wrapText="1" indent="5"/>
    </xf>
    <xf numFmtId="43" fontId="65" fillId="39" borderId="28" xfId="34395" applyFont="1" applyFill="1" applyBorder="1" applyAlignment="1">
      <alignment horizontal="left" vertical="center" wrapText="1" indent="4"/>
    </xf>
    <xf numFmtId="43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40625" defaultRowHeight="15"/>
  <cols>
    <col min="1" max="1" width="12.140625" style="123" customWidth="1"/>
    <col min="2" max="2" width="11.7109375" style="123" customWidth="1"/>
    <col min="3" max="3" width="3.140625" style="123" bestFit="1" customWidth="1"/>
    <col min="4" max="4" width="8.5703125" style="123" bestFit="1" customWidth="1"/>
    <col min="5" max="5" width="6.42578125" style="123" bestFit="1" customWidth="1"/>
    <col min="6" max="6" width="4.85546875" style="123" bestFit="1" customWidth="1"/>
    <col min="7" max="7" width="5.7109375" style="123" bestFit="1" customWidth="1"/>
    <col min="8" max="8" width="5.85546875" style="123" bestFit="1" customWidth="1"/>
    <col min="9" max="9" width="5.42578125" style="123" bestFit="1" customWidth="1"/>
    <col min="10" max="11" width="5.7109375" style="123" bestFit="1" customWidth="1"/>
    <col min="12" max="12" width="6.5703125" style="123" bestFit="1" customWidth="1"/>
    <col min="13" max="13" width="6.140625" style="123" bestFit="1" customWidth="1"/>
    <col min="14" max="14" width="6.7109375" style="123" bestFit="1" customWidth="1"/>
    <col min="15" max="15" width="6.5703125" style="123" bestFit="1" customWidth="1"/>
    <col min="16" max="16" width="7.28515625" style="123" bestFit="1" customWidth="1"/>
    <col min="17" max="17" width="5.7109375" style="123" bestFit="1" customWidth="1"/>
    <col min="18" max="18" width="6.140625" style="123" bestFit="1" customWidth="1"/>
    <col min="19" max="19" width="5.7109375" style="123" bestFit="1" customWidth="1"/>
    <col min="20" max="20" width="5.5703125" style="123" bestFit="1" customWidth="1"/>
    <col min="21" max="21" width="5.85546875" style="123" bestFit="1" customWidth="1"/>
    <col min="22" max="22" width="6.7109375" style="123" bestFit="1" customWidth="1"/>
    <col min="23" max="23" width="4.85546875" style="123" bestFit="1" customWidth="1"/>
    <col min="24" max="24" width="7.5703125" style="123" customWidth="1"/>
    <col min="25" max="25" width="6.7109375" style="123" bestFit="1" customWidth="1"/>
    <col min="26" max="26" width="6.140625" style="123" bestFit="1" customWidth="1"/>
    <col min="27" max="28" width="6" style="123" bestFit="1" customWidth="1"/>
    <col min="29" max="29" width="5.7109375" style="123" bestFit="1" customWidth="1"/>
    <col min="30" max="30" width="6.7109375" style="123" bestFit="1" customWidth="1"/>
    <col min="31" max="16384" width="9.14062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406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407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408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.75" thickBot="1">
      <c r="A10" s="126" t="s">
        <v>409</v>
      </c>
      <c r="B10" s="126" t="s">
        <v>410</v>
      </c>
    </row>
    <row r="11" spans="1:30">
      <c r="A11" s="127" t="s">
        <v>411</v>
      </c>
      <c r="B11" s="127" t="s">
        <v>412</v>
      </c>
    </row>
    <row r="12" spans="1:30">
      <c r="A12" s="128" t="s">
        <v>413</v>
      </c>
      <c r="B12" s="128" t="s">
        <v>414</v>
      </c>
    </row>
    <row r="13" spans="1:30">
      <c r="A13" s="128" t="s">
        <v>415</v>
      </c>
      <c r="B13" s="128" t="s">
        <v>416</v>
      </c>
    </row>
    <row r="14" spans="1:30">
      <c r="A14" s="128" t="s">
        <v>417</v>
      </c>
      <c r="B14" s="128" t="s">
        <v>418</v>
      </c>
    </row>
    <row r="15" spans="1:30">
      <c r="A15" s="128" t="s">
        <v>419</v>
      </c>
      <c r="B15" s="128" t="s">
        <v>420</v>
      </c>
    </row>
    <row r="16" spans="1:30">
      <c r="A16" s="128" t="s">
        <v>421</v>
      </c>
      <c r="B16" s="128" t="s">
        <v>422</v>
      </c>
    </row>
    <row r="17" spans="1:2">
      <c r="A17" s="128" t="s">
        <v>423</v>
      </c>
      <c r="B17" s="128" t="s">
        <v>424</v>
      </c>
    </row>
    <row r="18" spans="1:2">
      <c r="A18" s="128" t="s">
        <v>425</v>
      </c>
      <c r="B18" s="128" t="s">
        <v>426</v>
      </c>
    </row>
    <row r="19" spans="1:2">
      <c r="A19" s="128" t="s">
        <v>427</v>
      </c>
      <c r="B19" s="128" t="s">
        <v>428</v>
      </c>
    </row>
    <row r="20" spans="1:2">
      <c r="A20" s="128" t="s">
        <v>429</v>
      </c>
      <c r="B20" s="128" t="s">
        <v>430</v>
      </c>
    </row>
    <row r="21" spans="1:2">
      <c r="A21" s="128" t="s">
        <v>431</v>
      </c>
      <c r="B21" s="128" t="s">
        <v>432</v>
      </c>
    </row>
    <row r="22" spans="1:2">
      <c r="A22" s="128" t="s">
        <v>433</v>
      </c>
      <c r="B22" s="128" t="s">
        <v>434</v>
      </c>
    </row>
    <row r="23" spans="1:2">
      <c r="A23" s="128" t="s">
        <v>435</v>
      </c>
      <c r="B23" s="128" t="s">
        <v>436</v>
      </c>
    </row>
    <row r="24" spans="1:2">
      <c r="A24" s="128" t="s">
        <v>437</v>
      </c>
      <c r="B24" s="128" t="s">
        <v>438</v>
      </c>
    </row>
    <row r="25" spans="1:2">
      <c r="A25" s="128" t="s">
        <v>439</v>
      </c>
      <c r="B25" s="128" t="s">
        <v>440</v>
      </c>
    </row>
    <row r="26" spans="1:2">
      <c r="A26" s="128" t="s">
        <v>441</v>
      </c>
      <c r="B26" s="128" t="s">
        <v>442</v>
      </c>
    </row>
    <row r="27" spans="1:2">
      <c r="A27" s="128" t="s">
        <v>443</v>
      </c>
      <c r="B27" s="128" t="s">
        <v>444</v>
      </c>
    </row>
    <row r="28" spans="1:2">
      <c r="A28" s="128" t="s">
        <v>445</v>
      </c>
      <c r="B28" s="128" t="s">
        <v>446</v>
      </c>
    </row>
    <row r="29" spans="1:2">
      <c r="A29" s="128" t="s">
        <v>447</v>
      </c>
      <c r="B29" s="128" t="s">
        <v>448</v>
      </c>
    </row>
    <row r="30" spans="1:2">
      <c r="A30" s="128" t="s">
        <v>449</v>
      </c>
      <c r="B30" s="128" t="s">
        <v>450</v>
      </c>
    </row>
    <row r="31" spans="1:2">
      <c r="A31" s="128" t="s">
        <v>451</v>
      </c>
      <c r="B31" s="128" t="s">
        <v>452</v>
      </c>
    </row>
    <row r="32" spans="1:2">
      <c r="A32" s="128" t="s">
        <v>453</v>
      </c>
      <c r="B32" s="128" t="s">
        <v>454</v>
      </c>
    </row>
    <row r="33" spans="1:2">
      <c r="A33" s="128" t="s">
        <v>455</v>
      </c>
      <c r="B33" s="128" t="s">
        <v>456</v>
      </c>
    </row>
    <row r="34" spans="1:2">
      <c r="A34" s="128" t="s">
        <v>457</v>
      </c>
      <c r="B34" s="128" t="s">
        <v>458</v>
      </c>
    </row>
    <row r="35" spans="1:2">
      <c r="A35" s="128" t="s">
        <v>459</v>
      </c>
      <c r="B35" s="128" t="s">
        <v>460</v>
      </c>
    </row>
    <row r="36" spans="1:2">
      <c r="A36" s="128" t="s">
        <v>461</v>
      </c>
      <c r="B36" s="128" t="s">
        <v>462</v>
      </c>
    </row>
    <row r="37" spans="1:2">
      <c r="A37" s="129" t="s">
        <v>463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zoomScale="90" zoomScaleNormal="145" workbookViewId="0">
      <selection activeCell="Q12" sqref="Q1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327</v>
      </c>
    </row>
    <row r="3" spans="2:20">
      <c r="B3" s="20" t="s">
        <v>319</v>
      </c>
      <c r="M3" s="119" t="s">
        <v>404</v>
      </c>
      <c r="N3"/>
      <c r="O3"/>
      <c r="P3"/>
      <c r="Q3"/>
      <c r="R3"/>
      <c r="S3"/>
      <c r="T3"/>
    </row>
    <row r="4" spans="2:2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405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321</v>
      </c>
    </row>
    <row r="5" spans="2:20" customFormat="1">
      <c r="B5" s="98" t="s">
        <v>326</v>
      </c>
      <c r="Q5" t="s">
        <v>464</v>
      </c>
      <c r="R5" t="str">
        <f>Q5</f>
        <v>OUT</v>
      </c>
      <c r="S5" t="s">
        <v>325</v>
      </c>
      <c r="T5" t="s">
        <v>403</v>
      </c>
    </row>
    <row r="6" spans="2:2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305</v>
      </c>
      <c r="C10" s="24" t="s">
        <v>328</v>
      </c>
      <c r="D10" s="24" t="s">
        <v>403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323</v>
      </c>
      <c r="F13" s="99"/>
      <c r="G13" s="99"/>
      <c r="H13" s="99"/>
      <c r="I13" s="99"/>
    </row>
    <row r="14" spans="2:2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20">
      <c r="B15" s="24" t="s">
        <v>307</v>
      </c>
      <c r="C15" s="24" t="s">
        <v>328</v>
      </c>
      <c r="D15" s="24" t="s">
        <v>403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0</v>
      </c>
      <c r="H15" s="99">
        <f>MAX(0,1-(1/AVERAGEIFS(COP!$L$2:$L$500,COP!$C$2:$C$500,'Ambient Heat'!$B14,COP!$G$2:$G$500,'Ambient Heat'!H$4,COP!$D$2:$D$500,"RSDWH*")))</f>
        <v>0</v>
      </c>
      <c r="I15" s="99">
        <f>MAX(0,1-(1/AVERAGEIFS(COP!$L$2:$L$500,COP!$C$2:$C$500,'Ambient Heat'!$B14,COP!$G$2:$G$500,'Ambient Heat'!I$4,COP!$D$2:$D$500,"RSDWH*")))</f>
        <v>0</v>
      </c>
      <c r="J15" s="24">
        <v>5</v>
      </c>
    </row>
    <row r="16" spans="2:2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24" t="s">
        <v>308</v>
      </c>
      <c r="C17" s="24" t="s">
        <v>328</v>
      </c>
      <c r="D17" s="24" t="s">
        <v>403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B20" s="24" t="s">
        <v>306</v>
      </c>
      <c r="C20" s="24" t="s">
        <v>328</v>
      </c>
      <c r="D20" s="24" t="s">
        <v>403</v>
      </c>
      <c r="E20" s="24" t="s">
        <v>146</v>
      </c>
      <c r="F20" s="99">
        <f>MAX(0,1-(1/AVERAGEIFS(COP!$L$2:$L$500,COP!$C$2:$C$500,'Ambient Heat'!$B19,COP!$G$2:$G$500,'Ambient Heat'!F$4,COP!$D$2:$D$500,"RSDWH*")))</f>
        <v>0</v>
      </c>
      <c r="G20" s="99">
        <f>MAX(0,1-(1/AVERAGEIFS(COP!$L$2:$L$500,COP!$C$2:$C$500,'Ambient Heat'!$B19,COP!$G$2:$G$500,'Ambient Heat'!G$4,COP!$D$2:$D$500,"RSDWH*")))</f>
        <v>0</v>
      </c>
      <c r="H20" s="99">
        <f>MAX(0,1-(1/AVERAGEIFS(COP!$L$2:$L$500,COP!$C$2:$C$500,'Ambient Heat'!$B19,COP!$G$2:$G$500,'Ambient Heat'!H$4,COP!$D$2:$D$500,"RSDWH*")))</f>
        <v>0</v>
      </c>
      <c r="I20" s="99">
        <f>MAX(0,1-(1/AVERAGEIFS(COP!$L$2:$L$500,COP!$C$2:$C$500,'Ambient Heat'!$B19,COP!$G$2:$G$500,'Ambient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403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403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137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B33" s="24" t="s">
        <v>312</v>
      </c>
      <c r="C33" s="24" t="s">
        <v>328</v>
      </c>
      <c r="D33" s="24" t="s">
        <v>403</v>
      </c>
      <c r="E33" s="24" t="s">
        <v>146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0</v>
      </c>
      <c r="H33" s="99">
        <f>MAX(0,1-(1/AVERAGEIFS(COP!$L$2:$L$500,COP!$C$2:$C$500,'Ambient Heat'!$B32,COP!$G$2:$G$500,'Ambient Heat'!H$4,COP!$D$2:$D$500,"RSDWH*")))</f>
        <v>0</v>
      </c>
      <c r="I33" s="99">
        <f>MAX(0,1-(1/AVERAGEIFS(COP!$L$2:$L$500,COP!$C$2:$C$500,'Ambient Heat'!$B32,COP!$G$2:$G$500,'Ambient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137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B35" s="24" t="s">
        <v>313</v>
      </c>
      <c r="C35" s="24" t="s">
        <v>328</v>
      </c>
      <c r="D35" s="24" t="s">
        <v>403</v>
      </c>
      <c r="E35" s="24" t="s">
        <v>146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B38" s="24" t="s">
        <v>311</v>
      </c>
      <c r="C38" s="24" t="s">
        <v>328</v>
      </c>
      <c r="D38" s="24" t="s">
        <v>403</v>
      </c>
      <c r="E38" s="24" t="s">
        <v>224</v>
      </c>
      <c r="F38" s="99">
        <f>MAX(0,1-(1/AVERAGEIFS(COP!$L$2:$L$500,COP!$C$2:$C$500,'Ambient Heat'!$B37,COP!$G$2:$G$500,'Ambient Heat'!F$4,COP!$D$2:$D$500,"RSDWH*")))</f>
        <v>0</v>
      </c>
      <c r="G38" s="99">
        <f>MAX(0,1-(1/AVERAGEIFS(COP!$L$2:$L$500,COP!$C$2:$C$500,'Ambient Heat'!$B37,COP!$G$2:$G$500,'Ambient Heat'!G$4,COP!$D$2:$D$500,"RSDWH*")))</f>
        <v>0</v>
      </c>
      <c r="H38" s="99">
        <f>MAX(0,1-(1/AVERAGEIFS(COP!$L$2:$L$500,COP!$C$2:$C$500,'Ambient Heat'!$B37,COP!$G$2:$G$500,'Ambient Heat'!H$4,COP!$D$2:$D$500,"RSDWH*")))</f>
        <v>0</v>
      </c>
      <c r="I38" s="99">
        <f>MAX(0,1-(1/AVERAGEIFS(COP!$L$2:$L$500,COP!$C$2:$C$500,'Ambient Heat'!$B37,COP!$G$2:$G$500,'Ambient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403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403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B51" s="24" t="s">
        <v>317</v>
      </c>
      <c r="C51" s="24" t="s">
        <v>328</v>
      </c>
      <c r="D51" s="24" t="s">
        <v>403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0</v>
      </c>
      <c r="H51" s="99">
        <f>MAX(0,1-(1/AVERAGEIFS(COP!$L$2:$L$500,COP!$C$2:$C$500,'Ambient Heat'!$B50,COP!$G$2:$G$500,'Ambient Heat'!H$4,COP!$D$2:$D$500,"RSDWH*")))</f>
        <v>0</v>
      </c>
      <c r="I51" s="99">
        <f>MAX(0,1-(1/AVERAGEIFS(COP!$L$2:$L$500,COP!$C$2:$C$500,'Ambient Heat'!$B50,COP!$G$2:$G$500,'Ambient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B53" s="24" t="s">
        <v>318</v>
      </c>
      <c r="C53" s="24" t="s">
        <v>328</v>
      </c>
      <c r="D53" s="24" t="s">
        <v>403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B56" s="24" t="s">
        <v>316</v>
      </c>
      <c r="C56" s="24" t="s">
        <v>328</v>
      </c>
      <c r="D56" s="24" t="s">
        <v>403</v>
      </c>
      <c r="E56" s="24" t="s">
        <v>254</v>
      </c>
      <c r="F56" s="99">
        <f>MAX(0,1-(1/AVERAGEIFS(COP!$L$2:$L$500,COP!$C$2:$C$500,'Ambient Heat'!$B55,COP!$G$2:$G$500,'Ambient Heat'!F$4,COP!$D$2:$D$500,"RSDWH*")))</f>
        <v>0</v>
      </c>
      <c r="G56" s="99">
        <f>MAX(0,1-(1/AVERAGEIFS(COP!$L$2:$L$500,COP!$C$2:$C$500,'Ambient Heat'!$B55,COP!$G$2:$G$500,'Ambient Heat'!G$4,COP!$D$2:$D$500,"RSDWH*")))</f>
        <v>0</v>
      </c>
      <c r="H56" s="99">
        <f>MAX(0,1-(1/AVERAGEIFS(COP!$L$2:$L$500,COP!$C$2:$C$500,'Ambient Heat'!$B55,COP!$G$2:$G$500,'Ambient Heat'!H$4,COP!$D$2:$D$500,"RSDWH*")))</f>
        <v>0</v>
      </c>
      <c r="I56" s="99">
        <f>MAX(0,1-(1/AVERAGEIFS(COP!$L$2:$L$500,COP!$C$2:$C$500,'Ambient Heat'!$B55,COP!$G$2:$G$500,'Ambient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22" zoomScale="60" zoomScaleNormal="60" workbookViewId="0">
      <selection activeCell="X21" sqref="X2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399</v>
      </c>
      <c r="Z13" s="133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abSelected="1" topLeftCell="A24" zoomScale="60" zoomScaleNormal="60" workbookViewId="0">
      <selection activeCell="F42" sqref="F4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0.13892009941892514</v>
      </c>
      <c r="M6" s="47">
        <f>IF($D6=0,"",MIN($D6*(1+$S$4)^($M$5-$D$5),T6))</f>
        <v>0.13892009941892514</v>
      </c>
      <c r="N6" s="47">
        <f>IF($D6=0,"",MIN($D6*(1+$S$4)^($N$5-$D$5),T6))</f>
        <v>0.13892009941892514</v>
      </c>
      <c r="O6" s="47">
        <f>IF($D6=0,"",MIN($D6*(1+$S$4)^($O$5-$D$5),T6))</f>
        <v>0.13892009941892514</v>
      </c>
      <c r="P6" s="47">
        <f>IF($D6=0,"",MIN($D6*(1+$S$4)^($P$5-$D$5),T6))</f>
        <v>0.13892009941892514</v>
      </c>
      <c r="Q6" s="47">
        <f>IF($D6=0,"",MIN($D6*(1+$S$4)^($Q$5-$D$5),T6))</f>
        <v>0.13892009941892514</v>
      </c>
      <c r="S6" s="81">
        <v>0</v>
      </c>
      <c r="T6" s="81">
        <f>D6*Z14</f>
        <v>0.13892009941892514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399</v>
      </c>
      <c r="Z12" s="133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400</v>
      </c>
      <c r="Z15" s="133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2.9013247553768655E-2</v>
      </c>
      <c r="M21" s="47">
        <f>IF($D21=0,"",MIN($D21*(1+$S$4)^($M$5-$D$5),T21))</f>
        <v>2.9013247553768655E-2</v>
      </c>
      <c r="N21" s="47">
        <f>IF($D21=0,"",MIN($D21*(1+$S$4)^($N$5-$D$5),T21))</f>
        <v>2.9013247553768655E-2</v>
      </c>
      <c r="O21" s="47">
        <f>IF($D21=0,"",MIN($D21*(1+$S$4)^($O$5-$D$5),T21))</f>
        <v>2.9013247553768655E-2</v>
      </c>
      <c r="P21" s="47">
        <f>IF($D21=0,"",MIN($D21*(1+$S$4)^($P$5-$D$5),T21))</f>
        <v>2.9013247553768655E-2</v>
      </c>
      <c r="Q21" s="47">
        <f>IF($D21=0,"",MIN($D21*(1+$S$4)^($Q$5-$D$5),T21))</f>
        <v>2.9013247553768655E-2</v>
      </c>
      <c r="S21" s="81">
        <v>0</v>
      </c>
      <c r="T21" s="81">
        <f>D21*Z14</f>
        <v>2.9013247553768655E-2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-0.13892009941892514</v>
      </c>
      <c r="K68" s="34">
        <f t="shared" si="42"/>
        <v>-0.13892009941892514</v>
      </c>
      <c r="L68" s="34">
        <f t="shared" si="42"/>
        <v>-0.13892009941892514</v>
      </c>
      <c r="M68" s="34">
        <f t="shared" si="42"/>
        <v>-0.13892009941892514</v>
      </c>
      <c r="N68" s="34">
        <f t="shared" si="42"/>
        <v>-0.13892009941892514</v>
      </c>
      <c r="O68" s="34">
        <f t="shared" si="42"/>
        <v>-0.13892009941892514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zoomScale="60" zoomScaleNormal="60" workbookViewId="0">
      <selection activeCell="A80" sqref="A80:XFD8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</row>
    <row r="4" spans="1:32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7.7965103378657613E-2</v>
      </c>
      <c r="M6" s="47">
        <f>IF($D6=0,"",MIN($D6*(1+$S$4)^($M$5-$D$5),T6))</f>
        <v>7.7965103378657613E-2</v>
      </c>
      <c r="N6" s="47">
        <f>IF($D6=0,"",MIN($D6*(1+$S$4)^($N$5-$D$5),T6))</f>
        <v>7.7965103378657613E-2</v>
      </c>
      <c r="O6" s="47">
        <f>IF($D6=0,"",MIN($D6*(1+$S$4)^($O$5-$D$5),T6))</f>
        <v>7.7965103378657613E-2</v>
      </c>
      <c r="P6" s="47">
        <f>IF($D6=0,"",MIN($D6*(1+$S$4)^($P$5-$D$5),T6))</f>
        <v>7.7965103378657613E-2</v>
      </c>
      <c r="Q6" s="47">
        <f>IF($D6=0,"",MIN($D6*(1+$S$4)^($Q$5-$D$5),T6))</f>
        <v>7.7965103378657613E-2</v>
      </c>
      <c r="S6" s="81">
        <v>0</v>
      </c>
      <c r="T6" s="81">
        <f>D6*Z14</f>
        <v>7.7965103378657613E-2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399</v>
      </c>
      <c r="Z12" s="133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400</v>
      </c>
      <c r="Z15" s="133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1.253561132278602E-2</v>
      </c>
      <c r="M21" s="47">
        <f>IF($D21=0,"",MIN($D21*(1+$S$4)^($M$5-$D$5),T21))</f>
        <v>1.253561132278602E-2</v>
      </c>
      <c r="N21" s="47">
        <f>IF($D21=0,"",MIN($D21*(1+$S$4)^($N$5-$D$5),T21))</f>
        <v>1.253561132278602E-2</v>
      </c>
      <c r="O21" s="47">
        <f>IF($D21=0,"",MIN($D21*(1+$S$4)^($O$5-$D$5),T21))</f>
        <v>1.253561132278602E-2</v>
      </c>
      <c r="P21" s="47">
        <f>IF($D21=0,"",MIN($D21*(1+$S$4)^($P$5-$D$5),T21))</f>
        <v>1.253561132278602E-2</v>
      </c>
      <c r="Q21" s="47">
        <f>IF($D21=0,"",MIN($D21*(1+$S$4)^($Q$5-$D$5),T21))</f>
        <v>1.253561132278602E-2</v>
      </c>
      <c r="S21" s="81">
        <v>0</v>
      </c>
      <c r="T21" s="111">
        <f>D21*Z14</f>
        <v>1.253561132278602E-2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-7.7965103378657613E-2</v>
      </c>
      <c r="K80" s="34">
        <f t="shared" si="48"/>
        <v>-7.7965103378657613E-2</v>
      </c>
      <c r="L80" s="34">
        <f t="shared" si="48"/>
        <v>-7.7965103378657613E-2</v>
      </c>
      <c r="M80" s="34">
        <f t="shared" si="48"/>
        <v>-7.7965103378657613E-2</v>
      </c>
      <c r="N80" s="34">
        <f t="shared" si="48"/>
        <v>-7.7965103378657613E-2</v>
      </c>
      <c r="O80" s="34">
        <f t="shared" si="48"/>
        <v>-7.7965103378657613E-2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-1.253561132278602E-2</v>
      </c>
      <c r="K92" s="34">
        <f t="shared" ref="K92:K98" si="57">IF(M21="","",-M21)</f>
        <v>-1.253561132278602E-2</v>
      </c>
      <c r="L92" s="34">
        <f t="shared" ref="L92:L98" si="58">IF(N21="","",-N21)</f>
        <v>-1.253561132278602E-2</v>
      </c>
      <c r="M92" s="34">
        <f t="shared" ref="M92:M98" si="59">IF(O21="","",-O21)</f>
        <v>-1.253561132278602E-2</v>
      </c>
      <c r="N92" s="34">
        <f t="shared" ref="N92:N98" si="60">IF(P21="","",-P21)</f>
        <v>-1.253561132278602E-2</v>
      </c>
      <c r="O92" s="34">
        <f t="shared" ref="O92:O98" si="61">IF(Q21="","",-Q21)</f>
        <v>-1.253561132278602E-2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2021-04-26T11:06:01Z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160599470138549</vt:r8>
  </property>
</Properties>
</file>