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88396BFA-B4C1-4DB6-8BEE-7EBA9118E9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5" l="1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<sst xmlns="http://schemas.openxmlformats.org/spreadsheetml/2006/main" count="805" uniqueCount="390">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</sst>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6" formatCode="0.000"/>
    <numFmt numFmtId="167" formatCode="\Te\x\t"/>
    <numFmt numFmtId="168" formatCode="_-* #,##0_-;\-* #,##0_-;_-* &quot;-&quot;??_-;_-@_-"/>
    <numFmt numFmtId="169" formatCode="_-* #,##0.000_-;\-* #,##0.000_-;_-* &quot;-&quot;??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7" fontId="2" fillId="0" borderId="0" xfId="0" applyNumberFormat="1" applyFont="1"/>
    <xf numFmtId="167" fontId="3" fillId="0" borderId="0" xfId="0" applyNumberFormat="1" applyFont="1"/>
    <xf numFmtId="167" fontId="4" fillId="2" borderId="1" xfId="0" applyNumberFormat="1" applyFont="1" applyFill="1" applyBorder="1" applyAlignment="1">
      <alignment horizontal="left"/>
    </xf>
    <xf numFmtId="167" fontId="4" fillId="2" borderId="2" xfId="0" applyNumberFormat="1" applyFont="1" applyFill="1" applyBorder="1" applyAlignment="1">
      <alignment horizontal="left"/>
    </xf>
    <xf numFmtId="167" fontId="15" fillId="3" borderId="3" xfId="1" applyNumberFormat="1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167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5" fillId="3" borderId="1" xfId="1" applyFont="1" applyBorder="1" applyAlignment="1">
      <alignment horizontal="left" wrapText="1"/>
    </xf>
    <xf numFmtId="0" fontId="15" fillId="3" borderId="1" xfId="1" applyFont="1" applyBorder="1" applyAlignment="1">
      <alignment horizontal="right" wrapText="1"/>
    </xf>
    <xf numFmtId="0" fontId="15" fillId="3" borderId="2" xfId="1" applyFont="1" applyBorder="1" applyAlignment="1">
      <alignment horizontal="right" wrapText="1"/>
    </xf>
    <xf numFmtId="0" fontId="15" fillId="0" borderId="0" xfId="1" applyFont="1" applyFill="1" applyBorder="1" applyAlignment="1">
      <alignment horizontal="right" wrapText="1"/>
    </xf>
    <xf numFmtId="0" fontId="17" fillId="4" borderId="0" xfId="0" applyFont="1" applyFill="1"/>
    <xf numFmtId="0" fontId="0" fillId="4" borderId="0" xfId="0" applyFill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18" fillId="5" borderId="2" xfId="0" applyFont="1" applyFill="1" applyBorder="1" applyAlignment="1">
      <alignment vertical="center"/>
    </xf>
    <xf numFmtId="0" fontId="14" fillId="6" borderId="0" xfId="0" applyFont="1" applyFill="1" applyAlignment="1">
      <alignment wrapText="1"/>
    </xf>
    <xf numFmtId="0" fontId="18" fillId="5" borderId="3" xfId="0" applyFont="1" applyFill="1" applyBorder="1" applyAlignment="1">
      <alignment vertical="center"/>
    </xf>
    <xf numFmtId="0" fontId="14" fillId="6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3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7" fontId="19" fillId="7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167" fontId="19" fillId="7" borderId="3" xfId="0" applyNumberFormat="1" applyFont="1" applyFill="1" applyBorder="1" applyAlignment="1">
      <alignment horizontal="left" vertical="top"/>
    </xf>
    <xf numFmtId="0" fontId="15" fillId="3" borderId="1" xfId="1" applyFont="1" applyBorder="1" applyAlignment="1">
      <alignment horizontal="left" vertical="top" wrapText="1"/>
    </xf>
    <xf numFmtId="167" fontId="19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1" fillId="8" borderId="0" xfId="2" applyFont="1" applyFill="1"/>
    <xf numFmtId="164" fontId="10" fillId="0" borderId="0" xfId="0" applyNumberFormat="1" applyFont="1"/>
    <xf numFmtId="0" fontId="14" fillId="0" borderId="0" xfId="0" applyFont="1"/>
    <xf numFmtId="9" fontId="14" fillId="0" borderId="0" xfId="0" applyNumberFormat="1" applyFont="1"/>
    <xf numFmtId="9" fontId="14" fillId="0" borderId="0" xfId="2" applyFont="1"/>
    <xf numFmtId="164" fontId="20" fillId="8" borderId="0" xfId="0" applyNumberFormat="1" applyFont="1" applyFill="1"/>
    <xf numFmtId="0" fontId="21" fillId="0" borderId="0" xfId="0" applyFont="1"/>
    <xf numFmtId="167" fontId="19" fillId="7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" fillId="0" borderId="0" xfId="0" applyFont="1"/>
    <xf numFmtId="0" fontId="0" fillId="0" borderId="0" xfId="0" applyBorder="1"/>
    <xf numFmtId="0" fontId="25" fillId="0" borderId="0" xfId="0" applyFont="1" applyAlignment="1">
      <alignment vertical="center"/>
    </xf>
    <xf numFmtId="0" fontId="4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26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166" fontId="14" fillId="6" borderId="0" xfId="0" applyNumberFormat="1" applyFont="1" applyFill="1"/>
    <xf numFmtId="166" fontId="0" fillId="0" borderId="0" xfId="0" applyNumberFormat="1" applyBorder="1"/>
    <xf numFmtId="0" fontId="14" fillId="6" borderId="0" xfId="0" applyFont="1" applyFill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4" xfId="0" applyFill="1" applyBorder="1"/>
    <xf numFmtId="167" fontId="1" fillId="0" borderId="0" xfId="0" applyNumberFormat="1" applyFont="1"/>
    <xf numFmtId="166" fontId="0" fillId="0" borderId="4" xfId="0" applyNumberFormat="1" applyFill="1" applyBorder="1"/>
    <xf numFmtId="167" fontId="1" fillId="0" borderId="4" xfId="0" applyNumberFormat="1" applyFont="1" applyBorder="1"/>
    <xf numFmtId="167" fontId="0" fillId="0" borderId="4" xfId="0" applyNumberFormat="1" applyBorder="1"/>
    <xf numFmtId="0" fontId="1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5" fillId="0" borderId="4" xfId="0" applyFont="1" applyFill="1" applyBorder="1" applyAlignment="1">
      <alignment vertical="center"/>
    </xf>
    <xf numFmtId="0" fontId="28" fillId="12" borderId="1" xfId="0" applyFont="1" applyFill="1" applyBorder="1"/>
    <xf numFmtId="166" fontId="28" fillId="11" borderId="0" xfId="0" applyNumberFormat="1" applyFont="1" applyFill="1" applyBorder="1"/>
    <xf numFmtId="166" fontId="28" fillId="12" borderId="4" xfId="0" applyNumberFormat="1" applyFont="1" applyFill="1" applyBorder="1"/>
    <xf numFmtId="0" fontId="28" fillId="12" borderId="0" xfId="0" applyFont="1" applyFill="1" applyBorder="1"/>
    <xf numFmtId="0" fontId="28" fillId="11" borderId="0" xfId="0" applyFont="1" applyFill="1" applyBorder="1" applyAlignment="1">
      <alignment horizontal="right"/>
    </xf>
    <xf numFmtId="0" fontId="28" fillId="12" borderId="4" xfId="0" applyFont="1" applyFill="1" applyBorder="1" applyAlignment="1">
      <alignment horizontal="right"/>
    </xf>
    <xf numFmtId="166" fontId="28" fillId="12" borderId="1" xfId="0" applyNumberFormat="1" applyFont="1" applyFill="1" applyBorder="1"/>
    <xf numFmtId="0" fontId="1" fillId="12" borderId="4" xfId="0" applyFont="1" applyFill="1" applyBorder="1"/>
    <xf numFmtId="0" fontId="28" fillId="11" borderId="0" xfId="0" applyFont="1" applyFill="1" applyBorder="1"/>
    <xf numFmtId="166" fontId="28" fillId="12" borderId="0" xfId="0" applyNumberFormat="1" applyFont="1" applyFill="1" applyBorder="1"/>
    <xf numFmtId="0" fontId="28" fillId="12" borderId="1" xfId="0" applyFont="1" applyFill="1" applyBorder="1" applyAlignment="1">
      <alignment horizontal="right"/>
    </xf>
    <xf numFmtId="0" fontId="1" fillId="12" borderId="0" xfId="0" applyFont="1" applyFill="1" applyBorder="1"/>
    <xf numFmtId="0" fontId="28" fillId="12" borderId="4" xfId="0" applyFont="1" applyFill="1" applyBorder="1"/>
    <xf numFmtId="0" fontId="28" fillId="12" borderId="0" xfId="0" applyFont="1" applyFill="1" applyBorder="1" applyAlignment="1">
      <alignment horizontal="right"/>
    </xf>
    <xf numFmtId="0" fontId="0" fillId="0" borderId="0" xfId="0"/>
    <xf numFmtId="168" fontId="0" fillId="0" borderId="0" xfId="0" applyNumberFormat="1"/>
    <xf numFmtId="0" fontId="18" fillId="5" borderId="2" xfId="0" applyFont="1" applyFill="1" applyBorder="1" applyAlignment="1">
      <alignment vertical="center"/>
    </xf>
    <xf numFmtId="169" fontId="0" fillId="0" borderId="0" xfId="0" applyNumberFormat="1" applyBorder="1"/>
    <xf numFmtId="0" fontId="27" fillId="4" borderId="0" xfId="0" applyFont="1" applyFill="1"/>
    <xf numFmtId="0" fontId="18" fillId="5" borderId="2" xfId="0" applyFont="1" applyFill="1" applyBorder="1" applyAlignment="1">
      <alignment horizontal="right" vertical="center"/>
    </xf>
    <xf numFmtId="0" fontId="22" fillId="4" borderId="4" xfId="0" applyFont="1" applyFill="1" applyBorder="1" applyAlignment="1">
      <alignment horizontal="center"/>
    </xf>
  </cellXfs>
  <cellStyles count="3">
    <cellStyle name="20% - Accent5" xfId="1" builtinId="4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2" spans="1:8" ht="15" x14ac:dyDescent="0.2">
      <c r="A2" s="21"/>
      <c r="B2" s="22"/>
      <c r="C2" s="22"/>
      <c r="D2" s="23"/>
      <c r="E2" s="22"/>
      <c r="F2" s="22"/>
      <c r="G2" s="22"/>
      <c r="H2" s="22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30" x14ac:dyDescent="0.25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x14ac:dyDescent="0.2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5" x14ac:dyDescent="0.2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5" x14ac:dyDescent="0.2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5" x14ac:dyDescent="0.2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5" x14ac:dyDescent="0.2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5" thickBot="1" x14ac:dyDescent="0.25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">
      <c r="B34" s="22"/>
      <c r="C34" s="22"/>
      <c r="D34" s="22"/>
      <c r="E34" s="22"/>
      <c r="F34" s="22"/>
      <c r="G34" s="22"/>
      <c r="H34" s="22"/>
    </row>
    <row r="35" spans="1:9" x14ac:dyDescent="0.2">
      <c r="B35" s="22"/>
      <c r="C35" s="22"/>
      <c r="E35" s="22"/>
      <c r="F35" s="22"/>
      <c r="G35" s="22"/>
      <c r="H35" s="22"/>
    </row>
    <row r="38" spans="1:9" ht="21" x14ac:dyDescent="0.35">
      <c r="B38" s="98" t="s">
        <v>101</v>
      </c>
      <c r="C38" s="98"/>
    </row>
    <row r="39" spans="1:9" ht="15.75" thickBot="1" x14ac:dyDescent="0.25">
      <c r="B39" s="26" t="s">
        <v>57</v>
      </c>
      <c r="C39" s="26" t="s">
        <v>58</v>
      </c>
    </row>
    <row r="40" spans="1:9" ht="13.5" thickBot="1" x14ac:dyDescent="0.25">
      <c r="B40" s="54" t="s">
        <v>209</v>
      </c>
      <c r="C40" s="55"/>
    </row>
    <row r="41" spans="1:9" x14ac:dyDescent="0.2">
      <c r="B41" s="56" t="s">
        <v>210</v>
      </c>
      <c r="C41" s="56"/>
    </row>
    <row r="42" spans="1:9" x14ac:dyDescent="0.2">
      <c r="B42" s="57" t="s">
        <v>211</v>
      </c>
      <c r="C42" s="57" t="s">
        <v>212</v>
      </c>
    </row>
    <row r="43" spans="1:9" x14ac:dyDescent="0.2">
      <c r="B43" s="57" t="s">
        <v>213</v>
      </c>
      <c r="C43" s="57" t="s">
        <v>214</v>
      </c>
    </row>
    <row r="44" spans="1:9" x14ac:dyDescent="0.2">
      <c r="B44" s="56" t="s">
        <v>69</v>
      </c>
      <c r="C44" s="56"/>
    </row>
    <row r="45" spans="1:9" x14ac:dyDescent="0.2">
      <c r="B45" s="57" t="s">
        <v>215</v>
      </c>
      <c r="C45" s="57" t="s">
        <v>216</v>
      </c>
      <c r="I45" s="22"/>
    </row>
    <row r="46" spans="1:9" x14ac:dyDescent="0.2">
      <c r="B46" s="57" t="s">
        <v>217</v>
      </c>
      <c r="C46" s="57" t="s">
        <v>218</v>
      </c>
      <c r="I46" s="22"/>
    </row>
    <row r="47" spans="1:9" x14ac:dyDescent="0.2">
      <c r="B47" s="57" t="s">
        <v>219</v>
      </c>
      <c r="C47" s="57" t="s">
        <v>220</v>
      </c>
    </row>
    <row r="48" spans="1:9" x14ac:dyDescent="0.2">
      <c r="B48" s="57" t="s">
        <v>221</v>
      </c>
      <c r="C48" s="57" t="s">
        <v>222</v>
      </c>
    </row>
    <row r="49" spans="2:3" x14ac:dyDescent="0.2">
      <c r="B49" s="57" t="s">
        <v>223</v>
      </c>
      <c r="C49" s="57" t="s">
        <v>224</v>
      </c>
    </row>
    <row r="50" spans="2:3" x14ac:dyDescent="0.2">
      <c r="B50" s="57" t="s">
        <v>225</v>
      </c>
      <c r="C50" s="57" t="s">
        <v>226</v>
      </c>
    </row>
    <row r="51" spans="2:3" x14ac:dyDescent="0.2">
      <c r="B51" s="57" t="s">
        <v>227</v>
      </c>
      <c r="C51" s="57" t="s">
        <v>228</v>
      </c>
    </row>
    <row r="52" spans="2:3" x14ac:dyDescent="0.2">
      <c r="B52" s="57" t="s">
        <v>229</v>
      </c>
      <c r="C52" s="57" t="s">
        <v>230</v>
      </c>
    </row>
    <row r="53" spans="2:3" x14ac:dyDescent="0.2">
      <c r="B53" s="57" t="s">
        <v>231</v>
      </c>
      <c r="C53" s="57" t="s">
        <v>232</v>
      </c>
    </row>
    <row r="54" spans="2:3" x14ac:dyDescent="0.2">
      <c r="B54" s="57" t="s">
        <v>233</v>
      </c>
      <c r="C54" s="57" t="s">
        <v>234</v>
      </c>
    </row>
    <row r="55" spans="2:3" x14ac:dyDescent="0.2">
      <c r="B55" s="57" t="s">
        <v>235</v>
      </c>
      <c r="C55" s="57" t="s">
        <v>236</v>
      </c>
    </row>
    <row r="56" spans="2:3" x14ac:dyDescent="0.2">
      <c r="B56" s="57" t="s">
        <v>237</v>
      </c>
      <c r="C56" s="57" t="s">
        <v>238</v>
      </c>
    </row>
    <row r="57" spans="2:3" x14ac:dyDescent="0.2">
      <c r="B57" s="57" t="s">
        <v>239</v>
      </c>
      <c r="C57" s="57" t="s">
        <v>240</v>
      </c>
    </row>
    <row r="58" spans="2:3" x14ac:dyDescent="0.2">
      <c r="B58" s="57" t="s">
        <v>241</v>
      </c>
      <c r="C58" s="57" t="s">
        <v>242</v>
      </c>
    </row>
    <row r="59" spans="2:3" x14ac:dyDescent="0.2">
      <c r="B59" s="57" t="s">
        <v>243</v>
      </c>
      <c r="C59" s="57" t="s">
        <v>244</v>
      </c>
    </row>
    <row r="60" spans="2:3" x14ac:dyDescent="0.2">
      <c r="B60" s="57" t="s">
        <v>356</v>
      </c>
      <c r="C60" s="57" t="s">
        <v>245</v>
      </c>
    </row>
    <row r="61" spans="2:3" x14ac:dyDescent="0.2">
      <c r="B61" s="57" t="s">
        <v>357</v>
      </c>
      <c r="C61" s="57" t="s">
        <v>246</v>
      </c>
    </row>
    <row r="62" spans="2:3" x14ac:dyDescent="0.2">
      <c r="B62" s="57" t="s">
        <v>247</v>
      </c>
      <c r="C62" s="57" t="s">
        <v>248</v>
      </c>
    </row>
    <row r="63" spans="2:3" x14ac:dyDescent="0.2">
      <c r="B63" s="57" t="s">
        <v>249</v>
      </c>
      <c r="C63" s="57" t="s">
        <v>250</v>
      </c>
    </row>
    <row r="64" spans="2:3" x14ac:dyDescent="0.2">
      <c r="B64" s="56" t="s">
        <v>251</v>
      </c>
      <c r="C64" s="56"/>
    </row>
    <row r="65" spans="2:3" x14ac:dyDescent="0.2">
      <c r="B65" s="57" t="s">
        <v>252</v>
      </c>
      <c r="C65" s="57" t="s">
        <v>253</v>
      </c>
    </row>
    <row r="66" spans="2:3" x14ac:dyDescent="0.2">
      <c r="B66" s="57" t="s">
        <v>328</v>
      </c>
      <c r="C66" s="57" t="s">
        <v>254</v>
      </c>
    </row>
    <row r="67" spans="2:3" x14ac:dyDescent="0.2">
      <c r="B67" s="57" t="s">
        <v>314</v>
      </c>
      <c r="C67" s="57" t="s">
        <v>255</v>
      </c>
    </row>
    <row r="68" spans="2:3" x14ac:dyDescent="0.2">
      <c r="B68" s="57" t="s">
        <v>315</v>
      </c>
      <c r="C68" s="57" t="s">
        <v>256</v>
      </c>
    </row>
    <row r="69" spans="2:3" x14ac:dyDescent="0.2">
      <c r="B69" s="57" t="s">
        <v>316</v>
      </c>
      <c r="C69" s="57" t="s">
        <v>257</v>
      </c>
    </row>
    <row r="70" spans="2:3" x14ac:dyDescent="0.2">
      <c r="B70" s="57" t="s">
        <v>317</v>
      </c>
      <c r="C70" s="57" t="s">
        <v>258</v>
      </c>
    </row>
    <row r="71" spans="2:3" x14ac:dyDescent="0.2">
      <c r="B71" s="57" t="s">
        <v>318</v>
      </c>
      <c r="C71" s="57" t="s">
        <v>259</v>
      </c>
    </row>
    <row r="72" spans="2:3" x14ac:dyDescent="0.2">
      <c r="B72" s="57" t="s">
        <v>319</v>
      </c>
      <c r="C72" s="57" t="s">
        <v>260</v>
      </c>
    </row>
    <row r="73" spans="2:3" x14ac:dyDescent="0.2">
      <c r="B73" s="57" t="s">
        <v>320</v>
      </c>
      <c r="C73" s="57" t="s">
        <v>261</v>
      </c>
    </row>
    <row r="74" spans="2:3" x14ac:dyDescent="0.2">
      <c r="B74" s="57" t="s">
        <v>321</v>
      </c>
      <c r="C74" s="57" t="s">
        <v>262</v>
      </c>
    </row>
    <row r="75" spans="2:3" x14ac:dyDescent="0.2">
      <c r="B75" s="57" t="s">
        <v>322</v>
      </c>
      <c r="C75" s="57" t="s">
        <v>263</v>
      </c>
    </row>
    <row r="76" spans="2:3" x14ac:dyDescent="0.2">
      <c r="B76" s="57" t="s">
        <v>323</v>
      </c>
      <c r="C76" s="57" t="s">
        <v>264</v>
      </c>
    </row>
    <row r="77" spans="2:3" x14ac:dyDescent="0.2">
      <c r="B77" s="57" t="s">
        <v>324</v>
      </c>
      <c r="C77" s="57" t="s">
        <v>265</v>
      </c>
    </row>
    <row r="78" spans="2:3" x14ac:dyDescent="0.2">
      <c r="B78" s="57" t="s">
        <v>325</v>
      </c>
      <c r="C78" s="57" t="s">
        <v>266</v>
      </c>
    </row>
    <row r="79" spans="2:3" x14ac:dyDescent="0.2">
      <c r="B79" s="57" t="s">
        <v>358</v>
      </c>
      <c r="C79" s="57" t="s">
        <v>267</v>
      </c>
    </row>
    <row r="80" spans="2:3" x14ac:dyDescent="0.2">
      <c r="B80" s="57" t="s">
        <v>359</v>
      </c>
      <c r="C80" s="57" t="s">
        <v>268</v>
      </c>
    </row>
    <row r="81" spans="2:3" x14ac:dyDescent="0.2">
      <c r="B81" s="57" t="s">
        <v>360</v>
      </c>
      <c r="C81" s="57" t="s">
        <v>269</v>
      </c>
    </row>
    <row r="82" spans="2:3" x14ac:dyDescent="0.2">
      <c r="B82" s="57" t="s">
        <v>326</v>
      </c>
      <c r="C82" s="57" t="s">
        <v>270</v>
      </c>
    </row>
    <row r="83" spans="2:3" x14ac:dyDescent="0.2">
      <c r="B83" s="57" t="s">
        <v>327</v>
      </c>
      <c r="C83" s="57" t="s">
        <v>271</v>
      </c>
    </row>
    <row r="84" spans="2:3" x14ac:dyDescent="0.2">
      <c r="B84" s="56" t="s">
        <v>272</v>
      </c>
      <c r="C84" s="56"/>
    </row>
    <row r="85" spans="2:3" x14ac:dyDescent="0.2">
      <c r="B85" s="57" t="s">
        <v>273</v>
      </c>
      <c r="C85" s="57" t="s">
        <v>274</v>
      </c>
    </row>
    <row r="86" spans="2:3" x14ac:dyDescent="0.2">
      <c r="B86" s="57" t="s">
        <v>275</v>
      </c>
      <c r="C86" s="57" t="s">
        <v>276</v>
      </c>
    </row>
    <row r="87" spans="2:3" x14ac:dyDescent="0.2">
      <c r="B87" s="57" t="s">
        <v>277</v>
      </c>
      <c r="C87" s="57" t="s">
        <v>278</v>
      </c>
    </row>
    <row r="88" spans="2:3" x14ac:dyDescent="0.2">
      <c r="B88" s="57" t="s">
        <v>279</v>
      </c>
      <c r="C88" s="57" t="s">
        <v>280</v>
      </c>
    </row>
    <row r="89" spans="2:3" x14ac:dyDescent="0.2">
      <c r="B89" s="57" t="s">
        <v>281</v>
      </c>
      <c r="C89" s="57" t="s">
        <v>282</v>
      </c>
    </row>
    <row r="90" spans="2:3" x14ac:dyDescent="0.2">
      <c r="B90" s="56" t="s">
        <v>283</v>
      </c>
      <c r="C90" s="56"/>
    </row>
    <row r="91" spans="2:3" x14ac:dyDescent="0.2">
      <c r="B91" s="57" t="s">
        <v>361</v>
      </c>
      <c r="C91" s="57" t="s">
        <v>284</v>
      </c>
    </row>
    <row r="92" spans="2:3" x14ac:dyDescent="0.2">
      <c r="B92" s="57" t="s">
        <v>362</v>
      </c>
      <c r="C92" s="57" t="s">
        <v>285</v>
      </c>
    </row>
    <row r="93" spans="2:3" x14ac:dyDescent="0.2">
      <c r="B93" s="57" t="s">
        <v>286</v>
      </c>
      <c r="C93" s="57" t="s">
        <v>287</v>
      </c>
    </row>
    <row r="94" spans="2:3" x14ac:dyDescent="0.2">
      <c r="B94" s="58" t="s">
        <v>76</v>
      </c>
      <c r="C94" s="59"/>
    </row>
    <row r="95" spans="2:3" x14ac:dyDescent="0.2">
      <c r="B95" s="56" t="s">
        <v>288</v>
      </c>
      <c r="C95" s="56"/>
    </row>
    <row r="96" spans="2:3" x14ac:dyDescent="0.2">
      <c r="B96" s="57" t="s">
        <v>289</v>
      </c>
      <c r="C96" s="57" t="s">
        <v>290</v>
      </c>
    </row>
    <row r="97" spans="2:10" x14ac:dyDescent="0.2">
      <c r="B97" s="57" t="s">
        <v>291</v>
      </c>
      <c r="C97" s="57" t="s">
        <v>292</v>
      </c>
    </row>
    <row r="98" spans="2:10" x14ac:dyDescent="0.2">
      <c r="B98" s="57" t="s">
        <v>293</v>
      </c>
      <c r="C98" s="57" t="s">
        <v>294</v>
      </c>
    </row>
    <row r="99" spans="2:10" x14ac:dyDescent="0.2">
      <c r="B99" s="57" t="s">
        <v>383</v>
      </c>
      <c r="C99" s="57" t="s">
        <v>295</v>
      </c>
    </row>
    <row r="100" spans="2:10" s="1" customFormat="1" x14ac:dyDescent="0.2">
      <c r="B100" s="57" t="s">
        <v>296</v>
      </c>
      <c r="C100" s="57" t="s">
        <v>297</v>
      </c>
    </row>
    <row r="101" spans="2:10" x14ac:dyDescent="0.2">
      <c r="B101" s="57" t="s">
        <v>298</v>
      </c>
      <c r="C101" s="57" t="s">
        <v>299</v>
      </c>
    </row>
    <row r="102" spans="2:10" x14ac:dyDescent="0.2">
      <c r="B102" s="57" t="s">
        <v>300</v>
      </c>
      <c r="C102" s="57" t="s">
        <v>301</v>
      </c>
    </row>
    <row r="103" spans="2:10" x14ac:dyDescent="0.2">
      <c r="B103" s="56" t="s">
        <v>330</v>
      </c>
      <c r="C103" s="56"/>
    </row>
    <row r="104" spans="2:10" x14ac:dyDescent="0.2">
      <c r="B104" s="57" t="s">
        <v>347</v>
      </c>
      <c r="C104" s="57" t="s">
        <v>331</v>
      </c>
    </row>
    <row r="105" spans="2:10" x14ac:dyDescent="0.2">
      <c r="B105" s="57" t="s">
        <v>348</v>
      </c>
      <c r="C105" s="57" t="s">
        <v>332</v>
      </c>
      <c r="J105" s="22"/>
    </row>
    <row r="106" spans="2:10" x14ac:dyDescent="0.2">
      <c r="B106" s="57" t="s">
        <v>349</v>
      </c>
      <c r="C106" s="57" t="s">
        <v>344</v>
      </c>
      <c r="J106" s="22"/>
    </row>
    <row r="107" spans="2:10" x14ac:dyDescent="0.2">
      <c r="B107" s="57" t="s">
        <v>350</v>
      </c>
      <c r="C107" s="57" t="s">
        <v>333</v>
      </c>
      <c r="J107" s="22"/>
    </row>
    <row r="108" spans="2:10" s="1" customFormat="1" x14ac:dyDescent="0.2">
      <c r="B108" s="57" t="s">
        <v>351</v>
      </c>
      <c r="C108" s="57" t="s">
        <v>345</v>
      </c>
      <c r="J108" s="22"/>
    </row>
    <row r="109" spans="2:10" s="1" customFormat="1" x14ac:dyDescent="0.2">
      <c r="B109" s="57" t="s">
        <v>352</v>
      </c>
      <c r="C109" s="57" t="s">
        <v>346</v>
      </c>
      <c r="J109" s="22"/>
    </row>
    <row r="110" spans="2:10" s="1" customFormat="1" x14ac:dyDescent="0.2">
      <c r="B110" s="57" t="s">
        <v>353</v>
      </c>
      <c r="C110" s="57" t="s">
        <v>334</v>
      </c>
      <c r="J110" s="22"/>
    </row>
    <row r="111" spans="2:10" x14ac:dyDescent="0.2">
      <c r="B111" s="56" t="s">
        <v>302</v>
      </c>
      <c r="C111" s="56"/>
      <c r="J111" s="22"/>
    </row>
    <row r="112" spans="2:10" x14ac:dyDescent="0.2">
      <c r="B112" s="57" t="s">
        <v>335</v>
      </c>
      <c r="C112" s="57" t="s">
        <v>303</v>
      </c>
      <c r="J112" s="22"/>
    </row>
    <row r="113" spans="2:10" x14ac:dyDescent="0.2">
      <c r="B113" s="57" t="s">
        <v>336</v>
      </c>
      <c r="C113" s="57" t="s">
        <v>304</v>
      </c>
      <c r="J113" s="22"/>
    </row>
    <row r="114" spans="2:10" x14ac:dyDescent="0.2">
      <c r="B114" s="57" t="s">
        <v>337</v>
      </c>
      <c r="C114" s="57" t="s">
        <v>305</v>
      </c>
      <c r="J114" s="22"/>
    </row>
    <row r="115" spans="2:10" x14ac:dyDescent="0.2">
      <c r="B115" s="57" t="s">
        <v>338</v>
      </c>
      <c r="C115" s="57" t="s">
        <v>306</v>
      </c>
      <c r="J115" s="22"/>
    </row>
    <row r="116" spans="2:10" x14ac:dyDescent="0.2">
      <c r="B116" s="57" t="s">
        <v>339</v>
      </c>
      <c r="C116" s="57" t="s">
        <v>307</v>
      </c>
      <c r="J116" s="22"/>
    </row>
    <row r="117" spans="2:10" x14ac:dyDescent="0.2">
      <c r="B117" s="57" t="s">
        <v>340</v>
      </c>
      <c r="C117" s="57" t="s">
        <v>308</v>
      </c>
      <c r="J117" s="22"/>
    </row>
    <row r="118" spans="2:10" x14ac:dyDescent="0.2">
      <c r="B118" s="57" t="s">
        <v>341</v>
      </c>
      <c r="C118" s="57" t="s">
        <v>309</v>
      </c>
      <c r="J118" s="22"/>
    </row>
    <row r="119" spans="2:10" x14ac:dyDescent="0.2">
      <c r="B119" s="56" t="s">
        <v>310</v>
      </c>
      <c r="C119" s="56"/>
      <c r="J119" s="22"/>
    </row>
    <row r="120" spans="2:10" x14ac:dyDescent="0.2">
      <c r="B120" s="57" t="s">
        <v>342</v>
      </c>
      <c r="C120" s="57" t="s">
        <v>311</v>
      </c>
    </row>
    <row r="121" spans="2:10" x14ac:dyDescent="0.2">
      <c r="B121" s="57" t="s">
        <v>363</v>
      </c>
      <c r="C121" s="57" t="s">
        <v>312</v>
      </c>
    </row>
    <row r="122" spans="2:10" x14ac:dyDescent="0.2">
      <c r="B122" s="57" t="s">
        <v>343</v>
      </c>
      <c r="C122" s="57" t="s">
        <v>313</v>
      </c>
    </row>
    <row r="123" spans="2:10" s="1" customFormat="1" x14ac:dyDescent="0.2">
      <c r="B123" s="58" t="s">
        <v>365</v>
      </c>
      <c r="C123" s="59"/>
    </row>
    <row r="124" spans="2:10" x14ac:dyDescent="0.2">
      <c r="B124" s="56" t="s">
        <v>369</v>
      </c>
      <c r="C124" s="56"/>
    </row>
    <row r="125" spans="2:10" x14ac:dyDescent="0.2">
      <c r="B125" s="70" t="s">
        <v>378</v>
      </c>
      <c r="C125" s="70" t="s">
        <v>366</v>
      </c>
    </row>
    <row r="126" spans="2:10" x14ac:dyDescent="0.2">
      <c r="B126" s="70" t="s">
        <v>376</v>
      </c>
      <c r="C126" s="70" t="s">
        <v>367</v>
      </c>
    </row>
    <row r="127" spans="2:10" x14ac:dyDescent="0.2">
      <c r="B127" s="70" t="s">
        <v>377</v>
      </c>
      <c r="C127" s="70" t="s">
        <v>368</v>
      </c>
    </row>
    <row r="128" spans="2:10" x14ac:dyDescent="0.2">
      <c r="B128" s="56" t="s">
        <v>372</v>
      </c>
      <c r="C128" s="56"/>
    </row>
    <row r="129" spans="2:12" x14ac:dyDescent="0.2">
      <c r="B129" s="71" t="s">
        <v>379</v>
      </c>
      <c r="C129" s="72" t="s">
        <v>373</v>
      </c>
    </row>
    <row r="130" spans="2:12" x14ac:dyDescent="0.2">
      <c r="B130" s="73" t="s">
        <v>380</v>
      </c>
      <c r="C130" s="73" t="s">
        <v>374</v>
      </c>
    </row>
    <row r="138" spans="2:12" x14ac:dyDescent="0.2">
      <c r="K138" s="1"/>
      <c r="L138" s="1"/>
    </row>
    <row r="139" spans="2:12" x14ac:dyDescent="0.2">
      <c r="K139" s="1"/>
      <c r="L139" s="1"/>
    </row>
    <row r="140" spans="2:12" x14ac:dyDescent="0.2">
      <c r="K140" s="1"/>
      <c r="L140" s="1"/>
    </row>
    <row r="141" spans="2:12" x14ac:dyDescent="0.2">
      <c r="K141" s="1"/>
      <c r="L141" s="1"/>
    </row>
    <row r="142" spans="2:12" x14ac:dyDescent="0.2">
      <c r="K142" s="1"/>
      <c r="L142" s="1"/>
    </row>
    <row r="143" spans="2:12" x14ac:dyDescent="0.2">
      <c r="K143" s="1"/>
      <c r="L143" s="1"/>
    </row>
    <row r="144" spans="2:12" x14ac:dyDescent="0.2">
      <c r="K144" s="1"/>
      <c r="L144" s="1"/>
    </row>
    <row r="145" spans="11:12" x14ac:dyDescent="0.2">
      <c r="K145" s="1"/>
      <c r="L145" s="1"/>
    </row>
    <row r="146" spans="11:12" x14ac:dyDescent="0.2">
      <c r="K146" s="1"/>
      <c r="L146" s="1"/>
    </row>
    <row r="147" spans="11:12" x14ac:dyDescent="0.2">
      <c r="K147" s="1"/>
      <c r="L147" s="1"/>
    </row>
    <row r="148" spans="11:12" x14ac:dyDescent="0.2">
      <c r="K148" s="1"/>
      <c r="L148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6" spans="11:12" x14ac:dyDescent="0.2">
      <c r="K156" s="1"/>
      <c r="L156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</sheetData>
  <mergeCells count="1">
    <mergeCell ref="B38:C38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F95" zoomScale="85" zoomScaleNormal="85" workbookViewId="0">
      <selection activeCell="Q108" sqref="Q108"/>
    </sheetView>
  </sheetViews>
  <sheetFormatPr defaultRowHeight="12.75" x14ac:dyDescent="0.2"/>
  <cols>
    <col min="1" max="1" width="3.28515625" customWidth="1"/>
    <col min="2" max="2" width="24.42578125" customWidth="1"/>
    <col min="3" max="3" width="49.7109375" bestFit="1" customWidth="1"/>
    <col min="4" max="4" width="20.7109375" bestFit="1" customWidth="1"/>
    <col min="5" max="5" width="19.5703125" customWidth="1"/>
    <col min="6" max="8" width="13.425781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5" max="35" width="22.2851562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5" x14ac:dyDescent="0.25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5" x14ac:dyDescent="0.25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5" x14ac:dyDescent="0.25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5" x14ac:dyDescent="0.25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5" x14ac:dyDescent="0.25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5" x14ac:dyDescent="0.25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5" x14ac:dyDescent="0.25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5" x14ac:dyDescent="0.25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5" x14ac:dyDescent="0.25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5" x14ac:dyDescent="0.25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">
      <c r="P94" s="22"/>
    </row>
    <row r="95" spans="2:16" x14ac:dyDescent="0.2">
      <c r="P95" s="22"/>
    </row>
    <row r="96" spans="2:16" x14ac:dyDescent="0.2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2.5" x14ac:dyDescent="0.2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39" thickBot="1" x14ac:dyDescent="0.25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5" x14ac:dyDescent="0.25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5" x14ac:dyDescent="0.25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16.7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16.7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v>16.7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16.7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16.7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v>16.7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v>16.7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v>16.7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v>16.7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v>16.7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v>16.7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v>16.7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v>16.7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v>16.7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v>16.7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v>16.7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v>16.7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v>16.7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v>16.7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5" x14ac:dyDescent="0.25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4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4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5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4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5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4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5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4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5"/>
        <v>39.93</v>
      </c>
      <c r="R129" s="48">
        <v>1.49</v>
      </c>
      <c r="S129" s="1">
        <v>15</v>
      </c>
      <c r="T129" s="1">
        <v>1E-3</v>
      </c>
    </row>
    <row r="130" spans="2:20" x14ac:dyDescent="0.2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4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5"/>
        <v>39.93</v>
      </c>
      <c r="R130" s="48">
        <v>1.49</v>
      </c>
      <c r="S130" s="1">
        <v>15</v>
      </c>
      <c r="T130" s="1">
        <v>1E-3</v>
      </c>
    </row>
    <row r="131" spans="2:20" x14ac:dyDescent="0.2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4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5"/>
        <v>39.93</v>
      </c>
      <c r="R131" s="48">
        <v>1.49</v>
      </c>
      <c r="S131" s="1">
        <v>15</v>
      </c>
      <c r="T131" s="1">
        <v>1E-3</v>
      </c>
    </row>
    <row r="132" spans="2:20" x14ac:dyDescent="0.2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4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5"/>
        <v>39.93</v>
      </c>
      <c r="R132" s="48">
        <v>1.49</v>
      </c>
      <c r="S132" s="1">
        <v>15</v>
      </c>
      <c r="T132" s="1">
        <v>1E-3</v>
      </c>
    </row>
    <row r="133" spans="2:20" x14ac:dyDescent="0.2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4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5"/>
        <v>39.93</v>
      </c>
      <c r="R133" s="48">
        <v>1.49</v>
      </c>
      <c r="S133" s="1">
        <v>15</v>
      </c>
      <c r="T133" s="1">
        <v>1E-3</v>
      </c>
    </row>
    <row r="134" spans="2:20" x14ac:dyDescent="0.2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4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5"/>
        <v>39.93</v>
      </c>
      <c r="R134" s="48">
        <v>1.49</v>
      </c>
      <c r="S134" s="1">
        <v>15</v>
      </c>
      <c r="T134" s="1">
        <v>1E-3</v>
      </c>
    </row>
    <row r="135" spans="2:20" x14ac:dyDescent="0.2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4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5"/>
        <v>39.93</v>
      </c>
      <c r="R135" s="48">
        <v>1.49</v>
      </c>
      <c r="S135" s="1">
        <v>15</v>
      </c>
      <c r="T135" s="1">
        <v>1E-3</v>
      </c>
    </row>
    <row r="136" spans="2:20" x14ac:dyDescent="0.2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4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5"/>
        <v>39.93</v>
      </c>
      <c r="R136" s="48">
        <v>1.49</v>
      </c>
      <c r="S136" s="1">
        <v>15</v>
      </c>
      <c r="T136" s="1">
        <v>1E-3</v>
      </c>
    </row>
    <row r="137" spans="2:20" x14ac:dyDescent="0.2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4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5"/>
        <v>39.93</v>
      </c>
      <c r="R137" s="48">
        <v>1.49</v>
      </c>
      <c r="S137" s="1">
        <v>15</v>
      </c>
      <c r="T137" s="1">
        <v>1E-3</v>
      </c>
    </row>
    <row r="138" spans="2:20" x14ac:dyDescent="0.2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4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5"/>
        <v>39.93</v>
      </c>
      <c r="R138" s="48">
        <v>1.49</v>
      </c>
      <c r="S138" s="1">
        <v>15</v>
      </c>
      <c r="T138" s="1">
        <v>1E-3</v>
      </c>
    </row>
    <row r="139" spans="2:20" x14ac:dyDescent="0.2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4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5"/>
        <v>39.93</v>
      </c>
      <c r="R139" s="48">
        <v>1.49</v>
      </c>
      <c r="S139" s="1">
        <v>15</v>
      </c>
      <c r="T139" s="1">
        <v>1E-3</v>
      </c>
    </row>
    <row r="140" spans="2:20" x14ac:dyDescent="0.2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4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5"/>
        <v>39.93</v>
      </c>
      <c r="R140" s="48">
        <v>1.49</v>
      </c>
      <c r="S140" s="1">
        <v>15</v>
      </c>
      <c r="T140" s="1">
        <v>1E-3</v>
      </c>
    </row>
    <row r="141" spans="2:20" x14ac:dyDescent="0.2">
      <c r="B141" s="1" t="str">
        <f t="shared" si="3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4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5"/>
        <v>39.93</v>
      </c>
      <c r="R141" s="48">
        <v>1.49</v>
      </c>
      <c r="S141" s="1">
        <v>15</v>
      </c>
      <c r="T141" s="1">
        <v>1E-3</v>
      </c>
    </row>
    <row r="142" spans="2:20" x14ac:dyDescent="0.2">
      <c r="B142" s="1" t="str">
        <f t="shared" si="3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4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5"/>
        <v>39.93</v>
      </c>
      <c r="R142" s="48">
        <v>1.49</v>
      </c>
      <c r="S142" s="1">
        <v>15</v>
      </c>
      <c r="T142" s="1">
        <v>1E-3</v>
      </c>
    </row>
    <row r="143" spans="2:20" s="1" customFormat="1" ht="15" x14ac:dyDescent="0.25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6">AVERAGE(I145,K145)</f>
        <v>111.762</v>
      </c>
      <c r="K145" s="48">
        <v>113.565</v>
      </c>
      <c r="L145" s="48">
        <f t="shared" ref="L145:L160" si="7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6"/>
        <v>111.762</v>
      </c>
      <c r="K146" s="48">
        <v>113.565</v>
      </c>
      <c r="L146" s="48">
        <f t="shared" si="7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6"/>
        <v>323.60950000000003</v>
      </c>
      <c r="K147" s="48">
        <v>250</v>
      </c>
      <c r="L147" s="48">
        <f t="shared" si="7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6"/>
        <v>352.79750000000001</v>
      </c>
      <c r="K148" s="48">
        <v>308.37599999999998</v>
      </c>
      <c r="L148" s="48">
        <f t="shared" si="7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5" x14ac:dyDescent="0.25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7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8">AVERAGE(I151,K151)</f>
        <v>935.5223742338045</v>
      </c>
      <c r="K151" s="48">
        <v>935.5223742338045</v>
      </c>
      <c r="L151" s="48">
        <f t="shared" si="7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8"/>
        <v>989.2715097553122</v>
      </c>
      <c r="K152" s="48">
        <v>989.2715097553122</v>
      </c>
      <c r="L152" s="48">
        <f t="shared" si="7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5" x14ac:dyDescent="0.25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">
      <c r="B154" s="1" t="str">
        <f t="shared" ref="B154:B160" si="9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7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">
      <c r="B155" s="1" t="str">
        <f t="shared" si="9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0">AVERAGE(I155,K155)</f>
        <v>27.027999999999999</v>
      </c>
      <c r="K155" s="50">
        <v>27.109000000000002</v>
      </c>
      <c r="L155" s="48">
        <f t="shared" si="7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">
      <c r="B156" s="1" t="str">
        <f t="shared" si="9"/>
        <v>T-LGT-PHEV_DST61</v>
      </c>
      <c r="C156" s="1" t="str">
        <f>Commodities!B9&amp;","&amp;Commodities!B15</f>
        <v>TRADST,TRAELC</v>
      </c>
      <c r="D156" s="49" t="str">
        <f t="shared" ref="D156:D160" si="11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0"/>
        <v>31.293500000000002</v>
      </c>
      <c r="K156" s="50">
        <v>29.062999999999999</v>
      </c>
      <c r="L156" s="48">
        <f t="shared" si="7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">
      <c r="B157" s="1" t="str">
        <f t="shared" si="9"/>
        <v>T-LGT-ICE_NGB61</v>
      </c>
      <c r="C157" s="1" t="str">
        <f>Commodities!B13&amp;","&amp;Commodities!B14</f>
        <v>TRACNG,TRABNG</v>
      </c>
      <c r="D157" s="49" t="str">
        <f t="shared" si="11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0"/>
        <v>26.765499999999999</v>
      </c>
      <c r="K157" s="50">
        <v>25.433</v>
      </c>
      <c r="L157" s="48">
        <f t="shared" si="7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">
      <c r="B158" s="1" t="str">
        <f t="shared" si="9"/>
        <v>T-LGT-PHEV_NGB61</v>
      </c>
      <c r="C158" s="1" t="str">
        <f>Commodities!B13&amp;","&amp;Commodities!B15</f>
        <v>TRACNG,TRAELC</v>
      </c>
      <c r="D158" s="49" t="str">
        <f t="shared" si="11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0"/>
        <v>33.258000000000003</v>
      </c>
      <c r="K158" s="50">
        <v>29.968</v>
      </c>
      <c r="L158" s="48">
        <f t="shared" si="7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">
      <c r="B159" s="1" t="str">
        <f t="shared" si="9"/>
        <v>T-LGT-FCV_HYD61</v>
      </c>
      <c r="C159" s="1" t="str">
        <f>Commodities!B17</f>
        <v>TRAH2</v>
      </c>
      <c r="D159" s="49" t="str">
        <f t="shared" si="11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0"/>
        <v>44.363</v>
      </c>
      <c r="K159" s="50">
        <v>32.58</v>
      </c>
      <c r="L159" s="48">
        <f t="shared" si="7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">
      <c r="B160" s="1" t="str">
        <f t="shared" si="9"/>
        <v>T-LGT-BEV_ELC61</v>
      </c>
      <c r="C160" s="1" t="str">
        <f>Commodities!B15</f>
        <v>TRAELC</v>
      </c>
      <c r="D160" s="49" t="str">
        <f t="shared" si="11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0"/>
        <v>30.351500000000001</v>
      </c>
      <c r="K160" s="50">
        <v>28.533000000000001</v>
      </c>
      <c r="L160" s="48">
        <f t="shared" si="7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5" x14ac:dyDescent="0.25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">
      <c r="B162" s="1" t="str">
        <f t="shared" ref="B162:B168" si="12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3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3"/>
        <v>95.69</v>
      </c>
      <c r="J162" s="48">
        <f>AVERAGE(I162,K162)</f>
        <v>98.32</v>
      </c>
      <c r="K162" s="1">
        <f t="shared" ref="K162:K168" si="14"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">
      <c r="B163" s="1" t="str">
        <f t="shared" si="12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 t="shared" si="14"/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">
      <c r="B164" s="1" t="str">
        <f t="shared" si="12"/>
        <v>T-MGT-FCV_HYD71</v>
      </c>
      <c r="C164" s="1" t="str">
        <f t="shared" si="18"/>
        <v>TRAH2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 t="shared" si="14"/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">
      <c r="B165" s="1" t="str">
        <f t="shared" si="12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 t="shared" si="14"/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">
      <c r="B166" s="1" t="str">
        <f t="shared" si="12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 t="shared" si="14"/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">
      <c r="B167" s="1" t="str">
        <f t="shared" si="12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 t="shared" si="14"/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">
      <c r="B168" s="1" t="str">
        <f t="shared" si="12"/>
        <v>T-MGT-BEV_ELC71</v>
      </c>
      <c r="C168" s="1" t="str">
        <f t="shared" si="18"/>
        <v>TRAELC</v>
      </c>
      <c r="D168" s="1" t="str">
        <f t="shared" si="20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 t="shared" si="14"/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5" x14ac:dyDescent="0.25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">
      <c r="B172" s="1" t="str">
        <f t="shared" si="22"/>
        <v>T-HGT-FCV_HYD81</v>
      </c>
      <c r="C172" s="1" t="str">
        <f>Commodities!B17</f>
        <v>TRAH2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5" x14ac:dyDescent="0.25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5" x14ac:dyDescent="0.25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5" x14ac:dyDescent="0.25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"/>
    <row r="192" spans="2:32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" x14ac:dyDescent="0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" x14ac:dyDescent="0.2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>G200</f>
        <v>0.8</v>
      </c>
      <c r="H226" s="81">
        <f t="shared" si="31"/>
        <v>5</v>
      </c>
    </row>
    <row r="227" spans="2:26" s="1" customFormat="1" x14ac:dyDescent="0.2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0.8</v>
      </c>
      <c r="H236" s="81">
        <f t="shared" si="31"/>
        <v>5</v>
      </c>
    </row>
    <row r="237" spans="2:26" s="1" customFormat="1" x14ac:dyDescent="0.2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">
      <c r="B292" s="86" t="str">
        <f t="shared" si="36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">
      <c r="B294" s="86" t="str">
        <f t="shared" si="36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122</v>
      </c>
    </row>
    <row r="2" spans="1:12" x14ac:dyDescent="0.2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5" x14ac:dyDescent="0.25">
      <c r="A45" t="s">
        <v>176</v>
      </c>
    </row>
    <row r="50" spans="1:11" x14ac:dyDescent="0.2">
      <c r="A50" t="s">
        <v>177</v>
      </c>
    </row>
    <row r="51" spans="1:11" x14ac:dyDescent="0.2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">
      <c r="A60" s="51" t="s">
        <v>183</v>
      </c>
    </row>
    <row r="63" spans="1:11" x14ac:dyDescent="0.2">
      <c r="A63" t="s">
        <v>122</v>
      </c>
    </row>
    <row r="64" spans="1:11" x14ac:dyDescent="0.2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">
      <c r="A77" t="s">
        <v>179</v>
      </c>
    </row>
    <row r="78" spans="1:11" x14ac:dyDescent="0.2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5" x14ac:dyDescent="0.25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.75" x14ac:dyDescent="0.3">
      <c r="A90" s="45" t="s">
        <v>65</v>
      </c>
      <c r="B90" s="45">
        <f>SUMPRODUCT(C79:K86,C52:K59)</f>
        <v>21831.587082756254</v>
      </c>
    </row>
    <row r="91" spans="1:11" ht="18.75" x14ac:dyDescent="0.3">
      <c r="A91" s="45" t="s">
        <v>180</v>
      </c>
      <c r="B91" s="45">
        <f>B90/1.07597</f>
        <v>20290.14478354996</v>
      </c>
    </row>
    <row r="94" spans="1:11" x14ac:dyDescent="0.2">
      <c r="A94" s="46" t="s">
        <v>181</v>
      </c>
    </row>
    <row r="95" spans="1:11" x14ac:dyDescent="0.2"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2021-11-09T20:30:37Z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765577793121337</vt:r8>
  </property>
</Properties>
</file>