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EBB72642-2016-47B4-9ABF-60234C26FBE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gions" sheetId="15" r:id="rId1"/>
    <sheet name="UC_ModalShares" sheetId="1" r:id="rId2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33" i="1" l="1"/>
  <c r="AH15" i="1"/>
  <c r="N57" i="1" l="1"/>
  <c r="E23" i="1"/>
  <c r="E17" i="1"/>
  <c r="O57" i="1" l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N55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N53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N5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N41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N39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N37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N35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I33" i="1"/>
  <c r="AJ33" i="1"/>
  <c r="AK33" i="1"/>
  <c r="AL33" i="1"/>
  <c r="AM33" i="1"/>
  <c r="AN33" i="1"/>
  <c r="N3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N23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N21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N19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N17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I15" i="1"/>
  <c r="AJ15" i="1"/>
  <c r="AK15" i="1"/>
  <c r="AL15" i="1"/>
  <c r="AM15" i="1"/>
  <c r="AN15" i="1"/>
  <c r="N15" i="1"/>
  <c r="O13" i="1" l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N13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N11" i="1"/>
  <c r="M23" i="1" l="1"/>
  <c r="H33" i="1"/>
  <c r="H35" i="1" s="1"/>
  <c r="H51" i="1"/>
  <c r="AK44" i="1" l="1"/>
  <c r="AN60" i="1"/>
  <c r="AF60" i="1"/>
  <c r="N44" i="1"/>
  <c r="AC44" i="1"/>
  <c r="U44" i="1"/>
  <c r="N60" i="1"/>
  <c r="AH60" i="1"/>
  <c r="AL60" i="1"/>
  <c r="AI44" i="1"/>
  <c r="AK60" i="1"/>
  <c r="AC60" i="1"/>
  <c r="U60" i="1"/>
  <c r="AH44" i="1"/>
  <c r="Z44" i="1"/>
  <c r="R44" i="1"/>
  <c r="S44" i="1"/>
  <c r="AJ60" i="1"/>
  <c r="AB60" i="1"/>
  <c r="T60" i="1"/>
  <c r="AG44" i="1"/>
  <c r="Y44" i="1"/>
  <c r="Q44" i="1"/>
  <c r="W60" i="1"/>
  <c r="O60" i="1"/>
  <c r="Y60" i="1"/>
  <c r="Q60" i="1"/>
  <c r="AI60" i="1"/>
  <c r="AA60" i="1"/>
  <c r="S60" i="1"/>
  <c r="AN44" i="1"/>
  <c r="AF44" i="1"/>
  <c r="X44" i="1"/>
  <c r="P44" i="1"/>
  <c r="AD60" i="1"/>
  <c r="Z60" i="1"/>
  <c r="R60" i="1"/>
  <c r="AM44" i="1"/>
  <c r="AE44" i="1"/>
  <c r="W44" i="1"/>
  <c r="O44" i="1"/>
  <c r="AA44" i="1"/>
  <c r="AG60" i="1"/>
  <c r="AL44" i="1"/>
  <c r="AD44" i="1"/>
  <c r="V44" i="1"/>
  <c r="V60" i="1"/>
  <c r="X60" i="1"/>
  <c r="P60" i="1"/>
  <c r="AM60" i="1"/>
  <c r="AE60" i="1"/>
  <c r="AJ44" i="1"/>
  <c r="AB44" i="1"/>
  <c r="T44" i="1"/>
  <c r="M57" i="1"/>
  <c r="M41" i="1"/>
  <c r="M21" i="1"/>
  <c r="M39" i="1" s="1"/>
  <c r="M19" i="1"/>
  <c r="M37" i="1" s="1"/>
  <c r="M17" i="1"/>
  <c r="M35" i="1" s="1"/>
  <c r="M51" i="1" s="1"/>
  <c r="M15" i="1"/>
  <c r="M33" i="1" s="1"/>
  <c r="M13" i="1"/>
  <c r="M11" i="1"/>
  <c r="H11" i="1"/>
  <c r="H13" i="1" s="1"/>
  <c r="AK26" i="1" l="1"/>
  <c r="AC26" i="1"/>
  <c r="U26" i="1"/>
  <c r="AL26" i="1"/>
  <c r="AJ26" i="1"/>
  <c r="AB26" i="1"/>
  <c r="T26" i="1"/>
  <c r="AI26" i="1"/>
  <c r="AA26" i="1"/>
  <c r="S26" i="1"/>
  <c r="AH26" i="1"/>
  <c r="Z26" i="1"/>
  <c r="R26" i="1"/>
  <c r="V26" i="1"/>
  <c r="AG26" i="1"/>
  <c r="Y26" i="1"/>
  <c r="Q26" i="1"/>
  <c r="AD26" i="1"/>
  <c r="N26" i="1"/>
  <c r="AN26" i="1"/>
  <c r="AF26" i="1"/>
  <c r="X26" i="1"/>
  <c r="P26" i="1"/>
  <c r="AM26" i="1"/>
  <c r="AE26" i="1"/>
  <c r="W26" i="1"/>
  <c r="O26" i="1"/>
  <c r="E57" i="1"/>
  <c r="E21" i="1"/>
  <c r="E19" i="1"/>
  <c r="E15" i="1"/>
  <c r="E33" i="1" s="1"/>
  <c r="E13" i="1"/>
  <c r="E11" i="1"/>
  <c r="AN50" i="1" l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O10" i="1"/>
  <c r="N10" i="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  <c r="E35" i="1"/>
  <c r="E51" i="1" s="1"/>
  <c r="E37" i="1"/>
  <c r="E53" i="1" s="1"/>
  <c r="E39" i="1"/>
  <c r="E55" i="1" s="1"/>
  <c r="E41" i="1"/>
  <c r="H53" i="1" l="1"/>
  <c r="H55" i="1" s="1"/>
  <c r="H37" i="1"/>
  <c r="H39" i="1" s="1"/>
  <c r="H41" i="1" s="1"/>
  <c r="M53" i="1"/>
  <c r="M55" i="1"/>
  <c r="H57" i="1" l="1"/>
  <c r="H15" i="1" l="1"/>
  <c r="H17" i="1" s="1"/>
  <c r="H19" i="1" s="1"/>
  <c r="H21" i="1" s="1"/>
  <c r="H2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<sst xmlns="http://schemas.openxmlformats.org/spreadsheetml/2006/main" count="383" uniqueCount="199">
  <si>
    <t>UC_N</t>
  </si>
  <si>
    <t>Pset_CI</t>
  </si>
  <si>
    <t>Year</t>
  </si>
  <si>
    <t>Pset_PN</t>
  </si>
  <si>
    <t>Pset_Set</t>
  </si>
  <si>
    <t>Cset_CN</t>
  </si>
  <si>
    <t>Pset_CO</t>
  </si>
  <si>
    <t>UC_FLO</t>
  </si>
  <si>
    <t>Attribute</t>
  </si>
  <si>
    <t>LimType</t>
  </si>
  <si>
    <t>~UC_Sets: T_E:</t>
  </si>
  <si>
    <t>UC_Desc</t>
  </si>
  <si>
    <t>UC - Each Region/Period</t>
  </si>
  <si>
    <t>UC_RHSRTS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</si>
  <si>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</si>
  <si>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</si>
  <si>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</si>
  <si>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</si>
  <si>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</si>
  <si>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</si>
  <si>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</si>
  <si>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</si>
  <si>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</si>
  <si>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</si>
  <si>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</si>
  <si>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</si>
  <si>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</si>
  <si>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</si>
  <si>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</si>
  <si>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</si>
  <si>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</si>
  <si>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</si>
  <si>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</si>
  <si>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</si>
  <si>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</si>
  <si>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</si>
  <si>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</si>
  <si>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</si>
  <si>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</si>
  <si>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</si>
  <si>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TRAPS</t>
  </si>
  <si>
    <t>TRAPM</t>
  </si>
  <si>
    <t>TRAPL</t>
  </si>
  <si>
    <t>~UC_T:UC_COMPRD</t>
  </si>
  <si>
    <t>LO</t>
  </si>
  <si>
    <t>UC_cycling_S</t>
  </si>
  <si>
    <t>UC_motorcycle_S</t>
  </si>
  <si>
    <t>UC_LDVs_S</t>
  </si>
  <si>
    <t>UC_Taxis_S</t>
  </si>
  <si>
    <t>UC_BUS_S</t>
  </si>
  <si>
    <t>UC_motorcycle_M</t>
  </si>
  <si>
    <t>UC_LDVs_M</t>
  </si>
  <si>
    <t>UC_Taxis_M</t>
  </si>
  <si>
    <t>UC_BUS_M</t>
  </si>
  <si>
    <t>UC_LDVs_L</t>
  </si>
  <si>
    <t>UC_Taxis_L</t>
  </si>
  <si>
    <t>UC_BUS_L</t>
  </si>
  <si>
    <t>UC_Train_L</t>
  </si>
  <si>
    <t>UC_Light_rail_LUAS_S</t>
  </si>
  <si>
    <t>UC_walking_S</t>
  </si>
  <si>
    <t>~UC_Sets: R_E:AllRegions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</si>
  <si>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</si>
  <si>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</si>
  <si>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</si>
  <si>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</si>
  <si>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</si>
  <si>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</si>
  <si>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</si>
  <si>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</si>
  <si>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</si>
  <si>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</si>
  <si>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</si>
  <si>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</si>
  <si>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</si>
  <si>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</si>
  <si>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</si>
  <si>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</si>
  <si>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</si>
  <si>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</si>
  <si>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</si>
  <si>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</si>
  <si>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</si>
  <si>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</si>
  <si>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</si>
  <si>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</si>
  <si>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</si>
  <si>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</si>
  <si>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</si>
  <si>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</si>
  <si>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</si>
  <si>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</si>
  <si>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</si>
  <si>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</si>
  <si>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</si>
  <si>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</si>
  <si>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Vehicle type (Existing technologies)</t>
  </si>
  <si>
    <t>End-use technologies</t>
  </si>
  <si>
    <t>Description</t>
  </si>
  <si>
    <t>Passengers</t>
  </si>
  <si>
    <t>Active modes</t>
  </si>
  <si>
    <t>T-WLK_WLK</t>
  </si>
  <si>
    <t>TRA Walking</t>
  </si>
  <si>
    <t>T-CYC_CYC</t>
  </si>
  <si>
    <t>TRA Cycling</t>
  </si>
  <si>
    <t>Two-wheelers</t>
  </si>
  <si>
    <t>T-MOT-ICE_GSL00</t>
  </si>
  <si>
    <t>TRA Motorcycles: Gasoline ICEs - Existing</t>
  </si>
  <si>
    <t>Private cars</t>
  </si>
  <si>
    <t>T-CAR-ICE_GSL00</t>
  </si>
  <si>
    <t>TRA Cars: Gasoline ICEs - Existing</t>
  </si>
  <si>
    <t>T-CAR-ICE_DST00</t>
  </si>
  <si>
    <t>TRA Cars: Diesel ICEs - Existing</t>
  </si>
  <si>
    <t>T-CAR-ICE_DF00</t>
  </si>
  <si>
    <t>TRA Cars: Dual fuel ICEs - Existing</t>
  </si>
  <si>
    <t>T-CAR-ICE_E8500</t>
  </si>
  <si>
    <t>TRA Cars: Flex fuel ICEs - Existing</t>
  </si>
  <si>
    <t>T-CAR-HEV_GSL00</t>
  </si>
  <si>
    <t>TRA Cars: Gasoline HEV - Existing</t>
  </si>
  <si>
    <t>T-CAR-HEV_DST00</t>
  </si>
  <si>
    <t>TRA Cars: Diesel HEV - Existing</t>
  </si>
  <si>
    <t>T-CAR-PHEV_GSL00</t>
  </si>
  <si>
    <t>TRA Cars: Gasoline PHEV - Existing</t>
  </si>
  <si>
    <t>T-CAR-PHEV_DST00</t>
  </si>
  <si>
    <t>TRA Cars: Diesel PHEV - Existing</t>
  </si>
  <si>
    <t>T-CAR-BEV_ELC00</t>
  </si>
  <si>
    <t>TRA Cars: Battery Electric Vehicle - Existing</t>
  </si>
  <si>
    <t>Small public services (Taxi)</t>
  </si>
  <si>
    <t>T-TAX-ICE_GSL00</t>
  </si>
  <si>
    <t>TRA Taxis: Gasoline ICEs - Existing</t>
  </si>
  <si>
    <t>T-TAX-ICE_DST00</t>
  </si>
  <si>
    <t>TRA Taxis: Diesel ICEs - Existing</t>
  </si>
  <si>
    <t>T-TAX-HEV_GSL00</t>
  </si>
  <si>
    <t>TRA Taxis: Gasoline HEVs - Existing</t>
  </si>
  <si>
    <t>Large public services (Bus)</t>
  </si>
  <si>
    <t>T-BUS-ICE_DST00</t>
  </si>
  <si>
    <t>TRA BUS: Diesel ICEs - Existing</t>
  </si>
  <si>
    <t>Rail</t>
  </si>
  <si>
    <t>T-LPT-EV_ELC00</t>
  </si>
  <si>
    <t>TRA Light Passenger Train: Electric - Existing</t>
  </si>
  <si>
    <t>T-HPT-EV_ELC00</t>
  </si>
  <si>
    <t>TRA Heavy Passenger Train: Electric - Existing</t>
  </si>
  <si>
    <t>T-HPT-ICE_DST00</t>
  </si>
  <si>
    <t>TRA Heavy Passenger Train: Diesel - Existing</t>
  </si>
  <si>
    <t>Freights</t>
  </si>
  <si>
    <t>Goods vehicle</t>
  </si>
  <si>
    <t>T-LGT-ICE_GSL00</t>
  </si>
  <si>
    <t>TRA Light Goods Truck: Gasoline ICEs - Existing</t>
  </si>
  <si>
    <t>T-HGT-ICE_DST00</t>
  </si>
  <si>
    <t>TRA Heavy Goods Truck: Diesel ICEs - Existing</t>
  </si>
  <si>
    <t>T-GTR-ICE_DST00</t>
  </si>
  <si>
    <t>TRA Goods Train: ICE Diesel Train - Existing</t>
  </si>
  <si>
    <t>Tourism, Navigation, and others</t>
  </si>
  <si>
    <t>T-TUR_CON00</t>
  </si>
  <si>
    <t>TRA Tourism: Conventional Tourism Vehicles - Existing</t>
  </si>
  <si>
    <t>T-NAV_CON00</t>
  </si>
  <si>
    <t>TRA Navigation: Conventional Navigation Vehicles - Existing</t>
  </si>
  <si>
    <t>T-OTH_CON00</t>
  </si>
  <si>
    <t xml:space="preserve">TRA Unspecified: Conventional Unspecified Vehicles - Existing </t>
  </si>
  <si>
    <t>Aviation</t>
  </si>
  <si>
    <t>T-AVI_DOM00</t>
  </si>
  <si>
    <t>TRA Domestic Aviation: Aviation for Domestic Flights</t>
  </si>
  <si>
    <t>T-AVI_INT00</t>
  </si>
  <si>
    <t>TRA International Aviation: Aviation for International Flights</t>
  </si>
  <si>
    <t>Category</t>
  </si>
  <si>
    <t>Distance</t>
  </si>
  <si>
    <t>Demand</t>
  </si>
  <si>
    <t>Unit</t>
  </si>
  <si>
    <t>Short-range</t>
  </si>
  <si>
    <t>&lt; 5 km</t>
  </si>
  <si>
    <t>Bpkm</t>
  </si>
  <si>
    <t>Medium-range</t>
  </si>
  <si>
    <t>5-30 km</t>
  </si>
  <si>
    <t>Long-range</t>
  </si>
  <si>
    <t>&gt; 30 km</t>
  </si>
  <si>
    <t>Modes</t>
  </si>
  <si>
    <t>Transport type</t>
  </si>
  <si>
    <t>Non-motorized</t>
  </si>
  <si>
    <t>Walk</t>
  </si>
  <si>
    <t>Bike</t>
  </si>
  <si>
    <t>Private</t>
  </si>
  <si>
    <t>2-wheelers</t>
  </si>
  <si>
    <t>LDV</t>
  </si>
  <si>
    <t>Public</t>
  </si>
  <si>
    <t>Taxis</t>
  </si>
  <si>
    <t>BUS</t>
  </si>
  <si>
    <t>Light rail (LUAS)</t>
  </si>
  <si>
    <t>Train</t>
  </si>
  <si>
    <t>The following shares come from Demand sheet in VT file</t>
  </si>
  <si>
    <t>Share of transport modes in short-range passenger demand in 2018</t>
  </si>
  <si>
    <t>TOTAL</t>
  </si>
  <si>
    <t>Share of transport modes in medium-range passenger demand in 2018</t>
  </si>
  <si>
    <t>Share of transport modes in long-range passenger demand in 2018</t>
  </si>
  <si>
    <t>UC_Light_rail_LUAS_M</t>
  </si>
  <si>
    <t>check</t>
  </si>
  <si>
    <t>T-LGT-ICE_DST00</t>
  </si>
  <si>
    <t>TRA Light Goods Truck: Diesel ICEs - Existing</t>
  </si>
  <si>
    <t>T-MGT-ICE_DST00</t>
  </si>
  <si>
    <t>TRA Medium Goods Truck: Diesel ICEs - Existing</t>
  </si>
  <si>
    <t>User constraints for modal share in passenger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</si>
</sst>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0.000"/>
    <numFmt numFmtId="166" formatCode="0.0%"/>
    <numFmt numFmtId="167" formatCode="_-* #,##0_-;\-* #,##0_-;_-* &quot;-&quot;??_-;_-@_-"/>
    <numFmt numFmtId="168" formatCode="0.0000"/>
    <numFmt numFmtId="169" formatCode="0.0000%"/>
  </numFmts>
  <fonts count="1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55">
    <xf numFmtId="0" fontId="0" fillId="0" borderId="0" xfId="0"/>
    <xf numFmtId="0" fontId="2" fillId="2" borderId="0" xfId="0" applyFont="1" applyFill="1" applyBorder="1"/>
    <xf numFmtId="0" fontId="2" fillId="3" borderId="0" xfId="0" applyFont="1" applyFill="1" applyBorder="1"/>
    <xf numFmtId="0" fontId="2" fillId="4" borderId="0" xfId="0" applyFont="1" applyFill="1" applyBorder="1"/>
    <xf numFmtId="0" fontId="1" fillId="0" borderId="0" xfId="0" applyFont="1"/>
    <xf numFmtId="0" fontId="0" fillId="0" borderId="0" xfId="0"/>
    <xf numFmtId="0" fontId="2" fillId="4" borderId="0" xfId="0" applyFont="1" applyFill="1"/>
    <xf numFmtId="0" fontId="2" fillId="2" borderId="0" xfId="0" applyFont="1" applyFill="1"/>
    <xf numFmtId="0" fontId="2" fillId="3" borderId="0" xfId="0" applyFont="1" applyFill="1"/>
    <xf numFmtId="2" fontId="0" fillId="0" borderId="0" xfId="0" applyNumberFormat="1"/>
    <xf numFmtId="0" fontId="0" fillId="0" borderId="2" xfId="0" applyBorder="1"/>
    <xf numFmtId="2" fontId="0" fillId="0" borderId="2" xfId="0" applyNumberFormat="1" applyBorder="1"/>
    <xf numFmtId="0" fontId="0" fillId="0" borderId="0" xfId="0" applyBorder="1"/>
    <xf numFmtId="2" fontId="0" fillId="0" borderId="0" xfId="0" applyNumberFormat="1" applyBorder="1"/>
    <xf numFmtId="0" fontId="3" fillId="5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 applyProtection="1">
      <alignment horizontal="left" vertical="center"/>
      <protection locked="0"/>
    </xf>
    <xf numFmtId="0" fontId="3" fillId="6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Fill="1" applyBorder="1"/>
    <xf numFmtId="0" fontId="4" fillId="8" borderId="1" xfId="0" applyFont="1" applyFill="1" applyBorder="1" applyAlignment="1">
      <alignment vertical="center"/>
    </xf>
    <xf numFmtId="0" fontId="4" fillId="8" borderId="6" xfId="0" applyFont="1" applyFill="1" applyBorder="1" applyAlignment="1">
      <alignment vertical="center"/>
    </xf>
    <xf numFmtId="0" fontId="6" fillId="9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6" fillId="8" borderId="7" xfId="0" applyFont="1" applyFill="1" applyBorder="1" applyAlignment="1">
      <alignment vertical="center"/>
    </xf>
    <xf numFmtId="0" fontId="7" fillId="0" borderId="8" xfId="0" applyFont="1" applyBorder="1" applyAlignment="1">
      <alignment vertical="center"/>
    </xf>
    <xf numFmtId="0" fontId="0" fillId="0" borderId="0" xfId="0" applyFill="1" applyBorder="1"/>
    <xf numFmtId="0" fontId="5" fillId="7" borderId="2" xfId="0" applyFont="1" applyFill="1" applyBorder="1"/>
    <xf numFmtId="0" fontId="0" fillId="0" borderId="8" xfId="0" applyBorder="1"/>
    <xf numFmtId="0" fontId="3" fillId="5" borderId="8" xfId="0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9" fillId="0" borderId="0" xfId="0" applyFont="1"/>
    <xf numFmtId="0" fontId="10" fillId="5" borderId="8" xfId="0" applyFont="1" applyFill="1" applyBorder="1" applyAlignment="1" applyProtection="1">
      <alignment horizontal="left" vertical="center"/>
      <protection locked="0"/>
    </xf>
    <xf numFmtId="0" fontId="11" fillId="0" borderId="0" xfId="0" applyFont="1"/>
    <xf numFmtId="0" fontId="12" fillId="0" borderId="0" xfId="0" applyFont="1"/>
    <xf numFmtId="0" fontId="13" fillId="10" borderId="2" xfId="0" applyFont="1" applyFill="1" applyBorder="1" applyAlignment="1" applyProtection="1">
      <alignment horizontal="left" vertical="center"/>
      <protection locked="0"/>
    </xf>
    <xf numFmtId="0" fontId="13" fillId="10" borderId="2" xfId="0" applyFont="1" applyFill="1" applyBorder="1" applyAlignment="1">
      <alignment horizontal="right" vertical="center"/>
    </xf>
    <xf numFmtId="9" fontId="14" fillId="0" borderId="0" xfId="2" applyFont="1" applyFill="1" applyBorder="1"/>
    <xf numFmtId="166" fontId="14" fillId="0" borderId="0" xfId="2" applyNumberFormat="1" applyFont="1" applyFill="1" applyBorder="1"/>
    <xf numFmtId="0" fontId="12" fillId="0" borderId="2" xfId="0" applyFont="1" applyBorder="1"/>
    <xf numFmtId="0" fontId="13" fillId="0" borderId="2" xfId="0" applyFont="1" applyBorder="1" applyAlignment="1">
      <alignment horizontal="center"/>
    </xf>
    <xf numFmtId="167" fontId="13" fillId="0" borderId="2" xfId="1" applyNumberFormat="1" applyFont="1" applyFill="1" applyBorder="1"/>
    <xf numFmtId="165" fontId="0" fillId="0" borderId="0" xfId="0" applyNumberFormat="1"/>
    <xf numFmtId="168" fontId="0" fillId="0" borderId="0" xfId="0" applyNumberFormat="1"/>
    <xf numFmtId="169" fontId="14" fillId="0" borderId="0" xfId="2" applyNumberFormat="1" applyFont="1" applyFill="1" applyBorder="1"/>
    <xf numFmtId="165" fontId="0" fillId="0" borderId="0" xfId="0" applyNumberFormat="1" applyFill="1"/>
    <xf numFmtId="2" fontId="0" fillId="0" borderId="0" xfId="0" applyNumberFormat="1" applyFill="1"/>
    <xf numFmtId="165" fontId="0" fillId="0" borderId="0" xfId="0" applyNumberFormat="1" applyBorder="1"/>
    <xf numFmtId="0" fontId="10" fillId="11" borderId="0" xfId="0" applyFont="1" applyFill="1" applyBorder="1"/>
    <xf numFmtId="0" fontId="15" fillId="11" borderId="0" xfId="0" applyFont="1" applyFill="1" applyBorder="1"/>
    <xf numFmtId="0" fontId="0" fillId="0" borderId="0" xfId="0"/>
    <xf numFmtId="0" fontId="0" fillId="0" borderId="0" xfId="0"/>
    <xf numFmtId="0" fontId="0" fillId="11" borderId="0" xfId="0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40625" defaultRowHeight="15" x14ac:dyDescent="0.25"/>
  <cols>
    <col min="1" max="1" width="12.140625" style="5" customWidth="1"/>
    <col min="2" max="2" width="11.7109375" style="5" customWidth="1"/>
    <col min="3" max="3" width="3.140625" style="5" bestFit="1" customWidth="1"/>
    <col min="4" max="4" width="8.5703125" style="5" bestFit="1" customWidth="1"/>
    <col min="5" max="5" width="6.42578125" style="5" bestFit="1" customWidth="1"/>
    <col min="6" max="6" width="4.85546875" style="5" bestFit="1" customWidth="1"/>
    <col min="7" max="7" width="5.7109375" style="5" bestFit="1" customWidth="1"/>
    <col min="8" max="8" width="5.85546875" style="5" bestFit="1" customWidth="1"/>
    <col min="9" max="9" width="5.42578125" style="5" bestFit="1" customWidth="1"/>
    <col min="10" max="11" width="5.7109375" style="5" bestFit="1" customWidth="1"/>
    <col min="12" max="12" width="6.5703125" style="5" bestFit="1" customWidth="1"/>
    <col min="13" max="13" width="6.140625" style="5" bestFit="1" customWidth="1"/>
    <col min="14" max="14" width="6.7109375" style="5" bestFit="1" customWidth="1"/>
    <col min="15" max="15" width="6.5703125" style="5" bestFit="1" customWidth="1"/>
    <col min="16" max="16" width="7.28515625" style="5" bestFit="1" customWidth="1"/>
    <col min="17" max="17" width="5.7109375" style="5" bestFit="1" customWidth="1"/>
    <col min="18" max="18" width="6.140625" style="5" bestFit="1" customWidth="1"/>
    <col min="19" max="19" width="5.7109375" style="5" bestFit="1" customWidth="1"/>
    <col min="20" max="20" width="5.5703125" style="5" bestFit="1" customWidth="1"/>
    <col min="21" max="21" width="5.85546875" style="5" bestFit="1" customWidth="1"/>
    <col min="22" max="22" width="6.7109375" style="5" bestFit="1" customWidth="1"/>
    <col min="23" max="23" width="4.85546875" style="5" bestFit="1" customWidth="1"/>
    <col min="24" max="24" width="7.5703125" style="5" customWidth="1"/>
    <col min="25" max="25" width="6.7109375" style="5" bestFit="1" customWidth="1"/>
    <col min="26" max="26" width="6.140625" style="5" bestFit="1" customWidth="1"/>
    <col min="27" max="28" width="6" style="5" bestFit="1" customWidth="1"/>
    <col min="29" max="29" width="5.7109375" style="5" bestFit="1" customWidth="1"/>
    <col min="30" max="30" width="6.7109375" style="5" bestFit="1" customWidth="1"/>
    <col min="31" max="16384" width="9.140625" style="5"/>
  </cols>
  <sheetData>
    <row r="3" spans="1:30" x14ac:dyDescent="0.25">
      <c r="C3" s="14" t="str" cm="1">
        <f t="array" ref="C3">INDEX(C5:C7,$A$4)</f>
        <v>IE</v>
      </c>
      <c r="D3" s="14" t="str" cm="1">
        <f t="array" ref="D3">INDEX(D5:D7,$A$4)</f>
        <v>National</v>
      </c>
      <c r="E3" s="14" t="str" cm="1">
        <f t="array" ref="E3">INDEX(E5:E7,$A$4)</f>
        <v>IE-CW</v>
      </c>
      <c r="F3" s="14" t="str" cm="1">
        <f t="array" ref="F3">INDEX(F5:F7,$A$4)</f>
        <v>IE-D</v>
      </c>
      <c r="G3" s="14" t="str" cm="1">
        <f t="array" ref="G3">INDEX(G5:G7,$A$4)</f>
        <v>IE-KE</v>
      </c>
      <c r="H3" s="14" t="str" cm="1">
        <f t="array" ref="H3">INDEX(H5:H7,$A$4)</f>
        <v>IE-KK</v>
      </c>
      <c r="I3" s="14" t="str" cm="1">
        <f t="array" ref="I3">INDEX(I5:I7,$A$4)</f>
        <v>IE-LS</v>
      </c>
      <c r="J3" s="14" t="str" cm="1">
        <f t="array" ref="J3">INDEX(J5:J7,$A$4)</f>
        <v>IE-LD</v>
      </c>
      <c r="K3" s="14" t="str" cm="1">
        <f t="array" ref="K3">INDEX(K5:K7,$A$4)</f>
        <v>IE-LH</v>
      </c>
      <c r="L3" s="14" t="str" cm="1">
        <f t="array" ref="L3">INDEX(L5:L7,$A$4)</f>
        <v>IE-MH</v>
      </c>
      <c r="M3" s="14" t="str" cm="1">
        <f t="array" ref="M3">INDEX(M5:M7,$A$4)</f>
        <v>IE-OY</v>
      </c>
      <c r="N3" s="14" t="str" cm="1">
        <f t="array" ref="N3">INDEX(N5:N7,$A$4)</f>
        <v>IE-WH</v>
      </c>
      <c r="O3" s="14" t="str" cm="1">
        <f t="array" ref="O3">INDEX(O5:O7,$A$4)</f>
        <v>IE-WX</v>
      </c>
      <c r="P3" s="14" t="str" cm="1">
        <f t="array" ref="P3">INDEX(P5:P7,$A$4)</f>
        <v>IE-WW</v>
      </c>
      <c r="Q3" s="14" t="str" cm="1">
        <f t="array" ref="Q3">INDEX(Q5:Q7,$A$4)</f>
        <v>IE-CE</v>
      </c>
      <c r="R3" s="14" t="str" cm="1">
        <f t="array" ref="R3">INDEX(R5:R7,$A$4)</f>
        <v>IE-CO</v>
      </c>
      <c r="S3" s="14" t="str" cm="1">
        <f t="array" ref="S3">INDEX(S5:S7,$A$4)</f>
        <v>IE-KY</v>
      </c>
      <c r="T3" s="14" t="str" cm="1">
        <f t="array" ref="T3">INDEX(T5:T7,$A$4)</f>
        <v>IE-LK</v>
      </c>
      <c r="U3" s="14" t="str" cm="1">
        <f t="array" ref="U3">INDEX(U5:U7,$A$4)</f>
        <v>IE-TA</v>
      </c>
      <c r="V3" s="14" t="str" cm="1">
        <f t="array" ref="V3">INDEX(V5:V7,$A$4)</f>
        <v>IE-WD</v>
      </c>
      <c r="W3" s="14" t="str" cm="1">
        <f t="array" ref="W3">INDEX(W5:W7,$A$4)</f>
        <v>IE-G</v>
      </c>
      <c r="X3" s="14" t="str" cm="1">
        <f t="array" ref="X3">INDEX(X5:X7,$A$4)</f>
        <v>IE-LM</v>
      </c>
      <c r="Y3" s="14" t="str" cm="1">
        <f t="array" ref="Y3">INDEX(Y5:Y7,$A$4)</f>
        <v>IE-MO</v>
      </c>
      <c r="Z3" s="14" t="str" cm="1">
        <f t="array" ref="Z3">INDEX(Z5:Z7,$A$4)</f>
        <v>IE-RN</v>
      </c>
      <c r="AA3" s="14" t="str" cm="1">
        <f t="array" ref="AA3">INDEX(AA5:AA7,$A$4)</f>
        <v>IE-SO</v>
      </c>
      <c r="AB3" s="14" t="str" cm="1">
        <f t="array" ref="AB3">INDEX(AB5:AB7,$A$4)</f>
        <v>IE-CN</v>
      </c>
      <c r="AC3" s="14" t="str" cm="1">
        <f t="array" ref="AC3">INDEX(AC5:AC7,$A$4)</f>
        <v>IE-DL</v>
      </c>
      <c r="AD3" s="14" t="str" cm="1">
        <f t="array" ref="AD3">INDEX(AD5:AD7,$A$4)</f>
        <v>IE-MN</v>
      </c>
    </row>
    <row r="4" spans="1:30" x14ac:dyDescent="0.25">
      <c r="A4" s="5">
        <v>1</v>
      </c>
    </row>
    <row r="5" spans="1:30" x14ac:dyDescent="0.25">
      <c r="A5" s="5" t="s">
        <v>61</v>
      </c>
      <c r="C5" s="15" t="s">
        <v>62</v>
      </c>
      <c r="D5" s="15" t="s">
        <v>63</v>
      </c>
      <c r="E5" s="14" t="str">
        <f>Regions!A11</f>
        <v>IE-CW</v>
      </c>
      <c r="F5" s="14" t="str">
        <f>Regions!A16</f>
        <v>IE-D</v>
      </c>
      <c r="G5" s="14" t="str">
        <f>Regions!A19</f>
        <v>IE-KE</v>
      </c>
      <c r="H5" s="14" t="str">
        <f>Regions!A20</f>
        <v>IE-KK</v>
      </c>
      <c r="I5" s="14" t="str">
        <f>Regions!A21</f>
        <v>IE-LS</v>
      </c>
      <c r="J5" s="14" t="str">
        <f>Regions!A24</f>
        <v>IE-LD</v>
      </c>
      <c r="K5" s="14" t="str">
        <f>Regions!A25</f>
        <v>IE-LH</v>
      </c>
      <c r="L5" s="14" t="str">
        <f>Regions!A27</f>
        <v>IE-MH</v>
      </c>
      <c r="M5" s="14" t="str">
        <f>Regions!A29</f>
        <v>IE-OY</v>
      </c>
      <c r="N5" s="14" t="str">
        <f>Regions!A34</f>
        <v>IE-WH</v>
      </c>
      <c r="O5" s="14" t="str">
        <f>Regions!A35</f>
        <v>IE-WX</v>
      </c>
      <c r="P5" s="14" t="str">
        <f>Regions!A36</f>
        <v>IE-WW</v>
      </c>
      <c r="Q5" s="14" t="str">
        <f>Regions!A13</f>
        <v>IE-CE</v>
      </c>
      <c r="R5" s="14" t="str">
        <f>Regions!A14</f>
        <v>IE-CO</v>
      </c>
      <c r="S5" s="14" t="str">
        <f>Regions!A18</f>
        <v>IE-KY</v>
      </c>
      <c r="T5" s="14" t="str">
        <f>Regions!A23</f>
        <v>IE-LK</v>
      </c>
      <c r="U5" s="14" t="str">
        <f>Regions!A32</f>
        <v>IE-TA</v>
      </c>
      <c r="V5" s="14" t="str">
        <f>Regions!A33</f>
        <v>IE-WD</v>
      </c>
      <c r="W5" s="14" t="str">
        <f>Regions!A17</f>
        <v>IE-G</v>
      </c>
      <c r="X5" s="14" t="str">
        <f>Regions!A22</f>
        <v>IE-LM</v>
      </c>
      <c r="Y5" s="14" t="str">
        <f>Regions!A26</f>
        <v>IE-MO</v>
      </c>
      <c r="Z5" s="14" t="str">
        <f>Regions!A30</f>
        <v>IE-RN</v>
      </c>
      <c r="AA5" s="14" t="str">
        <f>Regions!A31</f>
        <v>IE-SO</v>
      </c>
      <c r="AB5" s="14" t="str">
        <f>Regions!A12</f>
        <v>IE-CN</v>
      </c>
      <c r="AC5" s="14" t="str">
        <f>Regions!A15</f>
        <v>IE-DL</v>
      </c>
      <c r="AD5" s="14" t="str">
        <f>Regions!A28</f>
        <v>IE-MN</v>
      </c>
    </row>
    <row r="6" spans="1:30" x14ac:dyDescent="0.25">
      <c r="A6" s="5" t="s">
        <v>64</v>
      </c>
      <c r="C6" s="14" t="str">
        <f>C5</f>
        <v>IE</v>
      </c>
      <c r="D6" s="14" t="str">
        <f>"*"&amp;D5</f>
        <v>*National</v>
      </c>
      <c r="E6" s="14" t="str">
        <f t="shared" ref="E6:AD6" si="0">"*"&amp;E5</f>
        <v>*IE-CW</v>
      </c>
      <c r="F6" s="14" t="str">
        <f t="shared" si="0"/>
        <v>*IE-D</v>
      </c>
      <c r="G6" s="14" t="str">
        <f t="shared" si="0"/>
        <v>*IE-KE</v>
      </c>
      <c r="H6" s="14" t="str">
        <f t="shared" si="0"/>
        <v>*IE-KK</v>
      </c>
      <c r="I6" s="14" t="str">
        <f t="shared" si="0"/>
        <v>*IE-LS</v>
      </c>
      <c r="J6" s="14" t="str">
        <f t="shared" si="0"/>
        <v>*IE-LD</v>
      </c>
      <c r="K6" s="14" t="str">
        <f t="shared" si="0"/>
        <v>*IE-LH</v>
      </c>
      <c r="L6" s="14" t="str">
        <f t="shared" si="0"/>
        <v>*IE-MH</v>
      </c>
      <c r="M6" s="14" t="str">
        <f t="shared" si="0"/>
        <v>*IE-OY</v>
      </c>
      <c r="N6" s="14" t="str">
        <f t="shared" si="0"/>
        <v>*IE-WH</v>
      </c>
      <c r="O6" s="14" t="str">
        <f t="shared" si="0"/>
        <v>*IE-WX</v>
      </c>
      <c r="P6" s="14" t="str">
        <f t="shared" si="0"/>
        <v>*IE-WW</v>
      </c>
      <c r="Q6" s="14" t="str">
        <f t="shared" si="0"/>
        <v>*IE-CE</v>
      </c>
      <c r="R6" s="14" t="str">
        <f t="shared" si="0"/>
        <v>*IE-CO</v>
      </c>
      <c r="S6" s="14" t="str">
        <f t="shared" si="0"/>
        <v>*IE-KY</v>
      </c>
      <c r="T6" s="14" t="str">
        <f t="shared" si="0"/>
        <v>*IE-LK</v>
      </c>
      <c r="U6" s="14" t="str">
        <f t="shared" si="0"/>
        <v>*IE-TA</v>
      </c>
      <c r="V6" s="14" t="str">
        <f t="shared" si="0"/>
        <v>*IE-WD</v>
      </c>
      <c r="W6" s="14" t="str">
        <f t="shared" si="0"/>
        <v>*IE-G</v>
      </c>
      <c r="X6" s="14" t="str">
        <f t="shared" si="0"/>
        <v>*IE-LM</v>
      </c>
      <c r="Y6" s="14" t="str">
        <f t="shared" si="0"/>
        <v>*IE-MO</v>
      </c>
      <c r="Z6" s="14" t="str">
        <f t="shared" si="0"/>
        <v>*IE-RN</v>
      </c>
      <c r="AA6" s="14" t="str">
        <f t="shared" si="0"/>
        <v>*IE-SO</v>
      </c>
      <c r="AB6" s="14" t="str">
        <f t="shared" si="0"/>
        <v>*IE-CN</v>
      </c>
      <c r="AC6" s="14" t="str">
        <f t="shared" si="0"/>
        <v>*IE-DL</v>
      </c>
      <c r="AD6" s="14" t="str">
        <f t="shared" si="0"/>
        <v>*IE-MN</v>
      </c>
    </row>
    <row r="7" spans="1:30" x14ac:dyDescent="0.25">
      <c r="A7" s="5" t="s">
        <v>65</v>
      </c>
      <c r="C7" s="14" t="str">
        <f>"*"&amp;C5</f>
        <v>*IE</v>
      </c>
      <c r="D7" s="14" t="str">
        <f>D5</f>
        <v>National</v>
      </c>
      <c r="E7" s="14" t="str">
        <f t="shared" ref="E7:AD7" si="1">E5</f>
        <v>IE-CW</v>
      </c>
      <c r="F7" s="14" t="str">
        <f t="shared" si="1"/>
        <v>IE-D</v>
      </c>
      <c r="G7" s="14" t="str">
        <f t="shared" si="1"/>
        <v>IE-KE</v>
      </c>
      <c r="H7" s="14" t="str">
        <f t="shared" si="1"/>
        <v>IE-KK</v>
      </c>
      <c r="I7" s="14" t="str">
        <f t="shared" si="1"/>
        <v>IE-LS</v>
      </c>
      <c r="J7" s="14" t="str">
        <f t="shared" si="1"/>
        <v>IE-LD</v>
      </c>
      <c r="K7" s="14" t="str">
        <f t="shared" si="1"/>
        <v>IE-LH</v>
      </c>
      <c r="L7" s="14" t="str">
        <f t="shared" si="1"/>
        <v>IE-MH</v>
      </c>
      <c r="M7" s="14" t="str">
        <f t="shared" si="1"/>
        <v>IE-OY</v>
      </c>
      <c r="N7" s="14" t="str">
        <f t="shared" si="1"/>
        <v>IE-WH</v>
      </c>
      <c r="O7" s="14" t="str">
        <f t="shared" si="1"/>
        <v>IE-WX</v>
      </c>
      <c r="P7" s="14" t="str">
        <f t="shared" si="1"/>
        <v>IE-WW</v>
      </c>
      <c r="Q7" s="14" t="str">
        <f t="shared" si="1"/>
        <v>IE-CE</v>
      </c>
      <c r="R7" s="14" t="str">
        <f t="shared" si="1"/>
        <v>IE-CO</v>
      </c>
      <c r="S7" s="14" t="str">
        <f t="shared" si="1"/>
        <v>IE-KY</v>
      </c>
      <c r="T7" s="14" t="str">
        <f t="shared" si="1"/>
        <v>IE-LK</v>
      </c>
      <c r="U7" s="14" t="str">
        <f t="shared" si="1"/>
        <v>IE-TA</v>
      </c>
      <c r="V7" s="14" t="str">
        <f t="shared" si="1"/>
        <v>IE-WD</v>
      </c>
      <c r="W7" s="14" t="str">
        <f t="shared" si="1"/>
        <v>IE-G</v>
      </c>
      <c r="X7" s="14" t="str">
        <f t="shared" si="1"/>
        <v>IE-LM</v>
      </c>
      <c r="Y7" s="14" t="str">
        <f t="shared" si="1"/>
        <v>IE-MO</v>
      </c>
      <c r="Z7" s="14" t="str">
        <f t="shared" si="1"/>
        <v>IE-RN</v>
      </c>
      <c r="AA7" s="14" t="str">
        <f t="shared" si="1"/>
        <v>IE-SO</v>
      </c>
      <c r="AB7" s="14" t="str">
        <f t="shared" si="1"/>
        <v>IE-CN</v>
      </c>
      <c r="AC7" s="14" t="str">
        <f t="shared" si="1"/>
        <v>IE-DL</v>
      </c>
      <c r="AD7" s="14" t="str">
        <f t="shared" si="1"/>
        <v>IE-MN</v>
      </c>
    </row>
    <row r="10" spans="1:30" ht="15.75" thickBot="1" x14ac:dyDescent="0.3">
      <c r="A10" s="16" t="s">
        <v>66</v>
      </c>
      <c r="B10" s="16" t="s">
        <v>67</v>
      </c>
    </row>
    <row r="11" spans="1:30" x14ac:dyDescent="0.25">
      <c r="A11" s="17" t="s">
        <v>68</v>
      </c>
      <c r="B11" s="17" t="s">
        <v>39</v>
      </c>
    </row>
    <row r="12" spans="1:30" x14ac:dyDescent="0.25">
      <c r="A12" s="18" t="s">
        <v>69</v>
      </c>
      <c r="B12" s="18" t="s">
        <v>38</v>
      </c>
    </row>
    <row r="13" spans="1:30" x14ac:dyDescent="0.25">
      <c r="A13" s="18" t="s">
        <v>70</v>
      </c>
      <c r="B13" s="18" t="s">
        <v>37</v>
      </c>
    </row>
    <row r="14" spans="1:30" x14ac:dyDescent="0.25">
      <c r="A14" s="18" t="s">
        <v>71</v>
      </c>
      <c r="B14" s="18" t="s">
        <v>36</v>
      </c>
    </row>
    <row r="15" spans="1:30" x14ac:dyDescent="0.25">
      <c r="A15" s="18" t="s">
        <v>72</v>
      </c>
      <c r="B15" s="18" t="s">
        <v>35</v>
      </c>
    </row>
    <row r="16" spans="1:30" x14ac:dyDescent="0.25">
      <c r="A16" s="18" t="s">
        <v>73</v>
      </c>
      <c r="B16" s="18" t="s">
        <v>34</v>
      </c>
    </row>
    <row r="17" spans="1:2" x14ac:dyDescent="0.25">
      <c r="A17" s="18" t="s">
        <v>74</v>
      </c>
      <c r="B17" s="18" t="s">
        <v>33</v>
      </c>
    </row>
    <row r="18" spans="1:2" x14ac:dyDescent="0.25">
      <c r="A18" s="18" t="s">
        <v>75</v>
      </c>
      <c r="B18" s="18" t="s">
        <v>32</v>
      </c>
    </row>
    <row r="19" spans="1:2" x14ac:dyDescent="0.25">
      <c r="A19" s="18" t="s">
        <v>76</v>
      </c>
      <c r="B19" s="18" t="s">
        <v>31</v>
      </c>
    </row>
    <row r="20" spans="1:2" x14ac:dyDescent="0.25">
      <c r="A20" s="18" t="s">
        <v>77</v>
      </c>
      <c r="B20" s="18" t="s">
        <v>30</v>
      </c>
    </row>
    <row r="21" spans="1:2" x14ac:dyDescent="0.25">
      <c r="A21" s="18" t="s">
        <v>78</v>
      </c>
      <c r="B21" s="18" t="s">
        <v>29</v>
      </c>
    </row>
    <row r="22" spans="1:2" x14ac:dyDescent="0.25">
      <c r="A22" s="18" t="s">
        <v>79</v>
      </c>
      <c r="B22" s="18" t="s">
        <v>28</v>
      </c>
    </row>
    <row r="23" spans="1:2" x14ac:dyDescent="0.25">
      <c r="A23" s="18" t="s">
        <v>80</v>
      </c>
      <c r="B23" s="18" t="s">
        <v>27</v>
      </c>
    </row>
    <row r="24" spans="1:2" x14ac:dyDescent="0.25">
      <c r="A24" s="18" t="s">
        <v>81</v>
      </c>
      <c r="B24" s="18" t="s">
        <v>26</v>
      </c>
    </row>
    <row r="25" spans="1:2" x14ac:dyDescent="0.25">
      <c r="A25" s="18" t="s">
        <v>82</v>
      </c>
      <c r="B25" s="18" t="s">
        <v>25</v>
      </c>
    </row>
    <row r="26" spans="1:2" x14ac:dyDescent="0.25">
      <c r="A26" s="18" t="s">
        <v>83</v>
      </c>
      <c r="B26" s="18" t="s">
        <v>24</v>
      </c>
    </row>
    <row r="27" spans="1:2" x14ac:dyDescent="0.25">
      <c r="A27" s="18" t="s">
        <v>84</v>
      </c>
      <c r="B27" s="18" t="s">
        <v>23</v>
      </c>
    </row>
    <row r="28" spans="1:2" x14ac:dyDescent="0.25">
      <c r="A28" s="18" t="s">
        <v>85</v>
      </c>
      <c r="B28" s="18" t="s">
        <v>22</v>
      </c>
    </row>
    <row r="29" spans="1:2" x14ac:dyDescent="0.25">
      <c r="A29" s="18" t="s">
        <v>86</v>
      </c>
      <c r="B29" s="18" t="s">
        <v>21</v>
      </c>
    </row>
    <row r="30" spans="1:2" x14ac:dyDescent="0.25">
      <c r="A30" s="18" t="s">
        <v>87</v>
      </c>
      <c r="B30" s="18" t="s">
        <v>20</v>
      </c>
    </row>
    <row r="31" spans="1:2" x14ac:dyDescent="0.25">
      <c r="A31" s="18" t="s">
        <v>88</v>
      </c>
      <c r="B31" s="18" t="s">
        <v>19</v>
      </c>
    </row>
    <row r="32" spans="1:2" x14ac:dyDescent="0.25">
      <c r="A32" s="18" t="s">
        <v>89</v>
      </c>
      <c r="B32" s="18" t="s">
        <v>18</v>
      </c>
    </row>
    <row r="33" spans="1:2" x14ac:dyDescent="0.25">
      <c r="A33" s="18" t="s">
        <v>90</v>
      </c>
      <c r="B33" s="18" t="s">
        <v>17</v>
      </c>
    </row>
    <row r="34" spans="1:2" x14ac:dyDescent="0.25">
      <c r="A34" s="18" t="s">
        <v>91</v>
      </c>
      <c r="B34" s="18" t="s">
        <v>16</v>
      </c>
    </row>
    <row r="35" spans="1:2" x14ac:dyDescent="0.25">
      <c r="A35" s="18" t="s">
        <v>92</v>
      </c>
      <c r="B35" s="18" t="s">
        <v>15</v>
      </c>
    </row>
    <row r="36" spans="1:2" x14ac:dyDescent="0.25">
      <c r="A36" s="18" t="s">
        <v>93</v>
      </c>
      <c r="B36" s="18" t="s">
        <v>14</v>
      </c>
    </row>
    <row r="37" spans="1:2" x14ac:dyDescent="0.25">
      <c r="A37" s="19" t="s">
        <v>94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3:AO168"/>
  <sheetViews>
    <sheetView tabSelected="1" topLeftCell="J14" zoomScale="70" zoomScaleNormal="70" workbookViewId="0">
      <selection activeCell="AD63" sqref="AD63"/>
    </sheetView>
  </sheetViews>
  <sheetFormatPr defaultRowHeight="15" x14ac:dyDescent="0.25"/>
  <cols>
    <col min="1" max="1" width="20.140625" customWidth="1"/>
    <col min="2" max="2" width="13.7109375" customWidth="1"/>
    <col min="3" max="3" width="23.7109375" bestFit="1" customWidth="1"/>
    <col min="4" max="4" width="19.42578125" customWidth="1"/>
    <col min="5" max="13" width="10.7109375" bestFit="1" customWidth="1"/>
    <col min="14" max="14" width="11.5703125" customWidth="1"/>
    <col min="15" max="15" width="12.28515625" bestFit="1" customWidth="1"/>
    <col min="16" max="29" width="10.85546875" bestFit="1" customWidth="1"/>
    <col min="30" max="40" width="10.42578125" bestFit="1" customWidth="1"/>
  </cols>
  <sheetData>
    <row r="3" spans="2:41" ht="21" x14ac:dyDescent="0.35">
      <c r="C3" s="51" t="s">
        <v>198</v>
      </c>
      <c r="D3" s="50"/>
      <c r="E3" s="50"/>
      <c r="F3" s="54"/>
      <c r="G3" s="54"/>
    </row>
    <row r="6" spans="2:41" x14ac:dyDescent="0.25">
      <c r="B6" t="s">
        <v>12</v>
      </c>
    </row>
    <row r="7" spans="2:41" x14ac:dyDescent="0.25">
      <c r="C7" s="4" t="s">
        <v>60</v>
      </c>
    </row>
    <row r="8" spans="2:41" x14ac:dyDescent="0.25">
      <c r="C8" s="4" t="s">
        <v>10</v>
      </c>
    </row>
    <row r="9" spans="2:41" x14ac:dyDescent="0.25">
      <c r="K9" t="s">
        <v>43</v>
      </c>
    </row>
    <row r="10" spans="2:41" x14ac:dyDescent="0.25">
      <c r="C10" s="6" t="s">
        <v>0</v>
      </c>
      <c r="D10" s="7" t="s">
        <v>4</v>
      </c>
      <c r="E10" s="7" t="s">
        <v>3</v>
      </c>
      <c r="F10" s="7" t="s">
        <v>1</v>
      </c>
      <c r="G10" s="7" t="s">
        <v>6</v>
      </c>
      <c r="H10" s="8" t="s">
        <v>5</v>
      </c>
      <c r="I10" s="8" t="s">
        <v>8</v>
      </c>
      <c r="J10" s="8" t="s">
        <v>2</v>
      </c>
      <c r="K10" s="8" t="s">
        <v>9</v>
      </c>
      <c r="L10" s="8" t="s">
        <v>7</v>
      </c>
      <c r="M10" s="6" t="s">
        <v>11</v>
      </c>
      <c r="N10" s="6" t="str">
        <f>Regions!C$3</f>
        <v>IE</v>
      </c>
      <c r="O10" s="6" t="str">
        <f>Regions!E$3</f>
        <v>IE-CW</v>
      </c>
      <c r="P10" s="6" t="str">
        <f>Regions!F$3</f>
        <v>IE-D</v>
      </c>
      <c r="Q10" s="6" t="str">
        <f>Regions!G$3</f>
        <v>IE-KE</v>
      </c>
      <c r="R10" s="6" t="str">
        <f>Regions!H$3</f>
        <v>IE-KK</v>
      </c>
      <c r="S10" s="6" t="str">
        <f>Regions!I$3</f>
        <v>IE-LS</v>
      </c>
      <c r="T10" s="6" t="str">
        <f>Regions!J$3</f>
        <v>IE-LD</v>
      </c>
      <c r="U10" s="6" t="str">
        <f>Regions!K$3</f>
        <v>IE-LH</v>
      </c>
      <c r="V10" s="6" t="str">
        <f>Regions!L$3</f>
        <v>IE-MH</v>
      </c>
      <c r="W10" s="6" t="str">
        <f>Regions!M$3</f>
        <v>IE-OY</v>
      </c>
      <c r="X10" s="6" t="str">
        <f>Regions!N$3</f>
        <v>IE-WH</v>
      </c>
      <c r="Y10" s="6" t="str">
        <f>Regions!O$3</f>
        <v>IE-WX</v>
      </c>
      <c r="Z10" s="6" t="str">
        <f>Regions!P$3</f>
        <v>IE-WW</v>
      </c>
      <c r="AA10" s="6" t="str">
        <f>Regions!Q$3</f>
        <v>IE-CE</v>
      </c>
      <c r="AB10" s="6" t="str">
        <f>Regions!R$3</f>
        <v>IE-CO</v>
      </c>
      <c r="AC10" s="6" t="str">
        <f>Regions!S$3</f>
        <v>IE-KY</v>
      </c>
      <c r="AD10" s="6" t="str">
        <f>Regions!T$3</f>
        <v>IE-LK</v>
      </c>
      <c r="AE10" s="6" t="str">
        <f>Regions!U$3</f>
        <v>IE-TA</v>
      </c>
      <c r="AF10" s="6" t="str">
        <f>Regions!V$3</f>
        <v>IE-WD</v>
      </c>
      <c r="AG10" s="6" t="str">
        <f>Regions!W$3</f>
        <v>IE-G</v>
      </c>
      <c r="AH10" s="6" t="str">
        <f>Regions!X$3</f>
        <v>IE-LM</v>
      </c>
      <c r="AI10" s="6" t="str">
        <f>Regions!Y$3</f>
        <v>IE-MO</v>
      </c>
      <c r="AJ10" s="6" t="str">
        <f>Regions!Z$3</f>
        <v>IE-RN</v>
      </c>
      <c r="AK10" s="6" t="str">
        <f>Regions!AA$3</f>
        <v>IE-SO</v>
      </c>
      <c r="AL10" s="6" t="str">
        <f>Regions!AB$3</f>
        <v>IE-CN</v>
      </c>
      <c r="AM10" s="6" t="str">
        <f>Regions!AC$3</f>
        <v>IE-DL</v>
      </c>
      <c r="AN10" s="6" t="str">
        <f>Regions!AD$3</f>
        <v>IE-MN</v>
      </c>
      <c r="AO10" s="6" t="s">
        <v>13</v>
      </c>
    </row>
    <row r="11" spans="2:41" x14ac:dyDescent="0.25">
      <c r="C11" t="s">
        <v>59</v>
      </c>
      <c r="E11" t="str">
        <f>C68</f>
        <v>T-WLK_WLK</v>
      </c>
      <c r="H11" t="str">
        <f>E109</f>
        <v>TRAPS</v>
      </c>
      <c r="J11">
        <v>2018</v>
      </c>
      <c r="K11" t="s">
        <v>44</v>
      </c>
      <c r="L11">
        <v>-1</v>
      </c>
      <c r="M11" t="str">
        <f>D116</f>
        <v>Walk</v>
      </c>
      <c r="N11" s="47">
        <f>ROUNDUP(C130,3)</f>
        <v>0.32400000000000001</v>
      </c>
      <c r="O11" s="47">
        <f t="shared" ref="O11:AN11" si="0">ROUNDUP(D130,3)</f>
        <v>0.29599999999999999</v>
      </c>
      <c r="P11" s="47">
        <f t="shared" si="0"/>
        <v>0.35</v>
      </c>
      <c r="Q11" s="47">
        <f t="shared" si="0"/>
        <v>0.314</v>
      </c>
      <c r="R11" s="47">
        <f t="shared" si="0"/>
        <v>0.30099999999999999</v>
      </c>
      <c r="S11" s="47">
        <f t="shared" si="0"/>
        <v>0.32600000000000001</v>
      </c>
      <c r="T11" s="47">
        <f t="shared" si="0"/>
        <v>0.313</v>
      </c>
      <c r="U11" s="47">
        <f t="shared" si="0"/>
        <v>0.34499999999999997</v>
      </c>
      <c r="V11" s="47">
        <f t="shared" si="0"/>
        <v>0.317</v>
      </c>
      <c r="W11" s="47">
        <f t="shared" si="0"/>
        <v>0.30599999999999999</v>
      </c>
      <c r="X11" s="47">
        <f t="shared" si="0"/>
        <v>0.307</v>
      </c>
      <c r="Y11" s="47">
        <f t="shared" si="0"/>
        <v>0.29799999999999999</v>
      </c>
      <c r="Z11" s="47">
        <f t="shared" si="0"/>
        <v>0.32</v>
      </c>
      <c r="AA11" s="47">
        <f t="shared" si="0"/>
        <v>0.30399999999999999</v>
      </c>
      <c r="AB11" s="47">
        <f t="shared" si="0"/>
        <v>0.32800000000000001</v>
      </c>
      <c r="AC11" s="47">
        <f t="shared" si="0"/>
        <v>0.29199999999999998</v>
      </c>
      <c r="AD11" s="47">
        <f t="shared" si="0"/>
        <v>0.32300000000000001</v>
      </c>
      <c r="AE11" s="47">
        <f t="shared" si="0"/>
        <v>0.28999999999999998</v>
      </c>
      <c r="AF11" s="47">
        <f t="shared" si="0"/>
        <v>0.318</v>
      </c>
      <c r="AG11" s="47">
        <f t="shared" si="0"/>
        <v>0.316</v>
      </c>
      <c r="AH11" s="47">
        <f t="shared" si="0"/>
        <v>0.30499999999999999</v>
      </c>
      <c r="AI11" s="47">
        <f t="shared" si="0"/>
        <v>0.29799999999999999</v>
      </c>
      <c r="AJ11" s="47">
        <f t="shared" si="0"/>
        <v>0.28200000000000003</v>
      </c>
      <c r="AK11" s="47">
        <f t="shared" si="0"/>
        <v>0.32500000000000001</v>
      </c>
      <c r="AL11" s="47">
        <f t="shared" si="0"/>
        <v>0.33800000000000002</v>
      </c>
      <c r="AM11" s="47">
        <f t="shared" si="0"/>
        <v>0.36399999999999999</v>
      </c>
      <c r="AN11" s="47">
        <f t="shared" si="0"/>
        <v>0.29299999999999998</v>
      </c>
      <c r="AO11" s="9">
        <v>0</v>
      </c>
    </row>
    <row r="12" spans="2:41" x14ac:dyDescent="0.25">
      <c r="J12">
        <v>0</v>
      </c>
      <c r="K12" t="s">
        <v>44</v>
      </c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>
        <v>5</v>
      </c>
    </row>
    <row r="13" spans="2:41" x14ac:dyDescent="0.25">
      <c r="C13" t="s">
        <v>45</v>
      </c>
      <c r="E13" t="str">
        <f>C69</f>
        <v>T-CYC_CYC</v>
      </c>
      <c r="H13" t="str">
        <f>H11</f>
        <v>TRAPS</v>
      </c>
      <c r="J13">
        <v>2018</v>
      </c>
      <c r="K13" t="s">
        <v>44</v>
      </c>
      <c r="L13">
        <v>-1</v>
      </c>
      <c r="M13" s="5" t="str">
        <f>D117</f>
        <v>Bike</v>
      </c>
      <c r="N13" s="47">
        <f>ROUNDUP(C131,3)</f>
        <v>5.3999999999999999E-2</v>
      </c>
      <c r="O13" s="47">
        <f t="shared" ref="O13:AN13" si="1">ROUNDUP(D131,3)</f>
        <v>0.05</v>
      </c>
      <c r="P13" s="47">
        <f t="shared" si="1"/>
        <v>5.9000000000000004E-2</v>
      </c>
      <c r="Q13" s="47">
        <f t="shared" si="1"/>
        <v>5.2999999999999999E-2</v>
      </c>
      <c r="R13" s="47">
        <f t="shared" si="1"/>
        <v>5.1000000000000004E-2</v>
      </c>
      <c r="S13" s="47">
        <f t="shared" si="1"/>
        <v>5.5E-2</v>
      </c>
      <c r="T13" s="47">
        <f t="shared" si="1"/>
        <v>5.2999999999999999E-2</v>
      </c>
      <c r="U13" s="47">
        <f t="shared" si="1"/>
        <v>5.8000000000000003E-2</v>
      </c>
      <c r="V13" s="47">
        <f t="shared" si="1"/>
        <v>5.2999999999999999E-2</v>
      </c>
      <c r="W13" s="47">
        <f t="shared" si="1"/>
        <v>5.1000000000000004E-2</v>
      </c>
      <c r="X13" s="47">
        <f t="shared" si="1"/>
        <v>5.1999999999999998E-2</v>
      </c>
      <c r="Y13" s="47">
        <f t="shared" si="1"/>
        <v>0.05</v>
      </c>
      <c r="Z13" s="47">
        <f t="shared" si="1"/>
        <v>5.3999999999999999E-2</v>
      </c>
      <c r="AA13" s="47">
        <f t="shared" si="1"/>
        <v>5.1000000000000004E-2</v>
      </c>
      <c r="AB13" s="47">
        <f t="shared" si="1"/>
        <v>5.5E-2</v>
      </c>
      <c r="AC13" s="47">
        <f t="shared" si="1"/>
        <v>4.9000000000000002E-2</v>
      </c>
      <c r="AD13" s="47">
        <f t="shared" si="1"/>
        <v>5.3999999999999999E-2</v>
      </c>
      <c r="AE13" s="47">
        <f t="shared" si="1"/>
        <v>4.9000000000000002E-2</v>
      </c>
      <c r="AF13" s="47">
        <f t="shared" si="1"/>
        <v>5.2999999999999999E-2</v>
      </c>
      <c r="AG13" s="47">
        <f t="shared" si="1"/>
        <v>5.2999999999999999E-2</v>
      </c>
      <c r="AH13" s="47">
        <f t="shared" si="1"/>
        <v>5.1000000000000004E-2</v>
      </c>
      <c r="AI13" s="47">
        <f t="shared" si="1"/>
        <v>0.05</v>
      </c>
      <c r="AJ13" s="47">
        <f t="shared" si="1"/>
        <v>4.7E-2</v>
      </c>
      <c r="AK13" s="47">
        <f t="shared" si="1"/>
        <v>5.5E-2</v>
      </c>
      <c r="AL13" s="47">
        <f t="shared" si="1"/>
        <v>5.7000000000000002E-2</v>
      </c>
      <c r="AM13" s="47">
        <f t="shared" si="1"/>
        <v>6.0999999999999999E-2</v>
      </c>
      <c r="AN13" s="47">
        <f t="shared" si="1"/>
        <v>4.9000000000000002E-2</v>
      </c>
      <c r="AO13" s="9">
        <v>0</v>
      </c>
    </row>
    <row r="14" spans="2:41" x14ac:dyDescent="0.25">
      <c r="J14">
        <v>0</v>
      </c>
      <c r="K14" t="s">
        <v>44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>
        <v>5</v>
      </c>
    </row>
    <row r="15" spans="2:41" x14ac:dyDescent="0.25">
      <c r="C15" t="s">
        <v>46</v>
      </c>
      <c r="E15" t="str">
        <f>LEFT(C71,5)&amp;"*"</f>
        <v>T-MOT*</v>
      </c>
      <c r="H15" t="str">
        <f>H13</f>
        <v>TRAPS</v>
      </c>
      <c r="J15">
        <v>2018</v>
      </c>
      <c r="K15" t="s">
        <v>44</v>
      </c>
      <c r="L15">
        <v>-1</v>
      </c>
      <c r="M15" s="5" t="str">
        <f>D118</f>
        <v>2-wheelers</v>
      </c>
      <c r="N15" s="45">
        <f>ROUNDUP(C132,4)</f>
        <v>1.2999999999999999E-3</v>
      </c>
      <c r="O15" s="45">
        <f t="shared" ref="O15:AN15" si="2">ROUNDUP(D132,4)</f>
        <v>9.0000000000000008E-4</v>
      </c>
      <c r="P15" s="45">
        <f t="shared" si="2"/>
        <v>1.5E-3</v>
      </c>
      <c r="Q15" s="45">
        <f t="shared" si="2"/>
        <v>1.4E-3</v>
      </c>
      <c r="R15" s="45">
        <f t="shared" si="2"/>
        <v>1E-3</v>
      </c>
      <c r="S15" s="45">
        <f t="shared" si="2"/>
        <v>6.9999999999999999E-4</v>
      </c>
      <c r="T15" s="45">
        <f t="shared" si="2"/>
        <v>1.2999999999999999E-3</v>
      </c>
      <c r="U15" s="45">
        <f t="shared" si="2"/>
        <v>9.0000000000000008E-4</v>
      </c>
      <c r="V15" s="45">
        <f t="shared" si="2"/>
        <v>1.4E-3</v>
      </c>
      <c r="W15" s="45">
        <f t="shared" si="2"/>
        <v>1.2999999999999999E-3</v>
      </c>
      <c r="X15" s="45">
        <f t="shared" si="2"/>
        <v>1.2000000000000001E-3</v>
      </c>
      <c r="Y15" s="45">
        <f t="shared" si="2"/>
        <v>1.2999999999999999E-3</v>
      </c>
      <c r="Z15" s="45">
        <f t="shared" si="2"/>
        <v>1.5E-3</v>
      </c>
      <c r="AA15" s="45">
        <f t="shared" si="2"/>
        <v>1.2999999999999999E-3</v>
      </c>
      <c r="AB15" s="45">
        <f t="shared" si="2"/>
        <v>1.5E-3</v>
      </c>
      <c r="AC15" s="45">
        <f t="shared" si="2"/>
        <v>1E-3</v>
      </c>
      <c r="AD15" s="45">
        <f t="shared" si="2"/>
        <v>1.1000000000000001E-3</v>
      </c>
      <c r="AE15" s="45">
        <f t="shared" si="2"/>
        <v>1.2000000000000001E-3</v>
      </c>
      <c r="AF15" s="45">
        <f t="shared" si="2"/>
        <v>1.4E-3</v>
      </c>
      <c r="AG15" s="45">
        <f t="shared" si="2"/>
        <v>8.0000000000000004E-4</v>
      </c>
      <c r="AH15" s="47">
        <f>ROUNDUP(W132,3)</f>
        <v>2E-3</v>
      </c>
      <c r="AI15" s="45">
        <f t="shared" si="2"/>
        <v>8.0000000000000004E-4</v>
      </c>
      <c r="AJ15" s="45">
        <f t="shared" si="2"/>
        <v>8.0000000000000004E-4</v>
      </c>
      <c r="AK15" s="45">
        <f t="shared" si="2"/>
        <v>9.0000000000000008E-4</v>
      </c>
      <c r="AL15" s="45">
        <f t="shared" si="2"/>
        <v>8.0000000000000004E-4</v>
      </c>
      <c r="AM15" s="45">
        <f t="shared" si="2"/>
        <v>8.0000000000000004E-4</v>
      </c>
      <c r="AN15" s="45">
        <f t="shared" si="2"/>
        <v>8.0000000000000004E-4</v>
      </c>
      <c r="AO15" s="9">
        <v>0</v>
      </c>
    </row>
    <row r="16" spans="2:41" x14ac:dyDescent="0.25">
      <c r="J16">
        <v>0</v>
      </c>
      <c r="K16" t="s">
        <v>44</v>
      </c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>
        <v>5</v>
      </c>
    </row>
    <row r="17" spans="3:41" x14ac:dyDescent="0.25">
      <c r="C17" t="s">
        <v>47</v>
      </c>
      <c r="E17" s="5" t="str">
        <f>LEFT(C73,5)&amp;"*"</f>
        <v>T-CAR*</v>
      </c>
      <c r="H17" t="str">
        <f>H15</f>
        <v>TRAPS</v>
      </c>
      <c r="J17">
        <v>2018</v>
      </c>
      <c r="K17" t="s">
        <v>44</v>
      </c>
      <c r="L17">
        <v>-1</v>
      </c>
      <c r="M17" s="5" t="str">
        <f>D119</f>
        <v>LDV</v>
      </c>
      <c r="N17" s="44">
        <f>ROUNDUP(C133,3)</f>
        <v>0.51500000000000001</v>
      </c>
      <c r="O17" s="44">
        <f t="shared" ref="O17:AN17" si="3">ROUNDUP(D133,3)</f>
        <v>0.57699999999999996</v>
      </c>
      <c r="P17" s="44">
        <f t="shared" si="3"/>
        <v>0.41599999999999998</v>
      </c>
      <c r="Q17" s="44">
        <f t="shared" si="3"/>
        <v>0.53900000000000003</v>
      </c>
      <c r="R17" s="44">
        <f t="shared" si="3"/>
        <v>0.52800000000000002</v>
      </c>
      <c r="S17" s="44">
        <f t="shared" si="3"/>
        <v>0.54500000000000004</v>
      </c>
      <c r="T17" s="44">
        <f t="shared" si="3"/>
        <v>0.54800000000000004</v>
      </c>
      <c r="U17" s="44">
        <f t="shared" si="3"/>
        <v>0.50700000000000001</v>
      </c>
      <c r="V17" s="44">
        <f t="shared" si="3"/>
        <v>0.55000000000000004</v>
      </c>
      <c r="W17" s="44">
        <f t="shared" si="3"/>
        <v>0.54300000000000004</v>
      </c>
      <c r="X17" s="44">
        <f t="shared" si="3"/>
        <v>0.57099999999999995</v>
      </c>
      <c r="Y17" s="44">
        <f t="shared" si="3"/>
        <v>0.57899999999999996</v>
      </c>
      <c r="Z17" s="44">
        <f t="shared" si="3"/>
        <v>0.54900000000000004</v>
      </c>
      <c r="AA17" s="44">
        <f t="shared" si="3"/>
        <v>0.57499999999999996</v>
      </c>
      <c r="AB17" s="44">
        <f t="shared" si="3"/>
        <v>0.54600000000000004</v>
      </c>
      <c r="AC17" s="44">
        <f t="shared" si="3"/>
        <v>0.53</v>
      </c>
      <c r="AD17" s="44">
        <f t="shared" si="3"/>
        <v>0.54900000000000004</v>
      </c>
      <c r="AE17" s="44">
        <f t="shared" si="3"/>
        <v>0.57699999999999996</v>
      </c>
      <c r="AF17" s="44">
        <f t="shared" si="3"/>
        <v>0.56499999999999995</v>
      </c>
      <c r="AG17" s="44">
        <f t="shared" si="3"/>
        <v>0.53200000000000003</v>
      </c>
      <c r="AH17" s="44">
        <f t="shared" si="3"/>
        <v>0.57099999999999995</v>
      </c>
      <c r="AI17" s="44">
        <f t="shared" si="3"/>
        <v>0.54500000000000004</v>
      </c>
      <c r="AJ17" s="44">
        <f t="shared" si="3"/>
        <v>0.60599999999999998</v>
      </c>
      <c r="AK17" s="44">
        <f t="shared" si="3"/>
        <v>0.54600000000000004</v>
      </c>
      <c r="AL17" s="44">
        <f t="shared" si="3"/>
        <v>0.57199999999999995</v>
      </c>
      <c r="AM17" s="44">
        <f t="shared" si="3"/>
        <v>0.56100000000000005</v>
      </c>
      <c r="AN17" s="44">
        <f t="shared" si="3"/>
        <v>0.49299999999999999</v>
      </c>
      <c r="AO17" s="9">
        <v>0</v>
      </c>
    </row>
    <row r="18" spans="3:41" x14ac:dyDescent="0.25">
      <c r="J18">
        <v>0</v>
      </c>
      <c r="K18" t="s">
        <v>44</v>
      </c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>
        <v>5</v>
      </c>
    </row>
    <row r="19" spans="3:41" x14ac:dyDescent="0.25">
      <c r="C19" t="s">
        <v>48</v>
      </c>
      <c r="E19" s="5" t="str">
        <f>LEFT(C83,5)&amp;"*"</f>
        <v>T-TAX*</v>
      </c>
      <c r="H19" t="str">
        <f>H17</f>
        <v>TRAPS</v>
      </c>
      <c r="J19">
        <v>2018</v>
      </c>
      <c r="K19" t="s">
        <v>44</v>
      </c>
      <c r="L19">
        <v>-1</v>
      </c>
      <c r="M19" s="5" t="str">
        <f>D120</f>
        <v>Taxis</v>
      </c>
      <c r="N19" s="44">
        <f>ROUNDUP(C134,3)</f>
        <v>1.7000000000000001E-2</v>
      </c>
      <c r="O19" s="44">
        <f t="shared" ref="O19:AN19" si="4">ROUNDUP(D134,3)</f>
        <v>8.0000000000000002E-3</v>
      </c>
      <c r="P19" s="44">
        <f t="shared" si="4"/>
        <v>3.3000000000000002E-2</v>
      </c>
      <c r="Q19" s="44">
        <f t="shared" si="4"/>
        <v>1.4999999999999999E-2</v>
      </c>
      <c r="R19" s="44">
        <f t="shared" si="4"/>
        <v>8.0000000000000002E-3</v>
      </c>
      <c r="S19" s="44">
        <f t="shared" si="4"/>
        <v>9.9999999999999985E-3</v>
      </c>
      <c r="T19" s="44">
        <f t="shared" si="4"/>
        <v>9.0000000000000011E-3</v>
      </c>
      <c r="U19" s="44">
        <f t="shared" si="4"/>
        <v>0.02</v>
      </c>
      <c r="V19" s="44">
        <f t="shared" si="4"/>
        <v>0.02</v>
      </c>
      <c r="W19" s="44">
        <f t="shared" si="4"/>
        <v>7.0000000000000001E-3</v>
      </c>
      <c r="X19" s="44">
        <f t="shared" si="4"/>
        <v>1.2E-2</v>
      </c>
      <c r="Y19" s="44">
        <f t="shared" si="4"/>
        <v>7.0000000000000001E-3</v>
      </c>
      <c r="Z19" s="44">
        <f t="shared" si="4"/>
        <v>9.9999999999999985E-3</v>
      </c>
      <c r="AA19" s="44">
        <f t="shared" si="4"/>
        <v>1.0999999999999999E-2</v>
      </c>
      <c r="AB19" s="44">
        <f t="shared" si="4"/>
        <v>1.3000000000000001E-2</v>
      </c>
      <c r="AC19" s="44">
        <f t="shared" si="4"/>
        <v>1.0999999999999999E-2</v>
      </c>
      <c r="AD19" s="44">
        <f t="shared" si="4"/>
        <v>1.3000000000000001E-2</v>
      </c>
      <c r="AE19" s="44">
        <f t="shared" si="4"/>
        <v>6.0000000000000001E-3</v>
      </c>
      <c r="AF19" s="44">
        <f t="shared" si="4"/>
        <v>9.0000000000000011E-3</v>
      </c>
      <c r="AG19" s="44">
        <f t="shared" si="4"/>
        <v>1.3999999999999999E-2</v>
      </c>
      <c r="AH19" s="44">
        <f t="shared" si="4"/>
        <v>9.0000000000000011E-3</v>
      </c>
      <c r="AI19" s="44">
        <f t="shared" si="4"/>
        <v>8.0000000000000002E-3</v>
      </c>
      <c r="AJ19" s="44">
        <f t="shared" si="4"/>
        <v>7.0000000000000001E-3</v>
      </c>
      <c r="AK19" s="44">
        <f t="shared" si="4"/>
        <v>9.0000000000000011E-3</v>
      </c>
      <c r="AL19" s="44">
        <f t="shared" si="4"/>
        <v>9.0000000000000011E-3</v>
      </c>
      <c r="AM19" s="44">
        <f t="shared" si="4"/>
        <v>9.9999999999999985E-3</v>
      </c>
      <c r="AN19" s="44">
        <f t="shared" si="4"/>
        <v>5.0000000000000001E-3</v>
      </c>
      <c r="AO19" s="9">
        <v>0</v>
      </c>
    </row>
    <row r="20" spans="3:41" x14ac:dyDescent="0.25">
      <c r="J20">
        <v>0</v>
      </c>
      <c r="K20" t="s">
        <v>44</v>
      </c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>
        <v>5</v>
      </c>
    </row>
    <row r="21" spans="3:41" x14ac:dyDescent="0.25">
      <c r="C21" t="s">
        <v>49</v>
      </c>
      <c r="E21" s="5" t="str">
        <f>LEFT(C87,5)&amp;"*"</f>
        <v>T-BUS*</v>
      </c>
      <c r="H21" t="str">
        <f>H19</f>
        <v>TRAPS</v>
      </c>
      <c r="J21">
        <v>2018</v>
      </c>
      <c r="K21" t="s">
        <v>44</v>
      </c>
      <c r="L21">
        <v>-1</v>
      </c>
      <c r="M21" s="5" t="str">
        <f>D121</f>
        <v>BUS</v>
      </c>
      <c r="N21" s="44">
        <f>ROUNDUP(C135,3)</f>
        <v>8.3000000000000004E-2</v>
      </c>
      <c r="O21" s="44">
        <f t="shared" ref="O21:AN21" si="5">ROUNDUP(D135,3)</f>
        <v>7.1000000000000008E-2</v>
      </c>
      <c r="P21" s="44">
        <f t="shared" si="5"/>
        <v>0.114</v>
      </c>
      <c r="Q21" s="44">
        <f t="shared" si="5"/>
        <v>8.1000000000000003E-2</v>
      </c>
      <c r="R21" s="44">
        <f t="shared" si="5"/>
        <v>0.113</v>
      </c>
      <c r="S21" s="44">
        <f t="shared" si="5"/>
        <v>6.5000000000000002E-2</v>
      </c>
      <c r="T21" s="44">
        <f t="shared" si="5"/>
        <v>7.8E-2</v>
      </c>
      <c r="U21" s="44">
        <f t="shared" si="5"/>
        <v>7.2999999999999995E-2</v>
      </c>
      <c r="V21" s="44">
        <f t="shared" si="5"/>
        <v>6.0999999999999999E-2</v>
      </c>
      <c r="W21" s="44">
        <f t="shared" si="5"/>
        <v>9.2999999999999999E-2</v>
      </c>
      <c r="X21" s="44">
        <f t="shared" si="5"/>
        <v>5.9000000000000004E-2</v>
      </c>
      <c r="Y21" s="44">
        <f t="shared" si="5"/>
        <v>6.8000000000000005E-2</v>
      </c>
      <c r="Z21" s="44">
        <f t="shared" si="5"/>
        <v>6.9000000000000006E-2</v>
      </c>
      <c r="AA21" s="44">
        <f t="shared" si="5"/>
        <v>6.0999999999999999E-2</v>
      </c>
      <c r="AB21" s="44">
        <f t="shared" si="5"/>
        <v>0.06</v>
      </c>
      <c r="AC21" s="44">
        <f t="shared" si="5"/>
        <v>0.12</v>
      </c>
      <c r="AD21" s="44">
        <f t="shared" si="5"/>
        <v>6.2E-2</v>
      </c>
      <c r="AE21" s="44">
        <f t="shared" si="5"/>
        <v>0.08</v>
      </c>
      <c r="AF21" s="44">
        <f t="shared" si="5"/>
        <v>5.6000000000000001E-2</v>
      </c>
      <c r="AG21" s="44">
        <f t="shared" si="5"/>
        <v>8.6999999999999994E-2</v>
      </c>
      <c r="AH21" s="44">
        <f t="shared" si="5"/>
        <v>6.5000000000000002E-2</v>
      </c>
      <c r="AI21" s="44">
        <f t="shared" si="5"/>
        <v>0.10100000000000001</v>
      </c>
      <c r="AJ21" s="44">
        <f t="shared" si="5"/>
        <v>5.9000000000000004E-2</v>
      </c>
      <c r="AK21" s="44">
        <f t="shared" si="5"/>
        <v>6.7000000000000004E-2</v>
      </c>
      <c r="AL21" s="44">
        <f t="shared" si="5"/>
        <v>2.6000000000000002E-2</v>
      </c>
      <c r="AM21" s="44">
        <f t="shared" si="5"/>
        <v>5.0000000000000001E-3</v>
      </c>
      <c r="AN21" s="44">
        <f t="shared" si="5"/>
        <v>0.161</v>
      </c>
      <c r="AO21" s="9">
        <v>0</v>
      </c>
    </row>
    <row r="22" spans="3:41" x14ac:dyDescent="0.25">
      <c r="J22">
        <v>0</v>
      </c>
      <c r="K22" t="s">
        <v>44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>
        <v>5</v>
      </c>
    </row>
    <row r="23" spans="3:41" x14ac:dyDescent="0.25">
      <c r="C23" s="12" t="s">
        <v>58</v>
      </c>
      <c r="D23" s="12"/>
      <c r="E23" s="12" t="str">
        <f>LEFT(C89,5)&amp;"*"</f>
        <v>T-LPT*</v>
      </c>
      <c r="F23" s="12"/>
      <c r="G23" s="12"/>
      <c r="H23" s="12" t="str">
        <f>H21</f>
        <v>TRAPS</v>
      </c>
      <c r="I23" s="12"/>
      <c r="J23" s="12">
        <v>2018</v>
      </c>
      <c r="K23" s="12" t="s">
        <v>44</v>
      </c>
      <c r="L23" s="12">
        <v>-1</v>
      </c>
      <c r="M23" s="12" t="str">
        <f>D122</f>
        <v>Light rail (LUAS)</v>
      </c>
      <c r="N23" s="49">
        <f>ROUNDUP(C136,3)</f>
        <v>8.0000000000000002E-3</v>
      </c>
      <c r="O23" s="49">
        <f t="shared" ref="O23:AN23" si="6">ROUNDUP(D136,3)</f>
        <v>0</v>
      </c>
      <c r="P23" s="49">
        <f t="shared" si="6"/>
        <v>3.0000000000000002E-2</v>
      </c>
      <c r="Q23" s="49">
        <f t="shared" si="6"/>
        <v>0</v>
      </c>
      <c r="R23" s="49">
        <f t="shared" si="6"/>
        <v>0</v>
      </c>
      <c r="S23" s="49">
        <f t="shared" si="6"/>
        <v>0</v>
      </c>
      <c r="T23" s="49">
        <f t="shared" si="6"/>
        <v>0</v>
      </c>
      <c r="U23" s="49">
        <f t="shared" si="6"/>
        <v>0</v>
      </c>
      <c r="V23" s="49">
        <f t="shared" si="6"/>
        <v>0</v>
      </c>
      <c r="W23" s="49">
        <f t="shared" si="6"/>
        <v>0</v>
      </c>
      <c r="X23" s="49">
        <f t="shared" si="6"/>
        <v>0</v>
      </c>
      <c r="Y23" s="49">
        <f t="shared" si="6"/>
        <v>0</v>
      </c>
      <c r="Z23" s="49">
        <f t="shared" si="6"/>
        <v>0</v>
      </c>
      <c r="AA23" s="49">
        <f t="shared" si="6"/>
        <v>0</v>
      </c>
      <c r="AB23" s="49">
        <f t="shared" si="6"/>
        <v>0</v>
      </c>
      <c r="AC23" s="49">
        <f t="shared" si="6"/>
        <v>0</v>
      </c>
      <c r="AD23" s="49">
        <f t="shared" si="6"/>
        <v>0</v>
      </c>
      <c r="AE23" s="49">
        <f t="shared" si="6"/>
        <v>0</v>
      </c>
      <c r="AF23" s="49">
        <f t="shared" si="6"/>
        <v>0</v>
      </c>
      <c r="AG23" s="49">
        <f t="shared" si="6"/>
        <v>0</v>
      </c>
      <c r="AH23" s="49">
        <f t="shared" si="6"/>
        <v>0</v>
      </c>
      <c r="AI23" s="49">
        <f t="shared" si="6"/>
        <v>0</v>
      </c>
      <c r="AJ23" s="49">
        <f t="shared" si="6"/>
        <v>0</v>
      </c>
      <c r="AK23" s="49">
        <f t="shared" si="6"/>
        <v>0</v>
      </c>
      <c r="AL23" s="49">
        <f t="shared" si="6"/>
        <v>0</v>
      </c>
      <c r="AM23" s="49">
        <f t="shared" si="6"/>
        <v>0</v>
      </c>
      <c r="AN23" s="49">
        <f t="shared" si="6"/>
        <v>0</v>
      </c>
      <c r="AO23" s="13">
        <v>0</v>
      </c>
    </row>
    <row r="24" spans="3:41" x14ac:dyDescent="0.25">
      <c r="C24" s="10"/>
      <c r="D24" s="10"/>
      <c r="E24" s="10"/>
      <c r="F24" s="10"/>
      <c r="G24" s="10"/>
      <c r="H24" s="10"/>
      <c r="I24" s="10"/>
      <c r="J24" s="10">
        <v>0</v>
      </c>
      <c r="K24" s="10" t="s">
        <v>44</v>
      </c>
      <c r="L24" s="10"/>
      <c r="M24" s="10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0">
        <v>5</v>
      </c>
    </row>
    <row r="25" spans="3:41" x14ac:dyDescent="0.25">
      <c r="N25" s="9"/>
    </row>
    <row r="26" spans="3:41" x14ac:dyDescent="0.25">
      <c r="M26" t="s">
        <v>193</v>
      </c>
      <c r="N26" s="45">
        <f t="shared" ref="N26:AN26" si="7">SUM(N11:N24)</f>
        <v>1.0023</v>
      </c>
      <c r="O26" s="45">
        <f t="shared" si="7"/>
        <v>1.0028999999999999</v>
      </c>
      <c r="P26" s="45">
        <f t="shared" si="7"/>
        <v>1.0035000000000001</v>
      </c>
      <c r="Q26" s="45">
        <f t="shared" si="7"/>
        <v>1.0034000000000001</v>
      </c>
      <c r="R26" s="45">
        <f t="shared" si="7"/>
        <v>1.002</v>
      </c>
      <c r="S26" s="45">
        <f t="shared" si="7"/>
        <v>1.0017</v>
      </c>
      <c r="T26" s="45">
        <f t="shared" si="7"/>
        <v>1.0023</v>
      </c>
      <c r="U26" s="45">
        <f t="shared" si="7"/>
        <v>1.0039</v>
      </c>
      <c r="V26" s="45">
        <f t="shared" si="7"/>
        <v>1.0024</v>
      </c>
      <c r="W26" s="45">
        <f t="shared" si="7"/>
        <v>1.0013000000000001</v>
      </c>
      <c r="X26" s="45">
        <f t="shared" si="7"/>
        <v>1.0022</v>
      </c>
      <c r="Y26" s="45">
        <f t="shared" si="7"/>
        <v>1.0032999999999999</v>
      </c>
      <c r="Z26" s="45">
        <f t="shared" si="7"/>
        <v>1.0035000000000001</v>
      </c>
      <c r="AA26" s="45">
        <f t="shared" si="7"/>
        <v>1.0033000000000001</v>
      </c>
      <c r="AB26" s="45">
        <f t="shared" si="7"/>
        <v>1.0035000000000001</v>
      </c>
      <c r="AC26" s="45">
        <f t="shared" si="7"/>
        <v>1.0030000000000001</v>
      </c>
      <c r="AD26" s="45">
        <f t="shared" si="7"/>
        <v>1.0021</v>
      </c>
      <c r="AE26" s="45">
        <f t="shared" si="7"/>
        <v>1.0031999999999999</v>
      </c>
      <c r="AF26" s="45">
        <f t="shared" si="7"/>
        <v>1.0024</v>
      </c>
      <c r="AG26" s="45">
        <f t="shared" si="7"/>
        <v>1.0028000000000001</v>
      </c>
      <c r="AH26" s="45">
        <f t="shared" si="7"/>
        <v>1.0029999999999999</v>
      </c>
      <c r="AI26" s="45">
        <f t="shared" si="7"/>
        <v>1.0028000000000001</v>
      </c>
      <c r="AJ26" s="45">
        <f t="shared" si="7"/>
        <v>1.0018</v>
      </c>
      <c r="AK26" s="45">
        <f t="shared" si="7"/>
        <v>1.0029000000000001</v>
      </c>
      <c r="AL26" s="45">
        <f t="shared" si="7"/>
        <v>1.0027999999999999</v>
      </c>
      <c r="AM26" s="45">
        <f t="shared" si="7"/>
        <v>1.0018</v>
      </c>
      <c r="AN26" s="45">
        <f t="shared" si="7"/>
        <v>1.0018</v>
      </c>
    </row>
    <row r="29" spans="3:41" x14ac:dyDescent="0.25">
      <c r="C29" s="4"/>
    </row>
    <row r="30" spans="3:41" x14ac:dyDescent="0.25">
      <c r="C30" s="4"/>
    </row>
    <row r="31" spans="3:41" x14ac:dyDescent="0.25">
      <c r="K31" t="s">
        <v>43</v>
      </c>
    </row>
    <row r="32" spans="3:41" x14ac:dyDescent="0.25">
      <c r="C32" s="6" t="s">
        <v>0</v>
      </c>
      <c r="D32" s="7" t="s">
        <v>4</v>
      </c>
      <c r="E32" s="7" t="s">
        <v>3</v>
      </c>
      <c r="F32" s="7" t="s">
        <v>1</v>
      </c>
      <c r="G32" s="7" t="s">
        <v>6</v>
      </c>
      <c r="H32" s="8" t="s">
        <v>5</v>
      </c>
      <c r="I32" s="8" t="s">
        <v>8</v>
      </c>
      <c r="J32" s="8" t="s">
        <v>2</v>
      </c>
      <c r="K32" s="8" t="s">
        <v>9</v>
      </c>
      <c r="L32" s="8" t="s">
        <v>7</v>
      </c>
      <c r="M32" s="6" t="s">
        <v>11</v>
      </c>
      <c r="N32" s="6" t="str">
        <f>Regions!C$3</f>
        <v>IE</v>
      </c>
      <c r="O32" s="6" t="str">
        <f>Regions!E$3</f>
        <v>IE-CW</v>
      </c>
      <c r="P32" s="6" t="str">
        <f>Regions!F$3</f>
        <v>IE-D</v>
      </c>
      <c r="Q32" s="6" t="str">
        <f>Regions!G$3</f>
        <v>IE-KE</v>
      </c>
      <c r="R32" s="6" t="str">
        <f>Regions!H$3</f>
        <v>IE-KK</v>
      </c>
      <c r="S32" s="6" t="str">
        <f>Regions!I$3</f>
        <v>IE-LS</v>
      </c>
      <c r="T32" s="6" t="str">
        <f>Regions!J$3</f>
        <v>IE-LD</v>
      </c>
      <c r="U32" s="6" t="str">
        <f>Regions!K$3</f>
        <v>IE-LH</v>
      </c>
      <c r="V32" s="6" t="str">
        <f>Regions!L$3</f>
        <v>IE-MH</v>
      </c>
      <c r="W32" s="6" t="str">
        <f>Regions!M$3</f>
        <v>IE-OY</v>
      </c>
      <c r="X32" s="6" t="str">
        <f>Regions!N$3</f>
        <v>IE-WH</v>
      </c>
      <c r="Y32" s="6" t="str">
        <f>Regions!O$3</f>
        <v>IE-WX</v>
      </c>
      <c r="Z32" s="6" t="str">
        <f>Regions!P$3</f>
        <v>IE-WW</v>
      </c>
      <c r="AA32" s="6" t="str">
        <f>Regions!Q$3</f>
        <v>IE-CE</v>
      </c>
      <c r="AB32" s="6" t="str">
        <f>Regions!R$3</f>
        <v>IE-CO</v>
      </c>
      <c r="AC32" s="6" t="str">
        <f>Regions!S$3</f>
        <v>IE-KY</v>
      </c>
      <c r="AD32" s="6" t="str">
        <f>Regions!T$3</f>
        <v>IE-LK</v>
      </c>
      <c r="AE32" s="6" t="str">
        <f>Regions!U$3</f>
        <v>IE-TA</v>
      </c>
      <c r="AF32" s="6" t="str">
        <f>Regions!V$3</f>
        <v>IE-WD</v>
      </c>
      <c r="AG32" s="6" t="str">
        <f>Regions!W$3</f>
        <v>IE-G</v>
      </c>
      <c r="AH32" s="6" t="str">
        <f>Regions!X$3</f>
        <v>IE-LM</v>
      </c>
      <c r="AI32" s="6" t="str">
        <f>Regions!Y$3</f>
        <v>IE-MO</v>
      </c>
      <c r="AJ32" s="6" t="str">
        <f>Regions!Z$3</f>
        <v>IE-RN</v>
      </c>
      <c r="AK32" s="6" t="str">
        <f>Regions!AA$3</f>
        <v>IE-SO</v>
      </c>
      <c r="AL32" s="6" t="str">
        <f>Regions!AB$3</f>
        <v>IE-CN</v>
      </c>
      <c r="AM32" s="6" t="str">
        <f>Regions!AC$3</f>
        <v>IE-DL</v>
      </c>
      <c r="AN32" s="6" t="str">
        <f>Regions!AD$3</f>
        <v>IE-MN</v>
      </c>
      <c r="AO32" s="6" t="s">
        <v>13</v>
      </c>
    </row>
    <row r="33" spans="3:41" x14ac:dyDescent="0.25">
      <c r="C33" t="s">
        <v>50</v>
      </c>
      <c r="E33" t="str">
        <f>E15</f>
        <v>T-MOT*</v>
      </c>
      <c r="H33" t="str">
        <f>E110</f>
        <v>TRAPM</v>
      </c>
      <c r="J33">
        <v>2018</v>
      </c>
      <c r="K33" t="s">
        <v>44</v>
      </c>
      <c r="L33">
        <v>-1</v>
      </c>
      <c r="M33" t="str">
        <f>M15</f>
        <v>2-wheelers</v>
      </c>
      <c r="N33" s="45">
        <f>ROUNDUP(C146,4)</f>
        <v>3.3E-3</v>
      </c>
      <c r="O33" s="45">
        <f t="shared" ref="O33:AN33" si="8">ROUNDUP(D146,4)</f>
        <v>2.1999999999999997E-3</v>
      </c>
      <c r="P33" s="45">
        <f t="shared" si="8"/>
        <v>4.2000000000000006E-3</v>
      </c>
      <c r="Q33" s="45">
        <f t="shared" si="8"/>
        <v>3.6999999999999997E-3</v>
      </c>
      <c r="R33" s="45">
        <f t="shared" si="8"/>
        <v>2.5999999999999999E-3</v>
      </c>
      <c r="S33" s="45">
        <f t="shared" si="8"/>
        <v>1.7000000000000001E-3</v>
      </c>
      <c r="T33" s="45">
        <f t="shared" si="8"/>
        <v>3.3E-3</v>
      </c>
      <c r="U33" s="45">
        <f t="shared" si="8"/>
        <v>2.4999999999999996E-3</v>
      </c>
      <c r="V33" s="45">
        <f t="shared" si="8"/>
        <v>3.5999999999999999E-3</v>
      </c>
      <c r="W33" s="45">
        <f t="shared" si="8"/>
        <v>3.3999999999999998E-3</v>
      </c>
      <c r="X33" s="45">
        <f t="shared" si="8"/>
        <v>2.9999999999999996E-3</v>
      </c>
      <c r="Y33" s="45">
        <f t="shared" si="8"/>
        <v>3.3999999999999998E-3</v>
      </c>
      <c r="Z33" s="45">
        <f t="shared" si="8"/>
        <v>4.0000000000000001E-3</v>
      </c>
      <c r="AA33" s="45">
        <f t="shared" si="8"/>
        <v>3.3E-3</v>
      </c>
      <c r="AB33" s="45">
        <f t="shared" si="8"/>
        <v>4.0000000000000001E-3</v>
      </c>
      <c r="AC33" s="45">
        <f t="shared" si="8"/>
        <v>2.4999999999999996E-3</v>
      </c>
      <c r="AD33" s="45">
        <f t="shared" si="8"/>
        <v>2.8999999999999998E-3</v>
      </c>
      <c r="AE33" s="45">
        <f t="shared" si="8"/>
        <v>2.9999999999999996E-3</v>
      </c>
      <c r="AF33" s="45">
        <f t="shared" si="8"/>
        <v>3.5999999999999999E-3</v>
      </c>
      <c r="AG33" s="45">
        <f t="shared" si="8"/>
        <v>2.1999999999999997E-3</v>
      </c>
      <c r="AH33" s="44">
        <f>ROUNDUP(W146,3)</f>
        <v>5.0000000000000001E-3</v>
      </c>
      <c r="AI33" s="45">
        <f t="shared" si="8"/>
        <v>2E-3</v>
      </c>
      <c r="AJ33" s="45">
        <f t="shared" si="8"/>
        <v>1.8E-3</v>
      </c>
      <c r="AK33" s="45">
        <f t="shared" si="8"/>
        <v>2.1999999999999997E-3</v>
      </c>
      <c r="AL33" s="45">
        <f t="shared" si="8"/>
        <v>2E-3</v>
      </c>
      <c r="AM33" s="45">
        <f t="shared" si="8"/>
        <v>2.1999999999999997E-3</v>
      </c>
      <c r="AN33" s="45">
        <f t="shared" si="8"/>
        <v>2E-3</v>
      </c>
      <c r="AO33" s="9">
        <v>0</v>
      </c>
    </row>
    <row r="34" spans="3:41" x14ac:dyDescent="0.25">
      <c r="J34">
        <v>0</v>
      </c>
      <c r="K34" t="s">
        <v>44</v>
      </c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>
        <v>5</v>
      </c>
    </row>
    <row r="35" spans="3:41" x14ac:dyDescent="0.25">
      <c r="C35" t="s">
        <v>51</v>
      </c>
      <c r="E35" t="str">
        <f>E17</f>
        <v>T-CAR*</v>
      </c>
      <c r="H35" t="str">
        <f>H33</f>
        <v>TRAPM</v>
      </c>
      <c r="J35">
        <v>2018</v>
      </c>
      <c r="K35" t="s">
        <v>44</v>
      </c>
      <c r="L35">
        <v>-1</v>
      </c>
      <c r="M35" t="str">
        <f>M17</f>
        <v>LDV</v>
      </c>
      <c r="N35" s="44">
        <f>ROUNDUP(C147,3)</f>
        <v>0.83499999999999996</v>
      </c>
      <c r="O35" s="44">
        <f t="shared" ref="O35:AN35" si="9">ROUNDUP(D147,3)</f>
        <v>0.88200000000000001</v>
      </c>
      <c r="P35" s="44">
        <f t="shared" si="9"/>
        <v>0.72499999999999998</v>
      </c>
      <c r="Q35" s="44">
        <f t="shared" si="9"/>
        <v>0.85099999999999998</v>
      </c>
      <c r="R35" s="44">
        <f t="shared" si="9"/>
        <v>0.81399999999999995</v>
      </c>
      <c r="S35" s="44">
        <f t="shared" si="9"/>
        <v>0.88100000000000001</v>
      </c>
      <c r="T35" s="44">
        <f t="shared" si="9"/>
        <v>0.86299999999999999</v>
      </c>
      <c r="U35" s="44">
        <f t="shared" si="9"/>
        <v>0.85</v>
      </c>
      <c r="V35" s="44">
        <f t="shared" si="9"/>
        <v>0.875</v>
      </c>
      <c r="W35" s="44">
        <f t="shared" si="9"/>
        <v>0.84399999999999997</v>
      </c>
      <c r="X35" s="44">
        <f t="shared" si="9"/>
        <v>0.89100000000000001</v>
      </c>
      <c r="Y35" s="44">
        <f t="shared" si="9"/>
        <v>0.88600000000000001</v>
      </c>
      <c r="Z35" s="44">
        <f t="shared" si="9"/>
        <v>0.876</v>
      </c>
      <c r="AA35" s="44">
        <f t="shared" si="9"/>
        <v>0.89100000000000001</v>
      </c>
      <c r="AB35" s="44">
        <f t="shared" si="9"/>
        <v>0.88400000000000001</v>
      </c>
      <c r="AC35" s="44">
        <f t="shared" si="9"/>
        <v>0.80400000000000005</v>
      </c>
      <c r="AD35" s="44">
        <f t="shared" si="9"/>
        <v>0.88200000000000001</v>
      </c>
      <c r="AE35" s="44">
        <f t="shared" si="9"/>
        <v>0.871</v>
      </c>
      <c r="AF35" s="44">
        <f t="shared" si="9"/>
        <v>0.89800000000000002</v>
      </c>
      <c r="AG35" s="44">
        <f t="shared" si="9"/>
        <v>0.84399999999999997</v>
      </c>
      <c r="AH35" s="44">
        <f t="shared" si="9"/>
        <v>0.88600000000000001</v>
      </c>
      <c r="AI35" s="44">
        <f t="shared" si="9"/>
        <v>0.83599999999999997</v>
      </c>
      <c r="AJ35" s="44">
        <f t="shared" si="9"/>
        <v>0.90300000000000002</v>
      </c>
      <c r="AK35" s="44">
        <f t="shared" si="9"/>
        <v>0.879</v>
      </c>
      <c r="AL35" s="44">
        <f t="shared" si="9"/>
        <v>0.94499999999999995</v>
      </c>
      <c r="AM35" s="44">
        <f t="shared" si="9"/>
        <v>0.97699999999999998</v>
      </c>
      <c r="AN35" s="44">
        <f t="shared" si="9"/>
        <v>0.749</v>
      </c>
      <c r="AO35" s="9">
        <v>0</v>
      </c>
    </row>
    <row r="36" spans="3:41" x14ac:dyDescent="0.25">
      <c r="J36">
        <v>0</v>
      </c>
      <c r="K36" t="s">
        <v>44</v>
      </c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>
        <v>5</v>
      </c>
    </row>
    <row r="37" spans="3:41" x14ac:dyDescent="0.25">
      <c r="C37" t="s">
        <v>52</v>
      </c>
      <c r="E37" t="str">
        <f>E19</f>
        <v>T-TAX*</v>
      </c>
      <c r="H37" t="str">
        <f>H35</f>
        <v>TRAPM</v>
      </c>
      <c r="J37">
        <v>2018</v>
      </c>
      <c r="K37" t="s">
        <v>44</v>
      </c>
      <c r="L37">
        <v>-1</v>
      </c>
      <c r="M37" t="str">
        <f>M19</f>
        <v>Taxis</v>
      </c>
      <c r="N37" s="44">
        <f>ROUNDUP(C148,3)</f>
        <v>2.2000000000000002E-2</v>
      </c>
      <c r="O37" s="44">
        <f t="shared" ref="O37:AN37" si="10">ROUNDUP(D148,3)</f>
        <v>9.9999999999999985E-3</v>
      </c>
      <c r="P37" s="44">
        <f t="shared" si="10"/>
        <v>4.7E-2</v>
      </c>
      <c r="Q37" s="44">
        <f t="shared" si="10"/>
        <v>1.9E-2</v>
      </c>
      <c r="R37" s="44">
        <f t="shared" si="10"/>
        <v>9.9999999999999985E-3</v>
      </c>
      <c r="S37" s="44">
        <f t="shared" si="10"/>
        <v>1.3999999999999999E-2</v>
      </c>
      <c r="T37" s="44">
        <f t="shared" si="10"/>
        <v>1.2E-2</v>
      </c>
      <c r="U37" s="44">
        <f t="shared" si="10"/>
        <v>2.7E-2</v>
      </c>
      <c r="V37" s="44">
        <f t="shared" si="10"/>
        <v>2.6000000000000002E-2</v>
      </c>
      <c r="W37" s="44">
        <f t="shared" si="10"/>
        <v>9.0000000000000011E-3</v>
      </c>
      <c r="X37" s="44">
        <f t="shared" si="10"/>
        <v>1.6E-2</v>
      </c>
      <c r="Y37" s="44">
        <f t="shared" si="10"/>
        <v>8.0000000000000002E-3</v>
      </c>
      <c r="Z37" s="44">
        <f t="shared" si="10"/>
        <v>1.2E-2</v>
      </c>
      <c r="AA37" s="44">
        <f t="shared" si="10"/>
        <v>1.3999999999999999E-2</v>
      </c>
      <c r="AB37" s="44">
        <f t="shared" si="10"/>
        <v>1.7000000000000001E-2</v>
      </c>
      <c r="AC37" s="44">
        <f t="shared" si="10"/>
        <v>1.3000000000000001E-2</v>
      </c>
      <c r="AD37" s="44">
        <f t="shared" si="10"/>
        <v>1.7000000000000001E-2</v>
      </c>
      <c r="AE37" s="44">
        <f t="shared" si="10"/>
        <v>7.0000000000000001E-3</v>
      </c>
      <c r="AF37" s="44">
        <f t="shared" si="10"/>
        <v>1.2E-2</v>
      </c>
      <c r="AG37" s="44">
        <f t="shared" si="10"/>
        <v>1.8000000000000002E-2</v>
      </c>
      <c r="AH37" s="44">
        <f t="shared" si="10"/>
        <v>1.0999999999999999E-2</v>
      </c>
      <c r="AI37" s="44">
        <f t="shared" si="10"/>
        <v>9.9999999999999985E-3</v>
      </c>
      <c r="AJ37" s="44">
        <f t="shared" si="10"/>
        <v>8.0000000000000002E-3</v>
      </c>
      <c r="AK37" s="44">
        <f t="shared" si="10"/>
        <v>1.2E-2</v>
      </c>
      <c r="AL37" s="44">
        <f t="shared" si="10"/>
        <v>1.3000000000000001E-2</v>
      </c>
      <c r="AM37" s="44">
        <f t="shared" si="10"/>
        <v>1.4999999999999999E-2</v>
      </c>
      <c r="AN37" s="44">
        <f t="shared" si="10"/>
        <v>6.0000000000000001E-3</v>
      </c>
      <c r="AO37" s="9">
        <v>0</v>
      </c>
    </row>
    <row r="38" spans="3:41" x14ac:dyDescent="0.25">
      <c r="J38">
        <v>0</v>
      </c>
      <c r="K38" t="s">
        <v>44</v>
      </c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>
        <v>5</v>
      </c>
    </row>
    <row r="39" spans="3:41" ht="13.9" customHeight="1" x14ac:dyDescent="0.25">
      <c r="C39" t="s">
        <v>53</v>
      </c>
      <c r="E39" t="str">
        <f>E21</f>
        <v>T-BUS*</v>
      </c>
      <c r="H39" t="str">
        <f>H37</f>
        <v>TRAPM</v>
      </c>
      <c r="J39">
        <v>2018</v>
      </c>
      <c r="K39" t="s">
        <v>44</v>
      </c>
      <c r="L39">
        <v>-1</v>
      </c>
      <c r="M39" t="str">
        <f>M21</f>
        <v>BUS</v>
      </c>
      <c r="N39" s="44">
        <f>ROUNDUP(C149,3)</f>
        <v>0.13500000000000001</v>
      </c>
      <c r="O39" s="44">
        <f t="shared" ref="O39:AN39" si="11">ROUNDUP(D149,3)</f>
        <v>0.108</v>
      </c>
      <c r="P39" s="44">
        <f t="shared" si="11"/>
        <v>0.19900000000000001</v>
      </c>
      <c r="Q39" s="44">
        <f t="shared" si="11"/>
        <v>0.128</v>
      </c>
      <c r="R39" s="44">
        <f t="shared" si="11"/>
        <v>0.17399999999999999</v>
      </c>
      <c r="S39" s="44">
        <f t="shared" si="11"/>
        <v>0.106</v>
      </c>
      <c r="T39" s="44">
        <f t="shared" si="11"/>
        <v>0.123</v>
      </c>
      <c r="U39" s="44">
        <f t="shared" si="11"/>
        <v>0.122</v>
      </c>
      <c r="V39" s="44">
        <f t="shared" si="11"/>
        <v>9.6000000000000002E-2</v>
      </c>
      <c r="W39" s="44">
        <f t="shared" si="11"/>
        <v>0.14499999999999999</v>
      </c>
      <c r="X39" s="44">
        <f t="shared" si="11"/>
        <v>9.1999999999999998E-2</v>
      </c>
      <c r="Y39" s="44">
        <f t="shared" si="11"/>
        <v>0.10299999999999999</v>
      </c>
      <c r="Z39" s="44">
        <f t="shared" si="11"/>
        <v>0.11</v>
      </c>
      <c r="AA39" s="44">
        <f t="shared" si="11"/>
        <v>9.4E-2</v>
      </c>
      <c r="AB39" s="44">
        <f t="shared" si="11"/>
        <v>9.6000000000000002E-2</v>
      </c>
      <c r="AC39" s="44">
        <f t="shared" si="11"/>
        <v>0.182</v>
      </c>
      <c r="AD39" s="44">
        <f t="shared" si="11"/>
        <v>9.9000000000000005E-2</v>
      </c>
      <c r="AE39" s="44">
        <f t="shared" si="11"/>
        <v>0.121</v>
      </c>
      <c r="AF39" s="44">
        <f t="shared" si="11"/>
        <v>8.7999999999999995E-2</v>
      </c>
      <c r="AG39" s="44">
        <f t="shared" si="11"/>
        <v>0.13800000000000001</v>
      </c>
      <c r="AH39" s="44">
        <f t="shared" si="11"/>
        <v>0.1</v>
      </c>
      <c r="AI39" s="44">
        <f t="shared" si="11"/>
        <v>0.154</v>
      </c>
      <c r="AJ39" s="44">
        <f t="shared" si="11"/>
        <v>8.7999999999999995E-2</v>
      </c>
      <c r="AK39" s="44">
        <f t="shared" si="11"/>
        <v>0.108</v>
      </c>
      <c r="AL39" s="44">
        <f t="shared" si="11"/>
        <v>4.2000000000000003E-2</v>
      </c>
      <c r="AM39" s="44">
        <f t="shared" si="11"/>
        <v>8.0000000000000002E-3</v>
      </c>
      <c r="AN39" s="44">
        <f t="shared" si="11"/>
        <v>0.245</v>
      </c>
      <c r="AO39" s="9">
        <v>0</v>
      </c>
    </row>
    <row r="40" spans="3:41" ht="13.9" customHeight="1" x14ac:dyDescent="0.25">
      <c r="J40">
        <v>0</v>
      </c>
      <c r="K40" t="s">
        <v>44</v>
      </c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>
        <v>5</v>
      </c>
    </row>
    <row r="41" spans="3:41" x14ac:dyDescent="0.25">
      <c r="C41" s="12" t="s">
        <v>192</v>
      </c>
      <c r="D41" s="12"/>
      <c r="E41" s="12" t="str">
        <f>E23</f>
        <v>T-LPT*</v>
      </c>
      <c r="F41" s="12"/>
      <c r="G41" s="12"/>
      <c r="H41" s="12" t="str">
        <f>H39</f>
        <v>TRAPM</v>
      </c>
      <c r="I41" s="12"/>
      <c r="J41" s="12">
        <v>2018</v>
      </c>
      <c r="K41" s="12" t="s">
        <v>44</v>
      </c>
      <c r="L41" s="12">
        <v>-1</v>
      </c>
      <c r="M41" s="12" t="str">
        <f>M23</f>
        <v>Light rail (LUAS)</v>
      </c>
      <c r="N41" s="49">
        <f>ROUNDUP(C150,3)</f>
        <v>7.0000000000000001E-3</v>
      </c>
      <c r="O41" s="49">
        <f t="shared" ref="O41:AN41" si="12">ROUNDUP(D150,3)</f>
        <v>0</v>
      </c>
      <c r="P41" s="49">
        <f t="shared" si="12"/>
        <v>2.7E-2</v>
      </c>
      <c r="Q41" s="49">
        <f t="shared" si="12"/>
        <v>0</v>
      </c>
      <c r="R41" s="49">
        <f t="shared" si="12"/>
        <v>0</v>
      </c>
      <c r="S41" s="49">
        <f t="shared" si="12"/>
        <v>0</v>
      </c>
      <c r="T41" s="49">
        <f t="shared" si="12"/>
        <v>0</v>
      </c>
      <c r="U41" s="49">
        <f t="shared" si="12"/>
        <v>0</v>
      </c>
      <c r="V41" s="49">
        <f t="shared" si="12"/>
        <v>0</v>
      </c>
      <c r="W41" s="49">
        <f t="shared" si="12"/>
        <v>0</v>
      </c>
      <c r="X41" s="49">
        <f t="shared" si="12"/>
        <v>0</v>
      </c>
      <c r="Y41" s="49">
        <f t="shared" si="12"/>
        <v>0</v>
      </c>
      <c r="Z41" s="49">
        <f t="shared" si="12"/>
        <v>0</v>
      </c>
      <c r="AA41" s="49">
        <f t="shared" si="12"/>
        <v>0</v>
      </c>
      <c r="AB41" s="49">
        <f t="shared" si="12"/>
        <v>0</v>
      </c>
      <c r="AC41" s="49">
        <f t="shared" si="12"/>
        <v>0</v>
      </c>
      <c r="AD41" s="49">
        <f t="shared" si="12"/>
        <v>0</v>
      </c>
      <c r="AE41" s="49">
        <f t="shared" si="12"/>
        <v>0</v>
      </c>
      <c r="AF41" s="49">
        <f t="shared" si="12"/>
        <v>0</v>
      </c>
      <c r="AG41" s="49">
        <f t="shared" si="12"/>
        <v>0</v>
      </c>
      <c r="AH41" s="49">
        <f t="shared" si="12"/>
        <v>0</v>
      </c>
      <c r="AI41" s="49">
        <f t="shared" si="12"/>
        <v>0</v>
      </c>
      <c r="AJ41" s="49">
        <f t="shared" si="12"/>
        <v>0</v>
      </c>
      <c r="AK41" s="49">
        <f t="shared" si="12"/>
        <v>0</v>
      </c>
      <c r="AL41" s="49">
        <f t="shared" si="12"/>
        <v>0</v>
      </c>
      <c r="AM41" s="49">
        <f t="shared" si="12"/>
        <v>0</v>
      </c>
      <c r="AN41" s="49">
        <f t="shared" si="12"/>
        <v>0</v>
      </c>
      <c r="AO41" s="13">
        <v>0</v>
      </c>
    </row>
    <row r="42" spans="3:41" x14ac:dyDescent="0.25">
      <c r="C42" s="10"/>
      <c r="D42" s="10"/>
      <c r="E42" s="10"/>
      <c r="F42" s="10"/>
      <c r="G42" s="10"/>
      <c r="H42" s="10"/>
      <c r="I42" s="10"/>
      <c r="J42" s="10">
        <v>0</v>
      </c>
      <c r="K42" s="10" t="s">
        <v>44</v>
      </c>
      <c r="L42" s="10"/>
      <c r="M42" s="10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0">
        <v>5</v>
      </c>
    </row>
    <row r="44" spans="3:41" x14ac:dyDescent="0.25">
      <c r="M44" s="5" t="s">
        <v>193</v>
      </c>
      <c r="N44" s="45">
        <f t="shared" ref="N44:AN44" si="13">SUM(N33:N42)</f>
        <v>1.0023</v>
      </c>
      <c r="O44" s="45">
        <f t="shared" si="13"/>
        <v>1.0022</v>
      </c>
      <c r="P44" s="45">
        <f t="shared" si="13"/>
        <v>1.0022</v>
      </c>
      <c r="Q44" s="45">
        <f t="shared" si="13"/>
        <v>1.0017</v>
      </c>
      <c r="R44" s="45">
        <f t="shared" si="13"/>
        <v>1.0005999999999999</v>
      </c>
      <c r="S44" s="45">
        <f t="shared" si="13"/>
        <v>1.0027000000000001</v>
      </c>
      <c r="T44" s="45">
        <f t="shared" si="13"/>
        <v>1.0013000000000001</v>
      </c>
      <c r="U44" s="45">
        <f t="shared" si="13"/>
        <v>1.0015000000000001</v>
      </c>
      <c r="V44" s="45">
        <f t="shared" si="13"/>
        <v>1.0006000000000002</v>
      </c>
      <c r="W44" s="45">
        <f t="shared" si="13"/>
        <v>1.0013999999999998</v>
      </c>
      <c r="X44" s="45">
        <f t="shared" si="13"/>
        <v>1.002</v>
      </c>
      <c r="Y44" s="45">
        <f t="shared" si="13"/>
        <v>1.0004</v>
      </c>
      <c r="Z44" s="45">
        <f t="shared" si="13"/>
        <v>1.002</v>
      </c>
      <c r="AA44" s="45">
        <f t="shared" si="13"/>
        <v>1.0023</v>
      </c>
      <c r="AB44" s="45">
        <f t="shared" si="13"/>
        <v>1.0010000000000001</v>
      </c>
      <c r="AC44" s="45">
        <f t="shared" si="13"/>
        <v>1.0015000000000001</v>
      </c>
      <c r="AD44" s="45">
        <f t="shared" si="13"/>
        <v>1.0009000000000001</v>
      </c>
      <c r="AE44" s="45">
        <f t="shared" si="13"/>
        <v>1.002</v>
      </c>
      <c r="AF44" s="45">
        <f t="shared" si="13"/>
        <v>1.0016</v>
      </c>
      <c r="AG44" s="45">
        <f t="shared" si="13"/>
        <v>1.0022</v>
      </c>
      <c r="AH44" s="45">
        <f t="shared" si="13"/>
        <v>1.002</v>
      </c>
      <c r="AI44" s="45">
        <f t="shared" si="13"/>
        <v>1.002</v>
      </c>
      <c r="AJ44" s="45">
        <f t="shared" si="13"/>
        <v>1.0008000000000001</v>
      </c>
      <c r="AK44" s="45">
        <f t="shared" si="13"/>
        <v>1.0012000000000001</v>
      </c>
      <c r="AL44" s="45">
        <f t="shared" si="13"/>
        <v>1.002</v>
      </c>
      <c r="AM44" s="45">
        <f t="shared" si="13"/>
        <v>1.0022</v>
      </c>
      <c r="AN44" s="45">
        <f t="shared" si="13"/>
        <v>1.002</v>
      </c>
    </row>
    <row r="47" spans="3:41" x14ac:dyDescent="0.25">
      <c r="C47" s="4"/>
    </row>
    <row r="48" spans="3:41" x14ac:dyDescent="0.25">
      <c r="C48" s="4"/>
    </row>
    <row r="49" spans="3:41" x14ac:dyDescent="0.25">
      <c r="C49" s="12"/>
      <c r="D49" s="12"/>
      <c r="E49" s="12"/>
      <c r="F49" s="12"/>
      <c r="G49" s="12"/>
      <c r="H49" s="12"/>
      <c r="I49" s="12"/>
      <c r="J49" s="12"/>
      <c r="K49" s="12" t="s">
        <v>43</v>
      </c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</row>
    <row r="50" spans="3:41" x14ac:dyDescent="0.25">
      <c r="C50" s="3" t="s">
        <v>0</v>
      </c>
      <c r="D50" s="1" t="s">
        <v>4</v>
      </c>
      <c r="E50" s="1" t="s">
        <v>3</v>
      </c>
      <c r="F50" s="1" t="s">
        <v>1</v>
      </c>
      <c r="G50" s="1" t="s">
        <v>6</v>
      </c>
      <c r="H50" s="2" t="s">
        <v>5</v>
      </c>
      <c r="I50" s="2" t="s">
        <v>8</v>
      </c>
      <c r="J50" s="2" t="s">
        <v>2</v>
      </c>
      <c r="K50" s="2" t="s">
        <v>9</v>
      </c>
      <c r="L50" s="2" t="s">
        <v>7</v>
      </c>
      <c r="M50" s="3" t="s">
        <v>11</v>
      </c>
      <c r="N50" s="6" t="str">
        <f>Regions!C$3</f>
        <v>IE</v>
      </c>
      <c r="O50" s="6" t="str">
        <f>Regions!E$3</f>
        <v>IE-CW</v>
      </c>
      <c r="P50" s="6" t="str">
        <f>Regions!F$3</f>
        <v>IE-D</v>
      </c>
      <c r="Q50" s="6" t="str">
        <f>Regions!G$3</f>
        <v>IE-KE</v>
      </c>
      <c r="R50" s="6" t="str">
        <f>Regions!H$3</f>
        <v>IE-KK</v>
      </c>
      <c r="S50" s="6" t="str">
        <f>Regions!I$3</f>
        <v>IE-LS</v>
      </c>
      <c r="T50" s="6" t="str">
        <f>Regions!J$3</f>
        <v>IE-LD</v>
      </c>
      <c r="U50" s="6" t="str">
        <f>Regions!K$3</f>
        <v>IE-LH</v>
      </c>
      <c r="V50" s="6" t="str">
        <f>Regions!L$3</f>
        <v>IE-MH</v>
      </c>
      <c r="W50" s="6" t="str">
        <f>Regions!M$3</f>
        <v>IE-OY</v>
      </c>
      <c r="X50" s="6" t="str">
        <f>Regions!N$3</f>
        <v>IE-WH</v>
      </c>
      <c r="Y50" s="6" t="str">
        <f>Regions!O$3</f>
        <v>IE-WX</v>
      </c>
      <c r="Z50" s="6" t="str">
        <f>Regions!P$3</f>
        <v>IE-WW</v>
      </c>
      <c r="AA50" s="6" t="str">
        <f>Regions!Q$3</f>
        <v>IE-CE</v>
      </c>
      <c r="AB50" s="6" t="str">
        <f>Regions!R$3</f>
        <v>IE-CO</v>
      </c>
      <c r="AC50" s="6" t="str">
        <f>Regions!S$3</f>
        <v>IE-KY</v>
      </c>
      <c r="AD50" s="6" t="str">
        <f>Regions!T$3</f>
        <v>IE-LK</v>
      </c>
      <c r="AE50" s="6" t="str">
        <f>Regions!U$3</f>
        <v>IE-TA</v>
      </c>
      <c r="AF50" s="6" t="str">
        <f>Regions!V$3</f>
        <v>IE-WD</v>
      </c>
      <c r="AG50" s="6" t="str">
        <f>Regions!W$3</f>
        <v>IE-G</v>
      </c>
      <c r="AH50" s="6" t="str">
        <f>Regions!X$3</f>
        <v>IE-LM</v>
      </c>
      <c r="AI50" s="6" t="str">
        <f>Regions!Y$3</f>
        <v>IE-MO</v>
      </c>
      <c r="AJ50" s="6" t="str">
        <f>Regions!Z$3</f>
        <v>IE-RN</v>
      </c>
      <c r="AK50" s="6" t="str">
        <f>Regions!AA$3</f>
        <v>IE-SO</v>
      </c>
      <c r="AL50" s="6" t="str">
        <f>Regions!AB$3</f>
        <v>IE-CN</v>
      </c>
      <c r="AM50" s="6" t="str">
        <f>Regions!AC$3</f>
        <v>IE-DL</v>
      </c>
      <c r="AN50" s="6" t="str">
        <f>Regions!AD$3</f>
        <v>IE-MN</v>
      </c>
      <c r="AO50" s="3" t="s">
        <v>13</v>
      </c>
    </row>
    <row r="51" spans="3:41" x14ac:dyDescent="0.25">
      <c r="C51" s="12" t="s">
        <v>54</v>
      </c>
      <c r="D51" s="12"/>
      <c r="E51" s="12" t="str">
        <f>E35</f>
        <v>T-CAR*</v>
      </c>
      <c r="F51" s="12"/>
      <c r="G51" s="12"/>
      <c r="H51" s="12" t="str">
        <f>E111</f>
        <v>TRAPL</v>
      </c>
      <c r="I51" s="12"/>
      <c r="J51">
        <v>2018</v>
      </c>
      <c r="K51" t="s">
        <v>44</v>
      </c>
      <c r="L51" s="12">
        <v>-1</v>
      </c>
      <c r="M51" s="12" t="str">
        <f>M35</f>
        <v>LDV</v>
      </c>
      <c r="N51" s="49">
        <f>ROUNDUP(C161,3)</f>
        <v>0.74199999999999999</v>
      </c>
      <c r="O51" s="49">
        <f t="shared" ref="O51:AN51" si="14">ROUNDUP(D161,3)</f>
        <v>0.79100000000000004</v>
      </c>
      <c r="P51" s="49">
        <f t="shared" si="14"/>
        <v>0.63900000000000001</v>
      </c>
      <c r="Q51" s="49">
        <f t="shared" si="14"/>
        <v>0.75600000000000001</v>
      </c>
      <c r="R51" s="49">
        <f t="shared" si="14"/>
        <v>0.71399999999999997</v>
      </c>
      <c r="S51" s="49">
        <f t="shared" si="14"/>
        <v>0.78200000000000003</v>
      </c>
      <c r="T51" s="49">
        <f t="shared" si="14"/>
        <v>0.76700000000000002</v>
      </c>
      <c r="U51" s="49">
        <f t="shared" si="14"/>
        <v>0.749</v>
      </c>
      <c r="V51" s="49">
        <f t="shared" si="14"/>
        <v>0.78700000000000003</v>
      </c>
      <c r="W51" s="49">
        <f t="shared" si="14"/>
        <v>0.746</v>
      </c>
      <c r="X51" s="49">
        <f t="shared" si="14"/>
        <v>0.80200000000000005</v>
      </c>
      <c r="Y51" s="49">
        <f t="shared" si="14"/>
        <v>0.79600000000000004</v>
      </c>
      <c r="Z51" s="49">
        <f t="shared" si="14"/>
        <v>0.78</v>
      </c>
      <c r="AA51" s="49">
        <f t="shared" si="14"/>
        <v>0.80200000000000005</v>
      </c>
      <c r="AB51" s="49">
        <f t="shared" si="14"/>
        <v>0.78900000000000003</v>
      </c>
      <c r="AC51" s="49">
        <f t="shared" si="14"/>
        <v>0.70599999999999996</v>
      </c>
      <c r="AD51" s="49">
        <f t="shared" si="14"/>
        <v>0.78800000000000003</v>
      </c>
      <c r="AE51" s="49">
        <f t="shared" si="14"/>
        <v>0.78</v>
      </c>
      <c r="AF51" s="49">
        <f t="shared" si="14"/>
        <v>0.80500000000000005</v>
      </c>
      <c r="AG51" s="49">
        <f t="shared" si="14"/>
        <v>0.746</v>
      </c>
      <c r="AH51" s="49">
        <f t="shared" si="14"/>
        <v>0.79600000000000004</v>
      </c>
      <c r="AI51" s="49">
        <f t="shared" si="14"/>
        <v>0.73799999999999999</v>
      </c>
      <c r="AJ51" s="49">
        <f t="shared" si="14"/>
        <v>0.81899999999999995</v>
      </c>
      <c r="AK51" s="49">
        <f t="shared" si="14"/>
        <v>0.78</v>
      </c>
      <c r="AL51" s="49">
        <f t="shared" si="14"/>
        <v>0.85199999999999998</v>
      </c>
      <c r="AM51" s="49">
        <f t="shared" si="14"/>
        <v>0.88100000000000001</v>
      </c>
      <c r="AN51" s="49">
        <f t="shared" si="14"/>
        <v>0.64300000000000002</v>
      </c>
      <c r="AO51" s="13">
        <v>0</v>
      </c>
    </row>
    <row r="52" spans="3:41" x14ac:dyDescent="0.25">
      <c r="C52" s="12"/>
      <c r="D52" s="12"/>
      <c r="E52" s="12"/>
      <c r="F52" s="12"/>
      <c r="G52" s="12"/>
      <c r="H52" s="12"/>
      <c r="I52" s="12"/>
      <c r="J52">
        <v>0</v>
      </c>
      <c r="K52" t="s">
        <v>44</v>
      </c>
      <c r="L52" s="12"/>
      <c r="M52" s="12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>
        <v>5</v>
      </c>
    </row>
    <row r="53" spans="3:41" x14ac:dyDescent="0.25">
      <c r="C53" s="12" t="s">
        <v>55</v>
      </c>
      <c r="D53" s="12"/>
      <c r="E53" s="12" t="str">
        <f>E37</f>
        <v>T-TAX*</v>
      </c>
      <c r="F53" s="12"/>
      <c r="G53" s="12"/>
      <c r="H53" s="12" t="str">
        <f>H51</f>
        <v>TRAPL</v>
      </c>
      <c r="I53" s="12"/>
      <c r="J53">
        <v>2018</v>
      </c>
      <c r="K53" t="s">
        <v>44</v>
      </c>
      <c r="L53" s="12">
        <v>-1</v>
      </c>
      <c r="M53" s="12" t="str">
        <f>M37</f>
        <v>Taxis</v>
      </c>
      <c r="N53" s="49">
        <f>ROUNDUP(C162,3)</f>
        <v>1.3000000000000001E-2</v>
      </c>
      <c r="O53" s="49">
        <f t="shared" ref="O53:AN53" si="15">ROUNDUP(D162,3)</f>
        <v>6.0000000000000001E-3</v>
      </c>
      <c r="P53" s="49">
        <f t="shared" si="15"/>
        <v>2.6000000000000002E-2</v>
      </c>
      <c r="Q53" s="49">
        <f t="shared" si="15"/>
        <v>1.0999999999999999E-2</v>
      </c>
      <c r="R53" s="49">
        <f t="shared" si="15"/>
        <v>6.0000000000000001E-3</v>
      </c>
      <c r="S53" s="49">
        <f t="shared" si="15"/>
        <v>8.0000000000000002E-3</v>
      </c>
      <c r="T53" s="49">
        <f t="shared" si="15"/>
        <v>7.0000000000000001E-3</v>
      </c>
      <c r="U53" s="49">
        <f t="shared" si="15"/>
        <v>1.4999999999999999E-2</v>
      </c>
      <c r="V53" s="49">
        <f t="shared" si="15"/>
        <v>1.4999999999999999E-2</v>
      </c>
      <c r="W53" s="49">
        <f t="shared" si="15"/>
        <v>5.0000000000000001E-3</v>
      </c>
      <c r="X53" s="49">
        <f t="shared" si="15"/>
        <v>9.0000000000000011E-3</v>
      </c>
      <c r="Y53" s="49">
        <f t="shared" si="15"/>
        <v>5.0000000000000001E-3</v>
      </c>
      <c r="Z53" s="49">
        <f t="shared" si="15"/>
        <v>7.0000000000000001E-3</v>
      </c>
      <c r="AA53" s="49">
        <f t="shared" si="15"/>
        <v>8.0000000000000002E-3</v>
      </c>
      <c r="AB53" s="49">
        <f t="shared" si="15"/>
        <v>9.9999999999999985E-3</v>
      </c>
      <c r="AC53" s="49">
        <f t="shared" si="15"/>
        <v>7.0000000000000001E-3</v>
      </c>
      <c r="AD53" s="49">
        <f t="shared" si="15"/>
        <v>9.9999999999999985E-3</v>
      </c>
      <c r="AE53" s="49">
        <f t="shared" si="15"/>
        <v>4.0000000000000001E-3</v>
      </c>
      <c r="AF53" s="49">
        <f t="shared" si="15"/>
        <v>7.0000000000000001E-3</v>
      </c>
      <c r="AG53" s="49">
        <f t="shared" si="15"/>
        <v>9.9999999999999985E-3</v>
      </c>
      <c r="AH53" s="49">
        <f t="shared" si="15"/>
        <v>6.0000000000000001E-3</v>
      </c>
      <c r="AI53" s="49">
        <f t="shared" si="15"/>
        <v>6.0000000000000001E-3</v>
      </c>
      <c r="AJ53" s="49">
        <f t="shared" si="15"/>
        <v>5.0000000000000001E-3</v>
      </c>
      <c r="AK53" s="49">
        <f t="shared" si="15"/>
        <v>7.0000000000000001E-3</v>
      </c>
      <c r="AL53" s="49">
        <f t="shared" si="15"/>
        <v>7.0000000000000001E-3</v>
      </c>
      <c r="AM53" s="49">
        <f t="shared" si="15"/>
        <v>8.0000000000000002E-3</v>
      </c>
      <c r="AN53" s="49">
        <f t="shared" si="15"/>
        <v>3.0000000000000001E-3</v>
      </c>
      <c r="AO53" s="13">
        <v>0</v>
      </c>
    </row>
    <row r="54" spans="3:41" x14ac:dyDescent="0.25">
      <c r="C54" s="12"/>
      <c r="D54" s="12"/>
      <c r="E54" s="12"/>
      <c r="F54" s="12"/>
      <c r="G54" s="12"/>
      <c r="H54" s="12"/>
      <c r="I54" s="12"/>
      <c r="J54">
        <v>0</v>
      </c>
      <c r="K54" t="s">
        <v>44</v>
      </c>
      <c r="L54" s="12"/>
      <c r="M54" s="12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>
        <v>5</v>
      </c>
    </row>
    <row r="55" spans="3:41" x14ac:dyDescent="0.25">
      <c r="C55" s="12" t="s">
        <v>56</v>
      </c>
      <c r="D55" s="12"/>
      <c r="E55" s="12" t="str">
        <f>E39</f>
        <v>T-BUS*</v>
      </c>
      <c r="F55" s="12"/>
      <c r="G55" s="12"/>
      <c r="H55" s="12" t="str">
        <f>H53</f>
        <v>TRAPL</v>
      </c>
      <c r="I55" s="12"/>
      <c r="J55">
        <v>2018</v>
      </c>
      <c r="K55" t="s">
        <v>44</v>
      </c>
      <c r="L55" s="12">
        <v>-1</v>
      </c>
      <c r="M55" s="12" t="str">
        <f>M39</f>
        <v>BUS</v>
      </c>
      <c r="N55" s="49">
        <f>ROUNDUP(C163,3)</f>
        <v>0.16300000000000001</v>
      </c>
      <c r="O55" s="49">
        <f t="shared" ref="O55:AN55" si="16">ROUNDUP(D163,3)</f>
        <v>0.13200000000000001</v>
      </c>
      <c r="P55" s="49">
        <f t="shared" si="16"/>
        <v>0.24</v>
      </c>
      <c r="Q55" s="49">
        <f t="shared" si="16"/>
        <v>0.155</v>
      </c>
      <c r="R55" s="49">
        <f t="shared" si="16"/>
        <v>0.20899999999999999</v>
      </c>
      <c r="S55" s="49">
        <f t="shared" si="16"/>
        <v>0.128</v>
      </c>
      <c r="T55" s="49">
        <f t="shared" si="16"/>
        <v>0.14899999999999999</v>
      </c>
      <c r="U55" s="49">
        <f t="shared" si="16"/>
        <v>0.14599999999999999</v>
      </c>
      <c r="V55" s="49">
        <f t="shared" si="16"/>
        <v>0.11800000000000001</v>
      </c>
      <c r="W55" s="49">
        <f t="shared" si="16"/>
        <v>0.17399999999999999</v>
      </c>
      <c r="X55" s="49">
        <f t="shared" si="16"/>
        <v>0.112</v>
      </c>
      <c r="Y55" s="49">
        <f t="shared" si="16"/>
        <v>0.126</v>
      </c>
      <c r="Z55" s="49">
        <f t="shared" si="16"/>
        <v>0.13300000000000001</v>
      </c>
      <c r="AA55" s="49">
        <f t="shared" si="16"/>
        <v>0.115</v>
      </c>
      <c r="AB55" s="49">
        <f t="shared" si="16"/>
        <v>0.11700000000000001</v>
      </c>
      <c r="AC55" s="49">
        <f t="shared" si="16"/>
        <v>0.218</v>
      </c>
      <c r="AD55" s="49">
        <f t="shared" si="16"/>
        <v>0.121</v>
      </c>
      <c r="AE55" s="49">
        <f t="shared" si="16"/>
        <v>0.14699999999999999</v>
      </c>
      <c r="AF55" s="49">
        <f t="shared" si="16"/>
        <v>0.108</v>
      </c>
      <c r="AG55" s="49">
        <f t="shared" si="16"/>
        <v>0.16600000000000001</v>
      </c>
      <c r="AH55" s="49">
        <f t="shared" si="16"/>
        <v>0.123</v>
      </c>
      <c r="AI55" s="49">
        <f t="shared" si="16"/>
        <v>0.186</v>
      </c>
      <c r="AJ55" s="49">
        <f t="shared" si="16"/>
        <v>0.109</v>
      </c>
      <c r="AK55" s="49">
        <f t="shared" si="16"/>
        <v>0.13100000000000001</v>
      </c>
      <c r="AL55" s="49">
        <f t="shared" si="16"/>
        <v>5.1000000000000004E-2</v>
      </c>
      <c r="AM55" s="49">
        <f t="shared" si="16"/>
        <v>9.9999999999999985E-3</v>
      </c>
      <c r="AN55" s="49">
        <f t="shared" si="16"/>
        <v>0.28699999999999998</v>
      </c>
      <c r="AO55" s="13">
        <v>0</v>
      </c>
    </row>
    <row r="56" spans="3:41" x14ac:dyDescent="0.25">
      <c r="C56" s="12"/>
      <c r="D56" s="12"/>
      <c r="E56" s="12"/>
      <c r="F56" s="12"/>
      <c r="G56" s="12"/>
      <c r="H56" s="12"/>
      <c r="I56" s="12"/>
      <c r="J56">
        <v>0</v>
      </c>
      <c r="K56" t="s">
        <v>44</v>
      </c>
      <c r="L56" s="12"/>
      <c r="M56" s="12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>
        <v>5</v>
      </c>
    </row>
    <row r="57" spans="3:41" x14ac:dyDescent="0.25">
      <c r="C57" s="12" t="s">
        <v>57</v>
      </c>
      <c r="D57" s="12"/>
      <c r="E57" s="5" t="str">
        <f>LEFT(C91,5)&amp;"*"</f>
        <v>T-HPT*</v>
      </c>
      <c r="F57" s="12"/>
      <c r="G57" s="12"/>
      <c r="H57" s="12" t="str">
        <f>H55</f>
        <v>TRAPL</v>
      </c>
      <c r="I57" s="12"/>
      <c r="J57" s="12">
        <v>2018</v>
      </c>
      <c r="K57" s="12" t="s">
        <v>44</v>
      </c>
      <c r="L57" s="12">
        <v>-1</v>
      </c>
      <c r="M57" s="12" t="str">
        <f>D123</f>
        <v>Train</v>
      </c>
      <c r="N57" s="49">
        <f>ROUNDUP(C165,3)</f>
        <v>8.5000000000000006E-2</v>
      </c>
      <c r="O57" s="49">
        <f t="shared" ref="O57:AN57" si="17">ROUNDUP(D165,3)</f>
        <v>7.2999999999999995E-2</v>
      </c>
      <c r="P57" s="49">
        <f t="shared" si="17"/>
        <v>9.7000000000000003E-2</v>
      </c>
      <c r="Q57" s="49">
        <f t="shared" si="17"/>
        <v>0.08</v>
      </c>
      <c r="R57" s="49">
        <f t="shared" si="17"/>
        <v>7.3999999999999996E-2</v>
      </c>
      <c r="S57" s="49">
        <f t="shared" si="17"/>
        <v>8.5000000000000006E-2</v>
      </c>
      <c r="T57" s="49">
        <f t="shared" si="17"/>
        <v>7.9000000000000001E-2</v>
      </c>
      <c r="U57" s="49">
        <f t="shared" si="17"/>
        <v>9.1999999999999998E-2</v>
      </c>
      <c r="V57" s="49">
        <f t="shared" si="17"/>
        <v>8.2000000000000003E-2</v>
      </c>
      <c r="W57" s="49">
        <f t="shared" si="17"/>
        <v>7.5999999999999998E-2</v>
      </c>
      <c r="X57" s="49">
        <f t="shared" si="17"/>
        <v>7.8E-2</v>
      </c>
      <c r="Y57" s="49">
        <f t="shared" si="17"/>
        <v>7.3999999999999996E-2</v>
      </c>
      <c r="Z57" s="49">
        <f t="shared" si="17"/>
        <v>8.2000000000000003E-2</v>
      </c>
      <c r="AA57" s="49">
        <f t="shared" si="17"/>
        <v>7.6999999999999999E-2</v>
      </c>
      <c r="AB57" s="49">
        <f t="shared" si="17"/>
        <v>8.6000000000000007E-2</v>
      </c>
      <c r="AC57" s="49">
        <f t="shared" si="17"/>
        <v>7.0000000000000007E-2</v>
      </c>
      <c r="AD57" s="49">
        <f t="shared" si="17"/>
        <v>8.4000000000000005E-2</v>
      </c>
      <c r="AE57" s="49">
        <f t="shared" si="17"/>
        <v>7.1000000000000008E-2</v>
      </c>
      <c r="AF57" s="49">
        <f t="shared" si="17"/>
        <v>8.2000000000000003E-2</v>
      </c>
      <c r="AG57" s="49">
        <f t="shared" si="17"/>
        <v>0.08</v>
      </c>
      <c r="AH57" s="49">
        <f t="shared" si="17"/>
        <v>7.6999999999999999E-2</v>
      </c>
      <c r="AI57" s="49">
        <f t="shared" si="17"/>
        <v>7.2999999999999995E-2</v>
      </c>
      <c r="AJ57" s="49">
        <f t="shared" si="17"/>
        <v>6.9000000000000006E-2</v>
      </c>
      <c r="AK57" s="49">
        <f t="shared" si="17"/>
        <v>8.4000000000000005E-2</v>
      </c>
      <c r="AL57" s="49">
        <f t="shared" si="17"/>
        <v>9.0999999999999998E-2</v>
      </c>
      <c r="AM57" s="49">
        <f t="shared" si="17"/>
        <v>0.10299999999999999</v>
      </c>
      <c r="AN57" s="49">
        <f t="shared" si="17"/>
        <v>6.9000000000000006E-2</v>
      </c>
      <c r="AO57" s="13">
        <v>0</v>
      </c>
    </row>
    <row r="58" spans="3:41" x14ac:dyDescent="0.25">
      <c r="C58" s="10"/>
      <c r="D58" s="10"/>
      <c r="E58" s="10"/>
      <c r="F58" s="10"/>
      <c r="G58" s="10"/>
      <c r="H58" s="10"/>
      <c r="I58" s="10"/>
      <c r="J58" s="20">
        <v>0</v>
      </c>
      <c r="K58" s="10" t="s">
        <v>44</v>
      </c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>
        <v>5</v>
      </c>
    </row>
    <row r="59" spans="3:41" s="5" customFormat="1" x14ac:dyDescent="0.25">
      <c r="C59" s="12"/>
      <c r="D59" s="12"/>
      <c r="E59" s="12"/>
      <c r="F59" s="12"/>
      <c r="G59" s="12"/>
      <c r="H59" s="12"/>
      <c r="I59" s="12"/>
      <c r="J59" s="27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</row>
    <row r="60" spans="3:41" s="5" customFormat="1" x14ac:dyDescent="0.25">
      <c r="C60" s="12"/>
      <c r="D60" s="12"/>
      <c r="E60" s="12"/>
      <c r="F60" s="12"/>
      <c r="G60" s="12"/>
      <c r="H60" s="12"/>
      <c r="I60" s="12"/>
      <c r="J60" s="27"/>
      <c r="K60" s="12"/>
      <c r="L60" s="12"/>
      <c r="M60" s="5" t="s">
        <v>193</v>
      </c>
      <c r="N60" s="45">
        <f t="shared" ref="N60:AN60" si="18">SUM(N51:N57)</f>
        <v>1.0030000000000001</v>
      </c>
      <c r="O60" s="45">
        <f t="shared" si="18"/>
        <v>1.002</v>
      </c>
      <c r="P60" s="45">
        <f t="shared" si="18"/>
        <v>1.002</v>
      </c>
      <c r="Q60" s="45">
        <f t="shared" si="18"/>
        <v>1.002</v>
      </c>
      <c r="R60" s="45">
        <f t="shared" si="18"/>
        <v>1.0029999999999999</v>
      </c>
      <c r="S60" s="45">
        <f t="shared" si="18"/>
        <v>1.0030000000000001</v>
      </c>
      <c r="T60" s="45">
        <f t="shared" si="18"/>
        <v>1.002</v>
      </c>
      <c r="U60" s="45">
        <f t="shared" si="18"/>
        <v>1.002</v>
      </c>
      <c r="V60" s="45">
        <f t="shared" si="18"/>
        <v>1.002</v>
      </c>
      <c r="W60" s="45">
        <f t="shared" si="18"/>
        <v>1.0010000000000001</v>
      </c>
      <c r="X60" s="45">
        <f t="shared" si="18"/>
        <v>1.0010000000000001</v>
      </c>
      <c r="Y60" s="45">
        <f t="shared" si="18"/>
        <v>1.0010000000000001</v>
      </c>
      <c r="Z60" s="45">
        <f t="shared" si="18"/>
        <v>1.002</v>
      </c>
      <c r="AA60" s="45">
        <f t="shared" si="18"/>
        <v>1.002</v>
      </c>
      <c r="AB60" s="45">
        <f t="shared" si="18"/>
        <v>1.002</v>
      </c>
      <c r="AC60" s="45">
        <f t="shared" si="18"/>
        <v>1.0009999999999999</v>
      </c>
      <c r="AD60" s="45">
        <f t="shared" si="18"/>
        <v>1.0030000000000001</v>
      </c>
      <c r="AE60" s="45">
        <f t="shared" si="18"/>
        <v>1.002</v>
      </c>
      <c r="AF60" s="45">
        <f t="shared" si="18"/>
        <v>1.002</v>
      </c>
      <c r="AG60" s="45">
        <f t="shared" si="18"/>
        <v>1.002</v>
      </c>
      <c r="AH60" s="45">
        <f t="shared" si="18"/>
        <v>1.002</v>
      </c>
      <c r="AI60" s="45">
        <f t="shared" si="18"/>
        <v>1.0029999999999999</v>
      </c>
      <c r="AJ60" s="45">
        <f t="shared" si="18"/>
        <v>1.002</v>
      </c>
      <c r="AK60" s="45">
        <f t="shared" si="18"/>
        <v>1.002</v>
      </c>
      <c r="AL60" s="45">
        <f t="shared" si="18"/>
        <v>1.0010000000000001</v>
      </c>
      <c r="AM60" s="45">
        <f t="shared" si="18"/>
        <v>1.002</v>
      </c>
      <c r="AN60" s="45">
        <f t="shared" si="18"/>
        <v>1.002</v>
      </c>
      <c r="AO60" s="12"/>
    </row>
    <row r="61" spans="3:41" s="5" customFormat="1" x14ac:dyDescent="0.25">
      <c r="C61" s="12"/>
      <c r="D61" s="12"/>
      <c r="E61" s="12"/>
      <c r="F61" s="12"/>
      <c r="G61" s="12"/>
      <c r="H61" s="12"/>
      <c r="I61" s="12"/>
      <c r="J61" s="27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</row>
    <row r="62" spans="3:41" x14ac:dyDescent="0.25">
      <c r="K62" s="53"/>
      <c r="L62" s="53"/>
      <c r="M62" s="53"/>
      <c r="N62" s="53"/>
      <c r="O62" s="53"/>
      <c r="P62" s="53"/>
      <c r="Q62" s="53"/>
      <c r="R62" s="52"/>
      <c r="S62" s="52"/>
    </row>
    <row r="63" spans="3:41" x14ac:dyDescent="0.25">
      <c r="K63" s="53"/>
      <c r="L63" s="53"/>
      <c r="M63" s="53"/>
      <c r="N63" s="53"/>
      <c r="O63" s="53"/>
      <c r="P63" s="53"/>
      <c r="Q63" s="53"/>
      <c r="R63" s="52"/>
      <c r="S63" s="52"/>
    </row>
    <row r="64" spans="3:41" ht="21" x14ac:dyDescent="0.35">
      <c r="C64" s="28" t="s">
        <v>95</v>
      </c>
      <c r="D64" s="28"/>
      <c r="E64" s="28"/>
      <c r="F64" s="28"/>
      <c r="G64" s="28"/>
      <c r="H64" s="28"/>
      <c r="I64" s="5"/>
      <c r="J64" s="5"/>
      <c r="K64" s="53"/>
      <c r="L64" s="53"/>
      <c r="M64" s="53"/>
      <c r="N64" s="53"/>
      <c r="O64" s="53"/>
      <c r="P64" s="53"/>
      <c r="Q64" s="53"/>
      <c r="R64" s="52"/>
      <c r="S64" s="52"/>
    </row>
    <row r="65" spans="3:17" ht="15.75" thickBot="1" x14ac:dyDescent="0.3">
      <c r="C65" s="21" t="s">
        <v>96</v>
      </c>
      <c r="D65" s="21" t="s">
        <v>97</v>
      </c>
      <c r="E65" s="21"/>
      <c r="F65" s="21"/>
      <c r="G65" s="21"/>
      <c r="H65" s="21"/>
      <c r="I65" s="5"/>
      <c r="J65" s="5"/>
      <c r="K65" s="53"/>
      <c r="L65" s="53"/>
      <c r="M65" s="53"/>
      <c r="N65" s="53"/>
      <c r="O65" s="53"/>
      <c r="P65" s="53"/>
      <c r="Q65" s="53"/>
    </row>
    <row r="66" spans="3:17" x14ac:dyDescent="0.25">
      <c r="C66" s="22" t="s">
        <v>98</v>
      </c>
      <c r="D66" s="22"/>
      <c r="E66" s="22"/>
      <c r="F66" s="22"/>
      <c r="G66" s="22"/>
      <c r="H66" s="22"/>
      <c r="I66" s="5"/>
      <c r="J66" s="5"/>
      <c r="K66" s="53"/>
      <c r="L66" s="53"/>
      <c r="M66" s="53"/>
      <c r="N66" s="53"/>
      <c r="O66" s="53"/>
      <c r="P66" s="53"/>
      <c r="Q66" s="53"/>
    </row>
    <row r="67" spans="3:17" x14ac:dyDescent="0.25">
      <c r="C67" s="23" t="s">
        <v>99</v>
      </c>
      <c r="D67" s="23"/>
      <c r="E67" s="23"/>
      <c r="F67" s="23"/>
      <c r="G67" s="23"/>
      <c r="H67" s="23"/>
      <c r="I67" s="5"/>
      <c r="J67" s="5"/>
      <c r="K67" s="53"/>
      <c r="L67" s="53"/>
      <c r="M67" s="53"/>
      <c r="N67" s="53"/>
      <c r="O67" s="53"/>
      <c r="P67" s="53"/>
      <c r="Q67" s="53"/>
    </row>
    <row r="68" spans="3:17" x14ac:dyDescent="0.25">
      <c r="C68" s="24" t="s">
        <v>100</v>
      </c>
      <c r="D68" s="24" t="s">
        <v>101</v>
      </c>
      <c r="E68" s="5"/>
      <c r="F68" s="5"/>
      <c r="G68" s="5"/>
      <c r="H68" s="5"/>
      <c r="I68" s="5"/>
      <c r="J68" s="5"/>
      <c r="K68" s="53"/>
      <c r="L68" s="53"/>
      <c r="M68" s="53"/>
      <c r="N68" s="53"/>
      <c r="O68" s="53"/>
      <c r="P68" s="53"/>
      <c r="Q68" s="53"/>
    </row>
    <row r="69" spans="3:17" x14ac:dyDescent="0.25">
      <c r="C69" s="24" t="s">
        <v>102</v>
      </c>
      <c r="D69" s="24" t="s">
        <v>103</v>
      </c>
      <c r="E69" s="5"/>
      <c r="F69" s="5"/>
      <c r="G69" s="5"/>
      <c r="H69" s="5"/>
      <c r="I69" s="5"/>
      <c r="J69" s="5"/>
      <c r="K69" s="53"/>
      <c r="L69" s="53"/>
      <c r="M69" s="53"/>
      <c r="N69" s="53"/>
      <c r="O69" s="53"/>
      <c r="P69" s="53"/>
      <c r="Q69" s="53"/>
    </row>
    <row r="70" spans="3:17" x14ac:dyDescent="0.25">
      <c r="C70" s="23" t="s">
        <v>104</v>
      </c>
      <c r="D70" s="23"/>
      <c r="E70" s="23"/>
      <c r="F70" s="23"/>
      <c r="G70" s="23"/>
      <c r="H70" s="23"/>
      <c r="I70" s="5"/>
      <c r="J70" s="5"/>
      <c r="K70" s="53"/>
      <c r="L70" s="53"/>
      <c r="M70" s="53"/>
      <c r="N70" s="53"/>
      <c r="O70" s="53"/>
      <c r="P70" s="53"/>
      <c r="Q70" s="53"/>
    </row>
    <row r="71" spans="3:17" x14ac:dyDescent="0.25">
      <c r="C71" s="24" t="s">
        <v>105</v>
      </c>
      <c r="D71" s="24" t="s">
        <v>106</v>
      </c>
      <c r="E71" s="5"/>
      <c r="F71" s="5"/>
      <c r="G71" s="5"/>
      <c r="H71" s="5"/>
      <c r="I71" s="5"/>
      <c r="J71" s="5"/>
      <c r="K71" s="5"/>
    </row>
    <row r="72" spans="3:17" x14ac:dyDescent="0.25">
      <c r="C72" s="23" t="s">
        <v>107</v>
      </c>
      <c r="D72" s="23"/>
      <c r="E72" s="23"/>
      <c r="F72" s="23"/>
      <c r="G72" s="23"/>
      <c r="H72" s="23"/>
      <c r="I72" s="5"/>
      <c r="J72" s="5"/>
      <c r="K72" s="5"/>
    </row>
    <row r="73" spans="3:17" x14ac:dyDescent="0.25">
      <c r="C73" s="24" t="s">
        <v>108</v>
      </c>
      <c r="D73" s="24" t="s">
        <v>109</v>
      </c>
      <c r="E73" s="5"/>
      <c r="F73" s="5"/>
      <c r="G73" s="5"/>
      <c r="H73" s="5"/>
      <c r="I73" s="5"/>
      <c r="J73" s="5"/>
      <c r="K73" s="5"/>
    </row>
    <row r="74" spans="3:17" x14ac:dyDescent="0.25">
      <c r="C74" s="24" t="s">
        <v>110</v>
      </c>
      <c r="D74" s="24" t="s">
        <v>111</v>
      </c>
      <c r="E74" s="5"/>
      <c r="F74" s="5"/>
      <c r="G74" s="5"/>
      <c r="H74" s="5"/>
      <c r="I74" s="5"/>
      <c r="J74" s="5"/>
      <c r="K74" s="5"/>
    </row>
    <row r="75" spans="3:17" x14ac:dyDescent="0.25">
      <c r="C75" s="24" t="s">
        <v>112</v>
      </c>
      <c r="D75" s="24" t="s">
        <v>113</v>
      </c>
      <c r="E75" s="5"/>
      <c r="F75" s="5"/>
      <c r="G75" s="5"/>
      <c r="H75" s="5"/>
      <c r="I75" s="5"/>
      <c r="J75" s="5"/>
      <c r="K75" s="5"/>
    </row>
    <row r="76" spans="3:17" x14ac:dyDescent="0.25">
      <c r="C76" s="24" t="s">
        <v>114</v>
      </c>
      <c r="D76" s="24" t="s">
        <v>115</v>
      </c>
      <c r="E76" s="5"/>
      <c r="F76" s="5"/>
      <c r="G76" s="5"/>
      <c r="H76" s="5"/>
      <c r="I76" s="5"/>
      <c r="J76" s="5"/>
      <c r="K76" s="5"/>
    </row>
    <row r="77" spans="3:17" x14ac:dyDescent="0.25">
      <c r="C77" s="24" t="s">
        <v>116</v>
      </c>
      <c r="D77" s="24" t="s">
        <v>117</v>
      </c>
      <c r="E77" s="5"/>
      <c r="F77" s="5"/>
      <c r="G77" s="5"/>
      <c r="H77" s="5"/>
      <c r="I77" s="5"/>
      <c r="J77" s="5"/>
      <c r="K77" s="5"/>
    </row>
    <row r="78" spans="3:17" x14ac:dyDescent="0.25">
      <c r="C78" s="24" t="s">
        <v>118</v>
      </c>
      <c r="D78" s="24" t="s">
        <v>119</v>
      </c>
      <c r="E78" s="5"/>
      <c r="F78" s="5"/>
      <c r="G78" s="5"/>
      <c r="H78" s="5"/>
      <c r="I78" s="5"/>
      <c r="J78" s="5"/>
      <c r="K78" s="5"/>
    </row>
    <row r="79" spans="3:17" x14ac:dyDescent="0.25">
      <c r="C79" s="24" t="s">
        <v>120</v>
      </c>
      <c r="D79" s="24" t="s">
        <v>121</v>
      </c>
      <c r="E79" s="5"/>
      <c r="F79" s="5"/>
      <c r="G79" s="5"/>
      <c r="H79" s="5"/>
      <c r="I79" s="5"/>
      <c r="J79" s="5"/>
      <c r="K79" s="5"/>
    </row>
    <row r="80" spans="3:17" x14ac:dyDescent="0.25">
      <c r="C80" s="24" t="s">
        <v>122</v>
      </c>
      <c r="D80" s="24" t="s">
        <v>123</v>
      </c>
      <c r="E80" s="5"/>
      <c r="F80" s="5"/>
      <c r="G80" s="5"/>
      <c r="H80" s="5"/>
      <c r="I80" s="5"/>
      <c r="J80" s="5"/>
      <c r="K80" s="5"/>
    </row>
    <row r="81" spans="3:11" x14ac:dyDescent="0.25">
      <c r="C81" s="24" t="s">
        <v>124</v>
      </c>
      <c r="D81" s="24" t="s">
        <v>125</v>
      </c>
      <c r="E81" s="5"/>
      <c r="F81" s="5"/>
      <c r="G81" s="5"/>
      <c r="H81" s="5"/>
      <c r="I81" s="5"/>
      <c r="J81" s="5"/>
      <c r="K81" s="5"/>
    </row>
    <row r="82" spans="3:11" x14ac:dyDescent="0.25">
      <c r="C82" s="23" t="s">
        <v>126</v>
      </c>
      <c r="D82" s="23"/>
      <c r="E82" s="23"/>
      <c r="F82" s="23"/>
      <c r="G82" s="23"/>
      <c r="H82" s="23"/>
      <c r="I82" s="5"/>
      <c r="J82" s="5"/>
      <c r="K82" s="5"/>
    </row>
    <row r="83" spans="3:11" x14ac:dyDescent="0.25">
      <c r="C83" s="24" t="s">
        <v>127</v>
      </c>
      <c r="D83" s="24" t="s">
        <v>128</v>
      </c>
      <c r="E83" s="5"/>
      <c r="F83" s="5"/>
      <c r="G83" s="5"/>
      <c r="H83" s="5"/>
      <c r="I83" s="5"/>
      <c r="J83" s="5"/>
      <c r="K83" s="5"/>
    </row>
    <row r="84" spans="3:11" x14ac:dyDescent="0.25">
      <c r="C84" s="24" t="s">
        <v>129</v>
      </c>
      <c r="D84" s="24" t="s">
        <v>130</v>
      </c>
      <c r="E84" s="5"/>
      <c r="F84" s="5"/>
      <c r="G84" s="5"/>
      <c r="H84" s="5"/>
      <c r="I84" s="5"/>
      <c r="J84" s="5"/>
      <c r="K84" s="5"/>
    </row>
    <row r="85" spans="3:11" x14ac:dyDescent="0.25">
      <c r="C85" s="24" t="s">
        <v>131</v>
      </c>
      <c r="D85" s="24" t="s">
        <v>132</v>
      </c>
      <c r="E85" s="5"/>
      <c r="F85" s="5"/>
      <c r="G85" s="5"/>
      <c r="H85" s="5"/>
      <c r="I85" s="5"/>
      <c r="J85" s="5"/>
      <c r="K85" s="5"/>
    </row>
    <row r="86" spans="3:11" x14ac:dyDescent="0.25">
      <c r="C86" s="23" t="s">
        <v>133</v>
      </c>
      <c r="D86" s="23"/>
      <c r="E86" s="23"/>
      <c r="F86" s="23"/>
      <c r="G86" s="23"/>
      <c r="H86" s="23"/>
      <c r="I86" s="5"/>
      <c r="J86" s="5"/>
      <c r="K86" s="5"/>
    </row>
    <row r="87" spans="3:11" x14ac:dyDescent="0.25">
      <c r="C87" s="24" t="s">
        <v>134</v>
      </c>
      <c r="D87" s="24" t="s">
        <v>135</v>
      </c>
      <c r="E87" s="5"/>
      <c r="F87" s="5"/>
      <c r="G87" s="5"/>
      <c r="H87" s="5"/>
      <c r="I87" s="5"/>
      <c r="J87" s="5"/>
      <c r="K87" s="5"/>
    </row>
    <row r="88" spans="3:11" x14ac:dyDescent="0.25">
      <c r="C88" s="23" t="s">
        <v>136</v>
      </c>
      <c r="D88" s="23"/>
      <c r="E88" s="23"/>
      <c r="F88" s="23"/>
      <c r="G88" s="23"/>
      <c r="H88" s="23"/>
      <c r="I88" s="5"/>
      <c r="J88" s="5"/>
      <c r="K88" s="5"/>
    </row>
    <row r="89" spans="3:11" x14ac:dyDescent="0.25">
      <c r="C89" s="24" t="s">
        <v>137</v>
      </c>
      <c r="D89" s="24" t="s">
        <v>138</v>
      </c>
      <c r="E89" s="5"/>
      <c r="F89" s="5"/>
      <c r="G89" s="5"/>
      <c r="H89" s="5"/>
      <c r="I89" s="5"/>
      <c r="J89" s="5"/>
      <c r="K89" s="5"/>
    </row>
    <row r="90" spans="3:11" x14ac:dyDescent="0.25">
      <c r="C90" s="24" t="s">
        <v>139</v>
      </c>
      <c r="D90" s="24" t="s">
        <v>140</v>
      </c>
      <c r="E90" s="5"/>
      <c r="F90" s="5"/>
      <c r="G90" s="5"/>
      <c r="H90" s="5"/>
      <c r="I90" s="5"/>
      <c r="J90" s="5"/>
      <c r="K90" s="5"/>
    </row>
    <row r="91" spans="3:11" ht="15.75" thickBot="1" x14ac:dyDescent="0.3">
      <c r="C91" s="24" t="s">
        <v>141</v>
      </c>
      <c r="D91" s="24" t="s">
        <v>142</v>
      </c>
      <c r="E91" s="5"/>
      <c r="F91" s="5"/>
      <c r="G91" s="5"/>
      <c r="H91" s="5"/>
      <c r="I91" s="5"/>
      <c r="J91" s="5"/>
      <c r="K91" s="5"/>
    </row>
    <row r="92" spans="3:11" ht="15.75" thickBot="1" x14ac:dyDescent="0.3">
      <c r="C92" s="25" t="s">
        <v>143</v>
      </c>
      <c r="D92" s="25"/>
      <c r="E92" s="25"/>
      <c r="F92" s="25"/>
      <c r="G92" s="25"/>
      <c r="H92" s="25"/>
      <c r="I92" s="5"/>
      <c r="J92" s="5"/>
      <c r="K92" s="5"/>
    </row>
    <row r="93" spans="3:11" x14ac:dyDescent="0.25">
      <c r="C93" s="23" t="s">
        <v>144</v>
      </c>
      <c r="D93" s="23"/>
      <c r="E93" s="23"/>
      <c r="F93" s="23"/>
      <c r="G93" s="23"/>
      <c r="H93" s="23"/>
      <c r="I93" s="5"/>
      <c r="J93" s="5"/>
      <c r="K93" s="5"/>
    </row>
    <row r="94" spans="3:11" x14ac:dyDescent="0.25">
      <c r="C94" s="24" t="s">
        <v>145</v>
      </c>
      <c r="D94" s="24" t="s">
        <v>146</v>
      </c>
      <c r="E94" s="5"/>
      <c r="F94" s="5"/>
      <c r="G94" s="5"/>
      <c r="H94" s="5"/>
      <c r="I94" s="5"/>
      <c r="J94" s="5"/>
      <c r="K94" s="5"/>
    </row>
    <row r="95" spans="3:11" x14ac:dyDescent="0.25">
      <c r="C95" s="24" t="s">
        <v>194</v>
      </c>
      <c r="D95" s="24" t="s">
        <v>195</v>
      </c>
      <c r="E95" s="5"/>
      <c r="F95" s="5"/>
      <c r="G95" s="5"/>
      <c r="H95" s="5"/>
      <c r="I95" s="5"/>
      <c r="J95" s="5"/>
      <c r="K95" s="5"/>
    </row>
    <row r="96" spans="3:11" s="5" customFormat="1" x14ac:dyDescent="0.25">
      <c r="C96" s="24" t="s">
        <v>196</v>
      </c>
      <c r="D96" s="24" t="s">
        <v>197</v>
      </c>
    </row>
    <row r="97" spans="1:30" s="5" customFormat="1" x14ac:dyDescent="0.25">
      <c r="C97" s="24" t="s">
        <v>147</v>
      </c>
      <c r="D97" s="24" t="s">
        <v>148</v>
      </c>
    </row>
    <row r="98" spans="1:30" ht="15.75" thickBot="1" x14ac:dyDescent="0.3">
      <c r="C98" s="24" t="s">
        <v>149</v>
      </c>
      <c r="D98" s="24" t="s">
        <v>150</v>
      </c>
      <c r="E98" s="5"/>
      <c r="F98" s="5"/>
      <c r="G98" s="5"/>
      <c r="H98" s="5"/>
      <c r="I98" s="5"/>
      <c r="J98" s="5"/>
      <c r="K98" s="5"/>
    </row>
    <row r="99" spans="1:30" ht="15.75" thickBot="1" x14ac:dyDescent="0.3">
      <c r="C99" s="25" t="s">
        <v>151</v>
      </c>
      <c r="D99" s="25"/>
      <c r="E99" s="25"/>
      <c r="F99" s="25"/>
      <c r="G99" s="25"/>
      <c r="H99" s="25"/>
      <c r="I99" s="5"/>
      <c r="J99" s="5"/>
      <c r="K99" s="5"/>
    </row>
    <row r="100" spans="1:30" x14ac:dyDescent="0.25">
      <c r="C100" s="24" t="s">
        <v>152</v>
      </c>
      <c r="D100" s="24" t="s">
        <v>153</v>
      </c>
      <c r="E100" s="5"/>
      <c r="F100" s="5"/>
      <c r="G100" s="5"/>
      <c r="H100" s="5"/>
      <c r="I100" s="5"/>
      <c r="J100" s="5"/>
      <c r="K100" s="5"/>
    </row>
    <row r="101" spans="1:30" x14ac:dyDescent="0.25">
      <c r="C101" s="24" t="s">
        <v>154</v>
      </c>
      <c r="D101" s="24" t="s">
        <v>155</v>
      </c>
      <c r="E101" s="5"/>
      <c r="F101" s="5"/>
      <c r="G101" s="5"/>
      <c r="H101" s="5"/>
      <c r="I101" s="5"/>
      <c r="J101" s="5"/>
      <c r="K101" s="5"/>
    </row>
    <row r="102" spans="1:30" ht="15.75" thickBot="1" x14ac:dyDescent="0.3">
      <c r="C102" s="24" t="s">
        <v>156</v>
      </c>
      <c r="D102" s="24" t="s">
        <v>157</v>
      </c>
      <c r="E102" s="5"/>
      <c r="F102" s="5"/>
      <c r="G102" s="5"/>
      <c r="H102" s="5"/>
      <c r="I102" s="5"/>
      <c r="J102" s="5"/>
      <c r="K102" s="5"/>
    </row>
    <row r="103" spans="1:30" ht="15.75" thickBot="1" x14ac:dyDescent="0.3">
      <c r="C103" s="25" t="s">
        <v>158</v>
      </c>
      <c r="D103" s="25"/>
      <c r="E103" s="25"/>
      <c r="F103" s="25"/>
      <c r="G103" s="25"/>
      <c r="H103" s="25"/>
      <c r="I103" s="5"/>
      <c r="J103" s="5"/>
      <c r="K103" s="5"/>
    </row>
    <row r="104" spans="1:30" x14ac:dyDescent="0.25">
      <c r="C104" s="24" t="s">
        <v>159</v>
      </c>
      <c r="D104" s="24" t="s">
        <v>160</v>
      </c>
      <c r="E104" s="5"/>
      <c r="F104" s="5"/>
      <c r="G104" s="5"/>
      <c r="H104" s="5"/>
      <c r="I104" s="5"/>
      <c r="J104" s="5"/>
      <c r="K104" s="5"/>
    </row>
    <row r="105" spans="1:30" ht="15.75" thickBot="1" x14ac:dyDescent="0.3">
      <c r="C105" s="26" t="s">
        <v>161</v>
      </c>
      <c r="D105" s="26" t="s">
        <v>162</v>
      </c>
      <c r="E105" s="29"/>
      <c r="F105" s="29"/>
      <c r="G105" s="29"/>
      <c r="H105" s="29"/>
      <c r="I105" s="5"/>
      <c r="J105" s="5"/>
      <c r="K105" s="5"/>
    </row>
    <row r="106" spans="1:30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spans="1:30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 spans="1:30" ht="15.75" thickBot="1" x14ac:dyDescent="0.3">
      <c r="A108" s="5"/>
      <c r="B108" s="5"/>
      <c r="C108" s="30" t="s">
        <v>163</v>
      </c>
      <c r="D108" s="30" t="s">
        <v>164</v>
      </c>
      <c r="E108" s="30" t="s">
        <v>165</v>
      </c>
      <c r="F108" s="30" t="s">
        <v>166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 spans="1:30" x14ac:dyDescent="0.25">
      <c r="A109" s="5"/>
      <c r="B109" s="5"/>
      <c r="C109" s="5" t="s">
        <v>167</v>
      </c>
      <c r="D109" s="5" t="s">
        <v>168</v>
      </c>
      <c r="E109" s="31" t="s">
        <v>40</v>
      </c>
      <c r="F109" s="5" t="s">
        <v>169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spans="1:30" x14ac:dyDescent="0.25">
      <c r="A110" s="5"/>
      <c r="B110" s="5"/>
      <c r="C110" s="5" t="s">
        <v>170</v>
      </c>
      <c r="D110" s="5" t="s">
        <v>171</v>
      </c>
      <c r="E110" s="31" t="s">
        <v>41</v>
      </c>
      <c r="F110" s="5" t="s">
        <v>169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 spans="1:30" ht="15.75" thickBot="1" x14ac:dyDescent="0.3">
      <c r="A111" s="5"/>
      <c r="B111" s="5"/>
      <c r="C111" s="29" t="s">
        <v>172</v>
      </c>
      <c r="D111" s="29" t="s">
        <v>173</v>
      </c>
      <c r="E111" s="32" t="s">
        <v>42</v>
      </c>
      <c r="F111" s="29" t="s">
        <v>169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spans="1:30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spans="1:30" ht="15.75" x14ac:dyDescent="0.25">
      <c r="A114" s="5"/>
      <c r="B114" s="5"/>
      <c r="C114" s="33" t="s">
        <v>174</v>
      </c>
      <c r="D114" s="33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spans="1:30" ht="15.75" thickBot="1" x14ac:dyDescent="0.3">
      <c r="A115" s="5"/>
      <c r="B115" s="5"/>
      <c r="C115" s="30" t="s">
        <v>174</v>
      </c>
      <c r="D115" s="30" t="s">
        <v>175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 x14ac:dyDescent="0.25">
      <c r="A116" s="5"/>
      <c r="B116" s="5"/>
      <c r="C116" s="5" t="s">
        <v>176</v>
      </c>
      <c r="D116" s="5" t="s">
        <v>177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 x14ac:dyDescent="0.25">
      <c r="A117" s="5"/>
      <c r="B117" s="5"/>
      <c r="C117" s="5"/>
      <c r="D117" s="5" t="s">
        <v>178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x14ac:dyDescent="0.25">
      <c r="A118" s="5"/>
      <c r="B118" s="5"/>
      <c r="C118" s="5" t="s">
        <v>179</v>
      </c>
      <c r="D118" s="5" t="s">
        <v>180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x14ac:dyDescent="0.25">
      <c r="A119" s="5"/>
      <c r="B119" s="5"/>
      <c r="C119" s="5"/>
      <c r="D119" s="5" t="s">
        <v>181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x14ac:dyDescent="0.25">
      <c r="A120" s="5"/>
      <c r="B120" s="5"/>
      <c r="C120" s="5" t="s">
        <v>182</v>
      </c>
      <c r="D120" s="5" t="s">
        <v>183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x14ac:dyDescent="0.25">
      <c r="A121" s="5"/>
      <c r="B121" s="5"/>
      <c r="C121" s="5"/>
      <c r="D121" s="5" t="s">
        <v>184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x14ac:dyDescent="0.25">
      <c r="A122" s="5"/>
      <c r="B122" s="5"/>
      <c r="C122" s="5"/>
      <c r="D122" s="5" t="s">
        <v>185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ht="15.75" thickBot="1" x14ac:dyDescent="0.3">
      <c r="A123" s="5"/>
      <c r="B123" s="5"/>
      <c r="C123" s="29"/>
      <c r="D123" s="29" t="s">
        <v>186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spans="1:30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spans="1:30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spans="1:30" ht="19.5" thickBot="1" x14ac:dyDescent="0.3">
      <c r="A126" s="34" t="s">
        <v>187</v>
      </c>
      <c r="B126" s="34"/>
      <c r="C126" s="34"/>
      <c r="D126" s="34"/>
      <c r="E126" s="34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spans="1:30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spans="1:30" ht="15.75" x14ac:dyDescent="0.25">
      <c r="A128" s="35" t="s">
        <v>188</v>
      </c>
      <c r="B128" s="35"/>
      <c r="C128" s="35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5"/>
    </row>
    <row r="129" spans="1:30" x14ac:dyDescent="0.25">
      <c r="A129" s="37" t="s">
        <v>174</v>
      </c>
      <c r="B129" s="37" t="s">
        <v>175</v>
      </c>
      <c r="C129" s="38" t="s">
        <v>62</v>
      </c>
      <c r="D129" s="38" t="s">
        <v>68</v>
      </c>
      <c r="E129" s="38" t="s">
        <v>73</v>
      </c>
      <c r="F129" s="38" t="s">
        <v>76</v>
      </c>
      <c r="G129" s="38" t="s">
        <v>77</v>
      </c>
      <c r="H129" s="38" t="s">
        <v>78</v>
      </c>
      <c r="I129" s="38" t="s">
        <v>81</v>
      </c>
      <c r="J129" s="38" t="s">
        <v>82</v>
      </c>
      <c r="K129" s="38" t="s">
        <v>84</v>
      </c>
      <c r="L129" s="38" t="s">
        <v>86</v>
      </c>
      <c r="M129" s="38" t="s">
        <v>91</v>
      </c>
      <c r="N129" s="38" t="s">
        <v>92</v>
      </c>
      <c r="O129" s="38" t="s">
        <v>93</v>
      </c>
      <c r="P129" s="38" t="s">
        <v>70</v>
      </c>
      <c r="Q129" s="38" t="s">
        <v>71</v>
      </c>
      <c r="R129" s="38" t="s">
        <v>75</v>
      </c>
      <c r="S129" s="38" t="s">
        <v>80</v>
      </c>
      <c r="T129" s="38" t="s">
        <v>89</v>
      </c>
      <c r="U129" s="38" t="s">
        <v>90</v>
      </c>
      <c r="V129" s="38" t="s">
        <v>74</v>
      </c>
      <c r="W129" s="38" t="s">
        <v>79</v>
      </c>
      <c r="X129" s="38" t="s">
        <v>83</v>
      </c>
      <c r="Y129" s="38" t="s">
        <v>87</v>
      </c>
      <c r="Z129" s="38" t="s">
        <v>88</v>
      </c>
      <c r="AA129" s="38" t="s">
        <v>69</v>
      </c>
      <c r="AB129" s="38" t="s">
        <v>72</v>
      </c>
      <c r="AC129" s="38" t="s">
        <v>85</v>
      </c>
      <c r="AD129" s="5"/>
    </row>
    <row r="130" spans="1:30" x14ac:dyDescent="0.25">
      <c r="A130" s="36" t="s">
        <v>176</v>
      </c>
      <c r="B130" s="36" t="s">
        <v>177</v>
      </c>
      <c r="C130" s="39">
        <v>0.32377983784854231</v>
      </c>
      <c r="D130" s="39">
        <v>0.29539615700051852</v>
      </c>
      <c r="E130" s="39">
        <v>0.34967728765163869</v>
      </c>
      <c r="F130" s="39">
        <v>0.31311359703458036</v>
      </c>
      <c r="G130" s="39">
        <v>0.30099430857485032</v>
      </c>
      <c r="H130" s="39">
        <v>0.32585784427063491</v>
      </c>
      <c r="I130" s="39">
        <v>0.31296089693181006</v>
      </c>
      <c r="J130" s="39">
        <v>0.34414959934244926</v>
      </c>
      <c r="K130" s="39">
        <v>0.31640567871855385</v>
      </c>
      <c r="L130" s="39">
        <v>0.30551897544605799</v>
      </c>
      <c r="M130" s="39">
        <v>0.30690900126975923</v>
      </c>
      <c r="N130" s="39">
        <v>0.29742024558167873</v>
      </c>
      <c r="O130" s="39">
        <v>0.31985079986061538</v>
      </c>
      <c r="P130" s="39">
        <v>0.30317740338092081</v>
      </c>
      <c r="Q130" s="39">
        <v>0.32755819451934742</v>
      </c>
      <c r="R130" s="39">
        <v>0.29108733491927802</v>
      </c>
      <c r="S130" s="39">
        <v>0.32210907481657336</v>
      </c>
      <c r="T130" s="39">
        <v>0.28924149649685427</v>
      </c>
      <c r="U130" s="39">
        <v>0.31716332192128543</v>
      </c>
      <c r="V130" s="39">
        <v>0.31520515014132622</v>
      </c>
      <c r="W130" s="39">
        <v>0.30496664626628506</v>
      </c>
      <c r="X130" s="39">
        <v>0.29765342162432462</v>
      </c>
      <c r="Y130" s="39">
        <v>0.28141024531167946</v>
      </c>
      <c r="Z130" s="39">
        <v>0.32408712009988533</v>
      </c>
      <c r="AA130" s="39">
        <v>0.33773511822059504</v>
      </c>
      <c r="AB130" s="39">
        <v>0.36384480991771728</v>
      </c>
      <c r="AC130" s="39">
        <v>0.29253128431407999</v>
      </c>
      <c r="AD130" s="5"/>
    </row>
    <row r="131" spans="1:30" x14ac:dyDescent="0.25">
      <c r="A131" s="36"/>
      <c r="B131" s="36" t="s">
        <v>178</v>
      </c>
      <c r="C131" s="46">
        <v>5.3963306308090382E-2</v>
      </c>
      <c r="D131" s="39">
        <v>4.9232692833419758E-2</v>
      </c>
      <c r="E131" s="39">
        <v>5.8279547941939784E-2</v>
      </c>
      <c r="F131" s="39">
        <v>5.2185599505763403E-2</v>
      </c>
      <c r="G131" s="39">
        <v>5.016571809580838E-2</v>
      </c>
      <c r="H131" s="39">
        <v>5.4309640711772487E-2</v>
      </c>
      <c r="I131" s="39">
        <v>5.216014948863501E-2</v>
      </c>
      <c r="J131" s="39">
        <v>5.7358266557074891E-2</v>
      </c>
      <c r="K131" s="39">
        <v>5.2734279786425649E-2</v>
      </c>
      <c r="L131" s="39">
        <v>5.0919829241009663E-2</v>
      </c>
      <c r="M131" s="39">
        <v>5.1151500211626538E-2</v>
      </c>
      <c r="N131" s="39">
        <v>4.95700409302798E-2</v>
      </c>
      <c r="O131" s="39">
        <v>5.3308466643435894E-2</v>
      </c>
      <c r="P131" s="39">
        <v>5.052956723015347E-2</v>
      </c>
      <c r="Q131" s="39">
        <v>5.459303241989124E-2</v>
      </c>
      <c r="R131" s="39">
        <v>4.8514555819879672E-2</v>
      </c>
      <c r="S131" s="39">
        <v>5.3684845802762227E-2</v>
      </c>
      <c r="T131" s="39">
        <v>4.8206916082809047E-2</v>
      </c>
      <c r="U131" s="39">
        <v>5.2860553653547575E-2</v>
      </c>
      <c r="V131" s="39">
        <v>5.2534191690221041E-2</v>
      </c>
      <c r="W131" s="39">
        <v>5.0827774377714179E-2</v>
      </c>
      <c r="X131" s="39">
        <v>4.9608903604054101E-2</v>
      </c>
      <c r="Y131" s="39">
        <v>4.690170755194658E-2</v>
      </c>
      <c r="Z131" s="39">
        <v>5.4014520016647569E-2</v>
      </c>
      <c r="AA131" s="39">
        <v>5.6289186370099165E-2</v>
      </c>
      <c r="AB131" s="39">
        <v>6.064080165295288E-2</v>
      </c>
      <c r="AC131" s="39">
        <v>4.8755214052346667E-2</v>
      </c>
      <c r="AD131" s="5"/>
    </row>
    <row r="132" spans="1:30" x14ac:dyDescent="0.25">
      <c r="A132" s="36" t="s">
        <v>179</v>
      </c>
      <c r="B132" s="36" t="s">
        <v>180</v>
      </c>
      <c r="C132" s="40">
        <v>1.2024577456126329E-3</v>
      </c>
      <c r="D132" s="39">
        <v>8.4181954391599476E-4</v>
      </c>
      <c r="E132" s="39">
        <v>1.4316393209477573E-3</v>
      </c>
      <c r="F132" s="39">
        <v>1.3698908311171865E-3</v>
      </c>
      <c r="G132" s="39">
        <v>9.8425388735709995E-4</v>
      </c>
      <c r="H132" s="39">
        <v>6.2421004942624992E-4</v>
      </c>
      <c r="I132" s="39">
        <v>1.2422933671109623E-3</v>
      </c>
      <c r="J132" s="39">
        <v>8.6646068484003841E-4</v>
      </c>
      <c r="K132" s="39">
        <v>1.3159890714686659E-3</v>
      </c>
      <c r="L132" s="39">
        <v>1.2716318220191991E-3</v>
      </c>
      <c r="M132" s="39">
        <v>1.1218737998245681E-3</v>
      </c>
      <c r="N132" s="39">
        <v>1.2891857705150252E-3</v>
      </c>
      <c r="O132" s="39">
        <v>1.4574437703184118E-3</v>
      </c>
      <c r="P132" s="39">
        <v>1.2419671387040388E-3</v>
      </c>
      <c r="Q132" s="39">
        <v>1.4684396048311016E-3</v>
      </c>
      <c r="R132" s="39">
        <v>9.5921086863546602E-4</v>
      </c>
      <c r="S132" s="39">
        <v>1.0725657999581929E-3</v>
      </c>
      <c r="T132" s="39">
        <v>1.1764845294377178E-3</v>
      </c>
      <c r="U132" s="39">
        <v>1.3287962602263445E-3</v>
      </c>
      <c r="V132" s="39">
        <v>7.9269582890742734E-4</v>
      </c>
      <c r="W132" s="39">
        <v>1.544102850410962E-3</v>
      </c>
      <c r="X132" s="39">
        <v>7.4007830335184128E-4</v>
      </c>
      <c r="Y132" s="39">
        <v>7.0738302217035411E-4</v>
      </c>
      <c r="Z132" s="39">
        <v>8.0234115950314402E-4</v>
      </c>
      <c r="AA132" s="39">
        <v>7.1933080869381386E-4</v>
      </c>
      <c r="AB132" s="39">
        <v>7.4164409782466955E-4</v>
      </c>
      <c r="AC132" s="39">
        <v>7.7316749378532367E-4</v>
      </c>
      <c r="AD132" s="5"/>
    </row>
    <row r="133" spans="1:30" x14ac:dyDescent="0.25">
      <c r="A133" s="36"/>
      <c r="B133" s="36" t="s">
        <v>181</v>
      </c>
      <c r="C133" s="39">
        <v>0.51421690231633799</v>
      </c>
      <c r="D133" s="39">
        <v>0.57696936147650701</v>
      </c>
      <c r="E133" s="39">
        <v>0.4152163996490737</v>
      </c>
      <c r="F133" s="39">
        <v>0.53837411623785481</v>
      </c>
      <c r="G133" s="39">
        <v>0.5273035898540861</v>
      </c>
      <c r="H133" s="39">
        <v>0.54428190464659498</v>
      </c>
      <c r="I133" s="39">
        <v>0.54724418926165252</v>
      </c>
      <c r="J133" s="39">
        <v>0.50629481396736598</v>
      </c>
      <c r="K133" s="39">
        <v>0.54969956239724382</v>
      </c>
      <c r="L133" s="39">
        <v>0.54286879912927866</v>
      </c>
      <c r="M133" s="39">
        <v>0.57050800443626981</v>
      </c>
      <c r="N133" s="39">
        <v>0.57834017325166753</v>
      </c>
      <c r="O133" s="39">
        <v>0.54807767476728875</v>
      </c>
      <c r="P133" s="39">
        <v>0.57445550608131724</v>
      </c>
      <c r="Q133" s="39">
        <v>0.54514159019281827</v>
      </c>
      <c r="R133" s="39">
        <v>0.52942173322971142</v>
      </c>
      <c r="S133" s="39">
        <v>0.54890743812317566</v>
      </c>
      <c r="T133" s="39">
        <v>0.57655830557717536</v>
      </c>
      <c r="U133" s="39">
        <v>0.56469028513375741</v>
      </c>
      <c r="V133" s="39">
        <v>0.5314898835087899</v>
      </c>
      <c r="W133" s="39">
        <v>0.57016316956487822</v>
      </c>
      <c r="X133" s="39">
        <v>0.54463316447281129</v>
      </c>
      <c r="Y133" s="39">
        <v>0.60580683229929833</v>
      </c>
      <c r="Z133" s="39">
        <v>0.54575340066281097</v>
      </c>
      <c r="AA133" s="39">
        <v>0.57130392959697351</v>
      </c>
      <c r="AB133" s="39">
        <v>0.56067924597798535</v>
      </c>
      <c r="AC133" s="39">
        <v>0.49285227418620653</v>
      </c>
      <c r="AD133" s="5"/>
    </row>
    <row r="134" spans="1:30" x14ac:dyDescent="0.25">
      <c r="A134" s="36" t="s">
        <v>182</v>
      </c>
      <c r="B134" s="36" t="s">
        <v>183</v>
      </c>
      <c r="C134" s="39">
        <v>1.6399604421517593E-2</v>
      </c>
      <c r="D134" s="39">
        <v>7.4490307781118984E-3</v>
      </c>
      <c r="E134" s="39">
        <v>3.2043055112662859E-2</v>
      </c>
      <c r="F134" s="39">
        <v>1.4142087272297982E-2</v>
      </c>
      <c r="G134" s="39">
        <v>7.8384539751406128E-3</v>
      </c>
      <c r="H134" s="39">
        <v>9.942235039347571E-3</v>
      </c>
      <c r="I134" s="39">
        <v>8.7941712391293846E-3</v>
      </c>
      <c r="J134" s="39">
        <v>1.9167683727598969E-2</v>
      </c>
      <c r="K134" s="39">
        <v>1.9563309645198885E-2</v>
      </c>
      <c r="L134" s="39">
        <v>6.7513932047123726E-3</v>
      </c>
      <c r="M134" s="39">
        <v>1.1912585101328303E-2</v>
      </c>
      <c r="N134" s="39">
        <v>6.2742086519266488E-3</v>
      </c>
      <c r="O134" s="39">
        <v>9.0275647633180547E-3</v>
      </c>
      <c r="P134" s="39">
        <v>1.0257172186811273E-2</v>
      </c>
      <c r="Q134" s="39">
        <v>1.2127565539618518E-2</v>
      </c>
      <c r="R134" s="39">
        <v>1.0185353383353699E-2</v>
      </c>
      <c r="S134" s="39">
        <v>1.2812635692286438E-2</v>
      </c>
      <c r="T134" s="39">
        <v>5.2051948265462115E-3</v>
      </c>
      <c r="U134" s="39">
        <v>8.6226466174633056E-3</v>
      </c>
      <c r="V134" s="39">
        <v>1.3327262086971724E-2</v>
      </c>
      <c r="W134" s="39">
        <v>8.1980061454330136E-3</v>
      </c>
      <c r="X134" s="39">
        <v>7.2036254203120672E-3</v>
      </c>
      <c r="Y134" s="39">
        <v>6.2594387860714779E-3</v>
      </c>
      <c r="Z134" s="39">
        <v>8.5196368293601697E-3</v>
      </c>
      <c r="AA134" s="39">
        <v>8.9112260712667282E-3</v>
      </c>
      <c r="AB134" s="39">
        <v>9.8439085033626087E-3</v>
      </c>
      <c r="AC134" s="39">
        <v>4.1049285439853662E-3</v>
      </c>
      <c r="AD134" s="5"/>
    </row>
    <row r="135" spans="1:30" x14ac:dyDescent="0.25">
      <c r="A135" s="36"/>
      <c r="B135" s="36" t="s">
        <v>184</v>
      </c>
      <c r="C135" s="39">
        <v>8.2740995898888392E-2</v>
      </c>
      <c r="D135" s="39">
        <v>7.0110938367526743E-2</v>
      </c>
      <c r="E135" s="39">
        <v>0.11397374993285452</v>
      </c>
      <c r="F135" s="39">
        <v>8.0814709118386313E-2</v>
      </c>
      <c r="G135" s="39">
        <v>0.11271367561275741</v>
      </c>
      <c r="H135" s="39">
        <v>6.4984165282223824E-2</v>
      </c>
      <c r="I135" s="39">
        <v>7.7598299711661989E-2</v>
      </c>
      <c r="J135" s="39">
        <v>7.216317572067088E-2</v>
      </c>
      <c r="K135" s="39">
        <v>6.0281180381109148E-2</v>
      </c>
      <c r="L135" s="39">
        <v>9.2669371156921962E-2</v>
      </c>
      <c r="M135" s="39">
        <v>5.839703518119168E-2</v>
      </c>
      <c r="N135" s="39">
        <v>6.7106145813932178E-2</v>
      </c>
      <c r="O135" s="39">
        <v>6.8278050195023532E-2</v>
      </c>
      <c r="P135" s="39">
        <v>6.0338383982093263E-2</v>
      </c>
      <c r="Q135" s="39">
        <v>5.9111177723493433E-2</v>
      </c>
      <c r="R135" s="39">
        <v>0.11983181177914175</v>
      </c>
      <c r="S135" s="39">
        <v>6.1413439765244195E-2</v>
      </c>
      <c r="T135" s="39">
        <v>7.9611602487177441E-2</v>
      </c>
      <c r="U135" s="39">
        <v>5.5334396413720018E-2</v>
      </c>
      <c r="V135" s="39">
        <v>8.6650816743783748E-2</v>
      </c>
      <c r="W135" s="39">
        <v>6.4300300795278542E-2</v>
      </c>
      <c r="X135" s="39">
        <v>0.10016080657514609</v>
      </c>
      <c r="Y135" s="39">
        <v>5.8914393028833764E-2</v>
      </c>
      <c r="Z135" s="39">
        <v>6.6822981231792783E-2</v>
      </c>
      <c r="AA135" s="39">
        <v>2.5041208932371696E-2</v>
      </c>
      <c r="AB135" s="39">
        <v>4.2495898501573662E-3</v>
      </c>
      <c r="AC135" s="39">
        <v>0.16098313140959611</v>
      </c>
      <c r="AD135" s="5"/>
    </row>
    <row r="136" spans="1:30" x14ac:dyDescent="0.25">
      <c r="A136" s="36"/>
      <c r="B136" s="36" t="s">
        <v>185</v>
      </c>
      <c r="C136" s="39">
        <v>7.6968954610109105E-3</v>
      </c>
      <c r="D136" s="39">
        <v>0</v>
      </c>
      <c r="E136" s="39">
        <v>2.9378320390882739E-2</v>
      </c>
      <c r="F136" s="39">
        <v>0</v>
      </c>
      <c r="G136" s="39">
        <v>0</v>
      </c>
      <c r="H136" s="39">
        <v>0</v>
      </c>
      <c r="I136" s="39">
        <v>0</v>
      </c>
      <c r="J136" s="39">
        <v>0</v>
      </c>
      <c r="K136" s="39">
        <v>0</v>
      </c>
      <c r="L136" s="39">
        <v>0</v>
      </c>
      <c r="M136" s="39">
        <v>0</v>
      </c>
      <c r="N136" s="39">
        <v>0</v>
      </c>
      <c r="O136" s="39">
        <v>0</v>
      </c>
      <c r="P136" s="39">
        <v>0</v>
      </c>
      <c r="Q136" s="39">
        <v>0</v>
      </c>
      <c r="R136" s="39">
        <v>0</v>
      </c>
      <c r="S136" s="39">
        <v>0</v>
      </c>
      <c r="T136" s="39">
        <v>0</v>
      </c>
      <c r="U136" s="39">
        <v>0</v>
      </c>
      <c r="V136" s="39">
        <v>0</v>
      </c>
      <c r="W136" s="39">
        <v>0</v>
      </c>
      <c r="X136" s="39">
        <v>0</v>
      </c>
      <c r="Y136" s="39">
        <v>0</v>
      </c>
      <c r="Z136" s="39">
        <v>0</v>
      </c>
      <c r="AA136" s="39">
        <v>0</v>
      </c>
      <c r="AB136" s="39">
        <v>0</v>
      </c>
      <c r="AC136" s="39">
        <v>0</v>
      </c>
      <c r="AD136" s="5"/>
    </row>
    <row r="137" spans="1:30" x14ac:dyDescent="0.25">
      <c r="A137" s="36"/>
      <c r="B137" s="36" t="s">
        <v>186</v>
      </c>
      <c r="C137" s="39">
        <v>0</v>
      </c>
      <c r="D137" s="39">
        <v>0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39">
        <v>0</v>
      </c>
      <c r="Q137" s="39">
        <v>0</v>
      </c>
      <c r="R137" s="39">
        <v>0</v>
      </c>
      <c r="S137" s="39">
        <v>0</v>
      </c>
      <c r="T137" s="39">
        <v>0</v>
      </c>
      <c r="U137" s="39">
        <v>0</v>
      </c>
      <c r="V137" s="39">
        <v>0</v>
      </c>
      <c r="W137" s="39">
        <v>0</v>
      </c>
      <c r="X137" s="39">
        <v>0</v>
      </c>
      <c r="Y137" s="39">
        <v>0</v>
      </c>
      <c r="Z137" s="39">
        <v>0</v>
      </c>
      <c r="AA137" s="39">
        <v>0</v>
      </c>
      <c r="AB137" s="39">
        <v>0</v>
      </c>
      <c r="AC137" s="39">
        <v>0</v>
      </c>
      <c r="AD137" s="5"/>
    </row>
    <row r="138" spans="1:30" x14ac:dyDescent="0.25">
      <c r="A138" s="41"/>
      <c r="B138" s="42" t="s">
        <v>189</v>
      </c>
      <c r="C138" s="43">
        <v>1.0000000000000002</v>
      </c>
      <c r="D138" s="43">
        <v>0.99999999999999978</v>
      </c>
      <c r="E138" s="43">
        <v>0.99999999999999989</v>
      </c>
      <c r="F138" s="43">
        <v>0.99999999999999989</v>
      </c>
      <c r="G138" s="43">
        <v>1</v>
      </c>
      <c r="H138" s="43">
        <v>1</v>
      </c>
      <c r="I138" s="43">
        <v>0.99999999999999989</v>
      </c>
      <c r="J138" s="43">
        <v>1</v>
      </c>
      <c r="K138" s="43">
        <v>1</v>
      </c>
      <c r="L138" s="43">
        <v>0.99999999999999989</v>
      </c>
      <c r="M138" s="43">
        <v>1.0000000000000002</v>
      </c>
      <c r="N138" s="43">
        <v>0.99999999999999989</v>
      </c>
      <c r="O138" s="43">
        <v>1</v>
      </c>
      <c r="P138" s="43">
        <v>1.0000000000000002</v>
      </c>
      <c r="Q138" s="43">
        <v>0.99999999999999989</v>
      </c>
      <c r="R138" s="43">
        <v>1</v>
      </c>
      <c r="S138" s="43">
        <v>1</v>
      </c>
      <c r="T138" s="43">
        <v>1</v>
      </c>
      <c r="U138" s="43">
        <v>1</v>
      </c>
      <c r="V138" s="43">
        <v>1.0000000000000002</v>
      </c>
      <c r="W138" s="43">
        <v>1</v>
      </c>
      <c r="X138" s="43">
        <v>1</v>
      </c>
      <c r="Y138" s="43">
        <v>0.99999999999999989</v>
      </c>
      <c r="Z138" s="43">
        <v>1</v>
      </c>
      <c r="AA138" s="43">
        <v>1</v>
      </c>
      <c r="AB138" s="43">
        <v>1.0000000000000002</v>
      </c>
      <c r="AC138" s="43">
        <v>0.99999999999999989</v>
      </c>
      <c r="AD138" s="5"/>
    </row>
    <row r="139" spans="1:30" x14ac:dyDescent="0.25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5"/>
    </row>
    <row r="140" spans="1:30" x14ac:dyDescent="0.25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5"/>
    </row>
    <row r="141" spans="1:30" x14ac:dyDescent="0.25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5"/>
    </row>
    <row r="142" spans="1:30" ht="15.75" x14ac:dyDescent="0.25">
      <c r="A142" s="35" t="s">
        <v>190</v>
      </c>
      <c r="B142" s="35"/>
      <c r="C142" s="35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5"/>
    </row>
    <row r="143" spans="1:30" x14ac:dyDescent="0.25">
      <c r="A143" s="37" t="s">
        <v>174</v>
      </c>
      <c r="B143" s="37" t="s">
        <v>175</v>
      </c>
      <c r="C143" s="38" t="s">
        <v>62</v>
      </c>
      <c r="D143" s="38" t="s">
        <v>68</v>
      </c>
      <c r="E143" s="38" t="s">
        <v>73</v>
      </c>
      <c r="F143" s="38" t="s">
        <v>76</v>
      </c>
      <c r="G143" s="38" t="s">
        <v>77</v>
      </c>
      <c r="H143" s="38" t="s">
        <v>78</v>
      </c>
      <c r="I143" s="38" t="s">
        <v>81</v>
      </c>
      <c r="J143" s="38" t="s">
        <v>82</v>
      </c>
      <c r="K143" s="38" t="s">
        <v>84</v>
      </c>
      <c r="L143" s="38" t="s">
        <v>86</v>
      </c>
      <c r="M143" s="38" t="s">
        <v>91</v>
      </c>
      <c r="N143" s="38" t="s">
        <v>92</v>
      </c>
      <c r="O143" s="38" t="s">
        <v>93</v>
      </c>
      <c r="P143" s="38" t="s">
        <v>70</v>
      </c>
      <c r="Q143" s="38" t="s">
        <v>71</v>
      </c>
      <c r="R143" s="38" t="s">
        <v>75</v>
      </c>
      <c r="S143" s="38" t="s">
        <v>80</v>
      </c>
      <c r="T143" s="38" t="s">
        <v>89</v>
      </c>
      <c r="U143" s="38" t="s">
        <v>90</v>
      </c>
      <c r="V143" s="38" t="s">
        <v>74</v>
      </c>
      <c r="W143" s="38" t="s">
        <v>79</v>
      </c>
      <c r="X143" s="38" t="s">
        <v>83</v>
      </c>
      <c r="Y143" s="38" t="s">
        <v>87</v>
      </c>
      <c r="Z143" s="38" t="s">
        <v>88</v>
      </c>
      <c r="AA143" s="38" t="s">
        <v>69</v>
      </c>
      <c r="AB143" s="38" t="s">
        <v>72</v>
      </c>
      <c r="AC143" s="38" t="s">
        <v>85</v>
      </c>
      <c r="AD143" s="5"/>
    </row>
    <row r="144" spans="1:30" x14ac:dyDescent="0.25">
      <c r="A144" s="36" t="s">
        <v>176</v>
      </c>
      <c r="B144" s="36" t="s">
        <v>177</v>
      </c>
      <c r="C144" s="39">
        <v>0</v>
      </c>
      <c r="D144" s="39">
        <v>0</v>
      </c>
      <c r="E144" s="39">
        <v>0</v>
      </c>
      <c r="F144" s="39">
        <v>0</v>
      </c>
      <c r="G144" s="39">
        <v>0</v>
      </c>
      <c r="H144" s="39">
        <v>0</v>
      </c>
      <c r="I144" s="39">
        <v>0</v>
      </c>
      <c r="J144" s="39">
        <v>0</v>
      </c>
      <c r="K144" s="39">
        <v>0</v>
      </c>
      <c r="L144" s="39">
        <v>0</v>
      </c>
      <c r="M144" s="39">
        <v>0</v>
      </c>
      <c r="N144" s="39">
        <v>0</v>
      </c>
      <c r="O144" s="39">
        <v>0</v>
      </c>
      <c r="P144" s="39">
        <v>0</v>
      </c>
      <c r="Q144" s="39">
        <v>0</v>
      </c>
      <c r="R144" s="39">
        <v>0</v>
      </c>
      <c r="S144" s="39">
        <v>0</v>
      </c>
      <c r="T144" s="39">
        <v>0</v>
      </c>
      <c r="U144" s="39">
        <v>0</v>
      </c>
      <c r="V144" s="39">
        <v>0</v>
      </c>
      <c r="W144" s="39">
        <v>0</v>
      </c>
      <c r="X144" s="39">
        <v>0</v>
      </c>
      <c r="Y144" s="39">
        <v>0</v>
      </c>
      <c r="Z144" s="39">
        <v>0</v>
      </c>
      <c r="AA144" s="39">
        <v>0</v>
      </c>
      <c r="AB144" s="39">
        <v>0</v>
      </c>
      <c r="AC144" s="39">
        <v>0</v>
      </c>
      <c r="AD144" s="5"/>
    </row>
    <row r="145" spans="1:30" x14ac:dyDescent="0.25">
      <c r="A145" s="36"/>
      <c r="B145" s="36" t="s">
        <v>178</v>
      </c>
      <c r="C145" s="39">
        <v>0</v>
      </c>
      <c r="D145" s="39">
        <v>0</v>
      </c>
      <c r="E145" s="39">
        <v>0</v>
      </c>
      <c r="F145" s="39">
        <v>0</v>
      </c>
      <c r="G145" s="39">
        <v>0</v>
      </c>
      <c r="H145" s="39">
        <v>0</v>
      </c>
      <c r="I145" s="39">
        <v>0</v>
      </c>
      <c r="J145" s="39">
        <v>0</v>
      </c>
      <c r="K145" s="39">
        <v>0</v>
      </c>
      <c r="L145" s="39">
        <v>0</v>
      </c>
      <c r="M145" s="39">
        <v>0</v>
      </c>
      <c r="N145" s="39">
        <v>0</v>
      </c>
      <c r="O145" s="39">
        <v>0</v>
      </c>
      <c r="P145" s="39">
        <v>0</v>
      </c>
      <c r="Q145" s="39">
        <v>0</v>
      </c>
      <c r="R145" s="39">
        <v>0</v>
      </c>
      <c r="S145" s="39">
        <v>0</v>
      </c>
      <c r="T145" s="39">
        <v>0</v>
      </c>
      <c r="U145" s="39">
        <v>0</v>
      </c>
      <c r="V145" s="39">
        <v>0</v>
      </c>
      <c r="W145" s="39">
        <v>0</v>
      </c>
      <c r="X145" s="39">
        <v>0</v>
      </c>
      <c r="Y145" s="39">
        <v>0</v>
      </c>
      <c r="Z145" s="39">
        <v>0</v>
      </c>
      <c r="AA145" s="39">
        <v>0</v>
      </c>
      <c r="AB145" s="39">
        <v>0</v>
      </c>
      <c r="AC145" s="39">
        <v>0</v>
      </c>
      <c r="AD145" s="5"/>
    </row>
    <row r="146" spans="1:30" x14ac:dyDescent="0.25">
      <c r="A146" s="36" t="s">
        <v>179</v>
      </c>
      <c r="B146" s="36" t="s">
        <v>180</v>
      </c>
      <c r="C146" s="40">
        <v>3.2739468688573266E-3</v>
      </c>
      <c r="D146" s="39">
        <v>2.1586268841599747E-3</v>
      </c>
      <c r="E146" s="39">
        <v>4.1909857054726746E-3</v>
      </c>
      <c r="F146" s="39">
        <v>3.6319751739066989E-3</v>
      </c>
      <c r="G146" s="39">
        <v>2.5491869155235955E-3</v>
      </c>
      <c r="H146" s="39">
        <v>1.6941154698507114E-3</v>
      </c>
      <c r="I146" s="39">
        <v>3.2883004760979389E-3</v>
      </c>
      <c r="J146" s="39">
        <v>2.4416088687366478E-3</v>
      </c>
      <c r="K146" s="39">
        <v>3.5159102982178412E-3</v>
      </c>
      <c r="L146" s="39">
        <v>3.3185344885490013E-3</v>
      </c>
      <c r="M146" s="39">
        <v>2.939754742265497E-3</v>
      </c>
      <c r="N146" s="39">
        <v>3.3151523856669103E-3</v>
      </c>
      <c r="O146" s="39">
        <v>3.906666915379246E-3</v>
      </c>
      <c r="P146" s="39">
        <v>3.2306073901205486E-3</v>
      </c>
      <c r="Q146" s="39">
        <v>3.9969766503394092E-3</v>
      </c>
      <c r="R146" s="39">
        <v>2.4423953155841079E-3</v>
      </c>
      <c r="S146" s="39">
        <v>2.8914591982090753E-3</v>
      </c>
      <c r="T146" s="39">
        <v>2.9812499263931389E-3</v>
      </c>
      <c r="U146" s="39">
        <v>3.5441732524901714E-3</v>
      </c>
      <c r="V146" s="39">
        <v>2.1106258862285242E-3</v>
      </c>
      <c r="W146" s="39">
        <v>4.0260002016890241E-3</v>
      </c>
      <c r="X146" s="39">
        <v>1.9054783663146626E-3</v>
      </c>
      <c r="Y146" s="39">
        <v>1.7694736792673005E-3</v>
      </c>
      <c r="Z146" s="39">
        <v>2.1690169741061518E-3</v>
      </c>
      <c r="AA146" s="39">
        <v>1.996201699404686E-3</v>
      </c>
      <c r="AB146" s="39">
        <v>2.1678265957034699E-3</v>
      </c>
      <c r="AC146" s="39">
        <v>1.9708873200458749E-3</v>
      </c>
      <c r="AD146" s="5"/>
    </row>
    <row r="147" spans="1:30" x14ac:dyDescent="0.25">
      <c r="A147" s="36"/>
      <c r="B147" s="36" t="s">
        <v>181</v>
      </c>
      <c r="C147" s="39">
        <v>0.83405572391255312</v>
      </c>
      <c r="D147" s="39">
        <v>0.88136996225712338</v>
      </c>
      <c r="E147" s="39">
        <v>0.72410905133504211</v>
      </c>
      <c r="F147" s="39">
        <v>0.85033097733510543</v>
      </c>
      <c r="G147" s="39">
        <v>0.81358360125192186</v>
      </c>
      <c r="H147" s="39">
        <v>0.88000079438796519</v>
      </c>
      <c r="I147" s="39">
        <v>0.86292967512561713</v>
      </c>
      <c r="J147" s="39">
        <v>0.84991917486050839</v>
      </c>
      <c r="K147" s="39">
        <v>0.87489878054676506</v>
      </c>
      <c r="L147" s="39">
        <v>0.84396948853578213</v>
      </c>
      <c r="M147" s="39">
        <v>0.89058577172865516</v>
      </c>
      <c r="N147" s="39">
        <v>0.88596847722847849</v>
      </c>
      <c r="O147" s="39">
        <v>0.87519253516054751</v>
      </c>
      <c r="P147" s="39">
        <v>0.89017909286971042</v>
      </c>
      <c r="Q147" s="39">
        <v>0.88395825319439558</v>
      </c>
      <c r="R147" s="39">
        <v>0.80306472393989703</v>
      </c>
      <c r="S147" s="39">
        <v>0.88153417928289457</v>
      </c>
      <c r="T147" s="39">
        <v>0.87036679499941227</v>
      </c>
      <c r="U147" s="39">
        <v>0.89725064481847272</v>
      </c>
      <c r="V147" s="39">
        <v>0.84303694258501916</v>
      </c>
      <c r="W147" s="39">
        <v>0.88561230886447639</v>
      </c>
      <c r="X147" s="39">
        <v>0.83536706688667051</v>
      </c>
      <c r="Y147" s="39">
        <v>0.90275636290048633</v>
      </c>
      <c r="Z147" s="39">
        <v>0.87891574758893642</v>
      </c>
      <c r="AA147" s="39">
        <v>0.9444737396739924</v>
      </c>
      <c r="AB147" s="39">
        <v>0.97631596747347482</v>
      </c>
      <c r="AC147" s="39">
        <v>0.7484312106638259</v>
      </c>
      <c r="AD147" s="5"/>
    </row>
    <row r="148" spans="1:30" x14ac:dyDescent="0.25">
      <c r="A148" s="36" t="s">
        <v>182</v>
      </c>
      <c r="B148" s="36" t="s">
        <v>183</v>
      </c>
      <c r="C148" s="39">
        <v>2.1905905312439161E-2</v>
      </c>
      <c r="D148" s="39">
        <v>9.3709663140288998E-3</v>
      </c>
      <c r="E148" s="39">
        <v>4.6019564968395495E-2</v>
      </c>
      <c r="F148" s="39">
        <v>1.8394858695029128E-2</v>
      </c>
      <c r="G148" s="39">
        <v>9.9598084318994508E-3</v>
      </c>
      <c r="H148" s="39">
        <v>1.3237997918849932E-2</v>
      </c>
      <c r="I148" s="39">
        <v>1.1420057155050359E-2</v>
      </c>
      <c r="J148" s="39">
        <v>2.6498598054231513E-2</v>
      </c>
      <c r="K148" s="39">
        <v>2.5642116158186581E-2</v>
      </c>
      <c r="L148" s="39">
        <v>8.6437934593511252E-3</v>
      </c>
      <c r="M148" s="39">
        <v>1.5314370184172183E-2</v>
      </c>
      <c r="N148" s="39">
        <v>7.9154020817384443E-3</v>
      </c>
      <c r="O148" s="39">
        <v>1.1871653704006174E-2</v>
      </c>
      <c r="P148" s="39">
        <v>1.3089641552029165E-2</v>
      </c>
      <c r="Q148" s="39">
        <v>1.6194784858342321E-2</v>
      </c>
      <c r="R148" s="39">
        <v>1.272342398540301E-2</v>
      </c>
      <c r="S148" s="39">
        <v>1.6945626580446856E-2</v>
      </c>
      <c r="T148" s="39">
        <v>6.4710564013944778E-3</v>
      </c>
      <c r="U148" s="39">
        <v>1.1282963024401618E-2</v>
      </c>
      <c r="V148" s="39">
        <v>1.7408913059663488E-2</v>
      </c>
      <c r="W148" s="39">
        <v>1.0486530825816983E-2</v>
      </c>
      <c r="X148" s="39">
        <v>9.0992061135074936E-3</v>
      </c>
      <c r="Y148" s="39">
        <v>7.6815860877352945E-3</v>
      </c>
      <c r="Z148" s="39">
        <v>1.129928575321087E-2</v>
      </c>
      <c r="AA148" s="39">
        <v>1.2132191360051241E-2</v>
      </c>
      <c r="AB148" s="39">
        <v>1.4116355738962196E-2</v>
      </c>
      <c r="AC148" s="39">
        <v>5.1335741680296381E-3</v>
      </c>
      <c r="AD148" s="5"/>
    </row>
    <row r="149" spans="1:30" x14ac:dyDescent="0.25">
      <c r="A149" s="36"/>
      <c r="B149" s="36" t="s">
        <v>184</v>
      </c>
      <c r="C149" s="39">
        <v>0.13420523697456904</v>
      </c>
      <c r="D149" s="39">
        <v>0.10710044454468777</v>
      </c>
      <c r="E149" s="39">
        <v>0.19876243811835848</v>
      </c>
      <c r="F149" s="39">
        <v>0.12764218879595873</v>
      </c>
      <c r="G149" s="39">
        <v>0.17390740340065505</v>
      </c>
      <c r="H149" s="39">
        <v>0.10506709222333424</v>
      </c>
      <c r="I149" s="39">
        <v>0.12236196724323453</v>
      </c>
      <c r="J149" s="39">
        <v>0.12114061821652349</v>
      </c>
      <c r="K149" s="39">
        <v>9.5943192996830379E-2</v>
      </c>
      <c r="L149" s="39">
        <v>0.14406818351631784</v>
      </c>
      <c r="M149" s="39">
        <v>9.1160103344907026E-2</v>
      </c>
      <c r="N149" s="39">
        <v>0.10280096830411618</v>
      </c>
      <c r="O149" s="39">
        <v>0.1090291442200671</v>
      </c>
      <c r="P149" s="39">
        <v>9.3500658188139713E-2</v>
      </c>
      <c r="Q149" s="39">
        <v>9.5849985296922749E-2</v>
      </c>
      <c r="R149" s="39">
        <v>0.18176945675911579</v>
      </c>
      <c r="S149" s="39">
        <v>9.8628734938449439E-2</v>
      </c>
      <c r="T149" s="39">
        <v>0.1201808986728002</v>
      </c>
      <c r="U149" s="39">
        <v>8.7922218904635543E-2</v>
      </c>
      <c r="V149" s="39">
        <v>0.13744351846908884</v>
      </c>
      <c r="W149" s="39">
        <v>9.9875160108017558E-2</v>
      </c>
      <c r="X149" s="39">
        <v>0.15362824863350735</v>
      </c>
      <c r="Y149" s="39">
        <v>8.779257733251114E-2</v>
      </c>
      <c r="Z149" s="39">
        <v>0.10761594968374652</v>
      </c>
      <c r="AA149" s="39">
        <v>4.1397867266551647E-2</v>
      </c>
      <c r="AB149" s="39">
        <v>7.3998501918595234E-3</v>
      </c>
      <c r="AC149" s="39">
        <v>0.24446432784809863</v>
      </c>
      <c r="AD149" s="5"/>
    </row>
    <row r="150" spans="1:30" x14ac:dyDescent="0.25">
      <c r="A150" s="36"/>
      <c r="B150" s="36" t="s">
        <v>185</v>
      </c>
      <c r="C150" s="39">
        <v>6.559186931581344E-3</v>
      </c>
      <c r="D150" s="39">
        <v>0</v>
      </c>
      <c r="E150" s="39">
        <v>2.6917959872731177E-2</v>
      </c>
      <c r="F150" s="39">
        <v>0</v>
      </c>
      <c r="G150" s="39">
        <v>0</v>
      </c>
      <c r="H150" s="39">
        <v>0</v>
      </c>
      <c r="I150" s="39">
        <v>0</v>
      </c>
      <c r="J150" s="39">
        <v>0</v>
      </c>
      <c r="K150" s="39">
        <v>0</v>
      </c>
      <c r="L150" s="39">
        <v>0</v>
      </c>
      <c r="M150" s="39">
        <v>0</v>
      </c>
      <c r="N150" s="39">
        <v>0</v>
      </c>
      <c r="O150" s="39">
        <v>0</v>
      </c>
      <c r="P150" s="39">
        <v>0</v>
      </c>
      <c r="Q150" s="39">
        <v>0</v>
      </c>
      <c r="R150" s="39">
        <v>0</v>
      </c>
      <c r="S150" s="39">
        <v>0</v>
      </c>
      <c r="T150" s="39">
        <v>0</v>
      </c>
      <c r="U150" s="39">
        <v>0</v>
      </c>
      <c r="V150" s="39">
        <v>0</v>
      </c>
      <c r="W150" s="39">
        <v>0</v>
      </c>
      <c r="X150" s="39">
        <v>0</v>
      </c>
      <c r="Y150" s="39">
        <v>0</v>
      </c>
      <c r="Z150" s="39">
        <v>0</v>
      </c>
      <c r="AA150" s="39">
        <v>0</v>
      </c>
      <c r="AB150" s="39">
        <v>0</v>
      </c>
      <c r="AC150" s="39">
        <v>0</v>
      </c>
      <c r="AD150" s="5"/>
    </row>
    <row r="151" spans="1:30" x14ac:dyDescent="0.25">
      <c r="A151" s="36"/>
      <c r="B151" s="36" t="s">
        <v>186</v>
      </c>
      <c r="C151" s="39">
        <v>0</v>
      </c>
      <c r="D151" s="39">
        <v>0</v>
      </c>
      <c r="E151" s="39">
        <v>0</v>
      </c>
      <c r="F151" s="39">
        <v>0</v>
      </c>
      <c r="G151" s="39">
        <v>0</v>
      </c>
      <c r="H151" s="39">
        <v>0</v>
      </c>
      <c r="I151" s="39">
        <v>0</v>
      </c>
      <c r="J151" s="39">
        <v>0</v>
      </c>
      <c r="K151" s="39">
        <v>0</v>
      </c>
      <c r="L151" s="39">
        <v>0</v>
      </c>
      <c r="M151" s="39">
        <v>0</v>
      </c>
      <c r="N151" s="39">
        <v>0</v>
      </c>
      <c r="O151" s="39">
        <v>0</v>
      </c>
      <c r="P151" s="39">
        <v>0</v>
      </c>
      <c r="Q151" s="39">
        <v>0</v>
      </c>
      <c r="R151" s="39">
        <v>0</v>
      </c>
      <c r="S151" s="39">
        <v>0</v>
      </c>
      <c r="T151" s="39">
        <v>0</v>
      </c>
      <c r="U151" s="39">
        <v>0</v>
      </c>
      <c r="V151" s="39">
        <v>0</v>
      </c>
      <c r="W151" s="39">
        <v>0</v>
      </c>
      <c r="X151" s="39">
        <v>0</v>
      </c>
      <c r="Y151" s="39">
        <v>0</v>
      </c>
      <c r="Z151" s="39">
        <v>0</v>
      </c>
      <c r="AA151" s="39">
        <v>0</v>
      </c>
      <c r="AB151" s="39">
        <v>0</v>
      </c>
      <c r="AC151" s="39">
        <v>0</v>
      </c>
      <c r="AD151" s="5"/>
    </row>
    <row r="152" spans="1:30" x14ac:dyDescent="0.25">
      <c r="A152" s="41"/>
      <c r="B152" s="42" t="s">
        <v>189</v>
      </c>
      <c r="C152" s="43">
        <v>1</v>
      </c>
      <c r="D152" s="43">
        <v>1</v>
      </c>
      <c r="E152" s="43">
        <v>1</v>
      </c>
      <c r="F152" s="43">
        <v>1</v>
      </c>
      <c r="G152" s="43">
        <v>1</v>
      </c>
      <c r="H152" s="43">
        <v>1.0000000000000002</v>
      </c>
      <c r="I152" s="43">
        <v>1</v>
      </c>
      <c r="J152" s="43">
        <v>1</v>
      </c>
      <c r="K152" s="43">
        <v>0.99999999999999989</v>
      </c>
      <c r="L152" s="43">
        <v>1.0000000000000002</v>
      </c>
      <c r="M152" s="43">
        <v>0.99999999999999978</v>
      </c>
      <c r="N152" s="43">
        <v>1</v>
      </c>
      <c r="O152" s="43">
        <v>1</v>
      </c>
      <c r="P152" s="43">
        <v>0.99999999999999989</v>
      </c>
      <c r="Q152" s="43">
        <v>1</v>
      </c>
      <c r="R152" s="43">
        <v>1</v>
      </c>
      <c r="S152" s="43">
        <v>1</v>
      </c>
      <c r="T152" s="43">
        <v>1</v>
      </c>
      <c r="U152" s="43">
        <v>1</v>
      </c>
      <c r="V152" s="43">
        <v>1</v>
      </c>
      <c r="W152" s="43">
        <v>0.99999999999999989</v>
      </c>
      <c r="X152" s="43">
        <v>1</v>
      </c>
      <c r="Y152" s="43">
        <v>1</v>
      </c>
      <c r="Z152" s="43">
        <v>0.99999999999999989</v>
      </c>
      <c r="AA152" s="43">
        <v>1</v>
      </c>
      <c r="AB152" s="43">
        <v>1</v>
      </c>
      <c r="AC152" s="43">
        <v>1</v>
      </c>
      <c r="AD152" s="5"/>
    </row>
    <row r="153" spans="1:30" x14ac:dyDescent="0.25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5"/>
    </row>
    <row r="154" spans="1:30" x14ac:dyDescent="0.25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5"/>
    </row>
    <row r="155" spans="1:30" x14ac:dyDescent="0.2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5"/>
    </row>
    <row r="156" spans="1:30" ht="15.75" x14ac:dyDescent="0.25">
      <c r="A156" s="35" t="s">
        <v>191</v>
      </c>
      <c r="B156" s="35"/>
      <c r="C156" s="35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5"/>
    </row>
    <row r="157" spans="1:30" x14ac:dyDescent="0.25">
      <c r="A157" s="37" t="s">
        <v>174</v>
      </c>
      <c r="B157" s="37" t="s">
        <v>175</v>
      </c>
      <c r="C157" s="38" t="s">
        <v>62</v>
      </c>
      <c r="D157" s="38" t="s">
        <v>68</v>
      </c>
      <c r="E157" s="38" t="s">
        <v>73</v>
      </c>
      <c r="F157" s="38" t="s">
        <v>76</v>
      </c>
      <c r="G157" s="38" t="s">
        <v>77</v>
      </c>
      <c r="H157" s="38" t="s">
        <v>78</v>
      </c>
      <c r="I157" s="38" t="s">
        <v>81</v>
      </c>
      <c r="J157" s="38" t="s">
        <v>82</v>
      </c>
      <c r="K157" s="38" t="s">
        <v>84</v>
      </c>
      <c r="L157" s="38" t="s">
        <v>86</v>
      </c>
      <c r="M157" s="38" t="s">
        <v>91</v>
      </c>
      <c r="N157" s="38" t="s">
        <v>92</v>
      </c>
      <c r="O157" s="38" t="s">
        <v>93</v>
      </c>
      <c r="P157" s="38" t="s">
        <v>70</v>
      </c>
      <c r="Q157" s="38" t="s">
        <v>71</v>
      </c>
      <c r="R157" s="38" t="s">
        <v>75</v>
      </c>
      <c r="S157" s="38" t="s">
        <v>80</v>
      </c>
      <c r="T157" s="38" t="s">
        <v>89</v>
      </c>
      <c r="U157" s="38" t="s">
        <v>90</v>
      </c>
      <c r="V157" s="38" t="s">
        <v>74</v>
      </c>
      <c r="W157" s="38" t="s">
        <v>79</v>
      </c>
      <c r="X157" s="38" t="s">
        <v>83</v>
      </c>
      <c r="Y157" s="38" t="s">
        <v>87</v>
      </c>
      <c r="Z157" s="38" t="s">
        <v>88</v>
      </c>
      <c r="AA157" s="38" t="s">
        <v>69</v>
      </c>
      <c r="AB157" s="38" t="s">
        <v>72</v>
      </c>
      <c r="AC157" s="38" t="s">
        <v>85</v>
      </c>
      <c r="AD157" s="5"/>
    </row>
    <row r="158" spans="1:30" x14ac:dyDescent="0.25">
      <c r="A158" s="36" t="s">
        <v>176</v>
      </c>
      <c r="B158" s="36" t="s">
        <v>177</v>
      </c>
      <c r="C158" s="39">
        <v>0</v>
      </c>
      <c r="D158" s="39">
        <v>0</v>
      </c>
      <c r="E158" s="39">
        <v>0</v>
      </c>
      <c r="F158" s="39">
        <v>0</v>
      </c>
      <c r="G158" s="39">
        <v>0</v>
      </c>
      <c r="H158" s="39">
        <v>0</v>
      </c>
      <c r="I158" s="39">
        <v>0</v>
      </c>
      <c r="J158" s="39">
        <v>0</v>
      </c>
      <c r="K158" s="39">
        <v>0</v>
      </c>
      <c r="L158" s="39">
        <v>0</v>
      </c>
      <c r="M158" s="39">
        <v>0</v>
      </c>
      <c r="N158" s="39">
        <v>0</v>
      </c>
      <c r="O158" s="39">
        <v>0</v>
      </c>
      <c r="P158" s="39">
        <v>0</v>
      </c>
      <c r="Q158" s="39">
        <v>0</v>
      </c>
      <c r="R158" s="39">
        <v>0</v>
      </c>
      <c r="S158" s="39">
        <v>0</v>
      </c>
      <c r="T158" s="39">
        <v>0</v>
      </c>
      <c r="U158" s="39">
        <v>0</v>
      </c>
      <c r="V158" s="39">
        <v>0</v>
      </c>
      <c r="W158" s="39">
        <v>0</v>
      </c>
      <c r="X158" s="39">
        <v>0</v>
      </c>
      <c r="Y158" s="39">
        <v>0</v>
      </c>
      <c r="Z158" s="39">
        <v>0</v>
      </c>
      <c r="AA158" s="39">
        <v>0</v>
      </c>
      <c r="AB158" s="39">
        <v>0</v>
      </c>
      <c r="AC158" s="39">
        <v>0</v>
      </c>
      <c r="AD158" s="5"/>
    </row>
    <row r="159" spans="1:30" x14ac:dyDescent="0.25">
      <c r="A159" s="36"/>
      <c r="B159" s="36" t="s">
        <v>178</v>
      </c>
      <c r="C159" s="39">
        <v>0</v>
      </c>
      <c r="D159" s="39">
        <v>0</v>
      </c>
      <c r="E159" s="39">
        <v>0</v>
      </c>
      <c r="F159" s="39">
        <v>0</v>
      </c>
      <c r="G159" s="39">
        <v>0</v>
      </c>
      <c r="H159" s="39">
        <v>0</v>
      </c>
      <c r="I159" s="39">
        <v>0</v>
      </c>
      <c r="J159" s="39">
        <v>0</v>
      </c>
      <c r="K159" s="39">
        <v>0</v>
      </c>
      <c r="L159" s="39">
        <v>0</v>
      </c>
      <c r="M159" s="39">
        <v>0</v>
      </c>
      <c r="N159" s="39">
        <v>0</v>
      </c>
      <c r="O159" s="39">
        <v>0</v>
      </c>
      <c r="P159" s="39">
        <v>0</v>
      </c>
      <c r="Q159" s="39">
        <v>0</v>
      </c>
      <c r="R159" s="39">
        <v>0</v>
      </c>
      <c r="S159" s="39">
        <v>0</v>
      </c>
      <c r="T159" s="39">
        <v>0</v>
      </c>
      <c r="U159" s="39">
        <v>0</v>
      </c>
      <c r="V159" s="39">
        <v>0</v>
      </c>
      <c r="W159" s="39">
        <v>0</v>
      </c>
      <c r="X159" s="39">
        <v>0</v>
      </c>
      <c r="Y159" s="39">
        <v>0</v>
      </c>
      <c r="Z159" s="39">
        <v>0</v>
      </c>
      <c r="AA159" s="39">
        <v>0</v>
      </c>
      <c r="AB159" s="39">
        <v>0</v>
      </c>
      <c r="AC159" s="39">
        <v>0</v>
      </c>
      <c r="AD159" s="5"/>
    </row>
    <row r="160" spans="1:30" x14ac:dyDescent="0.25">
      <c r="A160" s="36" t="s">
        <v>179</v>
      </c>
      <c r="B160" s="36" t="s">
        <v>180</v>
      </c>
      <c r="C160" s="39">
        <v>0</v>
      </c>
      <c r="D160" s="39">
        <v>0</v>
      </c>
      <c r="E160" s="39">
        <v>0</v>
      </c>
      <c r="F160" s="39">
        <v>0</v>
      </c>
      <c r="G160" s="39">
        <v>0</v>
      </c>
      <c r="H160" s="39">
        <v>0</v>
      </c>
      <c r="I160" s="39">
        <v>0</v>
      </c>
      <c r="J160" s="39">
        <v>0</v>
      </c>
      <c r="K160" s="39">
        <v>0</v>
      </c>
      <c r="L160" s="39">
        <v>0</v>
      </c>
      <c r="M160" s="39">
        <v>0</v>
      </c>
      <c r="N160" s="39">
        <v>0</v>
      </c>
      <c r="O160" s="39">
        <v>0</v>
      </c>
      <c r="P160" s="39">
        <v>0</v>
      </c>
      <c r="Q160" s="39">
        <v>0</v>
      </c>
      <c r="R160" s="39">
        <v>0</v>
      </c>
      <c r="S160" s="39">
        <v>0</v>
      </c>
      <c r="T160" s="39">
        <v>0</v>
      </c>
      <c r="U160" s="39">
        <v>0</v>
      </c>
      <c r="V160" s="39">
        <v>0</v>
      </c>
      <c r="W160" s="39">
        <v>0</v>
      </c>
      <c r="X160" s="39">
        <v>0</v>
      </c>
      <c r="Y160" s="39">
        <v>0</v>
      </c>
      <c r="Z160" s="39">
        <v>0</v>
      </c>
      <c r="AA160" s="39">
        <v>0</v>
      </c>
      <c r="AB160" s="39">
        <v>0</v>
      </c>
      <c r="AC160" s="39">
        <v>0</v>
      </c>
      <c r="AD160" s="5"/>
    </row>
    <row r="161" spans="1:30" x14ac:dyDescent="0.25">
      <c r="A161" s="36"/>
      <c r="B161" s="36" t="s">
        <v>181</v>
      </c>
      <c r="C161" s="39">
        <v>0.74108639947108168</v>
      </c>
      <c r="D161" s="39">
        <v>0.79071880912169545</v>
      </c>
      <c r="E161" s="39">
        <v>0.6386131571238467</v>
      </c>
      <c r="F161" s="39">
        <v>0.75580744416441215</v>
      </c>
      <c r="G161" s="39">
        <v>0.71320246300225565</v>
      </c>
      <c r="H161" s="39">
        <v>0.78115676031065473</v>
      </c>
      <c r="I161" s="39">
        <v>0.76642349622098382</v>
      </c>
      <c r="J161" s="39">
        <v>0.74828496387185417</v>
      </c>
      <c r="K161" s="39">
        <v>0.78640329755658556</v>
      </c>
      <c r="L161" s="39">
        <v>0.74588309703681677</v>
      </c>
      <c r="M161" s="39">
        <v>0.80172469534468704</v>
      </c>
      <c r="N161" s="39">
        <v>0.79583426304303684</v>
      </c>
      <c r="O161" s="39">
        <v>0.77907090765006382</v>
      </c>
      <c r="P161" s="39">
        <v>0.80155723993574601</v>
      </c>
      <c r="Q161" s="39">
        <v>0.78887154985237196</v>
      </c>
      <c r="R161" s="39">
        <v>0.70533422841274862</v>
      </c>
      <c r="S161" s="39">
        <v>0.78717070970762593</v>
      </c>
      <c r="T161" s="39">
        <v>0.77916775606401434</v>
      </c>
      <c r="U161" s="39">
        <v>0.80467495581567261</v>
      </c>
      <c r="V161" s="39">
        <v>0.74505854970828844</v>
      </c>
      <c r="W161" s="39">
        <v>0.79514890678426453</v>
      </c>
      <c r="X161" s="39">
        <v>0.73736495113760858</v>
      </c>
      <c r="Y161" s="39">
        <v>0.81853938082108479</v>
      </c>
      <c r="Z161" s="39">
        <v>0.77998817627338324</v>
      </c>
      <c r="AA161" s="39">
        <v>0.85154985463859412</v>
      </c>
      <c r="AB161" s="39">
        <v>0.88006272796227247</v>
      </c>
      <c r="AC161" s="39">
        <v>0.64231184378282558</v>
      </c>
      <c r="AD161" s="5"/>
    </row>
    <row r="162" spans="1:30" x14ac:dyDescent="0.25">
      <c r="A162" s="36" t="s">
        <v>182</v>
      </c>
      <c r="B162" s="36" t="s">
        <v>183</v>
      </c>
      <c r="C162" s="39">
        <v>1.214216695359136E-2</v>
      </c>
      <c r="D162" s="39">
        <v>5.244564356444866E-3</v>
      </c>
      <c r="E162" s="39">
        <v>2.5318479036608464E-2</v>
      </c>
      <c r="F162" s="39">
        <v>1.0199545943263343E-2</v>
      </c>
      <c r="G162" s="39">
        <v>5.4465670112681473E-3</v>
      </c>
      <c r="H162" s="39">
        <v>7.3305854058422536E-3</v>
      </c>
      <c r="I162" s="39">
        <v>6.327365203104513E-3</v>
      </c>
      <c r="J162" s="39">
        <v>1.4553702960433654E-2</v>
      </c>
      <c r="K162" s="39">
        <v>1.4378136289327563E-2</v>
      </c>
      <c r="L162" s="39">
        <v>4.7655125577413509E-3</v>
      </c>
      <c r="M162" s="39">
        <v>8.6002260738130814E-3</v>
      </c>
      <c r="N162" s="39">
        <v>4.4354589246647135E-3</v>
      </c>
      <c r="O162" s="39">
        <v>6.592434448494537E-3</v>
      </c>
      <c r="P162" s="39">
        <v>7.3526877521562662E-3</v>
      </c>
      <c r="Q162" s="39">
        <v>9.0159384819168999E-3</v>
      </c>
      <c r="R162" s="39">
        <v>6.9712334769449829E-3</v>
      </c>
      <c r="S162" s="39">
        <v>9.4394919428535985E-3</v>
      </c>
      <c r="T162" s="39">
        <v>3.6138078846859318E-3</v>
      </c>
      <c r="U162" s="39">
        <v>6.3123502546919919E-3</v>
      </c>
      <c r="V162" s="39">
        <v>9.5979099500525071E-3</v>
      </c>
      <c r="W162" s="39">
        <v>5.8735122381989901E-3</v>
      </c>
      <c r="X162" s="39">
        <v>5.0103707288089395E-3</v>
      </c>
      <c r="Y162" s="39">
        <v>4.3449135578945168E-3</v>
      </c>
      <c r="Z162" s="39">
        <v>6.2553697184935773E-3</v>
      </c>
      <c r="AA162" s="39">
        <v>6.8237115745591239E-3</v>
      </c>
      <c r="AB162" s="39">
        <v>7.9379260453763534E-3</v>
      </c>
      <c r="AC162" s="39">
        <v>2.7483693665086213E-3</v>
      </c>
      <c r="AD162" s="5"/>
    </row>
    <row r="163" spans="1:30" x14ac:dyDescent="0.25">
      <c r="A163" s="36"/>
      <c r="B163" s="36" t="s">
        <v>184</v>
      </c>
      <c r="C163" s="39">
        <v>0.1626965950818042</v>
      </c>
      <c r="D163" s="39">
        <v>0.13109626623170204</v>
      </c>
      <c r="E163" s="39">
        <v>0.23916819504950479</v>
      </c>
      <c r="F163" s="39">
        <v>0.15479346868381608</v>
      </c>
      <c r="G163" s="39">
        <v>0.20800029152740038</v>
      </c>
      <c r="H163" s="39">
        <v>0.12724978858051844</v>
      </c>
      <c r="I163" s="39">
        <v>0.14827744084788594</v>
      </c>
      <c r="J163" s="39">
        <v>0.14551722418000443</v>
      </c>
      <c r="K163" s="39">
        <v>0.11766218454461841</v>
      </c>
      <c r="L163" s="39">
        <v>0.17371900154534914</v>
      </c>
      <c r="M163" s="39">
        <v>0.11196687123703571</v>
      </c>
      <c r="N163" s="39">
        <v>0.12599020808803368</v>
      </c>
      <c r="O163" s="39">
        <v>0.13241927644257739</v>
      </c>
      <c r="P163" s="39">
        <v>0.11487011188674058</v>
      </c>
      <c r="Q163" s="39">
        <v>0.11670831913312733</v>
      </c>
      <c r="R163" s="39">
        <v>0.2178213998684824</v>
      </c>
      <c r="S163" s="39">
        <v>0.12016236232976817</v>
      </c>
      <c r="T163" s="39">
        <v>0.14679096653005977</v>
      </c>
      <c r="U163" s="39">
        <v>0.10758223700696061</v>
      </c>
      <c r="V163" s="39">
        <v>0.1657308225029282</v>
      </c>
      <c r="W163" s="39">
        <v>0.12234818626194599</v>
      </c>
      <c r="X163" s="39">
        <v>0.18501691930313938</v>
      </c>
      <c r="Y163" s="39">
        <v>0.10860805699514527</v>
      </c>
      <c r="Z163" s="39">
        <v>0.13030246782805119</v>
      </c>
      <c r="AA163" s="39">
        <v>5.0925275195199252E-2</v>
      </c>
      <c r="AB163" s="39">
        <v>9.1008381034736394E-3</v>
      </c>
      <c r="AC163" s="39">
        <v>0.28624951607603277</v>
      </c>
      <c r="AD163" s="5"/>
    </row>
    <row r="164" spans="1:30" x14ac:dyDescent="0.25">
      <c r="A164" s="36"/>
      <c r="B164" s="36" t="s">
        <v>185</v>
      </c>
      <c r="C164" s="39">
        <v>0</v>
      </c>
      <c r="D164" s="39">
        <v>0</v>
      </c>
      <c r="E164" s="39">
        <v>0</v>
      </c>
      <c r="F164" s="39">
        <v>0</v>
      </c>
      <c r="G164" s="39">
        <v>0</v>
      </c>
      <c r="H164" s="39">
        <v>0</v>
      </c>
      <c r="I164" s="39">
        <v>0</v>
      </c>
      <c r="J164" s="39">
        <v>0</v>
      </c>
      <c r="K164" s="39">
        <v>0</v>
      </c>
      <c r="L164" s="39">
        <v>0</v>
      </c>
      <c r="M164" s="39">
        <v>0</v>
      </c>
      <c r="N164" s="39">
        <v>0</v>
      </c>
      <c r="O164" s="39">
        <v>0</v>
      </c>
      <c r="P164" s="39">
        <v>0</v>
      </c>
      <c r="Q164" s="39">
        <v>0</v>
      </c>
      <c r="R164" s="39">
        <v>0</v>
      </c>
      <c r="S164" s="39">
        <v>0</v>
      </c>
      <c r="T164" s="39">
        <v>0</v>
      </c>
      <c r="U164" s="39">
        <v>0</v>
      </c>
      <c r="V164" s="39">
        <v>0</v>
      </c>
      <c r="W164" s="39">
        <v>0</v>
      </c>
      <c r="X164" s="39">
        <v>0</v>
      </c>
      <c r="Y164" s="39">
        <v>0</v>
      </c>
      <c r="Z164" s="39">
        <v>0</v>
      </c>
      <c r="AA164" s="39">
        <v>0</v>
      </c>
      <c r="AB164" s="39">
        <v>0</v>
      </c>
      <c r="AC164" s="39">
        <v>0</v>
      </c>
      <c r="AD164" s="5"/>
    </row>
    <row r="165" spans="1:30" x14ac:dyDescent="0.25">
      <c r="A165" s="36"/>
      <c r="B165" s="36" t="s">
        <v>186</v>
      </c>
      <c r="C165" s="39">
        <v>8.4074838493522847E-2</v>
      </c>
      <c r="D165" s="39">
        <v>7.2940360290157685E-2</v>
      </c>
      <c r="E165" s="39">
        <v>9.6900168790040125E-2</v>
      </c>
      <c r="F165" s="39">
        <v>7.91995412085085E-2</v>
      </c>
      <c r="G165" s="39">
        <v>7.3350678459075919E-2</v>
      </c>
      <c r="H165" s="39">
        <v>8.426286570298451E-2</v>
      </c>
      <c r="I165" s="39">
        <v>7.8971697728025606E-2</v>
      </c>
      <c r="J165" s="39">
        <v>9.1644108987707917E-2</v>
      </c>
      <c r="K165" s="39">
        <v>8.1556381609468237E-2</v>
      </c>
      <c r="L165" s="39">
        <v>7.5632388860092645E-2</v>
      </c>
      <c r="M165" s="39">
        <v>7.7708207344464181E-2</v>
      </c>
      <c r="N165" s="39">
        <v>7.3740069944264783E-2</v>
      </c>
      <c r="O165" s="39">
        <v>8.1917381458864319E-2</v>
      </c>
      <c r="P165" s="39">
        <v>7.6219960425357156E-2</v>
      </c>
      <c r="Q165" s="39">
        <v>8.5404192532583911E-2</v>
      </c>
      <c r="R165" s="39">
        <v>6.987313824182402E-2</v>
      </c>
      <c r="S165" s="39">
        <v>8.3227436019752521E-2</v>
      </c>
      <c r="T165" s="39">
        <v>7.0427469521239974E-2</v>
      </c>
      <c r="U165" s="39">
        <v>8.1430456922674907E-2</v>
      </c>
      <c r="V165" s="39">
        <v>7.9612717838730945E-2</v>
      </c>
      <c r="W165" s="39">
        <v>7.6629394715590618E-2</v>
      </c>
      <c r="X165" s="39">
        <v>7.2607758830443E-2</v>
      </c>
      <c r="Y165" s="39">
        <v>6.8507648625875522E-2</v>
      </c>
      <c r="Z165" s="39">
        <v>8.3453986180072076E-2</v>
      </c>
      <c r="AA165" s="39">
        <v>9.070115859164736E-2</v>
      </c>
      <c r="AB165" s="39">
        <v>0.10289850788887757</v>
      </c>
      <c r="AC165" s="39">
        <v>6.8690270774633036E-2</v>
      </c>
      <c r="AD165" s="5"/>
    </row>
    <row r="166" spans="1:30" x14ac:dyDescent="0.25">
      <c r="A166" s="41"/>
      <c r="B166" s="42" t="s">
        <v>189</v>
      </c>
      <c r="C166" s="43">
        <v>1.0000000000000002</v>
      </c>
      <c r="D166" s="43">
        <v>1</v>
      </c>
      <c r="E166" s="43">
        <v>1</v>
      </c>
      <c r="F166" s="43">
        <v>1</v>
      </c>
      <c r="G166" s="43">
        <v>1</v>
      </c>
      <c r="H166" s="43">
        <v>1</v>
      </c>
      <c r="I166" s="43">
        <v>0.99999999999999989</v>
      </c>
      <c r="J166" s="43">
        <v>1.0000000000000002</v>
      </c>
      <c r="K166" s="43">
        <v>0.99999999999999978</v>
      </c>
      <c r="L166" s="43">
        <v>0.99999999999999989</v>
      </c>
      <c r="M166" s="43">
        <v>1</v>
      </c>
      <c r="N166" s="43">
        <v>1</v>
      </c>
      <c r="O166" s="43">
        <v>1</v>
      </c>
      <c r="P166" s="43">
        <v>1</v>
      </c>
      <c r="Q166" s="43">
        <v>1</v>
      </c>
      <c r="R166" s="43">
        <v>1</v>
      </c>
      <c r="S166" s="43">
        <v>1.0000000000000002</v>
      </c>
      <c r="T166" s="43">
        <v>1</v>
      </c>
      <c r="U166" s="43">
        <v>1</v>
      </c>
      <c r="V166" s="43">
        <v>1</v>
      </c>
      <c r="W166" s="43">
        <v>1.0000000000000002</v>
      </c>
      <c r="X166" s="43">
        <v>0.99999999999999989</v>
      </c>
      <c r="Y166" s="43">
        <v>1.0000000000000002</v>
      </c>
      <c r="Z166" s="43">
        <v>1.0000000000000002</v>
      </c>
      <c r="AA166" s="43">
        <v>0.99999999999999989</v>
      </c>
      <c r="AB166" s="43">
        <v>1</v>
      </c>
      <c r="AC166" s="43">
        <v>1</v>
      </c>
      <c r="AD166" s="5"/>
    </row>
    <row r="167" spans="1:30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spans="1:30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UC_ModalShares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2021-11-09T20:25:35Z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100145637989044</vt:r8>
  </property>
</Properties>
</file>