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"/>
    </mc:Choice>
  </mc:AlternateContent>
  <xr:revisionPtr revIDLastSave="0" documentId="13_ncr:1_{CFFB509F-FB45-445E-8C5A-2FFD88E73A96}" xr6:coauthVersionLast="45" xr6:coauthVersionMax="45" xr10:uidLastSave="{00000000-0000-0000-0000-000000000000}"/>
  <bookViews>
    <workbookView xWindow="-98" yWindow="-98" windowWidth="20715" windowHeight="13276" tabRatio="853" activeTab="4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7" l="1" a="1"/>
  <c r="D3" i="27" s="1"/>
  <c r="C6" i="20" s="1"/>
  <c r="E3" i="27" a="1"/>
  <c r="E3" i="27" s="1"/>
  <c r="F3" i="27" a="1"/>
  <c r="F3" i="27" s="1"/>
  <c r="C8" i="20" s="1"/>
  <c r="G3" i="27" a="1"/>
  <c r="G3" i="27" s="1"/>
  <c r="C9" i="20" s="1"/>
  <c r="H3" i="27" a="1"/>
  <c r="H3" i="27" s="1"/>
  <c r="C10" i="20" s="1"/>
  <c r="I3" i="27" a="1"/>
  <c r="I3" i="27" s="1"/>
  <c r="C11" i="20" s="1"/>
  <c r="J3" i="27" a="1"/>
  <c r="J3" i="27" s="1"/>
  <c r="C12" i="20" s="1"/>
  <c r="K3" i="27" a="1"/>
  <c r="K3" i="27" s="1"/>
  <c r="C13" i="20" s="1"/>
  <c r="L3" i="27" a="1"/>
  <c r="L3" i="27" s="1"/>
  <c r="M3" i="27" a="1"/>
  <c r="M3" i="27" s="1"/>
  <c r="N3" i="27" a="1"/>
  <c r="N3" i="27" s="1"/>
  <c r="O3" i="27" a="1"/>
  <c r="O3" i="27" s="1"/>
  <c r="C17" i="20" s="1"/>
  <c r="P3" i="27" a="1"/>
  <c r="P3" i="27" s="1"/>
  <c r="C18" i="20" s="1"/>
  <c r="Q3" i="27" a="1"/>
  <c r="Q3" i="27" s="1"/>
  <c r="C19" i="20" s="1"/>
  <c r="R3" i="27" a="1"/>
  <c r="R3" i="27" s="1"/>
  <c r="C20" i="20" s="1"/>
  <c r="S3" i="27" a="1"/>
  <c r="S3" i="27" s="1"/>
  <c r="C21" i="20" s="1"/>
  <c r="T3" i="27" a="1"/>
  <c r="T3" i="27" s="1"/>
  <c r="U3" i="27" a="1"/>
  <c r="U3" i="27" s="1"/>
  <c r="V3" i="27" a="1"/>
  <c r="V3" i="27" s="1"/>
  <c r="W3" i="27" a="1"/>
  <c r="W3" i="27" s="1"/>
  <c r="C25" i="20" s="1"/>
  <c r="X3" i="27" a="1"/>
  <c r="X3" i="27" s="1"/>
  <c r="C26" i="20" s="1"/>
  <c r="Y3" i="27" a="1"/>
  <c r="Y3" i="27" s="1"/>
  <c r="C27" i="20" s="1"/>
  <c r="Z3" i="27" a="1"/>
  <c r="Z3" i="27" s="1"/>
  <c r="C28" i="20" s="1"/>
  <c r="AA3" i="27" a="1"/>
  <c r="AA3" i="27" s="1"/>
  <c r="C29" i="20" s="1"/>
  <c r="AB3" i="27" a="1"/>
  <c r="AB3" i="27" s="1"/>
  <c r="AC3" i="27" a="1"/>
  <c r="AC3" i="27" s="1"/>
  <c r="AD3" i="27" a="1"/>
  <c r="AD3" i="27" s="1"/>
  <c r="C7" i="27"/>
  <c r="J5" i="20"/>
  <c r="K5" i="20"/>
  <c r="C6" i="27"/>
  <c r="C3" i="27" s="1" a="1"/>
  <c r="C3" i="27" s="1"/>
  <c r="C5" i="20" s="1"/>
  <c r="AD5" i="27"/>
  <c r="AC7" i="27" s="1"/>
  <c r="AC5" i="27"/>
  <c r="AB7" i="27" s="1"/>
  <c r="AB5" i="27"/>
  <c r="AA7" i="27" s="1"/>
  <c r="AA5" i="27"/>
  <c r="Z7" i="27" s="1"/>
  <c r="Z5" i="27"/>
  <c r="Y7" i="27" s="1"/>
  <c r="Y5" i="27"/>
  <c r="X7" i="27" s="1"/>
  <c r="X5" i="27"/>
  <c r="W7" i="27" s="1"/>
  <c r="W5" i="27"/>
  <c r="V7" i="27" s="1"/>
  <c r="V5" i="27"/>
  <c r="U7" i="27" s="1"/>
  <c r="U5" i="27"/>
  <c r="T7" i="27" s="1"/>
  <c r="T5" i="27"/>
  <c r="S7" i="27" s="1"/>
  <c r="S5" i="27"/>
  <c r="R7" i="27" s="1"/>
  <c r="R5" i="27"/>
  <c r="Q7" i="27" s="1"/>
  <c r="Q5" i="27"/>
  <c r="P7" i="27" s="1"/>
  <c r="P5" i="27"/>
  <c r="O7" i="27" s="1"/>
  <c r="O5" i="27"/>
  <c r="N7" i="27" s="1"/>
  <c r="N5" i="27"/>
  <c r="M7" i="27" s="1"/>
  <c r="M5" i="27"/>
  <c r="L7" i="27" s="1"/>
  <c r="L5" i="27"/>
  <c r="K7" i="27" s="1"/>
  <c r="K5" i="27"/>
  <c r="J7" i="27" s="1"/>
  <c r="J5" i="27"/>
  <c r="I7" i="27" s="1"/>
  <c r="I5" i="27"/>
  <c r="H7" i="27" s="1"/>
  <c r="H5" i="27"/>
  <c r="G7" i="27" s="1"/>
  <c r="G5" i="27"/>
  <c r="F7" i="27" s="1"/>
  <c r="F5" i="27"/>
  <c r="E7" i="27" s="1"/>
  <c r="E5" i="27"/>
  <c r="D7" i="27" s="1"/>
  <c r="C14" i="20" l="1"/>
  <c r="C22" i="20"/>
  <c r="C30" i="20"/>
  <c r="C7" i="20"/>
  <c r="C15" i="20"/>
  <c r="C23" i="20"/>
  <c r="C31" i="20"/>
  <c r="C16" i="20"/>
  <c r="C24" i="20"/>
  <c r="C32" i="20"/>
  <c r="B6" i="26" l="1"/>
  <c r="B7" i="26"/>
  <c r="B8" i="26"/>
  <c r="B9" i="26"/>
  <c r="B10" i="26"/>
  <c r="B11" i="26"/>
  <c r="B12" i="26"/>
  <c r="B13" i="26"/>
  <c r="B14" i="26"/>
  <c r="B15" i="26"/>
  <c r="B16" i="26"/>
  <c r="B17" i="26"/>
  <c r="B18" i="26"/>
  <c r="B19" i="26"/>
  <c r="B20" i="26"/>
  <c r="B21" i="26"/>
  <c r="B22" i="26"/>
  <c r="B23" i="26"/>
  <c r="B5" i="26"/>
  <c r="G25" i="25"/>
  <c r="G9" i="25"/>
  <c r="G10" i="25"/>
  <c r="G11" i="25"/>
  <c r="G12" i="25"/>
  <c r="G13" i="25"/>
  <c r="G14" i="25"/>
  <c r="G15" i="25"/>
  <c r="G16" i="25"/>
  <c r="G17" i="25"/>
  <c r="G18" i="25"/>
  <c r="G19" i="25"/>
  <c r="G20" i="25"/>
  <c r="G21" i="25"/>
  <c r="G22" i="25"/>
  <c r="G23" i="25"/>
  <c r="G24" i="25"/>
  <c r="G8" i="25"/>
  <c r="G7" i="25"/>
  <c r="C21" i="25"/>
  <c r="C22" i="25"/>
  <c r="C23" i="25"/>
  <c r="C24" i="25"/>
  <c r="C9" i="25"/>
  <c r="C10" i="25"/>
  <c r="C11" i="25"/>
  <c r="C12" i="25"/>
  <c r="C13" i="25"/>
  <c r="C14" i="25"/>
  <c r="C15" i="25"/>
  <c r="C16" i="25"/>
  <c r="C17" i="25"/>
  <c r="C18" i="25"/>
  <c r="C19" i="25"/>
  <c r="C20" i="25"/>
  <c r="C8" i="25"/>
  <c r="C7" i="25"/>
  <c r="D18" i="23"/>
  <c r="D19" i="23"/>
  <c r="D20" i="23" s="1"/>
  <c r="D21" i="23" s="1"/>
  <c r="D22" i="23" s="1"/>
  <c r="K8" i="20" l="1"/>
  <c r="K20" i="20" s="1"/>
  <c r="K7" i="20"/>
  <c r="K19" i="20" s="1"/>
  <c r="K6" i="20"/>
  <c r="K14" i="20" s="1"/>
  <c r="K17" i="20"/>
  <c r="K15" i="20" l="1"/>
  <c r="K9" i="20"/>
  <c r="K13" i="20"/>
  <c r="K10" i="20"/>
  <c r="K18" i="20"/>
  <c r="K11" i="20"/>
  <c r="K12" i="20"/>
  <c r="K16" i="20"/>
  <c r="J20" i="20"/>
  <c r="J19" i="20"/>
  <c r="J18" i="20"/>
  <c r="J17" i="20"/>
  <c r="J16" i="20"/>
  <c r="J15" i="20"/>
  <c r="J14" i="20"/>
  <c r="J13" i="20"/>
  <c r="J12" i="20"/>
  <c r="J11" i="20"/>
  <c r="J10" i="20"/>
  <c r="J9" i="20"/>
  <c r="J8" i="20"/>
  <c r="J7" i="20"/>
  <c r="J6" i="20"/>
  <c r="D4" i="23" l="1"/>
  <c r="D5" i="23" s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B41" i="25"/>
  <c r="B40" i="25"/>
  <c r="B39" i="25"/>
  <c r="B38" i="25"/>
  <c r="B37" i="25"/>
  <c r="B36" i="25"/>
  <c r="B35" i="25"/>
  <c r="B34" i="25"/>
  <c r="B33" i="25"/>
  <c r="B32" i="25"/>
  <c r="B31" i="25"/>
  <c r="B30" i="25"/>
  <c r="B29" i="25"/>
  <c r="B28" i="25"/>
  <c r="B27" i="25"/>
  <c r="B26" i="25"/>
  <c r="G40" i="25" l="1"/>
  <c r="G32" i="25"/>
  <c r="D16" i="23"/>
  <c r="D17" i="23" s="1"/>
  <c r="G33" i="25"/>
  <c r="G30" i="25"/>
  <c r="G31" i="25"/>
  <c r="G39" i="25"/>
  <c r="G38" i="25" l="1"/>
  <c r="G41" i="25"/>
  <c r="G36" i="25"/>
  <c r="G35" i="25"/>
  <c r="G34" i="25"/>
  <c r="G37" i="25"/>
  <c r="G28" i="25"/>
  <c r="G27" i="25"/>
  <c r="G26" i="25"/>
  <c r="G29" i="2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Spring</t>
        </r>
      </text>
    </comment>
    <comment ref="G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Day</t>
        </r>
      </text>
    </comment>
    <comment ref="E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Summer</t>
        </r>
      </text>
    </comment>
    <comment ref="G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Peak</t>
        </r>
      </text>
    </comment>
    <comment ref="E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Autumn</t>
        </r>
      </text>
    </comment>
    <comment ref="G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Evening</t>
        </r>
      </text>
    </comment>
    <comment ref="E8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Winter</t>
        </r>
      </text>
    </comment>
    <comment ref="G8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Night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<sst xmlns="http://schemas.openxmlformats.org/spreadsheetml/2006/main" count="234" uniqueCount="155">
  <si>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</si>
  <si>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</si>
  <si>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</si>
  <si>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</si>
  <si>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</si>
  <si>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</si>
  <si>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</si>
  <si>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</si>
  <si>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</si>
  <si>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</si>
  <si>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</si>
  <si>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</si>
  <si>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</si>
  <si>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</si>
  <si>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</si>
  <si>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</si>
  <si>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</si>
  <si>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</si>
  <si>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</si>
  <si>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</si>
  <si>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</si>
  <si>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</si>
  <si>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</si>
  <si>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</si>
  <si>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</si>
  <si>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</si>
  <si>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</si>
  <si>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</si>
  <si>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</si>
  <si>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</si>
  <si>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</si>
  <si>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</si>
  <si>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</si>
  <si>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</si>
  <si>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</si>
  <si>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</si>
  <si>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</si>
  <si>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YRFR</t>
  </si>
  <si>
    <t>E</t>
  </si>
  <si>
    <t>N</t>
  </si>
  <si>
    <t>Timeslice List</t>
  </si>
  <si>
    <t>IE</t>
  </si>
  <si>
    <t>Sp</t>
  </si>
  <si>
    <t>D</t>
  </si>
  <si>
    <t>Su</t>
  </si>
  <si>
    <t>P</t>
  </si>
  <si>
    <t>Au</t>
  </si>
  <si>
    <t>Wi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</si>
  <si>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</si>
  <si>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</si>
  <si>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</si>
  <si>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</si>
  <si>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</si>
  <si>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</si>
  <si>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</si>
  <si>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</si>
  <si>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</si>
  <si>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</si>
  <si>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</si>
  <si>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</si>
  <si>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</si>
  <si>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</si>
  <si>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</si>
  <si>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Source: UKTM</t>
  </si>
  <si>
    <t>Period</t>
  </si>
  <si>
    <t>Period code</t>
  </si>
  <si>
    <t>Start time</t>
  </si>
  <si>
    <t>End time</t>
  </si>
  <si>
    <t>Hours</t>
  </si>
  <si>
    <t>Day</t>
  </si>
  <si>
    <t>Evening peak</t>
  </si>
  <si>
    <t>Late evening</t>
  </si>
  <si>
    <t>Night</t>
  </si>
  <si>
    <t>17.00</t>
  </si>
  <si>
    <t>20.00</t>
  </si>
  <si>
    <t>00.00</t>
  </si>
  <si>
    <t>07.00</t>
  </si>
  <si>
    <t>Season length</t>
  </si>
  <si>
    <t>1/4 of the year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</si>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</sst>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0"/>
      <color rgb="FF0000FF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2"/>
      <color indexed="53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Arial"/>
      <family val="2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79">
    <xf numFmtId="0" fontId="0" fillId="0" borderId="0" xfId="0"/>
    <xf numFmtId="0" fontId="4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/>
    <xf numFmtId="0" fontId="13" fillId="0" borderId="0" xfId="0" applyFont="1" applyFill="1"/>
    <xf numFmtId="0" fontId="14" fillId="0" borderId="0" xfId="0" applyFont="1" applyFill="1"/>
    <xf numFmtId="0" fontId="14" fillId="0" borderId="0" xfId="0" applyFont="1"/>
    <xf numFmtId="0" fontId="15" fillId="7" borderId="0" xfId="0" applyFont="1" applyFill="1"/>
    <xf numFmtId="0" fontId="16" fillId="7" borderId="0" xfId="0" applyFont="1" applyFill="1"/>
    <xf numFmtId="0" fontId="13" fillId="5" borderId="3" xfId="0" applyFont="1" applyFill="1" applyBorder="1"/>
    <xf numFmtId="0" fontId="14" fillId="5" borderId="3" xfId="0" applyFont="1" applyFill="1" applyBorder="1"/>
    <xf numFmtId="0" fontId="2" fillId="0" borderId="6" xfId="0" applyFont="1" applyBorder="1" applyAlignment="1">
      <alignment vertical="center"/>
    </xf>
    <xf numFmtId="0" fontId="17" fillId="0" borderId="6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17" fillId="0" borderId="6" xfId="0" applyNumberFormat="1" applyFont="1" applyBorder="1" applyAlignment="1">
      <alignment horizontal="left" vertical="center"/>
    </xf>
    <xf numFmtId="10" fontId="2" fillId="0" borderId="6" xfId="0" applyNumberFormat="1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0" fillId="0" borderId="0" xfId="0" applyFont="1" applyFill="1"/>
    <xf numFmtId="0" fontId="11" fillId="0" borderId="0" xfId="0" applyFont="1"/>
    <xf numFmtId="0" fontId="12" fillId="0" borderId="0" xfId="0" applyFont="1"/>
    <xf numFmtId="0" fontId="11" fillId="0" borderId="0" xfId="0" applyFont="1" applyFill="1"/>
    <xf numFmtId="2" fontId="11" fillId="0" borderId="0" xfId="0" applyNumberFormat="1" applyFont="1"/>
    <xf numFmtId="0" fontId="19" fillId="5" borderId="3" xfId="0" applyFont="1" applyFill="1" applyBorder="1"/>
    <xf numFmtId="0" fontId="11" fillId="0" borderId="7" xfId="0" applyFont="1" applyBorder="1"/>
    <xf numFmtId="0" fontId="11" fillId="0" borderId="7" xfId="0" applyFont="1" applyFill="1" applyBorder="1"/>
    <xf numFmtId="0" fontId="11" fillId="0" borderId="0" xfId="0" applyFont="1" applyBorder="1"/>
    <xf numFmtId="0" fontId="11" fillId="0" borderId="0" xfId="0" applyFont="1" applyFill="1" applyBorder="1"/>
    <xf numFmtId="0" fontId="11" fillId="0" borderId="4" xfId="0" applyFont="1" applyBorder="1"/>
    <xf numFmtId="2" fontId="11" fillId="0" borderId="7" xfId="0" applyNumberFormat="1" applyFont="1" applyBorder="1"/>
    <xf numFmtId="2" fontId="11" fillId="0" borderId="0" xfId="0" applyNumberFormat="1" applyFont="1" applyBorder="1"/>
    <xf numFmtId="10" fontId="11" fillId="0" borderId="7" xfId="0" applyNumberFormat="1" applyFont="1" applyBorder="1"/>
    <xf numFmtId="10" fontId="11" fillId="0" borderId="0" xfId="0" applyNumberFormat="1" applyFont="1" applyBorder="1"/>
    <xf numFmtId="10" fontId="11" fillId="0" borderId="4" xfId="0" applyNumberFormat="1" applyFont="1" applyBorder="1"/>
    <xf numFmtId="0" fontId="6" fillId="0" borderId="0" xfId="0" applyFont="1"/>
    <xf numFmtId="0" fontId="0" fillId="4" borderId="0" xfId="0" applyFill="1"/>
    <xf numFmtId="0" fontId="3" fillId="3" borderId="9" xfId="0" applyFont="1" applyFill="1" applyBorder="1"/>
    <xf numFmtId="0" fontId="11" fillId="0" borderId="0" xfId="0" quotePrefix="1" applyFont="1"/>
    <xf numFmtId="0" fontId="11" fillId="10" borderId="4" xfId="0" quotePrefix="1" applyFont="1" applyFill="1" applyBorder="1" applyAlignment="1">
      <alignment horizontal="center"/>
    </xf>
    <xf numFmtId="0" fontId="11" fillId="10" borderId="0" xfId="0" quotePrefix="1" applyFont="1" applyFill="1" applyBorder="1" applyAlignment="1">
      <alignment horizontal="center"/>
    </xf>
    <xf numFmtId="0" fontId="11" fillId="0" borderId="0" xfId="0" applyFont="1" applyFill="1" applyBorder="1"/>
    <xf numFmtId="0" fontId="11" fillId="10" borderId="16" xfId="0" applyFont="1" applyFill="1" applyBorder="1" applyAlignment="1">
      <alignment horizontal="center"/>
    </xf>
    <xf numFmtId="0" fontId="11" fillId="10" borderId="4" xfId="0" applyFont="1" applyFill="1" applyBorder="1" applyAlignment="1">
      <alignment horizontal="center"/>
    </xf>
    <xf numFmtId="0" fontId="11" fillId="10" borderId="13" xfId="0" applyFont="1" applyFill="1" applyBorder="1" applyAlignment="1">
      <alignment horizontal="center"/>
    </xf>
    <xf numFmtId="0" fontId="11" fillId="10" borderId="15" xfId="0" applyFont="1" applyFill="1" applyBorder="1" applyAlignment="1">
      <alignment horizontal="center"/>
    </xf>
    <xf numFmtId="0" fontId="11" fillId="10" borderId="0" xfId="0" applyFont="1" applyFill="1" applyBorder="1" applyAlignment="1">
      <alignment horizontal="center"/>
    </xf>
    <xf numFmtId="0" fontId="11" fillId="10" borderId="12" xfId="0" applyFont="1" applyFill="1" applyBorder="1" applyAlignment="1">
      <alignment horizontal="center"/>
    </xf>
    <xf numFmtId="10" fontId="11" fillId="0" borderId="0" xfId="1" applyNumberFormat="1" applyFont="1"/>
    <xf numFmtId="0" fontId="11" fillId="6" borderId="0" xfId="0" applyFont="1" applyFill="1"/>
    <xf numFmtId="0" fontId="19" fillId="10" borderId="14" xfId="0" applyFont="1" applyFill="1" applyBorder="1" applyAlignment="1">
      <alignment horizontal="center"/>
    </xf>
    <xf numFmtId="0" fontId="19" fillId="10" borderId="10" xfId="0" applyFont="1" applyFill="1" applyBorder="1" applyAlignment="1">
      <alignment horizontal="center"/>
    </xf>
    <xf numFmtId="0" fontId="19" fillId="10" borderId="11" xfId="0" applyFont="1" applyFill="1" applyBorder="1" applyAlignment="1">
      <alignment horizontal="center"/>
    </xf>
    <xf numFmtId="0" fontId="11" fillId="5" borderId="0" xfId="0" applyFont="1" applyFill="1"/>
    <xf numFmtId="0" fontId="19" fillId="5" borderId="0" xfId="0" applyFont="1" applyFill="1"/>
    <xf numFmtId="0" fontId="19" fillId="5" borderId="3" xfId="0" applyFont="1" applyFill="1" applyBorder="1"/>
    <xf numFmtId="0" fontId="19" fillId="0" borderId="0" xfId="0" applyFont="1"/>
    <xf numFmtId="0" fontId="12" fillId="0" borderId="0" xfId="0" applyFont="1"/>
    <xf numFmtId="0" fontId="7" fillId="4" borderId="0" xfId="0" applyFont="1" applyFill="1" applyBorder="1"/>
    <xf numFmtId="0" fontId="0" fillId="4" borderId="0" xfId="0" applyFill="1" applyBorder="1"/>
    <xf numFmtId="0" fontId="13" fillId="0" borderId="0" xfId="0" applyFont="1"/>
    <xf numFmtId="0" fontId="0" fillId="3" borderId="9" xfId="0" applyFill="1" applyBorder="1"/>
    <xf numFmtId="0" fontId="17" fillId="0" borderId="9" xfId="0" applyFont="1" applyBorder="1" applyAlignment="1">
      <alignment horizontal="left" vertical="center"/>
    </xf>
    <xf numFmtId="10" fontId="1" fillId="0" borderId="0" xfId="0" applyNumberFormat="1" applyFont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0" fillId="0" borderId="0" xfId="0"/>
    <xf numFmtId="0" fontId="21" fillId="8" borderId="4" xfId="0" applyFont="1" applyFill="1" applyBorder="1" applyAlignment="1">
      <alignment horizontal="left" vertical="center"/>
    </xf>
    <xf numFmtId="0" fontId="0" fillId="0" borderId="0" xfId="0"/>
    <xf numFmtId="0" fontId="21" fillId="8" borderId="4" xfId="0" applyFont="1" applyFill="1" applyBorder="1" applyAlignment="1" applyProtection="1">
      <alignment horizontal="left" vertical="center"/>
      <protection locked="0"/>
    </xf>
    <xf numFmtId="0" fontId="21" fillId="9" borderId="3" xfId="0" applyFont="1" applyFill="1" applyBorder="1"/>
    <xf numFmtId="0" fontId="0" fillId="0" borderId="5" xfId="0" applyBorder="1"/>
    <xf numFmtId="0" fontId="0" fillId="0" borderId="9" xfId="0" applyBorder="1"/>
    <xf numFmtId="0" fontId="0" fillId="0" borderId="8" xfId="0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23813</xdr:colOff>
          <xdr:row>3</xdr:row>
          <xdr:rowOff>0</xdr:rowOff>
        </xdr:to>
        <xdr:sp macro="" textlink="">
          <xdr:nvSpPr>
            <xdr:cNvPr id="8193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0</xdr:rowOff>
    </xdr:from>
    <xdr:to>
      <xdr:col>8</xdr:col>
      <xdr:colOff>400050</xdr:colOff>
      <xdr:row>16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2171700" y="1790700"/>
          <a:ext cx="3333750" cy="84772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~TimeSlices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the time-slices resolution for the model, by declaring the elements of each time-slice. In the column-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SEASON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WEEKLY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DAYNITE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14287</xdr:colOff>
      <xdr:row>17</xdr:row>
      <xdr:rowOff>128588</xdr:rowOff>
    </xdr:from>
    <xdr:to>
      <xdr:col>9</xdr:col>
      <xdr:colOff>523875</xdr:colOff>
      <xdr:row>25</xdr:row>
      <xdr:rowOff>36210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38387" y="2967038"/>
          <a:ext cx="4300538" cy="1241122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~BookRegions_Map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is used to define: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workbook name</a:t>
          </a:r>
          <a:r>
            <a:rPr lang="en-GB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(cells B5 and B6);</a:t>
          </a:r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name must be the same for each base year template workbook  VT_REG1_&lt;sector&gt;_&lt;version&gt; (for REG1);</a:t>
          </a:r>
        </a:p>
        <a:p>
          <a:pPr lvl="0"/>
          <a:r>
            <a:rPr lang="en-GB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list of region names (cell E5,6,,...) maps the names used in the B-Y templates to the model regions:  in this case REG1 and REG2.</a:t>
          </a: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2</xdr:row>
      <xdr:rowOff>71437</xdr:rowOff>
    </xdr:from>
    <xdr:to>
      <xdr:col>14</xdr:col>
      <xdr:colOff>402909</xdr:colOff>
      <xdr:row>14</xdr:row>
      <xdr:rowOff>33338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4252913" y="395287"/>
          <a:ext cx="6927534" cy="192405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0972-557E-4764-9047-4653A48DBD50}">
  <sheetPr codeName="Sheet1"/>
  <dimension ref="A3:AD37"/>
  <sheetViews>
    <sheetView zoomScaleNormal="100" workbookViewId="0">
      <selection activeCell="Q16" sqref="Q16"/>
    </sheetView>
  </sheetViews>
  <sheetFormatPr defaultRowHeight="12.75" x14ac:dyDescent="0.35"/>
  <cols>
    <col min="1" max="1" width="12.1328125" style="71" customWidth="1"/>
    <col min="2" max="2" width="11.6640625" style="71" customWidth="1"/>
    <col min="3" max="3" width="3.1328125" style="71" bestFit="1" customWidth="1"/>
    <col min="4" max="4" width="8.53125" style="71" bestFit="1" customWidth="1"/>
    <col min="5" max="5" width="6.46484375" style="71" bestFit="1" customWidth="1"/>
    <col min="6" max="6" width="4.9296875" style="71" bestFit="1" customWidth="1"/>
    <col min="7" max="7" width="5.73046875" style="71" bestFit="1" customWidth="1"/>
    <col min="8" max="8" width="5.86328125" style="71" bestFit="1" customWidth="1"/>
    <col min="9" max="9" width="5.46484375" style="71" bestFit="1" customWidth="1"/>
    <col min="10" max="11" width="5.73046875" style="71" bestFit="1" customWidth="1"/>
    <col min="12" max="12" width="6.59765625" style="71" bestFit="1" customWidth="1"/>
    <col min="13" max="13" width="6.06640625" style="71" bestFit="1" customWidth="1"/>
    <col min="14" max="14" width="6.6640625" style="71" bestFit="1" customWidth="1"/>
    <col min="15" max="15" width="6.53125" style="71" bestFit="1" customWidth="1"/>
    <col min="16" max="16" width="7.19921875" style="71" bestFit="1" customWidth="1"/>
    <col min="17" max="17" width="5.6640625" style="71" bestFit="1" customWidth="1"/>
    <col min="18" max="18" width="6.06640625" style="71" bestFit="1" customWidth="1"/>
    <col min="19" max="19" width="5.796875" style="71" bestFit="1" customWidth="1"/>
    <col min="20" max="20" width="5.59765625" style="71" bestFit="1" customWidth="1"/>
    <col min="21" max="21" width="5.86328125" style="71" bestFit="1" customWidth="1"/>
    <col min="22" max="22" width="6.6640625" style="71" bestFit="1" customWidth="1"/>
    <col min="23" max="23" width="4.9296875" style="71" bestFit="1" customWidth="1"/>
    <col min="24" max="24" width="7.53125" style="71" customWidth="1"/>
    <col min="25" max="25" width="6.73046875" style="71" bestFit="1" customWidth="1"/>
    <col min="26" max="26" width="6.06640625" style="71" bestFit="1" customWidth="1"/>
    <col min="27" max="28" width="6" style="71" bestFit="1" customWidth="1"/>
    <col min="29" max="29" width="5.73046875" style="71" bestFit="1" customWidth="1"/>
    <col min="30" max="30" width="6.6640625" style="71" bestFit="1" customWidth="1"/>
    <col min="31" max="16384" width="9.06640625" style="71"/>
  </cols>
  <sheetData>
    <row r="3" spans="1:30" ht="14.25" x14ac:dyDescent="0.35">
      <c r="C3" s="72" t="str" cm="1">
        <f t="array" ref="C3">IF(INDEX(C5:C7,$A$4)&lt;&gt;0,INDEX(C5:C7,$A$4),"")</f>
        <v>IE</v>
      </c>
      <c r="D3" s="72" t="str" cm="1">
        <f t="array" ref="D3">IF(INDEX(D5:D7,$A$4)&lt;&gt;0,INDEX(D5:D7,$A$4),"")</f>
        <v>National</v>
      </c>
      <c r="E3" s="72" t="str" cm="1">
        <f t="array" ref="E3">IF(INDEX(E5:E7,$A$4)&lt;&gt;0,INDEX(E5:E7,$A$4),"")</f>
        <v>IE-CW</v>
      </c>
      <c r="F3" s="72" t="str" cm="1">
        <f t="array" ref="F3">IF(INDEX(F5:F7,$A$4)&lt;&gt;0,INDEX(F5:F7,$A$4),"")</f>
        <v>IE-D</v>
      </c>
      <c r="G3" s="72" t="str" cm="1">
        <f t="array" ref="G3">IF(INDEX(G5:G7,$A$4)&lt;&gt;0,INDEX(G5:G7,$A$4),"")</f>
        <v>IE-KE</v>
      </c>
      <c r="H3" s="72" t="str" cm="1">
        <f t="array" ref="H3">IF(INDEX(H5:H7,$A$4)&lt;&gt;0,INDEX(H5:H7,$A$4),"")</f>
        <v>IE-KK</v>
      </c>
      <c r="I3" s="72" t="str" cm="1">
        <f t="array" ref="I3">IF(INDEX(I5:I7,$A$4)&lt;&gt;0,INDEX(I5:I7,$A$4),"")</f>
        <v>IE-LS</v>
      </c>
      <c r="J3" s="72" t="str" cm="1">
        <f t="array" ref="J3">IF(INDEX(J5:J7,$A$4)&lt;&gt;0,INDEX(J5:J7,$A$4),"")</f>
        <v>IE-LD</v>
      </c>
      <c r="K3" s="72" t="str" cm="1">
        <f t="array" ref="K3">IF(INDEX(K5:K7,$A$4)&lt;&gt;0,INDEX(K5:K7,$A$4),"")</f>
        <v>IE-LH</v>
      </c>
      <c r="L3" s="72" t="str" cm="1">
        <f t="array" ref="L3">IF(INDEX(L5:L7,$A$4)&lt;&gt;0,INDEX(L5:L7,$A$4),"")</f>
        <v>IE-MH</v>
      </c>
      <c r="M3" s="72" t="str" cm="1">
        <f t="array" ref="M3">IF(INDEX(M5:M7,$A$4)&lt;&gt;0,INDEX(M5:M7,$A$4),"")</f>
        <v>IE-OY</v>
      </c>
      <c r="N3" s="72" t="str" cm="1">
        <f t="array" ref="N3">IF(INDEX(N5:N7,$A$4)&lt;&gt;0,INDEX(N5:N7,$A$4),"")</f>
        <v>IE-WH</v>
      </c>
      <c r="O3" s="72" t="str" cm="1">
        <f t="array" ref="O3">IF(INDEX(O5:O7,$A$4)&lt;&gt;0,INDEX(O5:O7,$A$4),"")</f>
        <v>IE-WX</v>
      </c>
      <c r="P3" s="72" t="str" cm="1">
        <f t="array" ref="P3">IF(INDEX(P5:P7,$A$4)&lt;&gt;0,INDEX(P5:P7,$A$4),"")</f>
        <v>IE-WW</v>
      </c>
      <c r="Q3" s="72" t="str" cm="1">
        <f t="array" ref="Q3">IF(INDEX(Q5:Q7,$A$4)&lt;&gt;0,INDEX(Q5:Q7,$A$4),"")</f>
        <v>IE-CE</v>
      </c>
      <c r="R3" s="72" t="str" cm="1">
        <f t="array" ref="R3">IF(INDEX(R5:R7,$A$4)&lt;&gt;0,INDEX(R5:R7,$A$4),"")</f>
        <v>IE-CO</v>
      </c>
      <c r="S3" s="72" t="str" cm="1">
        <f t="array" ref="S3">IF(INDEX(S5:S7,$A$4)&lt;&gt;0,INDEX(S5:S7,$A$4),"")</f>
        <v>IE-KY</v>
      </c>
      <c r="T3" s="72" t="str" cm="1">
        <f t="array" ref="T3">IF(INDEX(T5:T7,$A$4)&lt;&gt;0,INDEX(T5:T7,$A$4),"")</f>
        <v>IE-LK</v>
      </c>
      <c r="U3" s="72" t="str" cm="1">
        <f t="array" ref="U3">IF(INDEX(U5:U7,$A$4)&lt;&gt;0,INDEX(U5:U7,$A$4),"")</f>
        <v>IE-TA</v>
      </c>
      <c r="V3" s="72" t="str" cm="1">
        <f t="array" ref="V3">IF(INDEX(V5:V7,$A$4)&lt;&gt;0,INDEX(V5:V7,$A$4),"")</f>
        <v>IE-WD</v>
      </c>
      <c r="W3" s="72" t="str" cm="1">
        <f t="array" ref="W3">IF(INDEX(W5:W7,$A$4)&lt;&gt;0,INDEX(W5:W7,$A$4),"")</f>
        <v>IE-G</v>
      </c>
      <c r="X3" s="72" t="str" cm="1">
        <f t="array" ref="X3">IF(INDEX(X5:X7,$A$4)&lt;&gt;0,INDEX(X5:X7,$A$4),"")</f>
        <v>IE-LM</v>
      </c>
      <c r="Y3" s="72" t="str" cm="1">
        <f t="array" ref="Y3">IF(INDEX(Y5:Y7,$A$4)&lt;&gt;0,INDEX(Y5:Y7,$A$4),"")</f>
        <v>IE-MO</v>
      </c>
      <c r="Z3" s="72" t="str" cm="1">
        <f t="array" ref="Z3">IF(INDEX(Z5:Z7,$A$4)&lt;&gt;0,INDEX(Z5:Z7,$A$4),"")</f>
        <v>IE-RN</v>
      </c>
      <c r="AA3" s="72" t="str" cm="1">
        <f t="array" ref="AA3">IF(INDEX(AA5:AA7,$A$4)&lt;&gt;0,INDEX(AA5:AA7,$A$4),"")</f>
        <v>IE-SO</v>
      </c>
      <c r="AB3" s="72" t="str" cm="1">
        <f t="array" ref="AB3">IF(INDEX(AB5:AB7,$A$4)&lt;&gt;0,INDEX(AB5:AB7,$A$4),"")</f>
        <v>IE-CN</v>
      </c>
      <c r="AC3" s="72" t="str" cm="1">
        <f t="array" ref="AC3">IF(INDEX(AC5:AC7,$A$4)&lt;&gt;0,INDEX(AC5:AC7,$A$4),"")</f>
        <v>IE-DL</v>
      </c>
      <c r="AD3" s="72" t="str" cm="1">
        <f t="array" ref="AD3">IF(INDEX(AD5:AD7,$A$4)&lt;&gt;0,INDEX(AD5:AD7,$A$4),"")</f>
        <v>IE-MN</v>
      </c>
    </row>
    <row r="4" spans="1:30" s="73" customFormat="1" x14ac:dyDescent="0.35">
      <c r="A4" s="71">
        <v>1</v>
      </c>
      <c r="B4" s="71"/>
    </row>
    <row r="5" spans="1:30" ht="14.25" x14ac:dyDescent="0.35">
      <c r="A5" s="71" t="s">
        <v>96</v>
      </c>
      <c r="C5" s="74" t="s">
        <v>41</v>
      </c>
      <c r="D5" s="74" t="s">
        <v>97</v>
      </c>
      <c r="E5" s="72" t="str">
        <f>A11</f>
        <v>IE-CW</v>
      </c>
      <c r="F5" s="72" t="str">
        <f>A16</f>
        <v>IE-D</v>
      </c>
      <c r="G5" s="72" t="str">
        <f>A19</f>
        <v>IE-KE</v>
      </c>
      <c r="H5" s="72" t="str">
        <f>A20</f>
        <v>IE-KK</v>
      </c>
      <c r="I5" s="72" t="str">
        <f>A21</f>
        <v>IE-LS</v>
      </c>
      <c r="J5" s="72" t="str">
        <f>A24</f>
        <v>IE-LD</v>
      </c>
      <c r="K5" s="72" t="str">
        <f>A25</f>
        <v>IE-LH</v>
      </c>
      <c r="L5" s="72" t="str">
        <f>A27</f>
        <v>IE-MH</v>
      </c>
      <c r="M5" s="72" t="str">
        <f>A29</f>
        <v>IE-OY</v>
      </c>
      <c r="N5" s="72" t="str">
        <f>A34</f>
        <v>IE-WH</v>
      </c>
      <c r="O5" s="72" t="str">
        <f>A35</f>
        <v>IE-WX</v>
      </c>
      <c r="P5" s="72" t="str">
        <f>A36</f>
        <v>IE-WW</v>
      </c>
      <c r="Q5" s="72" t="str">
        <f>A13</f>
        <v>IE-CE</v>
      </c>
      <c r="R5" s="72" t="str">
        <f>A14</f>
        <v>IE-CO</v>
      </c>
      <c r="S5" s="72" t="str">
        <f>A18</f>
        <v>IE-KY</v>
      </c>
      <c r="T5" s="72" t="str">
        <f>A23</f>
        <v>IE-LK</v>
      </c>
      <c r="U5" s="72" t="str">
        <f>A32</f>
        <v>IE-TA</v>
      </c>
      <c r="V5" s="72" t="str">
        <f>A33</f>
        <v>IE-WD</v>
      </c>
      <c r="W5" s="72" t="str">
        <f>A17</f>
        <v>IE-G</v>
      </c>
      <c r="X5" s="72" t="str">
        <f>A22</f>
        <v>IE-LM</v>
      </c>
      <c r="Y5" s="72" t="str">
        <f>A26</f>
        <v>IE-MO</v>
      </c>
      <c r="Z5" s="72" t="str">
        <f>A30</f>
        <v>IE-RN</v>
      </c>
      <c r="AA5" s="72" t="str">
        <f>A31</f>
        <v>IE-SO</v>
      </c>
      <c r="AB5" s="72" t="str">
        <f>A12</f>
        <v>IE-CN</v>
      </c>
      <c r="AC5" s="72" t="str">
        <f>A15</f>
        <v>IE-DL</v>
      </c>
      <c r="AD5" s="72" t="str">
        <f>A28</f>
        <v>IE-MN</v>
      </c>
    </row>
    <row r="6" spans="1:30" ht="14.25" x14ac:dyDescent="0.35">
      <c r="A6" s="71" t="s">
        <v>98</v>
      </c>
      <c r="C6" s="72" t="str">
        <f>C5</f>
        <v>IE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</row>
    <row r="7" spans="1:30" ht="14.25" x14ac:dyDescent="0.35">
      <c r="A7" s="71" t="s">
        <v>99</v>
      </c>
      <c r="C7" s="72" t="str">
        <f t="shared" ref="C7:AC7" si="0">D5</f>
        <v>National</v>
      </c>
      <c r="D7" s="72" t="str">
        <f t="shared" si="0"/>
        <v>IE-CW</v>
      </c>
      <c r="E7" s="72" t="str">
        <f t="shared" si="0"/>
        <v>IE-D</v>
      </c>
      <c r="F7" s="72" t="str">
        <f t="shared" si="0"/>
        <v>IE-KE</v>
      </c>
      <c r="G7" s="72" t="str">
        <f t="shared" si="0"/>
        <v>IE-KK</v>
      </c>
      <c r="H7" s="72" t="str">
        <f t="shared" si="0"/>
        <v>IE-LS</v>
      </c>
      <c r="I7" s="72" t="str">
        <f t="shared" si="0"/>
        <v>IE-LD</v>
      </c>
      <c r="J7" s="72" t="str">
        <f t="shared" si="0"/>
        <v>IE-LH</v>
      </c>
      <c r="K7" s="72" t="str">
        <f t="shared" si="0"/>
        <v>IE-MH</v>
      </c>
      <c r="L7" s="72" t="str">
        <f t="shared" si="0"/>
        <v>IE-OY</v>
      </c>
      <c r="M7" s="72" t="str">
        <f t="shared" si="0"/>
        <v>IE-WH</v>
      </c>
      <c r="N7" s="72" t="str">
        <f t="shared" si="0"/>
        <v>IE-WX</v>
      </c>
      <c r="O7" s="72" t="str">
        <f t="shared" si="0"/>
        <v>IE-WW</v>
      </c>
      <c r="P7" s="72" t="str">
        <f t="shared" si="0"/>
        <v>IE-CE</v>
      </c>
      <c r="Q7" s="72" t="str">
        <f t="shared" si="0"/>
        <v>IE-CO</v>
      </c>
      <c r="R7" s="72" t="str">
        <f t="shared" si="0"/>
        <v>IE-KY</v>
      </c>
      <c r="S7" s="72" t="str">
        <f t="shared" si="0"/>
        <v>IE-LK</v>
      </c>
      <c r="T7" s="72" t="str">
        <f t="shared" si="0"/>
        <v>IE-TA</v>
      </c>
      <c r="U7" s="72" t="str">
        <f t="shared" si="0"/>
        <v>IE-WD</v>
      </c>
      <c r="V7" s="72" t="str">
        <f t="shared" si="0"/>
        <v>IE-G</v>
      </c>
      <c r="W7" s="72" t="str">
        <f t="shared" si="0"/>
        <v>IE-LM</v>
      </c>
      <c r="X7" s="72" t="str">
        <f t="shared" si="0"/>
        <v>IE-MO</v>
      </c>
      <c r="Y7" s="72" t="str">
        <f t="shared" si="0"/>
        <v>IE-RN</v>
      </c>
      <c r="Z7" s="72" t="str">
        <f t="shared" si="0"/>
        <v>IE-SO</v>
      </c>
      <c r="AA7" s="72" t="str">
        <f t="shared" si="0"/>
        <v>IE-CN</v>
      </c>
      <c r="AB7" s="72" t="str">
        <f t="shared" si="0"/>
        <v>IE-DL</v>
      </c>
      <c r="AC7" s="72" t="str">
        <f t="shared" si="0"/>
        <v>IE-MN</v>
      </c>
      <c r="AD7" s="72"/>
    </row>
    <row r="10" spans="1:30" ht="14.65" thickBot="1" x14ac:dyDescent="0.5">
      <c r="A10" s="75" t="s">
        <v>100</v>
      </c>
      <c r="B10" s="75" t="s">
        <v>101</v>
      </c>
    </row>
    <row r="11" spans="1:30" x14ac:dyDescent="0.35">
      <c r="A11" s="76" t="s">
        <v>102</v>
      </c>
      <c r="B11" s="76" t="s">
        <v>103</v>
      </c>
    </row>
    <row r="12" spans="1:30" x14ac:dyDescent="0.35">
      <c r="A12" s="77" t="s">
        <v>104</v>
      </c>
      <c r="B12" s="77" t="s">
        <v>105</v>
      </c>
    </row>
    <row r="13" spans="1:30" x14ac:dyDescent="0.35">
      <c r="A13" s="77" t="s">
        <v>106</v>
      </c>
      <c r="B13" s="77" t="s">
        <v>107</v>
      </c>
    </row>
    <row r="14" spans="1:30" x14ac:dyDescent="0.35">
      <c r="A14" s="77" t="s">
        <v>108</v>
      </c>
      <c r="B14" s="77" t="s">
        <v>109</v>
      </c>
    </row>
    <row r="15" spans="1:30" x14ac:dyDescent="0.35">
      <c r="A15" s="77" t="s">
        <v>110</v>
      </c>
      <c r="B15" s="77" t="s">
        <v>111</v>
      </c>
    </row>
    <row r="16" spans="1:30" x14ac:dyDescent="0.35">
      <c r="A16" s="77" t="s">
        <v>112</v>
      </c>
      <c r="B16" s="77" t="s">
        <v>113</v>
      </c>
    </row>
    <row r="17" spans="1:2" x14ac:dyDescent="0.35">
      <c r="A17" s="77" t="s">
        <v>114</v>
      </c>
      <c r="B17" s="77" t="s">
        <v>115</v>
      </c>
    </row>
    <row r="18" spans="1:2" x14ac:dyDescent="0.35">
      <c r="A18" s="77" t="s">
        <v>116</v>
      </c>
      <c r="B18" s="77" t="s">
        <v>117</v>
      </c>
    </row>
    <row r="19" spans="1:2" x14ac:dyDescent="0.35">
      <c r="A19" s="77" t="s">
        <v>118</v>
      </c>
      <c r="B19" s="77" t="s">
        <v>119</v>
      </c>
    </row>
    <row r="20" spans="1:2" x14ac:dyDescent="0.35">
      <c r="A20" s="77" t="s">
        <v>120</v>
      </c>
      <c r="B20" s="77" t="s">
        <v>121</v>
      </c>
    </row>
    <row r="21" spans="1:2" x14ac:dyDescent="0.35">
      <c r="A21" s="77" t="s">
        <v>122</v>
      </c>
      <c r="B21" s="77" t="s">
        <v>123</v>
      </c>
    </row>
    <row r="22" spans="1:2" x14ac:dyDescent="0.35">
      <c r="A22" s="77" t="s">
        <v>124</v>
      </c>
      <c r="B22" s="77" t="s">
        <v>125</v>
      </c>
    </row>
    <row r="23" spans="1:2" x14ac:dyDescent="0.35">
      <c r="A23" s="77" t="s">
        <v>126</v>
      </c>
      <c r="B23" s="77" t="s">
        <v>127</v>
      </c>
    </row>
    <row r="24" spans="1:2" x14ac:dyDescent="0.35">
      <c r="A24" s="77" t="s">
        <v>128</v>
      </c>
      <c r="B24" s="77" t="s">
        <v>129</v>
      </c>
    </row>
    <row r="25" spans="1:2" x14ac:dyDescent="0.35">
      <c r="A25" s="77" t="s">
        <v>130</v>
      </c>
      <c r="B25" s="77" t="s">
        <v>131</v>
      </c>
    </row>
    <row r="26" spans="1:2" x14ac:dyDescent="0.35">
      <c r="A26" s="77" t="s">
        <v>132</v>
      </c>
      <c r="B26" s="77" t="s">
        <v>133</v>
      </c>
    </row>
    <row r="27" spans="1:2" x14ac:dyDescent="0.35">
      <c r="A27" s="77" t="s">
        <v>134</v>
      </c>
      <c r="B27" s="77" t="s">
        <v>135</v>
      </c>
    </row>
    <row r="28" spans="1:2" x14ac:dyDescent="0.35">
      <c r="A28" s="77" t="s">
        <v>136</v>
      </c>
      <c r="B28" s="77" t="s">
        <v>137</v>
      </c>
    </row>
    <row r="29" spans="1:2" x14ac:dyDescent="0.35">
      <c r="A29" s="77" t="s">
        <v>138</v>
      </c>
      <c r="B29" s="77" t="s">
        <v>139</v>
      </c>
    </row>
    <row r="30" spans="1:2" x14ac:dyDescent="0.35">
      <c r="A30" s="77" t="s">
        <v>140</v>
      </c>
      <c r="B30" s="77" t="s">
        <v>141</v>
      </c>
    </row>
    <row r="31" spans="1:2" x14ac:dyDescent="0.35">
      <c r="A31" s="77" t="s">
        <v>142</v>
      </c>
      <c r="B31" s="77" t="s">
        <v>143</v>
      </c>
    </row>
    <row r="32" spans="1:2" x14ac:dyDescent="0.35">
      <c r="A32" s="77" t="s">
        <v>144</v>
      </c>
      <c r="B32" s="77" t="s">
        <v>145</v>
      </c>
    </row>
    <row r="33" spans="1:2" x14ac:dyDescent="0.35">
      <c r="A33" s="77" t="s">
        <v>146</v>
      </c>
      <c r="B33" s="77" t="s">
        <v>147</v>
      </c>
    </row>
    <row r="34" spans="1:2" x14ac:dyDescent="0.35">
      <c r="A34" s="77" t="s">
        <v>148</v>
      </c>
      <c r="B34" s="77" t="s">
        <v>149</v>
      </c>
    </row>
    <row r="35" spans="1:2" x14ac:dyDescent="0.35">
      <c r="A35" s="77" t="s">
        <v>150</v>
      </c>
      <c r="B35" s="77" t="s">
        <v>151</v>
      </c>
    </row>
    <row r="36" spans="1:2" x14ac:dyDescent="0.35">
      <c r="A36" s="77" t="s">
        <v>152</v>
      </c>
      <c r="B36" s="77" t="s">
        <v>153</v>
      </c>
    </row>
    <row r="37" spans="1:2" ht="14.25" x14ac:dyDescent="0.45">
      <c r="A37" s="78" t="s">
        <v>154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23813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3:AJ39"/>
  <sheetViews>
    <sheetView zoomScaleNormal="100" workbookViewId="0">
      <selection activeCell="A27" sqref="A27"/>
    </sheetView>
  </sheetViews>
  <sheetFormatPr defaultColWidth="9.1328125" defaultRowHeight="13.15" x14ac:dyDescent="0.4"/>
  <cols>
    <col min="1" max="1" width="2.1328125" style="5" customWidth="1"/>
    <col min="2" max="2" width="19.1328125" style="5" bestFit="1" customWidth="1"/>
    <col min="3" max="3" width="9.1328125" style="5"/>
    <col min="4" max="4" width="2.1328125" style="5" customWidth="1"/>
    <col min="5" max="5" width="12.1328125" style="5" bestFit="1" customWidth="1"/>
    <col min="6" max="6" width="13.53125" style="5" bestFit="1" customWidth="1"/>
    <col min="7" max="10" width="9.1328125" style="5"/>
    <col min="11" max="11" width="9.73046875" style="5" bestFit="1" customWidth="1"/>
    <col min="12" max="12" width="9.1328125" style="5"/>
    <col min="13" max="13" width="12" style="5" bestFit="1" customWidth="1"/>
    <col min="14" max="17" width="13.265625" style="5" customWidth="1"/>
    <col min="18" max="16384" width="9.1328125" style="5"/>
  </cols>
  <sheetData>
    <row r="3" spans="1:17" x14ac:dyDescent="0.4">
      <c r="A3" s="6"/>
      <c r="B3" s="62" t="s">
        <v>6</v>
      </c>
      <c r="E3" s="62" t="s">
        <v>8</v>
      </c>
      <c r="F3" s="61"/>
      <c r="G3" s="61"/>
    </row>
    <row r="4" spans="1:17" ht="13.5" thickBot="1" x14ac:dyDescent="0.45">
      <c r="A4" s="6"/>
      <c r="B4" s="60" t="s">
        <v>12</v>
      </c>
      <c r="C4" s="60" t="s">
        <v>13</v>
      </c>
      <c r="E4" s="60" t="s">
        <v>9</v>
      </c>
      <c r="F4" s="60" t="s">
        <v>10</v>
      </c>
      <c r="G4" s="60" t="s">
        <v>11</v>
      </c>
      <c r="J4" s="59" t="s">
        <v>40</v>
      </c>
      <c r="K4" s="58"/>
      <c r="M4" s="57" t="s">
        <v>64</v>
      </c>
      <c r="N4" s="56" t="s">
        <v>65</v>
      </c>
      <c r="O4" s="56" t="s">
        <v>66</v>
      </c>
      <c r="P4" s="56" t="s">
        <v>67</v>
      </c>
      <c r="Q4" s="55" t="s">
        <v>68</v>
      </c>
    </row>
    <row r="5" spans="1:17" x14ac:dyDescent="0.4">
      <c r="A5" s="6"/>
      <c r="B5" s="54" t="s">
        <v>41</v>
      </c>
      <c r="C5" s="54" t="str">
        <f>Regions!C3</f>
        <v>IE</v>
      </c>
      <c r="E5" s="54" t="s">
        <v>42</v>
      </c>
      <c r="F5" s="54"/>
      <c r="G5" s="54" t="s">
        <v>43</v>
      </c>
      <c r="J5" s="5" t="str">
        <f>$E$5&amp;G5</f>
        <v>SpD</v>
      </c>
      <c r="K5" s="53">
        <f>Q5/24*0.25</f>
        <v>0.10416666666666667</v>
      </c>
      <c r="M5" s="52" t="s">
        <v>69</v>
      </c>
      <c r="N5" s="51" t="s">
        <v>43</v>
      </c>
      <c r="O5" s="45" t="s">
        <v>76</v>
      </c>
      <c r="P5" s="51" t="s">
        <v>73</v>
      </c>
      <c r="Q5" s="50">
        <v>10</v>
      </c>
    </row>
    <row r="6" spans="1:17" x14ac:dyDescent="0.4">
      <c r="A6" s="6"/>
      <c r="B6" s="6"/>
      <c r="C6" s="54" t="str">
        <f>Regions!D3</f>
        <v>National</v>
      </c>
      <c r="E6" s="54" t="s">
        <v>44</v>
      </c>
      <c r="F6" s="54"/>
      <c r="G6" s="54" t="s">
        <v>45</v>
      </c>
      <c r="J6" s="5" t="str">
        <f>$E$5&amp;G6</f>
        <v>SpP</v>
      </c>
      <c r="K6" s="53">
        <f>Q6/24*0.25</f>
        <v>3.125E-2</v>
      </c>
      <c r="M6" s="52" t="s">
        <v>70</v>
      </c>
      <c r="N6" s="51" t="s">
        <v>45</v>
      </c>
      <c r="O6" s="45" t="s">
        <v>73</v>
      </c>
      <c r="P6" s="51" t="s">
        <v>74</v>
      </c>
      <c r="Q6" s="50">
        <v>3</v>
      </c>
    </row>
    <row r="7" spans="1:17" x14ac:dyDescent="0.4">
      <c r="A7" s="6"/>
      <c r="B7" s="6"/>
      <c r="C7" s="54" t="str">
        <f>Regions!E3</f>
        <v>IE-CW</v>
      </c>
      <c r="E7" s="54" t="s">
        <v>46</v>
      </c>
      <c r="F7" s="54"/>
      <c r="G7" s="54" t="s">
        <v>38</v>
      </c>
      <c r="J7" s="5" t="str">
        <f>$E$5&amp;G7</f>
        <v>SpE</v>
      </c>
      <c r="K7" s="53">
        <f>Q7/24*0.25</f>
        <v>4.1666666666666664E-2</v>
      </c>
      <c r="M7" s="52" t="s">
        <v>71</v>
      </c>
      <c r="N7" s="51" t="s">
        <v>38</v>
      </c>
      <c r="O7" s="45" t="s">
        <v>74</v>
      </c>
      <c r="P7" s="51" t="s">
        <v>75</v>
      </c>
      <c r="Q7" s="50">
        <v>4</v>
      </c>
    </row>
    <row r="8" spans="1:17" x14ac:dyDescent="0.4">
      <c r="A8" s="6"/>
      <c r="B8" s="6"/>
      <c r="C8" s="54" t="str">
        <f>Regions!F3</f>
        <v>IE-D</v>
      </c>
      <c r="E8" s="54" t="s">
        <v>47</v>
      </c>
      <c r="F8" s="54"/>
      <c r="G8" s="54" t="s">
        <v>39</v>
      </c>
      <c r="J8" s="5" t="str">
        <f>$E$5&amp;G8</f>
        <v>SpN</v>
      </c>
      <c r="K8" s="53">
        <f>Q8/24*0.25</f>
        <v>7.2916666666666671E-2</v>
      </c>
      <c r="M8" s="49" t="s">
        <v>72</v>
      </c>
      <c r="N8" s="48" t="s">
        <v>39</v>
      </c>
      <c r="O8" s="44" t="s">
        <v>75</v>
      </c>
      <c r="P8" s="48" t="s">
        <v>76</v>
      </c>
      <c r="Q8" s="47">
        <v>7</v>
      </c>
    </row>
    <row r="9" spans="1:17" x14ac:dyDescent="0.4">
      <c r="A9" s="6"/>
      <c r="B9" s="6"/>
      <c r="C9" s="54" t="str">
        <f>Regions!G3</f>
        <v>IE-KE</v>
      </c>
      <c r="J9" s="5" t="str">
        <f>$E$6&amp;G5</f>
        <v>SuD</v>
      </c>
      <c r="K9" s="53">
        <f>K5</f>
        <v>0.10416666666666667</v>
      </c>
    </row>
    <row r="10" spans="1:17" x14ac:dyDescent="0.4">
      <c r="A10" s="6"/>
      <c r="B10" s="6"/>
      <c r="C10" s="54" t="str">
        <f>Regions!H3</f>
        <v>IE-KK</v>
      </c>
      <c r="J10" s="5" t="str">
        <f t="shared" ref="J10:J12" si="0">$E$6&amp;G6</f>
        <v>SuP</v>
      </c>
      <c r="K10" s="53">
        <f>K6</f>
        <v>3.125E-2</v>
      </c>
      <c r="M10" s="5" t="s">
        <v>77</v>
      </c>
      <c r="N10" s="43" t="s">
        <v>78</v>
      </c>
    </row>
    <row r="11" spans="1:17" x14ac:dyDescent="0.4">
      <c r="A11" s="6"/>
      <c r="B11" s="6"/>
      <c r="C11" s="54" t="str">
        <f>Regions!I3</f>
        <v>IE-LS</v>
      </c>
      <c r="E11" s="46"/>
      <c r="J11" s="5" t="str">
        <f t="shared" si="0"/>
        <v>SuE</v>
      </c>
      <c r="K11" s="53">
        <f>K7</f>
        <v>4.1666666666666664E-2</v>
      </c>
    </row>
    <row r="12" spans="1:17" x14ac:dyDescent="0.4">
      <c r="A12" s="6"/>
      <c r="B12" s="6"/>
      <c r="C12" s="54" t="str">
        <f>Regions!J3</f>
        <v>IE-LD</v>
      </c>
      <c r="E12" s="46"/>
      <c r="J12" s="5" t="str">
        <f t="shared" si="0"/>
        <v>SuN</v>
      </c>
      <c r="K12" s="53">
        <f>K8</f>
        <v>7.2916666666666671E-2</v>
      </c>
    </row>
    <row r="13" spans="1:17" x14ac:dyDescent="0.4">
      <c r="A13" s="6"/>
      <c r="B13" s="6"/>
      <c r="C13" s="54" t="str">
        <f>Regions!K3</f>
        <v>IE-LH</v>
      </c>
      <c r="E13" s="33"/>
      <c r="J13" s="5" t="str">
        <f>$E$7&amp;G5</f>
        <v>AuD</v>
      </c>
      <c r="K13" s="53">
        <f>K5</f>
        <v>0.10416666666666667</v>
      </c>
    </row>
    <row r="14" spans="1:17" x14ac:dyDescent="0.4">
      <c r="A14" s="6"/>
      <c r="B14" s="6"/>
      <c r="C14" s="54" t="str">
        <f>Regions!L3</f>
        <v>IE-MH</v>
      </c>
      <c r="E14" s="33"/>
      <c r="J14" s="5" t="str">
        <f t="shared" ref="J14:J16" si="1">$E$7&amp;G6</f>
        <v>AuP</v>
      </c>
      <c r="K14" s="53">
        <f>K6</f>
        <v>3.125E-2</v>
      </c>
    </row>
    <row r="15" spans="1:17" x14ac:dyDescent="0.4">
      <c r="A15" s="6"/>
      <c r="B15" s="6"/>
      <c r="C15" s="54" t="str">
        <f>Regions!M3</f>
        <v>IE-OY</v>
      </c>
      <c r="E15" s="33"/>
      <c r="J15" s="5" t="str">
        <f t="shared" si="1"/>
        <v>AuE</v>
      </c>
      <c r="K15" s="53">
        <f>K7</f>
        <v>4.1666666666666664E-2</v>
      </c>
    </row>
    <row r="16" spans="1:17" x14ac:dyDescent="0.4">
      <c r="A16" s="6"/>
      <c r="B16" s="6"/>
      <c r="C16" s="54" t="str">
        <f>Regions!N3</f>
        <v>IE-WH</v>
      </c>
      <c r="E16" s="33"/>
      <c r="J16" s="5" t="str">
        <f t="shared" si="1"/>
        <v>AuN</v>
      </c>
      <c r="K16" s="53">
        <f>K8</f>
        <v>7.2916666666666671E-2</v>
      </c>
    </row>
    <row r="17" spans="1:11" x14ac:dyDescent="0.4">
      <c r="A17" s="6"/>
      <c r="B17" s="6"/>
      <c r="C17" s="54" t="str">
        <f>Regions!O3</f>
        <v>IE-WX</v>
      </c>
      <c r="E17" s="46"/>
      <c r="J17" s="5" t="str">
        <f>$E$8&amp;G5</f>
        <v>WiD</v>
      </c>
      <c r="K17" s="53">
        <f>K5</f>
        <v>0.10416666666666667</v>
      </c>
    </row>
    <row r="18" spans="1:11" x14ac:dyDescent="0.4">
      <c r="A18" s="6"/>
      <c r="B18" s="6"/>
      <c r="C18" s="54" t="str">
        <f>Regions!P3</f>
        <v>IE-WW</v>
      </c>
      <c r="J18" s="5" t="str">
        <f t="shared" ref="J18:J20" si="2">$E$8&amp;G6</f>
        <v>WiP</v>
      </c>
      <c r="K18" s="53">
        <f>K6</f>
        <v>3.125E-2</v>
      </c>
    </row>
    <row r="19" spans="1:11" x14ac:dyDescent="0.4">
      <c r="A19" s="6"/>
      <c r="B19" s="6"/>
      <c r="C19" s="54" t="str">
        <f>Regions!Q3</f>
        <v>IE-CE</v>
      </c>
      <c r="J19" s="5" t="str">
        <f t="shared" si="2"/>
        <v>WiE</v>
      </c>
      <c r="K19" s="53">
        <f>K7</f>
        <v>4.1666666666666664E-2</v>
      </c>
    </row>
    <row r="20" spans="1:11" x14ac:dyDescent="0.4">
      <c r="A20" s="6"/>
      <c r="C20" s="54" t="str">
        <f>Regions!R3</f>
        <v>IE-CO</v>
      </c>
      <c r="J20" s="5" t="str">
        <f t="shared" si="2"/>
        <v>WiN</v>
      </c>
      <c r="K20" s="53">
        <f>K8</f>
        <v>7.2916666666666671E-2</v>
      </c>
    </row>
    <row r="21" spans="1:11" x14ac:dyDescent="0.4">
      <c r="A21" s="6"/>
      <c r="C21" s="54" t="str">
        <f>Regions!S3</f>
        <v>IE-KY</v>
      </c>
      <c r="J21" s="5" t="s">
        <v>63</v>
      </c>
      <c r="K21" s="53"/>
    </row>
    <row r="22" spans="1:11" x14ac:dyDescent="0.4">
      <c r="A22" s="6"/>
      <c r="C22" s="54" t="str">
        <f>Regions!T3</f>
        <v>IE-LK</v>
      </c>
      <c r="K22" s="53"/>
    </row>
    <row r="23" spans="1:11" x14ac:dyDescent="0.4">
      <c r="A23" s="6"/>
      <c r="C23" s="54" t="str">
        <f>Regions!U3</f>
        <v>IE-TA</v>
      </c>
      <c r="K23" s="53"/>
    </row>
    <row r="24" spans="1:11" x14ac:dyDescent="0.4">
      <c r="A24" s="6"/>
      <c r="C24" s="54" t="str">
        <f>Regions!V3</f>
        <v>IE-WD</v>
      </c>
      <c r="K24" s="53"/>
    </row>
    <row r="25" spans="1:11" x14ac:dyDescent="0.4">
      <c r="A25" s="6"/>
      <c r="C25" s="54" t="str">
        <f>Regions!W3</f>
        <v>IE-G</v>
      </c>
      <c r="K25" s="53"/>
    </row>
    <row r="26" spans="1:11" x14ac:dyDescent="0.4">
      <c r="A26" s="6"/>
      <c r="C26" s="54" t="str">
        <f>Regions!X3</f>
        <v>IE-LM</v>
      </c>
      <c r="K26" s="53"/>
    </row>
    <row r="27" spans="1:11" x14ac:dyDescent="0.4">
      <c r="A27" s="6"/>
      <c r="C27" s="54" t="str">
        <f>Regions!Y3</f>
        <v>IE-MO</v>
      </c>
      <c r="K27" s="53"/>
    </row>
    <row r="28" spans="1:11" x14ac:dyDescent="0.4">
      <c r="A28" s="6"/>
      <c r="C28" s="54" t="str">
        <f>Regions!Z3</f>
        <v>IE-RN</v>
      </c>
      <c r="K28" s="53"/>
    </row>
    <row r="29" spans="1:11" x14ac:dyDescent="0.4">
      <c r="A29" s="6"/>
      <c r="C29" s="54" t="str">
        <f>Regions!AA3</f>
        <v>IE-SO</v>
      </c>
      <c r="K29" s="53"/>
    </row>
    <row r="30" spans="1:11" x14ac:dyDescent="0.4">
      <c r="A30" s="6"/>
      <c r="C30" s="54" t="str">
        <f>Regions!AB3</f>
        <v>IE-CN</v>
      </c>
      <c r="K30" s="53"/>
    </row>
    <row r="31" spans="1:11" x14ac:dyDescent="0.4">
      <c r="A31" s="6"/>
      <c r="C31" s="54" t="str">
        <f>Regions!AC3</f>
        <v>IE-DL</v>
      </c>
      <c r="K31" s="53"/>
    </row>
    <row r="32" spans="1:11" x14ac:dyDescent="0.4">
      <c r="A32" s="6"/>
      <c r="C32" s="54" t="str">
        <f>Regions!AD3</f>
        <v>IE-MN</v>
      </c>
      <c r="K32" s="53"/>
    </row>
    <row r="33" spans="1:36" x14ac:dyDescent="0.4">
      <c r="A33" s="6"/>
      <c r="K33" s="53"/>
    </row>
    <row r="34" spans="1:36" x14ac:dyDescent="0.4">
      <c r="A34" s="6"/>
      <c r="AE34" s="54"/>
      <c r="AF34" s="54"/>
      <c r="AG34" s="54"/>
      <c r="AH34" s="54"/>
      <c r="AI34" s="54"/>
      <c r="AJ34" s="54"/>
    </row>
    <row r="35" spans="1:36" x14ac:dyDescent="0.4">
      <c r="A35" s="6"/>
    </row>
    <row r="36" spans="1:36" x14ac:dyDescent="0.4">
      <c r="A36" s="6"/>
    </row>
    <row r="37" spans="1:36" x14ac:dyDescent="0.4">
      <c r="A37" s="6"/>
    </row>
    <row r="38" spans="1:36" x14ac:dyDescent="0.4">
      <c r="A38" s="6"/>
    </row>
    <row r="39" spans="1:36" x14ac:dyDescent="0.4">
      <c r="A39" s="6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B3:C27"/>
  <sheetViews>
    <sheetView zoomScaleNormal="100" workbookViewId="0">
      <selection activeCell="B13" sqref="B13"/>
    </sheetView>
  </sheetViews>
  <sheetFormatPr defaultRowHeight="12.75" x14ac:dyDescent="0.35"/>
  <cols>
    <col min="2" max="2" width="16.796875" customWidth="1"/>
    <col min="3" max="3" width="14.1328125" customWidth="1"/>
    <col min="4" max="4" width="17.796875" bestFit="1" customWidth="1"/>
    <col min="5" max="5" width="8.73046875" bestFit="1" customWidth="1"/>
    <col min="7" max="7" width="11.796875" bestFit="1" customWidth="1"/>
  </cols>
  <sheetData>
    <row r="3" spans="2:3" ht="13.15" x14ac:dyDescent="0.4">
      <c r="B3" s="40" t="s">
        <v>35</v>
      </c>
    </row>
    <row r="4" spans="2:3" x14ac:dyDescent="0.35">
      <c r="B4">
        <v>2018</v>
      </c>
    </row>
    <row r="7" spans="2:3" ht="13.15" x14ac:dyDescent="0.4">
      <c r="B7" s="40" t="s">
        <v>36</v>
      </c>
    </row>
    <row r="8" spans="2:3" x14ac:dyDescent="0.35">
      <c r="B8" t="s">
        <v>51</v>
      </c>
    </row>
    <row r="11" spans="2:3" ht="13.15" x14ac:dyDescent="0.4">
      <c r="B11" s="40" t="s">
        <v>7</v>
      </c>
    </row>
    <row r="12" spans="2:3" ht="13.15" x14ac:dyDescent="0.4">
      <c r="B12" s="42" t="s">
        <v>93</v>
      </c>
      <c r="C12" s="66" t="s">
        <v>51</v>
      </c>
    </row>
    <row r="13" spans="2:3" x14ac:dyDescent="0.35">
      <c r="B13" s="41">
        <v>1</v>
      </c>
      <c r="C13" s="41">
        <v>1</v>
      </c>
    </row>
    <row r="14" spans="2:3" x14ac:dyDescent="0.35">
      <c r="B14" s="41">
        <v>4</v>
      </c>
      <c r="C14" s="41">
        <v>1</v>
      </c>
    </row>
    <row r="15" spans="2:3" x14ac:dyDescent="0.35">
      <c r="B15" s="41">
        <v>5</v>
      </c>
      <c r="C15" s="41">
        <v>1</v>
      </c>
    </row>
    <row r="16" spans="2:3" x14ac:dyDescent="0.35">
      <c r="B16" s="41">
        <v>5</v>
      </c>
      <c r="C16" s="41">
        <v>1</v>
      </c>
    </row>
    <row r="17" spans="2:3" x14ac:dyDescent="0.35">
      <c r="B17" s="41">
        <v>5</v>
      </c>
      <c r="C17" s="41">
        <v>1</v>
      </c>
    </row>
    <row r="18" spans="2:3" x14ac:dyDescent="0.35">
      <c r="B18" s="41">
        <v>5</v>
      </c>
      <c r="C18" s="41">
        <v>5</v>
      </c>
    </row>
    <row r="19" spans="2:3" x14ac:dyDescent="0.35">
      <c r="B19" s="41">
        <v>5</v>
      </c>
      <c r="C19" s="41">
        <v>5</v>
      </c>
    </row>
    <row r="20" spans="2:3" x14ac:dyDescent="0.35">
      <c r="B20" s="41">
        <v>5</v>
      </c>
      <c r="C20" s="41">
        <v>5</v>
      </c>
    </row>
    <row r="21" spans="2:3" x14ac:dyDescent="0.35">
      <c r="B21" s="41">
        <v>5</v>
      </c>
      <c r="C21" s="41">
        <v>5</v>
      </c>
    </row>
    <row r="22" spans="2:3" x14ac:dyDescent="0.35">
      <c r="B22" s="41">
        <v>5</v>
      </c>
      <c r="C22" s="41">
        <v>5</v>
      </c>
    </row>
    <row r="23" spans="2:3" x14ac:dyDescent="0.35">
      <c r="B23" s="41">
        <v>5</v>
      </c>
      <c r="C23" s="41">
        <v>5</v>
      </c>
    </row>
    <row r="24" spans="2:3" x14ac:dyDescent="0.35">
      <c r="B24" s="41">
        <v>5</v>
      </c>
      <c r="C24" s="41">
        <v>5</v>
      </c>
    </row>
    <row r="25" spans="2:3" x14ac:dyDescent="0.35">
      <c r="B25" s="41"/>
      <c r="C25" s="41">
        <v>5</v>
      </c>
    </row>
    <row r="26" spans="2:3" x14ac:dyDescent="0.35">
      <c r="B26" s="41"/>
      <c r="C26" s="41">
        <v>5</v>
      </c>
    </row>
    <row r="27" spans="2:3" x14ac:dyDescent="0.35">
      <c r="B27" s="41"/>
      <c r="C27" s="41">
        <v>5</v>
      </c>
    </row>
  </sheetData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B3:C9"/>
  <sheetViews>
    <sheetView zoomScale="80" zoomScaleNormal="80" workbookViewId="0">
      <selection activeCell="C6" sqref="C6"/>
    </sheetView>
  </sheetViews>
  <sheetFormatPr defaultRowHeight="12.75" x14ac:dyDescent="0.35"/>
  <cols>
    <col min="2" max="2" width="52.73046875" bestFit="1" customWidth="1"/>
  </cols>
  <sheetData>
    <row r="3" spans="2:3" ht="13.15" x14ac:dyDescent="0.4">
      <c r="B3" s="1" t="s">
        <v>28</v>
      </c>
    </row>
    <row r="4" spans="2:3" ht="13.15" x14ac:dyDescent="0.4">
      <c r="B4" s="2" t="s">
        <v>29</v>
      </c>
      <c r="C4" s="3" t="s">
        <v>30</v>
      </c>
    </row>
    <row r="5" spans="2:3" x14ac:dyDescent="0.35">
      <c r="B5" s="63" t="s">
        <v>31</v>
      </c>
      <c r="C5" s="63">
        <v>1</v>
      </c>
    </row>
    <row r="6" spans="2:3" x14ac:dyDescent="0.35">
      <c r="B6" s="64" t="s">
        <v>32</v>
      </c>
      <c r="C6" s="64">
        <v>1</v>
      </c>
    </row>
    <row r="7" spans="2:3" x14ac:dyDescent="0.35">
      <c r="B7" s="41" t="s">
        <v>33</v>
      </c>
      <c r="C7" s="41">
        <v>1</v>
      </c>
    </row>
    <row r="8" spans="2:3" x14ac:dyDescent="0.35">
      <c r="B8" s="41" t="s">
        <v>34</v>
      </c>
      <c r="C8" s="41">
        <v>0</v>
      </c>
    </row>
    <row r="9" spans="2:3" x14ac:dyDescent="0.35">
      <c r="B9" s="41" t="s">
        <v>79</v>
      </c>
      <c r="C9" s="41">
        <v>0</v>
      </c>
    </row>
  </sheetData>
  <phoneticPr fontId="5" type="noConversion"/>
  <pageMargins left="0.75" right="0.75" top="1" bottom="1" header="0.5" footer="0.5"/>
  <pageSetup orientation="portrait" verticalDpi="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P24"/>
  <sheetViews>
    <sheetView tabSelected="1" zoomScaleNormal="100" workbookViewId="0">
      <selection activeCell="C24" sqref="C24"/>
    </sheetView>
  </sheetViews>
  <sheetFormatPr defaultColWidth="9.1328125" defaultRowHeight="13.15" x14ac:dyDescent="0.4"/>
  <cols>
    <col min="1" max="2" width="9.1328125" style="5"/>
    <col min="3" max="3" width="13.1328125" style="5" bestFit="1" customWidth="1"/>
    <col min="4" max="5" width="9.1328125" style="5"/>
    <col min="6" max="6" width="10.73046875" style="5" bestFit="1" customWidth="1"/>
    <col min="7" max="7" width="6.46484375" style="5" bestFit="1" customWidth="1"/>
    <col min="8" max="8" width="6.265625" style="5" bestFit="1" customWidth="1"/>
    <col min="9" max="11" width="9.1328125" style="5"/>
    <col min="12" max="12" width="9.265625" style="5" customWidth="1"/>
    <col min="13" max="16384" width="9.1328125" style="5"/>
  </cols>
  <sheetData>
    <row r="1" spans="1:16" ht="15.75" x14ac:dyDescent="0.5">
      <c r="A1" s="4"/>
    </row>
    <row r="2" spans="1:16" x14ac:dyDescent="0.4">
      <c r="A2"/>
      <c r="B2"/>
      <c r="C2"/>
      <c r="D2"/>
      <c r="E2"/>
      <c r="F2"/>
      <c r="G2"/>
      <c r="H2"/>
      <c r="I2"/>
      <c r="J2"/>
      <c r="K2"/>
      <c r="L2"/>
      <c r="M2"/>
      <c r="N2"/>
      <c r="O2" s="6"/>
    </row>
    <row r="3" spans="1:16" x14ac:dyDescent="0.4">
      <c r="A3"/>
      <c r="B3"/>
      <c r="C3"/>
      <c r="D3"/>
      <c r="E3"/>
      <c r="F3"/>
      <c r="G3"/>
      <c r="H3"/>
      <c r="I3"/>
      <c r="J3"/>
      <c r="K3"/>
      <c r="L3"/>
      <c r="M3"/>
      <c r="N3"/>
      <c r="O3" s="8"/>
      <c r="P3" s="9"/>
    </row>
    <row r="4" spans="1:16" x14ac:dyDescent="0.4">
      <c r="A4"/>
      <c r="B4"/>
      <c r="C4"/>
      <c r="D4"/>
      <c r="E4"/>
      <c r="F4"/>
      <c r="G4"/>
      <c r="H4"/>
      <c r="I4"/>
      <c r="J4"/>
      <c r="K4"/>
      <c r="L4"/>
      <c r="M4"/>
      <c r="N4"/>
      <c r="O4" s="8"/>
      <c r="P4" s="9"/>
    </row>
    <row r="5" spans="1:16" x14ac:dyDescent="0.4">
      <c r="A5"/>
      <c r="B5"/>
      <c r="C5"/>
      <c r="D5"/>
      <c r="E5"/>
      <c r="F5"/>
      <c r="G5"/>
      <c r="H5"/>
      <c r="I5"/>
      <c r="J5"/>
      <c r="K5"/>
      <c r="L5"/>
      <c r="M5"/>
      <c r="N5"/>
      <c r="O5" s="8"/>
      <c r="P5" s="9"/>
    </row>
    <row r="6" spans="1:16" x14ac:dyDescent="0.4">
      <c r="A6"/>
      <c r="B6"/>
      <c r="C6"/>
      <c r="D6"/>
      <c r="E6"/>
      <c r="F6"/>
      <c r="G6"/>
      <c r="H6"/>
      <c r="I6"/>
      <c r="J6"/>
      <c r="K6"/>
      <c r="L6"/>
      <c r="M6"/>
      <c r="N6"/>
      <c r="O6" s="8"/>
      <c r="P6" s="9"/>
    </row>
    <row r="7" spans="1:16" x14ac:dyDescent="0.4">
      <c r="A7"/>
      <c r="B7"/>
      <c r="C7"/>
      <c r="D7"/>
      <c r="E7"/>
      <c r="F7"/>
      <c r="G7"/>
      <c r="H7"/>
      <c r="I7"/>
      <c r="J7"/>
      <c r="K7"/>
      <c r="L7"/>
      <c r="M7"/>
      <c r="N7"/>
      <c r="O7" s="8"/>
      <c r="P7" s="9"/>
    </row>
    <row r="8" spans="1:16" x14ac:dyDescent="0.4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</row>
    <row r="9" spans="1:16" x14ac:dyDescent="0.4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</row>
    <row r="10" spans="1:16" x14ac:dyDescent="0.4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4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9"/>
    </row>
    <row r="12" spans="1:16" x14ac:dyDescent="0.4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9"/>
    </row>
    <row r="13" spans="1:16" ht="18" x14ac:dyDescent="0.55000000000000004">
      <c r="A13" s="10" t="s">
        <v>82</v>
      </c>
      <c r="B13" s="11"/>
      <c r="C13" s="11"/>
      <c r="E13" s="7"/>
      <c r="F13" s="7"/>
      <c r="G13" s="8"/>
      <c r="H13" s="8"/>
      <c r="I13" s="8"/>
      <c r="J13" s="8"/>
      <c r="K13" s="8"/>
      <c r="L13" s="8"/>
      <c r="M13" s="8"/>
      <c r="N13" s="8"/>
      <c r="O13" s="8"/>
      <c r="P13" s="9"/>
    </row>
    <row r="14" spans="1:16" x14ac:dyDescent="0.4">
      <c r="A14" s="7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</row>
    <row r="15" spans="1:16" ht="13.5" thickBot="1" x14ac:dyDescent="0.45">
      <c r="A15" s="12" t="s">
        <v>16</v>
      </c>
      <c r="B15" s="12" t="s">
        <v>17</v>
      </c>
      <c r="C15" s="12" t="s">
        <v>18</v>
      </c>
      <c r="D15" s="12" t="s">
        <v>19</v>
      </c>
      <c r="E15" s="12" t="s">
        <v>3</v>
      </c>
      <c r="F15" s="12" t="s">
        <v>2</v>
      </c>
      <c r="G15" s="13" t="s">
        <v>80</v>
      </c>
      <c r="H15" s="13" t="s">
        <v>81</v>
      </c>
      <c r="I15" s="13" t="s">
        <v>20</v>
      </c>
      <c r="J15" s="13" t="s">
        <v>21</v>
      </c>
      <c r="K15" s="13" t="s">
        <v>27</v>
      </c>
      <c r="L15" s="13" t="s">
        <v>22</v>
      </c>
      <c r="M15" s="13" t="s">
        <v>23</v>
      </c>
      <c r="N15" s="13" t="s">
        <v>24</v>
      </c>
      <c r="O15" s="13" t="s">
        <v>25</v>
      </c>
      <c r="P15" s="13" t="s">
        <v>26</v>
      </c>
    </row>
    <row r="16" spans="1:16" x14ac:dyDescent="0.4">
      <c r="A16" s="8"/>
      <c r="B16" s="8"/>
      <c r="C16" s="8" t="s">
        <v>4</v>
      </c>
      <c r="D16" s="8"/>
      <c r="E16" s="8"/>
      <c r="F16" s="8">
        <v>2222</v>
      </c>
      <c r="G16" s="8"/>
      <c r="H16" s="8"/>
      <c r="I16" s="8" t="s">
        <v>14</v>
      </c>
      <c r="J16" s="8" t="s">
        <v>1</v>
      </c>
      <c r="K16" s="8"/>
      <c r="L16" s="8"/>
      <c r="M16" s="8"/>
      <c r="N16" s="8"/>
      <c r="O16" s="8"/>
      <c r="P16" s="9"/>
    </row>
    <row r="17" spans="1:16" x14ac:dyDescent="0.4">
      <c r="A17" s="8"/>
      <c r="B17" s="8"/>
      <c r="C17" s="8" t="s">
        <v>4</v>
      </c>
      <c r="D17" s="8"/>
      <c r="E17" s="8"/>
      <c r="F17" s="8">
        <v>8888</v>
      </c>
      <c r="G17" s="8"/>
      <c r="H17" s="8"/>
      <c r="I17" s="8" t="s">
        <v>14</v>
      </c>
      <c r="J17" s="8" t="s">
        <v>5</v>
      </c>
      <c r="K17" s="8"/>
      <c r="L17" s="8"/>
      <c r="M17" s="8"/>
      <c r="N17" s="8"/>
      <c r="O17" s="8"/>
      <c r="P17" s="9"/>
    </row>
    <row r="18" spans="1:16" x14ac:dyDescent="0.4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9"/>
    </row>
    <row r="19" spans="1:16" x14ac:dyDescent="0.4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9"/>
    </row>
    <row r="20" spans="1:16" x14ac:dyDescent="0.4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9"/>
    </row>
    <row r="21" spans="1:16" x14ac:dyDescent="0.4">
      <c r="A21" s="9"/>
      <c r="B21" s="9"/>
      <c r="C21" s="9"/>
      <c r="D21" s="9"/>
      <c r="E21" s="9"/>
      <c r="F21" s="8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1:16" x14ac:dyDescent="0.4">
      <c r="A22" s="9"/>
      <c r="B22" s="9"/>
      <c r="C22" s="9"/>
      <c r="D22" s="9"/>
      <c r="E22" s="9"/>
      <c r="F22" s="65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1:16" x14ac:dyDescent="0.4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1:16" x14ac:dyDescent="0.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</row>
  </sheetData>
  <phoneticPr fontId="0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B1:G50"/>
  <sheetViews>
    <sheetView zoomScaleNormal="100" workbookViewId="0">
      <selection activeCell="I30" sqref="I30"/>
    </sheetView>
  </sheetViews>
  <sheetFormatPr defaultColWidth="9.1328125" defaultRowHeight="13.15" x14ac:dyDescent="0.4"/>
  <cols>
    <col min="1" max="1" width="9.1328125" style="25"/>
    <col min="2" max="2" width="12.1328125" style="25" customWidth="1"/>
    <col min="3" max="3" width="10.796875" style="25" customWidth="1"/>
    <col min="4" max="4" width="14" style="25" customWidth="1"/>
    <col min="5" max="5" width="6.1328125" style="25" customWidth="1"/>
    <col min="6" max="6" width="17.53125" style="25" customWidth="1"/>
    <col min="7" max="7" width="10.46484375" style="25" bestFit="1" customWidth="1"/>
    <col min="8" max="16384" width="9.1328125" style="25"/>
  </cols>
  <sheetData>
    <row r="1" spans="2:7" ht="15.75" x14ac:dyDescent="0.5">
      <c r="B1" s="24" t="s">
        <v>56</v>
      </c>
    </row>
    <row r="3" spans="2:7" x14ac:dyDescent="0.4">
      <c r="B3" s="26" t="s">
        <v>15</v>
      </c>
    </row>
    <row r="4" spans="2:7" ht="13.5" thickBot="1" x14ac:dyDescent="0.45">
      <c r="B4" s="29" t="s">
        <v>16</v>
      </c>
      <c r="C4" s="29" t="s">
        <v>52</v>
      </c>
      <c r="D4" s="29" t="s">
        <v>18</v>
      </c>
      <c r="E4" s="29" t="s">
        <v>19</v>
      </c>
      <c r="F4" s="29" t="s">
        <v>3</v>
      </c>
      <c r="G4" s="29" t="s">
        <v>2</v>
      </c>
    </row>
    <row r="5" spans="2:7" x14ac:dyDescent="0.4">
      <c r="D5" s="25" t="s">
        <v>53</v>
      </c>
      <c r="G5" s="27">
        <v>2012</v>
      </c>
    </row>
    <row r="6" spans="2:7" x14ac:dyDescent="0.4">
      <c r="B6" s="30"/>
      <c r="C6" s="30"/>
      <c r="D6" s="30" t="s">
        <v>54</v>
      </c>
      <c r="E6" s="30"/>
      <c r="F6" s="30"/>
      <c r="G6" s="31">
        <v>0.05</v>
      </c>
    </row>
    <row r="7" spans="2:7" x14ac:dyDescent="0.4">
      <c r="B7" s="30"/>
      <c r="C7" s="30" t="str">
        <f>_xlfn.CONCAT("EUR",RIGHT(CPI!B3,2))</f>
        <v>EUR00</v>
      </c>
      <c r="D7" s="30" t="s">
        <v>55</v>
      </c>
      <c r="E7" s="30"/>
      <c r="F7" s="30" t="s">
        <v>94</v>
      </c>
      <c r="G7" s="35">
        <f>CPI!$D$21/CPI!D3</f>
        <v>1.3926669328933141</v>
      </c>
    </row>
    <row r="8" spans="2:7" x14ac:dyDescent="0.4">
      <c r="B8" s="32"/>
      <c r="C8" s="32" t="str">
        <f>_xlfn.CONCAT("EUR",RIGHT(CPI!B4,2))</f>
        <v>EUR01</v>
      </c>
      <c r="D8" s="32" t="s">
        <v>55</v>
      </c>
      <c r="E8" s="32"/>
      <c r="F8" s="32" t="s">
        <v>94</v>
      </c>
      <c r="G8" s="36">
        <f>CPI!$D$21/CPI!D4</f>
        <v>1.3626878012654737</v>
      </c>
    </row>
    <row r="9" spans="2:7" x14ac:dyDescent="0.4">
      <c r="B9" s="32"/>
      <c r="C9" s="32" t="str">
        <f>_xlfn.CONCAT("EUR",RIGHT(CPI!B5,2))</f>
        <v>EUR02</v>
      </c>
      <c r="D9" s="32" t="s">
        <v>55</v>
      </c>
      <c r="E9" s="32"/>
      <c r="F9" s="32" t="s">
        <v>94</v>
      </c>
      <c r="G9" s="36">
        <f>CPI!$D$21/CPI!D5</f>
        <v>1.3346599424735295</v>
      </c>
    </row>
    <row r="10" spans="2:7" x14ac:dyDescent="0.4">
      <c r="B10" s="32"/>
      <c r="C10" s="32" t="str">
        <f>_xlfn.CONCAT("EUR",RIGHT(CPI!B6,2))</f>
        <v>EUR03</v>
      </c>
      <c r="D10" s="32" t="s">
        <v>55</v>
      </c>
      <c r="E10" s="32"/>
      <c r="F10" s="32" t="s">
        <v>94</v>
      </c>
      <c r="G10" s="36">
        <f>CPI!$D$21/CPI!D6</f>
        <v>1.3084901396799309</v>
      </c>
    </row>
    <row r="11" spans="2:7" x14ac:dyDescent="0.4">
      <c r="B11" s="32"/>
      <c r="C11" s="32" t="str">
        <f>_xlfn.CONCAT("EUR",RIGHT(CPI!B7,2))</f>
        <v>EUR04</v>
      </c>
      <c r="D11" s="32" t="s">
        <v>55</v>
      </c>
      <c r="E11" s="32"/>
      <c r="F11" s="32" t="s">
        <v>94</v>
      </c>
      <c r="G11" s="36">
        <f>CPI!$D$21/CPI!D7</f>
        <v>1.2828334702744419</v>
      </c>
    </row>
    <row r="12" spans="2:7" x14ac:dyDescent="0.4">
      <c r="B12" s="32"/>
      <c r="C12" s="32" t="str">
        <f>_xlfn.CONCAT("EUR",RIGHT(CPI!B8,2))</f>
        <v>EUR05</v>
      </c>
      <c r="D12" s="32" t="s">
        <v>55</v>
      </c>
      <c r="E12" s="32"/>
      <c r="F12" s="32" t="s">
        <v>94</v>
      </c>
      <c r="G12" s="36">
        <f>CPI!$D$21/CPI!D8</f>
        <v>1.2552186597597279</v>
      </c>
    </row>
    <row r="13" spans="2:7" x14ac:dyDescent="0.4">
      <c r="B13" s="32"/>
      <c r="C13" s="32" t="str">
        <f>_xlfn.CONCAT("EUR",RIGHT(CPI!B9,2))</f>
        <v>EUR06</v>
      </c>
      <c r="D13" s="32" t="s">
        <v>55</v>
      </c>
      <c r="E13" s="32"/>
      <c r="F13" s="32" t="s">
        <v>94</v>
      </c>
      <c r="G13" s="36">
        <f>CPI!$D$21/CPI!D9</f>
        <v>1.2281982972208687</v>
      </c>
    </row>
    <row r="14" spans="2:7" x14ac:dyDescent="0.4">
      <c r="B14" s="32"/>
      <c r="C14" s="32" t="str">
        <f>_xlfn.CONCAT("EUR",RIGHT(CPI!B10,2))</f>
        <v>EUR07</v>
      </c>
      <c r="D14" s="32" t="s">
        <v>55</v>
      </c>
      <c r="E14" s="32"/>
      <c r="F14" s="32" t="s">
        <v>94</v>
      </c>
      <c r="G14" s="36">
        <f>CPI!$D$21/CPI!D10</f>
        <v>1.2005848457682002</v>
      </c>
    </row>
    <row r="15" spans="2:7" x14ac:dyDescent="0.4">
      <c r="B15" s="32"/>
      <c r="C15" s="32" t="str">
        <f>_xlfn.CONCAT("EUR",RIGHT(CPI!B11,2))</f>
        <v>EUR08</v>
      </c>
      <c r="D15" s="32" t="s">
        <v>55</v>
      </c>
      <c r="E15" s="32"/>
      <c r="F15" s="32" t="s">
        <v>94</v>
      </c>
      <c r="G15" s="36">
        <f>CPI!$D$21/CPI!D11</f>
        <v>1.1577481637108971</v>
      </c>
    </row>
    <row r="16" spans="2:7" x14ac:dyDescent="0.4">
      <c r="B16" s="32"/>
      <c r="C16" s="32" t="str">
        <f>_xlfn.CONCAT("EUR",RIGHT(CPI!B12,2))</f>
        <v>EUR09</v>
      </c>
      <c r="D16" s="32" t="s">
        <v>55</v>
      </c>
      <c r="E16" s="32"/>
      <c r="F16" s="32" t="s">
        <v>94</v>
      </c>
      <c r="G16" s="36">
        <f>CPI!$D$21/CPI!D12</f>
        <v>1.1462853106048485</v>
      </c>
    </row>
    <row r="17" spans="2:7" x14ac:dyDescent="0.4">
      <c r="B17" s="32"/>
      <c r="C17" s="32" t="str">
        <f>_xlfn.CONCAT("EUR",RIGHT(CPI!B13,2))</f>
        <v>EUR10</v>
      </c>
      <c r="D17" s="32" t="s">
        <v>55</v>
      </c>
      <c r="E17" s="32"/>
      <c r="F17" s="32" t="s">
        <v>94</v>
      </c>
      <c r="G17" s="36">
        <f>CPI!$D$21/CPI!D13</f>
        <v>1.1227084335013209</v>
      </c>
    </row>
    <row r="18" spans="2:7" x14ac:dyDescent="0.4">
      <c r="B18" s="32"/>
      <c r="C18" s="32" t="str">
        <f>_xlfn.CONCAT("EUR",RIGHT(CPI!B14,2))</f>
        <v>EUR11</v>
      </c>
      <c r="D18" s="32" t="s">
        <v>55</v>
      </c>
      <c r="E18" s="32"/>
      <c r="F18" s="32" t="s">
        <v>94</v>
      </c>
      <c r="G18" s="36">
        <f>CPI!$D$21/CPI!D14</f>
        <v>1.0889509539295061</v>
      </c>
    </row>
    <row r="19" spans="2:7" x14ac:dyDescent="0.4">
      <c r="B19" s="32"/>
      <c r="C19" s="32" t="str">
        <f>_xlfn.CONCAT("EUR",RIGHT(CPI!B15,2))</f>
        <v>EUR12</v>
      </c>
      <c r="D19" s="32" t="s">
        <v>55</v>
      </c>
      <c r="E19" s="32"/>
      <c r="F19" s="32" t="s">
        <v>94</v>
      </c>
      <c r="G19" s="36">
        <f>CPI!$D$21/CPI!D15</f>
        <v>1.0613557055843141</v>
      </c>
    </row>
    <row r="20" spans="2:7" x14ac:dyDescent="0.4">
      <c r="B20" s="32"/>
      <c r="C20" s="32" t="str">
        <f>_xlfn.CONCAT("EUR",RIGHT(CPI!B16,2))</f>
        <v>EUR13</v>
      </c>
      <c r="D20" s="32" t="s">
        <v>55</v>
      </c>
      <c r="E20" s="32"/>
      <c r="F20" s="32" t="s">
        <v>94</v>
      </c>
      <c r="G20" s="36">
        <f>CPI!$D$21/CPI!D16</f>
        <v>1.045670645895876</v>
      </c>
    </row>
    <row r="21" spans="2:7" x14ac:dyDescent="0.4">
      <c r="B21" s="32"/>
      <c r="C21" s="32" t="str">
        <f>_xlfn.CONCAT("EUR",RIGHT(CPI!B17,2))</f>
        <v>EUR14</v>
      </c>
      <c r="D21" s="32" t="s">
        <v>55</v>
      </c>
      <c r="E21" s="32"/>
      <c r="F21" s="32" t="s">
        <v>94</v>
      </c>
      <c r="G21" s="36">
        <f>CPI!$D$21/CPI!D17</f>
        <v>1.0394340416460002</v>
      </c>
    </row>
    <row r="22" spans="2:7" x14ac:dyDescent="0.4">
      <c r="B22" s="32"/>
      <c r="C22" s="32" t="str">
        <f>_xlfn.CONCAT("EUR",RIGHT(CPI!B18,2))</f>
        <v>EUR15</v>
      </c>
      <c r="D22" s="32" t="s">
        <v>55</v>
      </c>
      <c r="E22" s="32"/>
      <c r="F22" s="32" t="s">
        <v>94</v>
      </c>
      <c r="G22" s="36">
        <f>CPI!$D$21/CPI!D18</f>
        <v>1.0383956459999999</v>
      </c>
    </row>
    <row r="23" spans="2:7" x14ac:dyDescent="0.4">
      <c r="B23" s="32"/>
      <c r="C23" s="32" t="str">
        <f>_xlfn.CONCAT("EUR",RIGHT(CPI!B19,2))</f>
        <v>EUR16</v>
      </c>
      <c r="D23" s="32" t="s">
        <v>55</v>
      </c>
      <c r="E23" s="32"/>
      <c r="F23" s="32" t="s">
        <v>94</v>
      </c>
      <c r="G23" s="36">
        <f>CPI!$D$21/CPI!D19</f>
        <v>1.0363230000000001</v>
      </c>
    </row>
    <row r="24" spans="2:7" x14ac:dyDescent="0.4">
      <c r="B24" s="32"/>
      <c r="C24" s="32" t="str">
        <f>_xlfn.CONCAT("EUR",RIGHT(CPI!B20,2))</f>
        <v>EUR17</v>
      </c>
      <c r="D24" s="32" t="s">
        <v>55</v>
      </c>
      <c r="E24" s="32"/>
      <c r="F24" s="32" t="s">
        <v>94</v>
      </c>
      <c r="G24" s="36">
        <f>CPI!$D$21/CPI!D20</f>
        <v>1.0190000000000001</v>
      </c>
    </row>
    <row r="25" spans="2:7" x14ac:dyDescent="0.4">
      <c r="B25" s="32"/>
      <c r="C25" s="32" t="s">
        <v>95</v>
      </c>
      <c r="D25" s="32" t="s">
        <v>55</v>
      </c>
      <c r="E25" s="32"/>
      <c r="F25" s="32" t="s">
        <v>94</v>
      </c>
      <c r="G25" s="36">
        <f>CPI!$D$21/CPI!D22</f>
        <v>0.98522167487684731</v>
      </c>
    </row>
    <row r="26" spans="2:7" x14ac:dyDescent="0.4">
      <c r="B26" s="30" t="str">
        <f>'Region-Time Slices'!J5</f>
        <v>SpD</v>
      </c>
      <c r="C26" s="30"/>
      <c r="D26" s="30" t="s">
        <v>37</v>
      </c>
      <c r="E26" s="30"/>
      <c r="F26" s="30"/>
      <c r="G26" s="37">
        <f>'Region-Time Slices'!K5</f>
        <v>0.10416666666666667</v>
      </c>
    </row>
    <row r="27" spans="2:7" x14ac:dyDescent="0.4">
      <c r="B27" s="32" t="str">
        <f>'Region-Time Slices'!J6</f>
        <v>SpP</v>
      </c>
      <c r="C27" s="32"/>
      <c r="D27" s="32" t="s">
        <v>37</v>
      </c>
      <c r="E27" s="32"/>
      <c r="F27" s="32"/>
      <c r="G27" s="38">
        <f>'Region-Time Slices'!K6</f>
        <v>3.125E-2</v>
      </c>
    </row>
    <row r="28" spans="2:7" x14ac:dyDescent="0.4">
      <c r="B28" s="32" t="str">
        <f>'Region-Time Slices'!J7</f>
        <v>SpE</v>
      </c>
      <c r="C28" s="32"/>
      <c r="D28" s="32" t="s">
        <v>37</v>
      </c>
      <c r="E28" s="32"/>
      <c r="F28" s="32"/>
      <c r="G28" s="38">
        <f>'Region-Time Slices'!K7</f>
        <v>4.1666666666666664E-2</v>
      </c>
    </row>
    <row r="29" spans="2:7" x14ac:dyDescent="0.4">
      <c r="B29" s="32" t="str">
        <f>'Region-Time Slices'!J8</f>
        <v>SpN</v>
      </c>
      <c r="C29" s="32"/>
      <c r="D29" s="32" t="s">
        <v>37</v>
      </c>
      <c r="E29" s="32"/>
      <c r="F29" s="32"/>
      <c r="G29" s="38">
        <f>'Region-Time Slices'!K8</f>
        <v>7.2916666666666671E-2</v>
      </c>
    </row>
    <row r="30" spans="2:7" x14ac:dyDescent="0.4">
      <c r="B30" s="32" t="str">
        <f>'Region-Time Slices'!J9</f>
        <v>SuD</v>
      </c>
      <c r="C30" s="32"/>
      <c r="D30" s="32" t="s">
        <v>37</v>
      </c>
      <c r="E30" s="32"/>
      <c r="F30" s="32"/>
      <c r="G30" s="38">
        <f>'Region-Time Slices'!K9</f>
        <v>0.10416666666666667</v>
      </c>
    </row>
    <row r="31" spans="2:7" x14ac:dyDescent="0.4">
      <c r="B31" s="32" t="str">
        <f>'Region-Time Slices'!J10</f>
        <v>SuP</v>
      </c>
      <c r="C31" s="32"/>
      <c r="D31" s="32" t="s">
        <v>37</v>
      </c>
      <c r="E31" s="32"/>
      <c r="F31" s="32"/>
      <c r="G31" s="38">
        <f>'Region-Time Slices'!K10</f>
        <v>3.125E-2</v>
      </c>
    </row>
    <row r="32" spans="2:7" x14ac:dyDescent="0.4">
      <c r="B32" s="32" t="str">
        <f>'Region-Time Slices'!J11</f>
        <v>SuE</v>
      </c>
      <c r="C32" s="32"/>
      <c r="D32" s="32" t="s">
        <v>37</v>
      </c>
      <c r="E32" s="32"/>
      <c r="F32" s="32"/>
      <c r="G32" s="38">
        <f>'Region-Time Slices'!K11</f>
        <v>4.1666666666666664E-2</v>
      </c>
    </row>
    <row r="33" spans="2:7" x14ac:dyDescent="0.4">
      <c r="B33" s="32" t="str">
        <f>'Region-Time Slices'!J12</f>
        <v>SuN</v>
      </c>
      <c r="C33" s="32"/>
      <c r="D33" s="32" t="s">
        <v>37</v>
      </c>
      <c r="E33" s="32"/>
      <c r="F33" s="32"/>
      <c r="G33" s="38">
        <f>'Region-Time Slices'!K12</f>
        <v>7.2916666666666671E-2</v>
      </c>
    </row>
    <row r="34" spans="2:7" x14ac:dyDescent="0.4">
      <c r="B34" s="32" t="str">
        <f>'Region-Time Slices'!J13</f>
        <v>AuD</v>
      </c>
      <c r="C34" s="32"/>
      <c r="D34" s="32" t="s">
        <v>37</v>
      </c>
      <c r="E34" s="32"/>
      <c r="F34" s="32"/>
      <c r="G34" s="38">
        <f>'Region-Time Slices'!K13</f>
        <v>0.10416666666666667</v>
      </c>
    </row>
    <row r="35" spans="2:7" x14ac:dyDescent="0.4">
      <c r="B35" s="32" t="str">
        <f>'Region-Time Slices'!J14</f>
        <v>AuP</v>
      </c>
      <c r="C35" s="32"/>
      <c r="D35" s="32" t="s">
        <v>37</v>
      </c>
      <c r="E35" s="32"/>
      <c r="F35" s="32"/>
      <c r="G35" s="38">
        <f>'Region-Time Slices'!K14</f>
        <v>3.125E-2</v>
      </c>
    </row>
    <row r="36" spans="2:7" x14ac:dyDescent="0.4">
      <c r="B36" s="32" t="str">
        <f>'Region-Time Slices'!J15</f>
        <v>AuE</v>
      </c>
      <c r="C36" s="32"/>
      <c r="D36" s="32" t="s">
        <v>37</v>
      </c>
      <c r="E36" s="32"/>
      <c r="F36" s="32"/>
      <c r="G36" s="38">
        <f>'Region-Time Slices'!K15</f>
        <v>4.1666666666666664E-2</v>
      </c>
    </row>
    <row r="37" spans="2:7" x14ac:dyDescent="0.4">
      <c r="B37" s="32" t="str">
        <f>'Region-Time Slices'!J16</f>
        <v>AuN</v>
      </c>
      <c r="C37" s="32"/>
      <c r="D37" s="32" t="s">
        <v>37</v>
      </c>
      <c r="E37" s="32"/>
      <c r="F37" s="32"/>
      <c r="G37" s="38">
        <f>'Region-Time Slices'!K16</f>
        <v>7.2916666666666671E-2</v>
      </c>
    </row>
    <row r="38" spans="2:7" x14ac:dyDescent="0.4">
      <c r="B38" s="32" t="str">
        <f>'Region-Time Slices'!J17</f>
        <v>WiD</v>
      </c>
      <c r="C38" s="32"/>
      <c r="D38" s="32" t="s">
        <v>37</v>
      </c>
      <c r="E38" s="32"/>
      <c r="F38" s="32"/>
      <c r="G38" s="38">
        <f>'Region-Time Slices'!K17</f>
        <v>0.10416666666666667</v>
      </c>
    </row>
    <row r="39" spans="2:7" x14ac:dyDescent="0.4">
      <c r="B39" s="32" t="str">
        <f>'Region-Time Slices'!J18</f>
        <v>WiP</v>
      </c>
      <c r="C39" s="32"/>
      <c r="D39" s="32" t="s">
        <v>37</v>
      </c>
      <c r="E39" s="32"/>
      <c r="F39" s="32"/>
      <c r="G39" s="38">
        <f>'Region-Time Slices'!K18</f>
        <v>3.125E-2</v>
      </c>
    </row>
    <row r="40" spans="2:7" x14ac:dyDescent="0.4">
      <c r="B40" s="32" t="str">
        <f>'Region-Time Slices'!J19</f>
        <v>WiE</v>
      </c>
      <c r="C40" s="32"/>
      <c r="D40" s="32" t="s">
        <v>37</v>
      </c>
      <c r="E40" s="32"/>
      <c r="F40" s="32"/>
      <c r="G40" s="38">
        <f>'Region-Time Slices'!K19</f>
        <v>4.1666666666666664E-2</v>
      </c>
    </row>
    <row r="41" spans="2:7" x14ac:dyDescent="0.4">
      <c r="B41" s="34" t="str">
        <f>'Region-Time Slices'!J20</f>
        <v>WiN</v>
      </c>
      <c r="C41" s="34"/>
      <c r="D41" s="34" t="s">
        <v>37</v>
      </c>
      <c r="E41" s="34"/>
      <c r="F41" s="34"/>
      <c r="G41" s="39">
        <f>'Region-Time Slices'!K20</f>
        <v>7.2916666666666671E-2</v>
      </c>
    </row>
    <row r="47" spans="2:7" x14ac:dyDescent="0.4">
      <c r="B47" s="27"/>
    </row>
    <row r="48" spans="2:7" x14ac:dyDescent="0.4">
      <c r="B48" s="27"/>
    </row>
    <row r="49" spans="2:2" x14ac:dyDescent="0.4">
      <c r="B49" s="27"/>
    </row>
    <row r="50" spans="2:2" x14ac:dyDescent="0.4">
      <c r="B50" s="28"/>
    </row>
  </sheetData>
  <phoneticPr fontId="20" type="noConversion"/>
  <pageMargins left="0.7" right="0.7" top="0.75" bottom="0.75" header="0.3" footer="0.3"/>
  <pageSetup paperSize="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/>
  <dimension ref="B2:K23"/>
  <sheetViews>
    <sheetView workbookViewId="0">
      <selection activeCell="D23" sqref="D23"/>
    </sheetView>
  </sheetViews>
  <sheetFormatPr defaultColWidth="9.1328125" defaultRowHeight="13.15" x14ac:dyDescent="0.4"/>
  <cols>
    <col min="1" max="3" width="9.1328125" style="25"/>
    <col min="4" max="4" width="15.53125" style="25" bestFit="1" customWidth="1"/>
    <col min="5" max="16384" width="9.1328125" style="25"/>
  </cols>
  <sheetData>
    <row r="2" spans="2:11" x14ac:dyDescent="0.4">
      <c r="B2" s="26" t="s">
        <v>57</v>
      </c>
      <c r="D2" s="26" t="s">
        <v>92</v>
      </c>
    </row>
    <row r="3" spans="2:11" ht="13.5" thickBot="1" x14ac:dyDescent="0.45">
      <c r="B3" s="29" t="s">
        <v>58</v>
      </c>
      <c r="D3" s="29" t="s">
        <v>29</v>
      </c>
      <c r="E3" s="29" t="s">
        <v>84</v>
      </c>
      <c r="F3" s="29" t="s">
        <v>83</v>
      </c>
      <c r="G3" s="29" t="s">
        <v>85</v>
      </c>
      <c r="H3" s="29" t="s">
        <v>86</v>
      </c>
      <c r="I3" s="29" t="s">
        <v>59</v>
      </c>
      <c r="J3" s="29" t="s">
        <v>87</v>
      </c>
      <c r="K3" s="29" t="s">
        <v>88</v>
      </c>
    </row>
    <row r="4" spans="2:11" x14ac:dyDescent="0.4">
      <c r="B4" s="25" t="s">
        <v>94</v>
      </c>
      <c r="D4" s="25" t="s">
        <v>60</v>
      </c>
      <c r="E4" s="25" t="s">
        <v>89</v>
      </c>
      <c r="F4" s="25" t="s">
        <v>89</v>
      </c>
      <c r="H4" s="25" t="s">
        <v>89</v>
      </c>
      <c r="J4" s="25" t="s">
        <v>89</v>
      </c>
    </row>
    <row r="5" spans="2:11" x14ac:dyDescent="0.4">
      <c r="B5" s="25" t="str">
        <f>Constants!C7</f>
        <v>EUR00</v>
      </c>
      <c r="D5" s="25" t="s">
        <v>61</v>
      </c>
      <c r="E5" s="25" t="s">
        <v>90</v>
      </c>
      <c r="F5" s="25" t="s">
        <v>90</v>
      </c>
      <c r="H5" s="25" t="s">
        <v>91</v>
      </c>
      <c r="J5" s="25" t="s">
        <v>91</v>
      </c>
    </row>
    <row r="6" spans="2:11" x14ac:dyDescent="0.4">
      <c r="B6" s="25" t="str">
        <f>Constants!C8</f>
        <v>EUR01</v>
      </c>
      <c r="D6" s="25" t="s">
        <v>62</v>
      </c>
      <c r="E6" s="25" t="s">
        <v>89</v>
      </c>
      <c r="F6" s="25" t="s">
        <v>89</v>
      </c>
      <c r="H6" s="25" t="s">
        <v>89</v>
      </c>
      <c r="J6" s="25" t="s">
        <v>89</v>
      </c>
    </row>
    <row r="7" spans="2:11" x14ac:dyDescent="0.4">
      <c r="B7" s="25" t="str">
        <f>Constants!C9</f>
        <v>EUR02</v>
      </c>
    </row>
    <row r="8" spans="2:11" x14ac:dyDescent="0.4">
      <c r="B8" s="25" t="str">
        <f>Constants!C10</f>
        <v>EUR03</v>
      </c>
    </row>
    <row r="9" spans="2:11" x14ac:dyDescent="0.4">
      <c r="B9" s="25" t="str">
        <f>Constants!C11</f>
        <v>EUR04</v>
      </c>
    </row>
    <row r="10" spans="2:11" x14ac:dyDescent="0.4">
      <c r="B10" s="25" t="str">
        <f>Constants!C12</f>
        <v>EUR05</v>
      </c>
    </row>
    <row r="11" spans="2:11" x14ac:dyDescent="0.4">
      <c r="B11" s="25" t="str">
        <f>Constants!C13</f>
        <v>EUR06</v>
      </c>
    </row>
    <row r="12" spans="2:11" x14ac:dyDescent="0.4">
      <c r="B12" s="25" t="str">
        <f>Constants!C14</f>
        <v>EUR07</v>
      </c>
    </row>
    <row r="13" spans="2:11" x14ac:dyDescent="0.4">
      <c r="B13" s="25" t="str">
        <f>Constants!C15</f>
        <v>EUR08</v>
      </c>
    </row>
    <row r="14" spans="2:11" x14ac:dyDescent="0.4">
      <c r="B14" s="25" t="str">
        <f>Constants!C16</f>
        <v>EUR09</v>
      </c>
    </row>
    <row r="15" spans="2:11" x14ac:dyDescent="0.4">
      <c r="B15" s="25" t="str">
        <f>Constants!C17</f>
        <v>EUR10</v>
      </c>
    </row>
    <row r="16" spans="2:11" x14ac:dyDescent="0.4">
      <c r="B16" s="25" t="str">
        <f>Constants!C18</f>
        <v>EUR11</v>
      </c>
    </row>
    <row r="17" spans="2:2" x14ac:dyDescent="0.4">
      <c r="B17" s="25" t="str">
        <f>Constants!C19</f>
        <v>EUR12</v>
      </c>
    </row>
    <row r="18" spans="2:2" x14ac:dyDescent="0.4">
      <c r="B18" s="25" t="str">
        <f>Constants!C20</f>
        <v>EUR13</v>
      </c>
    </row>
    <row r="19" spans="2:2" x14ac:dyDescent="0.4">
      <c r="B19" s="25" t="str">
        <f>Constants!C21</f>
        <v>EUR14</v>
      </c>
    </row>
    <row r="20" spans="2:2" x14ac:dyDescent="0.4">
      <c r="B20" s="25" t="str">
        <f>Constants!C22</f>
        <v>EUR15</v>
      </c>
    </row>
    <row r="21" spans="2:2" x14ac:dyDescent="0.4">
      <c r="B21" s="25" t="str">
        <f>Constants!C23</f>
        <v>EUR16</v>
      </c>
    </row>
    <row r="22" spans="2:2" x14ac:dyDescent="0.4">
      <c r="B22" s="25" t="str">
        <f>Constants!C24</f>
        <v>EUR17</v>
      </c>
    </row>
    <row r="23" spans="2:2" x14ac:dyDescent="0.4">
      <c r="B23" s="25" t="str">
        <f>Constants!C25</f>
        <v>EUR19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theme="6"/>
  </sheetPr>
  <dimension ref="B2:D24"/>
  <sheetViews>
    <sheetView workbookViewId="0">
      <selection activeCell="F25" sqref="F25"/>
    </sheetView>
  </sheetViews>
  <sheetFormatPr defaultColWidth="9.1328125" defaultRowHeight="14.25" x14ac:dyDescent="0.35"/>
  <cols>
    <col min="1" max="1" width="9.1328125" style="17"/>
    <col min="2" max="2" width="10.46484375" style="17" customWidth="1"/>
    <col min="3" max="4" width="13.796875" style="17" customWidth="1"/>
    <col min="5" max="16384" width="9.1328125" style="17"/>
  </cols>
  <sheetData>
    <row r="2" spans="2:4" ht="28.5" x14ac:dyDescent="0.35">
      <c r="B2" s="14"/>
      <c r="C2" s="15" t="s">
        <v>48</v>
      </c>
      <c r="D2" s="16" t="s">
        <v>49</v>
      </c>
    </row>
    <row r="3" spans="2:4" x14ac:dyDescent="0.35">
      <c r="B3" s="18">
        <v>2000</v>
      </c>
      <c r="C3" s="19"/>
      <c r="D3" s="19">
        <v>100</v>
      </c>
    </row>
    <row r="4" spans="2:4" x14ac:dyDescent="0.35">
      <c r="B4" s="20">
        <v>2001</v>
      </c>
      <c r="C4" s="21">
        <v>2.1999999999999999E-2</v>
      </c>
      <c r="D4" s="19">
        <f t="shared" ref="D4:D22" si="0">D3+D3*C4</f>
        <v>102.2</v>
      </c>
    </row>
    <row r="5" spans="2:4" x14ac:dyDescent="0.35">
      <c r="B5" s="20">
        <v>2002</v>
      </c>
      <c r="C5" s="21">
        <v>2.1000000000000001E-2</v>
      </c>
      <c r="D5" s="22">
        <f t="shared" si="0"/>
        <v>104.34620000000001</v>
      </c>
    </row>
    <row r="6" spans="2:4" x14ac:dyDescent="0.35">
      <c r="B6" s="20">
        <v>2003</v>
      </c>
      <c r="C6" s="21">
        <v>0.02</v>
      </c>
      <c r="D6" s="22">
        <f t="shared" si="0"/>
        <v>106.43312400000001</v>
      </c>
    </row>
    <row r="7" spans="2:4" x14ac:dyDescent="0.35">
      <c r="B7" s="20">
        <v>2004</v>
      </c>
      <c r="C7" s="21">
        <v>0.02</v>
      </c>
      <c r="D7" s="22">
        <f t="shared" si="0"/>
        <v>108.56178648000001</v>
      </c>
    </row>
    <row r="8" spans="2:4" x14ac:dyDescent="0.35">
      <c r="B8" s="20">
        <v>2005</v>
      </c>
      <c r="C8" s="21">
        <v>2.1999999999999999E-2</v>
      </c>
      <c r="D8" s="22">
        <f t="shared" si="0"/>
        <v>110.95014578256001</v>
      </c>
    </row>
    <row r="9" spans="2:4" x14ac:dyDescent="0.35">
      <c r="B9" s="20">
        <v>2006</v>
      </c>
      <c r="C9" s="21">
        <v>2.1999999999999999E-2</v>
      </c>
      <c r="D9" s="22">
        <f t="shared" si="0"/>
        <v>113.39104898977634</v>
      </c>
    </row>
    <row r="10" spans="2:4" x14ac:dyDescent="0.35">
      <c r="B10" s="20">
        <v>2007</v>
      </c>
      <c r="C10" s="21">
        <v>2.3E-2</v>
      </c>
      <c r="D10" s="22">
        <f t="shared" si="0"/>
        <v>115.99904311654119</v>
      </c>
    </row>
    <row r="11" spans="2:4" x14ac:dyDescent="0.35">
      <c r="B11" s="20">
        <v>2008</v>
      </c>
      <c r="C11" s="21">
        <v>3.6999999999999998E-2</v>
      </c>
      <c r="D11" s="22">
        <f t="shared" si="0"/>
        <v>120.29100771185321</v>
      </c>
    </row>
    <row r="12" spans="2:4" x14ac:dyDescent="0.35">
      <c r="B12" s="20">
        <v>2009</v>
      </c>
      <c r="C12" s="21">
        <v>0.01</v>
      </c>
      <c r="D12" s="22">
        <f t="shared" si="0"/>
        <v>121.49391778897174</v>
      </c>
    </row>
    <row r="13" spans="2:4" x14ac:dyDescent="0.35">
      <c r="B13" s="20">
        <v>2010</v>
      </c>
      <c r="C13" s="21">
        <v>2.1000000000000001E-2</v>
      </c>
      <c r="D13" s="22">
        <f t="shared" si="0"/>
        <v>124.04529006254015</v>
      </c>
    </row>
    <row r="14" spans="2:4" x14ac:dyDescent="0.35">
      <c r="B14" s="20">
        <v>2011</v>
      </c>
      <c r="C14" s="21">
        <v>3.1E-2</v>
      </c>
      <c r="D14" s="22">
        <f t="shared" si="0"/>
        <v>127.89069405447889</v>
      </c>
    </row>
    <row r="15" spans="2:4" x14ac:dyDescent="0.35">
      <c r="B15" s="20">
        <v>2012</v>
      </c>
      <c r="C15" s="21">
        <v>2.6000000000000002E-2</v>
      </c>
      <c r="D15" s="22">
        <f t="shared" si="0"/>
        <v>131.21585209989533</v>
      </c>
    </row>
    <row r="16" spans="2:4" x14ac:dyDescent="0.35">
      <c r="B16" s="20">
        <v>2013</v>
      </c>
      <c r="C16" s="21">
        <v>1.4999999999999999E-2</v>
      </c>
      <c r="D16" s="22">
        <f t="shared" si="0"/>
        <v>133.18408988139376</v>
      </c>
    </row>
    <row r="17" spans="2:4" x14ac:dyDescent="0.35">
      <c r="B17" s="20">
        <v>2014</v>
      </c>
      <c r="C17" s="21">
        <v>6.0000000000000001E-3</v>
      </c>
      <c r="D17" s="22">
        <f t="shared" si="0"/>
        <v>133.98319442068211</v>
      </c>
    </row>
    <row r="18" spans="2:4" x14ac:dyDescent="0.35">
      <c r="B18" s="20">
        <v>2015</v>
      </c>
      <c r="C18" s="70">
        <v>1E-3</v>
      </c>
      <c r="D18" s="22">
        <f>D17+D17*C18</f>
        <v>134.1171776151028</v>
      </c>
    </row>
    <row r="19" spans="2:4" x14ac:dyDescent="0.35">
      <c r="B19" s="67">
        <v>2016</v>
      </c>
      <c r="C19" s="68">
        <v>2E-3</v>
      </c>
      <c r="D19" s="69">
        <f t="shared" si="0"/>
        <v>134.385411970333</v>
      </c>
    </row>
    <row r="20" spans="2:4" x14ac:dyDescent="0.35">
      <c r="B20" s="67">
        <v>2017</v>
      </c>
      <c r="C20" s="68">
        <v>1.7000000000000001E-2</v>
      </c>
      <c r="D20" s="69">
        <f t="shared" si="0"/>
        <v>136.66996397382866</v>
      </c>
    </row>
    <row r="21" spans="2:4" x14ac:dyDescent="0.35">
      <c r="B21" s="67">
        <v>2018</v>
      </c>
      <c r="C21" s="68">
        <v>1.9E-2</v>
      </c>
      <c r="D21" s="69">
        <f t="shared" si="0"/>
        <v>139.26669328933141</v>
      </c>
    </row>
    <row r="22" spans="2:4" x14ac:dyDescent="0.35">
      <c r="B22" s="67">
        <v>2019</v>
      </c>
      <c r="C22" s="68">
        <v>1.4999999999999999E-2</v>
      </c>
      <c r="D22" s="69">
        <f t="shared" si="0"/>
        <v>141.35569368867138</v>
      </c>
    </row>
    <row r="24" spans="2:4" x14ac:dyDescent="0.35">
      <c r="B24" s="23" t="s">
        <v>50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3C39DA6-9ADC-4432-AC8D-D99B3FEDE9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240B5B-3D13-4D9E-8A01-EF772CCE06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920D49-9FB9-4142-A1B8-91AD121D629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2020-11-02T23:16:03Z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474163234233856</vt:r8>
  </property>
</Properties>
</file>