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06FE7AA6-B177-419F-8D19-AFAE77CCE0D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egion" sheetId="15" r:id="rId1"/>
    <sheet name="INS" sheetId="2" r:id="rId2"/>
    <sheet name="UPD" sheetId="11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2" l="1"/>
  <c r="J9" i="2"/>
  <c r="J10" i="2" s="1"/>
  <c r="H7" i="2"/>
  <c r="J7" i="2"/>
  <c r="J8" i="2" s="1"/>
  <c r="D7" i="15"/>
  <c r="C7" i="15"/>
  <c r="AC6" i="15"/>
  <c r="AB6" i="15"/>
  <c r="AA6" i="15"/>
  <c r="U6" i="15"/>
  <c r="T6" i="15"/>
  <c r="S6" i="15"/>
  <c r="M6" i="15"/>
  <c r="L6" i="15"/>
  <c r="K6" i="15"/>
  <c r="E6" i="15"/>
  <c r="D6" i="15"/>
  <c r="C6" i="15"/>
  <c r="AD5" i="15"/>
  <c r="AD7" i="15" s="1"/>
  <c r="AC5" i="15"/>
  <c r="AC7" i="15" s="1"/>
  <c r="AB5" i="15"/>
  <c r="AB7" i="15" s="1"/>
  <c r="AA5" i="15"/>
  <c r="AA7" i="15" s="1"/>
  <c r="Z5" i="15"/>
  <c r="Z6" i="15" s="1"/>
  <c r="Y5" i="15"/>
  <c r="Y6" i="15" s="1"/>
  <c r="X5" i="15"/>
  <c r="X6" i="15" s="1"/>
  <c r="W5" i="15"/>
  <c r="W3" i="15" s="1" a="1"/>
  <c r="W3" i="15" s="1"/>
  <c r="V5" i="15"/>
  <c r="V7" i="15" s="1"/>
  <c r="U5" i="15"/>
  <c r="U7" i="15" s="1"/>
  <c r="T5" i="15"/>
  <c r="T7" i="15" s="1"/>
  <c r="S5" i="15"/>
  <c r="S7" i="15" s="1"/>
  <c r="R5" i="15"/>
  <c r="R6" i="15" s="1"/>
  <c r="Q5" i="15"/>
  <c r="Q6" i="15" s="1"/>
  <c r="P5" i="15"/>
  <c r="P7" i="15" s="1"/>
  <c r="O5" i="15"/>
  <c r="O3" i="15" s="1" a="1"/>
  <c r="O3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3" i="15" s="1" a="1"/>
  <c r="G3" i="15" s="1"/>
  <c r="F5" i="15"/>
  <c r="F7" i="15" s="1"/>
  <c r="E5" i="15"/>
  <c r="E7" i="15" s="1"/>
  <c r="AD3" i="15" a="1"/>
  <c r="AD3" i="15" s="1"/>
  <c r="AC3" i="15" a="1"/>
  <c r="AC3" i="15" s="1"/>
  <c r="AB3" i="15" a="1"/>
  <c r="AB3" i="15" s="1"/>
  <c r="AA3" i="15" a="1"/>
  <c r="AA3" i="15" s="1"/>
  <c r="Z3" i="15" a="1"/>
  <c r="Z3" i="15" s="1"/>
  <c r="Y3" i="15" a="1"/>
  <c r="Y3" i="15" s="1"/>
  <c r="X3" i="15" a="1"/>
  <c r="X3" i="15" s="1"/>
  <c r="V3" i="15" a="1"/>
  <c r="V3" i="15" s="1"/>
  <c r="U3" i="15" a="1"/>
  <c r="U3" i="15" s="1"/>
  <c r="T3" i="15" a="1"/>
  <c r="T3" i="15" s="1"/>
  <c r="S3" i="15" a="1"/>
  <c r="S3" i="15" s="1"/>
  <c r="R3" i="15" a="1"/>
  <c r="R3" i="15" s="1"/>
  <c r="Q3" i="15" a="1"/>
  <c r="Q3" i="15" s="1"/>
  <c r="P3" i="15" a="1"/>
  <c r="P3" i="15" s="1"/>
  <c r="N3" i="15" a="1"/>
  <c r="N3" i="15" s="1"/>
  <c r="M3" i="15" a="1"/>
  <c r="M3" i="15" s="1"/>
  <c r="L3" i="15" a="1"/>
  <c r="L3" i="15" s="1"/>
  <c r="K3" i="15" a="1"/>
  <c r="K3" i="15" s="1"/>
  <c r="J3" i="15" a="1"/>
  <c r="J3" i="15" s="1"/>
  <c r="I3" i="15" a="1"/>
  <c r="I3" i="15" s="1"/>
  <c r="H3" i="15" a="1"/>
  <c r="H3" i="15" s="1"/>
  <c r="F3" i="15" a="1"/>
  <c r="F3" i="15" s="1"/>
  <c r="E3" i="15" a="1"/>
  <c r="E3" i="15" s="1"/>
  <c r="D3" i="15" a="1"/>
  <c r="D3" i="15" s="1"/>
  <c r="C3" i="15" a="1"/>
  <c r="C3" i="15" s="1"/>
  <c r="I7" i="15" l="1"/>
  <c r="Q7" i="15"/>
  <c r="Y7" i="15"/>
  <c r="F6" i="15"/>
  <c r="N6" i="15"/>
  <c r="V6" i="15"/>
  <c r="AD6" i="15"/>
  <c r="J7" i="15"/>
  <c r="R7" i="15"/>
  <c r="Z7" i="15"/>
  <c r="H7" i="15"/>
  <c r="X7" i="15"/>
  <c r="G6" i="15"/>
  <c r="O6" i="15"/>
  <c r="W6" i="15"/>
  <c r="G7" i="15"/>
  <c r="P6" i="15"/>
  <c r="O7" i="15"/>
  <c r="W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5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<sst xmlns="http://schemas.openxmlformats.org/spreadsheetml/2006/main" count="109" uniqueCount="91">
  <si>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</si>
  <si>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</si>
  <si>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</si>
  <si>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</si>
  <si>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</si>
  <si>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</si>
  <si>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</si>
  <si>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</si>
  <si>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</si>
  <si>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</si>
  <si>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</si>
  <si>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</si>
  <si>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</si>
  <si>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</si>
  <si>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</si>
  <si>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</si>
  <si>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</si>
  <si>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Trans - Insert</t>
  </si>
  <si>
    <t>Trans - Update</t>
  </si>
  <si>
    <t>Development</t>
  </si>
  <si>
    <t>IE</t>
  </si>
  <si>
    <t>*National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</si>
  <si>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</si>
  <si>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</si>
  <si>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</si>
  <si>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</si>
  <si>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</si>
  <si>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</si>
  <si>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</si>
  <si>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</si>
  <si>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</si>
  <si>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</si>
  <si>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</si>
  <si>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</si>
  <si>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</si>
  <si>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</si>
  <si>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</si>
  <si>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</si>
  <si>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</si>
  <si>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</si>
  <si>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</si>
  <si>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</si>
  <si>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</si>
  <si>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</si>
  <si>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</si>
  <si>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</si>
  <si>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</si>
  <si>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</si>
  <si>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</si>
  <si>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</si>
  <si>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</si>
  <si>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</si>
  <si>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</si>
  <si>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</si>
  <si>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</si>
  <si>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</si>
  <si>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</si>
  <si>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</si>
  <si>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</si>
  <si>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</si>
  <si>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</si>
  <si>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</si>
  <si>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</si>
  <si>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</si>
  <si>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</si>
  <si>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</si>
  <si>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</si>
  <si>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</si>
  <si>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</si>
  <si>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</si>
  <si>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</si>
  <si>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</si>
  <si>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</si>
  <si>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</si>
  <si>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</si>
  <si>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</si>
  <si>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</si>
  <si>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</si>
  <si>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</si>
  <si>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ACT_BND</t>
  </si>
  <si>
    <t>TechName</t>
  </si>
  <si>
    <t>ACT_BND~2018</t>
  </si>
  <si>
    <t>ACT_BND~2030</t>
  </si>
  <si>
    <t>FT-TRAETH</t>
  </si>
  <si>
    <t>FT-TRABDL</t>
  </si>
  <si>
    <t>FT-TRABJK</t>
  </si>
  <si>
    <t>FT-TRACNG</t>
  </si>
  <si>
    <t>FT-TRABNG</t>
  </si>
  <si>
    <t>FT-TRALNG</t>
  </si>
  <si>
    <t>Original data</t>
  </si>
  <si>
    <t>Relaxing fuel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</si>
</sst>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rgb="FF000000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7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 applyProtection="1">
      <alignment horizontal="left" vertical="center"/>
      <protection locked="0"/>
    </xf>
    <xf numFmtId="0" fontId="7" fillId="5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3" fillId="0" borderId="0" xfId="0" applyNumberFormat="1" applyFont="1"/>
    <xf numFmtId="164" fontId="3" fillId="0" borderId="2" xfId="0" applyNumberFormat="1" applyFont="1" applyBorder="1"/>
    <xf numFmtId="164" fontId="0" fillId="0" borderId="0" xfId="0" applyNumberFormat="1"/>
    <xf numFmtId="0" fontId="2" fillId="6" borderId="6" xfId="0" applyFont="1" applyFill="1" applyBorder="1" applyAlignment="1">
      <alignment horizontal="left"/>
    </xf>
    <xf numFmtId="0" fontId="2" fillId="6" borderId="6" xfId="0" applyFont="1" applyFill="1" applyBorder="1" applyAlignment="1">
      <alignment horizontal="center"/>
    </xf>
    <xf numFmtId="40" fontId="8" fillId="0" borderId="0" xfId="0" applyNumberFormat="1" applyFont="1"/>
    <xf numFmtId="2" fontId="8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8" fillId="0" borderId="2" xfId="0" applyFont="1" applyBorder="1"/>
    <xf numFmtId="2" fontId="8" fillId="0" borderId="2" xfId="0" applyNumberFormat="1" applyFont="1" applyBorder="1"/>
    <xf numFmtId="0" fontId="9" fillId="0" borderId="0" xfId="0" applyFont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FFC0D1CC-CDCE-448C-AFA9-77FF370A76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rish-TIMES-model/VT_IE_T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8"/>
      <sheetName val="Regions"/>
      <sheetName val="Commodities"/>
      <sheetName val="Processes"/>
      <sheetName val="FT"/>
      <sheetName val="Stock"/>
      <sheetName val="ACT2FLO"/>
      <sheetName val="Demands"/>
      <sheetName val="Efficiency"/>
      <sheetName val="AF"/>
      <sheetName val="On-Road Fac."/>
    </sheetNames>
    <sheetDataSet>
      <sheetData sheetId="0" refreshError="1"/>
      <sheetData sheetId="1" refreshError="1"/>
      <sheetData sheetId="2"/>
      <sheetData sheetId="3">
        <row r="11">
          <cell r="A11" t="str">
            <v>IE-CW</v>
          </cell>
        </row>
        <row r="12">
          <cell r="A12" t="str">
            <v>IE-CN</v>
          </cell>
        </row>
        <row r="13">
          <cell r="A13" t="str">
            <v>IE-CE</v>
          </cell>
        </row>
        <row r="14">
          <cell r="A14" t="str">
            <v>IE-CO</v>
          </cell>
        </row>
        <row r="15">
          <cell r="A15" t="str">
            <v>IE-DL</v>
          </cell>
        </row>
        <row r="16">
          <cell r="A16" t="str">
            <v>IE-D</v>
          </cell>
        </row>
        <row r="17">
          <cell r="A17" t="str">
            <v>IE-G</v>
          </cell>
        </row>
        <row r="18">
          <cell r="A18" t="str">
            <v>IE-KY</v>
          </cell>
        </row>
        <row r="19">
          <cell r="A19" t="str">
            <v>IE-KE</v>
          </cell>
        </row>
        <row r="20">
          <cell r="A20" t="str">
            <v>IE-KK</v>
          </cell>
        </row>
        <row r="21">
          <cell r="A21" t="str">
            <v>IE-LS</v>
          </cell>
        </row>
        <row r="22">
          <cell r="A22" t="str">
            <v>IE-LM</v>
          </cell>
        </row>
        <row r="23">
          <cell r="A23" t="str">
            <v>IE-LK</v>
          </cell>
        </row>
        <row r="24">
          <cell r="A24" t="str">
            <v>IE-LD</v>
          </cell>
        </row>
        <row r="25">
          <cell r="A25" t="str">
            <v>IE-LH</v>
          </cell>
        </row>
        <row r="26">
          <cell r="A26" t="str">
            <v>IE-MO</v>
          </cell>
        </row>
        <row r="27">
          <cell r="A27" t="str">
            <v>IE-MH</v>
          </cell>
        </row>
        <row r="28">
          <cell r="A28" t="str">
            <v>IE-MN</v>
          </cell>
        </row>
        <row r="29">
          <cell r="A29" t="str">
            <v>IE-OY</v>
          </cell>
        </row>
        <row r="30">
          <cell r="A30" t="str">
            <v>IE-RN</v>
          </cell>
        </row>
        <row r="31">
          <cell r="A31" t="str">
            <v>IE-SO</v>
          </cell>
        </row>
        <row r="32">
          <cell r="A32" t="str">
            <v>IE-TA</v>
          </cell>
        </row>
        <row r="33">
          <cell r="A33" t="str">
            <v>IE-WD</v>
          </cell>
        </row>
        <row r="34">
          <cell r="A34" t="str">
            <v>IE-WH</v>
          </cell>
        </row>
        <row r="35">
          <cell r="A35" t="str">
            <v>IE-WX</v>
          </cell>
        </row>
        <row r="36">
          <cell r="A36" t="str">
            <v>IE-WW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8B37-27E7-4567-AC11-956A19017B70}">
  <dimension ref="A3:AD37"/>
  <sheetViews>
    <sheetView workbookViewId="0">
      <selection activeCell="H16" sqref="H16"/>
    </sheetView>
  </sheetViews>
  <sheetFormatPr defaultColWidth="9.109375" defaultRowHeight="14.4" x14ac:dyDescent="0.3"/>
  <cols>
    <col min="1" max="1" width="12.109375" customWidth="1"/>
    <col min="2" max="2" width="11.6640625" customWidth="1"/>
    <col min="3" max="3" width="3.109375" bestFit="1" customWidth="1"/>
    <col min="4" max="4" width="8.5546875" bestFit="1" customWidth="1"/>
    <col min="5" max="5" width="6.44140625" bestFit="1" customWidth="1"/>
    <col min="6" max="6" width="4.88671875" bestFit="1" customWidth="1"/>
    <col min="7" max="7" width="5.6640625" bestFit="1" customWidth="1"/>
    <col min="8" max="8" width="5.88671875" bestFit="1" customWidth="1"/>
    <col min="9" max="9" width="5.44140625" bestFit="1" customWidth="1"/>
    <col min="10" max="11" width="5.6640625" bestFit="1" customWidth="1"/>
    <col min="12" max="12" width="6.5546875" bestFit="1" customWidth="1"/>
    <col min="13" max="13" width="6.109375" bestFit="1" customWidth="1"/>
    <col min="14" max="14" width="6.6640625" bestFit="1" customWidth="1"/>
    <col min="15" max="15" width="6.5546875" bestFit="1" customWidth="1"/>
    <col min="16" max="16" width="7.33203125" bestFit="1" customWidth="1"/>
    <col min="17" max="17" width="5.6640625" bestFit="1" customWidth="1"/>
    <col min="18" max="18" width="6.109375" bestFit="1" customWidth="1"/>
    <col min="19" max="19" width="5.6640625" bestFit="1" customWidth="1"/>
    <col min="20" max="20" width="5.5546875" bestFit="1" customWidth="1"/>
    <col min="21" max="21" width="5.88671875" bestFit="1" customWidth="1"/>
    <col min="22" max="22" width="6.6640625" bestFit="1" customWidth="1"/>
    <col min="23" max="23" width="4.88671875" bestFit="1" customWidth="1"/>
    <col min="24" max="24" width="7.5546875" customWidth="1"/>
    <col min="25" max="25" width="6.6640625" bestFit="1" customWidth="1"/>
    <col min="26" max="26" width="6.109375" bestFit="1" customWidth="1"/>
    <col min="27" max="28" width="6" bestFit="1" customWidth="1"/>
    <col min="29" max="29" width="5.6640625" bestFit="1" customWidth="1"/>
    <col min="30" max="30" width="6.6640625" bestFit="1" customWidth="1"/>
  </cols>
  <sheetData>
    <row r="3" spans="1:30" x14ac:dyDescent="0.3">
      <c r="C3" s="7" t="str" cm="1">
        <f t="array" ref="C3">IF(LEFT(INDEX(C5:C7,$A$4),1)&lt;&gt;"*",INDEX(C5:C7,$A$4),"")</f>
        <v>IE</v>
      </c>
      <c r="D3" s="7" t="str" cm="1">
        <f t="array" ref="D3">IF(LEFT(INDEX(D5:D7,$A$4),1)&lt;&gt;"*",INDEX(D5:D7,$A$4),"")</f>
        <v/>
      </c>
      <c r="E3" s="7" t="str" cm="1">
        <f t="array" ref="E3">IF(LEFT(INDEX(E5:E7,$A$4),1)&lt;&gt;"*",INDEX(E5:E7,$A$4),"")</f>
        <v>IE-CW</v>
      </c>
      <c r="F3" s="7" t="str" cm="1">
        <f t="array" ref="F3">IF(LEFT(INDEX(F5:F7,$A$4),1)&lt;&gt;"*",INDEX(F5:F7,$A$4),"")</f>
        <v>IE-D</v>
      </c>
      <c r="G3" s="7" t="str" cm="1">
        <f t="array" ref="G3">IF(LEFT(INDEX(G5:G7,$A$4),1)&lt;&gt;"*",INDEX(G5:G7,$A$4),"")</f>
        <v>IE-KE</v>
      </c>
      <c r="H3" s="7" t="str" cm="1">
        <f t="array" ref="H3">IF(LEFT(INDEX(H5:H7,$A$4),1)&lt;&gt;"*",INDEX(H5:H7,$A$4),"")</f>
        <v>IE-KK</v>
      </c>
      <c r="I3" s="7" t="str" cm="1">
        <f t="array" ref="I3">IF(LEFT(INDEX(I5:I7,$A$4),1)&lt;&gt;"*",INDEX(I5:I7,$A$4),"")</f>
        <v>IE-LS</v>
      </c>
      <c r="J3" s="7" t="str" cm="1">
        <f t="array" ref="J3">IF(LEFT(INDEX(J5:J7,$A$4),1)&lt;&gt;"*",INDEX(J5:J7,$A$4),"")</f>
        <v>IE-LD</v>
      </c>
      <c r="K3" s="7" t="str" cm="1">
        <f t="array" ref="K3">IF(LEFT(INDEX(K5:K7,$A$4),1)&lt;&gt;"*",INDEX(K5:K7,$A$4),"")</f>
        <v>IE-LH</v>
      </c>
      <c r="L3" s="7" t="str" cm="1">
        <f t="array" ref="L3">IF(LEFT(INDEX(L5:L7,$A$4),1)&lt;&gt;"*",INDEX(L5:L7,$A$4),"")</f>
        <v>IE-MH</v>
      </c>
      <c r="M3" s="7" t="str" cm="1">
        <f t="array" ref="M3">IF(LEFT(INDEX(M5:M7,$A$4),1)&lt;&gt;"*",INDEX(M5:M7,$A$4),"")</f>
        <v>IE-OY</v>
      </c>
      <c r="N3" s="7" t="str" cm="1">
        <f t="array" ref="N3">IF(LEFT(INDEX(N5:N7,$A$4),1)&lt;&gt;"*",INDEX(N5:N7,$A$4),"")</f>
        <v>IE-WH</v>
      </c>
      <c r="O3" s="7" t="str" cm="1">
        <f t="array" ref="O3">IF(LEFT(INDEX(O5:O7,$A$4),1)&lt;&gt;"*",INDEX(O5:O7,$A$4),"")</f>
        <v>IE-WX</v>
      </c>
      <c r="P3" s="7" t="str" cm="1">
        <f t="array" ref="P3">IF(LEFT(INDEX(P5:P7,$A$4),1)&lt;&gt;"*",INDEX(P5:P7,$A$4),"")</f>
        <v>IE-WW</v>
      </c>
      <c r="Q3" s="7" t="str" cm="1">
        <f t="array" ref="Q3">IF(LEFT(INDEX(Q5:Q7,$A$4),1)&lt;&gt;"*",INDEX(Q5:Q7,$A$4),"")</f>
        <v>IE-CE</v>
      </c>
      <c r="R3" s="7" t="str" cm="1">
        <f t="array" ref="R3">IF(LEFT(INDEX(R5:R7,$A$4),1)&lt;&gt;"*",INDEX(R5:R7,$A$4),"")</f>
        <v>IE-CO</v>
      </c>
      <c r="S3" s="7" t="str" cm="1">
        <f t="array" ref="S3">IF(LEFT(INDEX(S5:S7,$A$4),1)&lt;&gt;"*",INDEX(S5:S7,$A$4),"")</f>
        <v>IE-KY</v>
      </c>
      <c r="T3" s="7" t="str" cm="1">
        <f t="array" ref="T3">IF(LEFT(INDEX(T5:T7,$A$4),1)&lt;&gt;"*",INDEX(T5:T7,$A$4),"")</f>
        <v>IE-LK</v>
      </c>
      <c r="U3" s="7" t="str" cm="1">
        <f t="array" ref="U3">IF(LEFT(INDEX(U5:U7,$A$4),1)&lt;&gt;"*",INDEX(U5:U7,$A$4),"")</f>
        <v>IE-TA</v>
      </c>
      <c r="V3" s="7" t="str" cm="1">
        <f t="array" ref="V3">IF(LEFT(INDEX(V5:V7,$A$4),1)&lt;&gt;"*",INDEX(V5:V7,$A$4),"")</f>
        <v>IE-WD</v>
      </c>
      <c r="W3" s="7" t="str" cm="1">
        <f t="array" ref="W3">IF(LEFT(INDEX(W5:W7,$A$4),1)&lt;&gt;"*",INDEX(W5:W7,$A$4),"")</f>
        <v>IE-G</v>
      </c>
      <c r="X3" s="7" t="str" cm="1">
        <f t="array" ref="X3">IF(LEFT(INDEX(X5:X7,$A$4),1)&lt;&gt;"*",INDEX(X5:X7,$A$4),"")</f>
        <v>IE-LM</v>
      </c>
      <c r="Y3" s="7" t="str" cm="1">
        <f t="array" ref="Y3">IF(LEFT(INDEX(Y5:Y7,$A$4),1)&lt;&gt;"*",INDEX(Y5:Y7,$A$4),"")</f>
        <v>IE-MO</v>
      </c>
      <c r="Z3" s="7" t="str" cm="1">
        <f t="array" ref="Z3">IF(LEFT(INDEX(Z5:Z7,$A$4),1)&lt;&gt;"*",INDEX(Z5:Z7,$A$4),"")</f>
        <v>IE-RN</v>
      </c>
      <c r="AA3" s="7" t="str" cm="1">
        <f t="array" ref="AA3">IF(LEFT(INDEX(AA5:AA7,$A$4),1)&lt;&gt;"*",INDEX(AA5:AA7,$A$4),"")</f>
        <v>IE-SO</v>
      </c>
      <c r="AB3" s="7" t="str" cm="1">
        <f t="array" ref="AB3">IF(LEFT(INDEX(AB5:AB7,$A$4),1)&lt;&gt;"*",INDEX(AB5:AB7,$A$4),"")</f>
        <v>IE-CN</v>
      </c>
      <c r="AC3" s="7" t="str" cm="1">
        <f t="array" ref="AC3">IF(LEFT(INDEX(AC5:AC7,$A$4),1)&lt;&gt;"*",INDEX(AC5:AC7,$A$4),"")</f>
        <v>IE-DL</v>
      </c>
      <c r="AD3" s="7" t="str" cm="1">
        <f t="array" ref="AD3">IF(LEFT(INDEX(AD5:AD7,$A$4),1)&lt;&gt;"*",INDEX(AD5:AD7,$A$4),"")</f>
        <v>IE-MN</v>
      </c>
    </row>
    <row r="4" spans="1:30" x14ac:dyDescent="0.3">
      <c r="A4">
        <v>1</v>
      </c>
    </row>
    <row r="5" spans="1:30" x14ac:dyDescent="0.3">
      <c r="A5" t="s">
        <v>19</v>
      </c>
      <c r="C5" s="8" t="s">
        <v>20</v>
      </c>
      <c r="D5" s="8" t="s">
        <v>21</v>
      </c>
      <c r="E5" s="7" t="str">
        <f>[1]Regions!A11</f>
        <v>IE-CW</v>
      </c>
      <c r="F5" s="7" t="str">
        <f>[1]Regions!A16</f>
        <v>IE-D</v>
      </c>
      <c r="G5" s="7" t="str">
        <f>[1]Regions!A19</f>
        <v>IE-KE</v>
      </c>
      <c r="H5" s="7" t="str">
        <f>[1]Regions!A20</f>
        <v>IE-KK</v>
      </c>
      <c r="I5" s="7" t="str">
        <f>[1]Regions!A21</f>
        <v>IE-LS</v>
      </c>
      <c r="J5" s="7" t="str">
        <f>[1]Regions!A24</f>
        <v>IE-LD</v>
      </c>
      <c r="K5" s="7" t="str">
        <f>[1]Regions!A25</f>
        <v>IE-LH</v>
      </c>
      <c r="L5" s="7" t="str">
        <f>[1]Regions!A27</f>
        <v>IE-MH</v>
      </c>
      <c r="M5" s="7" t="str">
        <f>[1]Regions!A29</f>
        <v>IE-OY</v>
      </c>
      <c r="N5" s="7" t="str">
        <f>[1]Regions!A34</f>
        <v>IE-WH</v>
      </c>
      <c r="O5" s="7" t="str">
        <f>[1]Regions!A35</f>
        <v>IE-WX</v>
      </c>
      <c r="P5" s="7" t="str">
        <f>[1]Regions!A36</f>
        <v>IE-WW</v>
      </c>
      <c r="Q5" s="7" t="str">
        <f>[1]Regions!A13</f>
        <v>IE-CE</v>
      </c>
      <c r="R5" s="7" t="str">
        <f>[1]Regions!A14</f>
        <v>IE-CO</v>
      </c>
      <c r="S5" s="7" t="str">
        <f>[1]Regions!A18</f>
        <v>IE-KY</v>
      </c>
      <c r="T5" s="7" t="str">
        <f>[1]Regions!A23</f>
        <v>IE-LK</v>
      </c>
      <c r="U5" s="7" t="str">
        <f>[1]Regions!A32</f>
        <v>IE-TA</v>
      </c>
      <c r="V5" s="7" t="str">
        <f>[1]Regions!A33</f>
        <v>IE-WD</v>
      </c>
      <c r="W5" s="7" t="str">
        <f>[1]Regions!A17</f>
        <v>IE-G</v>
      </c>
      <c r="X5" s="7" t="str">
        <f>[1]Regions!A22</f>
        <v>IE-LM</v>
      </c>
      <c r="Y5" s="7" t="str">
        <f>[1]Regions!A26</f>
        <v>IE-MO</v>
      </c>
      <c r="Z5" s="7" t="str">
        <f>[1]Regions!A30</f>
        <v>IE-RN</v>
      </c>
      <c r="AA5" s="7" t="str">
        <f>[1]Regions!A31</f>
        <v>IE-SO</v>
      </c>
      <c r="AB5" s="7" t="str">
        <f>[1]Regions!A12</f>
        <v>IE-CN</v>
      </c>
      <c r="AC5" s="7" t="str">
        <f>[1]Regions!A15</f>
        <v>IE-DL</v>
      </c>
      <c r="AD5" s="7" t="str">
        <f>[1]Regions!A28</f>
        <v>IE-MN</v>
      </c>
    </row>
    <row r="6" spans="1:30" x14ac:dyDescent="0.3">
      <c r="A6" t="s">
        <v>22</v>
      </c>
      <c r="C6" s="7" t="str">
        <f>C5</f>
        <v>IE</v>
      </c>
      <c r="D6" s="7" t="str">
        <f>IF(LEFT(D5,1)&lt;&gt;"*","*"&amp;D5,D5)</f>
        <v>*National</v>
      </c>
      <c r="E6" s="7" t="str">
        <f t="shared" ref="E6:AD6" si="0">IF(LEFT(E5,1)&lt;&gt;"*","*"&amp;E5,E5)</f>
        <v>*IE-CW</v>
      </c>
      <c r="F6" s="7" t="str">
        <f t="shared" si="0"/>
        <v>*IE-D</v>
      </c>
      <c r="G6" s="7" t="str">
        <f t="shared" si="0"/>
        <v>*IE-KE</v>
      </c>
      <c r="H6" s="7" t="str">
        <f t="shared" si="0"/>
        <v>*IE-KK</v>
      </c>
      <c r="I6" s="7" t="str">
        <f t="shared" si="0"/>
        <v>*IE-LS</v>
      </c>
      <c r="J6" s="7" t="str">
        <f t="shared" si="0"/>
        <v>*IE-LD</v>
      </c>
      <c r="K6" s="7" t="str">
        <f t="shared" si="0"/>
        <v>*IE-LH</v>
      </c>
      <c r="L6" s="7" t="str">
        <f t="shared" si="0"/>
        <v>*IE-MH</v>
      </c>
      <c r="M6" s="7" t="str">
        <f t="shared" si="0"/>
        <v>*IE-OY</v>
      </c>
      <c r="N6" s="7" t="str">
        <f t="shared" si="0"/>
        <v>*IE-WH</v>
      </c>
      <c r="O6" s="7" t="str">
        <f t="shared" si="0"/>
        <v>*IE-WX</v>
      </c>
      <c r="P6" s="7" t="str">
        <f t="shared" si="0"/>
        <v>*IE-WW</v>
      </c>
      <c r="Q6" s="7" t="str">
        <f t="shared" si="0"/>
        <v>*IE-CE</v>
      </c>
      <c r="R6" s="7" t="str">
        <f t="shared" si="0"/>
        <v>*IE-CO</v>
      </c>
      <c r="S6" s="7" t="str">
        <f t="shared" si="0"/>
        <v>*IE-KY</v>
      </c>
      <c r="T6" s="7" t="str">
        <f t="shared" si="0"/>
        <v>*IE-LK</v>
      </c>
      <c r="U6" s="7" t="str">
        <f t="shared" si="0"/>
        <v>*IE-TA</v>
      </c>
      <c r="V6" s="7" t="str">
        <f t="shared" si="0"/>
        <v>*IE-WD</v>
      </c>
      <c r="W6" s="7" t="str">
        <f t="shared" si="0"/>
        <v>*IE-G</v>
      </c>
      <c r="X6" s="7" t="str">
        <f t="shared" si="0"/>
        <v>*IE-LM</v>
      </c>
      <c r="Y6" s="7" t="str">
        <f t="shared" si="0"/>
        <v>*IE-MO</v>
      </c>
      <c r="Z6" s="7" t="str">
        <f t="shared" si="0"/>
        <v>*IE-RN</v>
      </c>
      <c r="AA6" s="7" t="str">
        <f t="shared" si="0"/>
        <v>*IE-SO</v>
      </c>
      <c r="AB6" s="7" t="str">
        <f t="shared" si="0"/>
        <v>*IE-CN</v>
      </c>
      <c r="AC6" s="7" t="str">
        <f t="shared" si="0"/>
        <v>*IE-DL</v>
      </c>
      <c r="AD6" s="7" t="str">
        <f t="shared" si="0"/>
        <v>*IE-MN</v>
      </c>
    </row>
    <row r="7" spans="1:30" x14ac:dyDescent="0.3">
      <c r="A7" t="s">
        <v>23</v>
      </c>
      <c r="C7" s="7" t="str">
        <f>"*"&amp;C5</f>
        <v>*IE</v>
      </c>
      <c r="D7" s="7" t="str">
        <f>D5</f>
        <v>*National</v>
      </c>
      <c r="E7" s="7" t="str">
        <f t="shared" ref="E7:AD7" si="1">E5</f>
        <v>IE-CW</v>
      </c>
      <c r="F7" s="7" t="str">
        <f t="shared" si="1"/>
        <v>IE-D</v>
      </c>
      <c r="G7" s="7" t="str">
        <f t="shared" si="1"/>
        <v>IE-KE</v>
      </c>
      <c r="H7" s="7" t="str">
        <f t="shared" si="1"/>
        <v>IE-KK</v>
      </c>
      <c r="I7" s="7" t="str">
        <f t="shared" si="1"/>
        <v>IE-LS</v>
      </c>
      <c r="J7" s="7" t="str">
        <f t="shared" si="1"/>
        <v>IE-LD</v>
      </c>
      <c r="K7" s="7" t="str">
        <f t="shared" si="1"/>
        <v>IE-LH</v>
      </c>
      <c r="L7" s="7" t="str">
        <f t="shared" si="1"/>
        <v>IE-MH</v>
      </c>
      <c r="M7" s="7" t="str">
        <f t="shared" si="1"/>
        <v>IE-OY</v>
      </c>
      <c r="N7" s="7" t="str">
        <f t="shared" si="1"/>
        <v>IE-WH</v>
      </c>
      <c r="O7" s="7" t="str">
        <f t="shared" si="1"/>
        <v>IE-WX</v>
      </c>
      <c r="P7" s="7" t="str">
        <f t="shared" si="1"/>
        <v>IE-WW</v>
      </c>
      <c r="Q7" s="7" t="str">
        <f t="shared" si="1"/>
        <v>IE-CE</v>
      </c>
      <c r="R7" s="7" t="str">
        <f t="shared" si="1"/>
        <v>IE-CO</v>
      </c>
      <c r="S7" s="7" t="str">
        <f t="shared" si="1"/>
        <v>IE-KY</v>
      </c>
      <c r="T7" s="7" t="str">
        <f t="shared" si="1"/>
        <v>IE-LK</v>
      </c>
      <c r="U7" s="7" t="str">
        <f t="shared" si="1"/>
        <v>IE-TA</v>
      </c>
      <c r="V7" s="7" t="str">
        <f t="shared" si="1"/>
        <v>IE-WD</v>
      </c>
      <c r="W7" s="7" t="str">
        <f t="shared" si="1"/>
        <v>IE-G</v>
      </c>
      <c r="X7" s="7" t="str">
        <f t="shared" si="1"/>
        <v>IE-LM</v>
      </c>
      <c r="Y7" s="7" t="str">
        <f t="shared" si="1"/>
        <v>IE-MO</v>
      </c>
      <c r="Z7" s="7" t="str">
        <f t="shared" si="1"/>
        <v>IE-RN</v>
      </c>
      <c r="AA7" s="7" t="str">
        <f t="shared" si="1"/>
        <v>IE-SO</v>
      </c>
      <c r="AB7" s="7" t="str">
        <f t="shared" si="1"/>
        <v>IE-CN</v>
      </c>
      <c r="AC7" s="7" t="str">
        <f t="shared" si="1"/>
        <v>IE-DL</v>
      </c>
      <c r="AD7" s="7" t="str">
        <f t="shared" si="1"/>
        <v>IE-MN</v>
      </c>
    </row>
    <row r="10" spans="1:30" ht="15" thickBot="1" x14ac:dyDescent="0.35">
      <c r="A10" s="9" t="s">
        <v>24</v>
      </c>
      <c r="B10" s="9" t="s">
        <v>25</v>
      </c>
    </row>
    <row r="11" spans="1:30" x14ac:dyDescent="0.3">
      <c r="A11" s="10" t="s">
        <v>26</v>
      </c>
      <c r="B11" s="10" t="s">
        <v>27</v>
      </c>
    </row>
    <row r="12" spans="1:30" x14ac:dyDescent="0.3">
      <c r="A12" s="11" t="s">
        <v>28</v>
      </c>
      <c r="B12" s="11" t="s">
        <v>29</v>
      </c>
    </row>
    <row r="13" spans="1:30" x14ac:dyDescent="0.3">
      <c r="A13" s="11" t="s">
        <v>30</v>
      </c>
      <c r="B13" s="11" t="s">
        <v>31</v>
      </c>
    </row>
    <row r="14" spans="1:30" x14ac:dyDescent="0.3">
      <c r="A14" s="11" t="s">
        <v>32</v>
      </c>
      <c r="B14" s="11" t="s">
        <v>33</v>
      </c>
    </row>
    <row r="15" spans="1:30" x14ac:dyDescent="0.3">
      <c r="A15" s="11" t="s">
        <v>34</v>
      </c>
      <c r="B15" s="11" t="s">
        <v>35</v>
      </c>
    </row>
    <row r="16" spans="1:30" x14ac:dyDescent="0.3">
      <c r="A16" s="11" t="s">
        <v>36</v>
      </c>
      <c r="B16" s="11" t="s">
        <v>37</v>
      </c>
    </row>
    <row r="17" spans="1:2" x14ac:dyDescent="0.3">
      <c r="A17" s="11" t="s">
        <v>38</v>
      </c>
      <c r="B17" s="11" t="s">
        <v>39</v>
      </c>
    </row>
    <row r="18" spans="1:2" x14ac:dyDescent="0.3">
      <c r="A18" s="11" t="s">
        <v>40</v>
      </c>
      <c r="B18" s="11" t="s">
        <v>41</v>
      </c>
    </row>
    <row r="19" spans="1:2" x14ac:dyDescent="0.3">
      <c r="A19" s="11" t="s">
        <v>42</v>
      </c>
      <c r="B19" s="11" t="s">
        <v>43</v>
      </c>
    </row>
    <row r="20" spans="1:2" x14ac:dyDescent="0.3">
      <c r="A20" s="11" t="s">
        <v>44</v>
      </c>
      <c r="B20" s="11" t="s">
        <v>45</v>
      </c>
    </row>
    <row r="21" spans="1:2" x14ac:dyDescent="0.3">
      <c r="A21" s="11" t="s">
        <v>46</v>
      </c>
      <c r="B21" s="11" t="s">
        <v>47</v>
      </c>
    </row>
    <row r="22" spans="1:2" x14ac:dyDescent="0.3">
      <c r="A22" s="11" t="s">
        <v>48</v>
      </c>
      <c r="B22" s="11" t="s">
        <v>49</v>
      </c>
    </row>
    <row r="23" spans="1:2" x14ac:dyDescent="0.3">
      <c r="A23" s="11" t="s">
        <v>50</v>
      </c>
      <c r="B23" s="11" t="s">
        <v>51</v>
      </c>
    </row>
    <row r="24" spans="1:2" x14ac:dyDescent="0.3">
      <c r="A24" s="11" t="s">
        <v>52</v>
      </c>
      <c r="B24" s="11" t="s">
        <v>53</v>
      </c>
    </row>
    <row r="25" spans="1:2" x14ac:dyDescent="0.3">
      <c r="A25" s="11" t="s">
        <v>54</v>
      </c>
      <c r="B25" s="11" t="s">
        <v>55</v>
      </c>
    </row>
    <row r="26" spans="1:2" x14ac:dyDescent="0.3">
      <c r="A26" s="11" t="s">
        <v>56</v>
      </c>
      <c r="B26" s="11" t="s">
        <v>57</v>
      </c>
    </row>
    <row r="27" spans="1:2" x14ac:dyDescent="0.3">
      <c r="A27" s="11" t="s">
        <v>58</v>
      </c>
      <c r="B27" s="11" t="s">
        <v>59</v>
      </c>
    </row>
    <row r="28" spans="1:2" x14ac:dyDescent="0.3">
      <c r="A28" s="11" t="s">
        <v>60</v>
      </c>
      <c r="B28" s="11" t="s">
        <v>61</v>
      </c>
    </row>
    <row r="29" spans="1:2" x14ac:dyDescent="0.3">
      <c r="A29" s="11" t="s">
        <v>62</v>
      </c>
      <c r="B29" s="11" t="s">
        <v>63</v>
      </c>
    </row>
    <row r="30" spans="1:2" x14ac:dyDescent="0.3">
      <c r="A30" s="11" t="s">
        <v>64</v>
      </c>
      <c r="B30" s="11" t="s">
        <v>65</v>
      </c>
    </row>
    <row r="31" spans="1:2" x14ac:dyDescent="0.3">
      <c r="A31" s="11" t="s">
        <v>66</v>
      </c>
      <c r="B31" s="11" t="s">
        <v>67</v>
      </c>
    </row>
    <row r="32" spans="1:2" x14ac:dyDescent="0.3">
      <c r="A32" s="11" t="s">
        <v>68</v>
      </c>
      <c r="B32" s="11" t="s">
        <v>69</v>
      </c>
    </row>
    <row r="33" spans="1:2" x14ac:dyDescent="0.3">
      <c r="A33" s="11" t="s">
        <v>70</v>
      </c>
      <c r="B33" s="11" t="s">
        <v>71</v>
      </c>
    </row>
    <row r="34" spans="1:2" x14ac:dyDescent="0.3">
      <c r="A34" s="11" t="s">
        <v>72</v>
      </c>
      <c r="B34" s="11" t="s">
        <v>73</v>
      </c>
    </row>
    <row r="35" spans="1:2" x14ac:dyDescent="0.3">
      <c r="A35" s="11" t="s">
        <v>74</v>
      </c>
      <c r="B35" s="11" t="s">
        <v>75</v>
      </c>
    </row>
    <row r="36" spans="1:2" x14ac:dyDescent="0.3">
      <c r="A36" s="11" t="s">
        <v>76</v>
      </c>
      <c r="B36" s="11" t="s">
        <v>77</v>
      </c>
    </row>
    <row r="37" spans="1:2" x14ac:dyDescent="0.3">
      <c r="A37" s="12" t="s">
        <v>78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L20" sqref="L20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14.88671875" customWidth="1"/>
    <col min="8" max="8" width="14" customWidth="1"/>
    <col min="9" max="9" width="8.6640625" bestFit="1" customWidth="1"/>
    <col min="10" max="10" width="11.77734375" bestFit="1" customWidth="1"/>
    <col min="11" max="11" width="8.44140625" bestFit="1" customWidth="1"/>
    <col min="12" max="12" width="7.5546875" bestFit="1" customWidth="1"/>
    <col min="13" max="13" width="8.5546875" bestFit="1" customWidth="1"/>
    <col min="14" max="14" width="8.6640625" bestFit="1" customWidth="1"/>
    <col min="15" max="16" width="8.44140625" bestFit="1" customWidth="1"/>
  </cols>
  <sheetData>
    <row r="1" spans="1:16" ht="21" x14ac:dyDescent="0.4">
      <c r="A1" s="24" t="s">
        <v>90</v>
      </c>
    </row>
    <row r="4" spans="1:16" x14ac:dyDescent="0.3">
      <c r="A4" t="s">
        <v>17</v>
      </c>
    </row>
    <row r="5" spans="1:16" x14ac:dyDescent="0.3">
      <c r="B5" s="1" t="s">
        <v>8</v>
      </c>
      <c r="I5" s="2"/>
      <c r="J5" s="3"/>
      <c r="K5" s="3"/>
      <c r="L5" s="3"/>
      <c r="M5" s="3"/>
      <c r="N5" s="3"/>
      <c r="O5" s="3"/>
      <c r="P5" s="3"/>
    </row>
    <row r="6" spans="1:16" ht="15" thickBot="1" x14ac:dyDescent="0.35">
      <c r="B6" s="4" t="s">
        <v>9</v>
      </c>
      <c r="C6" s="4" t="s">
        <v>7</v>
      </c>
      <c r="D6" s="4" t="s">
        <v>6</v>
      </c>
      <c r="E6" s="4" t="s">
        <v>1</v>
      </c>
      <c r="F6" s="4" t="s">
        <v>14</v>
      </c>
      <c r="G6" s="4" t="s">
        <v>15</v>
      </c>
      <c r="H6" s="5" t="s">
        <v>10</v>
      </c>
      <c r="I6" s="6" t="s">
        <v>3</v>
      </c>
      <c r="J6" s="6" t="s">
        <v>2</v>
      </c>
      <c r="K6" s="6" t="s">
        <v>11</v>
      </c>
      <c r="L6" s="6" t="s">
        <v>0</v>
      </c>
      <c r="M6" s="6" t="s">
        <v>5</v>
      </c>
      <c r="N6" s="6" t="s">
        <v>12</v>
      </c>
      <c r="O6" s="6" t="s">
        <v>4</v>
      </c>
      <c r="P6" s="6" t="s">
        <v>13</v>
      </c>
    </row>
    <row r="7" spans="1:16" x14ac:dyDescent="0.3">
      <c r="D7" t="s">
        <v>79</v>
      </c>
      <c r="E7">
        <v>2030</v>
      </c>
      <c r="H7">
        <f>G18*1000</f>
        <v>1200.0000000000002</v>
      </c>
      <c r="J7" s="15" t="str">
        <f>F18</f>
        <v>FT-TRAETH</v>
      </c>
    </row>
    <row r="8" spans="1:16" x14ac:dyDescent="0.3">
      <c r="D8" t="s">
        <v>79</v>
      </c>
      <c r="E8">
        <v>0</v>
      </c>
      <c r="J8" t="str">
        <f>J7</f>
        <v>FT-TRAETH</v>
      </c>
    </row>
    <row r="9" spans="1:16" x14ac:dyDescent="0.3">
      <c r="D9" t="s">
        <v>79</v>
      </c>
      <c r="E9">
        <v>2030</v>
      </c>
      <c r="H9">
        <f>G19*1000</f>
        <v>5399.9999999999991</v>
      </c>
      <c r="J9" s="15" t="str">
        <f>F19</f>
        <v>FT-TRABDL</v>
      </c>
    </row>
    <row r="10" spans="1:16" x14ac:dyDescent="0.3">
      <c r="D10" t="s">
        <v>79</v>
      </c>
      <c r="E10">
        <v>0</v>
      </c>
      <c r="J10" s="15" t="str">
        <f>J9</f>
        <v>FT-TRABDL</v>
      </c>
    </row>
    <row r="16" spans="1:16" x14ac:dyDescent="0.3">
      <c r="F16" t="s">
        <v>89</v>
      </c>
    </row>
    <row r="17" spans="6:8" x14ac:dyDescent="0.3">
      <c r="F17" s="16" t="s">
        <v>80</v>
      </c>
      <c r="G17" s="17" t="s">
        <v>81</v>
      </c>
      <c r="H17" s="17" t="s">
        <v>82</v>
      </c>
    </row>
    <row r="18" spans="6:8" x14ac:dyDescent="0.3">
      <c r="F18" s="13" t="s">
        <v>83</v>
      </c>
      <c r="G18" s="18">
        <v>1.2000000000000002</v>
      </c>
      <c r="H18" s="19">
        <v>3.6000000000000005</v>
      </c>
    </row>
    <row r="19" spans="6:8" x14ac:dyDescent="0.3">
      <c r="F19" s="13" t="s">
        <v>84</v>
      </c>
      <c r="G19" s="18">
        <v>5.3999999999999995</v>
      </c>
      <c r="H19" s="19">
        <v>16.2</v>
      </c>
    </row>
    <row r="20" spans="6:8" x14ac:dyDescent="0.3">
      <c r="F20" s="13" t="s">
        <v>85</v>
      </c>
      <c r="G20" s="20">
        <v>0</v>
      </c>
      <c r="H20" s="21">
        <v>22.967918327216022</v>
      </c>
    </row>
    <row r="21" spans="6:8" x14ac:dyDescent="0.3">
      <c r="F21" s="13" t="s">
        <v>86</v>
      </c>
      <c r="G21" s="18">
        <v>1</v>
      </c>
      <c r="H21" s="19">
        <v>3</v>
      </c>
    </row>
    <row r="22" spans="6:8" x14ac:dyDescent="0.3">
      <c r="F22" s="13" t="s">
        <v>87</v>
      </c>
      <c r="G22" s="20">
        <v>0</v>
      </c>
      <c r="H22" s="19">
        <v>3</v>
      </c>
    </row>
    <row r="23" spans="6:8" x14ac:dyDescent="0.3">
      <c r="F23" s="14" t="s">
        <v>88</v>
      </c>
      <c r="G23" s="22">
        <v>0</v>
      </c>
      <c r="H23" s="23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/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9" width="8.6640625" bestFit="1" customWidth="1"/>
    <col min="10" max="11" width="8.44140625" bestFit="1" customWidth="1"/>
    <col min="12" max="12" width="7.5546875" bestFit="1" customWidth="1"/>
    <col min="13" max="13" width="8.5546875" bestFit="1" customWidth="1"/>
    <col min="14" max="14" width="8.6640625" bestFit="1" customWidth="1"/>
    <col min="15" max="16" width="8.44140625" bestFit="1" customWidth="1"/>
  </cols>
  <sheetData>
    <row r="1" spans="1:16" x14ac:dyDescent="0.3">
      <c r="A1" t="s">
        <v>18</v>
      </c>
    </row>
    <row r="2" spans="1:16" x14ac:dyDescent="0.3">
      <c r="B2" s="1" t="s">
        <v>16</v>
      </c>
      <c r="I2" s="2"/>
      <c r="J2" s="3"/>
      <c r="K2" s="3"/>
      <c r="L2" s="3"/>
      <c r="M2" s="3"/>
      <c r="N2" s="3"/>
      <c r="O2" s="3"/>
      <c r="P2" s="3"/>
    </row>
    <row r="3" spans="1:16" ht="15" thickBot="1" x14ac:dyDescent="0.35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6" t="s">
        <v>3</v>
      </c>
      <c r="J3" s="6" t="s">
        <v>2</v>
      </c>
      <c r="K3" s="6" t="s">
        <v>11</v>
      </c>
      <c r="L3" s="6" t="s">
        <v>0</v>
      </c>
      <c r="M3" s="6" t="s">
        <v>5</v>
      </c>
      <c r="N3" s="6" t="s">
        <v>12</v>
      </c>
      <c r="O3" s="6" t="s">
        <v>4</v>
      </c>
      <c r="P3" s="6" t="s">
        <v>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</vt:lpstr>
      <vt:lpstr>INS</vt:lpstr>
      <vt:lpstr>UPD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2021-04-07T12:39:26Z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938935458660125</vt:r8>
  </property>
</Properties>
</file>