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03EF3AAD-6E2B-4E09-B91C-2AB26DA954F1}"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8" i="65" l="1"/>
  <c r="I28" i="65"/>
  <c r="I27" i="65"/>
  <c r="J27" i="65" s="1"/>
  <c r="I26" i="65"/>
  <c r="J26" i="65" s="1"/>
  <c r="J29" i="65"/>
  <c r="J30" i="65"/>
  <c r="J31" i="65"/>
  <c r="H29" i="65"/>
  <c r="I29" i="65" s="1"/>
  <c r="H26" i="65"/>
  <c r="H27" i="65"/>
  <c r="F26" i="65"/>
  <c r="F27" i="65"/>
  <c r="F28" i="65"/>
  <c r="F29" i="65"/>
  <c r="F30" i="65"/>
  <c r="F31"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<sst xmlns="http://schemas.openxmlformats.org/spreadsheetml/2006/main" count="3169" uniqueCount="1125">
  <si>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</si>
  <si>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</si>
  <si>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</si>
  <si>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</si>
  <si>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</si>
  <si>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</si>
  <si>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</si>
  <si>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</si>
  <si>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</si>
  <si>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</si>
  <si>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</si>
  <si>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</si>
  <si>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</si>
  <si>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</si>
  <si>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</si>
  <si>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</si>
  <si>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</si>
  <si>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</si>
  <si>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</si>
  <si>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</si>
  <si>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</si>
  <si>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</si>
  <si>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</si>
  <si>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</si>
  <si>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</si>
  <si>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</si>
  <si>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</si>
  <si>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</si>
  <si>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</si>
  <si>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</si>
  <si>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</si>
  <si>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</si>
  <si>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</si>
  <si>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</si>
  <si>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</si>
  <si>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</si>
  <si>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</si>
  <si>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</si>
  <si>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</si>
  <si>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</si>
  <si>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</si>
  <si>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</si>
  <si>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</si>
  <si>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</si>
  <si>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</si>
  <si>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</si>
  <si>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</si>
  <si>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</si>
  <si>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</si>
  <si>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</si>
  <si>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</si>
  <si>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</si>
  <si>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</si>
  <si>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</si>
  <si>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</si>
  <si>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</si>
  <si>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</si>
  <si>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</si>
  <si>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</si>
  <si>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</si>
  <si>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</si>
  <si>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</si>
  <si>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</si>
  <si>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</si>
  <si>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</si>
  <si>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</si>
  <si>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</si>
  <si>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</si>
  <si>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</si>
  <si>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</si>
  <si>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</si>
  <si>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</si>
  <si>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</si>
  <si>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</si>
  <si>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</si>
  <si>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</si>
  <si>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</si>
  <si>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</si>
  <si>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</si>
  <si>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</si>
  <si>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</si>
  <si>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</si>
  <si>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</si>
  <si>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</si>
  <si>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</si>
  <si>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</si>
  <si>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</si>
  <si>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</si>
  <si>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</si>
  <si>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</si>
  <si>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</si>
  <si>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</si>
  <si>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</si>
  <si>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</si>
  <si>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</si>
  <si>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</si>
  <si>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</si>
  <si>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</si>
  <si>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</si>
  <si>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</si>
  <si>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</si>
  <si>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</si>
  <si>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</si>
  <si>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</si>
  <si>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</si>
  <si>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</si>
  <si>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</si>
  <si>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</si>
  <si>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</si>
  <si>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</si>
  <si>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</si>
  <si>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</si>
  <si>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</si>
  <si>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</si>
  <si>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</si>
  <si>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</si>
  <si>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</si>
  <si>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</si>
  <si>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</si>
  <si>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</si>
  <si>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</si>
  <si>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</si>
  <si>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</si>
  <si>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</si>
  <si>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</si>
  <si>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</si>
  <si>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</si>
  <si>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</si>
  <si>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</si>
  <si>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</si>
  <si>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</si>
  <si>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</si>
  <si>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</si>
  <si>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</si>
  <si>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</si>
  <si>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</si>
  <si>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</si>
  <si>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</si>
  <si>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</si>
  <si>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</si>
  <si>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</si>
  <si>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</si>
  <si>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</si>
  <si>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</si>
  <si>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</si>
  <si>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</si>
  <si>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</si>
  <si>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</si>
  <si>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</si>
  <si>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</si>
  <si>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</si>
  <si>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</si>
  <si>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</si>
  <si>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</si>
  <si>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</si>
  <si>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</si>
  <si>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</si>
  <si>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</si>
  <si>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</si>
  <si>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</si>
  <si>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</si>
  <si>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</si>
  <si>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</si>
  <si>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</si>
  <si>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</si>
  <si>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</si>
  <si>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</si>
  <si>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</si>
  <si>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</si>
  <si>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</si>
  <si>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</si>
  <si>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</si>
  <si>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</si>
  <si>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</si>
  <si>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</si>
  <si>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</si>
  <si>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</si>
  <si>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</si>
  <si>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</si>
  <si>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</si>
  <si>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</si>
  <si>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</si>
  <si>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</si>
  <si>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</si>
  <si>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</si>
  <si>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</si>
  <si>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</si>
  <si>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</si>
  <si>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</si>
  <si>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</si>
  <si>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</si>
  <si>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</si>
  <si>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</si>
  <si>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</si>
  <si>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</si>
  <si>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</si>
  <si>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</si>
  <si>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</si>
  <si>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</si>
  <si>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</si>
  <si>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</si>
  <si>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</si>
  <si>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</si>
  <si>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</si>
  <si>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</si>
  <si>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</si>
  <si>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</si>
  <si>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</si>
  <si>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</si>
  <si>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</si>
  <si>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</si>
  <si>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</si>
  <si>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</si>
  <si>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</si>
  <si>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</si>
  <si>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</si>
  <si>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</si>
  <si>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</si>
  <si>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</si>
  <si>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</si>
  <si>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</si>
  <si>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</si>
  <si>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</si>
  <si>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</si>
  <si>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</si>
  <si>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</si>
  <si>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</si>
  <si>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</si>
  <si>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</si>
  <si>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</si>
  <si>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</si>
  <si>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</si>
  <si>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</si>
  <si>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</si>
  <si>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</si>
  <si>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</si>
  <si>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</si>
  <si>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</si>
  <si>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</si>
  <si>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</si>
  <si>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</si>
  <si>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</si>
  <si>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</si>
  <si>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</si>
  <si>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</si>
  <si>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</si>
  <si>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</si>
  <si>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</si>
  <si>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</si>
  <si>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</si>
  <si>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</si>
  <si>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</si>
  <si>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</si>
  <si>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</si>
  <si>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</si>
  <si>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</si>
  <si>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</si>
  <si>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</si>
  <si>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</si>
  <si>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</si>
  <si>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</si>
  <si>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</si>
  <si>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</si>
  <si>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</si>
  <si>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</si>
  <si>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</si>
  <si>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</si>
  <si>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</si>
  <si>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</si>
  <si>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</si>
  <si>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</si>
  <si>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</si>
  <si>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</si>
  <si>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</si>
  <si>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</si>
  <si>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</si>
  <si>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</si>
  <si>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</si>
  <si>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</si>
  <si>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</si>
  <si>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</si>
  <si>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</si>
  <si>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</si>
  <si>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</si>
  <si>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</si>
  <si>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</si>
  <si>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</si>
  <si>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</si>
  <si>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</si>
  <si>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</si>
  <si>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</si>
  <si>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</si>
  <si>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</si>
  <si>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</si>
  <si>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</si>
  <si>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</si>
  <si>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</si>
  <si>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</si>
  <si>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</si>
  <si>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</si>
  <si>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</si>
  <si>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</si>
  <si>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</si>
  <si>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</si>
  <si>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</si>
  <si>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</si>
  <si>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</si>
  <si>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</si>
  <si>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</si>
  <si>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</si>
  <si>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</si>
  <si>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</si>
  <si>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</si>
  <si>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</si>
  <si>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</si>
  <si>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</si>
  <si>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</si>
  <si>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</si>
  <si>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</si>
  <si>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</si>
  <si>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</si>
  <si>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</si>
  <si>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</si>
  <si>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</si>
  <si>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</si>
  <si>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</si>
  <si>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</si>
  <si>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</si>
  <si>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</si>
  <si>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</si>
  <si>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</si>
  <si>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</si>
  <si>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</si>
  <si>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</si>
  <si>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</si>
  <si>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</si>
  <si>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</si>
  <si>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</si>
  <si>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</si>
  <si>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</si>
  <si>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</si>
  <si>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</si>
  <si>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</si>
  <si>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</si>
  <si>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</si>
  <si>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</si>
  <si>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</si>
  <si>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</si>
  <si>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</si>
  <si>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</si>
  <si>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</si>
  <si>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</si>
  <si>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</si>
  <si>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</si>
  <si>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</si>
  <si>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</si>
  <si>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</si>
  <si>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</si>
  <si>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</si>
  <si>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</si>
  <si>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</si>
  <si>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</si>
  <si>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</si>
  <si>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</si>
  <si>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</si>
  <si>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</si>
  <si>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</si>
  <si>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</si>
  <si>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</si>
  <si>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</si>
  <si>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</si>
  <si>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</si>
  <si>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</si>
  <si>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</si>
  <si>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</si>
  <si>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</si>
  <si>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</si>
  <si>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</si>
  <si>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</si>
  <si>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</si>
  <si>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</si>
  <si>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</si>
  <si>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</si>
  <si>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</si>
  <si>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</si>
  <si>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</si>
  <si>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</si>
  <si>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</si>
  <si>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</si>
  <si>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</si>
  <si>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</si>
  <si>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</si>
  <si>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</si>
  <si>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</si>
  <si>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</si>
  <si>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</si>
  <si>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</si>
  <si>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</si>
  <si>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</si>
  <si>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</si>
  <si>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</si>
  <si>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</si>
  <si>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</si>
  <si>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</si>
  <si>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</si>
  <si>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</si>
  <si>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</si>
  <si>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</si>
  <si>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</si>
  <si>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</si>
  <si>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</si>
  <si>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</si>
  <si>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</si>
  <si>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</si>
  <si>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</si>
  <si>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</si>
  <si>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</si>
  <si>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</si>
  <si>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</si>
  <si>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</si>
  <si>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</si>
  <si>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</si>
  <si>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</si>
  <si>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</si>
  <si>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</si>
  <si>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</si>
  <si>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</si>
  <si>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</si>
  <si>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</si>
  <si>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</si>
  <si>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</si>
  <si>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</si>
  <si>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</si>
  <si>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</si>
  <si>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</si>
  <si>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</si>
  <si>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</si>
  <si>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</si>
  <si>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</si>
  <si>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</si>
  <si>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</si>
  <si>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</si>
  <si>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</si>
  <si>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</si>
  <si>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</si>
  <si>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</si>
  <si>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</si>
  <si>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</si>
  <si>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</si>
  <si>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</si>
  <si>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</si>
  <si>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</si>
  <si>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</si>
  <si>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</si>
  <si>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</si>
  <si>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</si>
  <si>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</si>
  <si>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</si>
  <si>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</si>
  <si>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</si>
  <si>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</si>
  <si>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</si>
  <si>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</si>
  <si>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</si>
  <si>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</si>
  <si>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</si>
  <si>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</si>
  <si>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</si>
  <si>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</si>
  <si>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</si>
  <si>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</si>
  <si>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</si>
  <si>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</si>
  <si>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</si>
  <si>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</si>
  <si>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</si>
  <si>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</si>
  <si>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</si>
  <si>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</si>
  <si>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</si>
  <si>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</si>
  <si>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</si>
  <si>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</si>
  <si>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</si>
  <si>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</si>
  <si>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</si>
  <si>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</si>
  <si>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</si>
  <si>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</si>
  <si>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</si>
  <si>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</si>
  <si>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</si>
  <si>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</si>
  <si>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</si>
  <si>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</si>
  <si>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</si>
  <si>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</si>
  <si>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</si>
  <si>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</si>
  <si>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</si>
  <si>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</si>
  <si>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</si>
  <si>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</si>
  <si>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</si>
  <si>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</si>
  <si>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</si>
  <si>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</si>
  <si>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</si>
  <si>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</si>
  <si>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</si>
  <si>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</si>
  <si>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</si>
  <si>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</si>
  <si>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</si>
  <si>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</si>
  <si>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</si>
  <si>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</si>
  <si>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</si>
  <si>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</si>
  <si>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</si>
  <si>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</si>
  <si>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</si>
  <si>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</si>
  <si>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</si>
  <si>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</si>
  <si>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</si>
  <si>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</si>
  <si>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</si>
  <si>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</si>
  <si>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</si>
  <si>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</si>
  <si>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</si>
  <si>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</si>
  <si>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</si>
  <si>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</si>
  <si>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</si>
  <si>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</si>
  <si>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</si>
  <si>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</si>
  <si>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</si>
  <si>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</si>
  <si>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</si>
  <si>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</si>
  <si>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</si>
  <si>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</si>
  <si>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</si>
  <si>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</si>
  <si>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</si>
  <si>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</si>
  <si>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</si>
  <si>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</si>
  <si>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</si>
  <si>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</si>
  <si>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</si>
  <si>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</si>
  <si>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</si>
  <si>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</si>
  <si>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</si>
  <si>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</si>
  <si>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</si>
  <si>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</si>
  <si>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</si>
  <si>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</si>
  <si>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</si>
  <si>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</si>
  <si>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</si>
  <si>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</si>
  <si>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</si>
  <si>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</si>
  <si>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</si>
  <si>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</si>
  <si>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</si>
  <si>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</si>
  <si>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</si>
  <si>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</si>
  <si>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</si>
  <si>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</si>
  <si>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</si>
  <si>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</si>
  <si>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</si>
  <si>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</si>
  <si>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</si>
  <si>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</si>
  <si>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</si>
  <si>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</si>
  <si>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</si>
  <si>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</si>
  <si>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</si>
  <si>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</si>
  <si>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</si>
  <si>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</si>
  <si>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</si>
  <si>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</si>
  <si>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</si>
  <si>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</si>
  <si>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</si>
  <si>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</si>
  <si>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</si>
  <si>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</si>
  <si>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</si>
  <si>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</si>
  <si>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</si>
  <si>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</si>
  <si>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</si>
  <si>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</si>
  <si>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</si>
  <si>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</si>
  <si>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</si>
  <si>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</si>
  <si>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</si>
  <si>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</si>
  <si>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</si>
  <si>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</si>
  <si>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</si>
  <si>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</si>
  <si>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</si>
  <si>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</si>
  <si>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</si>
  <si>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</si>
  <si>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</si>
  <si>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</si>
  <si>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</si>
  <si>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</si>
  <si>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</si>
  <si>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</si>
  <si>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</si>
  <si>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</si>
  <si>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</si>
  <si>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</si>
  <si>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</si>
  <si>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</si>
  <si>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</si>
  <si>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</si>
  <si>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</si>
  <si>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</si>
  <si>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</si>
  <si>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</si>
  <si>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</si>
  <si>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</si>
  <si>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</si>
  <si>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</si>
  <si>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</si>
  <si>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</si>
  <si>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</si>
  <si>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</si>
  <si>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</si>
  <si>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</si>
  <si>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</si>
  <si>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</si>
  <si>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</si>
  <si>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</si>
  <si>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</si>
  <si>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</si>
  <si>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</si>
  <si>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</si>
  <si>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</si>
  <si>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</si>
  <si>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</si>
  <si>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</si>
  <si>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</si>
  <si>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</si>
  <si>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</si>
  <si>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</si>
  <si>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</si>
  <si>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</si>
  <si>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</si>
  <si>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</si>
  <si>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</si>
  <si>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</si>
  <si>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</si>
  <si>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</si>
  <si>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</si>
  <si>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</si>
  <si>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</si>
  <si>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</si>
  <si>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</si>
  <si>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</si>
  <si>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</si>
  <si>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</si>
  <si>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</si>
  <si>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</si>
  <si>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</si>
  <si>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</si>
  <si>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</si>
  <si>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</si>
  <si>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</si>
  <si>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</si>
  <si>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</si>
  <si>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</si>
  <si>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</si>
  <si>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</si>
  <si>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</si>
  <si>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</si>
  <si>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</si>
  <si>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</si>
  <si>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</si>
  <si>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</si>
  <si>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</si>
  <si>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</si>
  <si>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</si>
  <si>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</si>
  <si>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</si>
  <si>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</si>
  <si>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</si>
  <si>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</si>
  <si>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</si>
  <si>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</si>
  <si>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</si>
  <si>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</si>
  <si>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</si>
  <si>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</si>
  <si>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</si>
  <si>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</si>
  <si>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</si>
  <si>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</si>
  <si>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</si>
  <si>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</si>
  <si>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</si>
  <si>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</si>
  <si>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</si>
  <si>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</si>
  <si>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</si>
  <si>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</si>
  <si>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</si>
  <si>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</si>
  <si>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</si>
  <si>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</si>
  <si>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</si>
  <si>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</si>
  <si>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</si>
  <si>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</si>
  <si>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</si>
  <si>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</si>
  <si>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</si>
  <si>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</si>
  <si>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</si>
  <si>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</si>
  <si>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</si>
  <si>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</si>
  <si>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</si>
  <si>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</si>
  <si>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</si>
  <si>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</si>
  <si>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</si>
  <si>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</si>
  <si>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</si>
  <si>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</si>
  <si>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</si>
  <si>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</si>
  <si>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</si>
  <si>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</si>
  <si>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</si>
  <si>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</si>
  <si>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</si>
  <si>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</si>
  <si>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</si>
  <si>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</si>
  <si>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</si>
  <si>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</si>
  <si>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</si>
  <si>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</si>
  <si>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</si>
  <si>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</si>
  <si>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</si>
  <si>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</si>
  <si>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</si>
  <si>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</si>
  <si>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</si>
  <si>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</si>
  <si>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</si>
  <si>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</si>
  <si>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</si>
  <si>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</si>
  <si>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</si>
  <si>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</si>
  <si>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</si>
  <si>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</si>
  <si>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</si>
  <si>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</si>
  <si>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</si>
  <si>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</si>
  <si>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</si>
  <si>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</si>
  <si>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</si>
  <si>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</si>
  <si>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</si>
  <si>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</si>
  <si>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</si>
  <si>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</si>
  <si>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</si>
  <si>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</si>
  <si>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</si>
  <si>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</si>
  <si>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</si>
  <si>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</si>
  <si>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</si>
  <si>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</si>
  <si>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</si>
  <si>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</si>
  <si>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</si>
  <si>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</si>
  <si>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</si>
  <si>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</si>
  <si>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</si>
  <si>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</si>
  <si>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</si>
  <si>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</si>
  <si>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</si>
  <si>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</si>
  <si>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</si>
  <si>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</si>
  <si>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</si>
  <si>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</si>
  <si>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</si>
  <si>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</si>
  <si>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</si>
  <si>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</si>
  <si>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</si>
  <si>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</si>
  <si>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</si>
  <si>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</si>
  <si>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</si>
  <si>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</si>
  <si>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</si>
  <si>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</si>
  <si>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</si>
  <si>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</si>
  <si>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</si>
  <si>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</si>
  <si>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</si>
  <si>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</si>
  <si>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</si>
  <si>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</si>
  <si>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</si>
  <si>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</si>
  <si>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</si>
  <si>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</si>
  <si>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</si>
  <si>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</si>
  <si>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</si>
  <si>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</si>
  <si>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</si>
  <si>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</si>
  <si>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</si>
  <si>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</si>
  <si>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</si>
  <si>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</si>
  <si>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</si>
  <si>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</si>
  <si>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</si>
  <si>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</si>
  <si>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</si>
  <si>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</si>
  <si>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</si>
  <si>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</si>
  <si>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</si>
  <si>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</si>
  <si>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</si>
  <si>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</si>
  <si>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</si>
  <si>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</si>
  <si>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</si>
  <si>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</si>
  <si>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</si>
  <si>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</si>
  <si>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</si>
  <si>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</si>
  <si>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</si>
  <si>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</si>
  <si>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</si>
  <si>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</si>
  <si>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</si>
  <si>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</si>
  <si>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</si>
  <si>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</si>
  <si>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</si>
  <si>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</si>
  <si>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</si>
  <si>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</si>
  <si>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</si>
  <si>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</si>
  <si>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</si>
  <si>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</si>
  <si>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</si>
  <si>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</si>
  <si>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</si>
  <si>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</si>
  <si>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</si>
  <si>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</si>
  <si>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</si>
  <si>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</si>
  <si>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</si>
  <si>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</si>
  <si>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</si>
  <si>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</si>
  <si>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</si>
  <si>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</si>
  <si>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</si>
  <si>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</si>
  <si>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</si>
  <si>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</si>
  <si>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</si>
  <si>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</si>
  <si>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</si>
  <si>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</si>
  <si>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</si>
  <si>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</si>
  <si>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</si>
  <si>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</si>
  <si>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</si>
  <si>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</si>
  <si>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</si>
  <si>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</si>
  <si>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</si>
  <si>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</si>
  <si>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</si>
  <si>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</si>
  <si>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</si>
  <si>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</si>
  <si>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</si>
  <si>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</si>
  <si>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</si>
  <si>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</si>
  <si>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</si>
  <si>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</si>
  <si>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</si>
  <si>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</si>
  <si>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</si>
  <si>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</si>
  <si>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</si>
  <si>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</si>
  <si>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</si>
  <si>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</si>
  <si>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</si>
  <si>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</si>
  <si>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</si>
  <si>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</si>
  <si>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</si>
  <si>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</si>
  <si>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</si>
  <si>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</si>
  <si>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</si>
  <si>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</si>
  <si>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</si>
  <si>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</si>
  <si>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</si>
  <si>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</si>
  <si>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</si>
  <si>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</si>
  <si>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</si>
  <si>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</si>
  <si>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</si>
  <si>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</si>
  <si>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</si>
  <si>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</si>
  <si>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</si>
  <si>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</si>
  <si>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</si>
  <si>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</si>
  <si>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</si>
  <si>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</si>
  <si>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</si>
  <si>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</si>
  <si>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</si>
  <si>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</si>
  <si>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</si>
  <si>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</si>
  <si>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</si>
  <si>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</si>
  <si>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</si>
  <si>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</si>
  <si>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</si>
  <si>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</si>
  <si>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</si>
  <si>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</si>
  <si>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</si>
  <si>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</si>
  <si>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</si>
  <si>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</si>
  <si>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</si>
  <si>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</si>
  <si>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</si>
  <si>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</si>
  <si>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</si>
  <si>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</si>
  <si>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</si>
  <si>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</si>
  <si>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</si>
  <si>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</si>
  <si>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</si>
  <si>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</si>
  <si>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</si>
  <si>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</si>
  <si>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</si>
  <si>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</si>
  <si>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</si>
  <si>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</si>
  <si>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</si>
  <si>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</si>
  <si>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</si>
  <si>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</si>
  <si>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</si>
  <si>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</si>
  <si>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</si>
  <si>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</si>
  <si>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</si>
  <si>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</si>
  <si>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</si>
  <si>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</si>
  <si>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</si>
  <si>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</si>
  <si>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</si>
  <si>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</si>
  <si>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</si>
  <si>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</si>
  <si>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</si>
  <si>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</si>
  <si>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</si>
  <si>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</si>
  <si>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</si>
  <si>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</si>
  <si>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</si>
  <si>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</si>
  <si>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</si>
  <si>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</si>
  <si>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</si>
  <si>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</si>
  <si>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</si>
  <si>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</si>
  <si>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</si>
  <si>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</si>
  <si>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</si>
  <si>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</si>
  <si>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</si>
  <si>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</si>
  <si>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</si>
  <si>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</si>
  <si>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</si>
  <si>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</si>
  <si>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</si>
  <si>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</si>
  <si>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</si>
  <si>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</si>
  <si>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</si>
  <si>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</si>
  <si>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</si>
  <si>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</si>
  <si>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</si>
  <si>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</si>
  <si>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</si>
  <si>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</si>
  <si>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</si>
  <si>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</si>
  <si>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</si>
  <si>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</si>
  <si>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</si>
  <si>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</si>
  <si>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</si>
  <si>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</si>
  <si>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</si>
  <si>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</si>
  <si>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</si>
  <si>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</si>
  <si>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</si>
  <si>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</si>
  <si>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</si>
  <si>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</si>
  <si>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</si>
  <si>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</si>
  <si>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</si>
  <si>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</si>
  <si>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</si>
  <si>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</si>
  <si>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</si>
  <si>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</si>
  <si>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</si>
  <si>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</si>
  <si>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</si>
  <si>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</si>
  <si>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</si>
  <si>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</si>
  <si>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</si>
  <si>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</si>
  <si>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</si>
  <si>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</si>
  <si>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</si>
  <si>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</si>
  <si>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</si>
  <si>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</si>
  <si>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</si>
  <si>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</si>
  <si>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</si>
  <si>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</si>
  <si>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</si>
  <si>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</si>
  <si>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</si>
  <si>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</si>
  <si>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</si>
  <si>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</si>
  <si>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</si>
  <si>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</si>
  <si>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</si>
  <si>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</si>
  <si>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</si>
  <si>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</si>
  <si>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</si>
  <si>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</si>
  <si>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</si>
  <si>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</si>
  <si>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</si>
  <si>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</si>
  <si>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</si>
  <si>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</si>
  <si>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</si>
  <si>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</si>
  <si>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</si>
  <si>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</si>
  <si>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</si>
  <si>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</si>
  <si>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</si>
  <si>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</si>
  <si>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</si>
  <si>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</si>
  <si>
    <t>ACT_BND~2030</t>
  </si>
  <si>
    <t>DELIV~2030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</si>
</sst>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2" fontId="30" fillId="0" borderId="143" xfId="0" applyNumberFormat="1" applyFont="1" applyBorder="1"/>
    <xf numFmtId="40" fontId="0" fillId="0" borderId="0" xfId="0" applyNumberForma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3" t="s">
        <v>215</v>
      </c>
      <c r="B17" s="933"/>
      <c r="C17" s="933"/>
      <c r="D17" s="933"/>
      <c r="E17" s="933"/>
      <c r="F17" s="93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4" t="s">
        <v>217</v>
      </c>
      <c r="C20" s="934"/>
      <c r="D20" s="934"/>
      <c r="E20" s="934"/>
      <c r="F20" s="934"/>
      <c r="G20" s="52"/>
      <c r="H20" s="52"/>
      <c r="I20" s="53"/>
      <c r="J20" s="53"/>
      <c r="K20" s="53"/>
      <c r="L20" s="53"/>
      <c r="M20" s="53"/>
      <c r="N20" s="53"/>
    </row>
    <row r="21" spans="1:14" ht="17.25" customHeight="1">
      <c r="A21" s="51" t="s">
        <v>218</v>
      </c>
      <c r="B21" s="935" t="s">
        <v>221</v>
      </c>
      <c r="C21" s="935"/>
      <c r="D21" s="935"/>
      <c r="E21" s="935"/>
      <c r="F21" s="935"/>
      <c r="G21" s="52"/>
      <c r="H21" s="52"/>
      <c r="I21" s="53"/>
      <c r="J21" s="53"/>
      <c r="K21" s="53"/>
      <c r="L21" s="53"/>
      <c r="M21" s="53"/>
      <c r="N21" s="53"/>
    </row>
    <row r="22" spans="1:14" ht="17.25" customHeight="1">
      <c r="A22" s="51" t="s">
        <v>219</v>
      </c>
      <c r="B22" s="935" t="s">
        <v>220</v>
      </c>
      <c r="C22" s="935"/>
      <c r="D22" s="935"/>
      <c r="E22" s="935"/>
      <c r="F22" s="93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zoomScale="85" zoomScaleNormal="85" workbookViewId="0">
      <selection activeCell="J27" sqref="J27"/>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1">
      <c r="E2" s="334" t="s">
        <v>75</v>
      </c>
      <c r="F2" s="334"/>
      <c r="H2" s="334"/>
      <c r="I2" s="334"/>
      <c r="J2" s="334"/>
    </row>
    <row r="3" spans="2:11">
      <c r="B3" s="335" t="s">
        <v>783</v>
      </c>
      <c r="C3" s="335" t="s">
        <v>69</v>
      </c>
      <c r="D3" s="336" t="s">
        <v>76</v>
      </c>
      <c r="E3" s="335" t="s">
        <v>77</v>
      </c>
      <c r="F3" s="348" t="s">
        <v>803</v>
      </c>
      <c r="G3" s="337" t="s">
        <v>810</v>
      </c>
      <c r="H3" s="337" t="s">
        <v>1120</v>
      </c>
      <c r="I3" s="337" t="s">
        <v>1124</v>
      </c>
      <c r="J3" s="337" t="s">
        <v>1122</v>
      </c>
      <c r="K3" s="337" t="s">
        <v>1121</v>
      </c>
    </row>
    <row r="4" spans="2:11" ht="27.6" thickBot="1">
      <c r="B4" s="787" t="s">
        <v>783</v>
      </c>
      <c r="C4" s="787" t="s">
        <v>78</v>
      </c>
      <c r="D4" s="787" t="s">
        <v>79</v>
      </c>
      <c r="E4" s="787" t="s">
        <v>80</v>
      </c>
      <c r="F4" s="787" t="s">
        <v>774</v>
      </c>
      <c r="G4" s="787" t="s">
        <v>811</v>
      </c>
      <c r="H4" s="787"/>
      <c r="I4" s="787"/>
      <c r="J4" s="787"/>
      <c r="K4" s="787"/>
    </row>
    <row r="5" spans="2:11" ht="15" thickBot="1">
      <c r="B5" s="787" t="s">
        <v>784</v>
      </c>
      <c r="C5" s="787"/>
      <c r="D5" s="788"/>
      <c r="E5" s="788"/>
      <c r="F5" s="788"/>
      <c r="G5" s="788" t="s">
        <v>812</v>
      </c>
      <c r="H5" s="788" t="s">
        <v>785</v>
      </c>
      <c r="I5" s="788" t="s">
        <v>785</v>
      </c>
      <c r="J5" s="788" t="s">
        <v>785</v>
      </c>
      <c r="K5" s="788" t="s">
        <v>785</v>
      </c>
    </row>
    <row r="6" spans="2:11"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0.01</v>
      </c>
      <c r="K10" s="357">
        <v>5</v>
      </c>
    </row>
    <row r="11" spans="2:11"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0.01</v>
      </c>
      <c r="K11" s="357">
        <v>5</v>
      </c>
    </row>
    <row r="12" spans="2:11"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0.01</v>
      </c>
      <c r="K12" s="357">
        <v>5</v>
      </c>
    </row>
    <row r="13" spans="2:11"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482">
        <v>4</v>
      </c>
      <c r="J13" s="357">
        <v>0.01</v>
      </c>
      <c r="K13" s="357">
        <v>5</v>
      </c>
    </row>
    <row r="14" spans="2:11"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482">
        <v>4</v>
      </c>
      <c r="J14" s="357">
        <v>0.01</v>
      </c>
      <c r="K14" s="357">
        <v>5</v>
      </c>
    </row>
    <row r="15" spans="2:11"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0.01</v>
      </c>
      <c r="K15" s="357">
        <v>5</v>
      </c>
    </row>
    <row r="16" spans="2:11"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4</v>
      </c>
      <c r="J17" s="357">
        <v>0.01</v>
      </c>
      <c r="K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3.2"/>
    <row r="22" spans="1:13">
      <c r="F22" s="492"/>
      <c r="G22" s="334" t="s">
        <v>75</v>
      </c>
      <c r="I22" s="201"/>
      <c r="J22" s="201"/>
    </row>
    <row r="23" spans="1:13">
      <c r="F23" s="335" t="s">
        <v>783</v>
      </c>
      <c r="G23" s="335" t="s">
        <v>69</v>
      </c>
      <c r="H23" s="337" t="s">
        <v>1117</v>
      </c>
      <c r="I23" s="337" t="s">
        <v>1123</v>
      </c>
      <c r="J23" s="337" t="s">
        <v>1118</v>
      </c>
      <c r="K23" s="337" t="s">
        <v>1119</v>
      </c>
    </row>
    <row r="24" spans="1:13" ht="27.6" thickBot="1">
      <c r="F24" s="787" t="s">
        <v>783</v>
      </c>
      <c r="G24" s="787" t="s">
        <v>78</v>
      </c>
      <c r="H24" s="787"/>
      <c r="I24" s="787"/>
      <c r="J24" s="787"/>
      <c r="K24" s="787"/>
    </row>
    <row r="25" spans="1:13" ht="15" thickBot="1">
      <c r="F25" s="787" t="s">
        <v>784</v>
      </c>
      <c r="G25" s="787"/>
      <c r="H25" s="788" t="s">
        <v>86</v>
      </c>
      <c r="I25" s="788" t="s">
        <v>86</v>
      </c>
      <c r="J25" s="788" t="s">
        <v>86</v>
      </c>
      <c r="K25" s="788" t="s">
        <v>86</v>
      </c>
    </row>
    <row r="26" spans="1:13">
      <c r="B26" s="201"/>
      <c r="F26" s="332" t="str">
        <f>Regions!$C$3</f>
        <v>IE</v>
      </c>
      <c r="G26" s="332" t="str">
        <f>C10</f>
        <v>FT-TRAETH</v>
      </c>
      <c r="H26" s="927">
        <f>ROUNDUP('EB2018'!AJ45*0.041868,1)</f>
        <v>1.2000000000000002</v>
      </c>
      <c r="I26" s="928">
        <f>H26*3</f>
        <v>3.6000000000000005</v>
      </c>
      <c r="J26" s="928">
        <f>I26</f>
        <v>3.6000000000000005</v>
      </c>
      <c r="K26" s="357">
        <v>5</v>
      </c>
    </row>
    <row r="27" spans="1:13">
      <c r="B27" s="201"/>
      <c r="F27" s="332" t="str">
        <f>Regions!$C$3</f>
        <v>IE</v>
      </c>
      <c r="G27" s="332" t="str">
        <f>C11</f>
        <v>FT-TRABDL</v>
      </c>
      <c r="H27" s="927">
        <f>ROUNDUP('EB2018'!AI45*0.041868,1)</f>
        <v>5.3999999999999995</v>
      </c>
      <c r="I27" s="928">
        <f>H27*3</f>
        <v>16.2</v>
      </c>
      <c r="J27" s="928">
        <f t="shared" ref="J27:J31" si="0">I27</f>
        <v>16.2</v>
      </c>
      <c r="K27" s="357">
        <v>5</v>
      </c>
    </row>
    <row r="28" spans="1:13">
      <c r="B28" s="201"/>
      <c r="F28" s="332" t="str">
        <f>Regions!$C$3</f>
        <v>IE</v>
      </c>
      <c r="G28" s="332" t="str">
        <f>C12</f>
        <v>FT-TRABJK</v>
      </c>
      <c r="H28" s="482">
        <v>0</v>
      </c>
      <c r="I28" s="929">
        <f>0.5*'EB2018'!AQ52*0.041868</f>
        <v>22.967918327216022</v>
      </c>
      <c r="J28" s="928">
        <f>4*'EB2018'!AQ52*0.041868</f>
        <v>183.74334661772818</v>
      </c>
      <c r="K28" s="357">
        <v>5</v>
      </c>
    </row>
    <row r="29" spans="1:13">
      <c r="B29" s="201"/>
      <c r="F29" s="332" t="str">
        <f>Regions!$C$3</f>
        <v>IE</v>
      </c>
      <c r="G29" s="332" t="str">
        <f>C13</f>
        <v>FT-TRACNG</v>
      </c>
      <c r="H29" s="927">
        <f>ROUNDUP('EB2018'!AA45*0.041868,1)</f>
        <v>1</v>
      </c>
      <c r="I29" s="928">
        <f>H29*3</f>
        <v>3</v>
      </c>
      <c r="J29" s="928">
        <f t="shared" si="0"/>
        <v>3</v>
      </c>
      <c r="K29" s="357">
        <v>5</v>
      </c>
      <c r="M29" s="932"/>
    </row>
    <row r="30" spans="1:13">
      <c r="B30" s="201"/>
      <c r="F30" s="332" t="str">
        <f>Regions!$C$3</f>
        <v>IE</v>
      </c>
      <c r="G30" s="332" t="str">
        <f>C14</f>
        <v>FT-TRABNG</v>
      </c>
      <c r="H30" s="357">
        <v>0</v>
      </c>
      <c r="I30" s="928">
        <f>I29</f>
        <v>3</v>
      </c>
      <c r="J30" s="928">
        <f t="shared" si="0"/>
        <v>3</v>
      </c>
      <c r="K30" s="357">
        <v>5</v>
      </c>
      <c r="L30" s="492"/>
    </row>
    <row r="31" spans="1:13">
      <c r="B31" s="201"/>
      <c r="F31" s="346" t="str">
        <f>Regions!$C$3</f>
        <v>IE</v>
      </c>
      <c r="G31" s="346" t="str">
        <f>C16</f>
        <v>FT-TRALNG</v>
      </c>
      <c r="H31" s="361">
        <v>0</v>
      </c>
      <c r="I31" s="931">
        <f>I29</f>
        <v>3</v>
      </c>
      <c r="J31" s="931">
        <f t="shared" si="0"/>
        <v>3</v>
      </c>
      <c r="K31" s="361">
        <v>5</v>
      </c>
      <c r="L31" s="492"/>
      <c r="M31" s="492"/>
    </row>
    <row r="32" spans="1:13">
      <c r="L32" s="492"/>
      <c r="M32" s="492"/>
    </row>
    <row r="33" spans="12:13">
      <c r="L33" s="492"/>
      <c r="M33" s="492"/>
    </row>
    <row r="34" spans="12:13">
      <c r="L34" s="492"/>
      <c r="M34" s="492"/>
    </row>
    <row r="35" spans="12:13">
      <c r="L35" s="492"/>
      <c r="M35" s="492"/>
    </row>
    <row r="36" spans="12:13">
      <c r="L36" s="492"/>
      <c r="M36" s="492"/>
    </row>
    <row r="37" spans="12:13">
      <c r="L37" s="492"/>
      <c r="M37" s="492"/>
    </row>
    <row r="38" spans="12:13">
      <c r="L38" s="492"/>
      <c r="M38" s="492"/>
    </row>
    <row r="39" spans="12:13">
      <c r="L39" s="492"/>
      <c r="M39" s="492"/>
    </row>
    <row r="40" spans="12:13">
      <c r="L40" s="492"/>
      <c r="M40" s="492"/>
    </row>
    <row r="41" spans="12:13">
      <c r="L41" s="492"/>
      <c r="M41" s="492"/>
    </row>
    <row r="42" spans="12:13">
      <c r="L42" s="492"/>
      <c r="M42" s="492"/>
    </row>
    <row r="43" spans="12:13">
      <c r="L43" s="492"/>
      <c r="M43" s="492"/>
    </row>
    <row r="44" spans="12:13">
      <c r="L44" s="492"/>
      <c r="M44" s="492"/>
    </row>
    <row r="45" spans="12:13">
      <c r="L45" s="492"/>
      <c r="M45" s="492"/>
    </row>
    <row r="46" spans="12:13">
      <c r="L46" s="492"/>
      <c r="M46" s="492"/>
    </row>
    <row r="47" spans="12:13">
      <c r="L47" s="492"/>
      <c r="M47" s="492"/>
    </row>
    <row r="48" spans="12: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0.8</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0.8</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0.8</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0.8</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0.8</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0.8</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0.8</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0.8</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0.8</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6" t="s">
        <v>490</v>
      </c>
      <c r="D244" s="936"/>
      <c r="E244" s="936"/>
      <c r="F244" s="936"/>
      <c r="G244" s="936"/>
      <c r="H244" s="93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8" t="s">
        <v>804</v>
      </c>
      <c r="C3" s="938"/>
      <c r="D3" s="938"/>
      <c r="E3" s="938"/>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7" t="s">
        <v>9</v>
      </c>
      <c r="C96" s="186" t="s">
        <v>443</v>
      </c>
      <c r="D96" s="128">
        <v>1.24</v>
      </c>
      <c r="E96" s="128">
        <v>1.25</v>
      </c>
      <c r="F96" s="128">
        <v>1.26</v>
      </c>
      <c r="G96" s="128">
        <v>1.26</v>
      </c>
      <c r="H96" s="128">
        <v>1.33</v>
      </c>
      <c r="I96" s="128">
        <v>1.34</v>
      </c>
      <c r="J96" s="128">
        <v>1.38</v>
      </c>
      <c r="K96" s="128">
        <v>1.38</v>
      </c>
      <c r="L96" s="201"/>
      <c r="M96" s="201"/>
      <c r="N96" s="190"/>
    </row>
    <row r="97" spans="2:14">
      <c r="B97" s="93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7" t="s">
        <v>10</v>
      </c>
      <c r="C98" s="186" t="s">
        <v>443</v>
      </c>
      <c r="D98" s="128">
        <v>1.21</v>
      </c>
      <c r="E98" s="128">
        <v>1.22</v>
      </c>
      <c r="F98" s="128">
        <v>1.23</v>
      </c>
      <c r="G98" s="128">
        <v>1.23</v>
      </c>
      <c r="H98" s="128">
        <v>1.2</v>
      </c>
      <c r="I98" s="128">
        <v>1.23</v>
      </c>
      <c r="J98" s="128">
        <v>1.22</v>
      </c>
      <c r="K98" s="128">
        <v>1.22</v>
      </c>
      <c r="L98" s="201"/>
      <c r="M98" s="201"/>
      <c r="N98" s="190"/>
    </row>
    <row r="99" spans="2:14">
      <c r="B99" s="93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7" t="s">
        <v>11</v>
      </c>
      <c r="C100" s="186" t="s">
        <v>443</v>
      </c>
      <c r="D100" s="128">
        <v>1.64</v>
      </c>
      <c r="E100" s="128">
        <v>1.65</v>
      </c>
      <c r="F100" s="128">
        <v>1.66</v>
      </c>
      <c r="G100" s="128">
        <v>1.68</v>
      </c>
      <c r="H100" s="128">
        <v>1.7</v>
      </c>
      <c r="I100" s="128">
        <v>1.83</v>
      </c>
      <c r="J100" s="128">
        <v>1.85</v>
      </c>
      <c r="K100" s="128">
        <v>1.85</v>
      </c>
      <c r="L100" s="201"/>
      <c r="M100" s="201"/>
      <c r="N100" s="190"/>
    </row>
    <row r="101" spans="2:14">
      <c r="B101" s="93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5" t="s">
        <v>16</v>
      </c>
      <c r="B89" s="945"/>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4" t="s">
        <v>16</v>
      </c>
      <c r="B110" s="944"/>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6"/>
      <c r="H130" s="946"/>
      <c r="I130" s="235"/>
      <c r="J130" s="235"/>
      <c r="Z130" s="187"/>
      <c r="AA130" s="187"/>
      <c r="AB130" s="187"/>
    </row>
    <row r="131" spans="1:30" s="116" customFormat="1">
      <c r="A131" s="236" t="s">
        <v>36</v>
      </c>
      <c r="B131" s="237">
        <v>0.97050000000000003</v>
      </c>
      <c r="C131" s="237">
        <v>0.97640000000000005</v>
      </c>
      <c r="D131" s="187"/>
      <c r="E131" s="187"/>
      <c r="F131" s="187"/>
      <c r="G131" s="946"/>
      <c r="H131" s="946"/>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7" t="s">
        <v>878</v>
      </c>
      <c r="J206" s="947"/>
      <c r="K206" s="947"/>
      <c r="L206" s="947"/>
      <c r="M206" s="947"/>
      <c r="N206" s="947"/>
      <c r="O206" s="947"/>
      <c r="P206" s="947"/>
      <c r="Q206" s="947"/>
      <c r="R206" s="947"/>
      <c r="S206" s="947"/>
      <c r="T206" s="947"/>
      <c r="U206" s="947"/>
      <c r="V206" s="947"/>
      <c r="W206" s="947"/>
      <c r="X206" s="947"/>
      <c r="Y206" s="947"/>
      <c r="Z206" s="947"/>
      <c r="AA206" s="947"/>
      <c r="AB206" s="947"/>
    </row>
    <row r="207" spans="1:28" s="201" customFormat="1">
      <c r="A207" s="115" t="s">
        <v>846</v>
      </c>
      <c r="B207" s="115" t="s">
        <v>434</v>
      </c>
      <c r="C207" s="115" t="s">
        <v>847</v>
      </c>
      <c r="I207" s="948" t="s">
        <v>869</v>
      </c>
      <c r="J207" s="950" t="s">
        <v>309</v>
      </c>
      <c r="K207" s="950"/>
      <c r="L207" s="950"/>
      <c r="M207" s="14"/>
      <c r="N207" s="950" t="s">
        <v>650</v>
      </c>
      <c r="O207" s="950"/>
      <c r="P207" s="950"/>
      <c r="Q207" s="14"/>
      <c r="R207" s="950" t="s">
        <v>311</v>
      </c>
      <c r="S207" s="950"/>
      <c r="T207" s="950"/>
      <c r="U207" s="14"/>
      <c r="V207" s="950" t="s">
        <v>870</v>
      </c>
      <c r="W207" s="950"/>
      <c r="X207" s="950"/>
      <c r="Y207" s="14"/>
      <c r="Z207" s="950" t="s">
        <v>545</v>
      </c>
      <c r="AA207" s="950"/>
      <c r="AB207" s="950"/>
    </row>
    <row r="208" spans="1:28" s="201" customFormat="1" ht="21.6">
      <c r="A208" s="372"/>
      <c r="B208" s="376" t="s">
        <v>907</v>
      </c>
      <c r="C208" s="376" t="s">
        <v>848</v>
      </c>
      <c r="I208" s="949"/>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41"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41"/>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41"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41"/>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41"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41"/>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41"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41"/>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41"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41"/>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41"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41"/>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41" t="s">
        <v>1026</v>
      </c>
      <c r="B411" s="408" t="s">
        <v>651</v>
      </c>
      <c r="E411" s="394"/>
      <c r="F411" s="951">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41"/>
      <c r="B412" s="408" t="s">
        <v>652</v>
      </c>
      <c r="C412" s="408">
        <v>292</v>
      </c>
      <c r="D412" s="408">
        <v>6667</v>
      </c>
      <c r="E412" s="485">
        <f>D412*1000/(C368+C369)</f>
        <v>20.719511209731053</v>
      </c>
      <c r="F412" s="951"/>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41" t="s">
        <v>1027</v>
      </c>
      <c r="B413" s="408" t="s">
        <v>653</v>
      </c>
      <c r="C413" s="408">
        <v>246</v>
      </c>
      <c r="D413" s="408">
        <v>4107</v>
      </c>
      <c r="E413" s="485">
        <f>D413*1000/(C370)</f>
        <v>904.6255506607929</v>
      </c>
      <c r="F413" s="952">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41"/>
      <c r="B414" s="408" t="s">
        <v>654</v>
      </c>
      <c r="C414" s="408">
        <v>894</v>
      </c>
      <c r="D414" s="408">
        <v>12416</v>
      </c>
      <c r="E414" s="485">
        <f>D414*1000/(C371)</f>
        <v>1911.9186941792423</v>
      </c>
      <c r="F414" s="952"/>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41" t="s">
        <v>1028</v>
      </c>
      <c r="B415" s="408" t="s">
        <v>655</v>
      </c>
      <c r="C415" s="408">
        <v>2606</v>
      </c>
      <c r="D415" s="408">
        <v>35975</v>
      </c>
      <c r="E415" s="485">
        <f>D415*1000/(C372)</f>
        <v>4375.45609340793</v>
      </c>
      <c r="F415" s="952">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41"/>
      <c r="B416" s="408" t="s">
        <v>656</v>
      </c>
      <c r="C416" s="408">
        <v>7500</v>
      </c>
      <c r="D416" s="408">
        <v>90871</v>
      </c>
      <c r="E416" s="485">
        <f>D416*1000/(C373)</f>
        <v>6766.7734008489088</v>
      </c>
      <c r="F416" s="952"/>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9" t="s">
        <v>674</v>
      </c>
      <c r="C443" s="939"/>
      <c r="D443" s="939"/>
      <c r="E443" s="939"/>
      <c r="F443" s="939"/>
      <c r="G443" s="939"/>
      <c r="H443" s="939"/>
      <c r="I443" s="939"/>
      <c r="J443" s="939"/>
      <c r="K443" s="939"/>
      <c r="L443" s="93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0" t="s">
        <v>679</v>
      </c>
      <c r="C461" s="940"/>
      <c r="D461" s="940"/>
      <c r="E461" s="940"/>
      <c r="F461" s="94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9" t="s">
        <v>674</v>
      </c>
      <c r="C487" s="939"/>
      <c r="D487" s="939"/>
      <c r="E487" s="939"/>
      <c r="F487" s="939"/>
      <c r="G487" s="939"/>
      <c r="H487" s="939"/>
      <c r="I487" s="939"/>
      <c r="J487" s="939"/>
      <c r="K487" s="939"/>
      <c r="L487" s="93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9" t="s">
        <v>674</v>
      </c>
      <c r="C506" s="939"/>
      <c r="D506" s="939"/>
      <c r="E506" s="939"/>
      <c r="F506" s="939"/>
      <c r="G506" s="939"/>
      <c r="H506" s="939"/>
      <c r="I506" s="939"/>
      <c r="J506" s="939"/>
      <c r="K506" s="939"/>
      <c r="L506" s="93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6" t="s">
        <v>697</v>
      </c>
      <c r="B524" s="936"/>
      <c r="C524" s="936"/>
      <c r="D524" s="936"/>
      <c r="E524" s="936"/>
      <c r="F524" s="936"/>
      <c r="G524" s="93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2" t="s">
        <v>696</v>
      </c>
      <c r="B536" s="942"/>
      <c r="C536" s="942"/>
      <c r="D536" s="942"/>
      <c r="E536" s="942"/>
      <c r="F536" s="942"/>
      <c r="G536" s="942"/>
    </row>
    <row r="537" spans="1:30">
      <c r="A537" s="943" t="s">
        <v>698</v>
      </c>
      <c r="B537" s="943"/>
      <c r="C537" s="943"/>
      <c r="D537" s="943"/>
      <c r="E537" s="943"/>
      <c r="F537" s="943"/>
      <c r="G537" s="943"/>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9" t="s">
        <v>674</v>
      </c>
      <c r="C545" s="939"/>
      <c r="D545" s="939"/>
      <c r="E545" s="939"/>
      <c r="F545" s="939"/>
      <c r="G545" s="939"/>
      <c r="H545" s="939"/>
      <c r="I545" s="939"/>
      <c r="J545" s="939"/>
      <c r="K545" s="939"/>
      <c r="L545" s="93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0" t="s">
        <v>679</v>
      </c>
      <c r="C563" s="940"/>
      <c r="D563" s="940"/>
      <c r="E563" s="940"/>
      <c r="F563" s="94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41"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41"/>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41"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41"/>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41"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2021-04-07T12:16:49Z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688187658786773</vt:r8>
  </property>
</Properties>
</file>