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D81932DF-2EA2-44C2-A12B-F43CE900754B}" xr6:coauthVersionLast="45" xr6:coauthVersionMax="46" xr10:uidLastSave="{00000000-0000-0000-0000-000000000000}"/>
  <bookViews>
    <workbookView xWindow="-120" yWindow="-16320" windowWidth="29040" windowHeight="15840" activeTab="1" xr2:uid="{2EA072F4-62CE-45F6-8797-FBD7616D2DDD}"/>
  </bookViews>
  <sheets>
    <sheet name="Regions" sheetId="2" r:id="rId1"/>
    <sheet name="UC unit boilers" sheetId="1" r:id="rId2"/>
  </sheets>
  <definedNames>
    <definedName name="__123Graph_AEUMILKPN" hidden="1">#REF!</definedName>
    <definedName name="_xlnm._FilterDatabase" localSheetId="1" hidden="1">'UC unit boilers'!$A$7:$J$13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" i="1" l="1"/>
  <c r="D16" i="1"/>
  <c r="D14" i="1"/>
  <c r="B18" i="1"/>
  <c r="B16" i="1"/>
  <c r="B14" i="1"/>
  <c r="B12" i="1"/>
  <c r="B10" i="1"/>
  <c r="B8" i="1"/>
  <c r="A18" i="1"/>
  <c r="A16" i="1"/>
  <c r="A14" i="1"/>
  <c r="A12" i="1"/>
  <c r="A10" i="1"/>
  <c r="A8" i="1"/>
  <c r="C19" i="1"/>
  <c r="C17" i="1"/>
  <c r="C15" i="1"/>
  <c r="A4" i="1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  <c r="C13" i="1" l="1"/>
  <c r="D12" i="1"/>
  <c r="C11" i="1"/>
  <c r="D10" i="1"/>
  <c r="D8" i="1"/>
  <c r="C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<sst xmlns="http://schemas.openxmlformats.org/spreadsheetml/2006/main" count="111" uniqueCount="85">
  <si>
    <t>~UC_Sets: T_E:</t>
  </si>
  <si>
    <t>~UC_T</t>
  </si>
  <si>
    <t>UC_N</t>
  </si>
  <si>
    <t>LimType</t>
  </si>
  <si>
    <t>UC_CAP</t>
  </si>
  <si>
    <t>UC_RHSRT</t>
  </si>
  <si>
    <t>UC_RHSRT~0</t>
  </si>
  <si>
    <t>UC_Desc</t>
  </si>
  <si>
    <t>Att</t>
  </si>
  <si>
    <t>Apt</t>
  </si>
  <si>
    <t>Det</t>
  </si>
  <si>
    <t>PSet_PN</t>
  </si>
  <si>
    <t>PSet_CO</t>
  </si>
  <si>
    <t>Dwelling type</t>
  </si>
  <si>
    <r>
      <rPr>
        <u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This UC links the number of space heating appliances with the number of dwellings</t>
    </r>
  </si>
  <si>
    <t>Linking Dwellings and Boilers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</si>
  <si>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</si>
  <si>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</si>
  <si>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</si>
  <si>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</si>
  <si>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</si>
  <si>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</si>
  <si>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</si>
  <si>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</si>
  <si>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</si>
  <si>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</si>
  <si>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</si>
  <si>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</si>
  <si>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</si>
  <si>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</si>
  <si>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</si>
  <si>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</si>
  <si>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</si>
  <si>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</si>
  <si>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</si>
  <si>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</si>
  <si>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</si>
  <si>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</si>
  <si>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</si>
  <si>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</si>
  <si>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</si>
  <si>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</si>
  <si>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</si>
  <si>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</si>
  <si>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</si>
  <si>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</si>
  <si>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</si>
  <si>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</si>
  <si>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</si>
  <si>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</si>
  <si>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</si>
  <si>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</si>
  <si>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</si>
  <si>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</si>
  <si>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</si>
  <si>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</si>
  <si>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</si>
  <si>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</si>
  <si>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</si>
  <si>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</si>
  <si>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</si>
  <si>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</si>
  <si>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</si>
  <si>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</si>
  <si>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</si>
  <si>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</si>
  <si>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</si>
  <si>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</si>
  <si>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</si>
  <si>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</si>
  <si>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</si>
  <si>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</si>
  <si>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</si>
  <si>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</si>
  <si>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</si>
  <si>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</si>
  <si>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FX</t>
  </si>
  <si>
    <t>YEAR</t>
  </si>
  <si>
    <t>*,-*RTFT*</t>
  </si>
  <si>
    <t>Pset_set</t>
  </si>
  <si>
    <t>-IRE</t>
  </si>
  <si>
    <t>UC_RSD_Cookers</t>
  </si>
  <si>
    <t>Number of Cookers to equal number of Houses</t>
  </si>
  <si>
    <t>RSDCK</t>
  </si>
  <si>
    <t>R-RSDCK*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</si>
</sst>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color indexed="8"/>
      <name val="Calibri"/>
      <family val="2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6" fillId="0" borderId="0"/>
    <xf numFmtId="0" fontId="1" fillId="0" borderId="0"/>
  </cellStyleXfs>
  <cellXfs count="16">
    <xf numFmtId="0" fontId="0" fillId="0" borderId="0" xfId="0"/>
    <xf numFmtId="0" fontId="5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2" borderId="1" xfId="2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" fillId="0" borderId="0" xfId="3"/>
    <xf numFmtId="0" fontId="1" fillId="0" borderId="4" xfId="3" applyBorder="1"/>
    <xf numFmtId="0" fontId="1" fillId="0" borderId="5" xfId="3" applyBorder="1"/>
    <xf numFmtId="0" fontId="1" fillId="0" borderId="6" xfId="3" applyBorder="1"/>
    <xf numFmtId="0" fontId="9" fillId="3" borderId="3" xfId="3" applyFont="1" applyFill="1" applyBorder="1"/>
    <xf numFmtId="0" fontId="9" fillId="4" borderId="2" xfId="3" applyFont="1" applyFill="1" applyBorder="1" applyAlignment="1">
      <alignment horizontal="left" vertical="center"/>
    </xf>
    <xf numFmtId="0" fontId="9" fillId="4" borderId="2" xfId="3" applyFont="1" applyFill="1" applyBorder="1" applyAlignment="1" applyProtection="1">
      <alignment horizontal="left" vertical="center"/>
      <protection locked="0"/>
    </xf>
    <xf numFmtId="0" fontId="4" fillId="0" borderId="0" xfId="0" quotePrefix="1" applyFont="1" applyAlignment="1">
      <alignment horizontal="left" vertical="center"/>
    </xf>
  </cellXfs>
  <cellStyles count="4">
    <cellStyle name="Normal" xfId="0" builtinId="0"/>
    <cellStyle name="Normal 10 2 2 2 2 2" xfId="1" xr:uid="{48456FE6-B823-4B8E-BA2E-F82418748F3D}"/>
    <cellStyle name="Normal 2" xfId="3" xr:uid="{7E5436E8-2590-4632-AACB-4BBC63308D76}"/>
    <cellStyle name="Normal 4 2 3 4" xfId="2" xr:uid="{D3DDFA03-D001-49FA-BDB2-8EF2157042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dimension ref="A3:AD37"/>
  <sheetViews>
    <sheetView zoomScaleNormal="100" workbookViewId="0">
      <selection activeCell="H18" sqref="H18"/>
    </sheetView>
  </sheetViews>
  <sheetFormatPr defaultColWidth="9.140625" defaultRowHeight="15" x14ac:dyDescent="0.25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x14ac:dyDescent="0.25">
      <c r="C3" s="13" t="str" cm="1">
        <f t="array" ref="C3">INDEX(C5:C7,$A$4)</f>
        <v>IE</v>
      </c>
      <c r="D3" s="13" t="str" cm="1">
        <f t="array" ref="D3">INDEX(D5:D7,$A$4)</f>
        <v>National</v>
      </c>
      <c r="E3" s="13" t="str" cm="1">
        <f t="array" ref="E3">INDEX(E5:E7,$A$4)</f>
        <v>IE-CW</v>
      </c>
      <c r="F3" s="13" t="str" cm="1">
        <f t="array" ref="F3">INDEX(F5:F7,$A$4)</f>
        <v>IE-D</v>
      </c>
      <c r="G3" s="13" t="str" cm="1">
        <f t="array" ref="G3">INDEX(G5:G7,$A$4)</f>
        <v>IE-KE</v>
      </c>
      <c r="H3" s="13" t="str" cm="1">
        <f t="array" ref="H3">INDEX(H5:H7,$A$4)</f>
        <v>IE-KK</v>
      </c>
      <c r="I3" s="13" t="str" cm="1">
        <f t="array" ref="I3">INDEX(I5:I7,$A$4)</f>
        <v>IE-LS</v>
      </c>
      <c r="J3" s="13" t="str" cm="1">
        <f t="array" ref="J3">INDEX(J5:J7,$A$4)</f>
        <v>IE-LD</v>
      </c>
      <c r="K3" s="13" t="str" cm="1">
        <f t="array" ref="K3">INDEX(K5:K7,$A$4)</f>
        <v>IE-LH</v>
      </c>
      <c r="L3" s="13" t="str" cm="1">
        <f t="array" ref="L3">INDEX(L5:L7,$A$4)</f>
        <v>IE-MH</v>
      </c>
      <c r="M3" s="13" t="str" cm="1">
        <f t="array" ref="M3">INDEX(M5:M7,$A$4)</f>
        <v>IE-OY</v>
      </c>
      <c r="N3" s="13" t="str" cm="1">
        <f t="array" ref="N3">INDEX(N5:N7,$A$4)</f>
        <v>IE-WH</v>
      </c>
      <c r="O3" s="13" t="str" cm="1">
        <f t="array" ref="O3">INDEX(O5:O7,$A$4)</f>
        <v>IE-WX</v>
      </c>
      <c r="P3" s="13" t="str" cm="1">
        <f t="array" ref="P3">INDEX(P5:P7,$A$4)</f>
        <v>IE-WW</v>
      </c>
      <c r="Q3" s="13" t="str" cm="1">
        <f t="array" ref="Q3">INDEX(Q5:Q7,$A$4)</f>
        <v>IE-CE</v>
      </c>
      <c r="R3" s="13" t="str" cm="1">
        <f t="array" ref="R3">INDEX(R5:R7,$A$4)</f>
        <v>IE-CO</v>
      </c>
      <c r="S3" s="13" t="str" cm="1">
        <f t="array" ref="S3">INDEX(S5:S7,$A$4)</f>
        <v>IE-KY</v>
      </c>
      <c r="T3" s="13" t="str" cm="1">
        <f t="array" ref="T3">INDEX(T5:T7,$A$4)</f>
        <v>IE-LK</v>
      </c>
      <c r="U3" s="13" t="str" cm="1">
        <f t="array" ref="U3">INDEX(U5:U7,$A$4)</f>
        <v>IE-TA</v>
      </c>
      <c r="V3" s="13" t="str" cm="1">
        <f t="array" ref="V3">INDEX(V5:V7,$A$4)</f>
        <v>IE-WD</v>
      </c>
      <c r="W3" s="13" t="str" cm="1">
        <f t="array" ref="W3">INDEX(W5:W7,$A$4)</f>
        <v>IE-G</v>
      </c>
      <c r="X3" s="13" t="str" cm="1">
        <f t="array" ref="X3">INDEX(X5:X7,$A$4)</f>
        <v>IE-LM</v>
      </c>
      <c r="Y3" s="13" t="str" cm="1">
        <f t="array" ref="Y3">INDEX(Y5:Y7,$A$4)</f>
        <v>IE-MO</v>
      </c>
      <c r="Z3" s="13" t="str" cm="1">
        <f t="array" ref="Z3">INDEX(Z5:Z7,$A$4)</f>
        <v>IE-RN</v>
      </c>
      <c r="AA3" s="13" t="str" cm="1">
        <f t="array" ref="AA3">INDEX(AA5:AA7,$A$4)</f>
        <v>IE-SO</v>
      </c>
      <c r="AB3" s="13" t="str" cm="1">
        <f t="array" ref="AB3">INDEX(AB5:AB7,$A$4)</f>
        <v>IE-CN</v>
      </c>
      <c r="AC3" s="13" t="str" cm="1">
        <f t="array" ref="AC3">INDEX(AC5:AC7,$A$4)</f>
        <v>IE-DL</v>
      </c>
      <c r="AD3" s="13" t="str" cm="1">
        <f t="array" ref="AD3">INDEX(AD5:AD7,$A$4)</f>
        <v>IE-MN</v>
      </c>
    </row>
    <row r="4" spans="1:30" x14ac:dyDescent="0.25">
      <c r="A4" s="8">
        <v>1</v>
      </c>
    </row>
    <row r="5" spans="1:30" x14ac:dyDescent="0.25">
      <c r="A5" s="8" t="s">
        <v>75</v>
      </c>
      <c r="C5" s="14" t="s">
        <v>74</v>
      </c>
      <c r="D5" s="14" t="s">
        <v>73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s="8" t="s">
        <v>72</v>
      </c>
      <c r="C6" s="13" t="str">
        <f>C5</f>
        <v>IE</v>
      </c>
      <c r="D6" s="13" t="str">
        <f t="shared" ref="D6:AD6" si="0">"*"&amp;D5</f>
        <v>*National</v>
      </c>
      <c r="E6" s="13" t="str">
        <f t="shared" si="0"/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s="8" t="s">
        <v>71</v>
      </c>
      <c r="C7" s="13" t="str">
        <f>"*"&amp;C5</f>
        <v>*IE</v>
      </c>
      <c r="D7" s="13" t="str">
        <f t="shared" ref="D7:AD7" si="1">D5</f>
        <v>National</v>
      </c>
      <c r="E7" s="13" t="str">
        <f t="shared" si="1"/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2" t="s">
        <v>70</v>
      </c>
      <c r="B10" s="12" t="s">
        <v>69</v>
      </c>
    </row>
    <row r="11" spans="1:30" x14ac:dyDescent="0.25">
      <c r="A11" s="11" t="s">
        <v>68</v>
      </c>
      <c r="B11" s="11" t="s">
        <v>67</v>
      </c>
    </row>
    <row r="12" spans="1:30" x14ac:dyDescent="0.25">
      <c r="A12" s="10" t="s">
        <v>66</v>
      </c>
      <c r="B12" s="10" t="s">
        <v>65</v>
      </c>
    </row>
    <row r="13" spans="1:30" x14ac:dyDescent="0.25">
      <c r="A13" s="10" t="s">
        <v>64</v>
      </c>
      <c r="B13" s="10" t="s">
        <v>63</v>
      </c>
    </row>
    <row r="14" spans="1:30" x14ac:dyDescent="0.25">
      <c r="A14" s="10" t="s">
        <v>62</v>
      </c>
      <c r="B14" s="10" t="s">
        <v>61</v>
      </c>
    </row>
    <row r="15" spans="1:30" x14ac:dyDescent="0.25">
      <c r="A15" s="10" t="s">
        <v>60</v>
      </c>
      <c r="B15" s="10" t="s">
        <v>59</v>
      </c>
    </row>
    <row r="16" spans="1:30" x14ac:dyDescent="0.25">
      <c r="A16" s="10" t="s">
        <v>58</v>
      </c>
      <c r="B16" s="10" t="s">
        <v>57</v>
      </c>
    </row>
    <row r="17" spans="1:2" x14ac:dyDescent="0.25">
      <c r="A17" s="10" t="s">
        <v>56</v>
      </c>
      <c r="B17" s="10" t="s">
        <v>55</v>
      </c>
    </row>
    <row r="18" spans="1:2" x14ac:dyDescent="0.25">
      <c r="A18" s="10" t="s">
        <v>54</v>
      </c>
      <c r="B18" s="10" t="s">
        <v>53</v>
      </c>
    </row>
    <row r="19" spans="1:2" x14ac:dyDescent="0.25">
      <c r="A19" s="10" t="s">
        <v>52</v>
      </c>
      <c r="B19" s="10" t="s">
        <v>51</v>
      </c>
    </row>
    <row r="20" spans="1:2" x14ac:dyDescent="0.25">
      <c r="A20" s="10" t="s">
        <v>50</v>
      </c>
      <c r="B20" s="10" t="s">
        <v>49</v>
      </c>
    </row>
    <row r="21" spans="1:2" x14ac:dyDescent="0.25">
      <c r="A21" s="10" t="s">
        <v>48</v>
      </c>
      <c r="B21" s="10" t="s">
        <v>47</v>
      </c>
    </row>
    <row r="22" spans="1:2" x14ac:dyDescent="0.25">
      <c r="A22" s="10" t="s">
        <v>46</v>
      </c>
      <c r="B22" s="10" t="s">
        <v>45</v>
      </c>
    </row>
    <row r="23" spans="1:2" x14ac:dyDescent="0.25">
      <c r="A23" s="10" t="s">
        <v>44</v>
      </c>
      <c r="B23" s="10" t="s">
        <v>43</v>
      </c>
    </row>
    <row r="24" spans="1:2" x14ac:dyDescent="0.25">
      <c r="A24" s="10" t="s">
        <v>42</v>
      </c>
      <c r="B24" s="10" t="s">
        <v>41</v>
      </c>
    </row>
    <row r="25" spans="1:2" x14ac:dyDescent="0.25">
      <c r="A25" s="10" t="s">
        <v>40</v>
      </c>
      <c r="B25" s="10" t="s">
        <v>39</v>
      </c>
    </row>
    <row r="26" spans="1:2" x14ac:dyDescent="0.25">
      <c r="A26" s="10" t="s">
        <v>38</v>
      </c>
      <c r="B26" s="10" t="s">
        <v>37</v>
      </c>
    </row>
    <row r="27" spans="1:2" x14ac:dyDescent="0.25">
      <c r="A27" s="10" t="s">
        <v>36</v>
      </c>
      <c r="B27" s="10" t="s">
        <v>35</v>
      </c>
    </row>
    <row r="28" spans="1:2" x14ac:dyDescent="0.25">
      <c r="A28" s="10" t="s">
        <v>34</v>
      </c>
      <c r="B28" s="10" t="s">
        <v>33</v>
      </c>
    </row>
    <row r="29" spans="1:2" x14ac:dyDescent="0.25">
      <c r="A29" s="10" t="s">
        <v>32</v>
      </c>
      <c r="B29" s="10" t="s">
        <v>31</v>
      </c>
    </row>
    <row r="30" spans="1:2" x14ac:dyDescent="0.25">
      <c r="A30" s="10" t="s">
        <v>30</v>
      </c>
      <c r="B30" s="10" t="s">
        <v>29</v>
      </c>
    </row>
    <row r="31" spans="1:2" x14ac:dyDescent="0.25">
      <c r="A31" s="10" t="s">
        <v>28</v>
      </c>
      <c r="B31" s="10" t="s">
        <v>27</v>
      </c>
    </row>
    <row r="32" spans="1:2" x14ac:dyDescent="0.25">
      <c r="A32" s="10" t="s">
        <v>26</v>
      </c>
      <c r="B32" s="10" t="s">
        <v>25</v>
      </c>
    </row>
    <row r="33" spans="1:2" x14ac:dyDescent="0.25">
      <c r="A33" s="10" t="s">
        <v>24</v>
      </c>
      <c r="B33" s="10" t="s">
        <v>23</v>
      </c>
    </row>
    <row r="34" spans="1:2" x14ac:dyDescent="0.25">
      <c r="A34" s="10" t="s">
        <v>22</v>
      </c>
      <c r="B34" s="10" t="s">
        <v>21</v>
      </c>
    </row>
    <row r="35" spans="1:2" x14ac:dyDescent="0.25">
      <c r="A35" s="10" t="s">
        <v>20</v>
      </c>
      <c r="B35" s="10" t="s">
        <v>19</v>
      </c>
    </row>
    <row r="36" spans="1:2" x14ac:dyDescent="0.25">
      <c r="A36" s="10" t="s">
        <v>18</v>
      </c>
      <c r="B36" s="10" t="s">
        <v>17</v>
      </c>
    </row>
    <row r="37" spans="1:2" x14ac:dyDescent="0.25">
      <c r="A37" s="9" t="s">
        <v>16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>
    <tabColor theme="9" tint="0.39997558519241921"/>
  </sheetPr>
  <dimension ref="A1:L25"/>
  <sheetViews>
    <sheetView tabSelected="1" zoomScale="130" zoomScaleNormal="130" workbookViewId="0">
      <selection activeCell="E27" sqref="E27"/>
    </sheetView>
  </sheetViews>
  <sheetFormatPr defaultRowHeight="12.75" x14ac:dyDescent="0.2"/>
  <cols>
    <col min="1" max="1" width="24.5703125" style="2" bestFit="1" customWidth="1"/>
    <col min="2" max="2" width="64.42578125" style="2" bestFit="1" customWidth="1"/>
    <col min="3" max="3" width="36.42578125" style="2" bestFit="1" customWidth="1"/>
    <col min="4" max="4" width="10.42578125" style="2" bestFit="1" customWidth="1"/>
    <col min="5" max="5" width="10.42578125" style="2" customWidth="1"/>
    <col min="6" max="6" width="9.7109375" style="2" customWidth="1"/>
    <col min="7" max="10" width="8.42578125" style="2" customWidth="1"/>
    <col min="12" max="12" width="11.5703125" style="2" bestFit="1" customWidth="1"/>
    <col min="13" max="16384" width="9.140625" style="2"/>
  </cols>
  <sheetData>
    <row r="1" spans="1:12" ht="21" x14ac:dyDescent="0.2">
      <c r="A1" s="7" t="s">
        <v>15</v>
      </c>
    </row>
    <row r="2" spans="1:12" x14ac:dyDescent="0.2">
      <c r="A2" s="2" t="s">
        <v>14</v>
      </c>
    </row>
    <row r="4" spans="1:12" ht="15" x14ac:dyDescent="0.2">
      <c r="A4" s="1" t="str">
        <f>_xlfn.TEXTJOIN(" ",TRUE,"~UC_Sets: R_E:",_xlfn.TEXTJOIN(",",TRUE,IF(LEFT(Regions!$C$3,1)&lt;&gt;"*",Regions!$C$3,""),IF(LEFT(Regions!$D$3,1)&lt;&gt;"*",Regions!$D$3,"")))</f>
        <v>~UC_Sets: R_E: IE,National</v>
      </c>
      <c r="K4" s="2"/>
    </row>
    <row r="5" spans="1:12" ht="15" x14ac:dyDescent="0.2">
      <c r="A5" s="1" t="s">
        <v>0</v>
      </c>
      <c r="K5" s="2"/>
    </row>
    <row r="6" spans="1:12" ht="15" x14ac:dyDescent="0.2">
      <c r="G6" s="1" t="s">
        <v>1</v>
      </c>
      <c r="K6" s="2"/>
    </row>
    <row r="7" spans="1:12" ht="30.75" thickBot="1" x14ac:dyDescent="0.25">
      <c r="A7" s="6" t="s">
        <v>2</v>
      </c>
      <c r="B7" s="6" t="s">
        <v>7</v>
      </c>
      <c r="C7" s="6" t="s">
        <v>11</v>
      </c>
      <c r="D7" s="6" t="s">
        <v>12</v>
      </c>
      <c r="E7" s="6" t="s">
        <v>79</v>
      </c>
      <c r="F7" s="6" t="s">
        <v>77</v>
      </c>
      <c r="G7" s="6" t="s">
        <v>3</v>
      </c>
      <c r="H7" s="6" t="s">
        <v>4</v>
      </c>
      <c r="I7" s="6" t="s">
        <v>5</v>
      </c>
      <c r="J7" s="6" t="s">
        <v>6</v>
      </c>
      <c r="K7" s="2"/>
      <c r="L7" s="5" t="s">
        <v>13</v>
      </c>
    </row>
    <row r="8" spans="1:12" x14ac:dyDescent="0.2">
      <c r="A8" s="2" t="str">
        <f>"UC_RSD_UnitBoiler_SH-"&amp;L8</f>
        <v>UC_RSD_UnitBoiler_SH-Apt</v>
      </c>
      <c r="B8" s="2" t="str">
        <f>"Number of boilers providing space heat equals number of dwellings in RSD "&amp;L8</f>
        <v>Number of boilers providing space heat equals number of dwellings in RSD Apt</v>
      </c>
      <c r="C8" s="2" t="s">
        <v>78</v>
      </c>
      <c r="D8" s="2" t="str">
        <f>"RSDSH_"&amp;L8</f>
        <v>RSDSH_Apt</v>
      </c>
      <c r="E8" s="15" t="s">
        <v>80</v>
      </c>
      <c r="F8" s="2">
        <v>2019</v>
      </c>
      <c r="G8" s="2" t="s">
        <v>76</v>
      </c>
      <c r="H8" s="2">
        <v>1</v>
      </c>
      <c r="I8" s="2">
        <v>0</v>
      </c>
      <c r="J8" s="2">
        <v>5</v>
      </c>
      <c r="K8" s="2"/>
      <c r="L8" s="2" t="s">
        <v>9</v>
      </c>
    </row>
    <row r="9" spans="1:12" x14ac:dyDescent="0.2">
      <c r="C9" s="2" t="str">
        <f>"R-BLD_"&amp;L8&amp;"*"</f>
        <v>R-BLD_Apt*</v>
      </c>
      <c r="H9" s="2">
        <v>-1</v>
      </c>
      <c r="K9" s="2"/>
    </row>
    <row r="10" spans="1:12" x14ac:dyDescent="0.2">
      <c r="A10" s="2" t="str">
        <f>"UC_RSD_UnitBoiler_SH-"&amp;L10</f>
        <v>UC_RSD_UnitBoiler_SH-Att</v>
      </c>
      <c r="B10" s="2" t="str">
        <f>"Number of boilers providing space heat equals number of dwellings in RSD "&amp;L10</f>
        <v>Number of boilers providing space heat equals number of dwellings in RSD Att</v>
      </c>
      <c r="C10" s="2" t="s">
        <v>78</v>
      </c>
      <c r="D10" s="2" t="str">
        <f>"RSDSH_"&amp;L10</f>
        <v>RSDSH_Att</v>
      </c>
      <c r="E10" s="15" t="s">
        <v>80</v>
      </c>
      <c r="F10" s="2">
        <v>2019</v>
      </c>
      <c r="G10" s="2" t="s">
        <v>76</v>
      </c>
      <c r="H10" s="2">
        <v>1</v>
      </c>
      <c r="I10" s="2">
        <v>0</v>
      </c>
      <c r="J10" s="2">
        <v>5</v>
      </c>
      <c r="K10" s="2"/>
      <c r="L10" s="2" t="s">
        <v>8</v>
      </c>
    </row>
    <row r="11" spans="1:12" x14ac:dyDescent="0.2">
      <c r="C11" s="2" t="str">
        <f>"R-BLD_"&amp;L10&amp;"*"</f>
        <v>R-BLD_Att*</v>
      </c>
      <c r="H11" s="2">
        <v>-1</v>
      </c>
      <c r="K11" s="2"/>
    </row>
    <row r="12" spans="1:12" x14ac:dyDescent="0.2">
      <c r="A12" s="2" t="str">
        <f>"UC_RSD_UnitBoiler_SH-"&amp;L12</f>
        <v>UC_RSD_UnitBoiler_SH-Det</v>
      </c>
      <c r="B12" s="2" t="str">
        <f>"Number of boilers providing space heat equals number of dwellings in RSD "&amp;L12</f>
        <v>Number of boilers providing space heat equals number of dwellings in RSD Det</v>
      </c>
      <c r="C12" s="2" t="s">
        <v>78</v>
      </c>
      <c r="D12" s="2" t="str">
        <f>"RSDSH_"&amp;L12</f>
        <v>RSDSH_Det</v>
      </c>
      <c r="E12" s="15" t="s">
        <v>80</v>
      </c>
      <c r="F12" s="2">
        <v>2019</v>
      </c>
      <c r="G12" s="4" t="s">
        <v>76</v>
      </c>
      <c r="H12" s="4">
        <v>1</v>
      </c>
      <c r="I12" s="4">
        <v>0</v>
      </c>
      <c r="J12" s="4">
        <v>5</v>
      </c>
      <c r="K12" s="2"/>
      <c r="L12" s="2" t="s">
        <v>10</v>
      </c>
    </row>
    <row r="13" spans="1:12" x14ac:dyDescent="0.2">
      <c r="A13" s="3"/>
      <c r="B13" s="3"/>
      <c r="C13" s="3" t="str">
        <f>"R-BLD_"&amp;L12&amp;"*"</f>
        <v>R-BLD_Det*</v>
      </c>
      <c r="D13" s="3"/>
      <c r="E13" s="3"/>
      <c r="F13" s="3"/>
      <c r="G13" s="3"/>
      <c r="H13" s="3">
        <v>-1</v>
      </c>
      <c r="I13" s="3"/>
      <c r="J13" s="3"/>
      <c r="K13" s="2"/>
      <c r="L13" s="3"/>
    </row>
    <row r="14" spans="1:12" x14ac:dyDescent="0.2">
      <c r="A14" s="2" t="str">
        <f>"UC_RSD_UnitBoiler-HW_"&amp;L14</f>
        <v>UC_RSD_UnitBoiler-HW_Apt</v>
      </c>
      <c r="B14" s="2" t="str">
        <f>"Number of boilers providing water heating equals number of dwellings in RSD "&amp;L14</f>
        <v>Number of boilers providing water heating equals number of dwellings in RSD Apt</v>
      </c>
      <c r="D14" s="2" t="str">
        <f>"RSDWH_"&amp;L14</f>
        <v>RSDWH_Apt</v>
      </c>
      <c r="E14" s="15" t="s">
        <v>80</v>
      </c>
      <c r="F14" s="2">
        <v>2019</v>
      </c>
      <c r="G14" s="2" t="s">
        <v>76</v>
      </c>
      <c r="H14" s="2">
        <v>1</v>
      </c>
      <c r="I14" s="2">
        <v>0</v>
      </c>
      <c r="J14" s="2">
        <v>5</v>
      </c>
      <c r="L14" s="2" t="s">
        <v>9</v>
      </c>
    </row>
    <row r="15" spans="1:12" x14ac:dyDescent="0.2">
      <c r="C15" s="2" t="str">
        <f>"R-BLD_"&amp;L14&amp;"*"</f>
        <v>R-BLD_Apt*</v>
      </c>
      <c r="H15" s="2">
        <v>-1</v>
      </c>
    </row>
    <row r="16" spans="1:12" x14ac:dyDescent="0.2">
      <c r="A16" s="2" t="str">
        <f>"UC_RSD_UnitBoiler-HW_"&amp;L16</f>
        <v>UC_RSD_UnitBoiler-HW_Att</v>
      </c>
      <c r="B16" s="2" t="str">
        <f>"Number of boiler providing water heatings equals number of dwellings in RSD "&amp;L16</f>
        <v>Number of boiler providing water heatings equals number of dwellings in RSD Att</v>
      </c>
      <c r="D16" s="2" t="str">
        <f>"RSDWH_"&amp;L16</f>
        <v>RSDWH_Att</v>
      </c>
      <c r="E16" s="15" t="s">
        <v>80</v>
      </c>
      <c r="F16" s="2">
        <v>2019</v>
      </c>
      <c r="G16" s="2" t="s">
        <v>76</v>
      </c>
      <c r="H16" s="2">
        <v>1</v>
      </c>
      <c r="I16" s="2">
        <v>0</v>
      </c>
      <c r="J16" s="2">
        <v>5</v>
      </c>
      <c r="L16" s="2" t="s">
        <v>8</v>
      </c>
    </row>
    <row r="17" spans="1:12" x14ac:dyDescent="0.2">
      <c r="C17" s="2" t="str">
        <f>"R-BLD_"&amp;L16&amp;"*"</f>
        <v>R-BLD_Att*</v>
      </c>
      <c r="H17" s="2">
        <v>-1</v>
      </c>
    </row>
    <row r="18" spans="1:12" x14ac:dyDescent="0.2">
      <c r="A18" s="2" t="str">
        <f>"UC_RSD_UnitBoiler-HW_"&amp;L18</f>
        <v>UC_RSD_UnitBoiler-HW_Det</v>
      </c>
      <c r="B18" s="2" t="str">
        <f>"Number of boilers providing water heating equals number of dwellings in RSD "&amp;L18</f>
        <v>Number of boilers providing water heating equals number of dwellings in RSD Det</v>
      </c>
      <c r="D18" s="2" t="str">
        <f>"RSDWH_"&amp;L18</f>
        <v>RSDWH_Det</v>
      </c>
      <c r="E18" s="15" t="s">
        <v>80</v>
      </c>
      <c r="F18" s="2">
        <v>2019</v>
      </c>
      <c r="G18" s="4" t="s">
        <v>76</v>
      </c>
      <c r="H18" s="4">
        <v>1</v>
      </c>
      <c r="I18" s="4">
        <v>0</v>
      </c>
      <c r="J18" s="4">
        <v>5</v>
      </c>
      <c r="L18" s="2" t="s">
        <v>10</v>
      </c>
    </row>
    <row r="19" spans="1:12" x14ac:dyDescent="0.2">
      <c r="A19" s="3"/>
      <c r="B19" s="3"/>
      <c r="C19" s="3" t="str">
        <f>"R-BLD_"&amp;L18&amp;"*"</f>
        <v>R-BLD_Det*</v>
      </c>
      <c r="D19" s="3"/>
      <c r="E19" s="3"/>
      <c r="F19" s="3"/>
      <c r="G19" s="3"/>
      <c r="H19" s="3">
        <v>-1</v>
      </c>
      <c r="I19" s="3"/>
      <c r="J19" s="3"/>
      <c r="L19" s="3"/>
    </row>
    <row r="20" spans="1:12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L20" s="4"/>
    </row>
    <row r="22" spans="1:12" ht="15" x14ac:dyDescent="0.2">
      <c r="G22" s="1"/>
    </row>
    <row r="23" spans="1:12" ht="30.75" thickBot="1" x14ac:dyDescent="0.25">
      <c r="A23" s="6" t="s">
        <v>2</v>
      </c>
      <c r="B23" s="6" t="s">
        <v>7</v>
      </c>
      <c r="C23" s="6" t="s">
        <v>11</v>
      </c>
      <c r="D23" s="6" t="s">
        <v>12</v>
      </c>
      <c r="E23" s="6" t="s">
        <v>79</v>
      </c>
      <c r="F23" s="6" t="s">
        <v>77</v>
      </c>
      <c r="G23" s="6" t="s">
        <v>3</v>
      </c>
      <c r="H23" s="6" t="s">
        <v>4</v>
      </c>
      <c r="I23" s="6" t="s">
        <v>5</v>
      </c>
      <c r="J23" s="6" t="s">
        <v>6</v>
      </c>
    </row>
    <row r="24" spans="1:12" x14ac:dyDescent="0.2">
      <c r="A24" s="2" t="s">
        <v>81</v>
      </c>
      <c r="B24" s="2" t="s">
        <v>82</v>
      </c>
      <c r="D24" s="2" t="s">
        <v>83</v>
      </c>
      <c r="F24" s="2">
        <v>2019</v>
      </c>
      <c r="G24" s="2" t="s">
        <v>76</v>
      </c>
      <c r="H24" s="2">
        <v>1</v>
      </c>
      <c r="I24" s="2">
        <v>0</v>
      </c>
      <c r="J24" s="2">
        <v>5</v>
      </c>
    </row>
    <row r="25" spans="1:12" x14ac:dyDescent="0.2">
      <c r="C25" s="2" t="s">
        <v>84</v>
      </c>
      <c r="H25" s="2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UC unit boilers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2021-04-08T19:42:01Z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749220252037048</vt:r8>
  </property>
</Properties>
</file>