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IM-2.0\TIM\SuppXLS\"/>
    </mc:Choice>
  </mc:AlternateContent>
  <xr:revisionPtr revIDLastSave="0" documentId="13_ncr:1_{CC689A3A-EB9F-4797-AD6E-C76582C4BDF5}" xr6:coauthVersionLast="46" xr6:coauthVersionMax="47" xr10:uidLastSave="{00000000-0000-0000-0000-000000000000}"/>
  <bookViews>
    <workbookView xWindow="1140" yWindow="1140" windowWidth="14400" windowHeight="7360" firstSheet="1" activeTab="3" xr2:uid="{00000000-000D-0000-FFFF-FFFF00000000}"/>
  </bookViews>
  <sheets>
    <sheet name="BY-Demands" sheetId="4" r:id="rId1"/>
    <sheet name="REG_TRA_DEMANDS" sheetId="3" r:id="rId2"/>
    <sheet name="Regions" sheetId="2" r:id="rId3"/>
    <sheet name="DEMANDS" sheetId="1" r:id="rId4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DEMANDS!$V$5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39" i="3" l="1"/>
  <c r="E238" i="3"/>
  <c r="E237" i="3"/>
  <c r="E236" i="3"/>
  <c r="E234" i="3"/>
  <c r="E233" i="3"/>
  <c r="E232" i="3"/>
  <c r="E231" i="3"/>
  <c r="E229" i="3"/>
  <c r="E228" i="3"/>
  <c r="E227" i="3"/>
  <c r="E226" i="3"/>
  <c r="E224" i="3"/>
  <c r="E223" i="3"/>
  <c r="E222" i="3"/>
  <c r="E221" i="3"/>
  <c r="E212" i="3"/>
  <c r="E211" i="3"/>
  <c r="E210" i="3"/>
  <c r="E209" i="3"/>
  <c r="E207" i="3"/>
  <c r="E206" i="3"/>
  <c r="E205" i="3"/>
  <c r="E204" i="3"/>
  <c r="E202" i="3"/>
  <c r="E201" i="3"/>
  <c r="E200" i="3"/>
  <c r="E199" i="3"/>
  <c r="E197" i="3"/>
  <c r="E196" i="3"/>
  <c r="E195" i="3"/>
  <c r="E194" i="3"/>
  <c r="E185" i="3"/>
  <c r="E184" i="3"/>
  <c r="E183" i="3"/>
  <c r="E182" i="3"/>
  <c r="E180" i="3"/>
  <c r="E179" i="3"/>
  <c r="E178" i="3"/>
  <c r="E177" i="3"/>
  <c r="E175" i="3"/>
  <c r="E174" i="3"/>
  <c r="E173" i="3"/>
  <c r="E172" i="3"/>
  <c r="E170" i="3"/>
  <c r="E169" i="3"/>
  <c r="E168" i="3"/>
  <c r="E167" i="3"/>
  <c r="E158" i="3"/>
  <c r="E157" i="3"/>
  <c r="E156" i="3"/>
  <c r="E155" i="3"/>
  <c r="E153" i="3"/>
  <c r="E152" i="3"/>
  <c r="E151" i="3"/>
  <c r="E150" i="3"/>
  <c r="E148" i="3"/>
  <c r="E147" i="3"/>
  <c r="E146" i="3"/>
  <c r="E145" i="3"/>
  <c r="E143" i="3"/>
  <c r="E142" i="3"/>
  <c r="E141" i="3"/>
  <c r="E140" i="3"/>
  <c r="E131" i="3"/>
  <c r="E130" i="3"/>
  <c r="E129" i="3"/>
  <c r="E128" i="3"/>
  <c r="E126" i="3"/>
  <c r="E125" i="3"/>
  <c r="E124" i="3"/>
  <c r="E123" i="3"/>
  <c r="E121" i="3"/>
  <c r="E120" i="3"/>
  <c r="E119" i="3"/>
  <c r="E118" i="3"/>
  <c r="E116" i="3"/>
  <c r="E115" i="3"/>
  <c r="E114" i="3"/>
  <c r="E113" i="3"/>
  <c r="E104" i="3"/>
  <c r="E103" i="3"/>
  <c r="E102" i="3"/>
  <c r="E101" i="3"/>
  <c r="E99" i="3"/>
  <c r="E98" i="3"/>
  <c r="E97" i="3"/>
  <c r="E96" i="3"/>
  <c r="E94" i="3"/>
  <c r="E93" i="3"/>
  <c r="E92" i="3"/>
  <c r="E91" i="3"/>
  <c r="E89" i="3"/>
  <c r="E88" i="3"/>
  <c r="E87" i="3"/>
  <c r="E86" i="3"/>
  <c r="E77" i="3"/>
  <c r="E76" i="3"/>
  <c r="E75" i="3"/>
  <c r="E74" i="3"/>
  <c r="E72" i="3"/>
  <c r="E71" i="3"/>
  <c r="E70" i="3"/>
  <c r="E69" i="3"/>
  <c r="E67" i="3"/>
  <c r="E66" i="3"/>
  <c r="E65" i="3"/>
  <c r="E64" i="3"/>
  <c r="E62" i="3"/>
  <c r="E61" i="3"/>
  <c r="E60" i="3"/>
  <c r="E59" i="3"/>
  <c r="E50" i="3"/>
  <c r="E49" i="3"/>
  <c r="E48" i="3"/>
  <c r="E47" i="3"/>
  <c r="E45" i="3"/>
  <c r="E44" i="3"/>
  <c r="E43" i="3"/>
  <c r="E42" i="3"/>
  <c r="E40" i="3"/>
  <c r="E39" i="3"/>
  <c r="E38" i="3"/>
  <c r="E37" i="3"/>
  <c r="E35" i="3"/>
  <c r="E34" i="3"/>
  <c r="E33" i="3"/>
  <c r="E32" i="3"/>
  <c r="E23" i="3"/>
  <c r="E22" i="3"/>
  <c r="E21" i="3"/>
  <c r="E20" i="3"/>
  <c r="E18" i="3"/>
  <c r="E17" i="3"/>
  <c r="E16" i="3"/>
  <c r="E15" i="3"/>
  <c r="E13" i="3"/>
  <c r="E12" i="3"/>
  <c r="E11" i="3"/>
  <c r="E10" i="3"/>
  <c r="E6" i="3"/>
  <c r="E7" i="3"/>
  <c r="E8" i="3"/>
  <c r="E5" i="3"/>
  <c r="H21" i="1"/>
  <c r="H22" i="1"/>
  <c r="H23" i="1"/>
  <c r="H24" i="1"/>
  <c r="H25" i="1"/>
  <c r="H26" i="1"/>
  <c r="H27" i="1"/>
  <c r="H28" i="1"/>
  <c r="C29" i="1" l="1"/>
  <c r="C30" i="1"/>
  <c r="C31" i="1"/>
  <c r="C32" i="1"/>
  <c r="H3" i="1" l="1"/>
  <c r="H4" i="1"/>
  <c r="J21" i="1" l="1"/>
  <c r="H5" i="1"/>
  <c r="H6" i="1"/>
  <c r="H7" i="1"/>
  <c r="H8" i="1"/>
  <c r="H9" i="1"/>
  <c r="H11" i="1"/>
  <c r="H12" i="1"/>
  <c r="H13" i="1"/>
  <c r="H14" i="1"/>
  <c r="H15" i="1"/>
  <c r="H16" i="1"/>
  <c r="H17" i="1"/>
  <c r="H18" i="1"/>
  <c r="H19" i="1"/>
  <c r="E220" i="3"/>
  <c r="E225" i="3"/>
  <c r="E230" i="3"/>
  <c r="E235" i="3"/>
  <c r="E240" i="3"/>
  <c r="E241" i="3"/>
  <c r="E242" i="3"/>
  <c r="E243" i="3"/>
  <c r="E244" i="3"/>
  <c r="E245" i="3"/>
  <c r="E246" i="3"/>
  <c r="E193" i="3"/>
  <c r="E198" i="3"/>
  <c r="E203" i="3"/>
  <c r="E208" i="3"/>
  <c r="E213" i="3"/>
  <c r="E214" i="3"/>
  <c r="E215" i="3"/>
  <c r="E216" i="3"/>
  <c r="E217" i="3"/>
  <c r="E218" i="3"/>
  <c r="E219" i="3"/>
  <c r="E166" i="3"/>
  <c r="E171" i="3"/>
  <c r="E176" i="3"/>
  <c r="E181" i="3"/>
  <c r="E186" i="3"/>
  <c r="E187" i="3"/>
  <c r="E188" i="3"/>
  <c r="E189" i="3"/>
  <c r="E190" i="3"/>
  <c r="E191" i="3"/>
  <c r="E192" i="3"/>
  <c r="E139" i="3"/>
  <c r="E144" i="3"/>
  <c r="E149" i="3"/>
  <c r="E154" i="3"/>
  <c r="E159" i="3"/>
  <c r="E160" i="3"/>
  <c r="E161" i="3"/>
  <c r="E162" i="3"/>
  <c r="E163" i="3"/>
  <c r="E164" i="3"/>
  <c r="E165" i="3"/>
  <c r="E112" i="3"/>
  <c r="E117" i="3"/>
  <c r="E122" i="3"/>
  <c r="E127" i="3"/>
  <c r="E132" i="3"/>
  <c r="E133" i="3"/>
  <c r="E134" i="3"/>
  <c r="E135" i="3"/>
  <c r="E136" i="3"/>
  <c r="E137" i="3"/>
  <c r="E138" i="3"/>
  <c r="E85" i="3"/>
  <c r="E90" i="3"/>
  <c r="E95" i="3"/>
  <c r="E100" i="3"/>
  <c r="E105" i="3"/>
  <c r="E106" i="3"/>
  <c r="E107" i="3"/>
  <c r="E108" i="3"/>
  <c r="E109" i="3"/>
  <c r="E110" i="3"/>
  <c r="E111" i="3"/>
  <c r="E58" i="3"/>
  <c r="E63" i="3"/>
  <c r="E68" i="3"/>
  <c r="E73" i="3"/>
  <c r="E78" i="3"/>
  <c r="E79" i="3"/>
  <c r="E80" i="3"/>
  <c r="E81" i="3"/>
  <c r="E82" i="3"/>
  <c r="E83" i="3"/>
  <c r="E84" i="3"/>
  <c r="E31" i="3"/>
  <c r="E36" i="3"/>
  <c r="E41" i="3"/>
  <c r="E46" i="3"/>
  <c r="E51" i="3"/>
  <c r="E52" i="3"/>
  <c r="E53" i="3"/>
  <c r="E54" i="3"/>
  <c r="E55" i="3"/>
  <c r="E56" i="3"/>
  <c r="E57" i="3"/>
  <c r="E4" i="3"/>
  <c r="E9" i="3"/>
  <c r="E14" i="3"/>
  <c r="E19" i="3"/>
  <c r="E24" i="3"/>
  <c r="E25" i="3"/>
  <c r="E26" i="3"/>
  <c r="E27" i="3"/>
  <c r="E28" i="3"/>
  <c r="E29" i="3"/>
  <c r="E30" i="3"/>
  <c r="K21" i="1" l="1"/>
  <c r="L21" i="1" s="1"/>
  <c r="M21" i="1" s="1"/>
  <c r="N21" i="1" s="1"/>
  <c r="O21" i="1" s="1"/>
  <c r="P21" i="1" s="1"/>
  <c r="Q21" i="1" s="1"/>
  <c r="R21" i="1" s="1"/>
  <c r="S21" i="1" s="1"/>
  <c r="D7" i="2"/>
  <c r="C7" i="2"/>
  <c r="D6" i="2"/>
  <c r="C6" i="2"/>
  <c r="AD5" i="2"/>
  <c r="AD3" i="2" s="1" a="1"/>
  <c r="AD3" i="2" s="1"/>
  <c r="AK5" i="4" s="1"/>
  <c r="AC5" i="2"/>
  <c r="AC7" i="2" s="1"/>
  <c r="AB5" i="2"/>
  <c r="AB6" i="2" s="1"/>
  <c r="AA5" i="2"/>
  <c r="AA7" i="2" s="1"/>
  <c r="Z5" i="2"/>
  <c r="Z7" i="2" s="1"/>
  <c r="Y5" i="2"/>
  <c r="Y7" i="2" s="1"/>
  <c r="X5" i="2"/>
  <c r="X7" i="2" s="1"/>
  <c r="W5" i="2"/>
  <c r="W7" i="2" s="1"/>
  <c r="V5" i="2"/>
  <c r="V6" i="2" s="1"/>
  <c r="U5" i="2"/>
  <c r="U7" i="2" s="1"/>
  <c r="T5" i="2"/>
  <c r="T7" i="2" s="1"/>
  <c r="S5" i="2"/>
  <c r="S7" i="2" s="1"/>
  <c r="R5" i="2"/>
  <c r="R7" i="2" s="1"/>
  <c r="Q5" i="2"/>
  <c r="Q7" i="2" s="1"/>
  <c r="P5" i="2"/>
  <c r="P7" i="2" s="1"/>
  <c r="O5" i="2"/>
  <c r="O7" i="2" s="1"/>
  <c r="N5" i="2"/>
  <c r="N6" i="2" s="1"/>
  <c r="M5" i="2"/>
  <c r="M7" i="2" s="1"/>
  <c r="L5" i="2"/>
  <c r="L7" i="2" s="1"/>
  <c r="K5" i="2"/>
  <c r="K7" i="2" s="1"/>
  <c r="J5" i="2"/>
  <c r="J7" i="2" s="1"/>
  <c r="I5" i="2"/>
  <c r="I7" i="2" s="1"/>
  <c r="H5" i="2"/>
  <c r="H7" i="2" s="1"/>
  <c r="G5" i="2"/>
  <c r="G7" i="2" s="1"/>
  <c r="F5" i="2"/>
  <c r="F6" i="2" s="1"/>
  <c r="E5" i="2"/>
  <c r="E7" i="2" s="1"/>
  <c r="AA3" i="2" a="1"/>
  <c r="AA3" i="2" s="1"/>
  <c r="AH5" i="4" s="1"/>
  <c r="Y3" i="2" a="1"/>
  <c r="Y3" i="2" s="1"/>
  <c r="AA3" i="3" s="1"/>
  <c r="X3" i="2" a="1"/>
  <c r="X3" i="2" s="1"/>
  <c r="Z3" i="3" s="1"/>
  <c r="O3" i="2" a="1"/>
  <c r="O3" i="2" s="1"/>
  <c r="Q3" i="3" s="1"/>
  <c r="K3" i="2" a="1"/>
  <c r="K3" i="2" s="1"/>
  <c r="R5" i="4" s="1"/>
  <c r="J3" i="2" a="1"/>
  <c r="J3" i="2" s="1"/>
  <c r="G3" i="2" a="1"/>
  <c r="G3" i="2" s="1"/>
  <c r="I3" i="3" s="1"/>
  <c r="D3" i="2" a="1"/>
  <c r="D3" i="2" s="1"/>
  <c r="K5" i="4" s="1"/>
  <c r="C3" i="2" a="1"/>
  <c r="C3" i="2" s="1"/>
  <c r="J5" i="4" s="1"/>
  <c r="S3" i="2" l="1" a="1"/>
  <c r="S3" i="2" s="1"/>
  <c r="Z5" i="4" s="1"/>
  <c r="U3" i="2" a="1"/>
  <c r="U3" i="2" s="1"/>
  <c r="AB5" i="4" s="1"/>
  <c r="C3" i="1"/>
  <c r="C26" i="1"/>
  <c r="C9" i="1"/>
  <c r="C24" i="1"/>
  <c r="C16" i="1"/>
  <c r="C8" i="1"/>
  <c r="C23" i="1"/>
  <c r="N3" i="2" a="1"/>
  <c r="N3" i="2" s="1"/>
  <c r="C15" i="1"/>
  <c r="C7" i="1"/>
  <c r="C22" i="1"/>
  <c r="C14" i="1"/>
  <c r="C6" i="1"/>
  <c r="C21" i="1"/>
  <c r="C13" i="1"/>
  <c r="C5" i="1"/>
  <c r="C20" i="1"/>
  <c r="C12" i="1"/>
  <c r="C4" i="1"/>
  <c r="C19" i="1"/>
  <c r="V3" i="2" a="1"/>
  <c r="V3" i="2" s="1"/>
  <c r="AC5" i="4" s="1"/>
  <c r="C28" i="1"/>
  <c r="C11" i="1"/>
  <c r="C17" i="1"/>
  <c r="C18" i="1"/>
  <c r="C27" i="1"/>
  <c r="C10" i="1"/>
  <c r="C25" i="1"/>
  <c r="U3" i="3"/>
  <c r="I3" i="2" a="1"/>
  <c r="I3" i="2" s="1"/>
  <c r="K3" i="3" s="1"/>
  <c r="W3" i="2" a="1"/>
  <c r="W3" i="2" s="1"/>
  <c r="Y3" i="3" s="1"/>
  <c r="G6" i="2"/>
  <c r="W6" i="2"/>
  <c r="Z3" i="2" a="1"/>
  <c r="Z3" i="2" s="1"/>
  <c r="AB3" i="3" s="1"/>
  <c r="N5" i="4"/>
  <c r="R6" i="2"/>
  <c r="Z6" i="2"/>
  <c r="Q3" i="2" a="1"/>
  <c r="Q3" i="2" s="1"/>
  <c r="S3" i="3" s="1"/>
  <c r="J6" i="2"/>
  <c r="V5" i="4"/>
  <c r="F3" i="2" a="1"/>
  <c r="F3" i="2" s="1"/>
  <c r="H3" i="3" s="1"/>
  <c r="R3" i="2" a="1"/>
  <c r="R3" i="2" s="1"/>
  <c r="T3" i="3" s="1"/>
  <c r="O6" i="2"/>
  <c r="L3" i="3"/>
  <c r="Q5" i="4"/>
  <c r="M3" i="3"/>
  <c r="P6" i="2"/>
  <c r="AE5" i="4"/>
  <c r="AC3" i="3"/>
  <c r="H3" i="2" a="1"/>
  <c r="H3" i="2" s="1"/>
  <c r="P3" i="2" a="1"/>
  <c r="P3" i="2" s="1"/>
  <c r="Q6" i="2"/>
  <c r="AB7" i="2"/>
  <c r="W3" i="3"/>
  <c r="AF5" i="4"/>
  <c r="AF3" i="3"/>
  <c r="H6" i="2"/>
  <c r="X6" i="2"/>
  <c r="I6" i="2"/>
  <c r="Y6" i="2"/>
  <c r="F7" i="2"/>
  <c r="N7" i="2"/>
  <c r="V7" i="2"/>
  <c r="AD7" i="2"/>
  <c r="L3" i="2" a="1"/>
  <c r="L3" i="2" s="1"/>
  <c r="T3" i="2" a="1"/>
  <c r="T3" i="2" s="1"/>
  <c r="AB3" i="2" a="1"/>
  <c r="AB3" i="2" s="1"/>
  <c r="K6" i="2"/>
  <c r="S6" i="2"/>
  <c r="AA6" i="2"/>
  <c r="L6" i="2"/>
  <c r="T6" i="2"/>
  <c r="E3" i="2" a="1"/>
  <c r="E3" i="2" s="1"/>
  <c r="M3" i="2" a="1"/>
  <c r="M3" i="2" s="1"/>
  <c r="AC3" i="2" a="1"/>
  <c r="AC3" i="2" s="1"/>
  <c r="E6" i="2"/>
  <c r="M6" i="2"/>
  <c r="U6" i="2"/>
  <c r="AC6" i="2"/>
  <c r="AD6" i="2"/>
  <c r="P3" i="3" l="1"/>
  <c r="U5" i="4"/>
  <c r="M5" i="4"/>
  <c r="AG5" i="4"/>
  <c r="AD5" i="4"/>
  <c r="P5" i="4"/>
  <c r="Y5" i="4"/>
  <c r="X3" i="3"/>
  <c r="X5" i="4"/>
  <c r="S5" i="4"/>
  <c r="N3" i="3"/>
  <c r="R3" i="3"/>
  <c r="W5" i="4"/>
  <c r="T5" i="4"/>
  <c r="O3" i="3"/>
  <c r="L5" i="4"/>
  <c r="S223" i="3" s="1"/>
  <c r="G3" i="3"/>
  <c r="AA5" i="4"/>
  <c r="V3" i="3"/>
  <c r="AJ5" i="4"/>
  <c r="AE3" i="3"/>
  <c r="AI5" i="4"/>
  <c r="AD3" i="3"/>
  <c r="J3" i="3"/>
  <c r="O5" i="4"/>
  <c r="K118" i="3" s="1"/>
  <c r="K129" i="3" l="1"/>
  <c r="S231" i="3"/>
  <c r="U211" i="3"/>
  <c r="U194" i="3"/>
  <c r="Y224" i="3"/>
  <c r="L156" i="3"/>
  <c r="U150" i="3"/>
  <c r="U224" i="3"/>
  <c r="K43" i="3"/>
  <c r="U201" i="3"/>
  <c r="L44" i="3"/>
  <c r="Y147" i="3"/>
  <c r="Y151" i="3"/>
  <c r="K227" i="3"/>
  <c r="U102" i="3"/>
  <c r="K126" i="3"/>
  <c r="U67" i="3"/>
  <c r="L202" i="3"/>
  <c r="U45" i="3"/>
  <c r="U42" i="3"/>
  <c r="L234" i="3"/>
  <c r="Y184" i="3"/>
  <c r="U66" i="3"/>
  <c r="L124" i="3"/>
  <c r="U116" i="3"/>
  <c r="L99" i="3"/>
  <c r="S156" i="3"/>
  <c r="S70" i="3"/>
  <c r="U48" i="3"/>
  <c r="U140" i="3"/>
  <c r="U167" i="3"/>
  <c r="L148" i="3"/>
  <c r="L75" i="3"/>
  <c r="L115" i="3"/>
  <c r="K184" i="3"/>
  <c r="K76" i="3"/>
  <c r="S224" i="3"/>
  <c r="S61" i="3"/>
  <c r="S221" i="3"/>
  <c r="Y15" i="3"/>
  <c r="U15" i="3"/>
  <c r="U39" i="3"/>
  <c r="U141" i="3"/>
  <c r="U172" i="3"/>
  <c r="L180" i="3"/>
  <c r="L21" i="3"/>
  <c r="L168" i="3"/>
  <c r="K183" i="3"/>
  <c r="K120" i="3"/>
  <c r="S49" i="3"/>
  <c r="S77" i="3"/>
  <c r="S206" i="3"/>
  <c r="Y17" i="3"/>
  <c r="U170" i="3"/>
  <c r="U47" i="3"/>
  <c r="U87" i="3"/>
  <c r="U146" i="3"/>
  <c r="U206" i="3"/>
  <c r="L94" i="3"/>
  <c r="L11" i="3"/>
  <c r="L146" i="3"/>
  <c r="K21" i="3"/>
  <c r="K211" i="3"/>
  <c r="S43" i="3"/>
  <c r="S116" i="3"/>
  <c r="Y207" i="3"/>
  <c r="P202" i="3"/>
  <c r="U49" i="3"/>
  <c r="U59" i="3"/>
  <c r="U129" i="3"/>
  <c r="U156" i="3"/>
  <c r="U209" i="3"/>
  <c r="L152" i="3"/>
  <c r="L43" i="3"/>
  <c r="L233" i="3"/>
  <c r="K98" i="3"/>
  <c r="K201" i="3"/>
  <c r="S88" i="3"/>
  <c r="S118" i="3"/>
  <c r="Q45" i="3"/>
  <c r="Q177" i="3"/>
  <c r="Q231" i="3"/>
  <c r="Q150" i="3"/>
  <c r="Q156" i="3"/>
  <c r="Q120" i="3"/>
  <c r="Q114" i="3"/>
  <c r="Q233" i="3"/>
  <c r="Q69" i="3"/>
  <c r="Q115" i="3"/>
  <c r="Q33" i="3"/>
  <c r="Q21" i="3"/>
  <c r="Q6" i="3"/>
  <c r="Q222" i="3"/>
  <c r="Q153" i="3"/>
  <c r="Q196" i="3"/>
  <c r="Q13" i="3"/>
  <c r="Q49" i="3"/>
  <c r="Q180" i="3"/>
  <c r="Z69" i="3"/>
  <c r="Z236" i="3"/>
  <c r="Z228" i="3"/>
  <c r="Z204" i="3"/>
  <c r="Z146" i="3"/>
  <c r="Z102" i="3"/>
  <c r="Z145" i="3"/>
  <c r="Z124" i="3"/>
  <c r="Z65" i="3"/>
  <c r="Z37" i="3"/>
  <c r="Z22" i="3"/>
  <c r="Z101" i="3"/>
  <c r="Z20" i="3"/>
  <c r="Z222" i="3"/>
  <c r="Z183" i="3"/>
  <c r="Z125" i="3"/>
  <c r="Z18" i="3"/>
  <c r="Z202" i="3"/>
  <c r="AA69" i="3"/>
  <c r="AA237" i="3"/>
  <c r="AA209" i="3"/>
  <c r="AA156" i="3"/>
  <c r="AA231" i="3"/>
  <c r="AA158" i="3"/>
  <c r="AA175" i="3"/>
  <c r="AA120" i="3"/>
  <c r="AA87" i="3"/>
  <c r="AA92" i="3"/>
  <c r="AA97" i="3"/>
  <c r="AA22" i="3"/>
  <c r="AA6" i="3"/>
  <c r="AA169" i="3"/>
  <c r="AA211" i="3"/>
  <c r="AA49" i="3"/>
  <c r="AA121" i="3"/>
  <c r="Z35" i="3"/>
  <c r="I228" i="3"/>
  <c r="I195" i="3"/>
  <c r="I209" i="3"/>
  <c r="I168" i="3"/>
  <c r="I206" i="3"/>
  <c r="I118" i="3"/>
  <c r="I76" i="3"/>
  <c r="I103" i="3"/>
  <c r="I61" i="3"/>
  <c r="I17" i="3"/>
  <c r="I65" i="3"/>
  <c r="I172" i="3"/>
  <c r="I212" i="3"/>
  <c r="I153" i="3"/>
  <c r="I222" i="3"/>
  <c r="I44" i="3"/>
  <c r="I18" i="3"/>
  <c r="AA185" i="3"/>
  <c r="AA180" i="3"/>
  <c r="AA184" i="3"/>
  <c r="Q50" i="3"/>
  <c r="I205" i="3"/>
  <c r="I183" i="3"/>
  <c r="I236" i="3"/>
  <c r="I199" i="3"/>
  <c r="I150" i="3"/>
  <c r="I232" i="3"/>
  <c r="I101" i="3"/>
  <c r="I74" i="3"/>
  <c r="Q236" i="3"/>
  <c r="Q195" i="3"/>
  <c r="Q210" i="3"/>
  <c r="Q178" i="3"/>
  <c r="Q147" i="3"/>
  <c r="Q102" i="3"/>
  <c r="Q205" i="3"/>
  <c r="Q64" i="3"/>
  <c r="Q38" i="3"/>
  <c r="Q141" i="3"/>
  <c r="Q42" i="3"/>
  <c r="Q20" i="3"/>
  <c r="Q152" i="3"/>
  <c r="Q131" i="3"/>
  <c r="Q175" i="3"/>
  <c r="Q121" i="3"/>
  <c r="Q40" i="3"/>
  <c r="I45" i="3"/>
  <c r="Z167" i="3"/>
  <c r="Z209" i="3"/>
  <c r="Z210" i="3"/>
  <c r="Z199" i="3"/>
  <c r="Z221" i="3"/>
  <c r="Z142" i="3"/>
  <c r="Z119" i="3"/>
  <c r="Z115" i="3"/>
  <c r="Z38" i="3"/>
  <c r="Z47" i="3"/>
  <c r="Z113" i="3"/>
  <c r="Z42" i="3"/>
  <c r="Z239" i="3"/>
  <c r="Z212" i="3"/>
  <c r="Z152" i="3"/>
  <c r="Z7" i="3"/>
  <c r="Z184" i="3"/>
  <c r="Z223" i="3"/>
  <c r="AA118" i="3"/>
  <c r="AA236" i="3"/>
  <c r="AA197" i="3"/>
  <c r="AA147" i="3"/>
  <c r="AA227" i="3"/>
  <c r="AA143" i="3"/>
  <c r="AA131" i="3"/>
  <c r="AA119" i="3"/>
  <c r="AA67" i="3"/>
  <c r="AA91" i="3"/>
  <c r="AA42" i="3"/>
  <c r="AA13" i="3"/>
  <c r="AA23" i="3"/>
  <c r="AA94" i="3"/>
  <c r="AA212" i="3"/>
  <c r="I224" i="3"/>
  <c r="Q227" i="3"/>
  <c r="Q201" i="3"/>
  <c r="Q209" i="3"/>
  <c r="Q151" i="3"/>
  <c r="Q103" i="3"/>
  <c r="Q93" i="3"/>
  <c r="Q157" i="3"/>
  <c r="Q59" i="3"/>
  <c r="Q92" i="3"/>
  <c r="Q65" i="3"/>
  <c r="Q142" i="3"/>
  <c r="Q10" i="3"/>
  <c r="Q125" i="3"/>
  <c r="Q104" i="3"/>
  <c r="Q99" i="3"/>
  <c r="Q44" i="3"/>
  <c r="Q34" i="3"/>
  <c r="Z45" i="3"/>
  <c r="Z5" i="3"/>
  <c r="Z205" i="3"/>
  <c r="Z195" i="3"/>
  <c r="Z177" i="3"/>
  <c r="Z168" i="3"/>
  <c r="Z130" i="3"/>
  <c r="Z182" i="3"/>
  <c r="Z91" i="3"/>
  <c r="Z128" i="3"/>
  <c r="Z17" i="3"/>
  <c r="Z59" i="3"/>
  <c r="Z12" i="3"/>
  <c r="Z158" i="3"/>
  <c r="Z116" i="3"/>
  <c r="Z88" i="3"/>
  <c r="Z89" i="3"/>
  <c r="Z126" i="3"/>
  <c r="Z49" i="3"/>
  <c r="AA123" i="3"/>
  <c r="AA226" i="3"/>
  <c r="AA233" i="3"/>
  <c r="AA15" i="3"/>
  <c r="AA155" i="3"/>
  <c r="AA114" i="3"/>
  <c r="AA130" i="3"/>
  <c r="AA70" i="3"/>
  <c r="AA61" i="3"/>
  <c r="AA64" i="3"/>
  <c r="AA21" i="3"/>
  <c r="AA12" i="3"/>
  <c r="AA153" i="3"/>
  <c r="AA89" i="3"/>
  <c r="AA125" i="3"/>
  <c r="AA44" i="3"/>
  <c r="AA126" i="3"/>
  <c r="Z50" i="3"/>
  <c r="I200" i="3"/>
  <c r="I210" i="3"/>
  <c r="I221" i="3"/>
  <c r="I167" i="3"/>
  <c r="I142" i="3"/>
  <c r="I177" i="3"/>
  <c r="I98" i="3"/>
  <c r="I66" i="3"/>
  <c r="I119" i="3"/>
  <c r="I120" i="3"/>
  <c r="I32" i="3"/>
  <c r="I43" i="3"/>
  <c r="I33" i="3"/>
  <c r="I77" i="3"/>
  <c r="I48" i="3"/>
  <c r="I170" i="3"/>
  <c r="I148" i="3"/>
  <c r="Q71" i="3"/>
  <c r="Q226" i="3"/>
  <c r="Q172" i="3"/>
  <c r="Q200" i="3"/>
  <c r="Q146" i="3"/>
  <c r="Q130" i="3"/>
  <c r="Q86" i="3"/>
  <c r="Q91" i="3"/>
  <c r="Q47" i="3"/>
  <c r="Q39" i="3"/>
  <c r="Q61" i="3"/>
  <c r="Q32" i="3"/>
  <c r="Q37" i="3"/>
  <c r="Q158" i="3"/>
  <c r="Q7" i="3"/>
  <c r="Q183" i="3"/>
  <c r="Q223" i="3"/>
  <c r="Q18" i="3"/>
  <c r="AA50" i="3"/>
  <c r="Z237" i="3"/>
  <c r="Z196" i="3"/>
  <c r="Z194" i="3"/>
  <c r="Z174" i="3"/>
  <c r="Z131" i="3"/>
  <c r="Z103" i="3"/>
  <c r="Z143" i="3"/>
  <c r="Z86" i="3"/>
  <c r="Z93" i="3"/>
  <c r="Z32" i="3"/>
  <c r="Z39" i="3"/>
  <c r="Z6" i="3"/>
  <c r="Z104" i="3"/>
  <c r="Z43" i="3"/>
  <c r="Z71" i="3"/>
  <c r="Z8" i="3"/>
  <c r="Z72" i="3"/>
  <c r="Q224" i="3"/>
  <c r="AA199" i="3"/>
  <c r="AA201" i="3"/>
  <c r="AA210" i="3"/>
  <c r="AA172" i="3"/>
  <c r="AA151" i="3"/>
  <c r="AA113" i="3"/>
  <c r="AA96" i="3"/>
  <c r="AA141" i="3"/>
  <c r="AA168" i="3"/>
  <c r="AA62" i="3"/>
  <c r="AA60" i="3"/>
  <c r="AA150" i="3"/>
  <c r="AA71" i="3"/>
  <c r="AA239" i="3"/>
  <c r="AA234" i="3"/>
  <c r="AA72" i="3"/>
  <c r="AA34" i="3"/>
  <c r="AA224" i="3"/>
  <c r="I201" i="3"/>
  <c r="I179" i="3"/>
  <c r="I169" i="3"/>
  <c r="I156" i="3"/>
  <c r="I113" i="3"/>
  <c r="I140" i="3"/>
  <c r="I92" i="3"/>
  <c r="I59" i="3"/>
  <c r="I86" i="3"/>
  <c r="I97" i="3"/>
  <c r="I96" i="3"/>
  <c r="I10" i="3"/>
  <c r="I239" i="3"/>
  <c r="I238" i="3"/>
  <c r="I23" i="3"/>
  <c r="I126" i="3"/>
  <c r="I8" i="3"/>
  <c r="Q168" i="3"/>
  <c r="Q119" i="3"/>
  <c r="Q62" i="3"/>
  <c r="Q229" i="3"/>
  <c r="Q8" i="3"/>
  <c r="Z201" i="3"/>
  <c r="Z141" i="3"/>
  <c r="Z60" i="3"/>
  <c r="Z67" i="3"/>
  <c r="Z185" i="3"/>
  <c r="Q221" i="3"/>
  <c r="Q140" i="3"/>
  <c r="Q179" i="3"/>
  <c r="Q155" i="3"/>
  <c r="Q101" i="3"/>
  <c r="Q167" i="3"/>
  <c r="Q97" i="3"/>
  <c r="Q74" i="3"/>
  <c r="Q23" i="3"/>
  <c r="Q22" i="3"/>
  <c r="Q16" i="3"/>
  <c r="Q212" i="3"/>
  <c r="Q67" i="3"/>
  <c r="Q48" i="3"/>
  <c r="Q116" i="3"/>
  <c r="Q184" i="3"/>
  <c r="Q148" i="3"/>
  <c r="I50" i="3"/>
  <c r="Z233" i="3"/>
  <c r="Z123" i="3"/>
  <c r="Z147" i="3"/>
  <c r="Z232" i="3"/>
  <c r="Z118" i="3"/>
  <c r="Z238" i="3"/>
  <c r="Z140" i="3"/>
  <c r="Z98" i="3"/>
  <c r="Z97" i="3"/>
  <c r="Z21" i="3"/>
  <c r="Z99" i="3"/>
  <c r="Z62" i="3"/>
  <c r="Z153" i="3"/>
  <c r="Z33" i="3"/>
  <c r="Z23" i="3"/>
  <c r="Z207" i="3"/>
  <c r="Z34" i="3"/>
  <c r="AA5" i="3"/>
  <c r="AA206" i="3"/>
  <c r="AA178" i="3"/>
  <c r="AA205" i="3"/>
  <c r="AA228" i="3"/>
  <c r="AA140" i="3"/>
  <c r="AA142" i="3"/>
  <c r="AA86" i="3"/>
  <c r="AA128" i="3"/>
  <c r="AA101" i="3"/>
  <c r="AA37" i="3"/>
  <c r="AA38" i="3"/>
  <c r="AA20" i="3"/>
  <c r="AA17" i="3"/>
  <c r="AA152" i="3"/>
  <c r="AA222" i="3"/>
  <c r="AA8" i="3"/>
  <c r="AA202" i="3"/>
  <c r="I5" i="3"/>
  <c r="I196" i="3"/>
  <c r="I155" i="3"/>
  <c r="I151" i="3"/>
  <c r="I157" i="3"/>
  <c r="I141" i="3"/>
  <c r="I173" i="3"/>
  <c r="I87" i="3"/>
  <c r="I147" i="3"/>
  <c r="I64" i="3"/>
  <c r="I71" i="3"/>
  <c r="I69" i="3"/>
  <c r="I116" i="3"/>
  <c r="I197" i="3"/>
  <c r="I143" i="3"/>
  <c r="I13" i="3"/>
  <c r="I121" i="3"/>
  <c r="I207" i="3"/>
  <c r="Q232" i="3"/>
  <c r="Q75" i="3"/>
  <c r="Q77" i="3"/>
  <c r="Q72" i="3"/>
  <c r="Z229" i="3"/>
  <c r="Z87" i="3"/>
  <c r="Z16" i="3"/>
  <c r="Z48" i="3"/>
  <c r="AA45" i="3"/>
  <c r="Q199" i="3"/>
  <c r="Q234" i="3"/>
  <c r="Q228" i="3"/>
  <c r="Q145" i="3"/>
  <c r="Q174" i="3"/>
  <c r="Q129" i="3"/>
  <c r="Q98" i="3"/>
  <c r="Q66" i="3"/>
  <c r="Q87" i="3"/>
  <c r="Q11" i="3"/>
  <c r="Q15" i="3"/>
  <c r="Q197" i="3"/>
  <c r="Q169" i="3"/>
  <c r="Q43" i="3"/>
  <c r="Q94" i="3"/>
  <c r="Q170" i="3"/>
  <c r="Q207" i="3"/>
  <c r="Q185" i="3"/>
  <c r="Z178" i="3"/>
  <c r="Z206" i="3"/>
  <c r="Z231" i="3"/>
  <c r="Z156" i="3"/>
  <c r="Z114" i="3"/>
  <c r="Z226" i="3"/>
  <c r="Z120" i="3"/>
  <c r="Z75" i="3"/>
  <c r="Z92" i="3"/>
  <c r="Z94" i="3"/>
  <c r="Z61" i="3"/>
  <c r="Z15" i="3"/>
  <c r="Z234" i="3"/>
  <c r="Z13" i="3"/>
  <c r="Z76" i="3"/>
  <c r="Z180" i="3"/>
  <c r="Z148" i="3"/>
  <c r="AA167" i="3"/>
  <c r="AA195" i="3"/>
  <c r="AA179" i="3"/>
  <c r="AA174" i="3"/>
  <c r="AA200" i="3"/>
  <c r="AA124" i="3"/>
  <c r="AA102" i="3"/>
  <c r="AA77" i="3"/>
  <c r="AA99" i="3"/>
  <c r="AA76" i="3"/>
  <c r="AA98" i="3"/>
  <c r="AA104" i="3"/>
  <c r="AA11" i="3"/>
  <c r="AA229" i="3"/>
  <c r="AA88" i="3"/>
  <c r="AA33" i="3"/>
  <c r="AA223" i="3"/>
  <c r="AA40" i="3"/>
  <c r="I237" i="3"/>
  <c r="I182" i="3"/>
  <c r="I145" i="3"/>
  <c r="I233" i="3"/>
  <c r="I146" i="3"/>
  <c r="I129" i="3"/>
  <c r="I91" i="3"/>
  <c r="I75" i="3"/>
  <c r="I93" i="3"/>
  <c r="I60" i="3"/>
  <c r="I37" i="3"/>
  <c r="I38" i="3"/>
  <c r="I94" i="3"/>
  <c r="I175" i="3"/>
  <c r="I158" i="3"/>
  <c r="I152" i="3"/>
  <c r="I202" i="3"/>
  <c r="I72" i="3"/>
  <c r="Q206" i="3"/>
  <c r="Q118" i="3"/>
  <c r="Q123" i="3"/>
  <c r="Q17" i="3"/>
  <c r="Q88" i="3"/>
  <c r="Z173" i="3"/>
  <c r="Z151" i="3"/>
  <c r="Z129" i="3"/>
  <c r="Z197" i="3"/>
  <c r="Q5" i="3"/>
  <c r="Q194" i="3"/>
  <c r="Q237" i="3"/>
  <c r="Q173" i="3"/>
  <c r="Q128" i="3"/>
  <c r="Q124" i="3"/>
  <c r="Q113" i="3"/>
  <c r="Q60" i="3"/>
  <c r="Q204" i="3"/>
  <c r="Q76" i="3"/>
  <c r="Q12" i="3"/>
  <c r="Q96" i="3"/>
  <c r="Q239" i="3"/>
  <c r="Q143" i="3"/>
  <c r="Q238" i="3"/>
  <c r="Q89" i="3"/>
  <c r="Q202" i="3"/>
  <c r="Q126" i="3"/>
  <c r="AA35" i="3"/>
  <c r="Z175" i="3"/>
  <c r="Z200" i="3"/>
  <c r="Z227" i="3"/>
  <c r="Z157" i="3"/>
  <c r="Z172" i="3"/>
  <c r="Z155" i="3"/>
  <c r="Z179" i="3"/>
  <c r="Z96" i="3"/>
  <c r="Z66" i="3"/>
  <c r="Z64" i="3"/>
  <c r="Z11" i="3"/>
  <c r="Z70" i="3"/>
  <c r="Z169" i="3"/>
  <c r="Z211" i="3"/>
  <c r="Z77" i="3"/>
  <c r="Z170" i="3"/>
  <c r="Z121" i="3"/>
  <c r="AA47" i="3"/>
  <c r="AA173" i="3"/>
  <c r="AA232" i="3"/>
  <c r="AA194" i="3"/>
  <c r="AA157" i="3"/>
  <c r="AA116" i="3"/>
  <c r="AA103" i="3"/>
  <c r="AA65" i="3"/>
  <c r="AA75" i="3"/>
  <c r="AA66" i="3"/>
  <c r="AA74" i="3"/>
  <c r="AA16" i="3"/>
  <c r="AA10" i="3"/>
  <c r="AA238" i="3"/>
  <c r="AA48" i="3"/>
  <c r="AA43" i="3"/>
  <c r="AA207" i="3"/>
  <c r="AA18" i="3"/>
  <c r="I234" i="3"/>
  <c r="I178" i="3"/>
  <c r="I194" i="3"/>
  <c r="I204" i="3"/>
  <c r="I123" i="3"/>
  <c r="I128" i="3"/>
  <c r="I130" i="3"/>
  <c r="I62" i="3"/>
  <c r="I70" i="3"/>
  <c r="I22" i="3"/>
  <c r="I21" i="3"/>
  <c r="I15" i="3"/>
  <c r="I89" i="3"/>
  <c r="I125" i="3"/>
  <c r="I131" i="3"/>
  <c r="I67" i="3"/>
  <c r="I49" i="3"/>
  <c r="I180" i="3"/>
  <c r="Q182" i="3"/>
  <c r="Q70" i="3"/>
  <c r="Q211" i="3"/>
  <c r="I185" i="3"/>
  <c r="Z150" i="3"/>
  <c r="Z74" i="3"/>
  <c r="Z10" i="3"/>
  <c r="Z40" i="3"/>
  <c r="AA115" i="3"/>
  <c r="AA196" i="3"/>
  <c r="I174" i="3"/>
  <c r="I11" i="3"/>
  <c r="I99" i="3"/>
  <c r="Z224" i="3"/>
  <c r="AA183" i="3"/>
  <c r="AA7" i="3"/>
  <c r="I115" i="3"/>
  <c r="I6" i="3"/>
  <c r="Z44" i="3"/>
  <c r="AA146" i="3"/>
  <c r="AA148" i="3"/>
  <c r="I124" i="3"/>
  <c r="I47" i="3"/>
  <c r="I88" i="3"/>
  <c r="AA39" i="3"/>
  <c r="I42" i="3"/>
  <c r="I184" i="3"/>
  <c r="AA177" i="3"/>
  <c r="AA129" i="3"/>
  <c r="AA170" i="3"/>
  <c r="I102" i="3"/>
  <c r="I12" i="3"/>
  <c r="I40" i="3"/>
  <c r="AA204" i="3"/>
  <c r="Q35" i="3"/>
  <c r="I16" i="3"/>
  <c r="I7" i="3"/>
  <c r="AA221" i="3"/>
  <c r="AA32" i="3"/>
  <c r="I227" i="3"/>
  <c r="I114" i="3"/>
  <c r="I229" i="3"/>
  <c r="I34" i="3"/>
  <c r="AA145" i="3"/>
  <c r="I226" i="3"/>
  <c r="I211" i="3"/>
  <c r="AA182" i="3"/>
  <c r="AA59" i="3"/>
  <c r="I231" i="3"/>
  <c r="I39" i="3"/>
  <c r="I104" i="3"/>
  <c r="I223" i="3"/>
  <c r="AA93" i="3"/>
  <c r="I20" i="3"/>
  <c r="I35" i="3"/>
  <c r="M233" i="3"/>
  <c r="M227" i="3"/>
  <c r="M196" i="3"/>
  <c r="M174" i="3"/>
  <c r="M145" i="3"/>
  <c r="M129" i="3"/>
  <c r="M101" i="3"/>
  <c r="M118" i="3"/>
  <c r="M66" i="3"/>
  <c r="M38" i="3"/>
  <c r="M16" i="3"/>
  <c r="M20" i="3"/>
  <c r="M11" i="3"/>
  <c r="M211" i="3"/>
  <c r="M147" i="3"/>
  <c r="M180" i="3"/>
  <c r="M121" i="3"/>
  <c r="M35" i="3"/>
  <c r="AB59" i="3"/>
  <c r="AB172" i="3"/>
  <c r="AB155" i="3"/>
  <c r="AB86" i="3"/>
  <c r="AB210" i="3"/>
  <c r="AB146" i="3"/>
  <c r="AB114" i="3"/>
  <c r="AB75" i="3"/>
  <c r="AB97" i="3"/>
  <c r="AB39" i="3"/>
  <c r="AB98" i="3"/>
  <c r="AB13" i="3"/>
  <c r="AB206" i="3"/>
  <c r="AB196" i="3"/>
  <c r="AB238" i="3"/>
  <c r="AB207" i="3"/>
  <c r="AB202" i="3"/>
  <c r="AB224" i="3"/>
  <c r="AF156" i="3"/>
  <c r="AF236" i="3"/>
  <c r="AF233" i="3"/>
  <c r="AF200" i="3"/>
  <c r="AF150" i="3"/>
  <c r="AF114" i="3"/>
  <c r="AF113" i="3"/>
  <c r="AF167" i="3"/>
  <c r="AF118" i="3"/>
  <c r="AF60" i="3"/>
  <c r="AF37" i="3"/>
  <c r="AF15" i="3"/>
  <c r="AF212" i="3"/>
  <c r="AF88" i="3"/>
  <c r="AF196" i="3"/>
  <c r="AF180" i="3"/>
  <c r="AF40" i="3"/>
  <c r="AF224" i="3"/>
  <c r="T69" i="3"/>
  <c r="T178" i="3"/>
  <c r="T210" i="3"/>
  <c r="T239" i="3"/>
  <c r="T145" i="3"/>
  <c r="T146" i="3"/>
  <c r="T115" i="3"/>
  <c r="T130" i="3"/>
  <c r="T61" i="3"/>
  <c r="T13" i="3"/>
  <c r="T62" i="3"/>
  <c r="T20" i="3"/>
  <c r="T131" i="3"/>
  <c r="M229" i="3"/>
  <c r="M199" i="3"/>
  <c r="M178" i="3"/>
  <c r="M156" i="3"/>
  <c r="M141" i="3"/>
  <c r="M168" i="3"/>
  <c r="M97" i="3"/>
  <c r="M116" i="3"/>
  <c r="M61" i="3"/>
  <c r="M130" i="3"/>
  <c r="M12" i="3"/>
  <c r="M21" i="3"/>
  <c r="M67" i="3"/>
  <c r="M125" i="3"/>
  <c r="M88" i="3"/>
  <c r="M40" i="3"/>
  <c r="M8" i="3"/>
  <c r="M185" i="3"/>
  <c r="AB74" i="3"/>
  <c r="AB140" i="3"/>
  <c r="AB15" i="3"/>
  <c r="AB113" i="3"/>
  <c r="AB20" i="3"/>
  <c r="AB173" i="3"/>
  <c r="AB156" i="3"/>
  <c r="AB115" i="3"/>
  <c r="AB70" i="3"/>
  <c r="AB32" i="3"/>
  <c r="AB48" i="3"/>
  <c r="AB21" i="3"/>
  <c r="AB183" i="3"/>
  <c r="AB152" i="3"/>
  <c r="AB222" i="3"/>
  <c r="AB170" i="3"/>
  <c r="AB184" i="3"/>
  <c r="AB45" i="3"/>
  <c r="AF97" i="3"/>
  <c r="AF226" i="3"/>
  <c r="AF228" i="3"/>
  <c r="AF168" i="3"/>
  <c r="AF173" i="3"/>
  <c r="AF128" i="3"/>
  <c r="AF99" i="3"/>
  <c r="AF131" i="3"/>
  <c r="AF69" i="3"/>
  <c r="AF39" i="3"/>
  <c r="AF22" i="3"/>
  <c r="AF12" i="3"/>
  <c r="AF175" i="3"/>
  <c r="AF234" i="3"/>
  <c r="AF33" i="3"/>
  <c r="AF8" i="3"/>
  <c r="AF202" i="3"/>
  <c r="AF50" i="3"/>
  <c r="T199" i="3"/>
  <c r="T32" i="3"/>
  <c r="T232" i="3"/>
  <c r="T222" i="3"/>
  <c r="T143" i="3"/>
  <c r="T140" i="3"/>
  <c r="T128" i="3"/>
  <c r="T102" i="3"/>
  <c r="T103" i="3"/>
  <c r="T33" i="3"/>
  <c r="T47" i="3"/>
  <c r="T6" i="3"/>
  <c r="T238" i="3"/>
  <c r="M209" i="3"/>
  <c r="M200" i="3"/>
  <c r="M175" i="3"/>
  <c r="M197" i="3"/>
  <c r="M128" i="3"/>
  <c r="M158" i="3"/>
  <c r="M93" i="3"/>
  <c r="M98" i="3"/>
  <c r="M39" i="3"/>
  <c r="M96" i="3"/>
  <c r="M13" i="3"/>
  <c r="M69" i="3"/>
  <c r="M59" i="3"/>
  <c r="M48" i="3"/>
  <c r="M238" i="3"/>
  <c r="M34" i="3"/>
  <c r="M207" i="3"/>
  <c r="M45" i="3"/>
  <c r="AB221" i="3"/>
  <c r="AB64" i="3"/>
  <c r="AB91" i="3"/>
  <c r="AB195" i="3"/>
  <c r="AB234" i="3"/>
  <c r="AB158" i="3"/>
  <c r="AB151" i="3"/>
  <c r="AB102" i="3"/>
  <c r="AB62" i="3"/>
  <c r="AB12" i="3"/>
  <c r="AB23" i="3"/>
  <c r="AB169" i="3"/>
  <c r="AB147" i="3"/>
  <c r="AB125" i="3"/>
  <c r="AB212" i="3"/>
  <c r="AB126" i="3"/>
  <c r="AB121" i="3"/>
  <c r="AB50" i="3"/>
  <c r="AF231" i="3"/>
  <c r="AF206" i="3"/>
  <c r="AF182" i="3"/>
  <c r="AF21" i="3"/>
  <c r="AF158" i="3"/>
  <c r="AF103" i="3"/>
  <c r="AF96" i="3"/>
  <c r="AF130" i="3"/>
  <c r="AF59" i="3"/>
  <c r="AF10" i="3"/>
  <c r="AF92" i="3"/>
  <c r="AF38" i="3"/>
  <c r="AF94" i="3"/>
  <c r="AF211" i="3"/>
  <c r="AF169" i="3"/>
  <c r="AF49" i="3"/>
  <c r="AF148" i="3"/>
  <c r="AF185" i="3"/>
  <c r="T167" i="3"/>
  <c r="T236" i="3"/>
  <c r="T174" i="3"/>
  <c r="T175" i="3"/>
  <c r="T156" i="3"/>
  <c r="T101" i="3"/>
  <c r="T119" i="3"/>
  <c r="T97" i="3"/>
  <c r="T98" i="3"/>
  <c r="T123" i="3"/>
  <c r="T38" i="3"/>
  <c r="T16" i="3"/>
  <c r="T169" i="3"/>
  <c r="T17" i="3"/>
  <c r="T179" i="3"/>
  <c r="T34" i="3"/>
  <c r="T148" i="3"/>
  <c r="M194" i="3"/>
  <c r="M195" i="3"/>
  <c r="M201" i="3"/>
  <c r="M155" i="3"/>
  <c r="M115" i="3"/>
  <c r="M124" i="3"/>
  <c r="M71" i="3"/>
  <c r="M92" i="3"/>
  <c r="M221" i="3"/>
  <c r="M70" i="3"/>
  <c r="M23" i="3"/>
  <c r="M123" i="3"/>
  <c r="M22" i="3"/>
  <c r="M212" i="3"/>
  <c r="M153" i="3"/>
  <c r="M202" i="3"/>
  <c r="M72" i="3"/>
  <c r="M224" i="3"/>
  <c r="AB37" i="3"/>
  <c r="AB177" i="3"/>
  <c r="AB204" i="3"/>
  <c r="AB194" i="3"/>
  <c r="AB205" i="3"/>
  <c r="AB236" i="3"/>
  <c r="AB118" i="3"/>
  <c r="AB143" i="3"/>
  <c r="AB38" i="3"/>
  <c r="AB60" i="3"/>
  <c r="AB16" i="3"/>
  <c r="AB153" i="3"/>
  <c r="AB76" i="3"/>
  <c r="AB120" i="3"/>
  <c r="AB211" i="3"/>
  <c r="AB34" i="3"/>
  <c r="AB40" i="3"/>
  <c r="AB35" i="3"/>
  <c r="AF199" i="3"/>
  <c r="AF221" i="3"/>
  <c r="AF172" i="3"/>
  <c r="AF195" i="3"/>
  <c r="AF141" i="3"/>
  <c r="AF140" i="3"/>
  <c r="AF70" i="3"/>
  <c r="AF101" i="3"/>
  <c r="AF20" i="3"/>
  <c r="AF145" i="3"/>
  <c r="AF23" i="3"/>
  <c r="AF6" i="3"/>
  <c r="AF48" i="3"/>
  <c r="AF197" i="3"/>
  <c r="AF89" i="3"/>
  <c r="AF44" i="3"/>
  <c r="AF18" i="3"/>
  <c r="AF45" i="3"/>
  <c r="T234" i="3"/>
  <c r="T195" i="3"/>
  <c r="T157" i="3"/>
  <c r="T172" i="3"/>
  <c r="T129" i="3"/>
  <c r="T226" i="3"/>
  <c r="T91" i="3"/>
  <c r="T93" i="3"/>
  <c r="T87" i="3"/>
  <c r="T74" i="3"/>
  <c r="T76" i="3"/>
  <c r="T12" i="3"/>
  <c r="T94" i="3"/>
  <c r="T125" i="3"/>
  <c r="T152" i="3"/>
  <c r="T180" i="3"/>
  <c r="T121" i="3"/>
  <c r="T35" i="3"/>
  <c r="H182" i="3"/>
  <c r="H199" i="3"/>
  <c r="H206" i="3"/>
  <c r="H174" i="3"/>
  <c r="H209" i="3"/>
  <c r="H168" i="3"/>
  <c r="H114" i="3"/>
  <c r="H98" i="3"/>
  <c r="H179" i="3"/>
  <c r="H66" i="3"/>
  <c r="H96" i="3"/>
  <c r="H13" i="3"/>
  <c r="H16" i="3"/>
  <c r="M5" i="3"/>
  <c r="M234" i="3"/>
  <c r="M177" i="3"/>
  <c r="M182" i="3"/>
  <c r="M151" i="3"/>
  <c r="M103" i="3"/>
  <c r="M120" i="3"/>
  <c r="M157" i="3"/>
  <c r="M76" i="3"/>
  <c r="M167" i="3"/>
  <c r="M142" i="3"/>
  <c r="M131" i="3"/>
  <c r="M65" i="3"/>
  <c r="M17" i="3"/>
  <c r="M152" i="3"/>
  <c r="M43" i="3"/>
  <c r="M44" i="3"/>
  <c r="M49" i="3"/>
  <c r="AB231" i="3"/>
  <c r="AB209" i="3"/>
  <c r="AB101" i="3"/>
  <c r="AB226" i="3"/>
  <c r="AB227" i="3"/>
  <c r="AB200" i="3"/>
  <c r="AB168" i="3"/>
  <c r="AB103" i="3"/>
  <c r="AB99" i="3"/>
  <c r="AB33" i="3"/>
  <c r="AB67" i="3"/>
  <c r="AB6" i="3"/>
  <c r="AB104" i="3"/>
  <c r="AB66" i="3"/>
  <c r="AB88" i="3"/>
  <c r="AB131" i="3"/>
  <c r="AB223" i="3"/>
  <c r="AB72" i="3"/>
  <c r="AF210" i="3"/>
  <c r="AF183" i="3"/>
  <c r="AF205" i="3"/>
  <c r="AF157" i="3"/>
  <c r="AF194" i="3"/>
  <c r="AF222" i="3"/>
  <c r="AF119" i="3"/>
  <c r="AF71" i="3"/>
  <c r="AF91" i="3"/>
  <c r="AF65" i="3"/>
  <c r="AF17" i="3"/>
  <c r="AF102" i="3"/>
  <c r="AF13" i="3"/>
  <c r="AF238" i="3"/>
  <c r="AF43" i="3"/>
  <c r="AF76" i="3"/>
  <c r="AF126" i="3"/>
  <c r="AF121" i="3"/>
  <c r="T15" i="3"/>
  <c r="T231" i="3"/>
  <c r="T228" i="3"/>
  <c r="T151" i="3"/>
  <c r="T155" i="3"/>
  <c r="T114" i="3"/>
  <c r="T150" i="3"/>
  <c r="T194" i="3"/>
  <c r="T96" i="3"/>
  <c r="T67" i="3"/>
  <c r="T37" i="3"/>
  <c r="T60" i="3"/>
  <c r="T10" i="3"/>
  <c r="T206" i="3"/>
  <c r="T43" i="3"/>
  <c r="T89" i="3"/>
  <c r="T72" i="3"/>
  <c r="T49" i="3"/>
  <c r="H5" i="3"/>
  <c r="H231" i="3"/>
  <c r="H194" i="3"/>
  <c r="H167" i="3"/>
  <c r="H146" i="3"/>
  <c r="H113" i="3"/>
  <c r="H124" i="3"/>
  <c r="M74" i="3"/>
  <c r="M210" i="3"/>
  <c r="M232" i="3"/>
  <c r="M173" i="3"/>
  <c r="M236" i="3"/>
  <c r="M150" i="3"/>
  <c r="M104" i="3"/>
  <c r="M75" i="3"/>
  <c r="M64" i="3"/>
  <c r="M89" i="3"/>
  <c r="M91" i="3"/>
  <c r="M32" i="3"/>
  <c r="M102" i="3"/>
  <c r="M10" i="3"/>
  <c r="M239" i="3"/>
  <c r="M7" i="3"/>
  <c r="M18" i="3"/>
  <c r="M148" i="3"/>
  <c r="AB150" i="3"/>
  <c r="AB182" i="3"/>
  <c r="AB199" i="3"/>
  <c r="AB237" i="3"/>
  <c r="AB96" i="3"/>
  <c r="AB178" i="3"/>
  <c r="AB130" i="3"/>
  <c r="AB123" i="3"/>
  <c r="AB142" i="3"/>
  <c r="AB22" i="3"/>
  <c r="AB61" i="3"/>
  <c r="AB119" i="3"/>
  <c r="AB94" i="3"/>
  <c r="AB239" i="3"/>
  <c r="AB89" i="3"/>
  <c r="AB71" i="3"/>
  <c r="AB180" i="3"/>
  <c r="AB44" i="3"/>
  <c r="AF5" i="3"/>
  <c r="AF227" i="3"/>
  <c r="AF204" i="3"/>
  <c r="AF155" i="3"/>
  <c r="AF178" i="3"/>
  <c r="AF177" i="3"/>
  <c r="AF115" i="3"/>
  <c r="AF67" i="3"/>
  <c r="AF87" i="3"/>
  <c r="AF66" i="3"/>
  <c r="AF61" i="3"/>
  <c r="AF174" i="3"/>
  <c r="AF16" i="3"/>
  <c r="AF152" i="3"/>
  <c r="AF229" i="3"/>
  <c r="AF77" i="3"/>
  <c r="AF170" i="3"/>
  <c r="AF34" i="3"/>
  <c r="T5" i="3"/>
  <c r="T205" i="3"/>
  <c r="T233" i="3"/>
  <c r="T237" i="3"/>
  <c r="T173" i="3"/>
  <c r="T113" i="3"/>
  <c r="T147" i="3"/>
  <c r="T99" i="3"/>
  <c r="T42" i="3"/>
  <c r="T66" i="3"/>
  <c r="T22" i="3"/>
  <c r="T88" i="3"/>
  <c r="T59" i="3"/>
  <c r="T7" i="3"/>
  <c r="T212" i="3"/>
  <c r="T77" i="3"/>
  <c r="T184" i="3"/>
  <c r="T170" i="3"/>
  <c r="H177" i="3"/>
  <c r="H200" i="3"/>
  <c r="H236" i="3"/>
  <c r="H150" i="3"/>
  <c r="H142" i="3"/>
  <c r="H103" i="3"/>
  <c r="H119" i="3"/>
  <c r="M226" i="3"/>
  <c r="M205" i="3"/>
  <c r="M228" i="3"/>
  <c r="M169" i="3"/>
  <c r="M206" i="3"/>
  <c r="M146" i="3"/>
  <c r="M143" i="3"/>
  <c r="M94" i="3"/>
  <c r="M47" i="3"/>
  <c r="M60" i="3"/>
  <c r="M37" i="3"/>
  <c r="M119" i="3"/>
  <c r="M86" i="3"/>
  <c r="M6" i="3"/>
  <c r="M77" i="3"/>
  <c r="M183" i="3"/>
  <c r="M223" i="3"/>
  <c r="M126" i="3"/>
  <c r="AB69" i="3"/>
  <c r="AB145" i="3"/>
  <c r="AB167" i="3"/>
  <c r="AB42" i="3"/>
  <c r="AB228" i="3"/>
  <c r="AB10" i="3"/>
  <c r="AB116" i="3"/>
  <c r="AB141" i="3"/>
  <c r="AB87" i="3"/>
  <c r="AB124" i="3"/>
  <c r="AB43" i="3"/>
  <c r="AB17" i="3"/>
  <c r="AB174" i="3"/>
  <c r="AB233" i="3"/>
  <c r="AB229" i="3"/>
  <c r="AB7" i="3"/>
  <c r="AB148" i="3"/>
  <c r="AB18" i="3"/>
  <c r="AF123" i="3"/>
  <c r="AF201" i="3"/>
  <c r="AF232" i="3"/>
  <c r="AF146" i="3"/>
  <c r="AF179" i="3"/>
  <c r="AF124" i="3"/>
  <c r="AF147" i="3"/>
  <c r="AF142" i="3"/>
  <c r="AF120" i="3"/>
  <c r="AF98" i="3"/>
  <c r="AF47" i="3"/>
  <c r="AF74" i="3"/>
  <c r="AF11" i="3"/>
  <c r="AF153" i="3"/>
  <c r="AF143" i="3"/>
  <c r="AF7" i="3"/>
  <c r="AF72" i="3"/>
  <c r="AF184" i="3"/>
  <c r="T177" i="3"/>
  <c r="T197" i="3"/>
  <c r="T209" i="3"/>
  <c r="T221" i="3"/>
  <c r="T168" i="3"/>
  <c r="T196" i="3"/>
  <c r="T141" i="3"/>
  <c r="T92" i="3"/>
  <c r="T142" i="3"/>
  <c r="T39" i="3"/>
  <c r="T23" i="3"/>
  <c r="T65" i="3"/>
  <c r="T70" i="3"/>
  <c r="T71" i="3"/>
  <c r="T201" i="3"/>
  <c r="T48" i="3"/>
  <c r="T40" i="3"/>
  <c r="T223" i="3"/>
  <c r="H221" i="3"/>
  <c r="H196" i="3"/>
  <c r="H197" i="3"/>
  <c r="H232" i="3"/>
  <c r="H129" i="3"/>
  <c r="H169" i="3"/>
  <c r="H157" i="3"/>
  <c r="H74" i="3"/>
  <c r="H37" i="3"/>
  <c r="H71" i="3"/>
  <c r="H22" i="3"/>
  <c r="H75" i="3"/>
  <c r="H15" i="3"/>
  <c r="M179" i="3"/>
  <c r="M237" i="3"/>
  <c r="M204" i="3"/>
  <c r="M231" i="3"/>
  <c r="M172" i="3"/>
  <c r="M140" i="3"/>
  <c r="M114" i="3"/>
  <c r="M87" i="3"/>
  <c r="M99" i="3"/>
  <c r="M42" i="3"/>
  <c r="M33" i="3"/>
  <c r="M113" i="3"/>
  <c r="M62" i="3"/>
  <c r="M15" i="3"/>
  <c r="M222" i="3"/>
  <c r="M170" i="3"/>
  <c r="M184" i="3"/>
  <c r="M50" i="3"/>
  <c r="AB128" i="3"/>
  <c r="AB5" i="3"/>
  <c r="AB47" i="3"/>
  <c r="AB232" i="3"/>
  <c r="AB77" i="3"/>
  <c r="AB49" i="3"/>
  <c r="AF129" i="3"/>
  <c r="AF104" i="3"/>
  <c r="T158" i="3"/>
  <c r="T11" i="3"/>
  <c r="T126" i="3"/>
  <c r="T45" i="3"/>
  <c r="H210" i="3"/>
  <c r="H178" i="3"/>
  <c r="H172" i="3"/>
  <c r="H145" i="3"/>
  <c r="H47" i="3"/>
  <c r="H60" i="3"/>
  <c r="H69" i="3"/>
  <c r="H21" i="3"/>
  <c r="H88" i="3"/>
  <c r="H48" i="3"/>
  <c r="H180" i="3"/>
  <c r="H202" i="3"/>
  <c r="H50" i="3"/>
  <c r="AC226" i="3"/>
  <c r="AC172" i="3"/>
  <c r="AC227" i="3"/>
  <c r="AC156" i="3"/>
  <c r="AC125" i="3"/>
  <c r="AC167" i="3"/>
  <c r="AC104" i="3"/>
  <c r="AC77" i="3"/>
  <c r="AC120" i="3"/>
  <c r="AC61" i="3"/>
  <c r="AC228" i="3"/>
  <c r="AC23" i="3"/>
  <c r="AC86" i="3"/>
  <c r="AC233" i="3"/>
  <c r="AC211" i="3"/>
  <c r="AC148" i="3"/>
  <c r="AC49" i="3"/>
  <c r="AC185" i="3"/>
  <c r="W200" i="3"/>
  <c r="W237" i="3"/>
  <c r="W197" i="3"/>
  <c r="W147" i="3"/>
  <c r="W232" i="3"/>
  <c r="W98" i="3"/>
  <c r="W103" i="3"/>
  <c r="W77" i="3"/>
  <c r="W168" i="3"/>
  <c r="W15" i="3"/>
  <c r="W93" i="3"/>
  <c r="W64" i="3"/>
  <c r="W222" i="3"/>
  <c r="W179" i="3"/>
  <c r="W43" i="3"/>
  <c r="W18" i="3"/>
  <c r="W184" i="3"/>
  <c r="W35" i="3"/>
  <c r="P204" i="3"/>
  <c r="P231" i="3"/>
  <c r="P175" i="3"/>
  <c r="P173" i="3"/>
  <c r="P141" i="3"/>
  <c r="P120" i="3"/>
  <c r="P125" i="3"/>
  <c r="P93" i="3"/>
  <c r="P86" i="3"/>
  <c r="P69" i="3"/>
  <c r="P124" i="3"/>
  <c r="P65" i="3"/>
  <c r="P13" i="3"/>
  <c r="P152" i="3"/>
  <c r="P104" i="3"/>
  <c r="P40" i="3"/>
  <c r="P44" i="3"/>
  <c r="P50" i="3"/>
  <c r="Y227" i="3"/>
  <c r="Y200" i="3"/>
  <c r="Y141" i="3"/>
  <c r="Y178" i="3"/>
  <c r="Y172" i="3"/>
  <c r="Y232" i="3"/>
  <c r="Y91" i="3"/>
  <c r="Y59" i="3"/>
  <c r="Y174" i="3"/>
  <c r="Y97" i="3"/>
  <c r="AB157" i="3"/>
  <c r="AB185" i="3"/>
  <c r="AF86" i="3"/>
  <c r="AF223" i="3"/>
  <c r="T124" i="3"/>
  <c r="T211" i="3"/>
  <c r="T207" i="3"/>
  <c r="H204" i="3"/>
  <c r="H155" i="3"/>
  <c r="H118" i="3"/>
  <c r="H158" i="3"/>
  <c r="H123" i="3"/>
  <c r="H97" i="3"/>
  <c r="H11" i="3"/>
  <c r="H39" i="3"/>
  <c r="H89" i="3"/>
  <c r="H212" i="3"/>
  <c r="H222" i="3"/>
  <c r="H126" i="3"/>
  <c r="H184" i="3"/>
  <c r="AC124" i="3"/>
  <c r="AC206" i="3"/>
  <c r="AC140" i="3"/>
  <c r="AC168" i="3"/>
  <c r="AC146" i="3"/>
  <c r="AC115" i="3"/>
  <c r="AC153" i="3"/>
  <c r="AC96" i="3"/>
  <c r="AC155" i="3"/>
  <c r="AC69" i="3"/>
  <c r="AC75" i="3"/>
  <c r="AC76" i="3"/>
  <c r="AC11" i="3"/>
  <c r="AC10" i="3"/>
  <c r="AC89" i="3"/>
  <c r="AC238" i="3"/>
  <c r="AC40" i="3"/>
  <c r="AC18" i="3"/>
  <c r="W69" i="3"/>
  <c r="W226" i="3"/>
  <c r="W204" i="3"/>
  <c r="W173" i="3"/>
  <c r="W140" i="3"/>
  <c r="W155" i="3"/>
  <c r="W74" i="3"/>
  <c r="W70" i="3"/>
  <c r="W66" i="3"/>
  <c r="W59" i="3"/>
  <c r="W86" i="3"/>
  <c r="W37" i="3"/>
  <c r="W10" i="3"/>
  <c r="W201" i="3"/>
  <c r="W71" i="3"/>
  <c r="W89" i="3"/>
  <c r="W223" i="3"/>
  <c r="W49" i="3"/>
  <c r="P5" i="3"/>
  <c r="P201" i="3"/>
  <c r="P196" i="3"/>
  <c r="P158" i="3"/>
  <c r="P169" i="3"/>
  <c r="P129" i="3"/>
  <c r="P115" i="3"/>
  <c r="P102" i="3"/>
  <c r="P75" i="3"/>
  <c r="P61" i="3"/>
  <c r="P21" i="3"/>
  <c r="P96" i="3"/>
  <c r="P23" i="3"/>
  <c r="AB11" i="3"/>
  <c r="AF42" i="3"/>
  <c r="AF75" i="3"/>
  <c r="AF207" i="3"/>
  <c r="T118" i="3"/>
  <c r="T104" i="3"/>
  <c r="T18" i="3"/>
  <c r="H195" i="3"/>
  <c r="H151" i="3"/>
  <c r="H128" i="3"/>
  <c r="H77" i="3"/>
  <c r="H116" i="3"/>
  <c r="H91" i="3"/>
  <c r="H115" i="3"/>
  <c r="H10" i="3"/>
  <c r="H23" i="3"/>
  <c r="H239" i="3"/>
  <c r="H143" i="3"/>
  <c r="H72" i="3"/>
  <c r="H121" i="3"/>
  <c r="AC5" i="3"/>
  <c r="AC229" i="3"/>
  <c r="AC204" i="3"/>
  <c r="AC158" i="3"/>
  <c r="AC143" i="3"/>
  <c r="AC102" i="3"/>
  <c r="AC113" i="3"/>
  <c r="AC93" i="3"/>
  <c r="AC151" i="3"/>
  <c r="AC64" i="3"/>
  <c r="AC39" i="3"/>
  <c r="AC59" i="3"/>
  <c r="AC65" i="3"/>
  <c r="AC21" i="3"/>
  <c r="AC43" i="3"/>
  <c r="AC196" i="3"/>
  <c r="AC34" i="3"/>
  <c r="AC8" i="3"/>
  <c r="W124" i="3"/>
  <c r="W199" i="3"/>
  <c r="W205" i="3"/>
  <c r="W233" i="3"/>
  <c r="W131" i="3"/>
  <c r="W123" i="3"/>
  <c r="W101" i="3"/>
  <c r="W87" i="3"/>
  <c r="W60" i="3"/>
  <c r="W21" i="3"/>
  <c r="W65" i="3"/>
  <c r="W39" i="3"/>
  <c r="W67" i="3"/>
  <c r="W153" i="3"/>
  <c r="W94" i="3"/>
  <c r="W196" i="3"/>
  <c r="W72" i="3"/>
  <c r="W8" i="3"/>
  <c r="P197" i="3"/>
  <c r="P195" i="3"/>
  <c r="P228" i="3"/>
  <c r="P150" i="3"/>
  <c r="P167" i="3"/>
  <c r="P119" i="3"/>
  <c r="P114" i="3"/>
  <c r="P151" i="3"/>
  <c r="P113" i="3"/>
  <c r="P47" i="3"/>
  <c r="P15" i="3"/>
  <c r="P38" i="3"/>
  <c r="P16" i="3"/>
  <c r="P17" i="3"/>
  <c r="P43" i="3"/>
  <c r="P229" i="3"/>
  <c r="P126" i="3"/>
  <c r="P207" i="3"/>
  <c r="Y5" i="3"/>
  <c r="Y221" i="3"/>
  <c r="Y167" i="3"/>
  <c r="Y196" i="3"/>
  <c r="Y146" i="3"/>
  <c r="Y120" i="3"/>
  <c r="Y124" i="3"/>
  <c r="Y39" i="3"/>
  <c r="Y38" i="3"/>
  <c r="Y98" i="3"/>
  <c r="Y64" i="3"/>
  <c r="AB65" i="3"/>
  <c r="AF209" i="3"/>
  <c r="AF64" i="3"/>
  <c r="AF35" i="3"/>
  <c r="T86" i="3"/>
  <c r="T120" i="3"/>
  <c r="T8" i="3"/>
  <c r="H237" i="3"/>
  <c r="H140" i="3"/>
  <c r="H120" i="3"/>
  <c r="H64" i="3"/>
  <c r="H99" i="3"/>
  <c r="H32" i="3"/>
  <c r="H42" i="3"/>
  <c r="H67" i="3"/>
  <c r="H229" i="3"/>
  <c r="H211" i="3"/>
  <c r="H104" i="3"/>
  <c r="H44" i="3"/>
  <c r="H148" i="3"/>
  <c r="AC236" i="3"/>
  <c r="AC222" i="3"/>
  <c r="AC195" i="3"/>
  <c r="AC237" i="3"/>
  <c r="AC131" i="3"/>
  <c r="AC174" i="3"/>
  <c r="AC199" i="3"/>
  <c r="AC74" i="3"/>
  <c r="AC141" i="3"/>
  <c r="AC22" i="3"/>
  <c r="AC38" i="3"/>
  <c r="AC37" i="3"/>
  <c r="AC33" i="3"/>
  <c r="AC17" i="3"/>
  <c r="AC197" i="3"/>
  <c r="AC152" i="3"/>
  <c r="AC207" i="3"/>
  <c r="AC202" i="3"/>
  <c r="W167" i="3"/>
  <c r="W206" i="3"/>
  <c r="W209" i="3"/>
  <c r="W228" i="3"/>
  <c r="W102" i="3"/>
  <c r="W113" i="3"/>
  <c r="W96" i="3"/>
  <c r="W75" i="3"/>
  <c r="W236" i="3"/>
  <c r="W12" i="3"/>
  <c r="W42" i="3"/>
  <c r="W17" i="3"/>
  <c r="W47" i="3"/>
  <c r="W143" i="3"/>
  <c r="W88" i="3"/>
  <c r="W76" i="3"/>
  <c r="W207" i="3"/>
  <c r="W170" i="3"/>
  <c r="P236" i="3"/>
  <c r="P237" i="3"/>
  <c r="P209" i="3"/>
  <c r="P194" i="3"/>
  <c r="P156" i="3"/>
  <c r="P118" i="3"/>
  <c r="P168" i="3"/>
  <c r="P130" i="3"/>
  <c r="P66" i="3"/>
  <c r="P87" i="3"/>
  <c r="P22" i="3"/>
  <c r="P20" i="3"/>
  <c r="P12" i="3"/>
  <c r="P67" i="3"/>
  <c r="P238" i="3"/>
  <c r="P147" i="3"/>
  <c r="P72" i="3"/>
  <c r="P148" i="3"/>
  <c r="Y233" i="3"/>
  <c r="Y199" i="3"/>
  <c r="Y156" i="3"/>
  <c r="Y182" i="3"/>
  <c r="Y228" i="3"/>
  <c r="Y113" i="3"/>
  <c r="Y93" i="3"/>
  <c r="Y177" i="3"/>
  <c r="Y37" i="3"/>
  <c r="Y88" i="3"/>
  <c r="AB197" i="3"/>
  <c r="AB93" i="3"/>
  <c r="AF32" i="3"/>
  <c r="AF62" i="3"/>
  <c r="T204" i="3"/>
  <c r="T116" i="3"/>
  <c r="T153" i="3"/>
  <c r="T44" i="3"/>
  <c r="H233" i="3"/>
  <c r="H205" i="3"/>
  <c r="H226" i="3"/>
  <c r="H76" i="3"/>
  <c r="H65" i="3"/>
  <c r="H93" i="3"/>
  <c r="H20" i="3"/>
  <c r="H17" i="3"/>
  <c r="H153" i="3"/>
  <c r="H94" i="3"/>
  <c r="H223" i="3"/>
  <c r="H40" i="3"/>
  <c r="H224" i="3"/>
  <c r="AC232" i="3"/>
  <c r="AC234" i="3"/>
  <c r="AC177" i="3"/>
  <c r="AC209" i="3"/>
  <c r="AC114" i="3"/>
  <c r="AC129" i="3"/>
  <c r="AC116" i="3"/>
  <c r="AC145" i="3"/>
  <c r="AC130" i="3"/>
  <c r="AC142" i="3"/>
  <c r="AC32" i="3"/>
  <c r="AC12" i="3"/>
  <c r="AC15" i="3"/>
  <c r="AC13" i="3"/>
  <c r="AC71" i="3"/>
  <c r="AC180" i="3"/>
  <c r="AC184" i="3"/>
  <c r="AC224" i="3"/>
  <c r="W177" i="3"/>
  <c r="W194" i="3"/>
  <c r="W156" i="3"/>
  <c r="W182" i="3"/>
  <c r="W146" i="3"/>
  <c r="W158" i="3"/>
  <c r="W91" i="3"/>
  <c r="W61" i="3"/>
  <c r="W151" i="3"/>
  <c r="W11" i="3"/>
  <c r="W32" i="3"/>
  <c r="W129" i="3"/>
  <c r="W238" i="3"/>
  <c r="W125" i="3"/>
  <c r="W33" i="3"/>
  <c r="W148" i="3"/>
  <c r="W180" i="3"/>
  <c r="W224" i="3"/>
  <c r="P226" i="3"/>
  <c r="P233" i="3"/>
  <c r="P172" i="3"/>
  <c r="P177" i="3"/>
  <c r="P146" i="3"/>
  <c r="P101" i="3"/>
  <c r="P103" i="3"/>
  <c r="P97" i="3"/>
  <c r="P59" i="3"/>
  <c r="P74" i="3"/>
  <c r="P11" i="3"/>
  <c r="P7" i="3"/>
  <c r="P6" i="3"/>
  <c r="P183" i="3"/>
  <c r="P76" i="3"/>
  <c r="P184" i="3"/>
  <c r="P223" i="3"/>
  <c r="P185" i="3"/>
  <c r="Y210" i="3"/>
  <c r="Y194" i="3"/>
  <c r="Y157" i="3"/>
  <c r="Y173" i="3"/>
  <c r="Y102" i="3"/>
  <c r="Y128" i="3"/>
  <c r="Y87" i="3"/>
  <c r="Y60" i="3"/>
  <c r="Y140" i="3"/>
  <c r="AB175" i="3"/>
  <c r="AB201" i="3"/>
  <c r="AF237" i="3"/>
  <c r="AF93" i="3"/>
  <c r="T182" i="3"/>
  <c r="T75" i="3"/>
  <c r="T229" i="3"/>
  <c r="T185" i="3"/>
  <c r="H234" i="3"/>
  <c r="H173" i="3"/>
  <c r="H130" i="3"/>
  <c r="H92" i="3"/>
  <c r="H38" i="3"/>
  <c r="H62" i="3"/>
  <c r="H70" i="3"/>
  <c r="H12" i="3"/>
  <c r="H152" i="3"/>
  <c r="H183" i="3"/>
  <c r="H207" i="3"/>
  <c r="H8" i="3"/>
  <c r="H45" i="3"/>
  <c r="AC201" i="3"/>
  <c r="AC210" i="3"/>
  <c r="AC178" i="3"/>
  <c r="AC179" i="3"/>
  <c r="AC200" i="3"/>
  <c r="AC119" i="3"/>
  <c r="AC123" i="3"/>
  <c r="AC118" i="3"/>
  <c r="AC98" i="3"/>
  <c r="AC92" i="3"/>
  <c r="AC67" i="3"/>
  <c r="AC91" i="3"/>
  <c r="AC48" i="3"/>
  <c r="AC239" i="3"/>
  <c r="AC183" i="3"/>
  <c r="AC126" i="3"/>
  <c r="AC170" i="3"/>
  <c r="AC45" i="3"/>
  <c r="W5" i="3"/>
  <c r="W195" i="3"/>
  <c r="W234" i="3"/>
  <c r="W157" i="3"/>
  <c r="W128" i="3"/>
  <c r="W142" i="3"/>
  <c r="W120" i="3"/>
  <c r="W62" i="3"/>
  <c r="W38" i="3"/>
  <c r="W7" i="3"/>
  <c r="W22" i="3"/>
  <c r="W20" i="3"/>
  <c r="W175" i="3"/>
  <c r="W104" i="3"/>
  <c r="W239" i="3"/>
  <c r="W40" i="3"/>
  <c r="W126" i="3"/>
  <c r="W50" i="3"/>
  <c r="P206" i="3"/>
  <c r="P227" i="3"/>
  <c r="P157" i="3"/>
  <c r="P232" i="3"/>
  <c r="P123" i="3"/>
  <c r="P178" i="3"/>
  <c r="P234" i="3"/>
  <c r="P91" i="3"/>
  <c r="P60" i="3"/>
  <c r="P70" i="3"/>
  <c r="P99" i="3"/>
  <c r="P155" i="3"/>
  <c r="P88" i="3"/>
  <c r="P153" i="3"/>
  <c r="P48" i="3"/>
  <c r="P180" i="3"/>
  <c r="P49" i="3"/>
  <c r="P45" i="3"/>
  <c r="Y209" i="3"/>
  <c r="Y231" i="3"/>
  <c r="Y201" i="3"/>
  <c r="Y168" i="3"/>
  <c r="Y129" i="3"/>
  <c r="Y130" i="3"/>
  <c r="Y86" i="3"/>
  <c r="Y42" i="3"/>
  <c r="Y65" i="3"/>
  <c r="Y23" i="3"/>
  <c r="AB129" i="3"/>
  <c r="AB179" i="3"/>
  <c r="AF151" i="3"/>
  <c r="AF239" i="3"/>
  <c r="T227" i="3"/>
  <c r="T64" i="3"/>
  <c r="T183" i="3"/>
  <c r="T50" i="3"/>
  <c r="H227" i="3"/>
  <c r="H156" i="3"/>
  <c r="H131" i="3"/>
  <c r="H87" i="3"/>
  <c r="H86" i="3"/>
  <c r="H102" i="3"/>
  <c r="H201" i="3"/>
  <c r="H7" i="3"/>
  <c r="H238" i="3"/>
  <c r="H43" i="3"/>
  <c r="H34" i="3"/>
  <c r="H170" i="3"/>
  <c r="H35" i="3"/>
  <c r="AC231" i="3"/>
  <c r="AC205" i="3"/>
  <c r="AC175" i="3"/>
  <c r="AC173" i="3"/>
  <c r="AC157" i="3"/>
  <c r="AC101" i="3"/>
  <c r="AC99" i="3"/>
  <c r="AC103" i="3"/>
  <c r="AC94" i="3"/>
  <c r="AC47" i="3"/>
  <c r="AC66" i="3"/>
  <c r="AC60" i="3"/>
  <c r="AC42" i="3"/>
  <c r="AC88" i="3"/>
  <c r="AC7" i="3"/>
  <c r="AC121" i="3"/>
  <c r="AC72" i="3"/>
  <c r="AC50" i="3"/>
  <c r="W227" i="3"/>
  <c r="W183" i="3"/>
  <c r="W231" i="3"/>
  <c r="W150" i="3"/>
  <c r="W118" i="3"/>
  <c r="W119" i="3"/>
  <c r="W99" i="3"/>
  <c r="W172" i="3"/>
  <c r="W23" i="3"/>
  <c r="W141" i="3"/>
  <c r="W114" i="3"/>
  <c r="W6" i="3"/>
  <c r="W169" i="3"/>
  <c r="W212" i="3"/>
  <c r="W211" i="3"/>
  <c r="W121" i="3"/>
  <c r="W44" i="3"/>
  <c r="W185" i="3"/>
  <c r="P199" i="3"/>
  <c r="P182" i="3"/>
  <c r="P142" i="3"/>
  <c r="P210" i="3"/>
  <c r="P116" i="3"/>
  <c r="P145" i="3"/>
  <c r="P212" i="3"/>
  <c r="P92" i="3"/>
  <c r="P42" i="3"/>
  <c r="P71" i="3"/>
  <c r="P62" i="3"/>
  <c r="P98" i="3"/>
  <c r="P39" i="3"/>
  <c r="P94" i="3"/>
  <c r="P239" i="3"/>
  <c r="P121" i="3"/>
  <c r="P34" i="3"/>
  <c r="P35" i="3"/>
  <c r="Y204" i="3"/>
  <c r="Y205" i="3"/>
  <c r="Y155" i="3"/>
  <c r="Y150" i="3"/>
  <c r="Y119" i="3"/>
  <c r="Y75" i="3"/>
  <c r="Y114" i="3"/>
  <c r="Y103" i="3"/>
  <c r="Y66" i="3"/>
  <c r="Y16" i="3"/>
  <c r="AB92" i="3"/>
  <c r="AB8" i="3"/>
  <c r="AF116" i="3"/>
  <c r="AF125" i="3"/>
  <c r="T200" i="3"/>
  <c r="T21" i="3"/>
  <c r="T202" i="3"/>
  <c r="T224" i="3"/>
  <c r="H228" i="3"/>
  <c r="H141" i="3"/>
  <c r="H125" i="3"/>
  <c r="H175" i="3"/>
  <c r="H61" i="3"/>
  <c r="H59" i="3"/>
  <c r="H101" i="3"/>
  <c r="H6" i="3"/>
  <c r="H147" i="3"/>
  <c r="H33" i="3"/>
  <c r="H18" i="3"/>
  <c r="H49" i="3"/>
  <c r="H185" i="3"/>
  <c r="AC182" i="3"/>
  <c r="AC221" i="3"/>
  <c r="AC169" i="3"/>
  <c r="AC150" i="3"/>
  <c r="AC128" i="3"/>
  <c r="AC194" i="3"/>
  <c r="AC70" i="3"/>
  <c r="AC97" i="3"/>
  <c r="AC87" i="3"/>
  <c r="AC62" i="3"/>
  <c r="AC6" i="3"/>
  <c r="AC20" i="3"/>
  <c r="AC16" i="3"/>
  <c r="AC147" i="3"/>
  <c r="AC212" i="3"/>
  <c r="AC223" i="3"/>
  <c r="AC44" i="3"/>
  <c r="AC35" i="3"/>
  <c r="W210" i="3"/>
  <c r="W178" i="3"/>
  <c r="W221" i="3"/>
  <c r="W145" i="3"/>
  <c r="W116" i="3"/>
  <c r="W115" i="3"/>
  <c r="W130" i="3"/>
  <c r="W97" i="3"/>
  <c r="W13" i="3"/>
  <c r="W48" i="3"/>
  <c r="W92" i="3"/>
  <c r="W16" i="3"/>
  <c r="W152" i="3"/>
  <c r="W229" i="3"/>
  <c r="W174" i="3"/>
  <c r="W34" i="3"/>
  <c r="W202" i="3"/>
  <c r="W45" i="3"/>
  <c r="P221" i="3"/>
  <c r="P179" i="3"/>
  <c r="P205" i="3"/>
  <c r="P200" i="3"/>
  <c r="P174" i="3"/>
  <c r="P140" i="3"/>
  <c r="P131" i="3"/>
  <c r="P77" i="3"/>
  <c r="P128" i="3"/>
  <c r="P89" i="3"/>
  <c r="P37" i="3"/>
  <c r="P64" i="3"/>
  <c r="P10" i="3"/>
  <c r="P222" i="3"/>
  <c r="P143" i="3"/>
  <c r="P8" i="3"/>
  <c r="P170" i="3"/>
  <c r="P224" i="3"/>
  <c r="Y236" i="3"/>
  <c r="Y183" i="3"/>
  <c r="Y145" i="3"/>
  <c r="Y195" i="3"/>
  <c r="Y115" i="3"/>
  <c r="Y74" i="3"/>
  <c r="Y101" i="3"/>
  <c r="Y69" i="3"/>
  <c r="Y61" i="3"/>
  <c r="P18" i="3"/>
  <c r="Y71" i="3"/>
  <c r="Y22" i="3"/>
  <c r="Y11" i="3"/>
  <c r="Y13" i="3"/>
  <c r="Y229" i="3"/>
  <c r="Y94" i="3"/>
  <c r="Y170" i="3"/>
  <c r="Y72" i="3"/>
  <c r="Y45" i="3"/>
  <c r="S194" i="3"/>
  <c r="S210" i="3"/>
  <c r="S228" i="3"/>
  <c r="S146" i="3"/>
  <c r="S143" i="3"/>
  <c r="S177" i="3"/>
  <c r="S124" i="3"/>
  <c r="S75" i="3"/>
  <c r="S64" i="3"/>
  <c r="S21" i="3"/>
  <c r="S16" i="3"/>
  <c r="S6" i="3"/>
  <c r="S74" i="3"/>
  <c r="S169" i="3"/>
  <c r="S239" i="3"/>
  <c r="S148" i="3"/>
  <c r="S202" i="3"/>
  <c r="S45" i="3"/>
  <c r="K221" i="3"/>
  <c r="K231" i="3"/>
  <c r="K206" i="3"/>
  <c r="K210" i="3"/>
  <c r="K150" i="3"/>
  <c r="K128" i="3"/>
  <c r="K91" i="3"/>
  <c r="K182" i="3"/>
  <c r="K96" i="3"/>
  <c r="K15" i="3"/>
  <c r="K20" i="3"/>
  <c r="K92" i="3"/>
  <c r="K10" i="3"/>
  <c r="K229" i="3"/>
  <c r="K169" i="3"/>
  <c r="K121" i="3"/>
  <c r="K72" i="3"/>
  <c r="K224" i="3"/>
  <c r="L167" i="3"/>
  <c r="L209" i="3"/>
  <c r="L231" i="3"/>
  <c r="L151" i="3"/>
  <c r="L157" i="3"/>
  <c r="L102" i="3"/>
  <c r="L86" i="3"/>
  <c r="L98" i="3"/>
  <c r="L140" i="3"/>
  <c r="L91" i="3"/>
  <c r="L22" i="3"/>
  <c r="Y123" i="3"/>
  <c r="Y47" i="3"/>
  <c r="Y118" i="3"/>
  <c r="Y12" i="3"/>
  <c r="Y125" i="3"/>
  <c r="Y152" i="3"/>
  <c r="Y212" i="3"/>
  <c r="Y49" i="3"/>
  <c r="Y180" i="3"/>
  <c r="Y185" i="3"/>
  <c r="S179" i="3"/>
  <c r="S209" i="3"/>
  <c r="S200" i="3"/>
  <c r="S157" i="3"/>
  <c r="S120" i="3"/>
  <c r="S131" i="3"/>
  <c r="S102" i="3"/>
  <c r="S59" i="3"/>
  <c r="S62" i="3"/>
  <c r="S7" i="3"/>
  <c r="S38" i="3"/>
  <c r="S93" i="3"/>
  <c r="S234" i="3"/>
  <c r="S152" i="3"/>
  <c r="S212" i="3"/>
  <c r="S126" i="3"/>
  <c r="S184" i="3"/>
  <c r="S185" i="3"/>
  <c r="K209" i="3"/>
  <c r="K228" i="3"/>
  <c r="K194" i="3"/>
  <c r="K157" i="3"/>
  <c r="K143" i="3"/>
  <c r="K119" i="3"/>
  <c r="K87" i="3"/>
  <c r="K141" i="3"/>
  <c r="K64" i="3"/>
  <c r="K39" i="3"/>
  <c r="K131" i="3"/>
  <c r="K74" i="3"/>
  <c r="K32" i="3"/>
  <c r="K7" i="3"/>
  <c r="K94" i="3"/>
  <c r="K49" i="3"/>
  <c r="K44" i="3"/>
  <c r="K185" i="3"/>
  <c r="L199" i="3"/>
  <c r="L210" i="3"/>
  <c r="L182" i="3"/>
  <c r="L141" i="3"/>
  <c r="L174" i="3"/>
  <c r="L195" i="3"/>
  <c r="L70" i="3"/>
  <c r="L92" i="3"/>
  <c r="L61" i="3"/>
  <c r="L13" i="3"/>
  <c r="L64" i="3"/>
  <c r="L20" i="3"/>
  <c r="L229" i="3"/>
  <c r="L222" i="3"/>
  <c r="L239" i="3"/>
  <c r="L72" i="3"/>
  <c r="L126" i="3"/>
  <c r="L35" i="3"/>
  <c r="U196" i="3"/>
  <c r="U237" i="3"/>
  <c r="U177" i="3"/>
  <c r="U173" i="3"/>
  <c r="U151" i="3"/>
  <c r="U115" i="3"/>
  <c r="U155" i="3"/>
  <c r="U98" i="3"/>
  <c r="U65" i="3"/>
  <c r="U32" i="3"/>
  <c r="U43" i="3"/>
  <c r="U70" i="3"/>
  <c r="U11" i="3"/>
  <c r="U16" i="3"/>
  <c r="U7" i="3"/>
  <c r="U126" i="3"/>
  <c r="U8" i="3"/>
  <c r="U50" i="3"/>
  <c r="U40" i="3"/>
  <c r="U185" i="3"/>
  <c r="U35" i="3"/>
  <c r="Y226" i="3"/>
  <c r="Y96" i="3"/>
  <c r="Y21" i="3"/>
  <c r="Y92" i="3"/>
  <c r="Y7" i="3"/>
  <c r="Y43" i="3"/>
  <c r="Y175" i="3"/>
  <c r="Y34" i="3"/>
  <c r="Y8" i="3"/>
  <c r="Y50" i="3"/>
  <c r="S226" i="3"/>
  <c r="S197" i="3"/>
  <c r="S182" i="3"/>
  <c r="S155" i="3"/>
  <c r="S114" i="3"/>
  <c r="S130" i="3"/>
  <c r="S91" i="3"/>
  <c r="S48" i="3"/>
  <c r="S47" i="3"/>
  <c r="S142" i="3"/>
  <c r="S86" i="3"/>
  <c r="S23" i="3"/>
  <c r="S183" i="3"/>
  <c r="S33" i="3"/>
  <c r="S158" i="3"/>
  <c r="S121" i="3"/>
  <c r="S180" i="3"/>
  <c r="S35" i="3"/>
  <c r="K197" i="3"/>
  <c r="K200" i="3"/>
  <c r="K179" i="3"/>
  <c r="K145" i="3"/>
  <c r="K173" i="3"/>
  <c r="K172" i="3"/>
  <c r="K174" i="3"/>
  <c r="K113" i="3"/>
  <c r="K62" i="3"/>
  <c r="K86" i="3"/>
  <c r="K66" i="3"/>
  <c r="K6" i="3"/>
  <c r="K125" i="3"/>
  <c r="K238" i="3"/>
  <c r="K33" i="3"/>
  <c r="K40" i="3"/>
  <c r="K207" i="3"/>
  <c r="K45" i="3"/>
  <c r="L69" i="3"/>
  <c r="L237" i="3"/>
  <c r="L178" i="3"/>
  <c r="L226" i="3"/>
  <c r="L143" i="3"/>
  <c r="L142" i="3"/>
  <c r="L101" i="3"/>
  <c r="L87" i="3"/>
  <c r="L67" i="3"/>
  <c r="L96" i="3"/>
  <c r="L62" i="3"/>
  <c r="L119" i="3"/>
  <c r="L211" i="3"/>
  <c r="L153" i="3"/>
  <c r="L179" i="3"/>
  <c r="L223" i="3"/>
  <c r="L40" i="3"/>
  <c r="L50" i="3"/>
  <c r="U233" i="3"/>
  <c r="U227" i="3"/>
  <c r="U231" i="3"/>
  <c r="U169" i="3"/>
  <c r="U178" i="3"/>
  <c r="U157" i="3"/>
  <c r="U120" i="3"/>
  <c r="U71" i="3"/>
  <c r="U37" i="3"/>
  <c r="U94" i="3"/>
  <c r="U21" i="3"/>
  <c r="U91" i="3"/>
  <c r="U143" i="3"/>
  <c r="U197" i="3"/>
  <c r="U212" i="3"/>
  <c r="U223" i="3"/>
  <c r="Y206" i="3"/>
  <c r="Y70" i="3"/>
  <c r="Y62" i="3"/>
  <c r="Y239" i="3"/>
  <c r="Y234" i="3"/>
  <c r="Y197" i="3"/>
  <c r="Y153" i="3"/>
  <c r="Y18" i="3"/>
  <c r="Y126" i="3"/>
  <c r="Y35" i="3"/>
  <c r="S205" i="3"/>
  <c r="S233" i="3"/>
  <c r="S236" i="3"/>
  <c r="S151" i="3"/>
  <c r="S113" i="3"/>
  <c r="S129" i="3"/>
  <c r="S87" i="3"/>
  <c r="S42" i="3"/>
  <c r="S37" i="3"/>
  <c r="S101" i="3"/>
  <c r="S67" i="3"/>
  <c r="S17" i="3"/>
  <c r="S222" i="3"/>
  <c r="S94" i="3"/>
  <c r="S153" i="3"/>
  <c r="S72" i="3"/>
  <c r="S18" i="3"/>
  <c r="S50" i="3"/>
  <c r="K233" i="3"/>
  <c r="K178" i="3"/>
  <c r="K168" i="3"/>
  <c r="K226" i="3"/>
  <c r="K104" i="3"/>
  <c r="K140" i="3"/>
  <c r="K99" i="3"/>
  <c r="K97" i="3"/>
  <c r="K47" i="3"/>
  <c r="K67" i="3"/>
  <c r="K42" i="3"/>
  <c r="K130" i="3"/>
  <c r="K77" i="3"/>
  <c r="K175" i="3"/>
  <c r="K153" i="3"/>
  <c r="K18" i="3"/>
  <c r="K34" i="3"/>
  <c r="K35" i="3"/>
  <c r="L221" i="3"/>
  <c r="L205" i="3"/>
  <c r="L173" i="3"/>
  <c r="L194" i="3"/>
  <c r="L130" i="3"/>
  <c r="L128" i="3"/>
  <c r="L97" i="3"/>
  <c r="L114" i="3"/>
  <c r="L66" i="3"/>
  <c r="L60" i="3"/>
  <c r="L48" i="3"/>
  <c r="L59" i="3"/>
  <c r="L206" i="3"/>
  <c r="L120" i="3"/>
  <c r="L88" i="3"/>
  <c r="L18" i="3"/>
  <c r="L34" i="3"/>
  <c r="L185" i="3"/>
  <c r="U229" i="3"/>
  <c r="U199" i="3"/>
  <c r="U228" i="3"/>
  <c r="U147" i="3"/>
  <c r="U175" i="3"/>
  <c r="U142" i="3"/>
  <c r="U103" i="3"/>
  <c r="U114" i="3"/>
  <c r="U23" i="3"/>
  <c r="U86" i="3"/>
  <c r="U12" i="3"/>
  <c r="U93" i="3"/>
  <c r="U96" i="3"/>
  <c r="U222" i="3"/>
  <c r="U88" i="3"/>
  <c r="U34" i="3"/>
  <c r="U202" i="3"/>
  <c r="P32" i="3"/>
  <c r="Y237" i="3"/>
  <c r="Y6" i="3"/>
  <c r="Y33" i="3"/>
  <c r="Y238" i="3"/>
  <c r="Y169" i="3"/>
  <c r="Y158" i="3"/>
  <c r="Y104" i="3"/>
  <c r="Y223" i="3"/>
  <c r="Y40" i="3"/>
  <c r="S167" i="3"/>
  <c r="S204" i="3"/>
  <c r="S199" i="3"/>
  <c r="S195" i="3"/>
  <c r="S168" i="3"/>
  <c r="S145" i="3"/>
  <c r="S128" i="3"/>
  <c r="S140" i="3"/>
  <c r="S115" i="3"/>
  <c r="S147" i="3"/>
  <c r="S65" i="3"/>
  <c r="S32" i="3"/>
  <c r="S98" i="3"/>
  <c r="S71" i="3"/>
  <c r="S76" i="3"/>
  <c r="S238" i="3"/>
  <c r="S40" i="3"/>
  <c r="S8" i="3"/>
  <c r="K5" i="3"/>
  <c r="K205" i="3"/>
  <c r="K177" i="3"/>
  <c r="K156" i="3"/>
  <c r="K196" i="3"/>
  <c r="K142" i="3"/>
  <c r="K124" i="3"/>
  <c r="K75" i="3"/>
  <c r="K65" i="3"/>
  <c r="K103" i="3"/>
  <c r="K22" i="3"/>
  <c r="K38" i="3"/>
  <c r="K114" i="3"/>
  <c r="K71" i="3"/>
  <c r="K89" i="3"/>
  <c r="K239" i="3"/>
  <c r="K202" i="3"/>
  <c r="K170" i="3"/>
  <c r="L204" i="3"/>
  <c r="L212" i="3"/>
  <c r="L175" i="3"/>
  <c r="L158" i="3"/>
  <c r="L147" i="3"/>
  <c r="L123" i="3"/>
  <c r="L116" i="3"/>
  <c r="L93" i="3"/>
  <c r="L77" i="3"/>
  <c r="L42" i="3"/>
  <c r="L37" i="3"/>
  <c r="L16" i="3"/>
  <c r="L38" i="3"/>
  <c r="L196" i="3"/>
  <c r="L89" i="3"/>
  <c r="L201" i="3"/>
  <c r="L8" i="3"/>
  <c r="L121" i="3"/>
  <c r="U5" i="3"/>
  <c r="U234" i="3"/>
  <c r="U200" i="3"/>
  <c r="U182" i="3"/>
  <c r="U232" i="3"/>
  <c r="U125" i="3"/>
  <c r="U130" i="3"/>
  <c r="U104" i="3"/>
  <c r="U75" i="3"/>
  <c r="U145" i="3"/>
  <c r="U74" i="3"/>
  <c r="U92" i="3"/>
  <c r="U17" i="3"/>
  <c r="U38" i="3"/>
  <c r="U89" i="3"/>
  <c r="U239" i="3"/>
  <c r="U18" i="3"/>
  <c r="U184" i="3"/>
  <c r="P211" i="3"/>
  <c r="Y179" i="3"/>
  <c r="Y76" i="3"/>
  <c r="Y32" i="3"/>
  <c r="Y222" i="3"/>
  <c r="Y77" i="3"/>
  <c r="Y48" i="3"/>
  <c r="Y99" i="3"/>
  <c r="Y202" i="3"/>
  <c r="Y121" i="3"/>
  <c r="S5" i="3"/>
  <c r="S123" i="3"/>
  <c r="S173" i="3"/>
  <c r="S178" i="3"/>
  <c r="S150" i="3"/>
  <c r="S104" i="3"/>
  <c r="S119" i="3"/>
  <c r="S97" i="3"/>
  <c r="S66" i="3"/>
  <c r="S99" i="3"/>
  <c r="S15" i="3"/>
  <c r="S20" i="3"/>
  <c r="S22" i="3"/>
  <c r="S229" i="3"/>
  <c r="S175" i="3"/>
  <c r="S196" i="3"/>
  <c r="S207" i="3"/>
  <c r="S34" i="3"/>
  <c r="K167" i="3"/>
  <c r="K199" i="3"/>
  <c r="K195" i="3"/>
  <c r="K146" i="3"/>
  <c r="K155" i="3"/>
  <c r="K102" i="3"/>
  <c r="K116" i="3"/>
  <c r="K101" i="3"/>
  <c r="K48" i="3"/>
  <c r="K60" i="3"/>
  <c r="K13" i="3"/>
  <c r="K37" i="3"/>
  <c r="K11" i="3"/>
  <c r="K234" i="3"/>
  <c r="K222" i="3"/>
  <c r="K158" i="3"/>
  <c r="K180" i="3"/>
  <c r="K223" i="3"/>
  <c r="L177" i="3"/>
  <c r="L228" i="3"/>
  <c r="L172" i="3"/>
  <c r="L236" i="3"/>
  <c r="L113" i="3"/>
  <c r="L150" i="3"/>
  <c r="L197" i="3"/>
  <c r="L74" i="3"/>
  <c r="L76" i="3"/>
  <c r="L39" i="3"/>
  <c r="L33" i="3"/>
  <c r="L12" i="3"/>
  <c r="L10" i="3"/>
  <c r="L183" i="3"/>
  <c r="L7" i="3"/>
  <c r="L125" i="3"/>
  <c r="L184" i="3"/>
  <c r="L207" i="3"/>
  <c r="U226" i="3"/>
  <c r="U210" i="3"/>
  <c r="U195" i="3"/>
  <c r="U168" i="3"/>
  <c r="U204" i="3"/>
  <c r="U118" i="3"/>
  <c r="U128" i="3"/>
  <c r="U76" i="3"/>
  <c r="U124" i="3"/>
  <c r="U62" i="3"/>
  <c r="U61" i="3"/>
  <c r="U64" i="3"/>
  <c r="U77" i="3"/>
  <c r="U10" i="3"/>
  <c r="U33" i="3"/>
  <c r="U153" i="3"/>
  <c r="U121" i="3"/>
  <c r="U180" i="3"/>
  <c r="P33" i="3"/>
  <c r="Y142" i="3"/>
  <c r="Y20" i="3"/>
  <c r="Y10" i="3"/>
  <c r="Y211" i="3"/>
  <c r="Y131" i="3"/>
  <c r="Y143" i="3"/>
  <c r="Y67" i="3"/>
  <c r="Y148" i="3"/>
  <c r="Y44" i="3"/>
  <c r="S69" i="3"/>
  <c r="S237" i="3"/>
  <c r="S232" i="3"/>
  <c r="S201" i="3"/>
  <c r="S227" i="3"/>
  <c r="S141" i="3"/>
  <c r="S103" i="3"/>
  <c r="S92" i="3"/>
  <c r="S96" i="3"/>
  <c r="S60" i="3"/>
  <c r="S39" i="3"/>
  <c r="S11" i="3"/>
  <c r="S13" i="3"/>
  <c r="S211" i="3"/>
  <c r="S89" i="3"/>
  <c r="S125" i="3"/>
  <c r="S44" i="3"/>
  <c r="S170" i="3"/>
  <c r="K69" i="3"/>
  <c r="K123" i="3"/>
  <c r="K236" i="3"/>
  <c r="K147" i="3"/>
  <c r="K151" i="3"/>
  <c r="K204" i="3"/>
  <c r="K115" i="3"/>
  <c r="K93" i="3"/>
  <c r="K23" i="3"/>
  <c r="K70" i="3"/>
  <c r="K12" i="3"/>
  <c r="K17" i="3"/>
  <c r="K61" i="3"/>
  <c r="K152" i="3"/>
  <c r="K212" i="3"/>
  <c r="K88" i="3"/>
  <c r="K148" i="3"/>
  <c r="K8" i="3"/>
  <c r="L15" i="3"/>
  <c r="L200" i="3"/>
  <c r="L155" i="3"/>
  <c r="L227" i="3"/>
  <c r="L232" i="3"/>
  <c r="L145" i="3"/>
  <c r="L129" i="3"/>
  <c r="L118" i="3"/>
  <c r="L32" i="3"/>
  <c r="L65" i="3"/>
  <c r="L17" i="3"/>
  <c r="L47" i="3"/>
  <c r="L6" i="3"/>
  <c r="L169" i="3"/>
  <c r="L238" i="3"/>
  <c r="L104" i="3"/>
  <c r="L170" i="3"/>
  <c r="L49" i="3"/>
  <c r="U221" i="3"/>
  <c r="U205" i="3"/>
  <c r="U174" i="3"/>
  <c r="U158" i="3"/>
  <c r="U183" i="3"/>
  <c r="U119" i="3"/>
  <c r="U123" i="3"/>
  <c r="U131" i="3"/>
  <c r="U113" i="3"/>
  <c r="U99" i="3"/>
  <c r="U60" i="3"/>
  <c r="U20" i="3"/>
  <c r="U69" i="3"/>
  <c r="U22" i="3"/>
  <c r="U238" i="3"/>
  <c r="U152" i="3"/>
  <c r="U72" i="3"/>
  <c r="U44" i="3"/>
  <c r="U148" i="3"/>
  <c r="U6" i="3"/>
  <c r="U97" i="3"/>
  <c r="U179" i="3"/>
  <c r="L45" i="3"/>
  <c r="L71" i="3"/>
  <c r="L23" i="3"/>
  <c r="L5" i="3"/>
  <c r="K59" i="3"/>
  <c r="K232" i="3"/>
  <c r="S12" i="3"/>
  <c r="S174" i="3"/>
  <c r="Y116" i="3"/>
  <c r="U207" i="3"/>
  <c r="U13" i="3"/>
  <c r="U101" i="3"/>
  <c r="U236" i="3"/>
  <c r="L224" i="3"/>
  <c r="L131" i="3"/>
  <c r="L103" i="3"/>
  <c r="K50" i="3"/>
  <c r="K16" i="3"/>
  <c r="K237" i="3"/>
  <c r="S10" i="3"/>
  <c r="S172" i="3"/>
  <c r="Y89" i="3"/>
  <c r="V6" i="3"/>
  <c r="V5" i="3"/>
  <c r="V229" i="3"/>
  <c r="V221" i="3"/>
  <c r="V195" i="3"/>
  <c r="V236" i="3"/>
  <c r="V227" i="3"/>
  <c r="V231" i="3"/>
  <c r="V232" i="3"/>
  <c r="V228" i="3"/>
  <c r="V182" i="3"/>
  <c r="V237" i="3"/>
  <c r="V210" i="3"/>
  <c r="V194" i="3"/>
  <c r="V226" i="3"/>
  <c r="V204" i="3"/>
  <c r="V173" i="3"/>
  <c r="V179" i="3"/>
  <c r="V172" i="3"/>
  <c r="V155" i="3"/>
  <c r="V150" i="3"/>
  <c r="V205" i="3"/>
  <c r="V200" i="3"/>
  <c r="V178" i="3"/>
  <c r="V168" i="3"/>
  <c r="V234" i="3"/>
  <c r="V209" i="3"/>
  <c r="V167" i="3"/>
  <c r="V146" i="3"/>
  <c r="V158" i="3"/>
  <c r="V151" i="3"/>
  <c r="V141" i="3"/>
  <c r="V101" i="3"/>
  <c r="V206" i="3"/>
  <c r="V153" i="3"/>
  <c r="V129" i="3"/>
  <c r="V123" i="3"/>
  <c r="V118" i="3"/>
  <c r="V233" i="3"/>
  <c r="V142" i="3"/>
  <c r="V103" i="3"/>
  <c r="V145" i="3"/>
  <c r="V143" i="3"/>
  <c r="V104" i="3"/>
  <c r="V156" i="3"/>
  <c r="V152" i="3"/>
  <c r="V140" i="3"/>
  <c r="V128" i="3"/>
  <c r="V124" i="3"/>
  <c r="V114" i="3"/>
  <c r="V119" i="3"/>
  <c r="V102" i="3"/>
  <c r="V94" i="3"/>
  <c r="V175" i="3"/>
  <c r="V115" i="3"/>
  <c r="V98" i="3"/>
  <c r="V93" i="3"/>
  <c r="V77" i="3"/>
  <c r="V113" i="3"/>
  <c r="V116" i="3"/>
  <c r="V99" i="3"/>
  <c r="V86" i="3"/>
  <c r="V96" i="3"/>
  <c r="V91" i="3"/>
  <c r="V92" i="3"/>
  <c r="V64" i="3"/>
  <c r="V120" i="3"/>
  <c r="V74" i="3"/>
  <c r="V69" i="3"/>
  <c r="V42" i="3"/>
  <c r="V87" i="3"/>
  <c r="V37" i="3"/>
  <c r="V61" i="3"/>
  <c r="V62" i="3"/>
  <c r="V22" i="3"/>
  <c r="V20" i="3"/>
  <c r="V11" i="3"/>
  <c r="V70" i="3"/>
  <c r="V66" i="3"/>
  <c r="V47" i="3"/>
  <c r="V38" i="3"/>
  <c r="V21" i="3"/>
  <c r="V199" i="3"/>
  <c r="V157" i="3"/>
  <c r="V89" i="3"/>
  <c r="V97" i="3"/>
  <c r="V59" i="3"/>
  <c r="V12" i="3"/>
  <c r="V10" i="3"/>
  <c r="V130" i="3"/>
  <c r="V65" i="3"/>
  <c r="V177" i="3"/>
  <c r="V75" i="3"/>
  <c r="V60" i="3"/>
  <c r="V32" i="3"/>
  <c r="V67" i="3"/>
  <c r="V23" i="3"/>
  <c r="V15" i="3"/>
  <c r="V13" i="3"/>
  <c r="V16" i="3"/>
  <c r="V17" i="3"/>
  <c r="V196" i="3"/>
  <c r="V212" i="3"/>
  <c r="V88" i="3"/>
  <c r="V76" i="3"/>
  <c r="V201" i="3"/>
  <c r="V131" i="3"/>
  <c r="V238" i="3"/>
  <c r="V125" i="3"/>
  <c r="V71" i="3"/>
  <c r="V7" i="3"/>
  <c r="V239" i="3"/>
  <c r="V211" i="3"/>
  <c r="V197" i="3"/>
  <c r="V48" i="3"/>
  <c r="V39" i="3"/>
  <c r="V183" i="3"/>
  <c r="V147" i="3"/>
  <c r="V43" i="3"/>
  <c r="V33" i="3"/>
  <c r="V222" i="3"/>
  <c r="V174" i="3"/>
  <c r="V169" i="3"/>
  <c r="V44" i="3"/>
  <c r="V223" i="3"/>
  <c r="V202" i="3"/>
  <c r="V40" i="3"/>
  <c r="V18" i="3"/>
  <c r="V49" i="3"/>
  <c r="V8" i="3"/>
  <c r="V184" i="3"/>
  <c r="V180" i="3"/>
  <c r="V126" i="3"/>
  <c r="V170" i="3"/>
  <c r="V148" i="3"/>
  <c r="V207" i="3"/>
  <c r="V121" i="3"/>
  <c r="V72" i="3"/>
  <c r="V34" i="3"/>
  <c r="V45" i="3"/>
  <c r="V35" i="3"/>
  <c r="V224" i="3"/>
  <c r="V185" i="3"/>
  <c r="V50" i="3"/>
  <c r="N182" i="3"/>
  <c r="N5" i="3"/>
  <c r="N6" i="3"/>
  <c r="N236" i="3"/>
  <c r="N212" i="3"/>
  <c r="N206" i="3"/>
  <c r="N205" i="3"/>
  <c r="N199" i="3"/>
  <c r="N200" i="3"/>
  <c r="N178" i="3"/>
  <c r="N232" i="3"/>
  <c r="N228" i="3"/>
  <c r="N237" i="3"/>
  <c r="N231" i="3"/>
  <c r="N210" i="3"/>
  <c r="N194" i="3"/>
  <c r="N197" i="3"/>
  <c r="N226" i="3"/>
  <c r="N204" i="3"/>
  <c r="N233" i="3"/>
  <c r="N221" i="3"/>
  <c r="N201" i="3"/>
  <c r="N227" i="3"/>
  <c r="N155" i="3"/>
  <c r="N156" i="3"/>
  <c r="N145" i="3"/>
  <c r="N229" i="3"/>
  <c r="N179" i="3"/>
  <c r="N169" i="3"/>
  <c r="N168" i="3"/>
  <c r="N234" i="3"/>
  <c r="N157" i="3"/>
  <c r="N209" i="3"/>
  <c r="N167" i="3"/>
  <c r="N146" i="3"/>
  <c r="N140" i="3"/>
  <c r="N195" i="3"/>
  <c r="N177" i="3"/>
  <c r="N174" i="3"/>
  <c r="N175" i="3"/>
  <c r="N124" i="3"/>
  <c r="N118" i="3"/>
  <c r="N172" i="3"/>
  <c r="N119" i="3"/>
  <c r="N130" i="3"/>
  <c r="N129" i="3"/>
  <c r="N116" i="3"/>
  <c r="N128" i="3"/>
  <c r="N114" i="3"/>
  <c r="N150" i="3"/>
  <c r="N147" i="3"/>
  <c r="N120" i="3"/>
  <c r="N115" i="3"/>
  <c r="N173" i="3"/>
  <c r="N142" i="3"/>
  <c r="N113" i="3"/>
  <c r="N98" i="3"/>
  <c r="N93" i="3"/>
  <c r="N77" i="3"/>
  <c r="N71" i="3"/>
  <c r="N64" i="3"/>
  <c r="N141" i="3"/>
  <c r="N123" i="3"/>
  <c r="N96" i="3"/>
  <c r="N91" i="3"/>
  <c r="N92" i="3"/>
  <c r="N87" i="3"/>
  <c r="N158" i="3"/>
  <c r="N75" i="3"/>
  <c r="N143" i="3"/>
  <c r="N104" i="3"/>
  <c r="N99" i="3"/>
  <c r="N70" i="3"/>
  <c r="N60" i="3"/>
  <c r="N42" i="3"/>
  <c r="N103" i="3"/>
  <c r="N86" i="3"/>
  <c r="N94" i="3"/>
  <c r="N66" i="3"/>
  <c r="N47" i="3"/>
  <c r="N131" i="3"/>
  <c r="N67" i="3"/>
  <c r="N38" i="3"/>
  <c r="N102" i="3"/>
  <c r="N21" i="3"/>
  <c r="N101" i="3"/>
  <c r="N74" i="3"/>
  <c r="N97" i="3"/>
  <c r="N65" i="3"/>
  <c r="N32" i="3"/>
  <c r="N17" i="3"/>
  <c r="N16" i="3"/>
  <c r="N196" i="3"/>
  <c r="N61" i="3"/>
  <c r="N69" i="3"/>
  <c r="N59" i="3"/>
  <c r="N23" i="3"/>
  <c r="N15" i="3"/>
  <c r="N10" i="3"/>
  <c r="N13" i="3"/>
  <c r="N151" i="3"/>
  <c r="N22" i="3"/>
  <c r="N20" i="3"/>
  <c r="N12" i="3"/>
  <c r="N62" i="3"/>
  <c r="N37" i="3"/>
  <c r="N11" i="3"/>
  <c r="N222" i="3"/>
  <c r="N183" i="3"/>
  <c r="N238" i="3"/>
  <c r="N152" i="3"/>
  <c r="N76" i="3"/>
  <c r="N211" i="3"/>
  <c r="N239" i="3"/>
  <c r="N33" i="3"/>
  <c r="N88" i="3"/>
  <c r="N48" i="3"/>
  <c r="N39" i="3"/>
  <c r="N7" i="3"/>
  <c r="N153" i="3"/>
  <c r="N89" i="3"/>
  <c r="N125" i="3"/>
  <c r="N43" i="3"/>
  <c r="N126" i="3"/>
  <c r="N34" i="3"/>
  <c r="N121" i="3"/>
  <c r="N8" i="3"/>
  <c r="N148" i="3"/>
  <c r="N44" i="3"/>
  <c r="N207" i="3"/>
  <c r="N180" i="3"/>
  <c r="N202" i="3"/>
  <c r="N223" i="3"/>
  <c r="N170" i="3"/>
  <c r="N72" i="3"/>
  <c r="N18" i="3"/>
  <c r="N184" i="3"/>
  <c r="N49" i="3"/>
  <c r="N40" i="3"/>
  <c r="N50" i="3"/>
  <c r="N45" i="3"/>
  <c r="N35" i="3"/>
  <c r="N185" i="3"/>
  <c r="N224" i="3"/>
  <c r="R123" i="3"/>
  <c r="R5" i="3"/>
  <c r="R232" i="3"/>
  <c r="R226" i="3"/>
  <c r="R221" i="3"/>
  <c r="R205" i="3"/>
  <c r="R206" i="3"/>
  <c r="R200" i="3"/>
  <c r="R201" i="3"/>
  <c r="R228" i="3"/>
  <c r="R210" i="3"/>
  <c r="R194" i="3"/>
  <c r="R237" i="3"/>
  <c r="R229" i="3"/>
  <c r="R204" i="3"/>
  <c r="R199" i="3"/>
  <c r="R231" i="3"/>
  <c r="R227" i="3"/>
  <c r="R178" i="3"/>
  <c r="R168" i="3"/>
  <c r="R141" i="3"/>
  <c r="R233" i="3"/>
  <c r="R156" i="3"/>
  <c r="R151" i="3"/>
  <c r="R145" i="3"/>
  <c r="R195" i="3"/>
  <c r="R174" i="3"/>
  <c r="R173" i="3"/>
  <c r="R157" i="3"/>
  <c r="R150" i="3"/>
  <c r="R146" i="3"/>
  <c r="R182" i="3"/>
  <c r="R179" i="3"/>
  <c r="R172" i="3"/>
  <c r="R169" i="3"/>
  <c r="R128" i="3"/>
  <c r="R196" i="3"/>
  <c r="R129" i="3"/>
  <c r="R115" i="3"/>
  <c r="R177" i="3"/>
  <c r="R175" i="3"/>
  <c r="R124" i="3"/>
  <c r="R114" i="3"/>
  <c r="R113" i="3"/>
  <c r="R143" i="3"/>
  <c r="R140" i="3"/>
  <c r="R130" i="3"/>
  <c r="R120" i="3"/>
  <c r="R101" i="3"/>
  <c r="R167" i="3"/>
  <c r="R236" i="3"/>
  <c r="R131" i="3"/>
  <c r="R91" i="3"/>
  <c r="R86" i="3"/>
  <c r="R209" i="3"/>
  <c r="R147" i="3"/>
  <c r="R98" i="3"/>
  <c r="R75" i="3"/>
  <c r="R142" i="3"/>
  <c r="R103" i="3"/>
  <c r="R74" i="3"/>
  <c r="R99" i="3"/>
  <c r="R94" i="3"/>
  <c r="R87" i="3"/>
  <c r="R155" i="3"/>
  <c r="R102" i="3"/>
  <c r="R39" i="3"/>
  <c r="R32" i="3"/>
  <c r="R97" i="3"/>
  <c r="R92" i="3"/>
  <c r="R66" i="3"/>
  <c r="R60" i="3"/>
  <c r="R38" i="3"/>
  <c r="R76" i="3"/>
  <c r="R71" i="3"/>
  <c r="R96" i="3"/>
  <c r="R64" i="3"/>
  <c r="R61" i="3"/>
  <c r="R69" i="3"/>
  <c r="R37" i="3"/>
  <c r="R6" i="3"/>
  <c r="R77" i="3"/>
  <c r="R119" i="3"/>
  <c r="R47" i="3"/>
  <c r="R16" i="3"/>
  <c r="R15" i="3"/>
  <c r="R11" i="3"/>
  <c r="R59" i="3"/>
  <c r="R21" i="3"/>
  <c r="R22" i="3"/>
  <c r="R12" i="3"/>
  <c r="R118" i="3"/>
  <c r="R65" i="3"/>
  <c r="R93" i="3"/>
  <c r="R10" i="3"/>
  <c r="R70" i="3"/>
  <c r="R62" i="3"/>
  <c r="R42" i="3"/>
  <c r="R20" i="3"/>
  <c r="R17" i="3"/>
  <c r="R125" i="3"/>
  <c r="R33" i="3"/>
  <c r="R158" i="3"/>
  <c r="R116" i="3"/>
  <c r="R89" i="3"/>
  <c r="R67" i="3"/>
  <c r="R222" i="3"/>
  <c r="R183" i="3"/>
  <c r="R153" i="3"/>
  <c r="R238" i="3"/>
  <c r="R211" i="3"/>
  <c r="R152" i="3"/>
  <c r="R104" i="3"/>
  <c r="R13" i="3"/>
  <c r="R43" i="3"/>
  <c r="R23" i="3"/>
  <c r="R239" i="3"/>
  <c r="R48" i="3"/>
  <c r="R234" i="3"/>
  <c r="R197" i="3"/>
  <c r="R7" i="3"/>
  <c r="R212" i="3"/>
  <c r="R88" i="3"/>
  <c r="R223" i="3"/>
  <c r="R180" i="3"/>
  <c r="R121" i="3"/>
  <c r="R72" i="3"/>
  <c r="R49" i="3"/>
  <c r="R40" i="3"/>
  <c r="R34" i="3"/>
  <c r="R184" i="3"/>
  <c r="R170" i="3"/>
  <c r="R148" i="3"/>
  <c r="R207" i="3"/>
  <c r="R202" i="3"/>
  <c r="R8" i="3"/>
  <c r="R44" i="3"/>
  <c r="R126" i="3"/>
  <c r="R18" i="3"/>
  <c r="R35" i="3"/>
  <c r="R50" i="3"/>
  <c r="R45" i="3"/>
  <c r="R224" i="3"/>
  <c r="R185" i="3"/>
  <c r="G4" i="3"/>
  <c r="G221" i="3"/>
  <c r="G177" i="3"/>
  <c r="G69" i="3"/>
  <c r="G5" i="3"/>
  <c r="G167" i="3"/>
  <c r="G239" i="3"/>
  <c r="G232" i="3"/>
  <c r="G209" i="3"/>
  <c r="G206" i="3"/>
  <c r="G201" i="3"/>
  <c r="G237" i="3"/>
  <c r="G205" i="3"/>
  <c r="G183" i="3"/>
  <c r="G236" i="3"/>
  <c r="G231" i="3"/>
  <c r="G228" i="3"/>
  <c r="G222" i="3"/>
  <c r="G210" i="3"/>
  <c r="G200" i="3"/>
  <c r="G234" i="3"/>
  <c r="G194" i="3"/>
  <c r="G178" i="3"/>
  <c r="G172" i="3"/>
  <c r="G145" i="3"/>
  <c r="G141" i="3"/>
  <c r="G142" i="3"/>
  <c r="G6" i="3"/>
  <c r="G199" i="3"/>
  <c r="G196" i="3"/>
  <c r="G195" i="3"/>
  <c r="G173" i="3"/>
  <c r="G147" i="3"/>
  <c r="G227" i="3"/>
  <c r="G226" i="3"/>
  <c r="G174" i="3"/>
  <c r="G168" i="3"/>
  <c r="G157" i="3"/>
  <c r="G153" i="3"/>
  <c r="G204" i="3"/>
  <c r="G182" i="3"/>
  <c r="G155" i="3"/>
  <c r="G158" i="3"/>
  <c r="G146" i="3"/>
  <c r="G130" i="3"/>
  <c r="G129" i="3"/>
  <c r="G124" i="3"/>
  <c r="G120" i="3"/>
  <c r="G128" i="3"/>
  <c r="G118" i="3"/>
  <c r="G116" i="3"/>
  <c r="G238" i="3"/>
  <c r="G151" i="3"/>
  <c r="G113" i="3"/>
  <c r="G102" i="3"/>
  <c r="G101" i="3"/>
  <c r="G99" i="3"/>
  <c r="G75" i="3"/>
  <c r="G97" i="3"/>
  <c r="G87" i="3"/>
  <c r="G150" i="3"/>
  <c r="G140" i="3"/>
  <c r="G114" i="3"/>
  <c r="G123" i="3"/>
  <c r="G93" i="3"/>
  <c r="G98" i="3"/>
  <c r="G66" i="3"/>
  <c r="G60" i="3"/>
  <c r="G42" i="3"/>
  <c r="G119" i="3"/>
  <c r="G92" i="3"/>
  <c r="G103" i="3"/>
  <c r="G64" i="3"/>
  <c r="G67" i="3"/>
  <c r="G47" i="3"/>
  <c r="G48" i="3"/>
  <c r="G131" i="3"/>
  <c r="G115" i="3"/>
  <c r="G96" i="3"/>
  <c r="G59" i="3"/>
  <c r="G10" i="3"/>
  <c r="G22" i="3"/>
  <c r="G62" i="3"/>
  <c r="G86" i="3"/>
  <c r="G65" i="3"/>
  <c r="G74" i="3"/>
  <c r="G61" i="3"/>
  <c r="G37" i="3"/>
  <c r="G7" i="3"/>
  <c r="G32" i="3"/>
  <c r="G20" i="3"/>
  <c r="G91" i="3"/>
  <c r="G156" i="3"/>
  <c r="G70" i="3"/>
  <c r="G38" i="3"/>
  <c r="G23" i="3"/>
  <c r="G15" i="3"/>
  <c r="G13" i="3"/>
  <c r="G16" i="3"/>
  <c r="G12" i="3"/>
  <c r="G21" i="3"/>
  <c r="G17" i="3"/>
  <c r="G11" i="3"/>
  <c r="G152" i="3"/>
  <c r="G233" i="3"/>
  <c r="G211" i="3"/>
  <c r="G197" i="3"/>
  <c r="G179" i="3"/>
  <c r="G175" i="3"/>
  <c r="G125" i="3"/>
  <c r="G143" i="3"/>
  <c r="G104" i="3"/>
  <c r="G88" i="3"/>
  <c r="G229" i="3"/>
  <c r="G71" i="3"/>
  <c r="G77" i="3"/>
  <c r="G76" i="3"/>
  <c r="G43" i="3"/>
  <c r="G39" i="3"/>
  <c r="G212" i="3"/>
  <c r="G169" i="3"/>
  <c r="G94" i="3"/>
  <c r="G89" i="3"/>
  <c r="G33" i="3"/>
  <c r="G202" i="3"/>
  <c r="G207" i="3"/>
  <c r="G184" i="3"/>
  <c r="G170" i="3"/>
  <c r="G49" i="3"/>
  <c r="G121" i="3"/>
  <c r="G148" i="3"/>
  <c r="G8" i="3"/>
  <c r="G223" i="3"/>
  <c r="G72" i="3"/>
  <c r="G40" i="3"/>
  <c r="G18" i="3"/>
  <c r="G180" i="3"/>
  <c r="G126" i="3"/>
  <c r="G44" i="3"/>
  <c r="G34" i="3"/>
  <c r="G35" i="3"/>
  <c r="G185" i="3"/>
  <c r="G50" i="3"/>
  <c r="G45" i="3"/>
  <c r="G224" i="3"/>
  <c r="J6" i="3"/>
  <c r="J5" i="3"/>
  <c r="J231" i="3"/>
  <c r="J227" i="3"/>
  <c r="J195" i="3"/>
  <c r="J232" i="3"/>
  <c r="J206" i="3"/>
  <c r="J200" i="3"/>
  <c r="J201" i="3"/>
  <c r="J228" i="3"/>
  <c r="J210" i="3"/>
  <c r="J194" i="3"/>
  <c r="J229" i="3"/>
  <c r="J205" i="3"/>
  <c r="J204" i="3"/>
  <c r="J199" i="3"/>
  <c r="J182" i="3"/>
  <c r="J177" i="3"/>
  <c r="J123" i="3"/>
  <c r="J233" i="3"/>
  <c r="J167" i="3"/>
  <c r="J237" i="3"/>
  <c r="J174" i="3"/>
  <c r="J173" i="3"/>
  <c r="J156" i="3"/>
  <c r="J157" i="3"/>
  <c r="J151" i="3"/>
  <c r="J150" i="3"/>
  <c r="J146" i="3"/>
  <c r="J179" i="3"/>
  <c r="J172" i="3"/>
  <c r="J169" i="3"/>
  <c r="J236" i="3"/>
  <c r="J221" i="3"/>
  <c r="J209" i="3"/>
  <c r="J155" i="3"/>
  <c r="J141" i="3"/>
  <c r="J129" i="3"/>
  <c r="J115" i="3"/>
  <c r="J142" i="3"/>
  <c r="J128" i="3"/>
  <c r="J124" i="3"/>
  <c r="J119" i="3"/>
  <c r="J102" i="3"/>
  <c r="J211" i="3"/>
  <c r="J178" i="3"/>
  <c r="J114" i="3"/>
  <c r="J131" i="3"/>
  <c r="J118" i="3"/>
  <c r="J168" i="3"/>
  <c r="J145" i="3"/>
  <c r="J140" i="3"/>
  <c r="J98" i="3"/>
  <c r="J75" i="3"/>
  <c r="J143" i="3"/>
  <c r="J120" i="3"/>
  <c r="J103" i="3"/>
  <c r="J74" i="3"/>
  <c r="J175" i="3"/>
  <c r="J130" i="3"/>
  <c r="J96" i="3"/>
  <c r="J93" i="3"/>
  <c r="J77" i="3"/>
  <c r="J226" i="3"/>
  <c r="J87" i="3"/>
  <c r="J71" i="3"/>
  <c r="J86" i="3"/>
  <c r="J64" i="3"/>
  <c r="J61" i="3"/>
  <c r="J99" i="3"/>
  <c r="J94" i="3"/>
  <c r="J70" i="3"/>
  <c r="J62" i="3"/>
  <c r="J42" i="3"/>
  <c r="J16" i="3"/>
  <c r="J15" i="3"/>
  <c r="J92" i="3"/>
  <c r="J22" i="3"/>
  <c r="J21" i="3"/>
  <c r="J65" i="3"/>
  <c r="J59" i="3"/>
  <c r="J113" i="3"/>
  <c r="J38" i="3"/>
  <c r="J39" i="3"/>
  <c r="J32" i="3"/>
  <c r="J11" i="3"/>
  <c r="J91" i="3"/>
  <c r="J97" i="3"/>
  <c r="J66" i="3"/>
  <c r="J20" i="3"/>
  <c r="J101" i="3"/>
  <c r="J17" i="3"/>
  <c r="J69" i="3"/>
  <c r="J60" i="3"/>
  <c r="J12" i="3"/>
  <c r="J47" i="3"/>
  <c r="J37" i="3"/>
  <c r="J10" i="3"/>
  <c r="J238" i="3"/>
  <c r="J212" i="3"/>
  <c r="J125" i="3"/>
  <c r="J152" i="3"/>
  <c r="J239" i="3"/>
  <c r="J158" i="3"/>
  <c r="J116" i="3"/>
  <c r="J196" i="3"/>
  <c r="J183" i="3"/>
  <c r="J153" i="3"/>
  <c r="J147" i="3"/>
  <c r="J23" i="3"/>
  <c r="J234" i="3"/>
  <c r="J76" i="3"/>
  <c r="J13" i="3"/>
  <c r="J43" i="3"/>
  <c r="J104" i="3"/>
  <c r="J222" i="3"/>
  <c r="J7" i="3"/>
  <c r="J89" i="3"/>
  <c r="J88" i="3"/>
  <c r="J67" i="3"/>
  <c r="J197" i="3"/>
  <c r="J48" i="3"/>
  <c r="J33" i="3"/>
  <c r="J202" i="3"/>
  <c r="J49" i="3"/>
  <c r="J40" i="3"/>
  <c r="J34" i="3"/>
  <c r="J72" i="3"/>
  <c r="J207" i="3"/>
  <c r="J121" i="3"/>
  <c r="J18" i="3"/>
  <c r="J184" i="3"/>
  <c r="J223" i="3"/>
  <c r="J126" i="3"/>
  <c r="J180" i="3"/>
  <c r="J170" i="3"/>
  <c r="J148" i="3"/>
  <c r="J44" i="3"/>
  <c r="J8" i="3"/>
  <c r="J185" i="3"/>
  <c r="J50" i="3"/>
  <c r="J35" i="3"/>
  <c r="J224" i="3"/>
  <c r="J45" i="3"/>
  <c r="X5" i="3"/>
  <c r="X234" i="3"/>
  <c r="X228" i="3"/>
  <c r="X210" i="3"/>
  <c r="X194" i="3"/>
  <c r="X232" i="3"/>
  <c r="X209" i="3"/>
  <c r="X236" i="3"/>
  <c r="X227" i="3"/>
  <c r="X226" i="3"/>
  <c r="X206" i="3"/>
  <c r="X200" i="3"/>
  <c r="X221" i="3"/>
  <c r="X204" i="3"/>
  <c r="X195" i="3"/>
  <c r="X237" i="3"/>
  <c r="X233" i="3"/>
  <c r="X205" i="3"/>
  <c r="X182" i="3"/>
  <c r="X179" i="3"/>
  <c r="X174" i="3"/>
  <c r="X150" i="3"/>
  <c r="X145" i="3"/>
  <c r="X155" i="3"/>
  <c r="X151" i="3"/>
  <c r="X141" i="3"/>
  <c r="X175" i="3"/>
  <c r="X158" i="3"/>
  <c r="X183" i="3"/>
  <c r="X167" i="3"/>
  <c r="X146" i="3"/>
  <c r="X199" i="3"/>
  <c r="X177" i="3"/>
  <c r="X168" i="3"/>
  <c r="X147" i="3"/>
  <c r="X231" i="3"/>
  <c r="X156" i="3"/>
  <c r="X124" i="3"/>
  <c r="X119" i="3"/>
  <c r="X142" i="3"/>
  <c r="X123" i="3"/>
  <c r="X116" i="3"/>
  <c r="X201" i="3"/>
  <c r="X157" i="3"/>
  <c r="X120" i="3"/>
  <c r="X113" i="3"/>
  <c r="X102" i="3"/>
  <c r="X130" i="3"/>
  <c r="X92" i="3"/>
  <c r="X86" i="3"/>
  <c r="X128" i="3"/>
  <c r="X129" i="3"/>
  <c r="X97" i="3"/>
  <c r="X91" i="3"/>
  <c r="X70" i="3"/>
  <c r="X76" i="3"/>
  <c r="X178" i="3"/>
  <c r="X172" i="3"/>
  <c r="X103" i="3"/>
  <c r="X87" i="3"/>
  <c r="X74" i="3"/>
  <c r="X173" i="3"/>
  <c r="X59" i="3"/>
  <c r="X115" i="3"/>
  <c r="X98" i="3"/>
  <c r="X77" i="3"/>
  <c r="X69" i="3"/>
  <c r="X64" i="3"/>
  <c r="X65" i="3"/>
  <c r="X140" i="3"/>
  <c r="X125" i="3"/>
  <c r="X42" i="3"/>
  <c r="X39" i="3"/>
  <c r="X131" i="3"/>
  <c r="X118" i="3"/>
  <c r="X114" i="3"/>
  <c r="X101" i="3"/>
  <c r="X61" i="3"/>
  <c r="X47" i="3"/>
  <c r="X67" i="3"/>
  <c r="X32" i="3"/>
  <c r="X17" i="3"/>
  <c r="X71" i="3"/>
  <c r="X66" i="3"/>
  <c r="X60" i="3"/>
  <c r="X21" i="3"/>
  <c r="X15" i="3"/>
  <c r="X37" i="3"/>
  <c r="X22" i="3"/>
  <c r="X99" i="3"/>
  <c r="X62" i="3"/>
  <c r="X75" i="3"/>
  <c r="X96" i="3"/>
  <c r="X38" i="3"/>
  <c r="X20" i="3"/>
  <c r="X6" i="3"/>
  <c r="X93" i="3"/>
  <c r="X23" i="3"/>
  <c r="X12" i="3"/>
  <c r="X16" i="3"/>
  <c r="X10" i="3"/>
  <c r="X11" i="3"/>
  <c r="X13" i="3"/>
  <c r="X222" i="3"/>
  <c r="X239" i="3"/>
  <c r="X212" i="3"/>
  <c r="X196" i="3"/>
  <c r="X94" i="3"/>
  <c r="X89" i="3"/>
  <c r="X104" i="3"/>
  <c r="X33" i="3"/>
  <c r="X48" i="3"/>
  <c r="X197" i="3"/>
  <c r="X169" i="3"/>
  <c r="X153" i="3"/>
  <c r="X152" i="3"/>
  <c r="X88" i="3"/>
  <c r="X143" i="3"/>
  <c r="X229" i="3"/>
  <c r="X43" i="3"/>
  <c r="X7" i="3"/>
  <c r="X238" i="3"/>
  <c r="X211" i="3"/>
  <c r="X126" i="3"/>
  <c r="X72" i="3"/>
  <c r="X180" i="3"/>
  <c r="X40" i="3"/>
  <c r="X184" i="3"/>
  <c r="X170" i="3"/>
  <c r="X121" i="3"/>
  <c r="X49" i="3"/>
  <c r="X207" i="3"/>
  <c r="X223" i="3"/>
  <c r="X202" i="3"/>
  <c r="X148" i="3"/>
  <c r="X44" i="3"/>
  <c r="X18" i="3"/>
  <c r="X34" i="3"/>
  <c r="X8" i="3"/>
  <c r="X35" i="3"/>
  <c r="X185" i="3"/>
  <c r="X50" i="3"/>
  <c r="X224" i="3"/>
  <c r="X45" i="3"/>
  <c r="AD5" i="3"/>
  <c r="AD6" i="3"/>
  <c r="AD196" i="3"/>
  <c r="AD234" i="3"/>
  <c r="AD209" i="3"/>
  <c r="AD236" i="3"/>
  <c r="AD233" i="3"/>
  <c r="AD232" i="3"/>
  <c r="AD231" i="3"/>
  <c r="AD221" i="3"/>
  <c r="AD197" i="3"/>
  <c r="AD177" i="3"/>
  <c r="AD172" i="3"/>
  <c r="AD141" i="3"/>
  <c r="AD237" i="3"/>
  <c r="AD210" i="3"/>
  <c r="AD194" i="3"/>
  <c r="AD206" i="3"/>
  <c r="AD199" i="3"/>
  <c r="AD178" i="3"/>
  <c r="AD158" i="3"/>
  <c r="AD151" i="3"/>
  <c r="AD143" i="3"/>
  <c r="AD157" i="3"/>
  <c r="AD156" i="3"/>
  <c r="AD145" i="3"/>
  <c r="AD182" i="3"/>
  <c r="AD179" i="3"/>
  <c r="AD205" i="3"/>
  <c r="AD200" i="3"/>
  <c r="AD142" i="3"/>
  <c r="AD204" i="3"/>
  <c r="AD195" i="3"/>
  <c r="AD120" i="3"/>
  <c r="AD227" i="3"/>
  <c r="AD226" i="3"/>
  <c r="AD115" i="3"/>
  <c r="AD101" i="3"/>
  <c r="AD173" i="3"/>
  <c r="AD168" i="3"/>
  <c r="AD119" i="3"/>
  <c r="AD175" i="3"/>
  <c r="AD130" i="3"/>
  <c r="AD124" i="3"/>
  <c r="AD116" i="3"/>
  <c r="AD102" i="3"/>
  <c r="AD167" i="3"/>
  <c r="AD146" i="3"/>
  <c r="AD113" i="3"/>
  <c r="AD123" i="3"/>
  <c r="AD114" i="3"/>
  <c r="AD92" i="3"/>
  <c r="AD98" i="3"/>
  <c r="AD93" i="3"/>
  <c r="AD77" i="3"/>
  <c r="AD229" i="3"/>
  <c r="AD118" i="3"/>
  <c r="AD96" i="3"/>
  <c r="AD91" i="3"/>
  <c r="AD87" i="3"/>
  <c r="AD70" i="3"/>
  <c r="AD147" i="3"/>
  <c r="AD65" i="3"/>
  <c r="AD62" i="3"/>
  <c r="AD47" i="3"/>
  <c r="AD21" i="3"/>
  <c r="AD131" i="3"/>
  <c r="AD75" i="3"/>
  <c r="AD60" i="3"/>
  <c r="AD155" i="3"/>
  <c r="AD129" i="3"/>
  <c r="AD103" i="3"/>
  <c r="AD86" i="3"/>
  <c r="AD74" i="3"/>
  <c r="AD69" i="3"/>
  <c r="AD61" i="3"/>
  <c r="AD150" i="3"/>
  <c r="AD76" i="3"/>
  <c r="AD64" i="3"/>
  <c r="AD20" i="3"/>
  <c r="AD38" i="3"/>
  <c r="AD11" i="3"/>
  <c r="AD128" i="3"/>
  <c r="AD66" i="3"/>
  <c r="AD42" i="3"/>
  <c r="AD32" i="3"/>
  <c r="AD140" i="3"/>
  <c r="AD97" i="3"/>
  <c r="AD37" i="3"/>
  <c r="AD99" i="3"/>
  <c r="AD17" i="3"/>
  <c r="AD16" i="3"/>
  <c r="AD104" i="3"/>
  <c r="AD23" i="3"/>
  <c r="AD13" i="3"/>
  <c r="AD12" i="3"/>
  <c r="AD59" i="3"/>
  <c r="AD22" i="3"/>
  <c r="AD67" i="3"/>
  <c r="AD10" i="3"/>
  <c r="AD15" i="3"/>
  <c r="AD201" i="3"/>
  <c r="AD152" i="3"/>
  <c r="AD183" i="3"/>
  <c r="AD212" i="3"/>
  <c r="AD169" i="3"/>
  <c r="AD89" i="3"/>
  <c r="AD48" i="3"/>
  <c r="AD33" i="3"/>
  <c r="AD88" i="3"/>
  <c r="AD238" i="3"/>
  <c r="AD228" i="3"/>
  <c r="AD222" i="3"/>
  <c r="AD7" i="3"/>
  <c r="AD43" i="3"/>
  <c r="AD39" i="3"/>
  <c r="AD94" i="3"/>
  <c r="AD211" i="3"/>
  <c r="AD174" i="3"/>
  <c r="AD153" i="3"/>
  <c r="AD125" i="3"/>
  <c r="AD239" i="3"/>
  <c r="AD71" i="3"/>
  <c r="AD44" i="3"/>
  <c r="AD207" i="3"/>
  <c r="AD18" i="3"/>
  <c r="AD170" i="3"/>
  <c r="AD72" i="3"/>
  <c r="AD8" i="3"/>
  <c r="AD184" i="3"/>
  <c r="AD202" i="3"/>
  <c r="AD180" i="3"/>
  <c r="AD40" i="3"/>
  <c r="AD49" i="3"/>
  <c r="AD34" i="3"/>
  <c r="AD223" i="3"/>
  <c r="AD126" i="3"/>
  <c r="AD121" i="3"/>
  <c r="AD148" i="3"/>
  <c r="AD50" i="3"/>
  <c r="AD45" i="3"/>
  <c r="AD185" i="3"/>
  <c r="AD224" i="3"/>
  <c r="AD35" i="3"/>
  <c r="O5" i="3"/>
  <c r="O167" i="3"/>
  <c r="O69" i="3"/>
  <c r="O177" i="3"/>
  <c r="O234" i="3"/>
  <c r="O206" i="3"/>
  <c r="O182" i="3"/>
  <c r="O204" i="3"/>
  <c r="O194" i="3"/>
  <c r="O195" i="3"/>
  <c r="O237" i="3"/>
  <c r="O205" i="3"/>
  <c r="O172" i="3"/>
  <c r="O236" i="3"/>
  <c r="O231" i="3"/>
  <c r="O228" i="3"/>
  <c r="O221" i="3"/>
  <c r="O200" i="3"/>
  <c r="O150" i="3"/>
  <c r="O151" i="3"/>
  <c r="O145" i="3"/>
  <c r="O227" i="3"/>
  <c r="O210" i="3"/>
  <c r="O168" i="3"/>
  <c r="O199" i="3"/>
  <c r="O233" i="3"/>
  <c r="O226" i="3"/>
  <c r="O174" i="3"/>
  <c r="O157" i="3"/>
  <c r="O201" i="3"/>
  <c r="O155" i="3"/>
  <c r="O140" i="3"/>
  <c r="O131" i="3"/>
  <c r="O178" i="3"/>
  <c r="O130" i="3"/>
  <c r="O129" i="3"/>
  <c r="O124" i="3"/>
  <c r="O120" i="3"/>
  <c r="O156" i="3"/>
  <c r="O141" i="3"/>
  <c r="O115" i="3"/>
  <c r="O114" i="3"/>
  <c r="O158" i="3"/>
  <c r="O142" i="3"/>
  <c r="O123" i="3"/>
  <c r="O119" i="3"/>
  <c r="O103" i="3"/>
  <c r="O173" i="3"/>
  <c r="O209" i="3"/>
  <c r="O102" i="3"/>
  <c r="O101" i="3"/>
  <c r="O96" i="3"/>
  <c r="O91" i="3"/>
  <c r="O128" i="3"/>
  <c r="O99" i="3"/>
  <c r="O75" i="3"/>
  <c r="O146" i="3"/>
  <c r="O97" i="3"/>
  <c r="O87" i="3"/>
  <c r="O93" i="3"/>
  <c r="O88" i="3"/>
  <c r="O232" i="3"/>
  <c r="O59" i="3"/>
  <c r="O92" i="3"/>
  <c r="O62" i="3"/>
  <c r="O118" i="3"/>
  <c r="O116" i="3"/>
  <c r="O98" i="3"/>
  <c r="O77" i="3"/>
  <c r="O66" i="3"/>
  <c r="O60" i="3"/>
  <c r="O70" i="3"/>
  <c r="O42" i="3"/>
  <c r="O37" i="3"/>
  <c r="O21" i="3"/>
  <c r="O12" i="3"/>
  <c r="O11" i="3"/>
  <c r="O39" i="3"/>
  <c r="O15" i="3"/>
  <c r="O10" i="3"/>
  <c r="O48" i="3"/>
  <c r="O86" i="3"/>
  <c r="O65" i="3"/>
  <c r="O22" i="3"/>
  <c r="O16" i="3"/>
  <c r="O6" i="3"/>
  <c r="O74" i="3"/>
  <c r="O61" i="3"/>
  <c r="O89" i="3"/>
  <c r="O76" i="3"/>
  <c r="O20" i="3"/>
  <c r="O113" i="3"/>
  <c r="O64" i="3"/>
  <c r="O67" i="3"/>
  <c r="O47" i="3"/>
  <c r="O32" i="3"/>
  <c r="O13" i="3"/>
  <c r="O7" i="3"/>
  <c r="O17" i="3"/>
  <c r="O23" i="3"/>
  <c r="O38" i="3"/>
  <c r="O212" i="3"/>
  <c r="O179" i="3"/>
  <c r="O197" i="3"/>
  <c r="O175" i="3"/>
  <c r="O33" i="3"/>
  <c r="O239" i="3"/>
  <c r="O196" i="3"/>
  <c r="O143" i="3"/>
  <c r="O104" i="3"/>
  <c r="O152" i="3"/>
  <c r="O43" i="3"/>
  <c r="O183" i="3"/>
  <c r="O169" i="3"/>
  <c r="O147" i="3"/>
  <c r="O125" i="3"/>
  <c r="O229" i="3"/>
  <c r="O211" i="3"/>
  <c r="O153" i="3"/>
  <c r="O238" i="3"/>
  <c r="O222" i="3"/>
  <c r="O94" i="3"/>
  <c r="O71" i="3"/>
  <c r="O223" i="3"/>
  <c r="O170" i="3"/>
  <c r="O18" i="3"/>
  <c r="O207" i="3"/>
  <c r="O202" i="3"/>
  <c r="O148" i="3"/>
  <c r="O121" i="3"/>
  <c r="O49" i="3"/>
  <c r="O34" i="3"/>
  <c r="O8" i="3"/>
  <c r="O72" i="3"/>
  <c r="O180" i="3"/>
  <c r="O126" i="3"/>
  <c r="O44" i="3"/>
  <c r="O40" i="3"/>
  <c r="O184" i="3"/>
  <c r="O224" i="3"/>
  <c r="O50" i="3"/>
  <c r="O45" i="3"/>
  <c r="O185" i="3"/>
  <c r="O35" i="3"/>
  <c r="AE177" i="3"/>
  <c r="AE167" i="3"/>
  <c r="AE5" i="3"/>
  <c r="AE69" i="3"/>
  <c r="AE236" i="3"/>
  <c r="AE231" i="3"/>
  <c r="AE228" i="3"/>
  <c r="AE209" i="3"/>
  <c r="AE197" i="3"/>
  <c r="AE233" i="3"/>
  <c r="AE232" i="3"/>
  <c r="AE200" i="3"/>
  <c r="AE226" i="3"/>
  <c r="AE199" i="3"/>
  <c r="AE178" i="3"/>
  <c r="AE194" i="3"/>
  <c r="AE195" i="3"/>
  <c r="AE222" i="3"/>
  <c r="AE168" i="3"/>
  <c r="AE158" i="3"/>
  <c r="AE227" i="3"/>
  <c r="AE221" i="3"/>
  <c r="AE211" i="3"/>
  <c r="AE237" i="3"/>
  <c r="AE234" i="3"/>
  <c r="AE183" i="3"/>
  <c r="AE172" i="3"/>
  <c r="AE150" i="3"/>
  <c r="AE151" i="3"/>
  <c r="AE210" i="3"/>
  <c r="AE205" i="3"/>
  <c r="AE196" i="3"/>
  <c r="AE147" i="3"/>
  <c r="AE140" i="3"/>
  <c r="AE204" i="3"/>
  <c r="AE174" i="3"/>
  <c r="AE173" i="3"/>
  <c r="AE141" i="3"/>
  <c r="AE157" i="3"/>
  <c r="AE145" i="3"/>
  <c r="AE102" i="3"/>
  <c r="AE101" i="3"/>
  <c r="AE175" i="3"/>
  <c r="AE119" i="3"/>
  <c r="AE146" i="3"/>
  <c r="AE130" i="3"/>
  <c r="AE129" i="3"/>
  <c r="AE120" i="3"/>
  <c r="AE115" i="3"/>
  <c r="AE114" i="3"/>
  <c r="AE155" i="3"/>
  <c r="AE123" i="3"/>
  <c r="AE113" i="3"/>
  <c r="AE131" i="3"/>
  <c r="AE118" i="3"/>
  <c r="AE116" i="3"/>
  <c r="AE86" i="3"/>
  <c r="AE77" i="3"/>
  <c r="AE98" i="3"/>
  <c r="AE74" i="3"/>
  <c r="AE182" i="3"/>
  <c r="AE128" i="3"/>
  <c r="AE96" i="3"/>
  <c r="AE91" i="3"/>
  <c r="AE206" i="3"/>
  <c r="AE124" i="3"/>
  <c r="AE97" i="3"/>
  <c r="AE92" i="3"/>
  <c r="AE87" i="3"/>
  <c r="AE99" i="3"/>
  <c r="AE65" i="3"/>
  <c r="AE42" i="3"/>
  <c r="AE39" i="3"/>
  <c r="AE38" i="3"/>
  <c r="AE32" i="3"/>
  <c r="AE20" i="3"/>
  <c r="AE156" i="3"/>
  <c r="AE93" i="3"/>
  <c r="AE89" i="3"/>
  <c r="AE76" i="3"/>
  <c r="AE59" i="3"/>
  <c r="AE70" i="3"/>
  <c r="AE62" i="3"/>
  <c r="AE64" i="3"/>
  <c r="AE67" i="3"/>
  <c r="AE47" i="3"/>
  <c r="AE16" i="3"/>
  <c r="AE7" i="3"/>
  <c r="AE21" i="3"/>
  <c r="AE75" i="3"/>
  <c r="AE23" i="3"/>
  <c r="AE13" i="3"/>
  <c r="AE6" i="3"/>
  <c r="AE103" i="3"/>
  <c r="AE66" i="3"/>
  <c r="AE10" i="3"/>
  <c r="AE37" i="3"/>
  <c r="AE142" i="3"/>
  <c r="AE61" i="3"/>
  <c r="AE22" i="3"/>
  <c r="AE17" i="3"/>
  <c r="AE60" i="3"/>
  <c r="AE12" i="3"/>
  <c r="AE15" i="3"/>
  <c r="AE11" i="3"/>
  <c r="AE143" i="3"/>
  <c r="AE104" i="3"/>
  <c r="AE179" i="3"/>
  <c r="AE43" i="3"/>
  <c r="AE238" i="3"/>
  <c r="AE229" i="3"/>
  <c r="AE88" i="3"/>
  <c r="AE71" i="3"/>
  <c r="AE48" i="3"/>
  <c r="AE212" i="3"/>
  <c r="AE152" i="3"/>
  <c r="AE125" i="3"/>
  <c r="AE94" i="3"/>
  <c r="AE33" i="3"/>
  <c r="AE239" i="3"/>
  <c r="AE169" i="3"/>
  <c r="AE153" i="3"/>
  <c r="AE201" i="3"/>
  <c r="AE207" i="3"/>
  <c r="AE202" i="3"/>
  <c r="AE8" i="3"/>
  <c r="AE148" i="3"/>
  <c r="AE34" i="3"/>
  <c r="AE223" i="3"/>
  <c r="AE121" i="3"/>
  <c r="AE72" i="3"/>
  <c r="AE49" i="3"/>
  <c r="AE180" i="3"/>
  <c r="AE126" i="3"/>
  <c r="AE44" i="3"/>
  <c r="AE18" i="3"/>
  <c r="AE170" i="3"/>
  <c r="AE184" i="3"/>
  <c r="AE40" i="3"/>
  <c r="AE45" i="3"/>
  <c r="AE185" i="3"/>
  <c r="AE35" i="3"/>
  <c r="AE50" i="3"/>
  <c r="AE224" i="3"/>
  <c r="N246" i="3"/>
  <c r="N217" i="3"/>
  <c r="N220" i="3"/>
  <c r="N162" i="3"/>
  <c r="N176" i="3"/>
  <c r="N181" i="3"/>
  <c r="N133" i="3"/>
  <c r="N109" i="3"/>
  <c r="N107" i="3"/>
  <c r="N26" i="3"/>
  <c r="N111" i="3"/>
  <c r="N55" i="3"/>
  <c r="N52" i="3"/>
  <c r="N218" i="3"/>
  <c r="N189" i="3"/>
  <c r="N245" i="3"/>
  <c r="N134" i="3"/>
  <c r="N188" i="3"/>
  <c r="N159" i="3"/>
  <c r="N106" i="3"/>
  <c r="N84" i="3"/>
  <c r="N82" i="3"/>
  <c r="N53" i="3"/>
  <c r="N54" i="3"/>
  <c r="N31" i="3"/>
  <c r="N203" i="3"/>
  <c r="N243" i="3"/>
  <c r="N187" i="3"/>
  <c r="N127" i="3"/>
  <c r="N137" i="3"/>
  <c r="N85" i="3"/>
  <c r="N63" i="3"/>
  <c r="N28" i="3"/>
  <c r="N4" i="3"/>
  <c r="N242" i="3"/>
  <c r="N241" i="3"/>
  <c r="N225" i="3"/>
  <c r="N164" i="3"/>
  <c r="N139" i="3"/>
  <c r="N136" i="3"/>
  <c r="N95" i="3"/>
  <c r="N41" i="3"/>
  <c r="N24" i="3"/>
  <c r="N57" i="3"/>
  <c r="N230" i="3"/>
  <c r="N208" i="3"/>
  <c r="N166" i="3"/>
  <c r="N160" i="3"/>
  <c r="N132" i="3"/>
  <c r="N117" i="3"/>
  <c r="N83" i="3"/>
  <c r="N29" i="3"/>
  <c r="N81" i="3"/>
  <c r="N14" i="3"/>
  <c r="N214" i="3"/>
  <c r="N219" i="3"/>
  <c r="N154" i="3"/>
  <c r="N171" i="3"/>
  <c r="N191" i="3"/>
  <c r="N105" i="3"/>
  <c r="N79" i="3"/>
  <c r="N25" i="3"/>
  <c r="N78" i="3"/>
  <c r="N198" i="3"/>
  <c r="N213" i="3"/>
  <c r="N138" i="3"/>
  <c r="N149" i="3"/>
  <c r="N165" i="3"/>
  <c r="N108" i="3"/>
  <c r="N51" i="3"/>
  <c r="N68" i="3"/>
  <c r="N56" i="3"/>
  <c r="N190" i="3"/>
  <c r="N244" i="3"/>
  <c r="N193" i="3"/>
  <c r="N163" i="3"/>
  <c r="N122" i="3"/>
  <c r="N80" i="3"/>
  <c r="N46" i="3"/>
  <c r="N90" i="3"/>
  <c r="N27" i="3"/>
  <c r="N235" i="3"/>
  <c r="N215" i="3"/>
  <c r="N186" i="3"/>
  <c r="N144" i="3"/>
  <c r="N110" i="3"/>
  <c r="N112" i="3"/>
  <c r="N30" i="3"/>
  <c r="N73" i="3"/>
  <c r="N19" i="3"/>
  <c r="N58" i="3"/>
  <c r="N36" i="3"/>
  <c r="N240" i="3"/>
  <c r="N9" i="3"/>
  <c r="N216" i="3"/>
  <c r="N192" i="3"/>
  <c r="N135" i="3"/>
  <c r="N161" i="3"/>
  <c r="N100" i="3"/>
  <c r="G218" i="3"/>
  <c r="G243" i="3"/>
  <c r="G246" i="3"/>
  <c r="G198" i="3"/>
  <c r="G164" i="3"/>
  <c r="G135" i="3"/>
  <c r="G137" i="3"/>
  <c r="G105" i="3"/>
  <c r="G122" i="3"/>
  <c r="G68" i="3"/>
  <c r="G27" i="3"/>
  <c r="G29" i="3"/>
  <c r="G26" i="3"/>
  <c r="G219" i="3"/>
  <c r="G225" i="3"/>
  <c r="G240" i="3"/>
  <c r="G186" i="3"/>
  <c r="G160" i="3"/>
  <c r="G245" i="3"/>
  <c r="G133" i="3"/>
  <c r="G85" i="3"/>
  <c r="G106" i="3"/>
  <c r="G80" i="3"/>
  <c r="G19" i="3"/>
  <c r="G41" i="3"/>
  <c r="G9" i="3"/>
  <c r="G213" i="3"/>
  <c r="G214" i="3"/>
  <c r="G203" i="3"/>
  <c r="G181" i="3"/>
  <c r="G144" i="3"/>
  <c r="G187" i="3"/>
  <c r="G136" i="3"/>
  <c r="G81" i="3"/>
  <c r="G90" i="3"/>
  <c r="G54" i="3"/>
  <c r="G82" i="3"/>
  <c r="G58" i="3"/>
  <c r="G190" i="3"/>
  <c r="G192" i="3"/>
  <c r="G216" i="3"/>
  <c r="G165" i="3"/>
  <c r="G208" i="3"/>
  <c r="G132" i="3"/>
  <c r="G134" i="3"/>
  <c r="G73" i="3"/>
  <c r="G112" i="3"/>
  <c r="G55" i="3"/>
  <c r="G51" i="3"/>
  <c r="G28" i="3"/>
  <c r="G188" i="3"/>
  <c r="G244" i="3"/>
  <c r="G166" i="3"/>
  <c r="G161" i="3"/>
  <c r="G171" i="3"/>
  <c r="G127" i="3"/>
  <c r="G230" i="3"/>
  <c r="G57" i="3"/>
  <c r="G100" i="3"/>
  <c r="G78" i="3"/>
  <c r="G30" i="3"/>
  <c r="G36" i="3"/>
  <c r="G242" i="3"/>
  <c r="G215" i="3"/>
  <c r="G162" i="3"/>
  <c r="G149" i="3"/>
  <c r="G163" i="3"/>
  <c r="G111" i="3"/>
  <c r="G189" i="3"/>
  <c r="G53" i="3"/>
  <c r="G63" i="3"/>
  <c r="G56" i="3"/>
  <c r="G46" i="3"/>
  <c r="G14" i="3"/>
  <c r="G220" i="3"/>
  <c r="G235" i="3"/>
  <c r="G154" i="3"/>
  <c r="G193" i="3"/>
  <c r="G159" i="3"/>
  <c r="G107" i="3"/>
  <c r="G117" i="3"/>
  <c r="G108" i="3"/>
  <c r="G110" i="3"/>
  <c r="G79" i="3"/>
  <c r="G25" i="3"/>
  <c r="G24" i="3"/>
  <c r="G191" i="3"/>
  <c r="G84" i="3"/>
  <c r="G217" i="3"/>
  <c r="G31" i="3"/>
  <c r="G138" i="3"/>
  <c r="G176" i="3"/>
  <c r="G52" i="3"/>
  <c r="G139" i="3"/>
  <c r="G95" i="3"/>
  <c r="G109" i="3"/>
  <c r="G241" i="3"/>
  <c r="G83" i="3"/>
  <c r="I192" i="3"/>
  <c r="I245" i="3"/>
  <c r="I186" i="3"/>
  <c r="I164" i="3"/>
  <c r="I213" i="3"/>
  <c r="I127" i="3"/>
  <c r="I188" i="3"/>
  <c r="I84" i="3"/>
  <c r="I107" i="3"/>
  <c r="I57" i="3"/>
  <c r="I25" i="3"/>
  <c r="I24" i="3"/>
  <c r="AA225" i="3"/>
  <c r="AA216" i="3"/>
  <c r="AA176" i="3"/>
  <c r="AA163" i="3"/>
  <c r="AA165" i="3"/>
  <c r="AA117" i="3"/>
  <c r="AA95" i="3"/>
  <c r="AA55" i="3"/>
  <c r="AA110" i="3"/>
  <c r="AA56" i="3"/>
  <c r="AA53" i="3"/>
  <c r="AA31" i="3"/>
  <c r="L215" i="3"/>
  <c r="L246" i="3"/>
  <c r="L225" i="3"/>
  <c r="L213" i="3"/>
  <c r="L138" i="3"/>
  <c r="L154" i="3"/>
  <c r="L193" i="3"/>
  <c r="L81" i="3"/>
  <c r="L56" i="3"/>
  <c r="L30" i="3"/>
  <c r="L90" i="3"/>
  <c r="L24" i="3"/>
  <c r="U244" i="3"/>
  <c r="U235" i="3"/>
  <c r="U214" i="3"/>
  <c r="U159" i="3"/>
  <c r="U154" i="3"/>
  <c r="U186" i="3"/>
  <c r="U100" i="3"/>
  <c r="U106" i="3"/>
  <c r="I187" i="3"/>
  <c r="I235" i="3"/>
  <c r="I181" i="3"/>
  <c r="I160" i="3"/>
  <c r="I190" i="3"/>
  <c r="I138" i="3"/>
  <c r="I134" i="3"/>
  <c r="I80" i="3"/>
  <c r="I95" i="3"/>
  <c r="I51" i="3"/>
  <c r="I81" i="3"/>
  <c r="I4" i="3"/>
  <c r="AA215" i="3"/>
  <c r="AA240" i="3"/>
  <c r="AA164" i="3"/>
  <c r="AA159" i="3"/>
  <c r="AA161" i="3"/>
  <c r="AA109" i="3"/>
  <c r="AA190" i="3"/>
  <c r="AA51" i="3"/>
  <c r="AA90" i="3"/>
  <c r="AA57" i="3"/>
  <c r="AA26" i="3"/>
  <c r="AA36" i="3"/>
  <c r="L203" i="3"/>
  <c r="L217" i="3"/>
  <c r="L188" i="3"/>
  <c r="L208" i="3"/>
  <c r="L137" i="3"/>
  <c r="L144" i="3"/>
  <c r="L166" i="3"/>
  <c r="L109" i="3"/>
  <c r="L31" i="3"/>
  <c r="L26" i="3"/>
  <c r="I244" i="3"/>
  <c r="I218" i="3"/>
  <c r="I165" i="3"/>
  <c r="I144" i="3"/>
  <c r="I203" i="3"/>
  <c r="I136" i="3"/>
  <c r="I191" i="3"/>
  <c r="I68" i="3"/>
  <c r="I54" i="3"/>
  <c r="I58" i="3"/>
  <c r="I29" i="3"/>
  <c r="I27" i="3"/>
  <c r="AA246" i="3"/>
  <c r="AA192" i="3"/>
  <c r="AA218" i="3"/>
  <c r="AA160" i="3"/>
  <c r="AA139" i="3"/>
  <c r="AA149" i="3"/>
  <c r="AA105" i="3"/>
  <c r="AA188" i="3"/>
  <c r="AA122" i="3"/>
  <c r="AA68" i="3"/>
  <c r="AA108" i="3"/>
  <c r="AA30" i="3"/>
  <c r="AA14" i="3"/>
  <c r="L191" i="3"/>
  <c r="L240" i="3"/>
  <c r="L171" i="3"/>
  <c r="L181" i="3"/>
  <c r="L134" i="3"/>
  <c r="L164" i="3"/>
  <c r="L133" i="3"/>
  <c r="L112" i="3"/>
  <c r="L27" i="3"/>
  <c r="L82" i="3"/>
  <c r="I225" i="3"/>
  <c r="I208" i="3"/>
  <c r="I161" i="3"/>
  <c r="I171" i="3"/>
  <c r="I189" i="3"/>
  <c r="I133" i="3"/>
  <c r="I135" i="3"/>
  <c r="I56" i="3"/>
  <c r="I105" i="3"/>
  <c r="I46" i="3"/>
  <c r="I53" i="3"/>
  <c r="I9" i="3"/>
  <c r="AA242" i="3"/>
  <c r="AA244" i="3"/>
  <c r="AA241" i="3"/>
  <c r="AA144" i="3"/>
  <c r="AA166" i="3"/>
  <c r="AA181" i="3"/>
  <c r="AA85" i="3"/>
  <c r="AA137" i="3"/>
  <c r="AA106" i="3"/>
  <c r="AA54" i="3"/>
  <c r="AA58" i="3"/>
  <c r="AA19" i="3"/>
  <c r="AA4" i="3"/>
  <c r="L244" i="3"/>
  <c r="L218" i="3"/>
  <c r="L163" i="3"/>
  <c r="L165" i="3"/>
  <c r="L162" i="3"/>
  <c r="L127" i="3"/>
  <c r="L122" i="3"/>
  <c r="L100" i="3"/>
  <c r="L57" i="3"/>
  <c r="L63" i="3"/>
  <c r="L108" i="3"/>
  <c r="L9" i="3"/>
  <c r="U245" i="3"/>
  <c r="U218" i="3"/>
  <c r="U192" i="3"/>
  <c r="U213" i="3"/>
  <c r="U161" i="3"/>
  <c r="U160" i="3"/>
  <c r="U193" i="3"/>
  <c r="U95" i="3"/>
  <c r="U111" i="3"/>
  <c r="U81" i="3"/>
  <c r="U24" i="3"/>
  <c r="U55" i="3"/>
  <c r="I242" i="3"/>
  <c r="I215" i="3"/>
  <c r="I241" i="3"/>
  <c r="I149" i="3"/>
  <c r="I163" i="3"/>
  <c r="I166" i="3"/>
  <c r="I122" i="3"/>
  <c r="I112" i="3"/>
  <c r="I52" i="3"/>
  <c r="I73" i="3"/>
  <c r="I30" i="3"/>
  <c r="I41" i="3"/>
  <c r="I31" i="3"/>
  <c r="AA243" i="3"/>
  <c r="AA230" i="3"/>
  <c r="AA219" i="3"/>
  <c r="AA136" i="3"/>
  <c r="AA162" i="3"/>
  <c r="AA135" i="3"/>
  <c r="AA213" i="3"/>
  <c r="AA127" i="3"/>
  <c r="AA81" i="3"/>
  <c r="AA82" i="3"/>
  <c r="AA41" i="3"/>
  <c r="AA46" i="3"/>
  <c r="AA27" i="3"/>
  <c r="L230" i="3"/>
  <c r="L189" i="3"/>
  <c r="L159" i="3"/>
  <c r="L161" i="3"/>
  <c r="L136" i="3"/>
  <c r="L111" i="3"/>
  <c r="L110" i="3"/>
  <c r="L84" i="3"/>
  <c r="L79" i="3"/>
  <c r="L53" i="3"/>
  <c r="L80" i="3"/>
  <c r="L55" i="3"/>
  <c r="U216" i="3"/>
  <c r="U203" i="3"/>
  <c r="U191" i="3"/>
  <c r="U208" i="3"/>
  <c r="U149" i="3"/>
  <c r="U144" i="3"/>
  <c r="U187" i="3"/>
  <c r="I220" i="3"/>
  <c r="I230" i="3"/>
  <c r="I219" i="3"/>
  <c r="I137" i="3"/>
  <c r="I159" i="3"/>
  <c r="I162" i="3"/>
  <c r="I110" i="3"/>
  <c r="I108" i="3"/>
  <c r="I111" i="3"/>
  <c r="I55" i="3"/>
  <c r="I26" i="3"/>
  <c r="I28" i="3"/>
  <c r="I83" i="3"/>
  <c r="AA220" i="3"/>
  <c r="AA193" i="3"/>
  <c r="AA208" i="3"/>
  <c r="AA189" i="3"/>
  <c r="AA154" i="3"/>
  <c r="AA217" i="3"/>
  <c r="AA134" i="3"/>
  <c r="AA83" i="3"/>
  <c r="AA112" i="3"/>
  <c r="AA73" i="3"/>
  <c r="AA29" i="3"/>
  <c r="AA24" i="3"/>
  <c r="L243" i="3"/>
  <c r="L245" i="3"/>
  <c r="L241" i="3"/>
  <c r="L139" i="3"/>
  <c r="L149" i="3"/>
  <c r="L192" i="3"/>
  <c r="L107" i="3"/>
  <c r="L106" i="3"/>
  <c r="L85" i="3"/>
  <c r="L58" i="3"/>
  <c r="L41" i="3"/>
  <c r="L73" i="3"/>
  <c r="L19" i="3"/>
  <c r="U198" i="3"/>
  <c r="U189" i="3"/>
  <c r="U188" i="3"/>
  <c r="U242" i="3"/>
  <c r="U137" i="3"/>
  <c r="I243" i="3"/>
  <c r="I216" i="3"/>
  <c r="I246" i="3"/>
  <c r="I240" i="3"/>
  <c r="I139" i="3"/>
  <c r="I154" i="3"/>
  <c r="I106" i="3"/>
  <c r="I100" i="3"/>
  <c r="I82" i="3"/>
  <c r="I78" i="3"/>
  <c r="I63" i="3"/>
  <c r="I14" i="3"/>
  <c r="I19" i="3"/>
  <c r="AA214" i="3"/>
  <c r="AA245" i="3"/>
  <c r="AA203" i="3"/>
  <c r="AA187" i="3"/>
  <c r="AA138" i="3"/>
  <c r="AA132" i="3"/>
  <c r="AA111" i="3"/>
  <c r="AA79" i="3"/>
  <c r="AA100" i="3"/>
  <c r="AA78" i="3"/>
  <c r="AA25" i="3"/>
  <c r="AA9" i="3"/>
  <c r="L235" i="3"/>
  <c r="L216" i="3"/>
  <c r="L220" i="3"/>
  <c r="L135" i="3"/>
  <c r="L186" i="3"/>
  <c r="L176" i="3"/>
  <c r="L160" i="3"/>
  <c r="L117" i="3"/>
  <c r="L95" i="3"/>
  <c r="L51" i="3"/>
  <c r="L29" i="3"/>
  <c r="L36" i="3"/>
  <c r="L4" i="3"/>
  <c r="U181" i="3"/>
  <c r="U241" i="3"/>
  <c r="U171" i="3"/>
  <c r="U166" i="3"/>
  <c r="U190" i="3"/>
  <c r="U112" i="3"/>
  <c r="U122" i="3"/>
  <c r="U58" i="3"/>
  <c r="U85" i="3"/>
  <c r="U63" i="3"/>
  <c r="U31" i="3"/>
  <c r="U46" i="3"/>
  <c r="I217" i="3"/>
  <c r="AA171" i="3"/>
  <c r="AA28" i="3"/>
  <c r="L105" i="3"/>
  <c r="L14" i="3"/>
  <c r="U243" i="3"/>
  <c r="U219" i="3"/>
  <c r="U110" i="3"/>
  <c r="U84" i="3"/>
  <c r="U52" i="3"/>
  <c r="U9" i="3"/>
  <c r="U41" i="3"/>
  <c r="Q191" i="3"/>
  <c r="Q230" i="3"/>
  <c r="Q193" i="3"/>
  <c r="Q186" i="3"/>
  <c r="Q163" i="3"/>
  <c r="Q127" i="3"/>
  <c r="Q235" i="3"/>
  <c r="Q68" i="3"/>
  <c r="Q111" i="3"/>
  <c r="Q81" i="3"/>
  <c r="Q79" i="3"/>
  <c r="Q31" i="3"/>
  <c r="Z220" i="3"/>
  <c r="Z213" i="3"/>
  <c r="Z203" i="3"/>
  <c r="Z160" i="3"/>
  <c r="Z166" i="3"/>
  <c r="Z165" i="3"/>
  <c r="Z108" i="3"/>
  <c r="Z90" i="3"/>
  <c r="Z84" i="3"/>
  <c r="I132" i="3"/>
  <c r="AA191" i="3"/>
  <c r="L219" i="3"/>
  <c r="L83" i="3"/>
  <c r="L52" i="3"/>
  <c r="U225" i="3"/>
  <c r="U176" i="3"/>
  <c r="U90" i="3"/>
  <c r="U83" i="3"/>
  <c r="U53" i="3"/>
  <c r="U80" i="3"/>
  <c r="Q187" i="3"/>
  <c r="Q216" i="3"/>
  <c r="Q181" i="3"/>
  <c r="Q245" i="3"/>
  <c r="Q159" i="3"/>
  <c r="I90" i="3"/>
  <c r="AA133" i="3"/>
  <c r="L198" i="3"/>
  <c r="L46" i="3"/>
  <c r="U230" i="3"/>
  <c r="U163" i="3"/>
  <c r="U164" i="3"/>
  <c r="U133" i="3"/>
  <c r="U109" i="3"/>
  <c r="U68" i="3"/>
  <c r="U26" i="3"/>
  <c r="Q243" i="3"/>
  <c r="Q246" i="3"/>
  <c r="Q165" i="3"/>
  <c r="Q176" i="3"/>
  <c r="Q139" i="3"/>
  <c r="Q122" i="3"/>
  <c r="Q138" i="3"/>
  <c r="Q52" i="3"/>
  <c r="Q85" i="3"/>
  <c r="Q57" i="3"/>
  <c r="Q63" i="3"/>
  <c r="Q9" i="3"/>
  <c r="Z208" i="3"/>
  <c r="Z243" i="3"/>
  <c r="Z181" i="3"/>
  <c r="Z136" i="3"/>
  <c r="Z154" i="3"/>
  <c r="Z133" i="3"/>
  <c r="Z149" i="3"/>
  <c r="Z82" i="3"/>
  <c r="Z36" i="3"/>
  <c r="Z31" i="3"/>
  <c r="Z26" i="3"/>
  <c r="Z19" i="3"/>
  <c r="S220" i="3"/>
  <c r="S193" i="3"/>
  <c r="S219" i="3"/>
  <c r="I85" i="3"/>
  <c r="AA107" i="3"/>
  <c r="L214" i="3"/>
  <c r="L25" i="3"/>
  <c r="U215" i="3"/>
  <c r="U139" i="3"/>
  <c r="U134" i="3"/>
  <c r="U82" i="3"/>
  <c r="U56" i="3"/>
  <c r="U36" i="3"/>
  <c r="U30" i="3"/>
  <c r="Q241" i="3"/>
  <c r="Q214" i="3"/>
  <c r="Q240" i="3"/>
  <c r="Q161" i="3"/>
  <c r="Q164" i="3"/>
  <c r="Q198" i="3"/>
  <c r="Q110" i="3"/>
  <c r="Q112" i="3"/>
  <c r="Q107" i="3"/>
  <c r="Q54" i="3"/>
  <c r="Q51" i="3"/>
  <c r="Q28" i="3"/>
  <c r="Q29" i="3"/>
  <c r="Z192" i="3"/>
  <c r="Z214" i="3"/>
  <c r="Z245" i="3"/>
  <c r="Z132" i="3"/>
  <c r="Z137" i="3"/>
  <c r="I214" i="3"/>
  <c r="I109" i="3"/>
  <c r="AA63" i="3"/>
  <c r="L190" i="3"/>
  <c r="L68" i="3"/>
  <c r="U246" i="3"/>
  <c r="U135" i="3"/>
  <c r="U108" i="3"/>
  <c r="U78" i="3"/>
  <c r="U107" i="3"/>
  <c r="U28" i="3"/>
  <c r="U4" i="3"/>
  <c r="Q219" i="3"/>
  <c r="Q192" i="3"/>
  <c r="I193" i="3"/>
  <c r="I79" i="3"/>
  <c r="AA186" i="3"/>
  <c r="AA84" i="3"/>
  <c r="L187" i="3"/>
  <c r="L54" i="3"/>
  <c r="U217" i="3"/>
  <c r="U162" i="3"/>
  <c r="U136" i="3"/>
  <c r="U54" i="3"/>
  <c r="U57" i="3"/>
  <c r="U73" i="3"/>
  <c r="U25" i="3"/>
  <c r="Q242" i="3"/>
  <c r="Q244" i="3"/>
  <c r="Q203" i="3"/>
  <c r="Q137" i="3"/>
  <c r="Q144" i="3"/>
  <c r="Q162" i="3"/>
  <c r="Q90" i="3"/>
  <c r="Q100" i="3"/>
  <c r="Q82" i="3"/>
  <c r="Q55" i="3"/>
  <c r="Q30" i="3"/>
  <c r="Q36" i="3"/>
  <c r="Q4" i="3"/>
  <c r="Z241" i="3"/>
  <c r="Z215" i="3"/>
  <c r="Z186" i="3"/>
  <c r="Z193" i="3"/>
  <c r="Z159" i="3"/>
  <c r="Z171" i="3"/>
  <c r="Z111" i="3"/>
  <c r="Z95" i="3"/>
  <c r="Z68" i="3"/>
  <c r="Z117" i="3"/>
  <c r="Z105" i="3"/>
  <c r="Z9" i="3"/>
  <c r="S215" i="3"/>
  <c r="S216" i="3"/>
  <c r="S213" i="3"/>
  <c r="S191" i="3"/>
  <c r="S166" i="3"/>
  <c r="S190" i="3"/>
  <c r="S189" i="3"/>
  <c r="S79" i="3"/>
  <c r="S84" i="3"/>
  <c r="S100" i="3"/>
  <c r="S53" i="3"/>
  <c r="S68" i="3"/>
  <c r="T235" i="3"/>
  <c r="T193" i="3"/>
  <c r="T242" i="3"/>
  <c r="I198" i="3"/>
  <c r="I117" i="3"/>
  <c r="AA235" i="3"/>
  <c r="AA80" i="3"/>
  <c r="L242" i="3"/>
  <c r="L28" i="3"/>
  <c r="U240" i="3"/>
  <c r="U138" i="3"/>
  <c r="U127" i="3"/>
  <c r="U117" i="3"/>
  <c r="U51" i="3"/>
  <c r="U27" i="3"/>
  <c r="U29" i="3"/>
  <c r="Q220" i="3"/>
  <c r="Q225" i="3"/>
  <c r="Q218" i="3"/>
  <c r="Q190" i="3"/>
  <c r="Q188" i="3"/>
  <c r="Q154" i="3"/>
  <c r="Q133" i="3"/>
  <c r="Q84" i="3"/>
  <c r="Q117" i="3"/>
  <c r="Q109" i="3"/>
  <c r="Q26" i="3"/>
  <c r="Q19" i="3"/>
  <c r="Z244" i="3"/>
  <c r="Z219" i="3"/>
  <c r="Z230" i="3"/>
  <c r="Z176" i="3"/>
  <c r="Z190" i="3"/>
  <c r="Z138" i="3"/>
  <c r="Z134" i="3"/>
  <c r="Z107" i="3"/>
  <c r="Z109" i="3"/>
  <c r="Z54" i="3"/>
  <c r="Z80" i="3"/>
  <c r="Z58" i="3"/>
  <c r="Z14" i="3"/>
  <c r="AA52" i="3"/>
  <c r="U14" i="3"/>
  <c r="Q171" i="3"/>
  <c r="Q80" i="3"/>
  <c r="Q46" i="3"/>
  <c r="Z216" i="3"/>
  <c r="Z164" i="3"/>
  <c r="Z161" i="3"/>
  <c r="Z122" i="3"/>
  <c r="Z55" i="3"/>
  <c r="Z41" i="3"/>
  <c r="S214" i="3"/>
  <c r="S198" i="3"/>
  <c r="S164" i="3"/>
  <c r="S171" i="3"/>
  <c r="S165" i="3"/>
  <c r="S105" i="3"/>
  <c r="S83" i="3"/>
  <c r="S122" i="3"/>
  <c r="S57" i="3"/>
  <c r="L132" i="3"/>
  <c r="U19" i="3"/>
  <c r="Q213" i="3"/>
  <c r="Q166" i="3"/>
  <c r="Q56" i="3"/>
  <c r="Q14" i="3"/>
  <c r="Z246" i="3"/>
  <c r="Z144" i="3"/>
  <c r="Z187" i="3"/>
  <c r="Z106" i="3"/>
  <c r="Z27" i="3"/>
  <c r="Z29" i="3"/>
  <c r="S225" i="3"/>
  <c r="S246" i="3"/>
  <c r="S160" i="3"/>
  <c r="S163" i="3"/>
  <c r="S161" i="3"/>
  <c r="S85" i="3"/>
  <c r="S63" i="3"/>
  <c r="S106" i="3"/>
  <c r="S58" i="3"/>
  <c r="S26" i="3"/>
  <c r="S28" i="3"/>
  <c r="T244" i="3"/>
  <c r="T218" i="3"/>
  <c r="T159" i="3"/>
  <c r="T161" i="3"/>
  <c r="T154" i="3"/>
  <c r="T166" i="3"/>
  <c r="T109" i="3"/>
  <c r="T83" i="3"/>
  <c r="T100" i="3"/>
  <c r="T52" i="3"/>
  <c r="T54" i="3"/>
  <c r="T4" i="3"/>
  <c r="AC193" i="3"/>
  <c r="AC240" i="3"/>
  <c r="AC187" i="3"/>
  <c r="AC162" i="3"/>
  <c r="AC137" i="3"/>
  <c r="AC186" i="3"/>
  <c r="AC127" i="3"/>
  <c r="AC58" i="3"/>
  <c r="AC105" i="3"/>
  <c r="AC79" i="3"/>
  <c r="AC30" i="3"/>
  <c r="AC14" i="3"/>
  <c r="L78" i="3"/>
  <c r="Q215" i="3"/>
  <c r="Q135" i="3"/>
  <c r="Q95" i="3"/>
  <c r="Q58" i="3"/>
  <c r="Z242" i="3"/>
  <c r="Z235" i="3"/>
  <c r="Z112" i="3"/>
  <c r="Z81" i="3"/>
  <c r="Z78" i="3"/>
  <c r="Z25" i="3"/>
  <c r="S192" i="3"/>
  <c r="S217" i="3"/>
  <c r="S144" i="3"/>
  <c r="S159" i="3"/>
  <c r="S149" i="3"/>
  <c r="S137" i="3"/>
  <c r="S55" i="3"/>
  <c r="S73" i="3"/>
  <c r="S52" i="3"/>
  <c r="S14" i="3"/>
  <c r="S19" i="3"/>
  <c r="T230" i="3"/>
  <c r="T213" i="3"/>
  <c r="T139" i="3"/>
  <c r="T149" i="3"/>
  <c r="T134" i="3"/>
  <c r="T111" i="3"/>
  <c r="T85" i="3"/>
  <c r="T112" i="3"/>
  <c r="T82" i="3"/>
  <c r="T41" i="3"/>
  <c r="T36" i="3"/>
  <c r="T19" i="3"/>
  <c r="AC181" i="3"/>
  <c r="AC218" i="3"/>
  <c r="AC171" i="3"/>
  <c r="AC154" i="3"/>
  <c r="AC176" i="3"/>
  <c r="AC134" i="3"/>
  <c r="AC122" i="3"/>
  <c r="AC54" i="3"/>
  <c r="AC81" i="3"/>
  <c r="AC63" i="3"/>
  <c r="AC73" i="3"/>
  <c r="AC27" i="3"/>
  <c r="W217" i="3"/>
  <c r="W208" i="3"/>
  <c r="W245" i="3"/>
  <c r="W134" i="3"/>
  <c r="W164" i="3"/>
  <c r="W163" i="3"/>
  <c r="U220" i="3"/>
  <c r="Q217" i="3"/>
  <c r="Q132" i="3"/>
  <c r="Q105" i="3"/>
  <c r="Q24" i="3"/>
  <c r="Z191" i="3"/>
  <c r="Z188" i="3"/>
  <c r="Z100" i="3"/>
  <c r="Z53" i="3"/>
  <c r="Z56" i="3"/>
  <c r="Z52" i="3"/>
  <c r="S186" i="3"/>
  <c r="S241" i="3"/>
  <c r="S136" i="3"/>
  <c r="S139" i="3"/>
  <c r="S132" i="3"/>
  <c r="S135" i="3"/>
  <c r="S51" i="3"/>
  <c r="S112" i="3"/>
  <c r="S41" i="3"/>
  <c r="S9" i="3"/>
  <c r="T243" i="3"/>
  <c r="T245" i="3"/>
  <c r="T220" i="3"/>
  <c r="T135" i="3"/>
  <c r="T190" i="3"/>
  <c r="T164" i="3"/>
  <c r="T107" i="3"/>
  <c r="T81" i="3"/>
  <c r="T80" i="3"/>
  <c r="T57" i="3"/>
  <c r="T29" i="3"/>
  <c r="T28" i="3"/>
  <c r="AC246" i="3"/>
  <c r="AC245" i="3"/>
  <c r="AC242" i="3"/>
  <c r="AC163" i="3"/>
  <c r="AC138" i="3"/>
  <c r="AC164" i="3"/>
  <c r="AC112" i="3"/>
  <c r="AC110" i="3"/>
  <c r="AC46" i="3"/>
  <c r="AC55" i="3"/>
  <c r="AC53" i="3"/>
  <c r="AC51" i="3"/>
  <c r="AC31" i="3"/>
  <c r="W246" i="3"/>
  <c r="W219" i="3"/>
  <c r="W230" i="3"/>
  <c r="W192" i="3"/>
  <c r="W160" i="3"/>
  <c r="I176" i="3"/>
  <c r="U165" i="3"/>
  <c r="Q208" i="3"/>
  <c r="Q106" i="3"/>
  <c r="Q53" i="3"/>
  <c r="Q27" i="3"/>
  <c r="Z225" i="3"/>
  <c r="Z162" i="3"/>
  <c r="Z163" i="3"/>
  <c r="Z28" i="3"/>
  <c r="Z46" i="3"/>
  <c r="Z79" i="3"/>
  <c r="S244" i="3"/>
  <c r="S208" i="3"/>
  <c r="S218" i="3"/>
  <c r="S162" i="3"/>
  <c r="S133" i="3"/>
  <c r="S127" i="3"/>
  <c r="S110" i="3"/>
  <c r="S80" i="3"/>
  <c r="S29" i="3"/>
  <c r="S30" i="3"/>
  <c r="T219" i="3"/>
  <c r="T216" i="3"/>
  <c r="T214" i="3"/>
  <c r="T127" i="3"/>
  <c r="T189" i="3"/>
  <c r="T137" i="3"/>
  <c r="T162" i="3"/>
  <c r="T117" i="3"/>
  <c r="T78" i="3"/>
  <c r="T46" i="3"/>
  <c r="T25" i="3"/>
  <c r="T24" i="3"/>
  <c r="AC243" i="3"/>
  <c r="AC216" i="3"/>
  <c r="AC219" i="3"/>
  <c r="AC159" i="3"/>
  <c r="AC241" i="3"/>
  <c r="AC160" i="3"/>
  <c r="AC108" i="3"/>
  <c r="AC106" i="3"/>
  <c r="AC109" i="3"/>
  <c r="AC56" i="3"/>
  <c r="AC36" i="3"/>
  <c r="AC25" i="3"/>
  <c r="AC26" i="3"/>
  <c r="W240" i="3"/>
  <c r="W213" i="3"/>
  <c r="W216" i="3"/>
  <c r="W165" i="3"/>
  <c r="W144" i="3"/>
  <c r="W139" i="3"/>
  <c r="W127" i="3"/>
  <c r="W81" i="3"/>
  <c r="W82" i="3"/>
  <c r="W90" i="3"/>
  <c r="W80" i="3"/>
  <c r="W25" i="3"/>
  <c r="I36" i="3"/>
  <c r="U132" i="3"/>
  <c r="Q149" i="3"/>
  <c r="Q134" i="3"/>
  <c r="Q73" i="3"/>
  <c r="Q25" i="3"/>
  <c r="Z217" i="3"/>
  <c r="Z127" i="3"/>
  <c r="Z139" i="3"/>
  <c r="Z24" i="3"/>
  <c r="Z30" i="3"/>
  <c r="Z4" i="3"/>
  <c r="S230" i="3"/>
  <c r="S242" i="3"/>
  <c r="S187" i="3"/>
  <c r="S154" i="3"/>
  <c r="S134" i="3"/>
  <c r="S111" i="3"/>
  <c r="S81" i="3"/>
  <c r="S78" i="3"/>
  <c r="S25" i="3"/>
  <c r="S46" i="3"/>
  <c r="T215" i="3"/>
  <c r="T198" i="3"/>
  <c r="T187" i="3"/>
  <c r="T208" i="3"/>
  <c r="T176" i="3"/>
  <c r="T186" i="3"/>
  <c r="T132" i="3"/>
  <c r="T105" i="3"/>
  <c r="T55" i="3"/>
  <c r="T30" i="3"/>
  <c r="T63" i="3"/>
  <c r="T73" i="3"/>
  <c r="AC225" i="3"/>
  <c r="AC198" i="3"/>
  <c r="AC213" i="3"/>
  <c r="AC139" i="3"/>
  <c r="AC191" i="3"/>
  <c r="AC144" i="3"/>
  <c r="AC100" i="3"/>
  <c r="AC90" i="3"/>
  <c r="AC80" i="3"/>
  <c r="AC57" i="3"/>
  <c r="AC28" i="3"/>
  <c r="AC9" i="3"/>
  <c r="AC19" i="3"/>
  <c r="W203" i="3"/>
  <c r="W190" i="3"/>
  <c r="W225" i="3"/>
  <c r="W161" i="3"/>
  <c r="W136" i="3"/>
  <c r="W181" i="3"/>
  <c r="W135" i="3"/>
  <c r="W73" i="3"/>
  <c r="W112" i="3"/>
  <c r="W68" i="3"/>
  <c r="W78" i="3"/>
  <c r="W29" i="3"/>
  <c r="U105" i="3"/>
  <c r="Q189" i="3"/>
  <c r="Q136" i="3"/>
  <c r="Q78" i="3"/>
  <c r="Q41" i="3"/>
  <c r="Z218" i="3"/>
  <c r="Z135" i="3"/>
  <c r="Z110" i="3"/>
  <c r="Z83" i="3"/>
  <c r="Z57" i="3"/>
  <c r="Z63" i="3"/>
  <c r="S245" i="3"/>
  <c r="S240" i="3"/>
  <c r="S203" i="3"/>
  <c r="S138" i="3"/>
  <c r="S117" i="3"/>
  <c r="S107" i="3"/>
  <c r="S90" i="3"/>
  <c r="S56" i="3"/>
  <c r="S36" i="3"/>
  <c r="S4" i="3"/>
  <c r="T203" i="3"/>
  <c r="T246" i="3"/>
  <c r="T188" i="3"/>
  <c r="T241" i="3"/>
  <c r="T144" i="3"/>
  <c r="T160" i="3"/>
  <c r="T122" i="3"/>
  <c r="T90" i="3"/>
  <c r="T31" i="3"/>
  <c r="T26" i="3"/>
  <c r="T53" i="3"/>
  <c r="T14" i="3"/>
  <c r="AC244" i="3"/>
  <c r="AC235" i="3"/>
  <c r="AC220" i="3"/>
  <c r="AC135" i="3"/>
  <c r="AC165" i="3"/>
  <c r="AC203" i="3"/>
  <c r="AC84" i="3"/>
  <c r="AC132" i="3"/>
  <c r="AC107" i="3"/>
  <c r="AC111" i="3"/>
  <c r="AC24" i="3"/>
  <c r="AC4" i="3"/>
  <c r="W189" i="3"/>
  <c r="Z85" i="3"/>
  <c r="S109" i="3"/>
  <c r="T191" i="3"/>
  <c r="T133" i="3"/>
  <c r="T27" i="3"/>
  <c r="AC230" i="3"/>
  <c r="AC161" i="3"/>
  <c r="AC83" i="3"/>
  <c r="W242" i="3"/>
  <c r="W149" i="3"/>
  <c r="W159" i="3"/>
  <c r="W133" i="3"/>
  <c r="W83" i="3"/>
  <c r="W63" i="3"/>
  <c r="W110" i="3"/>
  <c r="W14" i="3"/>
  <c r="Y242" i="3"/>
  <c r="Y225" i="3"/>
  <c r="Y165" i="3"/>
  <c r="Y164" i="3"/>
  <c r="Y230" i="3"/>
  <c r="Y127" i="3"/>
  <c r="Y133" i="3"/>
  <c r="Y56" i="3"/>
  <c r="Y79" i="3"/>
  <c r="Y78" i="3"/>
  <c r="Y31" i="3"/>
  <c r="Y28" i="3"/>
  <c r="K225" i="3"/>
  <c r="K216" i="3"/>
  <c r="K213" i="3"/>
  <c r="K160" i="3"/>
  <c r="K189" i="3"/>
  <c r="K181" i="3"/>
  <c r="K134" i="3"/>
  <c r="K107" i="3"/>
  <c r="K122" i="3"/>
  <c r="K78" i="3"/>
  <c r="K29" i="3"/>
  <c r="K24" i="3"/>
  <c r="K4" i="3"/>
  <c r="AB191" i="3"/>
  <c r="AB193" i="3"/>
  <c r="AB213" i="3"/>
  <c r="AB139" i="3"/>
  <c r="AB181" i="3"/>
  <c r="AB240" i="3"/>
  <c r="AB136" i="3"/>
  <c r="AB109" i="3"/>
  <c r="AB31" i="3"/>
  <c r="AB26" i="3"/>
  <c r="AB52" i="3"/>
  <c r="AB9" i="3"/>
  <c r="M246" i="3"/>
  <c r="M190" i="3"/>
  <c r="M193" i="3"/>
  <c r="M154" i="3"/>
  <c r="Z73" i="3"/>
  <c r="S95" i="3"/>
  <c r="T225" i="3"/>
  <c r="T192" i="3"/>
  <c r="T56" i="3"/>
  <c r="AC215" i="3"/>
  <c r="AC149" i="3"/>
  <c r="AC117" i="3"/>
  <c r="W220" i="3"/>
  <c r="W214" i="3"/>
  <c r="W137" i="3"/>
  <c r="W117" i="3"/>
  <c r="W122" i="3"/>
  <c r="W54" i="3"/>
  <c r="W26" i="3"/>
  <c r="W9" i="3"/>
  <c r="Y220" i="3"/>
  <c r="Y215" i="3"/>
  <c r="Y161" i="3"/>
  <c r="Y160" i="3"/>
  <c r="Y193" i="3"/>
  <c r="Y138" i="3"/>
  <c r="Y134" i="3"/>
  <c r="Y52" i="3"/>
  <c r="Y63" i="3"/>
  <c r="Y117" i="3"/>
  <c r="Y58" i="3"/>
  <c r="Y9" i="3"/>
  <c r="K215" i="3"/>
  <c r="K198" i="3"/>
  <c r="K243" i="3"/>
  <c r="K144" i="3"/>
  <c r="K166" i="3"/>
  <c r="K165" i="3"/>
  <c r="K117" i="3"/>
  <c r="K95" i="3"/>
  <c r="K106" i="3"/>
  <c r="K56" i="3"/>
  <c r="Q160" i="3"/>
  <c r="Z51" i="3"/>
  <c r="S108" i="3"/>
  <c r="T217" i="3"/>
  <c r="T138" i="3"/>
  <c r="T58" i="3"/>
  <c r="AC217" i="3"/>
  <c r="AC192" i="3"/>
  <c r="AC52" i="3"/>
  <c r="W244" i="3"/>
  <c r="W186" i="3"/>
  <c r="W243" i="3"/>
  <c r="W109" i="3"/>
  <c r="W106" i="3"/>
  <c r="W84" i="3"/>
  <c r="W4" i="3"/>
  <c r="W28" i="3"/>
  <c r="Y246" i="3"/>
  <c r="Y213" i="3"/>
  <c r="Y245" i="3"/>
  <c r="Y149" i="3"/>
  <c r="Y144" i="3"/>
  <c r="Y188" i="3"/>
  <c r="Y135" i="3"/>
  <c r="Y112" i="3"/>
  <c r="Y111" i="3"/>
  <c r="Y81" i="3"/>
  <c r="Y46" i="3"/>
  <c r="Y25" i="3"/>
  <c r="Y4" i="3"/>
  <c r="K244" i="3"/>
  <c r="K246" i="3"/>
  <c r="K220" i="3"/>
  <c r="K136" i="3"/>
  <c r="K162" i="3"/>
  <c r="K161" i="3"/>
  <c r="K109" i="3"/>
  <c r="K132" i="3"/>
  <c r="K90" i="3"/>
  <c r="K57" i="3"/>
  <c r="K68" i="3"/>
  <c r="K73" i="3"/>
  <c r="K30" i="3"/>
  <c r="AB220" i="3"/>
  <c r="AB216" i="3"/>
  <c r="AB186" i="3"/>
  <c r="AB127" i="3"/>
  <c r="AB138" i="3"/>
  <c r="AB144" i="3"/>
  <c r="AB110" i="3"/>
  <c r="AB100" i="3"/>
  <c r="AB78" i="3"/>
  <c r="AB108" i="3"/>
  <c r="AB63" i="3"/>
  <c r="AB14" i="3"/>
  <c r="M217" i="3"/>
  <c r="Q108" i="3"/>
  <c r="S243" i="3"/>
  <c r="S82" i="3"/>
  <c r="T240" i="3"/>
  <c r="T136" i="3"/>
  <c r="T79" i="3"/>
  <c r="AC188" i="3"/>
  <c r="AC133" i="3"/>
  <c r="AC95" i="3"/>
  <c r="W215" i="3"/>
  <c r="W176" i="3"/>
  <c r="W111" i="3"/>
  <c r="W105" i="3"/>
  <c r="W100" i="3"/>
  <c r="W55" i="3"/>
  <c r="W30" i="3"/>
  <c r="Y218" i="3"/>
  <c r="Y191" i="3"/>
  <c r="Y235" i="3"/>
  <c r="Y137" i="3"/>
  <c r="Y189" i="3"/>
  <c r="Y216" i="3"/>
  <c r="Y132" i="3"/>
  <c r="Y108" i="3"/>
  <c r="Y85" i="3"/>
  <c r="Y53" i="3"/>
  <c r="Y30" i="3"/>
  <c r="Y105" i="3"/>
  <c r="Y36" i="3"/>
  <c r="K230" i="3"/>
  <c r="K217" i="3"/>
  <c r="K214" i="3"/>
  <c r="K188" i="3"/>
  <c r="K154" i="3"/>
  <c r="K149" i="3"/>
  <c r="K105" i="3"/>
  <c r="K83" i="3"/>
  <c r="K81" i="3"/>
  <c r="K58" i="3"/>
  <c r="AA198" i="3"/>
  <c r="Q83" i="3"/>
  <c r="S235" i="3"/>
  <c r="S27" i="3"/>
  <c r="T171" i="3"/>
  <c r="T110" i="3"/>
  <c r="T95" i="3"/>
  <c r="AC214" i="3"/>
  <c r="AC208" i="3"/>
  <c r="AC85" i="3"/>
  <c r="W235" i="3"/>
  <c r="W166" i="3"/>
  <c r="W187" i="3"/>
  <c r="W107" i="3"/>
  <c r="W85" i="3"/>
  <c r="W51" i="3"/>
  <c r="W31" i="3"/>
  <c r="W46" i="3"/>
  <c r="Y241" i="3"/>
  <c r="Y243" i="3"/>
  <c r="Y240" i="3"/>
  <c r="Y181" i="3"/>
  <c r="Y171" i="3"/>
  <c r="Y166" i="3"/>
  <c r="Y122" i="3"/>
  <c r="Y100" i="3"/>
  <c r="Y82" i="3"/>
  <c r="Y54" i="3"/>
  <c r="Y26" i="3"/>
  <c r="Y29" i="3"/>
  <c r="Y27" i="3"/>
  <c r="K193" i="3"/>
  <c r="K203" i="3"/>
  <c r="K192" i="3"/>
  <c r="K171" i="3"/>
  <c r="K138" i="3"/>
  <c r="K219" i="3"/>
  <c r="K85" i="3"/>
  <c r="K79" i="3"/>
  <c r="K112" i="3"/>
  <c r="K52" i="3"/>
  <c r="K46" i="3"/>
  <c r="K9" i="3"/>
  <c r="U79" i="3"/>
  <c r="Z240" i="3"/>
  <c r="S176" i="3"/>
  <c r="S31" i="3"/>
  <c r="T163" i="3"/>
  <c r="T106" i="3"/>
  <c r="T68" i="3"/>
  <c r="AC189" i="3"/>
  <c r="AC136" i="3"/>
  <c r="AC68" i="3"/>
  <c r="W188" i="3"/>
  <c r="W162" i="3"/>
  <c r="W193" i="3"/>
  <c r="W95" i="3"/>
  <c r="W57" i="3"/>
  <c r="W79" i="3"/>
  <c r="W27" i="3"/>
  <c r="W41" i="3"/>
  <c r="Y219" i="3"/>
  <c r="Y214" i="3"/>
  <c r="Y217" i="3"/>
  <c r="Y198" i="3"/>
  <c r="Y163" i="3"/>
  <c r="Y162" i="3"/>
  <c r="Y110" i="3"/>
  <c r="Y84" i="3"/>
  <c r="Y95" i="3"/>
  <c r="Y83" i="3"/>
  <c r="Y14" i="3"/>
  <c r="Y19" i="3"/>
  <c r="K186" i="3"/>
  <c r="K240" i="3"/>
  <c r="K187" i="3"/>
  <c r="K163" i="3"/>
  <c r="K208" i="3"/>
  <c r="K133" i="3"/>
  <c r="K135" i="3"/>
  <c r="K63" i="3"/>
  <c r="K100" i="3"/>
  <c r="K82" i="3"/>
  <c r="K14" i="3"/>
  <c r="K27" i="3"/>
  <c r="AB219" i="3"/>
  <c r="AB192" i="3"/>
  <c r="AB241" i="3"/>
  <c r="AB171" i="3"/>
  <c r="AB165" i="3"/>
  <c r="AB160" i="3"/>
  <c r="AB176" i="3"/>
  <c r="AB105" i="3"/>
  <c r="AB83" i="3"/>
  <c r="AB56" i="3"/>
  <c r="AB41" i="3"/>
  <c r="Z198" i="3"/>
  <c r="S188" i="3"/>
  <c r="S54" i="3"/>
  <c r="T181" i="3"/>
  <c r="T108" i="3"/>
  <c r="T9" i="3"/>
  <c r="AC190" i="3"/>
  <c r="AC82" i="3"/>
  <c r="AC29" i="3"/>
  <c r="W241" i="3"/>
  <c r="W154" i="3"/>
  <c r="W191" i="3"/>
  <c r="W198" i="3"/>
  <c r="W53" i="3"/>
  <c r="W58" i="3"/>
  <c r="W19" i="3"/>
  <c r="W24" i="3"/>
  <c r="Y190" i="3"/>
  <c r="Y192" i="3"/>
  <c r="Y203" i="3"/>
  <c r="Y186" i="3"/>
  <c r="Y159" i="3"/>
  <c r="Y154" i="3"/>
  <c r="Y106" i="3"/>
  <c r="Y80" i="3"/>
  <c r="Y109" i="3"/>
  <c r="Y73" i="3"/>
  <c r="Y57" i="3"/>
  <c r="Y41" i="3"/>
  <c r="K245" i="3"/>
  <c r="K218" i="3"/>
  <c r="K176" i="3"/>
  <c r="K159" i="3"/>
  <c r="K191" i="3"/>
  <c r="K190" i="3"/>
  <c r="K127" i="3"/>
  <c r="K55" i="3"/>
  <c r="K84" i="3"/>
  <c r="K53" i="3"/>
  <c r="K108" i="3"/>
  <c r="K31" i="3"/>
  <c r="AB215" i="3"/>
  <c r="AB244" i="3"/>
  <c r="AB208" i="3"/>
  <c r="AB163" i="3"/>
  <c r="AB161" i="3"/>
  <c r="AB166" i="3"/>
  <c r="AB137" i="3"/>
  <c r="AB95" i="3"/>
  <c r="AB82" i="3"/>
  <c r="AB46" i="3"/>
  <c r="AB29" i="3"/>
  <c r="AB24" i="3"/>
  <c r="M245" i="3"/>
  <c r="T165" i="3"/>
  <c r="W56" i="3"/>
  <c r="Y139" i="3"/>
  <c r="K139" i="3"/>
  <c r="K54" i="3"/>
  <c r="AB203" i="3"/>
  <c r="AB242" i="3"/>
  <c r="AB149" i="3"/>
  <c r="AB154" i="3"/>
  <c r="AB73" i="3"/>
  <c r="AB25" i="3"/>
  <c r="AB85" i="3"/>
  <c r="M208" i="3"/>
  <c r="M171" i="3"/>
  <c r="M220" i="3"/>
  <c r="M186" i="3"/>
  <c r="M188" i="3"/>
  <c r="M132" i="3"/>
  <c r="M78" i="3"/>
  <c r="M83" i="3"/>
  <c r="M68" i="3"/>
  <c r="M55" i="3"/>
  <c r="M31" i="3"/>
  <c r="H189" i="3"/>
  <c r="H244" i="3"/>
  <c r="H208" i="3"/>
  <c r="H133" i="3"/>
  <c r="H166" i="3"/>
  <c r="H134" i="3"/>
  <c r="H112" i="3"/>
  <c r="H122" i="3"/>
  <c r="H53" i="3"/>
  <c r="H73" i="3"/>
  <c r="H57" i="3"/>
  <c r="H4" i="3"/>
  <c r="P217" i="3"/>
  <c r="P220" i="3"/>
  <c r="P246" i="3"/>
  <c r="P133" i="3"/>
  <c r="P162" i="3"/>
  <c r="P164" i="3"/>
  <c r="P136" i="3"/>
  <c r="P85" i="3"/>
  <c r="P81" i="3"/>
  <c r="P54" i="3"/>
  <c r="P78" i="3"/>
  <c r="P30" i="3"/>
  <c r="X245" i="3"/>
  <c r="X240" i="3"/>
  <c r="T84" i="3"/>
  <c r="W36" i="3"/>
  <c r="Y136" i="3"/>
  <c r="K241" i="3"/>
  <c r="K28" i="3"/>
  <c r="AB246" i="3"/>
  <c r="AB218" i="3"/>
  <c r="AB164" i="3"/>
  <c r="AB122" i="3"/>
  <c r="AB27" i="3"/>
  <c r="AB79" i="3"/>
  <c r="AB54" i="3"/>
  <c r="M242" i="3"/>
  <c r="M163" i="3"/>
  <c r="M191" i="3"/>
  <c r="M192" i="3"/>
  <c r="M112" i="3"/>
  <c r="M133" i="3"/>
  <c r="M58" i="3"/>
  <c r="M117" i="3"/>
  <c r="M111" i="3"/>
  <c r="M29" i="3"/>
  <c r="M14" i="3"/>
  <c r="H219" i="3"/>
  <c r="H215" i="3"/>
  <c r="H198" i="3"/>
  <c r="H187" i="3"/>
  <c r="H132" i="3"/>
  <c r="H164" i="3"/>
  <c r="H108" i="3"/>
  <c r="H106" i="3"/>
  <c r="H41" i="3"/>
  <c r="H55" i="3"/>
  <c r="H51" i="3"/>
  <c r="H63" i="3"/>
  <c r="P213" i="3"/>
  <c r="P191" i="3"/>
  <c r="P240" i="3"/>
  <c r="P186" i="3"/>
  <c r="P176" i="3"/>
  <c r="P139" i="3"/>
  <c r="P208" i="3"/>
  <c r="P83" i="3"/>
  <c r="P63" i="3"/>
  <c r="P36" i="3"/>
  <c r="P56" i="3"/>
  <c r="P26" i="3"/>
  <c r="X241" i="3"/>
  <c r="X218" i="3"/>
  <c r="X214" i="3"/>
  <c r="X165" i="3"/>
  <c r="X171" i="3"/>
  <c r="X127" i="3"/>
  <c r="X109" i="3"/>
  <c r="X100" i="3"/>
  <c r="X82" i="3"/>
  <c r="X63" i="3"/>
  <c r="X84" i="3"/>
  <c r="X110" i="3"/>
  <c r="X57" i="3"/>
  <c r="AF193" i="3"/>
  <c r="AF190" i="3"/>
  <c r="AF191" i="3"/>
  <c r="AF187" i="3"/>
  <c r="AF166" i="3"/>
  <c r="AF139" i="3"/>
  <c r="AF138" i="3"/>
  <c r="AF79" i="3"/>
  <c r="T51" i="3"/>
  <c r="W218" i="3"/>
  <c r="Y90" i="3"/>
  <c r="K137" i="3"/>
  <c r="K80" i="3"/>
  <c r="AB214" i="3"/>
  <c r="AB189" i="3"/>
  <c r="AB132" i="3"/>
  <c r="AB106" i="3"/>
  <c r="AB55" i="3"/>
  <c r="AB53" i="3"/>
  <c r="M216" i="3"/>
  <c r="M219" i="3"/>
  <c r="M159" i="3"/>
  <c r="M181" i="3"/>
  <c r="M187" i="3"/>
  <c r="M108" i="3"/>
  <c r="M122" i="3"/>
  <c r="M54" i="3"/>
  <c r="M105" i="3"/>
  <c r="M80" i="3"/>
  <c r="M56" i="3"/>
  <c r="M26" i="3"/>
  <c r="H245" i="3"/>
  <c r="H242" i="3"/>
  <c r="H230" i="3"/>
  <c r="H186" i="3"/>
  <c r="H235" i="3"/>
  <c r="H162" i="3"/>
  <c r="H117" i="3"/>
  <c r="H100" i="3"/>
  <c r="H90" i="3"/>
  <c r="H29" i="3"/>
  <c r="H36" i="3"/>
  <c r="H58" i="3"/>
  <c r="H14" i="3"/>
  <c r="P193" i="3"/>
  <c r="P243" i="3"/>
  <c r="P203" i="3"/>
  <c r="P188" i="3"/>
  <c r="P144" i="3"/>
  <c r="P160" i="3"/>
  <c r="P187" i="3"/>
  <c r="P79" i="3"/>
  <c r="P41" i="3"/>
  <c r="P28" i="3"/>
  <c r="P31" i="3"/>
  <c r="P14" i="3"/>
  <c r="X225" i="3"/>
  <c r="X208" i="3"/>
  <c r="X230" i="3"/>
  <c r="X161" i="3"/>
  <c r="X163" i="3"/>
  <c r="X186" i="3"/>
  <c r="X105" i="3"/>
  <c r="X107" i="3"/>
  <c r="X95" i="3"/>
  <c r="X90" i="3"/>
  <c r="X73" i="3"/>
  <c r="X46" i="3"/>
  <c r="X9" i="3"/>
  <c r="AF189" i="3"/>
  <c r="AF242" i="3"/>
  <c r="AF165" i="3"/>
  <c r="AC166" i="3"/>
  <c r="W138" i="3"/>
  <c r="Y68" i="3"/>
  <c r="K111" i="3"/>
  <c r="K36" i="3"/>
  <c r="AB225" i="3"/>
  <c r="AB187" i="3"/>
  <c r="AB133" i="3"/>
  <c r="AB117" i="3"/>
  <c r="AB80" i="3"/>
  <c r="AB36" i="3"/>
  <c r="M235" i="3"/>
  <c r="M243" i="3"/>
  <c r="M139" i="3"/>
  <c r="M165" i="3"/>
  <c r="M176" i="3"/>
  <c r="M100" i="3"/>
  <c r="M110" i="3"/>
  <c r="M109" i="3"/>
  <c r="M57" i="3"/>
  <c r="M73" i="3"/>
  <c r="M41" i="3"/>
  <c r="M25" i="3"/>
  <c r="H241" i="3"/>
  <c r="H220" i="3"/>
  <c r="H216" i="3"/>
  <c r="H181" i="3"/>
  <c r="H188" i="3"/>
  <c r="H176" i="3"/>
  <c r="H109" i="3"/>
  <c r="H127" i="3"/>
  <c r="H82" i="3"/>
  <c r="H25" i="3"/>
  <c r="H28" i="3"/>
  <c r="H52" i="3"/>
  <c r="H24" i="3"/>
  <c r="P189" i="3"/>
  <c r="P214" i="3"/>
  <c r="P181" i="3"/>
  <c r="P171" i="3"/>
  <c r="P135" i="3"/>
  <c r="P134" i="3"/>
  <c r="P138" i="3"/>
  <c r="P107" i="3"/>
  <c r="P29" i="3"/>
  <c r="P24" i="3"/>
  <c r="P27" i="3"/>
  <c r="P4" i="3"/>
  <c r="X217" i="3"/>
  <c r="X219" i="3"/>
  <c r="X216" i="3"/>
  <c r="X149" i="3"/>
  <c r="X159" i="3"/>
  <c r="X160" i="3"/>
  <c r="X162" i="3"/>
  <c r="X83" i="3"/>
  <c r="X81" i="3"/>
  <c r="X68" i="3"/>
  <c r="X55" i="3"/>
  <c r="X30" i="3"/>
  <c r="AF246" i="3"/>
  <c r="AF235" i="3"/>
  <c r="AF220" i="3"/>
  <c r="AF161" i="3"/>
  <c r="AF163" i="3"/>
  <c r="AF144" i="3"/>
  <c r="AF117" i="3"/>
  <c r="AF108" i="3"/>
  <c r="AF110" i="3"/>
  <c r="AC78" i="3"/>
  <c r="W171" i="3"/>
  <c r="Y187" i="3"/>
  <c r="Y107" i="3"/>
  <c r="K51" i="3"/>
  <c r="K19" i="3"/>
  <c r="AB230" i="3"/>
  <c r="AB159" i="3"/>
  <c r="AB134" i="3"/>
  <c r="AB81" i="3"/>
  <c r="AB30" i="3"/>
  <c r="AB28" i="3"/>
  <c r="M240" i="3"/>
  <c r="M225" i="3"/>
  <c r="M135" i="3"/>
  <c r="M161" i="3"/>
  <c r="M164" i="3"/>
  <c r="M198" i="3"/>
  <c r="M106" i="3"/>
  <c r="M84" i="3"/>
  <c r="M79" i="3"/>
  <c r="M36" i="3"/>
  <c r="M9" i="3"/>
  <c r="M51" i="3"/>
  <c r="H225" i="3"/>
  <c r="H191" i="3"/>
  <c r="H246" i="3"/>
  <c r="H165" i="3"/>
  <c r="H171" i="3"/>
  <c r="H138" i="3"/>
  <c r="H105" i="3"/>
  <c r="H107" i="3"/>
  <c r="H81" i="3"/>
  <c r="H95" i="3"/>
  <c r="H78" i="3"/>
  <c r="H46" i="3"/>
  <c r="H9" i="3"/>
  <c r="P218" i="3"/>
  <c r="P192" i="3"/>
  <c r="P165" i="3"/>
  <c r="P163" i="3"/>
  <c r="P127" i="3"/>
  <c r="P117" i="3"/>
  <c r="P112" i="3"/>
  <c r="P95" i="3"/>
  <c r="P25" i="3"/>
  <c r="P80" i="3"/>
  <c r="P84" i="3"/>
  <c r="P19" i="3"/>
  <c r="X213" i="3"/>
  <c r="X190" i="3"/>
  <c r="X235" i="3"/>
  <c r="X137" i="3"/>
  <c r="X188" i="3"/>
  <c r="X138" i="3"/>
  <c r="X144" i="3"/>
  <c r="X79" i="3"/>
  <c r="X58" i="3"/>
  <c r="X53" i="3"/>
  <c r="X31" i="3"/>
  <c r="X26" i="3"/>
  <c r="AF245" i="3"/>
  <c r="AF240" i="3"/>
  <c r="AF244" i="3"/>
  <c r="AF149" i="3"/>
  <c r="AF159" i="3"/>
  <c r="AF127" i="3"/>
  <c r="AF109" i="3"/>
  <c r="AF100" i="3"/>
  <c r="AF82" i="3"/>
  <c r="AF29" i="3"/>
  <c r="AF24" i="3"/>
  <c r="AF73" i="3"/>
  <c r="AF4" i="3"/>
  <c r="H159" i="3"/>
  <c r="H54" i="3"/>
  <c r="P241" i="3"/>
  <c r="P149" i="3"/>
  <c r="P100" i="3"/>
  <c r="P55" i="3"/>
  <c r="P52" i="3"/>
  <c r="Z189" i="3"/>
  <c r="AC41" i="3"/>
  <c r="W132" i="3"/>
  <c r="Y244" i="3"/>
  <c r="Y55" i="3"/>
  <c r="K235" i="3"/>
  <c r="K110" i="3"/>
  <c r="K26" i="3"/>
  <c r="AB245" i="3"/>
  <c r="AB135" i="3"/>
  <c r="AB162" i="3"/>
  <c r="AB112" i="3"/>
  <c r="AB57" i="3"/>
  <c r="AB19" i="3"/>
  <c r="M218" i="3"/>
  <c r="M244" i="3"/>
  <c r="M166" i="3"/>
  <c r="M149" i="3"/>
  <c r="M160" i="3"/>
  <c r="M127" i="3"/>
  <c r="M90" i="3"/>
  <c r="M85" i="3"/>
  <c r="M52" i="3"/>
  <c r="M28" i="3"/>
  <c r="M27" i="3"/>
  <c r="M30" i="3"/>
  <c r="H217" i="3"/>
  <c r="H243" i="3"/>
  <c r="H240" i="3"/>
  <c r="H161" i="3"/>
  <c r="H163" i="3"/>
  <c r="H136" i="3"/>
  <c r="H139" i="3"/>
  <c r="H83" i="3"/>
  <c r="H110" i="3"/>
  <c r="H80" i="3"/>
  <c r="H56" i="3"/>
  <c r="H30" i="3"/>
  <c r="P245" i="3"/>
  <c r="P219" i="3"/>
  <c r="P244" i="3"/>
  <c r="P161" i="3"/>
  <c r="P159" i="3"/>
  <c r="P216" i="3"/>
  <c r="P109" i="3"/>
  <c r="P108" i="3"/>
  <c r="P110" i="3"/>
  <c r="P68" i="3"/>
  <c r="P73" i="3"/>
  <c r="P57" i="3"/>
  <c r="P58" i="3"/>
  <c r="X193" i="3"/>
  <c r="X242" i="3"/>
  <c r="X198" i="3"/>
  <c r="X133" i="3"/>
  <c r="X154" i="3"/>
  <c r="X135" i="3"/>
  <c r="X176" i="3"/>
  <c r="X111" i="3"/>
  <c r="X52" i="3"/>
  <c r="X36" i="3"/>
  <c r="X27" i="3"/>
  <c r="X14" i="3"/>
  <c r="AF241" i="3"/>
  <c r="AF203" i="3"/>
  <c r="AF215" i="3"/>
  <c r="AF137" i="3"/>
  <c r="AF243" i="3"/>
  <c r="AF162" i="3"/>
  <c r="AF105" i="3"/>
  <c r="AF111" i="3"/>
  <c r="AF85" i="3"/>
  <c r="AF25" i="3"/>
  <c r="AF84" i="3"/>
  <c r="AF55" i="3"/>
  <c r="AF9" i="3"/>
  <c r="H203" i="3"/>
  <c r="H84" i="3"/>
  <c r="P190" i="3"/>
  <c r="P230" i="3"/>
  <c r="P105" i="3"/>
  <c r="P53" i="3"/>
  <c r="X189" i="3"/>
  <c r="S181" i="3"/>
  <c r="W108" i="3"/>
  <c r="Y208" i="3"/>
  <c r="Y51" i="3"/>
  <c r="K242" i="3"/>
  <c r="K41" i="3"/>
  <c r="AB243" i="3"/>
  <c r="AB198" i="3"/>
  <c r="AB190" i="3"/>
  <c r="AB111" i="3"/>
  <c r="AB84" i="3"/>
  <c r="AB58" i="3"/>
  <c r="AB68" i="3"/>
  <c r="M203" i="3"/>
  <c r="M230" i="3"/>
  <c r="M162" i="3"/>
  <c r="M137" i="3"/>
  <c r="M144" i="3"/>
  <c r="M213" i="3"/>
  <c r="M134" i="3"/>
  <c r="M107" i="3"/>
  <c r="M63" i="3"/>
  <c r="M24" i="3"/>
  <c r="M19" i="3"/>
  <c r="M46" i="3"/>
  <c r="H213" i="3"/>
  <c r="H214" i="3"/>
  <c r="H149" i="3"/>
  <c r="H154" i="3"/>
  <c r="H160" i="3"/>
  <c r="H79" i="3"/>
  <c r="H31" i="3"/>
  <c r="H26" i="3"/>
  <c r="P215" i="3"/>
  <c r="P154" i="3"/>
  <c r="P82" i="3"/>
  <c r="P51" i="3"/>
  <c r="X220" i="3"/>
  <c r="Y176" i="3"/>
  <c r="AB107" i="3"/>
  <c r="M136" i="3"/>
  <c r="H190" i="3"/>
  <c r="P225" i="3"/>
  <c r="P90" i="3"/>
  <c r="X136" i="3"/>
  <c r="AF213" i="3"/>
  <c r="AF90" i="3"/>
  <c r="Y24" i="3"/>
  <c r="AB90" i="3"/>
  <c r="M189" i="3"/>
  <c r="H144" i="3"/>
  <c r="P242" i="3"/>
  <c r="P122" i="3"/>
  <c r="X215" i="3"/>
  <c r="X132" i="3"/>
  <c r="X85" i="3"/>
  <c r="AF218" i="3"/>
  <c r="AF58" i="3"/>
  <c r="AB51" i="3"/>
  <c r="M82" i="3"/>
  <c r="H135" i="3"/>
  <c r="P235" i="3"/>
  <c r="P106" i="3"/>
  <c r="X203" i="3"/>
  <c r="X166" i="3"/>
  <c r="X41" i="3"/>
  <c r="X56" i="3"/>
  <c r="AF208" i="3"/>
  <c r="AF171" i="3"/>
  <c r="AF135" i="3"/>
  <c r="AF107" i="3"/>
  <c r="AF52" i="3"/>
  <c r="AF31" i="3"/>
  <c r="AF46" i="3"/>
  <c r="K164" i="3"/>
  <c r="AB4" i="3"/>
  <c r="M95" i="3"/>
  <c r="H111" i="3"/>
  <c r="P137" i="3"/>
  <c r="P46" i="3"/>
  <c r="X181" i="3"/>
  <c r="X117" i="3"/>
  <c r="X29" i="3"/>
  <c r="X4" i="3"/>
  <c r="AF219" i="3"/>
  <c r="AF160" i="3"/>
  <c r="AF154" i="3"/>
  <c r="AF106" i="3"/>
  <c r="AF27" i="3"/>
  <c r="M241" i="3"/>
  <c r="H68" i="3"/>
  <c r="P198" i="3"/>
  <c r="X244" i="3"/>
  <c r="X25" i="3"/>
  <c r="AF230" i="3"/>
  <c r="AF181" i="3"/>
  <c r="AF63" i="3"/>
  <c r="AF176" i="3"/>
  <c r="AF81" i="3"/>
  <c r="M53" i="3"/>
  <c r="H193" i="3"/>
  <c r="P9" i="3"/>
  <c r="X134" i="3"/>
  <c r="X51" i="3"/>
  <c r="AF134" i="3"/>
  <c r="AF122" i="3"/>
  <c r="AF19" i="3"/>
  <c r="S24" i="3"/>
  <c r="K25" i="3"/>
  <c r="AB235" i="3"/>
  <c r="M215" i="3"/>
  <c r="M81" i="3"/>
  <c r="H192" i="3"/>
  <c r="H85" i="3"/>
  <c r="P132" i="3"/>
  <c r="X246" i="3"/>
  <c r="X187" i="3"/>
  <c r="X112" i="3"/>
  <c r="X28" i="3"/>
  <c r="X19" i="3"/>
  <c r="AF216" i="3"/>
  <c r="AF198" i="3"/>
  <c r="AF164" i="3"/>
  <c r="AF80" i="3"/>
  <c r="AF36" i="3"/>
  <c r="AF78" i="3"/>
  <c r="H137" i="3"/>
  <c r="X164" i="3"/>
  <c r="X54" i="3"/>
  <c r="AF133" i="3"/>
  <c r="AF51" i="3"/>
  <c r="AF30" i="3"/>
  <c r="X80" i="3"/>
  <c r="AF132" i="3"/>
  <c r="AF53" i="3"/>
  <c r="AF192" i="3"/>
  <c r="AF14" i="3"/>
  <c r="W52" i="3"/>
  <c r="AB217" i="3"/>
  <c r="M138" i="3"/>
  <c r="M4" i="3"/>
  <c r="H218" i="3"/>
  <c r="H27" i="3"/>
  <c r="P166" i="3"/>
  <c r="X191" i="3"/>
  <c r="X139" i="3"/>
  <c r="X108" i="3"/>
  <c r="X24" i="3"/>
  <c r="AF225" i="3"/>
  <c r="AF188" i="3"/>
  <c r="AF214" i="3"/>
  <c r="AF112" i="3"/>
  <c r="AF57" i="3"/>
  <c r="AF28" i="3"/>
  <c r="AF56" i="3"/>
  <c r="AB188" i="3"/>
  <c r="M214" i="3"/>
  <c r="H19" i="3"/>
  <c r="P111" i="3"/>
  <c r="X243" i="3"/>
  <c r="X122" i="3"/>
  <c r="AF217" i="3"/>
  <c r="AF136" i="3"/>
  <c r="AF95" i="3"/>
  <c r="AF68" i="3"/>
  <c r="X192" i="3"/>
  <c r="X106" i="3"/>
  <c r="AF186" i="3"/>
  <c r="AF41" i="3"/>
  <c r="AF26" i="3"/>
  <c r="X78" i="3"/>
  <c r="AF83" i="3"/>
  <c r="AF54" i="3"/>
  <c r="R216" i="3"/>
  <c r="R230" i="3"/>
  <c r="R189" i="3"/>
  <c r="R213" i="3"/>
  <c r="R246" i="3"/>
  <c r="R159" i="3"/>
  <c r="R161" i="3"/>
  <c r="R82" i="3"/>
  <c r="R68" i="3"/>
  <c r="R78" i="3"/>
  <c r="R30" i="3"/>
  <c r="R25" i="3"/>
  <c r="R208" i="3"/>
  <c r="R193" i="3"/>
  <c r="R186" i="3"/>
  <c r="R191" i="3"/>
  <c r="R149" i="3"/>
  <c r="R134" i="3"/>
  <c r="R171" i="3"/>
  <c r="R110" i="3"/>
  <c r="R54" i="3"/>
  <c r="R31" i="3"/>
  <c r="R26" i="3"/>
  <c r="R19" i="3"/>
  <c r="R192" i="3"/>
  <c r="R245" i="3"/>
  <c r="R176" i="3"/>
  <c r="R187" i="3"/>
  <c r="R203" i="3"/>
  <c r="R165" i="3"/>
  <c r="R135" i="3"/>
  <c r="R117" i="3"/>
  <c r="R36" i="3"/>
  <c r="R27" i="3"/>
  <c r="R79" i="3"/>
  <c r="R53" i="3"/>
  <c r="R242" i="3"/>
  <c r="R235" i="3"/>
  <c r="R164" i="3"/>
  <c r="R217" i="3"/>
  <c r="R188" i="3"/>
  <c r="R138" i="3"/>
  <c r="R127" i="3"/>
  <c r="R105" i="3"/>
  <c r="R28" i="3"/>
  <c r="R56" i="3"/>
  <c r="R58" i="3"/>
  <c r="R95" i="3"/>
  <c r="R243" i="3"/>
  <c r="R218" i="3"/>
  <c r="R160" i="3"/>
  <c r="R198" i="3"/>
  <c r="R163" i="3"/>
  <c r="R137" i="3"/>
  <c r="R111" i="3"/>
  <c r="R81" i="3"/>
  <c r="R73" i="3"/>
  <c r="R83" i="3"/>
  <c r="R63" i="3"/>
  <c r="R14" i="3"/>
  <c r="R244" i="3"/>
  <c r="R214" i="3"/>
  <c r="R241" i="3"/>
  <c r="R144" i="3"/>
  <c r="R166" i="3"/>
  <c r="R181" i="3"/>
  <c r="R112" i="3"/>
  <c r="R107" i="3"/>
  <c r="R90" i="3"/>
  <c r="R55" i="3"/>
  <c r="R57" i="3"/>
  <c r="R52" i="3"/>
  <c r="R9" i="3"/>
  <c r="R240" i="3"/>
  <c r="R225" i="3"/>
  <c r="R219" i="3"/>
  <c r="R136" i="3"/>
  <c r="R162" i="3"/>
  <c r="R139" i="3"/>
  <c r="R108" i="3"/>
  <c r="R122" i="3"/>
  <c r="R84" i="3"/>
  <c r="R109" i="3"/>
  <c r="R51" i="3"/>
  <c r="R41" i="3"/>
  <c r="R4" i="3"/>
  <c r="R220" i="3"/>
  <c r="R85" i="3"/>
  <c r="R215" i="3"/>
  <c r="R80" i="3"/>
  <c r="R190" i="3"/>
  <c r="R46" i="3"/>
  <c r="R132" i="3"/>
  <c r="R29" i="3"/>
  <c r="R154" i="3"/>
  <c r="R24" i="3"/>
  <c r="R133" i="3"/>
  <c r="R100" i="3"/>
  <c r="R106" i="3"/>
  <c r="J240" i="3"/>
  <c r="J215" i="3"/>
  <c r="J241" i="3"/>
  <c r="J144" i="3"/>
  <c r="J166" i="3"/>
  <c r="J149" i="3"/>
  <c r="J112" i="3"/>
  <c r="J110" i="3"/>
  <c r="J85" i="3"/>
  <c r="J78" i="3"/>
  <c r="J30" i="3"/>
  <c r="J29" i="3"/>
  <c r="J54" i="3"/>
  <c r="J220" i="3"/>
  <c r="J230" i="3"/>
  <c r="J219" i="3"/>
  <c r="J136" i="3"/>
  <c r="J162" i="3"/>
  <c r="J137" i="3"/>
  <c r="J108" i="3"/>
  <c r="J95" i="3"/>
  <c r="J84" i="3"/>
  <c r="J56" i="3"/>
  <c r="J26" i="3"/>
  <c r="J25" i="3"/>
  <c r="J51" i="3"/>
  <c r="J216" i="3"/>
  <c r="J193" i="3"/>
  <c r="J242" i="3"/>
  <c r="J132" i="3"/>
  <c r="J154" i="3"/>
  <c r="J134" i="3"/>
  <c r="J100" i="3"/>
  <c r="J82" i="3"/>
  <c r="J105" i="3"/>
  <c r="J31" i="3"/>
  <c r="J63" i="3"/>
  <c r="J14" i="3"/>
  <c r="J208" i="3"/>
  <c r="J245" i="3"/>
  <c r="J213" i="3"/>
  <c r="J218" i="3"/>
  <c r="J191" i="3"/>
  <c r="J163" i="3"/>
  <c r="J186" i="3"/>
  <c r="J122" i="3"/>
  <c r="J80" i="3"/>
  <c r="J27" i="3"/>
  <c r="J52" i="3"/>
  <c r="J24" i="3"/>
  <c r="J192" i="3"/>
  <c r="J235" i="3"/>
  <c r="J187" i="3"/>
  <c r="J188" i="3"/>
  <c r="J161" i="3"/>
  <c r="J181" i="3"/>
  <c r="J165" i="3"/>
  <c r="J106" i="3"/>
  <c r="J73" i="3"/>
  <c r="J79" i="3"/>
  <c r="J117" i="3"/>
  <c r="J9" i="3"/>
  <c r="J243" i="3"/>
  <c r="J198" i="3"/>
  <c r="J176" i="3"/>
  <c r="J190" i="3"/>
  <c r="J171" i="3"/>
  <c r="J159" i="3"/>
  <c r="J127" i="3"/>
  <c r="J90" i="3"/>
  <c r="J55" i="3"/>
  <c r="J57" i="3"/>
  <c r="J83" i="3"/>
  <c r="J68" i="3"/>
  <c r="J214" i="3"/>
  <c r="J246" i="3"/>
  <c r="J164" i="3"/>
  <c r="J203" i="3"/>
  <c r="J138" i="3"/>
  <c r="J139" i="3"/>
  <c r="J111" i="3"/>
  <c r="J109" i="3"/>
  <c r="J36" i="3"/>
  <c r="J58" i="3"/>
  <c r="J53" i="3"/>
  <c r="J19" i="3"/>
  <c r="J244" i="3"/>
  <c r="J81" i="3"/>
  <c r="J225" i="3"/>
  <c r="J28" i="3"/>
  <c r="J217" i="3"/>
  <c r="J46" i="3"/>
  <c r="J160" i="3"/>
  <c r="J41" i="3"/>
  <c r="J189" i="3"/>
  <c r="J4" i="3"/>
  <c r="J133" i="3"/>
  <c r="J135" i="3"/>
  <c r="J107" i="3"/>
  <c r="AD246" i="3"/>
  <c r="AD215" i="3"/>
  <c r="AD241" i="3"/>
  <c r="AD154" i="3"/>
  <c r="AD213" i="3"/>
  <c r="AD171" i="3"/>
  <c r="AD110" i="3"/>
  <c r="AD109" i="3"/>
  <c r="AD107" i="3"/>
  <c r="AD57" i="3"/>
  <c r="AD95" i="3"/>
  <c r="AD73" i="3"/>
  <c r="AD55" i="3"/>
  <c r="AD242" i="3"/>
  <c r="AD245" i="3"/>
  <c r="AD220" i="3"/>
  <c r="AD138" i="3"/>
  <c r="AD208" i="3"/>
  <c r="AD144" i="3"/>
  <c r="AD106" i="3"/>
  <c r="AD105" i="3"/>
  <c r="AD90" i="3"/>
  <c r="AD111" i="3"/>
  <c r="AD79" i="3"/>
  <c r="AD54" i="3"/>
  <c r="AD14" i="3"/>
  <c r="AD230" i="3"/>
  <c r="AD216" i="3"/>
  <c r="AD243" i="3"/>
  <c r="AD134" i="3"/>
  <c r="AD186" i="3"/>
  <c r="AD193" i="3"/>
  <c r="AD163" i="3"/>
  <c r="AD108" i="3"/>
  <c r="AD83" i="3"/>
  <c r="AD51" i="3"/>
  <c r="AD63" i="3"/>
  <c r="AD31" i="3"/>
  <c r="AD4" i="3"/>
  <c r="AD218" i="3"/>
  <c r="AD235" i="3"/>
  <c r="AD225" i="3"/>
  <c r="AD219" i="3"/>
  <c r="AD159" i="3"/>
  <c r="AD149" i="3"/>
  <c r="AD139" i="3"/>
  <c r="AD85" i="3"/>
  <c r="AD82" i="3"/>
  <c r="AD41" i="3"/>
  <c r="AD53" i="3"/>
  <c r="AD27" i="3"/>
  <c r="AD214" i="3"/>
  <c r="AD217" i="3"/>
  <c r="AD192" i="3"/>
  <c r="AD181" i="3"/>
  <c r="AD165" i="3"/>
  <c r="AD137" i="3"/>
  <c r="AD132" i="3"/>
  <c r="AD80" i="3"/>
  <c r="AD78" i="3"/>
  <c r="AD29" i="3"/>
  <c r="AD36" i="3"/>
  <c r="AD19" i="3"/>
  <c r="AD198" i="3"/>
  <c r="AD240" i="3"/>
  <c r="AD188" i="3"/>
  <c r="AD176" i="3"/>
  <c r="AD191" i="3"/>
  <c r="AD136" i="3"/>
  <c r="AD135" i="3"/>
  <c r="AD112" i="3"/>
  <c r="AD56" i="3"/>
  <c r="AD25" i="3"/>
  <c r="AD28" i="3"/>
  <c r="AD81" i="3"/>
  <c r="AD190" i="3"/>
  <c r="AD203" i="3"/>
  <c r="AD166" i="3"/>
  <c r="AD164" i="3"/>
  <c r="AD161" i="3"/>
  <c r="AD127" i="3"/>
  <c r="AD133" i="3"/>
  <c r="AD100" i="3"/>
  <c r="AD30" i="3"/>
  <c r="AD58" i="3"/>
  <c r="AD24" i="3"/>
  <c r="AD9" i="3"/>
  <c r="AD160" i="3"/>
  <c r="AD46" i="3"/>
  <c r="AD187" i="3"/>
  <c r="AD122" i="3"/>
  <c r="AD117" i="3"/>
  <c r="AD84" i="3"/>
  <c r="AD244" i="3"/>
  <c r="AD26" i="3"/>
  <c r="AD189" i="3"/>
  <c r="AD52" i="3"/>
  <c r="AD162" i="3"/>
  <c r="AD68" i="3"/>
  <c r="O218" i="3"/>
  <c r="O191" i="3"/>
  <c r="O208" i="3"/>
  <c r="O243" i="3"/>
  <c r="O198" i="3"/>
  <c r="O181" i="3"/>
  <c r="O164" i="3"/>
  <c r="O139" i="3"/>
  <c r="O186" i="3"/>
  <c r="O81" i="3"/>
  <c r="O82" i="3"/>
  <c r="O80" i="3"/>
  <c r="O41" i="3"/>
  <c r="O51" i="3"/>
  <c r="O188" i="3"/>
  <c r="O225" i="3"/>
  <c r="O166" i="3"/>
  <c r="O165" i="3"/>
  <c r="O160" i="3"/>
  <c r="O135" i="3"/>
  <c r="O137" i="3"/>
  <c r="O73" i="3"/>
  <c r="O108" i="3"/>
  <c r="O55" i="3"/>
  <c r="O28" i="3"/>
  <c r="O30" i="3"/>
  <c r="O219" i="3"/>
  <c r="O214" i="3"/>
  <c r="O162" i="3"/>
  <c r="O161" i="3"/>
  <c r="O144" i="3"/>
  <c r="O127" i="3"/>
  <c r="O134" i="3"/>
  <c r="O57" i="3"/>
  <c r="O58" i="3"/>
  <c r="O106" i="3"/>
  <c r="O24" i="3"/>
  <c r="O14" i="3"/>
  <c r="O213" i="3"/>
  <c r="O245" i="3"/>
  <c r="O154" i="3"/>
  <c r="O149" i="3"/>
  <c r="O136" i="3"/>
  <c r="O111" i="3"/>
  <c r="O117" i="3"/>
  <c r="O53" i="3"/>
  <c r="O52" i="3"/>
  <c r="O78" i="3"/>
  <c r="O4" i="3"/>
  <c r="O84" i="3"/>
  <c r="O246" i="3"/>
  <c r="O190" i="3"/>
  <c r="O230" i="3"/>
  <c r="O138" i="3"/>
  <c r="O203" i="3"/>
  <c r="O244" i="3"/>
  <c r="O107" i="3"/>
  <c r="O109" i="3"/>
  <c r="O112" i="3"/>
  <c r="O63" i="3"/>
  <c r="O56" i="3"/>
  <c r="O36" i="3"/>
  <c r="O46" i="3"/>
  <c r="O240" i="3"/>
  <c r="O215" i="3"/>
  <c r="O95" i="3"/>
  <c r="O110" i="3"/>
  <c r="O9" i="3"/>
  <c r="O241" i="3"/>
  <c r="O189" i="3"/>
  <c r="O132" i="3"/>
  <c r="O68" i="3"/>
  <c r="O79" i="3"/>
  <c r="O242" i="3"/>
  <c r="O192" i="3"/>
  <c r="O133" i="3"/>
  <c r="O122" i="3"/>
  <c r="O25" i="3"/>
  <c r="O220" i="3"/>
  <c r="O187" i="3"/>
  <c r="O105" i="3"/>
  <c r="O54" i="3"/>
  <c r="O29" i="3"/>
  <c r="O216" i="3"/>
  <c r="O176" i="3"/>
  <c r="O85" i="3"/>
  <c r="O31" i="3"/>
  <c r="O235" i="3"/>
  <c r="O171" i="3"/>
  <c r="O90" i="3"/>
  <c r="O27" i="3"/>
  <c r="O217" i="3"/>
  <c r="O163" i="3"/>
  <c r="O100" i="3"/>
  <c r="O19" i="3"/>
  <c r="O83" i="3"/>
  <c r="O26" i="3"/>
  <c r="O193" i="3"/>
  <c r="O159" i="3"/>
  <c r="V198" i="3"/>
  <c r="V241" i="3"/>
  <c r="V213" i="3"/>
  <c r="V189" i="3"/>
  <c r="V139" i="3"/>
  <c r="V135" i="3"/>
  <c r="V149" i="3"/>
  <c r="V84" i="3"/>
  <c r="V107" i="3"/>
  <c r="V52" i="3"/>
  <c r="V28" i="3"/>
  <c r="V246" i="3"/>
  <c r="V216" i="3"/>
  <c r="V243" i="3"/>
  <c r="V154" i="3"/>
  <c r="V164" i="3"/>
  <c r="V136" i="3"/>
  <c r="V110" i="3"/>
  <c r="V109" i="3"/>
  <c r="V111" i="3"/>
  <c r="V30" i="3"/>
  <c r="V25" i="3"/>
  <c r="V245" i="3"/>
  <c r="V244" i="3"/>
  <c r="V181" i="3"/>
  <c r="V137" i="3"/>
  <c r="V171" i="3"/>
  <c r="V90" i="3"/>
  <c r="V46" i="3"/>
  <c r="V53" i="3"/>
  <c r="V27" i="3"/>
  <c r="V235" i="3"/>
  <c r="V215" i="3"/>
  <c r="V186" i="3"/>
  <c r="V165" i="3"/>
  <c r="V133" i="3"/>
  <c r="V80" i="3"/>
  <c r="V26" i="3"/>
  <c r="V68" i="3"/>
  <c r="V19" i="3"/>
  <c r="V217" i="3"/>
  <c r="V193" i="3"/>
  <c r="V176" i="3"/>
  <c r="V191" i="3"/>
  <c r="V220" i="3"/>
  <c r="V108" i="3"/>
  <c r="V81" i="3"/>
  <c r="V36" i="3"/>
  <c r="V56" i="3"/>
  <c r="V242" i="3"/>
  <c r="V240" i="3"/>
  <c r="V166" i="3"/>
  <c r="V160" i="3"/>
  <c r="V127" i="3"/>
  <c r="V144" i="3"/>
  <c r="V83" i="3"/>
  <c r="V79" i="3"/>
  <c r="V24" i="3"/>
  <c r="V14" i="3"/>
  <c r="V230" i="3"/>
  <c r="V203" i="3"/>
  <c r="V162" i="3"/>
  <c r="V187" i="3"/>
  <c r="V161" i="3"/>
  <c r="V117" i="3"/>
  <c r="V85" i="3"/>
  <c r="V58" i="3"/>
  <c r="V73" i="3"/>
  <c r="V9" i="3"/>
  <c r="V218" i="3"/>
  <c r="V208" i="3"/>
  <c r="V138" i="3"/>
  <c r="V188" i="3"/>
  <c r="V132" i="3"/>
  <c r="V105" i="3"/>
  <c r="V95" i="3"/>
  <c r="V41" i="3"/>
  <c r="V54" i="3"/>
  <c r="V4" i="3"/>
  <c r="V214" i="3"/>
  <c r="V219" i="3"/>
  <c r="V134" i="3"/>
  <c r="V163" i="3"/>
  <c r="V122" i="3"/>
  <c r="V112" i="3"/>
  <c r="V82" i="3"/>
  <c r="V29" i="3"/>
  <c r="V55" i="3"/>
  <c r="V51" i="3"/>
  <c r="V100" i="3"/>
  <c r="V57" i="3"/>
  <c r="V63" i="3"/>
  <c r="V190" i="3"/>
  <c r="V31" i="3"/>
  <c r="V225" i="3"/>
  <c r="V78" i="3"/>
  <c r="V192" i="3"/>
  <c r="V159" i="3"/>
  <c r="V106" i="3"/>
  <c r="AE246" i="3"/>
  <c r="AE240" i="3"/>
  <c r="AE225" i="3"/>
  <c r="AE154" i="3"/>
  <c r="AE149" i="3"/>
  <c r="AE192" i="3"/>
  <c r="AE107" i="3"/>
  <c r="AE109" i="3"/>
  <c r="AE100" i="3"/>
  <c r="AE122" i="3"/>
  <c r="AE245" i="3"/>
  <c r="AE203" i="3"/>
  <c r="AE214" i="3"/>
  <c r="AE138" i="3"/>
  <c r="AE181" i="3"/>
  <c r="AE187" i="3"/>
  <c r="AE95" i="3"/>
  <c r="AE105" i="3"/>
  <c r="AE84" i="3"/>
  <c r="AE80" i="3"/>
  <c r="AE188" i="3"/>
  <c r="AE215" i="3"/>
  <c r="AE191" i="3"/>
  <c r="AE186" i="3"/>
  <c r="AE127" i="3"/>
  <c r="AE57" i="3"/>
  <c r="AE46" i="3"/>
  <c r="AE31" i="3"/>
  <c r="AE4" i="3"/>
  <c r="AE30" i="3"/>
  <c r="AE241" i="3"/>
  <c r="AE193" i="3"/>
  <c r="AE165" i="3"/>
  <c r="AE171" i="3"/>
  <c r="AE132" i="3"/>
  <c r="AE53" i="3"/>
  <c r="AE58" i="3"/>
  <c r="AE27" i="3"/>
  <c r="AE41" i="3"/>
  <c r="AE9" i="3"/>
  <c r="AE218" i="3"/>
  <c r="AE190" i="3"/>
  <c r="AE161" i="3"/>
  <c r="AE163" i="3"/>
  <c r="AE135" i="3"/>
  <c r="AE112" i="3"/>
  <c r="AE52" i="3"/>
  <c r="AE19" i="3"/>
  <c r="AE24" i="3"/>
  <c r="AE230" i="3"/>
  <c r="AE208" i="3"/>
  <c r="AE166" i="3"/>
  <c r="AE176" i="3"/>
  <c r="AE159" i="3"/>
  <c r="AE133" i="3"/>
  <c r="AE90" i="3"/>
  <c r="AE106" i="3"/>
  <c r="AE55" i="3"/>
  <c r="AE28" i="3"/>
  <c r="AE216" i="3"/>
  <c r="AE219" i="3"/>
  <c r="AE162" i="3"/>
  <c r="AE164" i="3"/>
  <c r="AE139" i="3"/>
  <c r="AE117" i="3"/>
  <c r="AE83" i="3"/>
  <c r="AE79" i="3"/>
  <c r="AE51" i="3"/>
  <c r="AE36" i="3"/>
  <c r="AE235" i="3"/>
  <c r="AE213" i="3"/>
  <c r="AE134" i="3"/>
  <c r="AE160" i="3"/>
  <c r="AE189" i="3"/>
  <c r="AE85" i="3"/>
  <c r="AE110" i="3"/>
  <c r="AE63" i="3"/>
  <c r="AE25" i="3"/>
  <c r="AE78" i="3"/>
  <c r="AE217" i="3"/>
  <c r="AE243" i="3"/>
  <c r="AE242" i="3"/>
  <c r="AE144" i="3"/>
  <c r="AE111" i="3"/>
  <c r="AE81" i="3"/>
  <c r="AE82" i="3"/>
  <c r="AE68" i="3"/>
  <c r="AE29" i="3"/>
  <c r="AE26" i="3"/>
  <c r="AE108" i="3"/>
  <c r="AE54" i="3"/>
  <c r="AE198" i="3"/>
  <c r="AE14" i="3"/>
  <c r="AE244" i="3"/>
  <c r="AE56" i="3"/>
  <c r="AE220" i="3"/>
  <c r="AE136" i="3"/>
  <c r="AE137" i="3"/>
  <c r="AE7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<sst xmlns="http://schemas.openxmlformats.org/spreadsheetml/2006/main" count="592" uniqueCount="153">
  <si>
    <t>~TFM_INS-TS</t>
  </si>
  <si>
    <t xml:space="preserve"> </t>
  </si>
  <si>
    <t>LimType</t>
  </si>
  <si>
    <t>Attribute</t>
  </si>
  <si>
    <t>Region</t>
  </si>
  <si>
    <t>Attrib_Cond</t>
  </si>
  <si>
    <t>Val_Cond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</si>
  <si>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</si>
  <si>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</si>
  <si>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</si>
  <si>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</si>
  <si>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</si>
  <si>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</si>
  <si>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</si>
  <si>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</si>
  <si>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</si>
  <si>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</si>
  <si>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</si>
  <si>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</si>
  <si>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</si>
  <si>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</si>
  <si>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</si>
  <si>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</si>
  <si>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</si>
  <si>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</si>
  <si>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</si>
  <si>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</si>
  <si>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</si>
  <si>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</si>
  <si>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</si>
  <si>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</si>
  <si>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</si>
  <si>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</si>
  <si>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</si>
  <si>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</si>
  <si>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</si>
  <si>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</si>
  <si>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</si>
  <si>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</si>
  <si>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</si>
  <si>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</si>
  <si>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</si>
  <si>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</si>
  <si>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</si>
  <si>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</si>
  <si>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</si>
  <si>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</si>
  <si>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</si>
  <si>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</si>
  <si>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</si>
  <si>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</si>
  <si>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</si>
  <si>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</si>
  <si>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</si>
  <si>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</si>
  <si>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</si>
  <si>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</si>
  <si>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</si>
  <si>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</si>
  <si>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</si>
  <si>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</si>
  <si>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</si>
  <si>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</si>
  <si>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</si>
  <si>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</si>
  <si>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</si>
  <si>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</si>
  <si>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</si>
  <si>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</si>
  <si>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</si>
  <si>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</si>
  <si>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</si>
  <si>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</si>
  <si>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</si>
  <si>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</si>
  <si>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</si>
  <si>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</si>
  <si>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</si>
  <si>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</si>
  <si>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</si>
  <si>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</si>
  <si>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</si>
  <si>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</si>
  <si>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</si>
  <si>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</si>
  <si>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</si>
  <si>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</si>
  <si>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</si>
  <si>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</si>
  <si>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</si>
  <si>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</si>
  <si>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</si>
  <si>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</si>
  <si>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</si>
  <si>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</si>
  <si>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</si>
  <si>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</si>
  <si>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</si>
  <si>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</si>
  <si>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</si>
  <si>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</si>
  <si>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</si>
  <si>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</si>
  <si>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</si>
  <si>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</si>
  <si>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</si>
  <si>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</si>
  <si>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</si>
  <si>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</si>
  <si>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</si>
  <si>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</si>
  <si>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</si>
  <si>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</si>
  <si>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</si>
  <si>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</si>
  <si>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</si>
  <si>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</si>
  <si>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</si>
  <si>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</si>
  <si>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</si>
  <si>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</si>
  <si>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</si>
  <si>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</si>
  <si>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</si>
  <si>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</si>
  <si>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</si>
  <si>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</si>
  <si>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</si>
  <si>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</si>
  <si>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</si>
  <si>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</si>
  <si>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</si>
  <si>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</si>
  <si>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</si>
  <si>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</si>
  <si>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</si>
  <si>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</si>
  <si>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</si>
  <si>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</si>
  <si>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</si>
  <si>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</si>
  <si>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</si>
  <si>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</si>
  <si>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</si>
  <si>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</si>
  <si>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IE,National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</si>
  <si>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</si>
  <si>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</si>
  <si>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</si>
  <si>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</si>
  <si>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</si>
  <si>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</si>
  <si>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Residential Other Applications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</si>
</sst>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2">
    <xf numFmtId="0" fontId="0" fillId="0" borderId="0" xfId="0"/>
    <xf numFmtId="0" fontId="18" fillId="0" borderId="0" xfId="42"/>
    <xf numFmtId="0" fontId="16" fillId="33" borderId="10" xfId="42" applyFont="1" applyFill="1" applyBorder="1" applyAlignment="1">
      <alignment horizontal="left" vertical="center"/>
    </xf>
    <xf numFmtId="0" fontId="16" fillId="33" borderId="10" xfId="42" applyFont="1" applyFill="1" applyBorder="1" applyAlignment="1" applyProtection="1">
      <alignment horizontal="left" vertical="center"/>
      <protection locked="0"/>
    </xf>
    <xf numFmtId="0" fontId="16" fillId="34" borderId="11" xfId="42" applyFont="1" applyFill="1" applyBorder="1"/>
    <xf numFmtId="0" fontId="18" fillId="0" borderId="12" xfId="42" applyBorder="1"/>
    <xf numFmtId="0" fontId="18" fillId="0" borderId="13" xfId="42" applyBorder="1"/>
    <xf numFmtId="0" fontId="18" fillId="0" borderId="14" xfId="42" applyBorder="1"/>
    <xf numFmtId="0" fontId="18" fillId="0" borderId="10" xfId="42" applyBorder="1"/>
    <xf numFmtId="164" fontId="18" fillId="0" borderId="10" xfId="42" applyNumberFormat="1" applyBorder="1"/>
    <xf numFmtId="164" fontId="18" fillId="0" borderId="0" xfId="42" applyNumberFormat="1"/>
    <xf numFmtId="0" fontId="18" fillId="0" borderId="15" xfId="42" applyBorder="1"/>
    <xf numFmtId="164" fontId="18" fillId="0" borderId="15" xfId="42" applyNumberFormat="1" applyBorder="1"/>
    <xf numFmtId="0" fontId="20" fillId="35" borderId="11" xfId="42" applyFont="1" applyFill="1" applyBorder="1"/>
    <xf numFmtId="0" fontId="21" fillId="36" borderId="11" xfId="42" applyFont="1" applyFill="1" applyBorder="1" applyAlignment="1">
      <alignment vertical="center"/>
    </xf>
    <xf numFmtId="0" fontId="22" fillId="0" borderId="0" xfId="42" applyFont="1"/>
    <xf numFmtId="0" fontId="23" fillId="0" borderId="0" xfId="42" applyFont="1"/>
    <xf numFmtId="0" fontId="24" fillId="37" borderId="11" xfId="42" applyFont="1" applyFill="1" applyBorder="1"/>
    <xf numFmtId="0" fontId="20" fillId="36" borderId="11" xfId="42" applyFont="1" applyFill="1" applyBorder="1"/>
    <xf numFmtId="0" fontId="19" fillId="36" borderId="11" xfId="42" applyFont="1" applyFill="1" applyBorder="1"/>
    <xf numFmtId="0" fontId="20" fillId="0" borderId="0" xfId="42" applyFont="1"/>
    <xf numFmtId="0" fontId="1" fillId="0" borderId="0" xfId="42" applyFont="1"/>
    <xf numFmtId="2" fontId="20" fillId="38" borderId="0" xfId="42" applyNumberFormat="1" applyFont="1" applyFill="1"/>
    <xf numFmtId="0" fontId="20" fillId="38" borderId="0" xfId="42" applyFont="1" applyFill="1"/>
    <xf numFmtId="0" fontId="25" fillId="0" borderId="0" xfId="42" applyFont="1"/>
    <xf numFmtId="0" fontId="14" fillId="0" borderId="0" xfId="0" applyFont="1"/>
    <xf numFmtId="0" fontId="19" fillId="0" borderId="0" xfId="42" applyFont="1"/>
    <xf numFmtId="0" fontId="0" fillId="39" borderId="0" xfId="0" applyFill="1"/>
    <xf numFmtId="0" fontId="0" fillId="0" borderId="0" xfId="0" applyFill="1"/>
    <xf numFmtId="1" fontId="18" fillId="0" borderId="0" xfId="42" applyNumberFormat="1"/>
    <xf numFmtId="1" fontId="18" fillId="0" borderId="10" xfId="42" applyNumberFormat="1" applyBorder="1"/>
    <xf numFmtId="1" fontId="18" fillId="0" borderId="15" xfId="42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9A582085-6B7F-4CFF-B886-772DF29BABC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31750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dimension ref="C4:AK42"/>
  <sheetViews>
    <sheetView topLeftCell="A31" zoomScaleNormal="100" workbookViewId="0">
      <selection activeCell="I42" sqref="I42"/>
    </sheetView>
  </sheetViews>
  <sheetFormatPr defaultColWidth="9.1796875" defaultRowHeight="12.5" x14ac:dyDescent="0.25"/>
  <cols>
    <col min="1" max="6" width="9.1796875" style="1"/>
    <col min="7" max="7" width="10.54296875" style="1" bestFit="1" customWidth="1"/>
    <col min="8" max="8" width="9.1796875" style="1"/>
    <col min="9" max="9" width="11.54296875" style="1" bestFit="1" customWidth="1"/>
    <col min="10" max="16384" width="9.1796875" style="1"/>
  </cols>
  <sheetData>
    <row r="4" spans="3:37" ht="13" x14ac:dyDescent="0.3">
      <c r="C4" s="15" t="s">
        <v>125</v>
      </c>
    </row>
    <row r="5" spans="3:37" ht="15" thickBot="1" x14ac:dyDescent="0.4">
      <c r="C5" s="16" t="s">
        <v>126</v>
      </c>
      <c r="D5" s="17" t="s">
        <v>127</v>
      </c>
      <c r="E5" s="18" t="s">
        <v>123</v>
      </c>
      <c r="F5" s="18" t="s">
        <v>2</v>
      </c>
      <c r="G5" s="18" t="s">
        <v>3</v>
      </c>
      <c r="H5" s="18" t="s">
        <v>122</v>
      </c>
      <c r="I5" s="19" t="s">
        <v>7</v>
      </c>
      <c r="J5" s="13" t="str">
        <f>Regions!C$3</f>
        <v>IE</v>
      </c>
      <c r="K5" s="13" t="str">
        <f>Regions!D$3</f>
        <v>National</v>
      </c>
      <c r="L5" s="13" t="str">
        <f>Regions!E$3</f>
        <v>IE-CW</v>
      </c>
      <c r="M5" s="13" t="str">
        <f>Regions!F$3</f>
        <v>IE-D</v>
      </c>
      <c r="N5" s="13" t="str">
        <f>Regions!G$3</f>
        <v>IE-KE</v>
      </c>
      <c r="O5" s="13" t="str">
        <f>Regions!H$3</f>
        <v>IE-KK</v>
      </c>
      <c r="P5" s="13" t="str">
        <f>Regions!I$3</f>
        <v>IE-LS</v>
      </c>
      <c r="Q5" s="13" t="str">
        <f>Regions!J$3</f>
        <v>IE-LD</v>
      </c>
      <c r="R5" s="13" t="str">
        <f>Regions!K$3</f>
        <v>IE-LH</v>
      </c>
      <c r="S5" s="13" t="str">
        <f>Regions!L$3</f>
        <v>IE-MH</v>
      </c>
      <c r="T5" s="13" t="str">
        <f>Regions!M$3</f>
        <v>IE-OY</v>
      </c>
      <c r="U5" s="13" t="str">
        <f>Regions!N$3</f>
        <v>IE-WH</v>
      </c>
      <c r="V5" s="13" t="str">
        <f>Regions!O$3</f>
        <v>IE-WX</v>
      </c>
      <c r="W5" s="13" t="str">
        <f>Regions!P$3</f>
        <v>IE-WW</v>
      </c>
      <c r="X5" s="13" t="str">
        <f>Regions!Q$3</f>
        <v>IE-CE</v>
      </c>
      <c r="Y5" s="13" t="str">
        <f>Regions!R$3</f>
        <v>IE-CO</v>
      </c>
      <c r="Z5" s="13" t="str">
        <f>Regions!S$3</f>
        <v>IE-KY</v>
      </c>
      <c r="AA5" s="13" t="str">
        <f>Regions!T$3</f>
        <v>IE-LK</v>
      </c>
      <c r="AB5" s="13" t="str">
        <f>Regions!U$3</f>
        <v>IE-TA</v>
      </c>
      <c r="AC5" s="13" t="str">
        <f>Regions!V$3</f>
        <v>IE-WD</v>
      </c>
      <c r="AD5" s="13" t="str">
        <f>Regions!W$3</f>
        <v>IE-G</v>
      </c>
      <c r="AE5" s="13" t="str">
        <f>Regions!X$3</f>
        <v>IE-LM</v>
      </c>
      <c r="AF5" s="13" t="str">
        <f>Regions!Y$3</f>
        <v>IE-MO</v>
      </c>
      <c r="AG5" s="13" t="str">
        <f>Regions!Z$3</f>
        <v>IE-RN</v>
      </c>
      <c r="AH5" s="13" t="str">
        <f>Regions!AA$3</f>
        <v>IE-SO</v>
      </c>
      <c r="AI5" s="13" t="str">
        <f>Regions!AB$3</f>
        <v>IE-CN</v>
      </c>
      <c r="AJ5" s="13" t="str">
        <f>Regions!AC$3</f>
        <v>IE-DL</v>
      </c>
      <c r="AK5" s="13" t="str">
        <f>Regions!AD$3</f>
        <v>IE-MN</v>
      </c>
    </row>
    <row r="6" spans="3:37" ht="14.5" x14ac:dyDescent="0.35">
      <c r="C6" s="1" t="s">
        <v>128</v>
      </c>
      <c r="D6" s="20" t="s">
        <v>129</v>
      </c>
      <c r="G6" s="21" t="s">
        <v>8</v>
      </c>
      <c r="H6" s="1">
        <v>2018</v>
      </c>
      <c r="I6" s="1" t="s">
        <v>37</v>
      </c>
      <c r="J6" s="22">
        <v>14.5565610923972</v>
      </c>
      <c r="K6" s="23"/>
      <c r="L6" s="22">
        <v>0.19075815329593299</v>
      </c>
      <c r="M6" s="22">
        <v>3.8137077787050999</v>
      </c>
      <c r="N6" s="22">
        <v>0.70334338163959498</v>
      </c>
      <c r="O6" s="22">
        <v>0.32630593319176299</v>
      </c>
      <c r="P6" s="22">
        <v>0.25725946218495199</v>
      </c>
      <c r="Q6" s="22">
        <v>0.129264106093787</v>
      </c>
      <c r="R6" s="22">
        <v>0.37066642356770202</v>
      </c>
      <c r="S6" s="22">
        <v>0.61012642539130302</v>
      </c>
      <c r="T6" s="22">
        <v>0.25256357827040099</v>
      </c>
      <c r="U6" s="22">
        <v>0.28627808516599801</v>
      </c>
      <c r="V6" s="22">
        <v>0.49824919039150301</v>
      </c>
      <c r="W6" s="22">
        <v>0.44072764898712002</v>
      </c>
      <c r="X6" s="22">
        <v>0.38789417997018399</v>
      </c>
      <c r="Y6" s="22">
        <v>1.6403528726431</v>
      </c>
      <c r="Z6" s="22">
        <v>0.50223766282260596</v>
      </c>
      <c r="AA6" s="22">
        <v>0.59887772521592197</v>
      </c>
      <c r="AB6" s="22">
        <v>0.54597893159747002</v>
      </c>
      <c r="AC6" s="22">
        <v>0.36254754715780002</v>
      </c>
      <c r="AD6" s="22">
        <v>0.81031808544859996</v>
      </c>
      <c r="AE6" s="22">
        <v>0.103998215898054</v>
      </c>
      <c r="AF6" s="22">
        <v>0.43396473286285803</v>
      </c>
      <c r="AG6" s="22">
        <v>0.22701130303233</v>
      </c>
      <c r="AH6" s="22">
        <v>0.20014421509334299</v>
      </c>
      <c r="AI6" s="22">
        <v>0.22324073939976699</v>
      </c>
      <c r="AJ6" s="22">
        <v>0.43304852577361902</v>
      </c>
      <c r="AK6" s="22">
        <v>0.20769618859639599</v>
      </c>
    </row>
    <row r="7" spans="3:37" ht="14.5" x14ac:dyDescent="0.35">
      <c r="C7" s="1" t="s">
        <v>128</v>
      </c>
      <c r="D7" s="20" t="s">
        <v>129</v>
      </c>
      <c r="G7" s="21" t="s">
        <v>8</v>
      </c>
      <c r="H7" s="1">
        <v>2018</v>
      </c>
      <c r="I7" s="1" t="s">
        <v>39</v>
      </c>
      <c r="J7" s="22">
        <v>31.276118540281001</v>
      </c>
      <c r="K7" s="23"/>
      <c r="L7" s="22">
        <v>0.43519149385547101</v>
      </c>
      <c r="M7" s="22">
        <v>7.6211536449989303</v>
      </c>
      <c r="N7" s="22">
        <v>1.55190938276765</v>
      </c>
      <c r="O7" s="22">
        <v>0.73703191607760699</v>
      </c>
      <c r="P7" s="22">
        <v>0.55451713599955699</v>
      </c>
      <c r="Q7" s="22">
        <v>0.28568437258778701</v>
      </c>
      <c r="R7" s="22">
        <v>0.76950577172521395</v>
      </c>
      <c r="S7" s="22">
        <v>1.33594997982505</v>
      </c>
      <c r="T7" s="22">
        <v>0.56616320344762305</v>
      </c>
      <c r="U7" s="22">
        <v>0.63911185847442997</v>
      </c>
      <c r="V7" s="22">
        <v>1.1334816009734401</v>
      </c>
      <c r="W7" s="22">
        <v>0.96185938421931305</v>
      </c>
      <c r="X7" s="22">
        <v>0.87235861089184197</v>
      </c>
      <c r="Y7" s="22">
        <v>3.5254749048173299</v>
      </c>
      <c r="Z7" s="22">
        <v>1.15388698840036</v>
      </c>
      <c r="AA7" s="22">
        <v>1.29957366713114</v>
      </c>
      <c r="AB7" s="22">
        <v>1.2604324784412999</v>
      </c>
      <c r="AC7" s="22">
        <v>0.79517788054022298</v>
      </c>
      <c r="AD7" s="22">
        <v>1.7803554187858499</v>
      </c>
      <c r="AE7" s="22">
        <v>0.23333731031609201</v>
      </c>
      <c r="AF7" s="22">
        <v>0.98601597898071303</v>
      </c>
      <c r="AG7" s="22">
        <v>0.53090140271719199</v>
      </c>
      <c r="AH7" s="22">
        <v>0.43310682655274901</v>
      </c>
      <c r="AI7" s="22">
        <v>0.47060177269377002</v>
      </c>
      <c r="AJ7" s="22">
        <v>0.86668930093951202</v>
      </c>
      <c r="AK7" s="22">
        <v>0.47664625412085698</v>
      </c>
    </row>
    <row r="8" spans="3:37" ht="14.5" x14ac:dyDescent="0.35">
      <c r="C8" s="1" t="s">
        <v>128</v>
      </c>
      <c r="D8" s="20" t="s">
        <v>129</v>
      </c>
      <c r="G8" s="21" t="s">
        <v>8</v>
      </c>
      <c r="H8" s="1">
        <v>2018</v>
      </c>
      <c r="I8" s="1" t="s">
        <v>41</v>
      </c>
      <c r="J8" s="22">
        <v>27.131577542973599</v>
      </c>
      <c r="K8" s="23"/>
      <c r="L8" s="22">
        <v>0.373897486374975</v>
      </c>
      <c r="M8" s="22">
        <v>6.66074493403499</v>
      </c>
      <c r="N8" s="22">
        <v>1.3457957919305099</v>
      </c>
      <c r="O8" s="22">
        <v>0.64805463087287196</v>
      </c>
      <c r="P8" s="22">
        <v>0.48149946813234101</v>
      </c>
      <c r="Q8" s="22">
        <v>0.247929982488685</v>
      </c>
      <c r="R8" s="22">
        <v>0.67368745787157902</v>
      </c>
      <c r="S8" s="22">
        <v>1.1456149031137799</v>
      </c>
      <c r="T8" s="22">
        <v>0.49378011021821799</v>
      </c>
      <c r="U8" s="22">
        <v>0.54722173482691405</v>
      </c>
      <c r="V8" s="22">
        <v>0.97262646758485305</v>
      </c>
      <c r="W8" s="22">
        <v>0.83286416374941896</v>
      </c>
      <c r="X8" s="22">
        <v>0.74674766413249005</v>
      </c>
      <c r="Y8" s="22">
        <v>3.0449422514531701</v>
      </c>
      <c r="Z8" s="22">
        <v>1.0126394376791299</v>
      </c>
      <c r="AA8" s="22">
        <v>1.1217784798314201</v>
      </c>
      <c r="AB8" s="22">
        <v>1.08524276473925</v>
      </c>
      <c r="AC8" s="22">
        <v>0.68342924139985906</v>
      </c>
      <c r="AD8" s="22">
        <v>1.55274051805081</v>
      </c>
      <c r="AE8" s="22">
        <v>0.20031586047476799</v>
      </c>
      <c r="AF8" s="22">
        <v>0.86102306186829503</v>
      </c>
      <c r="AG8" s="22">
        <v>0.451316097288886</v>
      </c>
      <c r="AH8" s="22">
        <v>0.37617525772313698</v>
      </c>
      <c r="AI8" s="22">
        <v>0.40231788404487301</v>
      </c>
      <c r="AJ8" s="22">
        <v>0.74109890371757103</v>
      </c>
      <c r="AK8" s="22">
        <v>0.42809298937083901</v>
      </c>
    </row>
    <row r="9" spans="3:37" ht="14.5" x14ac:dyDescent="0.35">
      <c r="C9" s="1" t="s">
        <v>128</v>
      </c>
      <c r="D9" s="20" t="s">
        <v>129</v>
      </c>
      <c r="G9" s="21" t="s">
        <v>8</v>
      </c>
      <c r="H9" s="1">
        <v>2018</v>
      </c>
      <c r="I9" s="1" t="s">
        <v>43</v>
      </c>
      <c r="J9" s="22">
        <v>11.625551</v>
      </c>
      <c r="K9" s="23"/>
      <c r="L9" s="22">
        <v>0.17794099599204999</v>
      </c>
      <c r="M9" s="22">
        <v>2.6576907930321299</v>
      </c>
      <c r="N9" s="22">
        <v>0.48228404218784598</v>
      </c>
      <c r="O9" s="22">
        <v>0.31014966827589202</v>
      </c>
      <c r="P9" s="22">
        <v>0.22090468018989401</v>
      </c>
      <c r="Q9" s="22">
        <v>0.106603976450188</v>
      </c>
      <c r="R9" s="22">
        <v>0.27935990585939302</v>
      </c>
      <c r="S9" s="22">
        <v>0.43225128206324598</v>
      </c>
      <c r="T9" s="22">
        <v>0.20333600685129699</v>
      </c>
      <c r="U9" s="22">
        <v>0.23152778091853199</v>
      </c>
      <c r="V9" s="22">
        <v>0.46795618987426502</v>
      </c>
      <c r="W9" s="22">
        <v>0.30871042636808299</v>
      </c>
      <c r="X9" s="22">
        <v>0.30378726686741397</v>
      </c>
      <c r="Y9" s="22">
        <v>1.6254277052660899</v>
      </c>
      <c r="Z9" s="22">
        <v>0.44225677339931202</v>
      </c>
      <c r="AA9" s="22">
        <v>0.49831113834882401</v>
      </c>
      <c r="AB9" s="22">
        <v>0.40793968700183098</v>
      </c>
      <c r="AC9" s="22">
        <v>0.3789208277735</v>
      </c>
      <c r="AD9" s="22">
        <v>0.60506096800451603</v>
      </c>
      <c r="AE9" s="22">
        <v>8.0693470189707697E-2</v>
      </c>
      <c r="AF9" s="22">
        <v>0.34078379979033402</v>
      </c>
      <c r="AG9" s="22">
        <v>0.15133440977952001</v>
      </c>
      <c r="AH9" s="22">
        <v>0.16503078794415499</v>
      </c>
      <c r="AI9" s="22">
        <v>0.19182704360164701</v>
      </c>
      <c r="AJ9" s="22">
        <v>0.40087863270627699</v>
      </c>
      <c r="AK9" s="22">
        <v>0.154582741264056</v>
      </c>
    </row>
    <row r="10" spans="3:37" ht="14.5" x14ac:dyDescent="0.35">
      <c r="C10" s="1" t="s">
        <v>128</v>
      </c>
      <c r="D10" s="20" t="s">
        <v>129</v>
      </c>
      <c r="G10" s="21" t="s">
        <v>8</v>
      </c>
      <c r="H10" s="1">
        <v>2018</v>
      </c>
      <c r="I10" s="1" t="s">
        <v>45</v>
      </c>
      <c r="J10" s="22">
        <v>7.7245727925227703</v>
      </c>
      <c r="K10" s="23"/>
      <c r="L10" s="22">
        <v>9.2353600579585193E-2</v>
      </c>
      <c r="M10" s="22">
        <v>2.18565051154552</v>
      </c>
      <c r="N10" s="22">
        <v>0.36094016622216002</v>
      </c>
      <c r="O10" s="22">
        <v>0.160971553655473</v>
      </c>
      <c r="P10" s="22">
        <v>0.13739325701343899</v>
      </c>
      <c r="Q10" s="22">
        <v>6.6303111018221506E-2</v>
      </c>
      <c r="R10" s="22">
        <v>0.20907225210952099</v>
      </c>
      <c r="S10" s="22">
        <v>0.31639527280693802</v>
      </c>
      <c r="T10" s="22">
        <v>0.126466294083908</v>
      </c>
      <c r="U10" s="22">
        <v>0.14400037102947</v>
      </c>
      <c r="V10" s="22">
        <v>0.24287511041201201</v>
      </c>
      <c r="W10" s="22">
        <v>0.23103810796296301</v>
      </c>
      <c r="X10" s="22">
        <v>0.19274182814699201</v>
      </c>
      <c r="Y10" s="22">
        <v>0.880626263602864</v>
      </c>
      <c r="Z10" s="22">
        <v>0.239606430141375</v>
      </c>
      <c r="AA10" s="22">
        <v>0.31616005760135901</v>
      </c>
      <c r="AB10" s="22">
        <v>0.25882270135028701</v>
      </c>
      <c r="AC10" s="22">
        <v>0.18845766705778599</v>
      </c>
      <c r="AD10" s="22">
        <v>0.418614934630201</v>
      </c>
      <c r="AE10" s="22">
        <v>5.1980938259190403E-2</v>
      </c>
      <c r="AF10" s="22">
        <v>0.21170504023817699</v>
      </c>
      <c r="AG10" s="22">
        <v>0.104701587785582</v>
      </c>
      <c r="AH10" s="22">
        <v>0.106309162052679</v>
      </c>
      <c r="AI10" s="22">
        <v>0.12357071379453501</v>
      </c>
      <c r="AJ10" s="22">
        <v>0.25823709659708599</v>
      </c>
      <c r="AK10" s="22">
        <v>9.95787628254481E-2</v>
      </c>
    </row>
    <row r="11" spans="3:37" ht="14.5" x14ac:dyDescent="0.35">
      <c r="C11" s="1" t="s">
        <v>128</v>
      </c>
      <c r="D11" s="20" t="s">
        <v>129</v>
      </c>
      <c r="G11" s="21" t="s">
        <v>8</v>
      </c>
      <c r="H11" s="1">
        <v>2018</v>
      </c>
      <c r="I11" s="1" t="s">
        <v>47</v>
      </c>
      <c r="J11" s="22">
        <v>3.5132998087277101</v>
      </c>
      <c r="K11" s="23"/>
      <c r="L11" s="22">
        <v>4.2004379525771102E-2</v>
      </c>
      <c r="M11" s="22">
        <v>0.99408028513777102</v>
      </c>
      <c r="N11" s="22">
        <v>0.16416325549782501</v>
      </c>
      <c r="O11" s="22">
        <v>7.3213282321037701E-2</v>
      </c>
      <c r="P11" s="22">
        <v>6.2489372105217399E-2</v>
      </c>
      <c r="Q11" s="22">
        <v>3.0156063450376601E-2</v>
      </c>
      <c r="R11" s="22">
        <v>9.5090501840783506E-2</v>
      </c>
      <c r="S11" s="22">
        <v>0.143903291650118</v>
      </c>
      <c r="T11" s="22">
        <v>5.75195572298293E-2</v>
      </c>
      <c r="U11" s="22">
        <v>6.5494427922832596E-2</v>
      </c>
      <c r="V11" s="22">
        <v>0.110464759912835</v>
      </c>
      <c r="W11" s="22">
        <v>0.105081039730871</v>
      </c>
      <c r="X11" s="22">
        <v>8.7663078095158206E-2</v>
      </c>
      <c r="Y11" s="22">
        <v>0.40052753292342302</v>
      </c>
      <c r="Z11" s="22">
        <v>0.108978094685117</v>
      </c>
      <c r="AA11" s="22">
        <v>0.14379631077765201</v>
      </c>
      <c r="AB11" s="22">
        <v>0.117718063066032</v>
      </c>
      <c r="AC11" s="22">
        <v>8.5714550618035304E-2</v>
      </c>
      <c r="AD11" s="22">
        <v>0.190394965426499</v>
      </c>
      <c r="AE11" s="22">
        <v>2.36420350158753E-2</v>
      </c>
      <c r="AF11" s="22">
        <v>9.6287949813282703E-2</v>
      </c>
      <c r="AG11" s="22">
        <v>4.7620506430678201E-2</v>
      </c>
      <c r="AH11" s="22">
        <v>4.8351665359049598E-2</v>
      </c>
      <c r="AI11" s="22">
        <v>5.6202585799816303E-2</v>
      </c>
      <c r="AJ11" s="22">
        <v>0.117451717583548</v>
      </c>
      <c r="AK11" s="22">
        <v>4.5290536808279797E-2</v>
      </c>
    </row>
    <row r="12" spans="3:37" ht="14.5" x14ac:dyDescent="0.35">
      <c r="C12" s="1" t="s">
        <v>128</v>
      </c>
      <c r="D12" s="20" t="s">
        <v>129</v>
      </c>
      <c r="G12" s="21" t="s">
        <v>8</v>
      </c>
      <c r="H12" s="1">
        <v>2018</v>
      </c>
      <c r="I12" s="1" t="s">
        <v>49</v>
      </c>
      <c r="J12" s="22">
        <v>21.784659175997099</v>
      </c>
      <c r="K12" s="23"/>
      <c r="L12" s="22">
        <v>0.26045346019004401</v>
      </c>
      <c r="M12" s="22">
        <v>6.1639203553045503</v>
      </c>
      <c r="N12" s="22">
        <v>1.0179149987024101</v>
      </c>
      <c r="O12" s="22">
        <v>0.45396820349853301</v>
      </c>
      <c r="P12" s="22">
        <v>0.387473243829765</v>
      </c>
      <c r="Q12" s="22">
        <v>0.18698647998221901</v>
      </c>
      <c r="R12" s="22">
        <v>0.58962066611279595</v>
      </c>
      <c r="S12" s="22">
        <v>0.89229053413382597</v>
      </c>
      <c r="T12" s="22">
        <v>0.35665727903246103</v>
      </c>
      <c r="U12" s="22">
        <v>0.40610647195022498</v>
      </c>
      <c r="V12" s="22">
        <v>0.68495069497951599</v>
      </c>
      <c r="W12" s="22">
        <v>0.65156825805464502</v>
      </c>
      <c r="X12" s="22">
        <v>0.54356598713202597</v>
      </c>
      <c r="Y12" s="22">
        <v>2.4835215524915499</v>
      </c>
      <c r="Z12" s="22">
        <v>0.67573243947675998</v>
      </c>
      <c r="AA12" s="22">
        <v>0.89162718572295796</v>
      </c>
      <c r="AB12" s="22">
        <v>0.72992571723638999</v>
      </c>
      <c r="AC12" s="22">
        <v>0.53148389642096905</v>
      </c>
      <c r="AD12" s="22">
        <v>1.1805680290473299</v>
      </c>
      <c r="AE12" s="22">
        <v>0.146595423985277</v>
      </c>
      <c r="AF12" s="22">
        <v>0.59704559349789399</v>
      </c>
      <c r="AG12" s="22">
        <v>0.29527696435231898</v>
      </c>
      <c r="AH12" s="22">
        <v>0.29981060762935702</v>
      </c>
      <c r="AI12" s="22">
        <v>0.34849123135384003</v>
      </c>
      <c r="AJ12" s="22">
        <v>0.72827420843415902</v>
      </c>
      <c r="AK12" s="22">
        <v>0.28082969344526898</v>
      </c>
    </row>
    <row r="13" spans="3:37" ht="14.5" x14ac:dyDescent="0.35">
      <c r="C13" s="1" t="s">
        <v>128</v>
      </c>
      <c r="D13" s="20" t="s">
        <v>129</v>
      </c>
      <c r="G13" s="21" t="s">
        <v>8</v>
      </c>
      <c r="H13" s="1">
        <v>2018</v>
      </c>
      <c r="I13" s="1" t="s">
        <v>51</v>
      </c>
      <c r="J13" s="22">
        <v>0.23349320028657899</v>
      </c>
      <c r="K13" s="23"/>
      <c r="L13" s="22">
        <v>0</v>
      </c>
      <c r="M13" s="22">
        <v>0.13599128494106499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22">
        <v>0</v>
      </c>
      <c r="T13" s="22">
        <v>0</v>
      </c>
      <c r="U13" s="22">
        <v>0</v>
      </c>
      <c r="V13" s="22">
        <v>0</v>
      </c>
      <c r="W13" s="22">
        <v>0</v>
      </c>
      <c r="X13" s="22">
        <v>4.7489540821759602E-2</v>
      </c>
      <c r="Y13" s="22">
        <v>4.7056267691773199E-4</v>
      </c>
      <c r="Z13" s="22">
        <v>4.7235778638893701E-2</v>
      </c>
      <c r="AA13" s="22">
        <v>0</v>
      </c>
      <c r="AB13" s="22">
        <v>0</v>
      </c>
      <c r="AC13" s="22">
        <v>0</v>
      </c>
      <c r="AD13" s="22">
        <v>0</v>
      </c>
      <c r="AE13" s="22">
        <v>0</v>
      </c>
      <c r="AF13" s="22">
        <v>9.4112535383546506E-5</v>
      </c>
      <c r="AG13" s="22">
        <v>0</v>
      </c>
      <c r="AH13" s="22">
        <v>0</v>
      </c>
      <c r="AI13" s="22">
        <v>0</v>
      </c>
      <c r="AJ13" s="22">
        <v>0</v>
      </c>
      <c r="AK13" s="22">
        <v>0</v>
      </c>
    </row>
    <row r="14" spans="3:37" ht="14.5" x14ac:dyDescent="0.35">
      <c r="C14" s="1" t="s">
        <v>128</v>
      </c>
      <c r="D14" s="20" t="s">
        <v>129</v>
      </c>
      <c r="G14" s="21" t="s">
        <v>8</v>
      </c>
      <c r="H14" s="1">
        <v>2018</v>
      </c>
      <c r="I14" s="8" t="s">
        <v>53</v>
      </c>
      <c r="J14" s="22">
        <v>45.935836654432002</v>
      </c>
      <c r="K14" s="23"/>
      <c r="L14" s="22">
        <v>0</v>
      </c>
      <c r="M14" s="22">
        <v>40.411547456014503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  <c r="W14" s="22">
        <v>0</v>
      </c>
      <c r="X14" s="22">
        <v>2.3928132767411898</v>
      </c>
      <c r="Y14" s="22">
        <v>2.2124403851853902</v>
      </c>
      <c r="Z14" s="22">
        <v>0.24110252653151401</v>
      </c>
      <c r="AA14" s="22">
        <v>0</v>
      </c>
      <c r="AB14" s="22">
        <v>0</v>
      </c>
      <c r="AC14" s="22">
        <v>0</v>
      </c>
      <c r="AD14" s="22">
        <v>0</v>
      </c>
      <c r="AE14" s="22">
        <v>0</v>
      </c>
      <c r="AF14" s="22">
        <v>0.68832808501139198</v>
      </c>
      <c r="AG14" s="22">
        <v>0</v>
      </c>
      <c r="AH14" s="22">
        <v>0</v>
      </c>
      <c r="AI14" s="22">
        <v>0</v>
      </c>
      <c r="AJ14" s="22">
        <v>0</v>
      </c>
      <c r="AK14" s="22">
        <v>0</v>
      </c>
    </row>
    <row r="15" spans="3:37" ht="14.5" x14ac:dyDescent="0.35">
      <c r="C15" s="1" t="s">
        <v>128</v>
      </c>
      <c r="D15" s="24" t="s">
        <v>129</v>
      </c>
      <c r="G15" s="21" t="s">
        <v>8</v>
      </c>
      <c r="H15" s="1">
        <v>2018</v>
      </c>
      <c r="I15" s="1" t="s">
        <v>130</v>
      </c>
      <c r="J15" s="23">
        <v>1.1293662452688</v>
      </c>
      <c r="K15" s="23">
        <v>1.1293662452688</v>
      </c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</row>
    <row r="16" spans="3:37" ht="14.5" x14ac:dyDescent="0.35">
      <c r="C16" s="1" t="s">
        <v>128</v>
      </c>
      <c r="D16" s="24" t="s">
        <v>129</v>
      </c>
      <c r="G16" s="21" t="s">
        <v>8</v>
      </c>
      <c r="H16" s="1">
        <v>2018</v>
      </c>
      <c r="I16" s="1" t="s">
        <v>131</v>
      </c>
      <c r="J16" s="23">
        <v>2.0006897535500099</v>
      </c>
      <c r="K16" s="23">
        <v>2.0006897535500099</v>
      </c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</row>
    <row r="17" spans="3:37" ht="14.5" x14ac:dyDescent="0.35">
      <c r="C17" s="1" t="s">
        <v>128</v>
      </c>
      <c r="D17" s="24" t="s">
        <v>129</v>
      </c>
      <c r="G17" s="21" t="s">
        <v>8</v>
      </c>
      <c r="H17" s="1">
        <v>2018</v>
      </c>
      <c r="I17" s="1" t="s">
        <v>132</v>
      </c>
      <c r="J17" s="23">
        <v>0.77162665337257497</v>
      </c>
      <c r="K17" s="23">
        <v>0.77162665337257497</v>
      </c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</row>
    <row r="18" spans="3:37" ht="14.5" x14ac:dyDescent="0.35">
      <c r="C18" s="1" t="s">
        <v>128</v>
      </c>
      <c r="D18" s="24" t="s">
        <v>129</v>
      </c>
      <c r="G18" s="21" t="s">
        <v>8</v>
      </c>
      <c r="H18" s="1">
        <v>2018</v>
      </c>
      <c r="I18" s="1" t="s">
        <v>133</v>
      </c>
      <c r="J18" s="23">
        <v>1.0288379823457801</v>
      </c>
      <c r="K18" s="23">
        <v>1.0288379823457801</v>
      </c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</row>
    <row r="19" spans="3:37" ht="14.5" x14ac:dyDescent="0.35">
      <c r="C19" s="1" t="s">
        <v>128</v>
      </c>
      <c r="D19" s="24" t="s">
        <v>129</v>
      </c>
      <c r="G19" s="21" t="s">
        <v>8</v>
      </c>
      <c r="H19" s="1">
        <v>2018</v>
      </c>
      <c r="I19" s="1" t="s">
        <v>134</v>
      </c>
      <c r="J19" s="23">
        <v>0.83034086441921995</v>
      </c>
      <c r="K19" s="23">
        <v>0.83034086441921995</v>
      </c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</row>
    <row r="20" spans="3:37" ht="14.5" x14ac:dyDescent="0.35">
      <c r="C20" s="1" t="s">
        <v>128</v>
      </c>
      <c r="D20" s="24" t="s">
        <v>129</v>
      </c>
      <c r="G20" s="21" t="s">
        <v>8</v>
      </c>
      <c r="H20" s="1">
        <v>2018</v>
      </c>
      <c r="I20" s="1" t="s">
        <v>135</v>
      </c>
      <c r="J20" s="23">
        <v>9.2169270601308995</v>
      </c>
      <c r="K20" s="23">
        <v>9.2169270601308995</v>
      </c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</row>
    <row r="21" spans="3:37" ht="14.5" x14ac:dyDescent="0.35">
      <c r="C21" s="1" t="s">
        <v>128</v>
      </c>
      <c r="D21" s="24" t="s">
        <v>129</v>
      </c>
      <c r="G21" s="21" t="s">
        <v>8</v>
      </c>
      <c r="H21" s="1">
        <v>2018</v>
      </c>
      <c r="I21" s="1" t="s">
        <v>136</v>
      </c>
      <c r="J21" s="23">
        <v>0</v>
      </c>
      <c r="K21" s="23">
        <v>0</v>
      </c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</row>
    <row r="22" spans="3:37" ht="14.5" x14ac:dyDescent="0.35">
      <c r="C22" s="1" t="s">
        <v>128</v>
      </c>
      <c r="D22" s="24" t="s">
        <v>129</v>
      </c>
      <c r="G22" s="21" t="s">
        <v>8</v>
      </c>
      <c r="H22" s="1">
        <v>2018</v>
      </c>
      <c r="I22" s="1" t="s">
        <v>55</v>
      </c>
      <c r="J22" s="23">
        <v>206.79888500000001</v>
      </c>
      <c r="K22" s="23">
        <v>206.79888500000001</v>
      </c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</row>
    <row r="23" spans="3:37" ht="14.5" x14ac:dyDescent="0.35">
      <c r="C23" s="1" t="s">
        <v>128</v>
      </c>
      <c r="D23" s="24" t="s">
        <v>129</v>
      </c>
      <c r="G23" s="21" t="s">
        <v>8</v>
      </c>
      <c r="H23" s="1">
        <v>2018</v>
      </c>
      <c r="I23" s="1" t="s">
        <v>57</v>
      </c>
      <c r="J23" s="23">
        <v>766.351721</v>
      </c>
      <c r="K23" s="23">
        <v>766.351721</v>
      </c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</row>
    <row r="24" spans="3:37" ht="14.5" x14ac:dyDescent="0.35">
      <c r="C24" s="1" t="s">
        <v>128</v>
      </c>
      <c r="D24" s="24" t="s">
        <v>129</v>
      </c>
      <c r="G24" s="21" t="s">
        <v>8</v>
      </c>
      <c r="H24" s="1">
        <v>2018</v>
      </c>
      <c r="I24" s="1" t="s">
        <v>59</v>
      </c>
      <c r="J24" s="23">
        <v>724.42972899999995</v>
      </c>
      <c r="K24" s="23">
        <v>724.42972899999995</v>
      </c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</row>
    <row r="25" spans="3:37" ht="14.5" x14ac:dyDescent="0.35">
      <c r="C25" s="1" t="s">
        <v>128</v>
      </c>
      <c r="D25" s="20" t="s">
        <v>129</v>
      </c>
      <c r="G25" s="21" t="s">
        <v>8</v>
      </c>
      <c r="H25" s="1">
        <v>2018</v>
      </c>
      <c r="I25" s="1" t="s">
        <v>9</v>
      </c>
      <c r="J25" s="22">
        <v>2.0712927345907701</v>
      </c>
      <c r="K25" s="22">
        <v>2.0712927345907701</v>
      </c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</row>
    <row r="26" spans="3:37" ht="14.5" x14ac:dyDescent="0.35">
      <c r="C26" s="1" t="s">
        <v>128</v>
      </c>
      <c r="D26" s="20" t="s">
        <v>129</v>
      </c>
      <c r="G26" s="21" t="s">
        <v>8</v>
      </c>
      <c r="H26" s="1">
        <v>2018</v>
      </c>
      <c r="I26" s="1" t="s">
        <v>11</v>
      </c>
      <c r="J26" s="22">
        <v>22.2490403410117</v>
      </c>
      <c r="K26" s="22">
        <v>22.2490403410117</v>
      </c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</row>
    <row r="27" spans="3:37" ht="14.5" x14ac:dyDescent="0.35">
      <c r="C27" s="1" t="s">
        <v>128</v>
      </c>
      <c r="D27" s="20" t="s">
        <v>129</v>
      </c>
      <c r="G27" s="21" t="s">
        <v>8</v>
      </c>
      <c r="H27" s="1">
        <v>2018</v>
      </c>
      <c r="I27" s="1" t="s">
        <v>13</v>
      </c>
      <c r="J27" s="22">
        <v>1.2014578872914701</v>
      </c>
      <c r="K27" s="22">
        <v>1.2014578872914701</v>
      </c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</row>
    <row r="28" spans="3:37" ht="14.5" x14ac:dyDescent="0.35">
      <c r="C28" s="1" t="s">
        <v>128</v>
      </c>
      <c r="D28" s="20" t="s">
        <v>129</v>
      </c>
      <c r="G28" s="21" t="s">
        <v>8</v>
      </c>
      <c r="H28" s="1">
        <v>2018</v>
      </c>
      <c r="I28" s="1" t="s">
        <v>15</v>
      </c>
      <c r="J28" s="22">
        <v>6.6890404714869804</v>
      </c>
      <c r="K28" s="22">
        <v>6.6890404714869804</v>
      </c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</row>
    <row r="29" spans="3:37" ht="14.5" x14ac:dyDescent="0.35">
      <c r="C29" s="1" t="s">
        <v>128</v>
      </c>
      <c r="D29" s="20" t="s">
        <v>129</v>
      </c>
      <c r="G29" s="21" t="s">
        <v>8</v>
      </c>
      <c r="H29" s="1">
        <v>2018</v>
      </c>
      <c r="I29" s="1" t="s">
        <v>17</v>
      </c>
      <c r="J29" s="22">
        <v>0.67287296253748397</v>
      </c>
      <c r="K29" s="22">
        <v>0.67287296253748397</v>
      </c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</row>
    <row r="30" spans="3:37" ht="14.5" x14ac:dyDescent="0.35">
      <c r="C30" s="1" t="s">
        <v>128</v>
      </c>
      <c r="D30" s="20" t="s">
        <v>129</v>
      </c>
      <c r="G30" s="21" t="s">
        <v>8</v>
      </c>
      <c r="H30" s="1">
        <v>2018</v>
      </c>
      <c r="I30" s="1" t="s">
        <v>19</v>
      </c>
      <c r="J30" s="22">
        <v>10.5976971594968</v>
      </c>
      <c r="K30" s="22">
        <v>10.5976971594968</v>
      </c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</row>
    <row r="31" spans="3:37" ht="14.5" x14ac:dyDescent="0.35">
      <c r="C31" s="1" t="s">
        <v>128</v>
      </c>
      <c r="D31" s="20" t="s">
        <v>129</v>
      </c>
      <c r="G31" s="21" t="s">
        <v>8</v>
      </c>
      <c r="H31" s="1">
        <v>2018</v>
      </c>
      <c r="I31" s="1" t="s">
        <v>21</v>
      </c>
      <c r="J31" s="22">
        <v>1.14056826967015</v>
      </c>
      <c r="K31" s="22">
        <v>1.14056826967015</v>
      </c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</row>
    <row r="32" spans="3:37" ht="14.5" x14ac:dyDescent="0.35">
      <c r="C32" s="1" t="s">
        <v>128</v>
      </c>
      <c r="D32" s="20" t="s">
        <v>129</v>
      </c>
      <c r="G32" s="21" t="s">
        <v>8</v>
      </c>
      <c r="H32" s="1">
        <v>2018</v>
      </c>
      <c r="I32" s="1" t="s">
        <v>23</v>
      </c>
      <c r="J32" s="22">
        <v>17.770098364755199</v>
      </c>
      <c r="K32" s="22">
        <v>17.770098364755199</v>
      </c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</row>
    <row r="33" spans="3:37" ht="14.5" x14ac:dyDescent="0.35">
      <c r="C33" s="1" t="s">
        <v>128</v>
      </c>
      <c r="D33" s="20" t="s">
        <v>129</v>
      </c>
      <c r="G33" s="21" t="s">
        <v>8</v>
      </c>
      <c r="H33" s="1">
        <v>2018</v>
      </c>
      <c r="I33" s="1" t="s">
        <v>25</v>
      </c>
      <c r="J33" s="22">
        <v>19.5397050142764</v>
      </c>
      <c r="K33" s="22">
        <v>19.5397050142764</v>
      </c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</row>
    <row r="34" spans="3:37" ht="14.5" x14ac:dyDescent="0.35">
      <c r="C34" s="1" t="s">
        <v>128</v>
      </c>
      <c r="D34" s="20" t="s">
        <v>129</v>
      </c>
      <c r="G34" s="21" t="s">
        <v>8</v>
      </c>
      <c r="H34" s="1">
        <v>2018</v>
      </c>
      <c r="I34" s="1" t="s">
        <v>27</v>
      </c>
      <c r="J34" s="22">
        <v>1.28965569884044</v>
      </c>
      <c r="K34" s="22">
        <v>1.28965569884044</v>
      </c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</row>
    <row r="35" spans="3:37" ht="14.5" x14ac:dyDescent="0.35">
      <c r="C35" s="1" t="s">
        <v>128</v>
      </c>
      <c r="D35" s="20" t="s">
        <v>129</v>
      </c>
      <c r="G35" s="21" t="s">
        <v>8</v>
      </c>
      <c r="H35" s="1">
        <v>2018</v>
      </c>
      <c r="I35" s="1" t="s">
        <v>29</v>
      </c>
      <c r="J35" s="22">
        <v>4.2689583715443504</v>
      </c>
      <c r="K35" s="22">
        <v>4.2689583715443504</v>
      </c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</row>
    <row r="36" spans="3:37" ht="14.5" x14ac:dyDescent="0.35">
      <c r="C36" s="1" t="s">
        <v>128</v>
      </c>
      <c r="D36" s="20" t="s">
        <v>129</v>
      </c>
      <c r="G36" s="21" t="s">
        <v>8</v>
      </c>
      <c r="H36" s="1">
        <v>2018</v>
      </c>
      <c r="I36" s="1" t="s">
        <v>31</v>
      </c>
      <c r="J36" s="22">
        <v>0.16518244671693</v>
      </c>
      <c r="K36" s="22">
        <v>0.16518244671693</v>
      </c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</row>
    <row r="37" spans="3:37" ht="14.5" x14ac:dyDescent="0.35">
      <c r="C37" s="1" t="s">
        <v>128</v>
      </c>
      <c r="D37" s="20" t="s">
        <v>129</v>
      </c>
      <c r="G37" s="21" t="s">
        <v>8</v>
      </c>
      <c r="H37" s="1">
        <v>2018</v>
      </c>
      <c r="I37" s="1" t="s">
        <v>33</v>
      </c>
      <c r="J37" s="22">
        <v>4.2546573385120396</v>
      </c>
      <c r="K37" s="22">
        <v>4.2546573385120396</v>
      </c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</row>
    <row r="38" spans="3:37" ht="14.5" x14ac:dyDescent="0.35">
      <c r="C38" s="1" t="s">
        <v>128</v>
      </c>
      <c r="D38" s="20" t="s">
        <v>129</v>
      </c>
      <c r="G38" s="21" t="s">
        <v>8</v>
      </c>
      <c r="H38" s="1">
        <v>2018</v>
      </c>
      <c r="I38" s="26" t="s">
        <v>35</v>
      </c>
      <c r="J38" s="1">
        <v>4.0239683065477196</v>
      </c>
      <c r="K38" s="1">
        <v>4.0239683065477196</v>
      </c>
    </row>
    <row r="39" spans="3:37" ht="14.5" x14ac:dyDescent="0.35">
      <c r="C39" s="1" t="s">
        <v>128</v>
      </c>
      <c r="D39" s="20" t="s">
        <v>129</v>
      </c>
      <c r="G39" s="21" t="s">
        <v>8</v>
      </c>
      <c r="H39" s="1">
        <v>2018</v>
      </c>
      <c r="I39" s="1" t="s">
        <v>137</v>
      </c>
    </row>
    <row r="40" spans="3:37" ht="14.5" x14ac:dyDescent="0.35">
      <c r="C40" s="1" t="s">
        <v>128</v>
      </c>
      <c r="D40" s="20" t="s">
        <v>129</v>
      </c>
      <c r="G40" s="21" t="s">
        <v>8</v>
      </c>
      <c r="H40" s="1">
        <v>2018</v>
      </c>
      <c r="I40" s="1" t="s">
        <v>139</v>
      </c>
    </row>
    <row r="41" spans="3:37" ht="14.5" x14ac:dyDescent="0.35">
      <c r="C41" s="1" t="s">
        <v>128</v>
      </c>
      <c r="D41" s="20" t="s">
        <v>129</v>
      </c>
      <c r="G41" s="21" t="s">
        <v>8</v>
      </c>
      <c r="H41" s="1">
        <v>2018</v>
      </c>
      <c r="I41" s="1" t="s">
        <v>141</v>
      </c>
      <c r="J41" s="1">
        <v>5.6291760000000002</v>
      </c>
      <c r="K41" s="1">
        <v>5.6291760000000002</v>
      </c>
    </row>
    <row r="42" spans="3:37" ht="14.5" x14ac:dyDescent="0.35">
      <c r="C42" s="1" t="s">
        <v>128</v>
      </c>
      <c r="D42" s="20" t="s">
        <v>129</v>
      </c>
      <c r="G42" s="21" t="s">
        <v>8</v>
      </c>
      <c r="H42" s="1">
        <v>2018</v>
      </c>
      <c r="I42" s="1" t="s">
        <v>143</v>
      </c>
      <c r="J42" s="1">
        <v>0.48</v>
      </c>
      <c r="K42" s="1">
        <v>0.48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dimension ref="B2:AF246"/>
  <sheetViews>
    <sheetView zoomScaleNormal="100" workbookViewId="0">
      <selection activeCell="L23" sqref="L23"/>
    </sheetView>
  </sheetViews>
  <sheetFormatPr defaultColWidth="9.1796875" defaultRowHeight="12.5" x14ac:dyDescent="0.25"/>
  <cols>
    <col min="1" max="3" width="9.1796875" style="1"/>
    <col min="4" max="4" width="11.1796875" style="1" bestFit="1" customWidth="1"/>
    <col min="5" max="26" width="9.1796875" style="1"/>
    <col min="27" max="27" width="9.1796875" style="1" customWidth="1"/>
    <col min="28" max="16384" width="9.1796875" style="1"/>
  </cols>
  <sheetData>
    <row r="2" spans="2:32" x14ac:dyDescent="0.25">
      <c r="B2" s="1" t="s">
        <v>124</v>
      </c>
    </row>
    <row r="3" spans="2:32" ht="15" thickBot="1" x14ac:dyDescent="0.35">
      <c r="B3" s="14" t="s">
        <v>123</v>
      </c>
      <c r="C3" s="14" t="s">
        <v>2</v>
      </c>
      <c r="D3" s="14" t="s">
        <v>3</v>
      </c>
      <c r="E3" s="14" t="s">
        <v>7</v>
      </c>
      <c r="F3" s="14" t="s">
        <v>122</v>
      </c>
      <c r="G3" s="13" t="str">
        <f>Regions!E$3</f>
        <v>IE-CW</v>
      </c>
      <c r="H3" s="13" t="str">
        <f>Regions!F$3</f>
        <v>IE-D</v>
      </c>
      <c r="I3" s="13" t="str">
        <f>Regions!G$3</f>
        <v>IE-KE</v>
      </c>
      <c r="J3" s="13" t="str">
        <f>Regions!H$3</f>
        <v>IE-KK</v>
      </c>
      <c r="K3" s="13" t="str">
        <f>Regions!I$3</f>
        <v>IE-LS</v>
      </c>
      <c r="L3" s="13" t="str">
        <f>Regions!J$3</f>
        <v>IE-LD</v>
      </c>
      <c r="M3" s="13" t="str">
        <f>Regions!K$3</f>
        <v>IE-LH</v>
      </c>
      <c r="N3" s="13" t="str">
        <f>Regions!L$3</f>
        <v>IE-MH</v>
      </c>
      <c r="O3" s="13" t="str">
        <f>Regions!M$3</f>
        <v>IE-OY</v>
      </c>
      <c r="P3" s="13" t="str">
        <f>Regions!N$3</f>
        <v>IE-WH</v>
      </c>
      <c r="Q3" s="13" t="str">
        <f>Regions!O$3</f>
        <v>IE-WX</v>
      </c>
      <c r="R3" s="13" t="str">
        <f>Regions!P$3</f>
        <v>IE-WW</v>
      </c>
      <c r="S3" s="13" t="str">
        <f>Regions!Q$3</f>
        <v>IE-CE</v>
      </c>
      <c r="T3" s="13" t="str">
        <f>Regions!R$3</f>
        <v>IE-CO</v>
      </c>
      <c r="U3" s="13" t="str">
        <f>Regions!S$3</f>
        <v>IE-KY</v>
      </c>
      <c r="V3" s="13" t="str">
        <f>Regions!T$3</f>
        <v>IE-LK</v>
      </c>
      <c r="W3" s="13" t="str">
        <f>Regions!U$3</f>
        <v>IE-TA</v>
      </c>
      <c r="X3" s="13" t="str">
        <f>Regions!V$3</f>
        <v>IE-WD</v>
      </c>
      <c r="Y3" s="13" t="str">
        <f>Regions!W$3</f>
        <v>IE-G</v>
      </c>
      <c r="Z3" s="13" t="str">
        <f>Regions!X$3</f>
        <v>IE-LM</v>
      </c>
      <c r="AA3" s="13" t="str">
        <f>Regions!Y$3</f>
        <v>IE-MO</v>
      </c>
      <c r="AB3" s="13" t="str">
        <f>Regions!Z$3</f>
        <v>IE-RN</v>
      </c>
      <c r="AC3" s="13" t="str">
        <f>Regions!AA$3</f>
        <v>IE-SO</v>
      </c>
      <c r="AD3" s="13" t="str">
        <f>Regions!AB$3</f>
        <v>IE-CN</v>
      </c>
      <c r="AE3" s="13" t="str">
        <f>Regions!AC$3</f>
        <v>IE-DL</v>
      </c>
      <c r="AF3" s="13" t="str">
        <f>Regions!AD$3</f>
        <v>IE-MN</v>
      </c>
    </row>
    <row r="4" spans="2:32" x14ac:dyDescent="0.25">
      <c r="D4" s="1" t="s">
        <v>8</v>
      </c>
      <c r="E4" s="1" t="str">
        <f>DEMANDS!$F$17</f>
        <v>TRAPS</v>
      </c>
      <c r="F4" s="1">
        <v>2020</v>
      </c>
      <c r="G4" s="10">
        <f>HLOOKUP(REG_TRA_DEMANDS!G$3,'BY-Demands'!$J$5:$AK$14,MATCH($E4,'BY-Demands'!$I$5:$I$14,0),FALSE)*HLOOKUP(REG_TRA_DEMANDS!$F4,DEMANDS!$H$2:$CL$25,MATCH($E4,DEMANDS!$F$2:$F$25,0),FALSE)/HLOOKUP(2018,DEMANDS!$H$2:$CL$25,MATCH($E4,DEMANDS!$F$2:$F$25,0),FALSE)</f>
        <v>0.14102260336618419</v>
      </c>
      <c r="H4" s="10">
        <f>HLOOKUP(REG_TRA_DEMANDS!H$3,'BY-Demands'!$J$5:$AK$14,MATCH($E4,'BY-Demands'!$I$5:$I$14,0),FALSE)*HLOOKUP(REG_TRA_DEMANDS!$F4,DEMANDS!$H$2:$CL$25,MATCH($E4,DEMANDS!$F$2:$F$25,0),FALSE)/HLOOKUP(2018,DEMANDS!$H$2:$CL$25,MATCH($E4,DEMANDS!$F$2:$F$25,0),FALSE)</f>
        <v>2.8193762108637852</v>
      </c>
      <c r="I4" s="10">
        <f>HLOOKUP(REG_TRA_DEMANDS!I$3,'BY-Demands'!$J$5:$AK$14,MATCH($E4,'BY-Demands'!$I$5:$I$14,0),FALSE)*HLOOKUP(REG_TRA_DEMANDS!$F4,DEMANDS!$H$2:$CL$25,MATCH($E4,DEMANDS!$F$2:$F$25,0),FALSE)/HLOOKUP(2018,DEMANDS!$H$2:$CL$25,MATCH($E4,DEMANDS!$F$2:$F$25,0),FALSE)</f>
        <v>0.51996369762144268</v>
      </c>
      <c r="J4" s="10">
        <f>HLOOKUP(REG_TRA_DEMANDS!J$3,'BY-Demands'!$J$5:$AK$14,MATCH($E4,'BY-Demands'!$I$5:$I$14,0),FALSE)*HLOOKUP(REG_TRA_DEMANDS!$F4,DEMANDS!$H$2:$CL$25,MATCH($E4,DEMANDS!$F$2:$F$25,0),FALSE)/HLOOKUP(2018,DEMANDS!$H$2:$CL$25,MATCH($E4,DEMANDS!$F$2:$F$25,0),FALSE)</f>
        <v>0.2412295956815371</v>
      </c>
      <c r="K4" s="10">
        <f>HLOOKUP(REG_TRA_DEMANDS!K$3,'BY-Demands'!$J$5:$AK$14,MATCH($E4,'BY-Demands'!$I$5:$I$14,0),FALSE)*HLOOKUP(REG_TRA_DEMANDS!$F4,DEMANDS!$H$2:$CL$25,MATCH($E4,DEMANDS!$F$2:$F$25,0),FALSE)/HLOOKUP(2018,DEMANDS!$H$2:$CL$25,MATCH($E4,DEMANDS!$F$2:$F$25,0),FALSE)</f>
        <v>0.19018531303154435</v>
      </c>
      <c r="L4" s="10">
        <f>HLOOKUP(REG_TRA_DEMANDS!L$3,'BY-Demands'!$J$5:$AK$14,MATCH($E4,'BY-Demands'!$I$5:$I$14,0),FALSE)*HLOOKUP(REG_TRA_DEMANDS!$F4,DEMANDS!$H$2:$CL$25,MATCH($E4,DEMANDS!$F$2:$F$25,0),FALSE)/HLOOKUP(2018,DEMANDS!$H$2:$CL$25,MATCH($E4,DEMANDS!$F$2:$F$25,0),FALSE)</f>
        <v>9.5561633661176384E-2</v>
      </c>
      <c r="M4" s="10">
        <f>HLOOKUP(REG_TRA_DEMANDS!M$3,'BY-Demands'!$J$5:$AK$14,MATCH($E4,'BY-Demands'!$I$5:$I$14,0),FALSE)*HLOOKUP(REG_TRA_DEMANDS!$F4,DEMANDS!$H$2:$CL$25,MATCH($E4,DEMANDS!$F$2:$F$25,0),FALSE)/HLOOKUP(2018,DEMANDS!$H$2:$CL$25,MATCH($E4,DEMANDS!$F$2:$F$25,0),FALSE)</f>
        <v>0.27402416687719383</v>
      </c>
      <c r="N4" s="10">
        <f>HLOOKUP(REG_TRA_DEMANDS!N$3,'BY-Demands'!$J$5:$AK$14,MATCH($E4,'BY-Demands'!$I$5:$I$14,0),FALSE)*HLOOKUP(REG_TRA_DEMANDS!$F4,DEMANDS!$H$2:$CL$25,MATCH($E4,DEMANDS!$F$2:$F$25,0),FALSE)/HLOOKUP(2018,DEMANDS!$H$2:$CL$25,MATCH($E4,DEMANDS!$F$2:$F$25,0),FALSE)</f>
        <v>0.45105079601868803</v>
      </c>
      <c r="O4" s="10">
        <f>HLOOKUP(REG_TRA_DEMANDS!O$3,'BY-Demands'!$J$5:$AK$14,MATCH($E4,'BY-Demands'!$I$5:$I$14,0),FALSE)*HLOOKUP(REG_TRA_DEMANDS!$F4,DEMANDS!$H$2:$CL$25,MATCH($E4,DEMANDS!$F$2:$F$25,0),FALSE)/HLOOKUP(2018,DEMANDS!$H$2:$CL$25,MATCH($E4,DEMANDS!$F$2:$F$25,0),FALSE)</f>
        <v>0.18671376666095213</v>
      </c>
      <c r="P4" s="10">
        <f>HLOOKUP(REG_TRA_DEMANDS!P$3,'BY-Demands'!$J$5:$AK$14,MATCH($E4,'BY-Demands'!$I$5:$I$14,0),FALSE)*HLOOKUP(REG_TRA_DEMANDS!$F4,DEMANDS!$H$2:$CL$25,MATCH($E4,DEMANDS!$F$2:$F$25,0),FALSE)/HLOOKUP(2018,DEMANDS!$H$2:$CL$25,MATCH($E4,DEMANDS!$F$2:$F$25,0),FALSE)</f>
        <v>0.21163803569729758</v>
      </c>
      <c r="Q4" s="10">
        <f>HLOOKUP(REG_TRA_DEMANDS!Q$3,'BY-Demands'!$J$5:$AK$14,MATCH($E4,'BY-Demands'!$I$5:$I$14,0),FALSE)*HLOOKUP(REG_TRA_DEMANDS!$F4,DEMANDS!$H$2:$CL$25,MATCH($E4,DEMANDS!$F$2:$F$25,0),FALSE)/HLOOKUP(2018,DEMANDS!$H$2:$CL$25,MATCH($E4,DEMANDS!$F$2:$F$25,0),FALSE)</f>
        <v>0.36834282959899767</v>
      </c>
      <c r="R4" s="10">
        <f>HLOOKUP(REG_TRA_DEMANDS!R$3,'BY-Demands'!$J$5:$AK$14,MATCH($E4,'BY-Demands'!$I$5:$I$14,0),FALSE)*HLOOKUP(REG_TRA_DEMANDS!$F4,DEMANDS!$H$2:$CL$25,MATCH($E4,DEMANDS!$F$2:$F$25,0),FALSE)/HLOOKUP(2018,DEMANDS!$H$2:$CL$25,MATCH($E4,DEMANDS!$F$2:$F$25,0),FALSE)</f>
        <v>0.32581863140183054</v>
      </c>
      <c r="S4" s="10">
        <f>HLOOKUP(REG_TRA_DEMANDS!S$3,'BY-Demands'!$J$5:$AK$14,MATCH($E4,'BY-Demands'!$I$5:$I$14,0),FALSE)*HLOOKUP(REG_TRA_DEMANDS!$F4,DEMANDS!$H$2:$CL$25,MATCH($E4,DEMANDS!$F$2:$F$25,0),FALSE)/HLOOKUP(2018,DEMANDS!$H$2:$CL$25,MATCH($E4,DEMANDS!$F$2:$F$25,0),FALSE)</f>
        <v>0.28676020471389613</v>
      </c>
      <c r="T4" s="10">
        <f>HLOOKUP(REG_TRA_DEMANDS!T$3,'BY-Demands'!$J$5:$AK$14,MATCH($E4,'BY-Demands'!$I$5:$I$14,0),FALSE)*HLOOKUP(REG_TRA_DEMANDS!$F4,DEMANDS!$H$2:$CL$25,MATCH($E4,DEMANDS!$F$2:$F$25,0),FALSE)/HLOOKUP(2018,DEMANDS!$H$2:$CL$25,MATCH($E4,DEMANDS!$F$2:$F$25,0),FALSE)</f>
        <v>1.2126707484972317</v>
      </c>
      <c r="U4" s="10">
        <f>HLOOKUP(REG_TRA_DEMANDS!U$3,'BY-Demands'!$J$5:$AK$14,MATCH($E4,'BY-Demands'!$I$5:$I$14,0),FALSE)*HLOOKUP(REG_TRA_DEMANDS!$F4,DEMANDS!$H$2:$CL$25,MATCH($E4,DEMANDS!$F$2:$F$25,0),FALSE)/HLOOKUP(2018,DEMANDS!$H$2:$CL$25,MATCH($E4,DEMANDS!$F$2:$F$25,0),FALSE)</f>
        <v>0.37129140482878509</v>
      </c>
      <c r="V4" s="10">
        <f>HLOOKUP(REG_TRA_DEMANDS!V$3,'BY-Demands'!$J$5:$AK$14,MATCH($E4,'BY-Demands'!$I$5:$I$14,0),FALSE)*HLOOKUP(REG_TRA_DEMANDS!$F4,DEMANDS!$H$2:$CL$25,MATCH($E4,DEMANDS!$F$2:$F$25,0),FALSE)/HLOOKUP(2018,DEMANDS!$H$2:$CL$25,MATCH($E4,DEMANDS!$F$2:$F$25,0),FALSE)</f>
        <v>0.44273492088669852</v>
      </c>
      <c r="W4" s="10">
        <f>HLOOKUP(REG_TRA_DEMANDS!W$3,'BY-Demands'!$J$5:$AK$14,MATCH($E4,'BY-Demands'!$I$5:$I$14,0),FALSE)*HLOOKUP(REG_TRA_DEMANDS!$F4,DEMANDS!$H$2:$CL$25,MATCH($E4,DEMANDS!$F$2:$F$25,0),FALSE)/HLOOKUP(2018,DEMANDS!$H$2:$CL$25,MATCH($E4,DEMANDS!$F$2:$F$25,0),FALSE)</f>
        <v>0.40362820139863753</v>
      </c>
      <c r="X4" s="10">
        <f>HLOOKUP(REG_TRA_DEMANDS!X$3,'BY-Demands'!$J$5:$AK$14,MATCH($E4,'BY-Demands'!$I$5:$I$14,0),FALSE)*HLOOKUP(REG_TRA_DEMANDS!$F4,DEMANDS!$H$2:$CL$25,MATCH($E4,DEMANDS!$F$2:$F$25,0),FALSE)/HLOOKUP(2018,DEMANDS!$H$2:$CL$25,MATCH($E4,DEMANDS!$F$2:$F$25,0),FALSE)</f>
        <v>0.26802209006972721</v>
      </c>
      <c r="Y4" s="10">
        <f>HLOOKUP(REG_TRA_DEMANDS!Y$3,'BY-Demands'!$J$5:$AK$14,MATCH($E4,'BY-Demands'!$I$5:$I$14,0),FALSE)*HLOOKUP(REG_TRA_DEMANDS!$F4,DEMANDS!$H$2:$CL$25,MATCH($E4,DEMANDS!$F$2:$F$25,0),FALSE)/HLOOKUP(2018,DEMANDS!$H$2:$CL$25,MATCH($E4,DEMANDS!$F$2:$F$25,0),FALSE)</f>
        <v>0.59904734864666986</v>
      </c>
      <c r="Z4" s="10">
        <f>HLOOKUP(REG_TRA_DEMANDS!Z$3,'BY-Demands'!$J$5:$AK$14,MATCH($E4,'BY-Demands'!$I$5:$I$14,0),FALSE)*HLOOKUP(REG_TRA_DEMANDS!$F4,DEMANDS!$H$2:$CL$25,MATCH($E4,DEMANDS!$F$2:$F$25,0),FALSE)/HLOOKUP(2018,DEMANDS!$H$2:$CL$25,MATCH($E4,DEMANDS!$F$2:$F$25,0),FALSE)</f>
        <v>7.6883209959732524E-2</v>
      </c>
      <c r="AA4" s="10">
        <f>HLOOKUP(REG_TRA_DEMANDS!AA$3,'BY-Demands'!$J$5:$AK$14,MATCH($E4,'BY-Demands'!$I$5:$I$14,0),FALSE)*HLOOKUP(REG_TRA_DEMANDS!$F4,DEMANDS!$H$2:$CL$25,MATCH($E4,DEMANDS!$F$2:$F$25,0),FALSE)/HLOOKUP(2018,DEMANDS!$H$2:$CL$25,MATCH($E4,DEMANDS!$F$2:$F$25,0),FALSE)</f>
        <v>0.32081898120752922</v>
      </c>
      <c r="AB4" s="10">
        <f>HLOOKUP(REG_TRA_DEMANDS!AB$3,'BY-Demands'!$J$5:$AK$14,MATCH($E4,'BY-Demands'!$I$5:$I$14,0),FALSE)*HLOOKUP(REG_TRA_DEMANDS!$F4,DEMANDS!$H$2:$CL$25,MATCH($E4,DEMANDS!$F$2:$F$25,0),FALSE)/HLOOKUP(2018,DEMANDS!$H$2:$CL$25,MATCH($E4,DEMANDS!$F$2:$F$25,0),FALSE)</f>
        <v>0.1678236258531208</v>
      </c>
      <c r="AC4" s="10">
        <f>HLOOKUP(REG_TRA_DEMANDS!AC$3,'BY-Demands'!$J$5:$AK$14,MATCH($E4,'BY-Demands'!$I$5:$I$14,0),FALSE)*HLOOKUP(REG_TRA_DEMANDS!$F4,DEMANDS!$H$2:$CL$25,MATCH($E4,DEMANDS!$F$2:$F$25,0),FALSE)/HLOOKUP(2018,DEMANDS!$H$2:$CL$25,MATCH($E4,DEMANDS!$F$2:$F$25,0),FALSE)</f>
        <v>0.14796147778469043</v>
      </c>
      <c r="AD4" s="10">
        <f>HLOOKUP(REG_TRA_DEMANDS!AD$3,'BY-Demands'!$J$5:$AK$14,MATCH($E4,'BY-Demands'!$I$5:$I$14,0),FALSE)*HLOOKUP(REG_TRA_DEMANDS!$F4,DEMANDS!$H$2:$CL$25,MATCH($E4,DEMANDS!$F$2:$F$25,0),FALSE)/HLOOKUP(2018,DEMANDS!$H$2:$CL$25,MATCH($E4,DEMANDS!$F$2:$F$25,0),FALSE)</f>
        <v>0.16503614500140071</v>
      </c>
      <c r="AE4" s="10">
        <f>HLOOKUP(REG_TRA_DEMANDS!AE$3,'BY-Demands'!$J$5:$AK$14,MATCH($E4,'BY-Demands'!$I$5:$I$14,0),FALSE)*HLOOKUP(REG_TRA_DEMANDS!$F4,DEMANDS!$H$2:$CL$25,MATCH($E4,DEMANDS!$F$2:$F$25,0),FALSE)/HLOOKUP(2018,DEMANDS!$H$2:$CL$25,MATCH($E4,DEMANDS!$F$2:$F$25,0),FALSE)</f>
        <v>0.32014165283799628</v>
      </c>
      <c r="AF4" s="10">
        <f>HLOOKUP(REG_TRA_DEMANDS!AF$3,'BY-Demands'!$J$5:$AK$14,MATCH($E4,'BY-Demands'!$I$5:$I$14,0),FALSE)*HLOOKUP(REG_TRA_DEMANDS!$F4,DEMANDS!$H$2:$CL$25,MATCH($E4,DEMANDS!$F$2:$F$25,0),FALSE)/HLOOKUP(2018,DEMANDS!$H$2:$CL$25,MATCH($E4,DEMANDS!$F$2:$F$25,0),FALSE)</f>
        <v>0.15354445783325901</v>
      </c>
    </row>
    <row r="5" spans="2:32" x14ac:dyDescent="0.25">
      <c r="D5" s="1" t="s">
        <v>8</v>
      </c>
      <c r="E5" s="1" t="str">
        <f>DEMANDS!$F$17</f>
        <v>TRAPS</v>
      </c>
      <c r="F5" s="1">
        <v>2021</v>
      </c>
      <c r="G5" s="10">
        <f>HLOOKUP(REG_TRA_DEMANDS!G$3,'BY-Demands'!$J$5:$AK$14,MATCH($E5,'BY-Demands'!$I$5:$I$14,0),FALSE)*HLOOKUP(REG_TRA_DEMANDS!$F5,DEMANDS!$H$2:$CL$25,MATCH($E5,DEMANDS!$F$2:$F$25,0),FALSE)/HLOOKUP(2018,DEMANDS!$H$2:$CL$25,MATCH($E5,DEMANDS!$F$2:$F$25,0),FALSE)</f>
        <v>0.20300060063434958</v>
      </c>
      <c r="H5" s="10">
        <f>HLOOKUP(REG_TRA_DEMANDS!H$3,'BY-Demands'!$J$5:$AK$14,MATCH($E5,'BY-Demands'!$I$5:$I$14,0),FALSE)*HLOOKUP(REG_TRA_DEMANDS!$F5,DEMANDS!$H$2:$CL$25,MATCH($E5,DEMANDS!$F$2:$F$25,0),FALSE)/HLOOKUP(2018,DEMANDS!$H$2:$CL$25,MATCH($E5,DEMANDS!$F$2:$F$25,0),FALSE)</f>
        <v>4.0584633282751126</v>
      </c>
      <c r="I5" s="10">
        <f>HLOOKUP(REG_TRA_DEMANDS!I$3,'BY-Demands'!$J$5:$AK$14,MATCH($E5,'BY-Demands'!$I$5:$I$14,0),FALSE)*HLOOKUP(REG_TRA_DEMANDS!$F5,DEMANDS!$H$2:$CL$25,MATCH($E5,DEMANDS!$F$2:$F$25,0),FALSE)/HLOOKUP(2018,DEMANDS!$H$2:$CL$25,MATCH($E5,DEMANDS!$F$2:$F$25,0),FALSE)</f>
        <v>0.74848244469808678</v>
      </c>
      <c r="J5" s="10">
        <f>HLOOKUP(REG_TRA_DEMANDS!J$3,'BY-Demands'!$J$5:$AK$14,MATCH($E5,'BY-Demands'!$I$5:$I$14,0),FALSE)*HLOOKUP(REG_TRA_DEMANDS!$F5,DEMANDS!$H$2:$CL$25,MATCH($E5,DEMANDS!$F$2:$F$25,0),FALSE)/HLOOKUP(2018,DEMANDS!$H$2:$CL$25,MATCH($E5,DEMANDS!$F$2:$F$25,0),FALSE)</f>
        <v>0.34724754504054051</v>
      </c>
      <c r="K5" s="10">
        <f>HLOOKUP(REG_TRA_DEMANDS!K$3,'BY-Demands'!$J$5:$AK$14,MATCH($E5,'BY-Demands'!$I$5:$I$14,0),FALSE)*HLOOKUP(REG_TRA_DEMANDS!$F5,DEMANDS!$H$2:$CL$25,MATCH($E5,DEMANDS!$F$2:$F$25,0),FALSE)/HLOOKUP(2018,DEMANDS!$H$2:$CL$25,MATCH($E5,DEMANDS!$F$2:$F$25,0),FALSE)</f>
        <v>0.27376982026764263</v>
      </c>
      <c r="L5" s="10">
        <f>HLOOKUP(REG_TRA_DEMANDS!L$3,'BY-Demands'!$J$5:$AK$14,MATCH($E5,'BY-Demands'!$I$5:$I$14,0),FALSE)*HLOOKUP(REG_TRA_DEMANDS!$F5,DEMANDS!$H$2:$CL$25,MATCH($E5,DEMANDS!$F$2:$F$25,0),FALSE)/HLOOKUP(2018,DEMANDS!$H$2:$CL$25,MATCH($E5,DEMANDS!$F$2:$F$25,0),FALSE)</f>
        <v>0.13755999795611623</v>
      </c>
      <c r="M5" s="10">
        <f>HLOOKUP(REG_TRA_DEMANDS!M$3,'BY-Demands'!$J$5:$AK$14,MATCH($E5,'BY-Demands'!$I$5:$I$14,0),FALSE)*HLOOKUP(REG_TRA_DEMANDS!$F5,DEMANDS!$H$2:$CL$25,MATCH($E5,DEMANDS!$F$2:$F$25,0),FALSE)/HLOOKUP(2018,DEMANDS!$H$2:$CL$25,MATCH($E5,DEMANDS!$F$2:$F$25,0),FALSE)</f>
        <v>0.39445499612536866</v>
      </c>
      <c r="N5" s="10">
        <f>HLOOKUP(REG_TRA_DEMANDS!N$3,'BY-Demands'!$J$5:$AK$14,MATCH($E5,'BY-Demands'!$I$5:$I$14,0),FALSE)*HLOOKUP(REG_TRA_DEMANDS!$F5,DEMANDS!$H$2:$CL$25,MATCH($E5,DEMANDS!$F$2:$F$25,0),FALSE)/HLOOKUP(2018,DEMANDS!$H$2:$CL$25,MATCH($E5,DEMANDS!$F$2:$F$25,0),FALSE)</f>
        <v>0.64928302501009705</v>
      </c>
      <c r="O5" s="10">
        <f>HLOOKUP(REG_TRA_DEMANDS!O$3,'BY-Demands'!$J$5:$AK$14,MATCH($E5,'BY-Demands'!$I$5:$I$14,0),FALSE)*HLOOKUP(REG_TRA_DEMANDS!$F5,DEMANDS!$H$2:$CL$25,MATCH($E5,DEMANDS!$F$2:$F$25,0),FALSE)/HLOOKUP(2018,DEMANDS!$H$2:$CL$25,MATCH($E5,DEMANDS!$F$2:$F$25,0),FALSE)</f>
        <v>0.26877256463954802</v>
      </c>
      <c r="P5" s="10">
        <f>HLOOKUP(REG_TRA_DEMANDS!P$3,'BY-Demands'!$J$5:$AK$14,MATCH($E5,'BY-Demands'!$I$5:$I$14,0),FALSE)*HLOOKUP(REG_TRA_DEMANDS!$F5,DEMANDS!$H$2:$CL$25,MATCH($E5,DEMANDS!$F$2:$F$25,0),FALSE)/HLOOKUP(2018,DEMANDS!$H$2:$CL$25,MATCH($E5,DEMANDS!$F$2:$F$25,0),FALSE)</f>
        <v>0.30465079595834027</v>
      </c>
      <c r="Q5" s="10">
        <f>HLOOKUP(REG_TRA_DEMANDS!Q$3,'BY-Demands'!$J$5:$AK$14,MATCH($E5,'BY-Demands'!$I$5:$I$14,0),FALSE)*HLOOKUP(REG_TRA_DEMANDS!$F5,DEMANDS!$H$2:$CL$25,MATCH($E5,DEMANDS!$F$2:$F$25,0),FALSE)/HLOOKUP(2018,DEMANDS!$H$2:$CL$25,MATCH($E5,DEMANDS!$F$2:$F$25,0),FALSE)</f>
        <v>0.53022575007917072</v>
      </c>
      <c r="R5" s="10">
        <f>HLOOKUP(REG_TRA_DEMANDS!R$3,'BY-Demands'!$J$5:$AK$14,MATCH($E5,'BY-Demands'!$I$5:$I$14,0),FALSE)*HLOOKUP(REG_TRA_DEMANDS!$F5,DEMANDS!$H$2:$CL$25,MATCH($E5,DEMANDS!$F$2:$F$25,0),FALSE)/HLOOKUP(2018,DEMANDS!$H$2:$CL$25,MATCH($E5,DEMANDS!$F$2:$F$25,0),FALSE)</f>
        <v>0.46901260006304341</v>
      </c>
      <c r="S5" s="10">
        <f>HLOOKUP(REG_TRA_DEMANDS!S$3,'BY-Demands'!$J$5:$AK$14,MATCH($E5,'BY-Demands'!$I$5:$I$14,0),FALSE)*HLOOKUP(REG_TRA_DEMANDS!$F5,DEMANDS!$H$2:$CL$25,MATCH($E5,DEMANDS!$F$2:$F$25,0),FALSE)/HLOOKUP(2018,DEMANDS!$H$2:$CL$25,MATCH($E5,DEMANDS!$F$2:$F$25,0),FALSE)</f>
        <v>0.41278839282092511</v>
      </c>
      <c r="T5" s="10">
        <f>HLOOKUP(REG_TRA_DEMANDS!T$3,'BY-Demands'!$J$5:$AK$14,MATCH($E5,'BY-Demands'!$I$5:$I$14,0),FALSE)*HLOOKUP(REG_TRA_DEMANDS!$F5,DEMANDS!$H$2:$CL$25,MATCH($E5,DEMANDS!$F$2:$F$25,0),FALSE)/HLOOKUP(2018,DEMANDS!$H$2:$CL$25,MATCH($E5,DEMANDS!$F$2:$F$25,0),FALSE)</f>
        <v>1.7456271862846215</v>
      </c>
      <c r="U5" s="10">
        <f>HLOOKUP(REG_TRA_DEMANDS!U$3,'BY-Demands'!$J$5:$AK$14,MATCH($E5,'BY-Demands'!$I$5:$I$14,0),FALSE)*HLOOKUP(REG_TRA_DEMANDS!$F5,DEMANDS!$H$2:$CL$25,MATCH($E5,DEMANDS!$F$2:$F$25,0),FALSE)/HLOOKUP(2018,DEMANDS!$H$2:$CL$25,MATCH($E5,DEMANDS!$F$2:$F$25,0),FALSE)</f>
        <v>0.53447019407874841</v>
      </c>
      <c r="V5" s="10">
        <f>HLOOKUP(REG_TRA_DEMANDS!V$3,'BY-Demands'!$J$5:$AK$14,MATCH($E5,'BY-Demands'!$I$5:$I$14,0),FALSE)*HLOOKUP(REG_TRA_DEMANDS!$F5,DEMANDS!$H$2:$CL$25,MATCH($E5,DEMANDS!$F$2:$F$25,0),FALSE)/HLOOKUP(2018,DEMANDS!$H$2:$CL$25,MATCH($E5,DEMANDS!$F$2:$F$25,0),FALSE)</f>
        <v>0.6373124074899349</v>
      </c>
      <c r="W5" s="10">
        <f>HLOOKUP(REG_TRA_DEMANDS!W$3,'BY-Demands'!$J$5:$AK$14,MATCH($E5,'BY-Demands'!$I$5:$I$14,0),FALSE)*HLOOKUP(REG_TRA_DEMANDS!$F5,DEMANDS!$H$2:$CL$25,MATCH($E5,DEMANDS!$F$2:$F$25,0),FALSE)/HLOOKUP(2018,DEMANDS!$H$2:$CL$25,MATCH($E5,DEMANDS!$F$2:$F$25,0),FALSE)</f>
        <v>0.58101868325410067</v>
      </c>
      <c r="X5" s="10">
        <f>HLOOKUP(REG_TRA_DEMANDS!X$3,'BY-Demands'!$J$5:$AK$14,MATCH($E5,'BY-Demands'!$I$5:$I$14,0),FALSE)*HLOOKUP(REG_TRA_DEMANDS!$F5,DEMANDS!$H$2:$CL$25,MATCH($E5,DEMANDS!$F$2:$F$25,0),FALSE)/HLOOKUP(2018,DEMANDS!$H$2:$CL$25,MATCH($E5,DEMANDS!$F$2:$F$25,0),FALSE)</f>
        <v>0.38581506771754165</v>
      </c>
      <c r="Y5" s="10">
        <f>HLOOKUP(REG_TRA_DEMANDS!Y$3,'BY-Demands'!$J$5:$AK$14,MATCH($E5,'BY-Demands'!$I$5:$I$14,0),FALSE)*HLOOKUP(REG_TRA_DEMANDS!$F5,DEMANDS!$H$2:$CL$25,MATCH($E5,DEMANDS!$F$2:$F$25,0),FALSE)/HLOOKUP(2018,DEMANDS!$H$2:$CL$25,MATCH($E5,DEMANDS!$F$2:$F$25,0),FALSE)</f>
        <v>0.86232255454765427</v>
      </c>
      <c r="Z5" s="10">
        <f>HLOOKUP(REG_TRA_DEMANDS!Z$3,'BY-Demands'!$J$5:$AK$14,MATCH($E5,'BY-Demands'!$I$5:$I$14,0),FALSE)*HLOOKUP(REG_TRA_DEMANDS!$F5,DEMANDS!$H$2:$CL$25,MATCH($E5,DEMANDS!$F$2:$F$25,0),FALSE)/HLOOKUP(2018,DEMANDS!$H$2:$CL$25,MATCH($E5,DEMANDS!$F$2:$F$25,0),FALSE)</f>
        <v>0.11067259735658087</v>
      </c>
      <c r="AA5" s="10">
        <f>HLOOKUP(REG_TRA_DEMANDS!AA$3,'BY-Demands'!$J$5:$AK$14,MATCH($E5,'BY-Demands'!$I$5:$I$14,0),FALSE)*HLOOKUP(REG_TRA_DEMANDS!$F5,DEMANDS!$H$2:$CL$25,MATCH($E5,DEMANDS!$F$2:$F$25,0),FALSE)/HLOOKUP(2018,DEMANDS!$H$2:$CL$25,MATCH($E5,DEMANDS!$F$2:$F$25,0),FALSE)</f>
        <v>0.46181565455091583</v>
      </c>
      <c r="AB5" s="10">
        <f>HLOOKUP(REG_TRA_DEMANDS!AB$3,'BY-Demands'!$J$5:$AK$14,MATCH($E5,'BY-Demands'!$I$5:$I$14,0),FALSE)*HLOOKUP(REG_TRA_DEMANDS!$F5,DEMANDS!$H$2:$CL$25,MATCH($E5,DEMANDS!$F$2:$F$25,0),FALSE)/HLOOKUP(2018,DEMANDS!$H$2:$CL$25,MATCH($E5,DEMANDS!$F$2:$F$25,0),FALSE)</f>
        <v>0.24158039942260146</v>
      </c>
      <c r="AC5" s="10">
        <f>HLOOKUP(REG_TRA_DEMANDS!AC$3,'BY-Demands'!$J$5:$AK$14,MATCH($E5,'BY-Demands'!$I$5:$I$14,0),FALSE)*HLOOKUP(REG_TRA_DEMANDS!$F5,DEMANDS!$H$2:$CL$25,MATCH($E5,DEMANDS!$F$2:$F$25,0),FALSE)/HLOOKUP(2018,DEMANDS!$H$2:$CL$25,MATCH($E5,DEMANDS!$F$2:$F$25,0),FALSE)</f>
        <v>0.21298903965802496</v>
      </c>
      <c r="AD5" s="10">
        <f>HLOOKUP(REG_TRA_DEMANDS!AD$3,'BY-Demands'!$J$5:$AK$14,MATCH($E5,'BY-Demands'!$I$5:$I$14,0),FALSE)*HLOOKUP(REG_TRA_DEMANDS!$F5,DEMANDS!$H$2:$CL$25,MATCH($E5,DEMANDS!$F$2:$F$25,0),FALSE)/HLOOKUP(2018,DEMANDS!$H$2:$CL$25,MATCH($E5,DEMANDS!$F$2:$F$25,0),FALSE)</f>
        <v>0.2375678491388247</v>
      </c>
      <c r="AE5" s="10">
        <f>HLOOKUP(REG_TRA_DEMANDS!AE$3,'BY-Demands'!$J$5:$AK$14,MATCH($E5,'BY-Demands'!$I$5:$I$14,0),FALSE)*HLOOKUP(REG_TRA_DEMANDS!$F5,DEMANDS!$H$2:$CL$25,MATCH($E5,DEMANDS!$F$2:$F$25,0),FALSE)/HLOOKUP(2018,DEMANDS!$H$2:$CL$25,MATCH($E5,DEMANDS!$F$2:$F$25,0),FALSE)</f>
        <v>0.46084064726442553</v>
      </c>
      <c r="AF5" s="10">
        <f>HLOOKUP(REG_TRA_DEMANDS!AF$3,'BY-Demands'!$J$5:$AK$14,MATCH($E5,'BY-Demands'!$I$5:$I$14,0),FALSE)*HLOOKUP(REG_TRA_DEMANDS!$F5,DEMANDS!$H$2:$CL$25,MATCH($E5,DEMANDS!$F$2:$F$25,0),FALSE)/HLOOKUP(2018,DEMANDS!$H$2:$CL$25,MATCH($E5,DEMANDS!$F$2:$F$25,0),FALSE)</f>
        <v>0.22102568255169014</v>
      </c>
    </row>
    <row r="6" spans="2:32" x14ac:dyDescent="0.25">
      <c r="D6" s="1" t="s">
        <v>8</v>
      </c>
      <c r="E6" s="1" t="str">
        <f>DEMANDS!$F$17</f>
        <v>TRAPS</v>
      </c>
      <c r="F6" s="1">
        <v>2022</v>
      </c>
      <c r="G6" s="10">
        <f>HLOOKUP(REG_TRA_DEMANDS!G$3,'BY-Demands'!$J$5:$AK$14,MATCH($E6,'BY-Demands'!$I$5:$I$14,0),FALSE)*HLOOKUP(REG_TRA_DEMANDS!$F6,DEMANDS!$H$2:$CL$25,MATCH($E6,DEMANDS!$F$2:$F$25,0),FALSE)/HLOOKUP(2018,DEMANDS!$H$2:$CL$25,MATCH($E6,DEMANDS!$F$2:$F$25,0),FALSE)</f>
        <v>0.20581574700260574</v>
      </c>
      <c r="H6" s="10">
        <f>HLOOKUP(REG_TRA_DEMANDS!H$3,'BY-Demands'!$J$5:$AK$14,MATCH($E6,'BY-Demands'!$I$5:$I$14,0),FALSE)*HLOOKUP(REG_TRA_DEMANDS!$F6,DEMANDS!$H$2:$CL$25,MATCH($E6,DEMANDS!$F$2:$F$25,0),FALSE)/HLOOKUP(2018,DEMANDS!$H$2:$CL$25,MATCH($E6,DEMANDS!$F$2:$F$25,0),FALSE)</f>
        <v>4.1147447789880296</v>
      </c>
      <c r="I6" s="10">
        <f>HLOOKUP(REG_TRA_DEMANDS!I$3,'BY-Demands'!$J$5:$AK$14,MATCH($E6,'BY-Demands'!$I$5:$I$14,0),FALSE)*HLOOKUP(REG_TRA_DEMANDS!$F6,DEMANDS!$H$2:$CL$25,MATCH($E6,DEMANDS!$F$2:$F$25,0),FALSE)/HLOOKUP(2018,DEMANDS!$H$2:$CL$25,MATCH($E6,DEMANDS!$F$2:$F$25,0),FALSE)</f>
        <v>0.75886215603544716</v>
      </c>
      <c r="J6" s="10">
        <f>HLOOKUP(REG_TRA_DEMANDS!J$3,'BY-Demands'!$J$5:$AK$14,MATCH($E6,'BY-Demands'!$I$5:$I$14,0),FALSE)*HLOOKUP(REG_TRA_DEMANDS!$F6,DEMANDS!$H$2:$CL$25,MATCH($E6,DEMANDS!$F$2:$F$25,0),FALSE)/HLOOKUP(2018,DEMANDS!$H$2:$CL$25,MATCH($E6,DEMANDS!$F$2:$F$25,0),FALSE)</f>
        <v>0.3520630611634093</v>
      </c>
      <c r="K6" s="10">
        <f>HLOOKUP(REG_TRA_DEMANDS!K$3,'BY-Demands'!$J$5:$AK$14,MATCH($E6,'BY-Demands'!$I$5:$I$14,0),FALSE)*HLOOKUP(REG_TRA_DEMANDS!$F6,DEMANDS!$H$2:$CL$25,MATCH($E6,DEMANDS!$F$2:$F$25,0),FALSE)/HLOOKUP(2018,DEMANDS!$H$2:$CL$25,MATCH($E6,DEMANDS!$F$2:$F$25,0),FALSE)</f>
        <v>0.27756637117860672</v>
      </c>
      <c r="L6" s="10">
        <f>HLOOKUP(REG_TRA_DEMANDS!L$3,'BY-Demands'!$J$5:$AK$14,MATCH($E6,'BY-Demands'!$I$5:$I$14,0),FALSE)*HLOOKUP(REG_TRA_DEMANDS!$F6,DEMANDS!$H$2:$CL$25,MATCH($E6,DEMANDS!$F$2:$F$25,0),FALSE)/HLOOKUP(2018,DEMANDS!$H$2:$CL$25,MATCH($E6,DEMANDS!$F$2:$F$25,0),FALSE)</f>
        <v>0.13946763531016038</v>
      </c>
      <c r="M6" s="10">
        <f>HLOOKUP(REG_TRA_DEMANDS!M$3,'BY-Demands'!$J$5:$AK$14,MATCH($E6,'BY-Demands'!$I$5:$I$14,0),FALSE)*HLOOKUP(REG_TRA_DEMANDS!$F6,DEMANDS!$H$2:$CL$25,MATCH($E6,DEMANDS!$F$2:$F$25,0),FALSE)/HLOOKUP(2018,DEMANDS!$H$2:$CL$25,MATCH($E6,DEMANDS!$F$2:$F$25,0),FALSE)</f>
        <v>0.39992516984068205</v>
      </c>
      <c r="N6" s="10">
        <f>HLOOKUP(REG_TRA_DEMANDS!N$3,'BY-Demands'!$J$5:$AK$14,MATCH($E6,'BY-Demands'!$I$5:$I$14,0),FALSE)*HLOOKUP(REG_TRA_DEMANDS!$F6,DEMANDS!$H$2:$CL$25,MATCH($E6,DEMANDS!$F$2:$F$25,0),FALSE)/HLOOKUP(2018,DEMANDS!$H$2:$CL$25,MATCH($E6,DEMANDS!$F$2:$F$25,0),FALSE)</f>
        <v>0.65828707102826567</v>
      </c>
      <c r="O6" s="10">
        <f>HLOOKUP(REG_TRA_DEMANDS!O$3,'BY-Demands'!$J$5:$AK$14,MATCH($E6,'BY-Demands'!$I$5:$I$14,0),FALSE)*HLOOKUP(REG_TRA_DEMANDS!$F6,DEMANDS!$H$2:$CL$25,MATCH($E6,DEMANDS!$F$2:$F$25,0),FALSE)/HLOOKUP(2018,DEMANDS!$H$2:$CL$25,MATCH($E6,DEMANDS!$F$2:$F$25,0),FALSE)</f>
        <v>0.27249981523322875</v>
      </c>
      <c r="P6" s="10">
        <f>HLOOKUP(REG_TRA_DEMANDS!P$3,'BY-Demands'!$J$5:$AK$14,MATCH($E6,'BY-Demands'!$I$5:$I$14,0),FALSE)*HLOOKUP(REG_TRA_DEMANDS!$F6,DEMANDS!$H$2:$CL$25,MATCH($E6,DEMANDS!$F$2:$F$25,0),FALSE)/HLOOKUP(2018,DEMANDS!$H$2:$CL$25,MATCH($E6,DEMANDS!$F$2:$F$25,0),FALSE)</f>
        <v>0.30887559420597338</v>
      </c>
      <c r="Q6" s="10">
        <f>HLOOKUP(REG_TRA_DEMANDS!Q$3,'BY-Demands'!$J$5:$AK$14,MATCH($E6,'BY-Demands'!$I$5:$I$14,0),FALSE)*HLOOKUP(REG_TRA_DEMANDS!$F6,DEMANDS!$H$2:$CL$25,MATCH($E6,DEMANDS!$F$2:$F$25,0),FALSE)/HLOOKUP(2018,DEMANDS!$H$2:$CL$25,MATCH($E6,DEMANDS!$F$2:$F$25,0),FALSE)</f>
        <v>0.53757874849408638</v>
      </c>
      <c r="R6" s="10">
        <f>HLOOKUP(REG_TRA_DEMANDS!R$3,'BY-Demands'!$J$5:$AK$14,MATCH($E6,'BY-Demands'!$I$5:$I$14,0),FALSE)*HLOOKUP(REG_TRA_DEMANDS!$F6,DEMANDS!$H$2:$CL$25,MATCH($E6,DEMANDS!$F$2:$F$25,0),FALSE)/HLOOKUP(2018,DEMANDS!$H$2:$CL$25,MATCH($E6,DEMANDS!$F$2:$F$25,0),FALSE)</f>
        <v>0.47551671440363152</v>
      </c>
      <c r="S6" s="10">
        <f>HLOOKUP(REG_TRA_DEMANDS!S$3,'BY-Demands'!$J$5:$AK$14,MATCH($E6,'BY-Demands'!$I$5:$I$14,0),FALSE)*HLOOKUP(REG_TRA_DEMANDS!$F6,DEMANDS!$H$2:$CL$25,MATCH($E6,DEMANDS!$F$2:$F$25,0),FALSE)/HLOOKUP(2018,DEMANDS!$H$2:$CL$25,MATCH($E6,DEMANDS!$F$2:$F$25,0),FALSE)</f>
        <v>0.41851280812450969</v>
      </c>
      <c r="T6" s="10">
        <f>HLOOKUP(REG_TRA_DEMANDS!T$3,'BY-Demands'!$J$5:$AK$14,MATCH($E6,'BY-Demands'!$I$5:$I$14,0),FALSE)*HLOOKUP(REG_TRA_DEMANDS!$F6,DEMANDS!$H$2:$CL$25,MATCH($E6,DEMANDS!$F$2:$F$25,0),FALSE)/HLOOKUP(2018,DEMANDS!$H$2:$CL$25,MATCH($E6,DEMANDS!$F$2:$F$25,0),FALSE)</f>
        <v>1.7698349768943153</v>
      </c>
      <c r="U6" s="10">
        <f>HLOOKUP(REG_TRA_DEMANDS!U$3,'BY-Demands'!$J$5:$AK$14,MATCH($E6,'BY-Demands'!$I$5:$I$14,0),FALSE)*HLOOKUP(REG_TRA_DEMANDS!$F6,DEMANDS!$H$2:$CL$25,MATCH($E6,DEMANDS!$F$2:$F$25,0),FALSE)/HLOOKUP(2018,DEMANDS!$H$2:$CL$25,MATCH($E6,DEMANDS!$F$2:$F$25,0),FALSE)</f>
        <v>0.54188205306389559</v>
      </c>
      <c r="V6" s="10">
        <f>HLOOKUP(REG_TRA_DEMANDS!V$3,'BY-Demands'!$J$5:$AK$14,MATCH($E6,'BY-Demands'!$I$5:$I$14,0),FALSE)*HLOOKUP(REG_TRA_DEMANDS!$F6,DEMANDS!$H$2:$CL$25,MATCH($E6,DEMANDS!$F$2:$F$25,0),FALSE)/HLOOKUP(2018,DEMANDS!$H$2:$CL$25,MATCH($E6,DEMANDS!$F$2:$F$25,0),FALSE)</f>
        <v>0.64615044887396766</v>
      </c>
      <c r="W6" s="10">
        <f>HLOOKUP(REG_TRA_DEMANDS!W$3,'BY-Demands'!$J$5:$AK$14,MATCH($E6,'BY-Demands'!$I$5:$I$14,0),FALSE)*HLOOKUP(REG_TRA_DEMANDS!$F6,DEMANDS!$H$2:$CL$25,MATCH($E6,DEMANDS!$F$2:$F$25,0),FALSE)/HLOOKUP(2018,DEMANDS!$H$2:$CL$25,MATCH($E6,DEMANDS!$F$2:$F$25,0),FALSE)</f>
        <v>0.58907606156204939</v>
      </c>
      <c r="X6" s="10">
        <f>HLOOKUP(REG_TRA_DEMANDS!X$3,'BY-Demands'!$J$5:$AK$14,MATCH($E6,'BY-Demands'!$I$5:$I$14,0),FALSE)*HLOOKUP(REG_TRA_DEMANDS!$F6,DEMANDS!$H$2:$CL$25,MATCH($E6,DEMANDS!$F$2:$F$25,0),FALSE)/HLOOKUP(2018,DEMANDS!$H$2:$CL$25,MATCH($E6,DEMANDS!$F$2:$F$25,0),FALSE)</f>
        <v>0.39116542571308227</v>
      </c>
      <c r="Y6" s="10">
        <f>HLOOKUP(REG_TRA_DEMANDS!Y$3,'BY-Demands'!$J$5:$AK$14,MATCH($E6,'BY-Demands'!$I$5:$I$14,0),FALSE)*HLOOKUP(REG_TRA_DEMANDS!$F6,DEMANDS!$H$2:$CL$25,MATCH($E6,DEMANDS!$F$2:$F$25,0),FALSE)/HLOOKUP(2018,DEMANDS!$H$2:$CL$25,MATCH($E6,DEMANDS!$F$2:$F$25,0),FALSE)</f>
        <v>0.87428096353814211</v>
      </c>
      <c r="Z6" s="10">
        <f>HLOOKUP(REG_TRA_DEMANDS!Z$3,'BY-Demands'!$J$5:$AK$14,MATCH($E6,'BY-Demands'!$I$5:$I$14,0),FALSE)*HLOOKUP(REG_TRA_DEMANDS!$F6,DEMANDS!$H$2:$CL$25,MATCH($E6,DEMANDS!$F$2:$F$25,0),FALSE)/HLOOKUP(2018,DEMANDS!$H$2:$CL$25,MATCH($E6,DEMANDS!$F$2:$F$25,0),FALSE)</f>
        <v>0.1122073689756809</v>
      </c>
      <c r="AA6" s="10">
        <f>HLOOKUP(REG_TRA_DEMANDS!AA$3,'BY-Demands'!$J$5:$AK$14,MATCH($E6,'BY-Demands'!$I$5:$I$14,0),FALSE)*HLOOKUP(REG_TRA_DEMANDS!$F6,DEMANDS!$H$2:$CL$25,MATCH($E6,DEMANDS!$F$2:$F$25,0),FALSE)/HLOOKUP(2018,DEMANDS!$H$2:$CL$25,MATCH($E6,DEMANDS!$F$2:$F$25,0),FALSE)</f>
        <v>0.46821996398965782</v>
      </c>
      <c r="AB6" s="10">
        <f>HLOOKUP(REG_TRA_DEMANDS!AB$3,'BY-Demands'!$J$5:$AK$14,MATCH($E6,'BY-Demands'!$I$5:$I$14,0),FALSE)*HLOOKUP(REG_TRA_DEMANDS!$F6,DEMANDS!$H$2:$CL$25,MATCH($E6,DEMANDS!$F$2:$F$25,0),FALSE)/HLOOKUP(2018,DEMANDS!$H$2:$CL$25,MATCH($E6,DEMANDS!$F$2:$F$25,0),FALSE)</f>
        <v>0.24493055790465146</v>
      </c>
      <c r="AC6" s="10">
        <f>HLOOKUP(REG_TRA_DEMANDS!AC$3,'BY-Demands'!$J$5:$AK$14,MATCH($E6,'BY-Demands'!$I$5:$I$14,0),FALSE)*HLOOKUP(REG_TRA_DEMANDS!$F6,DEMANDS!$H$2:$CL$25,MATCH($E6,DEMANDS!$F$2:$F$25,0),FALSE)/HLOOKUP(2018,DEMANDS!$H$2:$CL$25,MATCH($E6,DEMANDS!$F$2:$F$25,0),FALSE)</f>
        <v>0.21594270245310049</v>
      </c>
      <c r="AD6" s="10">
        <f>HLOOKUP(REG_TRA_DEMANDS!AD$3,'BY-Demands'!$J$5:$AK$14,MATCH($E6,'BY-Demands'!$I$5:$I$14,0),FALSE)*HLOOKUP(REG_TRA_DEMANDS!$F6,DEMANDS!$H$2:$CL$25,MATCH($E6,DEMANDS!$F$2:$F$25,0),FALSE)/HLOOKUP(2018,DEMANDS!$H$2:$CL$25,MATCH($E6,DEMANDS!$F$2:$F$25,0),FALSE)</f>
        <v>0.2408623628773443</v>
      </c>
      <c r="AE6" s="10">
        <f>HLOOKUP(REG_TRA_DEMANDS!AE$3,'BY-Demands'!$J$5:$AK$14,MATCH($E6,'BY-Demands'!$I$5:$I$14,0),FALSE)*HLOOKUP(REG_TRA_DEMANDS!$F6,DEMANDS!$H$2:$CL$25,MATCH($E6,DEMANDS!$F$2:$F$25,0),FALSE)/HLOOKUP(2018,DEMANDS!$H$2:$CL$25,MATCH($E6,DEMANDS!$F$2:$F$25,0),FALSE)</f>
        <v>0.46723143561892932</v>
      </c>
      <c r="AF6" s="10">
        <f>HLOOKUP(REG_TRA_DEMANDS!AF$3,'BY-Demands'!$J$5:$AK$14,MATCH($E6,'BY-Demands'!$I$5:$I$14,0),FALSE)*HLOOKUP(REG_TRA_DEMANDS!$F6,DEMANDS!$H$2:$CL$25,MATCH($E6,DEMANDS!$F$2:$F$25,0),FALSE)/HLOOKUP(2018,DEMANDS!$H$2:$CL$25,MATCH($E6,DEMANDS!$F$2:$F$25,0),FALSE)</f>
        <v>0.22409079489905456</v>
      </c>
    </row>
    <row r="7" spans="2:32" x14ac:dyDescent="0.25">
      <c r="D7" s="1" t="s">
        <v>8</v>
      </c>
      <c r="E7" s="1" t="str">
        <f>DEMANDS!$F$17</f>
        <v>TRAPS</v>
      </c>
      <c r="F7" s="1">
        <v>2023</v>
      </c>
      <c r="G7" s="10">
        <f>HLOOKUP(REG_TRA_DEMANDS!G$3,'BY-Demands'!$J$5:$AK$14,MATCH($E7,'BY-Demands'!$I$5:$I$14,0),FALSE)*HLOOKUP(REG_TRA_DEMANDS!$F7,DEMANDS!$H$2:$CL$25,MATCH($E7,DEMANDS!$F$2:$F$25,0),FALSE)/HLOOKUP(2018,DEMANDS!$H$2:$CL$25,MATCH($E7,DEMANDS!$F$2:$F$25,0),FALSE)</f>
        <v>0.20861147673384403</v>
      </c>
      <c r="H7" s="10">
        <f>HLOOKUP(REG_TRA_DEMANDS!H$3,'BY-Demands'!$J$5:$AK$14,MATCH($E7,'BY-Demands'!$I$5:$I$14,0),FALSE)*HLOOKUP(REG_TRA_DEMANDS!$F7,DEMANDS!$H$2:$CL$25,MATCH($E7,DEMANDS!$F$2:$F$25,0),FALSE)/HLOOKUP(2018,DEMANDS!$H$2:$CL$25,MATCH($E7,DEMANDS!$F$2:$F$25,0),FALSE)</f>
        <v>4.1706380450894258</v>
      </c>
      <c r="I7" s="10">
        <f>HLOOKUP(REG_TRA_DEMANDS!I$3,'BY-Demands'!$J$5:$AK$14,MATCH($E7,'BY-Demands'!$I$5:$I$14,0),FALSE)*HLOOKUP(REG_TRA_DEMANDS!$F7,DEMANDS!$H$2:$CL$25,MATCH($E7,DEMANDS!$F$2:$F$25,0),FALSE)/HLOOKUP(2018,DEMANDS!$H$2:$CL$25,MATCH($E7,DEMANDS!$F$2:$F$25,0),FALSE)</f>
        <v>0.76917027639279301</v>
      </c>
      <c r="J7" s="10">
        <f>HLOOKUP(REG_TRA_DEMANDS!J$3,'BY-Demands'!$J$5:$AK$14,MATCH($E7,'BY-Demands'!$I$5:$I$14,0),FALSE)*HLOOKUP(REG_TRA_DEMANDS!$F7,DEMANDS!$H$2:$CL$25,MATCH($E7,DEMANDS!$F$2:$F$25,0),FALSE)/HLOOKUP(2018,DEMANDS!$H$2:$CL$25,MATCH($E7,DEMANDS!$F$2:$F$25,0),FALSE)</f>
        <v>0.35684536369224762</v>
      </c>
      <c r="K7" s="10">
        <f>HLOOKUP(REG_TRA_DEMANDS!K$3,'BY-Demands'!$J$5:$AK$14,MATCH($E7,'BY-Demands'!$I$5:$I$14,0),FALSE)*HLOOKUP(REG_TRA_DEMANDS!$F7,DEMANDS!$H$2:$CL$25,MATCH($E7,DEMANDS!$F$2:$F$25,0),FALSE)/HLOOKUP(2018,DEMANDS!$H$2:$CL$25,MATCH($E7,DEMANDS!$F$2:$F$25,0),FALSE)</f>
        <v>0.28133673650583374</v>
      </c>
      <c r="L7" s="10">
        <f>HLOOKUP(REG_TRA_DEMANDS!L$3,'BY-Demands'!$J$5:$AK$14,MATCH($E7,'BY-Demands'!$I$5:$I$14,0),FALSE)*HLOOKUP(REG_TRA_DEMANDS!$F7,DEMANDS!$H$2:$CL$25,MATCH($E7,DEMANDS!$F$2:$F$25,0),FALSE)/HLOOKUP(2018,DEMANDS!$H$2:$CL$25,MATCH($E7,DEMANDS!$F$2:$F$25,0),FALSE)</f>
        <v>0.14136211530141771</v>
      </c>
      <c r="M7" s="10">
        <f>HLOOKUP(REG_TRA_DEMANDS!M$3,'BY-Demands'!$J$5:$AK$14,MATCH($E7,'BY-Demands'!$I$5:$I$14,0),FALSE)*HLOOKUP(REG_TRA_DEMANDS!$F7,DEMANDS!$H$2:$CL$25,MATCH($E7,DEMANDS!$F$2:$F$25,0),FALSE)/HLOOKUP(2018,DEMANDS!$H$2:$CL$25,MATCH($E7,DEMANDS!$F$2:$F$25,0),FALSE)</f>
        <v>0.40535761465541215</v>
      </c>
      <c r="N7" s="10">
        <f>HLOOKUP(REG_TRA_DEMANDS!N$3,'BY-Demands'!$J$5:$AK$14,MATCH($E7,'BY-Demands'!$I$5:$I$14,0),FALSE)*HLOOKUP(REG_TRA_DEMANDS!$F7,DEMANDS!$H$2:$CL$25,MATCH($E7,DEMANDS!$F$2:$F$25,0),FALSE)/HLOOKUP(2018,DEMANDS!$H$2:$CL$25,MATCH($E7,DEMANDS!$F$2:$F$25,0),FALSE)</f>
        <v>0.66722901430989512</v>
      </c>
      <c r="O7" s="10">
        <f>HLOOKUP(REG_TRA_DEMANDS!O$3,'BY-Demands'!$J$5:$AK$14,MATCH($E7,'BY-Demands'!$I$5:$I$14,0),FALSE)*HLOOKUP(REG_TRA_DEMANDS!$F7,DEMANDS!$H$2:$CL$25,MATCH($E7,DEMANDS!$F$2:$F$25,0),FALSE)/HLOOKUP(2018,DEMANDS!$H$2:$CL$25,MATCH($E7,DEMANDS!$F$2:$F$25,0),FALSE)</f>
        <v>0.27620135822155423</v>
      </c>
      <c r="P7" s="10">
        <f>HLOOKUP(REG_TRA_DEMANDS!P$3,'BY-Demands'!$J$5:$AK$14,MATCH($E7,'BY-Demands'!$I$5:$I$14,0),FALSE)*HLOOKUP(REG_TRA_DEMANDS!$F7,DEMANDS!$H$2:$CL$25,MATCH($E7,DEMANDS!$F$2:$F$25,0),FALSE)/HLOOKUP(2018,DEMANDS!$H$2:$CL$25,MATCH($E7,DEMANDS!$F$2:$F$25,0),FALSE)</f>
        <v>0.31307125316089579</v>
      </c>
      <c r="Q7" s="10">
        <f>HLOOKUP(REG_TRA_DEMANDS!Q$3,'BY-Demands'!$J$5:$AK$14,MATCH($E7,'BY-Demands'!$I$5:$I$14,0),FALSE)*HLOOKUP(REG_TRA_DEMANDS!$F7,DEMANDS!$H$2:$CL$25,MATCH($E7,DEMANDS!$F$2:$F$25,0),FALSE)/HLOOKUP(2018,DEMANDS!$H$2:$CL$25,MATCH($E7,DEMANDS!$F$2:$F$25,0),FALSE)</f>
        <v>0.54488103178355562</v>
      </c>
      <c r="R7" s="10">
        <f>HLOOKUP(REG_TRA_DEMANDS!R$3,'BY-Demands'!$J$5:$AK$14,MATCH($E7,'BY-Demands'!$I$5:$I$14,0),FALSE)*HLOOKUP(REG_TRA_DEMANDS!$F7,DEMANDS!$H$2:$CL$25,MATCH($E7,DEMANDS!$F$2:$F$25,0),FALSE)/HLOOKUP(2018,DEMANDS!$H$2:$CL$25,MATCH($E7,DEMANDS!$F$2:$F$25,0),FALSE)</f>
        <v>0.4819759685448714</v>
      </c>
      <c r="S7" s="10">
        <f>HLOOKUP(REG_TRA_DEMANDS!S$3,'BY-Demands'!$J$5:$AK$14,MATCH($E7,'BY-Demands'!$I$5:$I$14,0),FALSE)*HLOOKUP(REG_TRA_DEMANDS!$F7,DEMANDS!$H$2:$CL$25,MATCH($E7,DEMANDS!$F$2:$F$25,0),FALSE)/HLOOKUP(2018,DEMANDS!$H$2:$CL$25,MATCH($E7,DEMANDS!$F$2:$F$25,0),FALSE)</f>
        <v>0.42419774097157165</v>
      </c>
      <c r="T7" s="10">
        <f>HLOOKUP(REG_TRA_DEMANDS!T$3,'BY-Demands'!$J$5:$AK$14,MATCH($E7,'BY-Demands'!$I$5:$I$14,0),FALSE)*HLOOKUP(REG_TRA_DEMANDS!$F7,DEMANDS!$H$2:$CL$25,MATCH($E7,DEMANDS!$F$2:$F$25,0),FALSE)/HLOOKUP(2018,DEMANDS!$H$2:$CL$25,MATCH($E7,DEMANDS!$F$2:$F$25,0),FALSE)</f>
        <v>1.7938758014490381</v>
      </c>
      <c r="U7" s="10">
        <f>HLOOKUP(REG_TRA_DEMANDS!U$3,'BY-Demands'!$J$5:$AK$14,MATCH($E7,'BY-Demands'!$I$5:$I$14,0),FALSE)*HLOOKUP(REG_TRA_DEMANDS!$F7,DEMANDS!$H$2:$CL$25,MATCH($E7,DEMANDS!$F$2:$F$25,0),FALSE)/HLOOKUP(2018,DEMANDS!$H$2:$CL$25,MATCH($E7,DEMANDS!$F$2:$F$25,0),FALSE)</f>
        <v>0.54924279095027306</v>
      </c>
      <c r="V7" s="10">
        <f>HLOOKUP(REG_TRA_DEMANDS!V$3,'BY-Demands'!$J$5:$AK$14,MATCH($E7,'BY-Demands'!$I$5:$I$14,0),FALSE)*HLOOKUP(REG_TRA_DEMANDS!$F7,DEMANDS!$H$2:$CL$25,MATCH($E7,DEMANDS!$F$2:$F$25,0),FALSE)/HLOOKUP(2018,DEMANDS!$H$2:$CL$25,MATCH($E7,DEMANDS!$F$2:$F$25,0),FALSE)</f>
        <v>0.65492753248918323</v>
      </c>
      <c r="W7" s="10">
        <f>HLOOKUP(REG_TRA_DEMANDS!W$3,'BY-Demands'!$J$5:$AK$14,MATCH($E7,'BY-Demands'!$I$5:$I$14,0),FALSE)*HLOOKUP(REG_TRA_DEMANDS!$F7,DEMANDS!$H$2:$CL$25,MATCH($E7,DEMANDS!$F$2:$F$25,0),FALSE)/HLOOKUP(2018,DEMANDS!$H$2:$CL$25,MATCH($E7,DEMANDS!$F$2:$F$25,0),FALSE)</f>
        <v>0.59707786649317995</v>
      </c>
      <c r="X7" s="10">
        <f>HLOOKUP(REG_TRA_DEMANDS!X$3,'BY-Demands'!$J$5:$AK$14,MATCH($E7,'BY-Demands'!$I$5:$I$14,0),FALSE)*HLOOKUP(REG_TRA_DEMANDS!$F7,DEMANDS!$H$2:$CL$25,MATCH($E7,DEMANDS!$F$2:$F$25,0),FALSE)/HLOOKUP(2018,DEMANDS!$H$2:$CL$25,MATCH($E7,DEMANDS!$F$2:$F$25,0),FALSE)</f>
        <v>0.39647888120142599</v>
      </c>
      <c r="Y7" s="10">
        <f>HLOOKUP(REG_TRA_DEMANDS!Y$3,'BY-Demands'!$J$5:$AK$14,MATCH($E7,'BY-Demands'!$I$5:$I$14,0),FALSE)*HLOOKUP(REG_TRA_DEMANDS!$F7,DEMANDS!$H$2:$CL$25,MATCH($E7,DEMANDS!$F$2:$F$25,0),FALSE)/HLOOKUP(2018,DEMANDS!$H$2:$CL$25,MATCH($E7,DEMANDS!$F$2:$F$25,0),FALSE)</f>
        <v>0.88615689294984201</v>
      </c>
      <c r="Z7" s="10">
        <f>HLOOKUP(REG_TRA_DEMANDS!Z$3,'BY-Demands'!$J$5:$AK$14,MATCH($E7,'BY-Demands'!$I$5:$I$14,0),FALSE)*HLOOKUP(REG_TRA_DEMANDS!$F7,DEMANDS!$H$2:$CL$25,MATCH($E7,DEMANDS!$F$2:$F$25,0),FALSE)/HLOOKUP(2018,DEMANDS!$H$2:$CL$25,MATCH($E7,DEMANDS!$F$2:$F$25,0),FALSE)</f>
        <v>0.11373155496279763</v>
      </c>
      <c r="AA7" s="10">
        <f>HLOOKUP(REG_TRA_DEMANDS!AA$3,'BY-Demands'!$J$5:$AK$14,MATCH($E7,'BY-Demands'!$I$5:$I$14,0),FALSE)*HLOOKUP(REG_TRA_DEMANDS!$F7,DEMANDS!$H$2:$CL$25,MATCH($E7,DEMANDS!$F$2:$F$25,0),FALSE)/HLOOKUP(2018,DEMANDS!$H$2:$CL$25,MATCH($E7,DEMANDS!$F$2:$F$25,0),FALSE)</f>
        <v>0.47458010160375708</v>
      </c>
      <c r="AB7" s="10">
        <f>HLOOKUP(REG_TRA_DEMANDS!AB$3,'BY-Demands'!$J$5:$AK$14,MATCH($E7,'BY-Demands'!$I$5:$I$14,0),FALSE)*HLOOKUP(REG_TRA_DEMANDS!$F7,DEMANDS!$H$2:$CL$25,MATCH($E7,DEMANDS!$F$2:$F$25,0),FALSE)/HLOOKUP(2018,DEMANDS!$H$2:$CL$25,MATCH($E7,DEMANDS!$F$2:$F$25,0),FALSE)</f>
        <v>0.2482576096623294</v>
      </c>
      <c r="AC7" s="10">
        <f>HLOOKUP(REG_TRA_DEMANDS!AC$3,'BY-Demands'!$J$5:$AK$14,MATCH($E7,'BY-Demands'!$I$5:$I$14,0),FALSE)*HLOOKUP(REG_TRA_DEMANDS!$F7,DEMANDS!$H$2:$CL$25,MATCH($E7,DEMANDS!$F$2:$F$25,0),FALSE)/HLOOKUP(2018,DEMANDS!$H$2:$CL$25,MATCH($E7,DEMANDS!$F$2:$F$25,0),FALSE)</f>
        <v>0.21887599323519225</v>
      </c>
      <c r="AD7" s="10">
        <f>HLOOKUP(REG_TRA_DEMANDS!AD$3,'BY-Demands'!$J$5:$AK$14,MATCH($E7,'BY-Demands'!$I$5:$I$14,0),FALSE)*HLOOKUP(REG_TRA_DEMANDS!$F7,DEMANDS!$H$2:$CL$25,MATCH($E7,DEMANDS!$F$2:$F$25,0),FALSE)/HLOOKUP(2018,DEMANDS!$H$2:$CL$25,MATCH($E7,DEMANDS!$F$2:$F$25,0),FALSE)</f>
        <v>0.24413415368460439</v>
      </c>
      <c r="AE7" s="10">
        <f>HLOOKUP(REG_TRA_DEMANDS!AE$3,'BY-Demands'!$J$5:$AK$14,MATCH($E7,'BY-Demands'!$I$5:$I$14,0),FALSE)*HLOOKUP(REG_TRA_DEMANDS!$F7,DEMANDS!$H$2:$CL$25,MATCH($E7,DEMANDS!$F$2:$F$25,0),FALSE)/HLOOKUP(2018,DEMANDS!$H$2:$CL$25,MATCH($E7,DEMANDS!$F$2:$F$25,0),FALSE)</f>
        <v>0.4735781454064581</v>
      </c>
      <c r="AF7" s="10">
        <f>HLOOKUP(REG_TRA_DEMANDS!AF$3,'BY-Demands'!$J$5:$AK$14,MATCH($E7,'BY-Demands'!$I$5:$I$14,0),FALSE)*HLOOKUP(REG_TRA_DEMANDS!$F7,DEMANDS!$H$2:$CL$25,MATCH($E7,DEMANDS!$F$2:$F$25,0),FALSE)/HLOOKUP(2018,DEMANDS!$H$2:$CL$25,MATCH($E7,DEMANDS!$F$2:$F$25,0),FALSE)</f>
        <v>0.22713476654320758</v>
      </c>
    </row>
    <row r="8" spans="2:32" x14ac:dyDescent="0.25">
      <c r="D8" s="1" t="s">
        <v>8</v>
      </c>
      <c r="E8" s="1" t="str">
        <f>DEMANDS!$F$17</f>
        <v>TRAPS</v>
      </c>
      <c r="F8" s="1">
        <v>2024</v>
      </c>
      <c r="G8" s="10">
        <f>HLOOKUP(REG_TRA_DEMANDS!G$3,'BY-Demands'!$J$5:$AK$14,MATCH($E8,'BY-Demands'!$I$5:$I$14,0),FALSE)*HLOOKUP(REG_TRA_DEMANDS!$F8,DEMANDS!$H$2:$CL$25,MATCH($E8,DEMANDS!$F$2:$F$25,0),FALSE)/HLOOKUP(2018,DEMANDS!$H$2:$CL$25,MATCH($E8,DEMANDS!$F$2:$F$25,0),FALSE)</f>
        <v>0.21139044764839354</v>
      </c>
      <c r="H8" s="10">
        <f>HLOOKUP(REG_TRA_DEMANDS!H$3,'BY-Demands'!$J$5:$AK$14,MATCH($E8,'BY-Demands'!$I$5:$I$14,0),FALSE)*HLOOKUP(REG_TRA_DEMANDS!$F8,DEMANDS!$H$2:$CL$25,MATCH($E8,DEMANDS!$F$2:$F$25,0),FALSE)/HLOOKUP(2018,DEMANDS!$H$2:$CL$25,MATCH($E8,DEMANDS!$F$2:$F$25,0),FALSE)</f>
        <v>4.2261962627094682</v>
      </c>
      <c r="I8" s="10">
        <f>HLOOKUP(REG_TRA_DEMANDS!I$3,'BY-Demands'!$J$5:$AK$14,MATCH($E8,'BY-Demands'!$I$5:$I$14,0),FALSE)*HLOOKUP(REG_TRA_DEMANDS!$F8,DEMANDS!$H$2:$CL$25,MATCH($E8,DEMANDS!$F$2:$F$25,0),FALSE)/HLOOKUP(2018,DEMANDS!$H$2:$CL$25,MATCH($E8,DEMANDS!$F$2:$F$25,0),FALSE)</f>
        <v>0.77941660540545188</v>
      </c>
      <c r="J8" s="10">
        <f>HLOOKUP(REG_TRA_DEMANDS!J$3,'BY-Demands'!$J$5:$AK$14,MATCH($E8,'BY-Demands'!$I$5:$I$14,0),FALSE)*HLOOKUP(REG_TRA_DEMANDS!$F8,DEMANDS!$H$2:$CL$25,MATCH($E8,DEMANDS!$F$2:$F$25,0),FALSE)/HLOOKUP(2018,DEMANDS!$H$2:$CL$25,MATCH($E8,DEMANDS!$F$2:$F$25,0),FALSE)</f>
        <v>0.3615989990253497</v>
      </c>
      <c r="K8" s="10">
        <f>HLOOKUP(REG_TRA_DEMANDS!K$3,'BY-Demands'!$J$5:$AK$14,MATCH($E8,'BY-Demands'!$I$5:$I$14,0),FALSE)*HLOOKUP(REG_TRA_DEMANDS!$F8,DEMANDS!$H$2:$CL$25,MATCH($E8,DEMANDS!$F$2:$F$25,0),FALSE)/HLOOKUP(2018,DEMANDS!$H$2:$CL$25,MATCH($E8,DEMANDS!$F$2:$F$25,0),FALSE)</f>
        <v>0.28508450062785035</v>
      </c>
      <c r="L8" s="10">
        <f>HLOOKUP(REG_TRA_DEMANDS!L$3,'BY-Demands'!$J$5:$AK$14,MATCH($E8,'BY-Demands'!$I$5:$I$14,0),FALSE)*HLOOKUP(REG_TRA_DEMANDS!$F8,DEMANDS!$H$2:$CL$25,MATCH($E8,DEMANDS!$F$2:$F$25,0),FALSE)/HLOOKUP(2018,DEMANDS!$H$2:$CL$25,MATCH($E8,DEMANDS!$F$2:$F$25,0),FALSE)</f>
        <v>0.14324523895785507</v>
      </c>
      <c r="M8" s="10">
        <f>HLOOKUP(REG_TRA_DEMANDS!M$3,'BY-Demands'!$J$5:$AK$14,MATCH($E8,'BY-Demands'!$I$5:$I$14,0),FALSE)*HLOOKUP(REG_TRA_DEMANDS!$F8,DEMANDS!$H$2:$CL$25,MATCH($E8,DEMANDS!$F$2:$F$25,0),FALSE)/HLOOKUP(2018,DEMANDS!$H$2:$CL$25,MATCH($E8,DEMANDS!$F$2:$F$25,0),FALSE)</f>
        <v>0.41075749503953779</v>
      </c>
      <c r="N8" s="10">
        <f>HLOOKUP(REG_TRA_DEMANDS!N$3,'BY-Demands'!$J$5:$AK$14,MATCH($E8,'BY-Demands'!$I$5:$I$14,0),FALSE)*HLOOKUP(REG_TRA_DEMANDS!$F8,DEMANDS!$H$2:$CL$25,MATCH($E8,DEMANDS!$F$2:$F$25,0),FALSE)/HLOOKUP(2018,DEMANDS!$H$2:$CL$25,MATCH($E8,DEMANDS!$F$2:$F$25,0),FALSE)</f>
        <v>0.67611735570482434</v>
      </c>
      <c r="O8" s="10">
        <f>HLOOKUP(REG_TRA_DEMANDS!O$3,'BY-Demands'!$J$5:$AK$14,MATCH($E8,'BY-Demands'!$I$5:$I$14,0),FALSE)*HLOOKUP(REG_TRA_DEMANDS!$F8,DEMANDS!$H$2:$CL$25,MATCH($E8,DEMANDS!$F$2:$F$25,0),FALSE)/HLOOKUP(2018,DEMANDS!$H$2:$CL$25,MATCH($E8,DEMANDS!$F$2:$F$25,0),FALSE)</f>
        <v>0.27988071255562125</v>
      </c>
      <c r="P8" s="10">
        <f>HLOOKUP(REG_TRA_DEMANDS!P$3,'BY-Demands'!$J$5:$AK$14,MATCH($E8,'BY-Demands'!$I$5:$I$14,0),FALSE)*HLOOKUP(REG_TRA_DEMANDS!$F8,DEMANDS!$H$2:$CL$25,MATCH($E8,DEMANDS!$F$2:$F$25,0),FALSE)/HLOOKUP(2018,DEMANDS!$H$2:$CL$25,MATCH($E8,DEMANDS!$F$2:$F$25,0),FALSE)</f>
        <v>0.31724176151612749</v>
      </c>
      <c r="Q8" s="10">
        <f>HLOOKUP(REG_TRA_DEMANDS!Q$3,'BY-Demands'!$J$5:$AK$14,MATCH($E8,'BY-Demands'!$I$5:$I$14,0),FALSE)*HLOOKUP(REG_TRA_DEMANDS!$F8,DEMANDS!$H$2:$CL$25,MATCH($E8,DEMANDS!$F$2:$F$25,0),FALSE)/HLOOKUP(2018,DEMANDS!$H$2:$CL$25,MATCH($E8,DEMANDS!$F$2:$F$25,0),FALSE)</f>
        <v>0.55213954201953919</v>
      </c>
      <c r="R8" s="10">
        <f>HLOOKUP(REG_TRA_DEMANDS!R$3,'BY-Demands'!$J$5:$AK$14,MATCH($E8,'BY-Demands'!$I$5:$I$14,0),FALSE)*HLOOKUP(REG_TRA_DEMANDS!$F8,DEMANDS!$H$2:$CL$25,MATCH($E8,DEMANDS!$F$2:$F$25,0),FALSE)/HLOOKUP(2018,DEMANDS!$H$2:$CL$25,MATCH($E8,DEMANDS!$F$2:$F$25,0),FALSE)</f>
        <v>0.48839650311501354</v>
      </c>
      <c r="S8" s="10">
        <f>HLOOKUP(REG_TRA_DEMANDS!S$3,'BY-Demands'!$J$5:$AK$14,MATCH($E8,'BY-Demands'!$I$5:$I$14,0),FALSE)*HLOOKUP(REG_TRA_DEMANDS!$F8,DEMANDS!$H$2:$CL$25,MATCH($E8,DEMANDS!$F$2:$F$25,0),FALSE)/HLOOKUP(2018,DEMANDS!$H$2:$CL$25,MATCH($E8,DEMANDS!$F$2:$F$25,0),FALSE)</f>
        <v>0.42984859586524382</v>
      </c>
      <c r="T8" s="10">
        <f>HLOOKUP(REG_TRA_DEMANDS!T$3,'BY-Demands'!$J$5:$AK$14,MATCH($E8,'BY-Demands'!$I$5:$I$14,0),FALSE)*HLOOKUP(REG_TRA_DEMANDS!$F8,DEMANDS!$H$2:$CL$25,MATCH($E8,DEMANDS!$F$2:$F$25,0),FALSE)/HLOOKUP(2018,DEMANDS!$H$2:$CL$25,MATCH($E8,DEMANDS!$F$2:$F$25,0),FALSE)</f>
        <v>1.8177725148733979</v>
      </c>
      <c r="U8" s="10">
        <f>HLOOKUP(REG_TRA_DEMANDS!U$3,'BY-Demands'!$J$5:$AK$14,MATCH($E8,'BY-Demands'!$I$5:$I$14,0),FALSE)*HLOOKUP(REG_TRA_DEMANDS!$F8,DEMANDS!$H$2:$CL$25,MATCH($E8,DEMANDS!$F$2:$F$25,0),FALSE)/HLOOKUP(2018,DEMANDS!$H$2:$CL$25,MATCH($E8,DEMANDS!$F$2:$F$25,0),FALSE)</f>
        <v>0.5565594053809555</v>
      </c>
      <c r="V8" s="10">
        <f>HLOOKUP(REG_TRA_DEMANDS!V$3,'BY-Demands'!$J$5:$AK$14,MATCH($E8,'BY-Demands'!$I$5:$I$14,0),FALSE)*HLOOKUP(REG_TRA_DEMANDS!$F8,DEMANDS!$H$2:$CL$25,MATCH($E8,DEMANDS!$F$2:$F$25,0),FALSE)/HLOOKUP(2018,DEMANDS!$H$2:$CL$25,MATCH($E8,DEMANDS!$F$2:$F$25,0),FALSE)</f>
        <v>0.6636520024580489</v>
      </c>
      <c r="W8" s="10">
        <f>HLOOKUP(REG_TRA_DEMANDS!W$3,'BY-Demands'!$J$5:$AK$14,MATCH($E8,'BY-Demands'!$I$5:$I$14,0),FALSE)*HLOOKUP(REG_TRA_DEMANDS!$F8,DEMANDS!$H$2:$CL$25,MATCH($E8,DEMANDS!$F$2:$F$25,0),FALSE)/HLOOKUP(2018,DEMANDS!$H$2:$CL$25,MATCH($E8,DEMANDS!$F$2:$F$25,0),FALSE)</f>
        <v>0.60503170513467897</v>
      </c>
      <c r="X8" s="10">
        <f>HLOOKUP(REG_TRA_DEMANDS!X$3,'BY-Demands'!$J$5:$AK$14,MATCH($E8,'BY-Demands'!$I$5:$I$14,0),FALSE)*HLOOKUP(REG_TRA_DEMANDS!$F8,DEMANDS!$H$2:$CL$25,MATCH($E8,DEMANDS!$F$2:$F$25,0),FALSE)/HLOOKUP(2018,DEMANDS!$H$2:$CL$25,MATCH($E8,DEMANDS!$F$2:$F$25,0),FALSE)</f>
        <v>0.40176048553280047</v>
      </c>
      <c r="Y8" s="10">
        <f>HLOOKUP(REG_TRA_DEMANDS!Y$3,'BY-Demands'!$J$5:$AK$14,MATCH($E8,'BY-Demands'!$I$5:$I$14,0),FALSE)*HLOOKUP(REG_TRA_DEMANDS!$F8,DEMANDS!$H$2:$CL$25,MATCH($E8,DEMANDS!$F$2:$F$25,0),FALSE)/HLOOKUP(2018,DEMANDS!$H$2:$CL$25,MATCH($E8,DEMANDS!$F$2:$F$25,0),FALSE)</f>
        <v>0.89796163288932818</v>
      </c>
      <c r="Z8" s="10">
        <f>HLOOKUP(REG_TRA_DEMANDS!Z$3,'BY-Demands'!$J$5:$AK$14,MATCH($E8,'BY-Demands'!$I$5:$I$14,0),FALSE)*HLOOKUP(REG_TRA_DEMANDS!$F8,DEMANDS!$H$2:$CL$25,MATCH($E8,DEMANDS!$F$2:$F$25,0),FALSE)/HLOOKUP(2018,DEMANDS!$H$2:$CL$25,MATCH($E8,DEMANDS!$F$2:$F$25,0),FALSE)</f>
        <v>0.11524660431797451</v>
      </c>
      <c r="AA8" s="10">
        <f>HLOOKUP(REG_TRA_DEMANDS!AA$3,'BY-Demands'!$J$5:$AK$14,MATCH($E8,'BY-Demands'!$I$5:$I$14,0),FALSE)*HLOOKUP(REG_TRA_DEMANDS!$F8,DEMANDS!$H$2:$CL$25,MATCH($E8,DEMANDS!$F$2:$F$25,0),FALSE)/HLOOKUP(2018,DEMANDS!$H$2:$CL$25,MATCH($E8,DEMANDS!$F$2:$F$25,0),FALSE)</f>
        <v>0.48090211379421505</v>
      </c>
      <c r="AB8" s="10">
        <f>HLOOKUP(REG_TRA_DEMANDS!AB$3,'BY-Demands'!$J$5:$AK$14,MATCH($E8,'BY-Demands'!$I$5:$I$14,0),FALSE)*HLOOKUP(REG_TRA_DEMANDS!$F8,DEMANDS!$H$2:$CL$25,MATCH($E8,DEMANDS!$F$2:$F$25,0),FALSE)/HLOOKUP(2018,DEMANDS!$H$2:$CL$25,MATCH($E8,DEMANDS!$F$2:$F$25,0),FALSE)</f>
        <v>0.25156471762862509</v>
      </c>
      <c r="AC8" s="10">
        <f>HLOOKUP(REG_TRA_DEMANDS!AC$3,'BY-Demands'!$J$5:$AK$14,MATCH($E8,'BY-Demands'!$I$5:$I$14,0),FALSE)*HLOOKUP(REG_TRA_DEMANDS!$F8,DEMANDS!$H$2:$CL$25,MATCH($E8,DEMANDS!$F$2:$F$25,0),FALSE)/HLOOKUP(2018,DEMANDS!$H$2:$CL$25,MATCH($E8,DEMANDS!$F$2:$F$25,0),FALSE)</f>
        <v>0.22179170059998776</v>
      </c>
      <c r="AD8" s="10">
        <f>HLOOKUP(REG_TRA_DEMANDS!AD$3,'BY-Demands'!$J$5:$AK$14,MATCH($E8,'BY-Demands'!$I$5:$I$14,0),FALSE)*HLOOKUP(REG_TRA_DEMANDS!$F8,DEMANDS!$H$2:$CL$25,MATCH($E8,DEMANDS!$F$2:$F$25,0),FALSE)/HLOOKUP(2018,DEMANDS!$H$2:$CL$25,MATCH($E8,DEMANDS!$F$2:$F$25,0),FALSE)</f>
        <v>0.24738633195858914</v>
      </c>
      <c r="AE8" s="10">
        <f>HLOOKUP(REG_TRA_DEMANDS!AE$3,'BY-Demands'!$J$5:$AK$14,MATCH($E8,'BY-Demands'!$I$5:$I$14,0),FALSE)*HLOOKUP(REG_TRA_DEMANDS!$F8,DEMANDS!$H$2:$CL$25,MATCH($E8,DEMANDS!$F$2:$F$25,0),FALSE)/HLOOKUP(2018,DEMANDS!$H$2:$CL$25,MATCH($E8,DEMANDS!$F$2:$F$25,0),FALSE)</f>
        <v>0.47988681026256258</v>
      </c>
      <c r="AF8" s="10">
        <f>HLOOKUP(REG_TRA_DEMANDS!AF$3,'BY-Demands'!$J$5:$AK$14,MATCH($E8,'BY-Demands'!$I$5:$I$14,0),FALSE)*HLOOKUP(REG_TRA_DEMANDS!$F8,DEMANDS!$H$2:$CL$25,MATCH($E8,DEMANDS!$F$2:$F$25,0),FALSE)/HLOOKUP(2018,DEMANDS!$H$2:$CL$25,MATCH($E8,DEMANDS!$F$2:$F$25,0),FALSE)</f>
        <v>0.23016049130096808</v>
      </c>
    </row>
    <row r="9" spans="2:32" x14ac:dyDescent="0.25">
      <c r="D9" s="1" t="s">
        <v>8</v>
      </c>
      <c r="E9" s="1" t="str">
        <f>DEMANDS!$F$17</f>
        <v>TRAPS</v>
      </c>
      <c r="F9" s="1">
        <v>2025</v>
      </c>
      <c r="G9" s="10">
        <f>HLOOKUP(REG_TRA_DEMANDS!G$3,'BY-Demands'!$J$5:$AK$14,MATCH($E9,'BY-Demands'!$I$5:$I$14,0),FALSE)*HLOOKUP(REG_TRA_DEMANDS!$F9,DEMANDS!$H$2:$CL$25,MATCH($E9,DEMANDS!$F$2:$F$25,0),FALSE)/HLOOKUP(2018,DEMANDS!$H$2:$CL$25,MATCH($E9,DEMANDS!$F$2:$F$25,0),FALSE)</f>
        <v>0.21415651330569313</v>
      </c>
      <c r="H9" s="10">
        <f>HLOOKUP(REG_TRA_DEMANDS!H$3,'BY-Demands'!$J$5:$AK$14,MATCH($E9,'BY-Demands'!$I$5:$I$14,0),FALSE)*HLOOKUP(REG_TRA_DEMANDS!$F9,DEMANDS!$H$2:$CL$25,MATCH($E9,DEMANDS!$F$2:$F$25,0),FALSE)/HLOOKUP(2018,DEMANDS!$H$2:$CL$25,MATCH($E9,DEMANDS!$F$2:$F$25,0),FALSE)</f>
        <v>4.2814964736382617</v>
      </c>
      <c r="I9" s="10">
        <f>HLOOKUP(REG_TRA_DEMANDS!I$3,'BY-Demands'!$J$5:$AK$14,MATCH($E9,'BY-Demands'!$I$5:$I$14,0),FALSE)*HLOOKUP(REG_TRA_DEMANDS!$F9,DEMANDS!$H$2:$CL$25,MATCH($E9,DEMANDS!$F$2:$F$25,0),FALSE)/HLOOKUP(2018,DEMANDS!$H$2:$CL$25,MATCH($E9,DEMANDS!$F$2:$F$25,0),FALSE)</f>
        <v>0.78961535151212059</v>
      </c>
      <c r="J9" s="10">
        <f>HLOOKUP(REG_TRA_DEMANDS!J$3,'BY-Demands'!$J$5:$AK$14,MATCH($E9,'BY-Demands'!$I$5:$I$14,0),FALSE)*HLOOKUP(REG_TRA_DEMANDS!$F9,DEMANDS!$H$2:$CL$25,MATCH($E9,DEMANDS!$F$2:$F$25,0),FALSE)/HLOOKUP(2018,DEMANDS!$H$2:$CL$25,MATCH($E9,DEMANDS!$F$2:$F$25,0),FALSE)</f>
        <v>0.36633055896121569</v>
      </c>
      <c r="K9" s="10">
        <f>HLOOKUP(REG_TRA_DEMANDS!K$3,'BY-Demands'!$J$5:$AK$14,MATCH($E9,'BY-Demands'!$I$5:$I$14,0),FALSE)*HLOOKUP(REG_TRA_DEMANDS!$F9,DEMANDS!$H$2:$CL$25,MATCH($E9,DEMANDS!$F$2:$F$25,0),FALSE)/HLOOKUP(2018,DEMANDS!$H$2:$CL$25,MATCH($E9,DEMANDS!$F$2:$F$25,0),FALSE)</f>
        <v>0.28881486051585586</v>
      </c>
      <c r="L9" s="10">
        <f>HLOOKUP(REG_TRA_DEMANDS!L$3,'BY-Demands'!$J$5:$AK$14,MATCH($E9,'BY-Demands'!$I$5:$I$14,0),FALSE)*HLOOKUP(REG_TRA_DEMANDS!$F9,DEMANDS!$H$2:$CL$25,MATCH($E9,DEMANDS!$F$2:$F$25,0),FALSE)/HLOOKUP(2018,DEMANDS!$H$2:$CL$25,MATCH($E9,DEMANDS!$F$2:$F$25,0),FALSE)</f>
        <v>0.14511961758026112</v>
      </c>
      <c r="M9" s="10">
        <f>HLOOKUP(REG_TRA_DEMANDS!M$3,'BY-Demands'!$J$5:$AK$14,MATCH($E9,'BY-Demands'!$I$5:$I$14,0),FALSE)*HLOOKUP(REG_TRA_DEMANDS!$F9,DEMANDS!$H$2:$CL$25,MATCH($E9,DEMANDS!$F$2:$F$25,0),FALSE)/HLOOKUP(2018,DEMANDS!$H$2:$CL$25,MATCH($E9,DEMANDS!$F$2:$F$25,0),FALSE)</f>
        <v>0.41613229893037906</v>
      </c>
      <c r="N9" s="10">
        <f>HLOOKUP(REG_TRA_DEMANDS!N$3,'BY-Demands'!$J$5:$AK$14,MATCH($E9,'BY-Demands'!$I$5:$I$14,0),FALSE)*HLOOKUP(REG_TRA_DEMANDS!$F9,DEMANDS!$H$2:$CL$25,MATCH($E9,DEMANDS!$F$2:$F$25,0),FALSE)/HLOOKUP(2018,DEMANDS!$H$2:$CL$25,MATCH($E9,DEMANDS!$F$2:$F$25,0),FALSE)</f>
        <v>0.68496442054963702</v>
      </c>
      <c r="O9" s="10">
        <f>HLOOKUP(REG_TRA_DEMANDS!O$3,'BY-Demands'!$J$5:$AK$14,MATCH($E9,'BY-Demands'!$I$5:$I$14,0),FALSE)*HLOOKUP(REG_TRA_DEMANDS!$F9,DEMANDS!$H$2:$CL$25,MATCH($E9,DEMANDS!$F$2:$F$25,0),FALSE)/HLOOKUP(2018,DEMANDS!$H$2:$CL$25,MATCH($E9,DEMANDS!$F$2:$F$25,0),FALSE)</f>
        <v>0.28354298034374903</v>
      </c>
      <c r="P9" s="10">
        <f>HLOOKUP(REG_TRA_DEMANDS!P$3,'BY-Demands'!$J$5:$AK$14,MATCH($E9,'BY-Demands'!$I$5:$I$14,0),FALSE)*HLOOKUP(REG_TRA_DEMANDS!$F9,DEMANDS!$H$2:$CL$25,MATCH($E9,DEMANDS!$F$2:$F$25,0),FALSE)/HLOOKUP(2018,DEMANDS!$H$2:$CL$25,MATCH($E9,DEMANDS!$F$2:$F$25,0),FALSE)</f>
        <v>0.32139290245628266</v>
      </c>
      <c r="Q9" s="10">
        <f>HLOOKUP(REG_TRA_DEMANDS!Q$3,'BY-Demands'!$J$5:$AK$14,MATCH($E9,'BY-Demands'!$I$5:$I$14,0),FALSE)*HLOOKUP(REG_TRA_DEMANDS!$F9,DEMANDS!$H$2:$CL$25,MATCH($E9,DEMANDS!$F$2:$F$25,0),FALSE)/HLOOKUP(2018,DEMANDS!$H$2:$CL$25,MATCH($E9,DEMANDS!$F$2:$F$25,0),FALSE)</f>
        <v>0.5593643444749351</v>
      </c>
      <c r="R9" s="10">
        <f>HLOOKUP(REG_TRA_DEMANDS!R$3,'BY-Demands'!$J$5:$AK$14,MATCH($E9,'BY-Demands'!$I$5:$I$14,0),FALSE)*HLOOKUP(REG_TRA_DEMANDS!$F9,DEMANDS!$H$2:$CL$25,MATCH($E9,DEMANDS!$F$2:$F$25,0),FALSE)/HLOOKUP(2018,DEMANDS!$H$2:$CL$25,MATCH($E9,DEMANDS!$F$2:$F$25,0),FALSE)</f>
        <v>0.49478722137801973</v>
      </c>
      <c r="S9" s="10">
        <f>HLOOKUP(REG_TRA_DEMANDS!S$3,'BY-Demands'!$J$5:$AK$14,MATCH($E9,'BY-Demands'!$I$5:$I$14,0),FALSE)*HLOOKUP(REG_TRA_DEMANDS!$F9,DEMANDS!$H$2:$CL$25,MATCH($E9,DEMANDS!$F$2:$F$25,0),FALSE)/HLOOKUP(2018,DEMANDS!$H$2:$CL$25,MATCH($E9,DEMANDS!$F$2:$F$25,0),FALSE)</f>
        <v>0.43547320876562873</v>
      </c>
      <c r="T9" s="10">
        <f>HLOOKUP(REG_TRA_DEMANDS!T$3,'BY-Demands'!$J$5:$AK$14,MATCH($E9,'BY-Demands'!$I$5:$I$14,0),FALSE)*HLOOKUP(REG_TRA_DEMANDS!$F9,DEMANDS!$H$2:$CL$25,MATCH($E9,DEMANDS!$F$2:$F$25,0),FALSE)/HLOOKUP(2018,DEMANDS!$H$2:$CL$25,MATCH($E9,DEMANDS!$F$2:$F$25,0),FALSE)</f>
        <v>1.8415582543999895</v>
      </c>
      <c r="U9" s="10">
        <f>HLOOKUP(REG_TRA_DEMANDS!U$3,'BY-Demands'!$J$5:$AK$14,MATCH($E9,'BY-Demands'!$I$5:$I$14,0),FALSE)*HLOOKUP(REG_TRA_DEMANDS!$F9,DEMANDS!$H$2:$CL$25,MATCH($E9,DEMANDS!$F$2:$F$25,0),FALSE)/HLOOKUP(2018,DEMANDS!$H$2:$CL$25,MATCH($E9,DEMANDS!$F$2:$F$25,0),FALSE)</f>
        <v>0.56384204220110146</v>
      </c>
      <c r="V9" s="10">
        <f>HLOOKUP(REG_TRA_DEMANDS!V$3,'BY-Demands'!$J$5:$AK$14,MATCH($E9,'BY-Demands'!$I$5:$I$14,0),FALSE)*HLOOKUP(REG_TRA_DEMANDS!$F9,DEMANDS!$H$2:$CL$25,MATCH($E9,DEMANDS!$F$2:$F$25,0),FALSE)/HLOOKUP(2018,DEMANDS!$H$2:$CL$25,MATCH($E9,DEMANDS!$F$2:$F$25,0),FALSE)</f>
        <v>0.67233595687897252</v>
      </c>
      <c r="W9" s="10">
        <f>HLOOKUP(REG_TRA_DEMANDS!W$3,'BY-Demands'!$J$5:$AK$14,MATCH($E9,'BY-Demands'!$I$5:$I$14,0),FALSE)*HLOOKUP(REG_TRA_DEMANDS!$F9,DEMANDS!$H$2:$CL$25,MATCH($E9,DEMANDS!$F$2:$F$25,0),FALSE)/HLOOKUP(2018,DEMANDS!$H$2:$CL$25,MATCH($E9,DEMANDS!$F$2:$F$25,0),FALSE)</f>
        <v>0.61294860696145448</v>
      </c>
      <c r="X9" s="10">
        <f>HLOOKUP(REG_TRA_DEMANDS!X$3,'BY-Demands'!$J$5:$AK$14,MATCH($E9,'BY-Demands'!$I$5:$I$14,0),FALSE)*HLOOKUP(REG_TRA_DEMANDS!$F9,DEMANDS!$H$2:$CL$25,MATCH($E9,DEMANDS!$F$2:$F$25,0),FALSE)/HLOOKUP(2018,DEMANDS!$H$2:$CL$25,MATCH($E9,DEMANDS!$F$2:$F$25,0),FALSE)</f>
        <v>0.40701756263280597</v>
      </c>
      <c r="Y9" s="10">
        <f>HLOOKUP(REG_TRA_DEMANDS!Y$3,'BY-Demands'!$J$5:$AK$14,MATCH($E9,'BY-Demands'!$I$5:$I$14,0),FALSE)*HLOOKUP(REG_TRA_DEMANDS!$F9,DEMANDS!$H$2:$CL$25,MATCH($E9,DEMANDS!$F$2:$F$25,0),FALSE)/HLOOKUP(2018,DEMANDS!$H$2:$CL$25,MATCH($E9,DEMANDS!$F$2:$F$25,0),FALSE)</f>
        <v>0.90971155282156257</v>
      </c>
      <c r="Z9" s="10">
        <f>HLOOKUP(REG_TRA_DEMANDS!Z$3,'BY-Demands'!$J$5:$AK$14,MATCH($E9,'BY-Demands'!$I$5:$I$14,0),FALSE)*HLOOKUP(REG_TRA_DEMANDS!$F9,DEMANDS!$H$2:$CL$25,MATCH($E9,DEMANDS!$F$2:$F$25,0),FALSE)/HLOOKUP(2018,DEMANDS!$H$2:$CL$25,MATCH($E9,DEMANDS!$F$2:$F$25,0),FALSE)</f>
        <v>0.1167546179386021</v>
      </c>
      <c r="AA9" s="10">
        <f>HLOOKUP(REG_TRA_DEMANDS!AA$3,'BY-Demands'!$J$5:$AK$14,MATCH($E9,'BY-Demands'!$I$5:$I$14,0),FALSE)*HLOOKUP(REG_TRA_DEMANDS!$F9,DEMANDS!$H$2:$CL$25,MATCH($E9,DEMANDS!$F$2:$F$25,0),FALSE)/HLOOKUP(2018,DEMANDS!$H$2:$CL$25,MATCH($E9,DEMANDS!$F$2:$F$25,0),FALSE)</f>
        <v>0.48719476720541122</v>
      </c>
      <c r="AB9" s="10">
        <f>HLOOKUP(REG_TRA_DEMANDS!AB$3,'BY-Demands'!$J$5:$AK$14,MATCH($E9,'BY-Demands'!$I$5:$I$14,0),FALSE)*HLOOKUP(REG_TRA_DEMANDS!$F9,DEMANDS!$H$2:$CL$25,MATCH($E9,DEMANDS!$F$2:$F$25,0),FALSE)/HLOOKUP(2018,DEMANDS!$H$2:$CL$25,MATCH($E9,DEMANDS!$F$2:$F$25,0),FALSE)</f>
        <v>0.25485646772311471</v>
      </c>
      <c r="AC9" s="10">
        <f>HLOOKUP(REG_TRA_DEMANDS!AC$3,'BY-Demands'!$J$5:$AK$14,MATCH($E9,'BY-Demands'!$I$5:$I$14,0),FALSE)*HLOOKUP(REG_TRA_DEMANDS!$F9,DEMANDS!$H$2:$CL$25,MATCH($E9,DEMANDS!$F$2:$F$25,0),FALSE)/HLOOKUP(2018,DEMANDS!$H$2:$CL$25,MATCH($E9,DEMANDS!$F$2:$F$25,0),FALSE)</f>
        <v>0.22469386771741645</v>
      </c>
      <c r="AD9" s="10">
        <f>HLOOKUP(REG_TRA_DEMANDS!AD$3,'BY-Demands'!$J$5:$AK$14,MATCH($E9,'BY-Demands'!$I$5:$I$14,0),FALSE)*HLOOKUP(REG_TRA_DEMANDS!$F9,DEMANDS!$H$2:$CL$25,MATCH($E9,DEMANDS!$F$2:$F$25,0),FALSE)/HLOOKUP(2018,DEMANDS!$H$2:$CL$25,MATCH($E9,DEMANDS!$F$2:$F$25,0),FALSE)</f>
        <v>0.25062340744865169</v>
      </c>
      <c r="AE9" s="10">
        <f>HLOOKUP(REG_TRA_DEMANDS!AE$3,'BY-Demands'!$J$5:$AK$14,MATCH($E9,'BY-Demands'!$I$5:$I$14,0),FALSE)*HLOOKUP(REG_TRA_DEMANDS!$F9,DEMANDS!$H$2:$CL$25,MATCH($E9,DEMANDS!$F$2:$F$25,0),FALSE)/HLOOKUP(2018,DEMANDS!$H$2:$CL$25,MATCH($E9,DEMANDS!$F$2:$F$25,0),FALSE)</f>
        <v>0.48616617832306352</v>
      </c>
      <c r="AF9" s="10">
        <f>HLOOKUP(REG_TRA_DEMANDS!AF$3,'BY-Demands'!$J$5:$AK$14,MATCH($E9,'BY-Demands'!$I$5:$I$14,0),FALSE)*HLOOKUP(REG_TRA_DEMANDS!$F9,DEMANDS!$H$2:$CL$25,MATCH($E9,DEMANDS!$F$2:$F$25,0),FALSE)/HLOOKUP(2018,DEMANDS!$H$2:$CL$25,MATCH($E9,DEMANDS!$F$2:$F$25,0),FALSE)</f>
        <v>0.23317216490181936</v>
      </c>
    </row>
    <row r="10" spans="2:32" x14ac:dyDescent="0.25">
      <c r="D10" s="1" t="s">
        <v>8</v>
      </c>
      <c r="E10" s="1" t="str">
        <f>DEMANDS!$F$17</f>
        <v>TRAPS</v>
      </c>
      <c r="F10" s="1">
        <v>2026</v>
      </c>
      <c r="G10" s="10">
        <f>HLOOKUP(REG_TRA_DEMANDS!G$3,'BY-Demands'!$J$5:$AK$14,MATCH($E10,'BY-Demands'!$I$5:$I$14,0),FALSE)*HLOOKUP(REG_TRA_DEMANDS!$F10,DEMANDS!$H$2:$CL$25,MATCH($E10,DEMANDS!$F$2:$F$25,0),FALSE)/HLOOKUP(2018,DEMANDS!$H$2:$CL$25,MATCH($E10,DEMANDS!$F$2:$F$25,0),FALSE)</f>
        <v>0.21691465404002475</v>
      </c>
      <c r="H10" s="10">
        <f>HLOOKUP(REG_TRA_DEMANDS!H$3,'BY-Demands'!$J$5:$AK$14,MATCH($E10,'BY-Demands'!$I$5:$I$14,0),FALSE)*HLOOKUP(REG_TRA_DEMANDS!$F10,DEMANDS!$H$2:$CL$25,MATCH($E10,DEMANDS!$F$2:$F$25,0),FALSE)/HLOOKUP(2018,DEMANDS!$H$2:$CL$25,MATCH($E10,DEMANDS!$F$2:$F$25,0),FALSE)</f>
        <v>4.3366382465666549</v>
      </c>
      <c r="I10" s="10">
        <f>HLOOKUP(REG_TRA_DEMANDS!I$3,'BY-Demands'!$J$5:$AK$14,MATCH($E10,'BY-Demands'!$I$5:$I$14,0),FALSE)*HLOOKUP(REG_TRA_DEMANDS!$F10,DEMANDS!$H$2:$CL$25,MATCH($E10,DEMANDS!$F$2:$F$25,0),FALSE)/HLOOKUP(2018,DEMANDS!$H$2:$CL$25,MATCH($E10,DEMANDS!$F$2:$F$25,0),FALSE)</f>
        <v>0.79978487767708206</v>
      </c>
      <c r="J10" s="10">
        <f>HLOOKUP(REG_TRA_DEMANDS!J$3,'BY-Demands'!$J$5:$AK$14,MATCH($E10,'BY-Demands'!$I$5:$I$14,0),FALSE)*HLOOKUP(REG_TRA_DEMANDS!$F10,DEMANDS!$H$2:$CL$25,MATCH($E10,DEMANDS!$F$2:$F$25,0),FALSE)/HLOOKUP(2018,DEMANDS!$H$2:$CL$25,MATCH($E10,DEMANDS!$F$2:$F$25,0),FALSE)</f>
        <v>0.37104856273007208</v>
      </c>
      <c r="K10" s="10">
        <f>HLOOKUP(REG_TRA_DEMANDS!K$3,'BY-Demands'!$J$5:$AK$14,MATCH($E10,'BY-Demands'!$I$5:$I$14,0),FALSE)*HLOOKUP(REG_TRA_DEMANDS!$F10,DEMANDS!$H$2:$CL$25,MATCH($E10,DEMANDS!$F$2:$F$25,0),FALSE)/HLOOKUP(2018,DEMANDS!$H$2:$CL$25,MATCH($E10,DEMANDS!$F$2:$F$25,0),FALSE)</f>
        <v>0.29253453272742197</v>
      </c>
      <c r="L10" s="10">
        <f>HLOOKUP(REG_TRA_DEMANDS!L$3,'BY-Demands'!$J$5:$AK$14,MATCH($E10,'BY-Demands'!$I$5:$I$14,0),FALSE)*HLOOKUP(REG_TRA_DEMANDS!$F10,DEMANDS!$H$2:$CL$25,MATCH($E10,DEMANDS!$F$2:$F$25,0),FALSE)/HLOOKUP(2018,DEMANDS!$H$2:$CL$25,MATCH($E10,DEMANDS!$F$2:$F$25,0),FALSE)</f>
        <v>0.14698862600975215</v>
      </c>
      <c r="M10" s="10">
        <f>HLOOKUP(REG_TRA_DEMANDS!M$3,'BY-Demands'!$J$5:$AK$14,MATCH($E10,'BY-Demands'!$I$5:$I$14,0),FALSE)*HLOOKUP(REG_TRA_DEMANDS!$F10,DEMANDS!$H$2:$CL$25,MATCH($E10,DEMANDS!$F$2:$F$25,0),FALSE)/HLOOKUP(2018,DEMANDS!$H$2:$CL$25,MATCH($E10,DEMANDS!$F$2:$F$25,0),FALSE)</f>
        <v>0.42149170372659284</v>
      </c>
      <c r="N10" s="10">
        <f>HLOOKUP(REG_TRA_DEMANDS!N$3,'BY-Demands'!$J$5:$AK$14,MATCH($E10,'BY-Demands'!$I$5:$I$14,0),FALSE)*HLOOKUP(REG_TRA_DEMANDS!$F10,DEMANDS!$H$2:$CL$25,MATCH($E10,DEMANDS!$F$2:$F$25,0),FALSE)/HLOOKUP(2018,DEMANDS!$H$2:$CL$25,MATCH($E10,DEMANDS!$F$2:$F$25,0),FALSE)</f>
        <v>0.69378613809034551</v>
      </c>
      <c r="O10" s="10">
        <f>HLOOKUP(REG_TRA_DEMANDS!O$3,'BY-Demands'!$J$5:$AK$14,MATCH($E10,'BY-Demands'!$I$5:$I$14,0),FALSE)*HLOOKUP(REG_TRA_DEMANDS!$F10,DEMANDS!$H$2:$CL$25,MATCH($E10,DEMANDS!$F$2:$F$25,0),FALSE)/HLOOKUP(2018,DEMANDS!$H$2:$CL$25,MATCH($E10,DEMANDS!$F$2:$F$25,0),FALSE)</f>
        <v>0.28719475554286972</v>
      </c>
      <c r="P10" s="10">
        <f>HLOOKUP(REG_TRA_DEMANDS!P$3,'BY-Demands'!$J$5:$AK$14,MATCH($E10,'BY-Demands'!$I$5:$I$14,0),FALSE)*HLOOKUP(REG_TRA_DEMANDS!$F10,DEMANDS!$H$2:$CL$25,MATCH($E10,DEMANDS!$F$2:$F$25,0),FALSE)/HLOOKUP(2018,DEMANDS!$H$2:$CL$25,MATCH($E10,DEMANDS!$F$2:$F$25,0),FALSE)</f>
        <v>0.32553215016024767</v>
      </c>
      <c r="Q10" s="10">
        <f>HLOOKUP(REG_TRA_DEMANDS!Q$3,'BY-Demands'!$J$5:$AK$14,MATCH($E10,'BY-Demands'!$I$5:$I$14,0),FALSE)*HLOOKUP(REG_TRA_DEMANDS!$F10,DEMANDS!$H$2:$CL$25,MATCH($E10,DEMANDS!$F$2:$F$25,0),FALSE)/HLOOKUP(2018,DEMANDS!$H$2:$CL$25,MATCH($E10,DEMANDS!$F$2:$F$25,0),FALSE)</f>
        <v>0.566568447492931</v>
      </c>
      <c r="R10" s="10">
        <f>HLOOKUP(REG_TRA_DEMANDS!R$3,'BY-Demands'!$J$5:$AK$14,MATCH($E10,'BY-Demands'!$I$5:$I$14,0),FALSE)*HLOOKUP(REG_TRA_DEMANDS!$F10,DEMANDS!$H$2:$CL$25,MATCH($E10,DEMANDS!$F$2:$F$25,0),FALSE)/HLOOKUP(2018,DEMANDS!$H$2:$CL$25,MATCH($E10,DEMANDS!$F$2:$F$25,0),FALSE)</f>
        <v>0.50115962989851837</v>
      </c>
      <c r="S10" s="10">
        <f>HLOOKUP(REG_TRA_DEMANDS!S$3,'BY-Demands'!$J$5:$AK$14,MATCH($E10,'BY-Demands'!$I$5:$I$14,0),FALSE)*HLOOKUP(REG_TRA_DEMANDS!$F10,DEMANDS!$H$2:$CL$25,MATCH($E10,DEMANDS!$F$2:$F$25,0),FALSE)/HLOOKUP(2018,DEMANDS!$H$2:$CL$25,MATCH($E10,DEMANDS!$F$2:$F$25,0),FALSE)</f>
        <v>0.44108170685549114</v>
      </c>
      <c r="T10" s="10">
        <f>HLOOKUP(REG_TRA_DEMANDS!T$3,'BY-Demands'!$J$5:$AK$14,MATCH($E10,'BY-Demands'!$I$5:$I$14,0),FALSE)*HLOOKUP(REG_TRA_DEMANDS!$F10,DEMANDS!$H$2:$CL$25,MATCH($E10,DEMANDS!$F$2:$F$25,0),FALSE)/HLOOKUP(2018,DEMANDS!$H$2:$CL$25,MATCH($E10,DEMANDS!$F$2:$F$25,0),FALSE)</f>
        <v>1.865275846537171</v>
      </c>
      <c r="U10" s="10">
        <f>HLOOKUP(REG_TRA_DEMANDS!U$3,'BY-Demands'!$J$5:$AK$14,MATCH($E10,'BY-Demands'!$I$5:$I$14,0),FALSE)*HLOOKUP(REG_TRA_DEMANDS!$F10,DEMANDS!$H$2:$CL$25,MATCH($E10,DEMANDS!$F$2:$F$25,0),FALSE)/HLOOKUP(2018,DEMANDS!$H$2:$CL$25,MATCH($E10,DEMANDS!$F$2:$F$25,0),FALSE)</f>
        <v>0.57110381388536369</v>
      </c>
      <c r="V10" s="10">
        <f>HLOOKUP(REG_TRA_DEMANDS!V$3,'BY-Demands'!$J$5:$AK$14,MATCH($E10,'BY-Demands'!$I$5:$I$14,0),FALSE)*HLOOKUP(REG_TRA_DEMANDS!$F10,DEMANDS!$H$2:$CL$25,MATCH($E10,DEMANDS!$F$2:$F$25,0),FALSE)/HLOOKUP(2018,DEMANDS!$H$2:$CL$25,MATCH($E10,DEMANDS!$F$2:$F$25,0),FALSE)</f>
        <v>0.68099503131569861</v>
      </c>
      <c r="W10" s="10">
        <f>HLOOKUP(REG_TRA_DEMANDS!W$3,'BY-Demands'!$J$5:$AK$14,MATCH($E10,'BY-Demands'!$I$5:$I$14,0),FALSE)*HLOOKUP(REG_TRA_DEMANDS!$F10,DEMANDS!$H$2:$CL$25,MATCH($E10,DEMANDS!$F$2:$F$25,0),FALSE)/HLOOKUP(2018,DEMANDS!$H$2:$CL$25,MATCH($E10,DEMANDS!$F$2:$F$25,0),FALSE)</f>
        <v>0.62084282644988531</v>
      </c>
      <c r="X10" s="10">
        <f>HLOOKUP(REG_TRA_DEMANDS!X$3,'BY-Demands'!$J$5:$AK$14,MATCH($E10,'BY-Demands'!$I$5:$I$14,0),FALSE)*HLOOKUP(REG_TRA_DEMANDS!$F10,DEMANDS!$H$2:$CL$25,MATCH($E10,DEMANDS!$F$2:$F$25,0),FALSE)/HLOOKUP(2018,DEMANDS!$H$2:$CL$25,MATCH($E10,DEMANDS!$F$2:$F$25,0),FALSE)</f>
        <v>0.41225957793160506</v>
      </c>
      <c r="Y10" s="10">
        <f>HLOOKUP(REG_TRA_DEMANDS!Y$3,'BY-Demands'!$J$5:$AK$14,MATCH($E10,'BY-Demands'!$I$5:$I$14,0),FALSE)*HLOOKUP(REG_TRA_DEMANDS!$F10,DEMANDS!$H$2:$CL$25,MATCH($E10,DEMANDS!$F$2:$F$25,0),FALSE)/HLOOKUP(2018,DEMANDS!$H$2:$CL$25,MATCH($E10,DEMANDS!$F$2:$F$25,0),FALSE)</f>
        <v>0.9214278086178439</v>
      </c>
      <c r="Z10" s="10">
        <f>HLOOKUP(REG_TRA_DEMANDS!Z$3,'BY-Demands'!$J$5:$AK$14,MATCH($E10,'BY-Demands'!$I$5:$I$14,0),FALSE)*HLOOKUP(REG_TRA_DEMANDS!$F10,DEMANDS!$H$2:$CL$25,MATCH($E10,DEMANDS!$F$2:$F$25,0),FALSE)/HLOOKUP(2018,DEMANDS!$H$2:$CL$25,MATCH($E10,DEMANDS!$F$2:$F$25,0),FALSE)</f>
        <v>0.11825831102123142</v>
      </c>
      <c r="AA10" s="10">
        <f>HLOOKUP(REG_TRA_DEMANDS!AA$3,'BY-Demands'!$J$5:$AK$14,MATCH($E10,'BY-Demands'!$I$5:$I$14,0),FALSE)*HLOOKUP(REG_TRA_DEMANDS!$F10,DEMANDS!$H$2:$CL$25,MATCH($E10,DEMANDS!$F$2:$F$25,0),FALSE)/HLOOKUP(2018,DEMANDS!$H$2:$CL$25,MATCH($E10,DEMANDS!$F$2:$F$25,0),FALSE)</f>
        <v>0.49346939183503591</v>
      </c>
      <c r="AB10" s="10">
        <f>HLOOKUP(REG_TRA_DEMANDS!AB$3,'BY-Demands'!$J$5:$AK$14,MATCH($E10,'BY-Demands'!$I$5:$I$14,0),FALSE)*HLOOKUP(REG_TRA_DEMANDS!$F10,DEMANDS!$H$2:$CL$25,MATCH($E10,DEMANDS!$F$2:$F$25,0),FALSE)/HLOOKUP(2018,DEMANDS!$H$2:$CL$25,MATCH($E10,DEMANDS!$F$2:$F$25,0),FALSE)</f>
        <v>0.25813878678119356</v>
      </c>
      <c r="AC10" s="10">
        <f>HLOOKUP(REG_TRA_DEMANDS!AC$3,'BY-Demands'!$J$5:$AK$14,MATCH($E10,'BY-Demands'!$I$5:$I$14,0),FALSE)*HLOOKUP(REG_TRA_DEMANDS!$F10,DEMANDS!$H$2:$CL$25,MATCH($E10,DEMANDS!$F$2:$F$25,0),FALSE)/HLOOKUP(2018,DEMANDS!$H$2:$CL$25,MATCH($E10,DEMANDS!$F$2:$F$25,0),FALSE)</f>
        <v>0.22758771997406621</v>
      </c>
      <c r="AD10" s="10">
        <f>HLOOKUP(REG_TRA_DEMANDS!AD$3,'BY-Demands'!$J$5:$AK$14,MATCH($E10,'BY-Demands'!$I$5:$I$14,0),FALSE)*HLOOKUP(REG_TRA_DEMANDS!$F10,DEMANDS!$H$2:$CL$25,MATCH($E10,DEMANDS!$F$2:$F$25,0),FALSE)/HLOOKUP(2018,DEMANDS!$H$2:$CL$25,MATCH($E10,DEMANDS!$F$2:$F$25,0),FALSE)</f>
        <v>0.25385120854790849</v>
      </c>
      <c r="AE10" s="10">
        <f>HLOOKUP(REG_TRA_DEMANDS!AE$3,'BY-Demands'!$J$5:$AK$14,MATCH($E10,'BY-Demands'!$I$5:$I$14,0),FALSE)*HLOOKUP(REG_TRA_DEMANDS!$F10,DEMANDS!$H$2:$CL$25,MATCH($E10,DEMANDS!$F$2:$F$25,0),FALSE)/HLOOKUP(2018,DEMANDS!$H$2:$CL$25,MATCH($E10,DEMANDS!$F$2:$F$25,0),FALSE)</f>
        <v>0.49242755566521845</v>
      </c>
      <c r="AF10" s="10">
        <f>HLOOKUP(REG_TRA_DEMANDS!AF$3,'BY-Demands'!$J$5:$AK$14,MATCH($E10,'BY-Demands'!$I$5:$I$14,0),FALSE)*HLOOKUP(REG_TRA_DEMANDS!$F10,DEMANDS!$H$2:$CL$25,MATCH($E10,DEMANDS!$F$2:$F$25,0),FALSE)/HLOOKUP(2018,DEMANDS!$H$2:$CL$25,MATCH($E10,DEMANDS!$F$2:$F$25,0),FALSE)</f>
        <v>0.23617520990008189</v>
      </c>
    </row>
    <row r="11" spans="2:32" x14ac:dyDescent="0.25">
      <c r="D11" s="1" t="s">
        <v>8</v>
      </c>
      <c r="E11" s="1" t="str">
        <f>DEMANDS!$F$17</f>
        <v>TRAPS</v>
      </c>
      <c r="F11" s="1">
        <v>2027</v>
      </c>
      <c r="G11" s="10">
        <f>HLOOKUP(REG_TRA_DEMANDS!G$3,'BY-Demands'!$J$5:$AK$14,MATCH($E11,'BY-Demands'!$I$5:$I$14,0),FALSE)*HLOOKUP(REG_TRA_DEMANDS!$F11,DEMANDS!$H$2:$CL$25,MATCH($E11,DEMANDS!$F$2:$F$25,0),FALSE)/HLOOKUP(2018,DEMANDS!$H$2:$CL$25,MATCH($E11,DEMANDS!$F$2:$F$25,0),FALSE)</f>
        <v>0.21967102702014643</v>
      </c>
      <c r="H11" s="10">
        <f>HLOOKUP(REG_TRA_DEMANDS!H$3,'BY-Demands'!$J$5:$AK$14,MATCH($E11,'BY-Demands'!$I$5:$I$14,0),FALSE)*HLOOKUP(REG_TRA_DEMANDS!$F11,DEMANDS!$H$2:$CL$25,MATCH($E11,DEMANDS!$F$2:$F$25,0),FALSE)/HLOOKUP(2018,DEMANDS!$H$2:$CL$25,MATCH($E11,DEMANDS!$F$2:$F$25,0),FALSE)</f>
        <v>4.391744677896984</v>
      </c>
      <c r="I11" s="10">
        <f>HLOOKUP(REG_TRA_DEMANDS!I$3,'BY-Demands'!$J$5:$AK$14,MATCH($E11,'BY-Demands'!$I$5:$I$14,0),FALSE)*HLOOKUP(REG_TRA_DEMANDS!$F11,DEMANDS!$H$2:$CL$25,MATCH($E11,DEMANDS!$F$2:$F$25,0),FALSE)/HLOOKUP(2018,DEMANDS!$H$2:$CL$25,MATCH($E11,DEMANDS!$F$2:$F$25,0),FALSE)</f>
        <v>0.80994788596481293</v>
      </c>
      <c r="J11" s="10">
        <f>HLOOKUP(REG_TRA_DEMANDS!J$3,'BY-Demands'!$J$5:$AK$14,MATCH($E11,'BY-Demands'!$I$5:$I$14,0),FALSE)*HLOOKUP(REG_TRA_DEMANDS!$F11,DEMANDS!$H$2:$CL$25,MATCH($E11,DEMANDS!$F$2:$F$25,0),FALSE)/HLOOKUP(2018,DEMANDS!$H$2:$CL$25,MATCH($E11,DEMANDS!$F$2:$F$25,0),FALSE)</f>
        <v>0.37576354262457673</v>
      </c>
      <c r="K11" s="10">
        <f>HLOOKUP(REG_TRA_DEMANDS!K$3,'BY-Demands'!$J$5:$AK$14,MATCH($E11,'BY-Demands'!$I$5:$I$14,0),FALSE)*HLOOKUP(REG_TRA_DEMANDS!$F11,DEMANDS!$H$2:$CL$25,MATCH($E11,DEMANDS!$F$2:$F$25,0),FALSE)/HLOOKUP(2018,DEMANDS!$H$2:$CL$25,MATCH($E11,DEMANDS!$F$2:$F$25,0),FALSE)</f>
        <v>0.29625182091770536</v>
      </c>
      <c r="L11" s="10">
        <f>HLOOKUP(REG_TRA_DEMANDS!L$3,'BY-Demands'!$J$5:$AK$14,MATCH($E11,'BY-Demands'!$I$5:$I$14,0),FALSE)*HLOOKUP(REG_TRA_DEMANDS!$F11,DEMANDS!$H$2:$CL$25,MATCH($E11,DEMANDS!$F$2:$F$25,0),FALSE)/HLOOKUP(2018,DEMANDS!$H$2:$CL$25,MATCH($E11,DEMANDS!$F$2:$F$25,0),FALSE)</f>
        <v>0.14885643654985395</v>
      </c>
      <c r="M11" s="10">
        <f>HLOOKUP(REG_TRA_DEMANDS!M$3,'BY-Demands'!$J$5:$AK$14,MATCH($E11,'BY-Demands'!$I$5:$I$14,0),FALSE)*HLOOKUP(REG_TRA_DEMANDS!$F11,DEMANDS!$H$2:$CL$25,MATCH($E11,DEMANDS!$F$2:$F$25,0),FALSE)/HLOOKUP(2018,DEMANDS!$H$2:$CL$25,MATCH($E11,DEMANDS!$F$2:$F$25,0),FALSE)</f>
        <v>0.42684767356016184</v>
      </c>
      <c r="N11" s="10">
        <f>HLOOKUP(REG_TRA_DEMANDS!N$3,'BY-Demands'!$J$5:$AK$14,MATCH($E11,'BY-Demands'!$I$5:$I$14,0),FALSE)*HLOOKUP(REG_TRA_DEMANDS!$F11,DEMANDS!$H$2:$CL$25,MATCH($E11,DEMANDS!$F$2:$F$25,0),FALSE)/HLOOKUP(2018,DEMANDS!$H$2:$CL$25,MATCH($E11,DEMANDS!$F$2:$F$25,0),FALSE)</f>
        <v>0.70260220159457676</v>
      </c>
      <c r="O11" s="10">
        <f>HLOOKUP(REG_TRA_DEMANDS!O$3,'BY-Demands'!$J$5:$AK$14,MATCH($E11,'BY-Demands'!$I$5:$I$14,0),FALSE)*HLOOKUP(REG_TRA_DEMANDS!$F11,DEMANDS!$H$2:$CL$25,MATCH($E11,DEMANDS!$F$2:$F$25,0),FALSE)/HLOOKUP(2018,DEMANDS!$H$2:$CL$25,MATCH($E11,DEMANDS!$F$2:$F$25,0),FALSE)</f>
        <v>0.29084419023742453</v>
      </c>
      <c r="P11" s="10">
        <f>HLOOKUP(REG_TRA_DEMANDS!P$3,'BY-Demands'!$J$5:$AK$14,MATCH($E11,'BY-Demands'!$I$5:$I$14,0),FALSE)*HLOOKUP(REG_TRA_DEMANDS!$F11,DEMANDS!$H$2:$CL$25,MATCH($E11,DEMANDS!$F$2:$F$25,0),FALSE)/HLOOKUP(2018,DEMANDS!$H$2:$CL$25,MATCH($E11,DEMANDS!$F$2:$F$25,0),FALSE)</f>
        <v>0.32966874492759357</v>
      </c>
      <c r="Q11" s="10">
        <f>HLOOKUP(REG_TRA_DEMANDS!Q$3,'BY-Demands'!$J$5:$AK$14,MATCH($E11,'BY-Demands'!$I$5:$I$14,0),FALSE)*HLOOKUP(REG_TRA_DEMANDS!$F11,DEMANDS!$H$2:$CL$25,MATCH($E11,DEMANDS!$F$2:$F$25,0),FALSE)/HLOOKUP(2018,DEMANDS!$H$2:$CL$25,MATCH($E11,DEMANDS!$F$2:$F$25,0),FALSE)</f>
        <v>0.57376793323984998</v>
      </c>
      <c r="R11" s="10">
        <f>HLOOKUP(REG_TRA_DEMANDS!R$3,'BY-Demands'!$J$5:$AK$14,MATCH($E11,'BY-Demands'!$I$5:$I$14,0),FALSE)*HLOOKUP(REG_TRA_DEMANDS!$F11,DEMANDS!$H$2:$CL$25,MATCH($E11,DEMANDS!$F$2:$F$25,0),FALSE)/HLOOKUP(2018,DEMANDS!$H$2:$CL$25,MATCH($E11,DEMANDS!$F$2:$F$25,0),FALSE)</f>
        <v>0.50752795419958274</v>
      </c>
      <c r="S11" s="10">
        <f>HLOOKUP(REG_TRA_DEMANDS!S$3,'BY-Demands'!$J$5:$AK$14,MATCH($E11,'BY-Demands'!$I$5:$I$14,0),FALSE)*HLOOKUP(REG_TRA_DEMANDS!$F11,DEMANDS!$H$2:$CL$25,MATCH($E11,DEMANDS!$F$2:$F$25,0),FALSE)/HLOOKUP(2018,DEMANDS!$H$2:$CL$25,MATCH($E11,DEMANDS!$F$2:$F$25,0),FALSE)</f>
        <v>0.44668661033323448</v>
      </c>
      <c r="T11" s="10">
        <f>HLOOKUP(REG_TRA_DEMANDS!T$3,'BY-Demands'!$J$5:$AK$14,MATCH($E11,'BY-Demands'!$I$5:$I$14,0),FALSE)*HLOOKUP(REG_TRA_DEMANDS!$F11,DEMANDS!$H$2:$CL$25,MATCH($E11,DEMANDS!$F$2:$F$25,0),FALSE)/HLOOKUP(2018,DEMANDS!$H$2:$CL$25,MATCH($E11,DEMANDS!$F$2:$F$25,0),FALSE)</f>
        <v>1.8889782375380111</v>
      </c>
      <c r="U11" s="10">
        <f>HLOOKUP(REG_TRA_DEMANDS!U$3,'BY-Demands'!$J$5:$AK$14,MATCH($E11,'BY-Demands'!$I$5:$I$14,0),FALSE)*HLOOKUP(REG_TRA_DEMANDS!$F11,DEMANDS!$H$2:$CL$25,MATCH($E11,DEMANDS!$F$2:$F$25,0),FALSE)/HLOOKUP(2018,DEMANDS!$H$2:$CL$25,MATCH($E11,DEMANDS!$F$2:$F$25,0),FALSE)</f>
        <v>0.57836093133740807</v>
      </c>
      <c r="V11" s="10">
        <f>HLOOKUP(REG_TRA_DEMANDS!V$3,'BY-Demands'!$J$5:$AK$14,MATCH($E11,'BY-Demands'!$I$5:$I$14,0),FALSE)*HLOOKUP(REG_TRA_DEMANDS!$F11,DEMANDS!$H$2:$CL$25,MATCH($E11,DEMANDS!$F$2:$F$25,0),FALSE)/HLOOKUP(2018,DEMANDS!$H$2:$CL$25,MATCH($E11,DEMANDS!$F$2:$F$25,0),FALSE)</f>
        <v>0.68964855595755781</v>
      </c>
      <c r="W11" s="10">
        <f>HLOOKUP(REG_TRA_DEMANDS!W$3,'BY-Demands'!$J$5:$AK$14,MATCH($E11,'BY-Demands'!$I$5:$I$14,0),FALSE)*HLOOKUP(REG_TRA_DEMANDS!$F11,DEMANDS!$H$2:$CL$25,MATCH($E11,DEMANDS!$F$2:$F$25,0),FALSE)/HLOOKUP(2018,DEMANDS!$H$2:$CL$25,MATCH($E11,DEMANDS!$F$2:$F$25,0),FALSE)</f>
        <v>0.62873198635612693</v>
      </c>
      <c r="X11" s="10">
        <f>HLOOKUP(REG_TRA_DEMANDS!X$3,'BY-Demands'!$J$5:$AK$14,MATCH($E11,'BY-Demands'!$I$5:$I$14,0),FALSE)*HLOOKUP(REG_TRA_DEMANDS!$F11,DEMANDS!$H$2:$CL$25,MATCH($E11,DEMANDS!$F$2:$F$25,0),FALSE)/HLOOKUP(2018,DEMANDS!$H$2:$CL$25,MATCH($E11,DEMANDS!$F$2:$F$25,0),FALSE)</f>
        <v>0.41749823350531917</v>
      </c>
      <c r="Y11" s="10">
        <f>HLOOKUP(REG_TRA_DEMANDS!Y$3,'BY-Demands'!$J$5:$AK$14,MATCH($E11,'BY-Demands'!$I$5:$I$14,0),FALSE)*HLOOKUP(REG_TRA_DEMANDS!$F11,DEMANDS!$H$2:$CL$25,MATCH($E11,DEMANDS!$F$2:$F$25,0),FALSE)/HLOOKUP(2018,DEMANDS!$H$2:$CL$25,MATCH($E11,DEMANDS!$F$2:$F$25,0),FALSE)</f>
        <v>0.93313655520320982</v>
      </c>
      <c r="Z11" s="10">
        <f>HLOOKUP(REG_TRA_DEMANDS!Z$3,'BY-Demands'!$J$5:$AK$14,MATCH($E11,'BY-Demands'!$I$5:$I$14,0),FALSE)*HLOOKUP(REG_TRA_DEMANDS!$F11,DEMANDS!$H$2:$CL$25,MATCH($E11,DEMANDS!$F$2:$F$25,0),FALSE)/HLOOKUP(2018,DEMANDS!$H$2:$CL$25,MATCH($E11,DEMANDS!$F$2:$F$25,0),FALSE)</f>
        <v>0.11976104035326447</v>
      </c>
      <c r="AA11" s="10">
        <f>HLOOKUP(REG_TRA_DEMANDS!AA$3,'BY-Demands'!$J$5:$AK$14,MATCH($E11,'BY-Demands'!$I$5:$I$14,0),FALSE)*HLOOKUP(REG_TRA_DEMANDS!$F11,DEMANDS!$H$2:$CL$25,MATCH($E11,DEMANDS!$F$2:$F$25,0),FALSE)/HLOOKUP(2018,DEMANDS!$H$2:$CL$25,MATCH($E11,DEMANDS!$F$2:$F$25,0),FALSE)</f>
        <v>0.49973999491711352</v>
      </c>
      <c r="AB11" s="10">
        <f>HLOOKUP(REG_TRA_DEMANDS!AB$3,'BY-Demands'!$J$5:$AK$14,MATCH($E11,'BY-Demands'!$I$5:$I$14,0),FALSE)*HLOOKUP(REG_TRA_DEMANDS!$F11,DEMANDS!$H$2:$CL$25,MATCH($E11,DEMANDS!$F$2:$F$25,0),FALSE)/HLOOKUP(2018,DEMANDS!$H$2:$CL$25,MATCH($E11,DEMANDS!$F$2:$F$25,0),FALSE)</f>
        <v>0.26141900212742736</v>
      </c>
      <c r="AC11" s="10">
        <f>HLOOKUP(REG_TRA_DEMANDS!AC$3,'BY-Demands'!$J$5:$AK$14,MATCH($E11,'BY-Demands'!$I$5:$I$14,0),FALSE)*HLOOKUP(REG_TRA_DEMANDS!$F11,DEMANDS!$H$2:$CL$25,MATCH($E11,DEMANDS!$F$2:$F$25,0),FALSE)/HLOOKUP(2018,DEMANDS!$H$2:$CL$25,MATCH($E11,DEMANDS!$F$2:$F$25,0),FALSE)</f>
        <v>0.23047971749594995</v>
      </c>
      <c r="AD11" s="10">
        <f>HLOOKUP(REG_TRA_DEMANDS!AD$3,'BY-Demands'!$J$5:$AK$14,MATCH($E11,'BY-Demands'!$I$5:$I$14,0),FALSE)*HLOOKUP(REG_TRA_DEMANDS!$F11,DEMANDS!$H$2:$CL$25,MATCH($E11,DEMANDS!$F$2:$F$25,0),FALSE)/HLOOKUP(2018,DEMANDS!$H$2:$CL$25,MATCH($E11,DEMANDS!$F$2:$F$25,0),FALSE)</f>
        <v>0.25707694087710181</v>
      </c>
      <c r="AE11" s="10">
        <f>HLOOKUP(REG_TRA_DEMANDS!AE$3,'BY-Demands'!$J$5:$AK$14,MATCH($E11,'BY-Demands'!$I$5:$I$14,0),FALSE)*HLOOKUP(REG_TRA_DEMANDS!$F11,DEMANDS!$H$2:$CL$25,MATCH($E11,DEMANDS!$F$2:$F$25,0),FALSE)/HLOOKUP(2018,DEMANDS!$H$2:$CL$25,MATCH($E11,DEMANDS!$F$2:$F$25,0),FALSE)</f>
        <v>0.49868491995030967</v>
      </c>
      <c r="AF11" s="10">
        <f>HLOOKUP(REG_TRA_DEMANDS!AF$3,'BY-Demands'!$J$5:$AK$14,MATCH($E11,'BY-Demands'!$I$5:$I$14,0),FALSE)*HLOOKUP(REG_TRA_DEMANDS!$F11,DEMANDS!$H$2:$CL$25,MATCH($E11,DEMANDS!$F$2:$F$25,0),FALSE)/HLOOKUP(2018,DEMANDS!$H$2:$CL$25,MATCH($E11,DEMANDS!$F$2:$F$25,0),FALSE)</f>
        <v>0.23917633017950307</v>
      </c>
    </row>
    <row r="12" spans="2:32" x14ac:dyDescent="0.25">
      <c r="D12" s="1" t="s">
        <v>8</v>
      </c>
      <c r="E12" s="1" t="str">
        <f>DEMANDS!$F$17</f>
        <v>TRAPS</v>
      </c>
      <c r="F12" s="1">
        <v>2028</v>
      </c>
      <c r="G12" s="10">
        <f>HLOOKUP(REG_TRA_DEMANDS!G$3,'BY-Demands'!$J$5:$AK$14,MATCH($E12,'BY-Demands'!$I$5:$I$14,0),FALSE)*HLOOKUP(REG_TRA_DEMANDS!$F12,DEMANDS!$H$2:$CL$25,MATCH($E12,DEMANDS!$F$2:$F$25,0),FALSE)/HLOOKUP(2018,DEMANDS!$H$2:$CL$25,MATCH($E12,DEMANDS!$F$2:$F$25,0),FALSE)</f>
        <v>0.22243185750792743</v>
      </c>
      <c r="H12" s="10">
        <f>HLOOKUP(REG_TRA_DEMANDS!H$3,'BY-Demands'!$J$5:$AK$14,MATCH($E12,'BY-Demands'!$I$5:$I$14,0),FALSE)*HLOOKUP(REG_TRA_DEMANDS!$F12,DEMANDS!$H$2:$CL$25,MATCH($E12,DEMANDS!$F$2:$F$25,0),FALSE)/HLOOKUP(2018,DEMANDS!$H$2:$CL$25,MATCH($E12,DEMANDS!$F$2:$F$25,0),FALSE)</f>
        <v>4.4469402253743304</v>
      </c>
      <c r="I12" s="10">
        <f>HLOOKUP(REG_TRA_DEMANDS!I$3,'BY-Demands'!$J$5:$AK$14,MATCH($E12,'BY-Demands'!$I$5:$I$14,0),FALSE)*HLOOKUP(REG_TRA_DEMANDS!$F12,DEMANDS!$H$2:$CL$25,MATCH($E12,DEMANDS!$F$2:$F$25,0),FALSE)/HLOOKUP(2018,DEMANDS!$H$2:$CL$25,MATCH($E12,DEMANDS!$F$2:$F$25,0),FALSE)</f>
        <v>0.82012732950554135</v>
      </c>
      <c r="J12" s="10">
        <f>HLOOKUP(REG_TRA_DEMANDS!J$3,'BY-Demands'!$J$5:$AK$14,MATCH($E12,'BY-Demands'!$I$5:$I$14,0),FALSE)*HLOOKUP(REG_TRA_DEMANDS!$F12,DEMANDS!$H$2:$CL$25,MATCH($E12,DEMANDS!$F$2:$F$25,0),FALSE)/HLOOKUP(2018,DEMANDS!$H$2:$CL$25,MATCH($E12,DEMANDS!$F$2:$F$25,0),FALSE)</f>
        <v>0.38048614741569187</v>
      </c>
      <c r="K12" s="10">
        <f>HLOOKUP(REG_TRA_DEMANDS!K$3,'BY-Demands'!$J$5:$AK$14,MATCH($E12,'BY-Demands'!$I$5:$I$14,0),FALSE)*HLOOKUP(REG_TRA_DEMANDS!$F12,DEMANDS!$H$2:$CL$25,MATCH($E12,DEMANDS!$F$2:$F$25,0),FALSE)/HLOOKUP(2018,DEMANDS!$H$2:$CL$25,MATCH($E12,DEMANDS!$F$2:$F$25,0),FALSE)</f>
        <v>0.29997512057330916</v>
      </c>
      <c r="L12" s="10">
        <f>HLOOKUP(REG_TRA_DEMANDS!L$3,'BY-Demands'!$J$5:$AK$14,MATCH($E12,'BY-Demands'!$I$5:$I$14,0),FALSE)*HLOOKUP(REG_TRA_DEMANDS!$F12,DEMANDS!$H$2:$CL$25,MATCH($E12,DEMANDS!$F$2:$F$25,0),FALSE)/HLOOKUP(2018,DEMANDS!$H$2:$CL$25,MATCH($E12,DEMANDS!$F$2:$F$25,0),FALSE)</f>
        <v>0.1507272676462624</v>
      </c>
      <c r="M12" s="10">
        <f>HLOOKUP(REG_TRA_DEMANDS!M$3,'BY-Demands'!$J$5:$AK$14,MATCH($E12,'BY-Demands'!$I$5:$I$14,0),FALSE)*HLOOKUP(REG_TRA_DEMANDS!$F12,DEMANDS!$H$2:$CL$25,MATCH($E12,DEMANDS!$F$2:$F$25,0),FALSE)/HLOOKUP(2018,DEMANDS!$H$2:$CL$25,MATCH($E12,DEMANDS!$F$2:$F$25,0),FALSE)</f>
        <v>0.43221230487631257</v>
      </c>
      <c r="N12" s="10">
        <f>HLOOKUP(REG_TRA_DEMANDS!N$3,'BY-Demands'!$J$5:$AK$14,MATCH($E12,'BY-Demands'!$I$5:$I$14,0),FALSE)*HLOOKUP(REG_TRA_DEMANDS!$F12,DEMANDS!$H$2:$CL$25,MATCH($E12,DEMANDS!$F$2:$F$25,0),FALSE)/HLOOKUP(2018,DEMANDS!$H$2:$CL$25,MATCH($E12,DEMANDS!$F$2:$F$25,0),FALSE)</f>
        <v>0.71143252212094488</v>
      </c>
      <c r="O12" s="10">
        <f>HLOOKUP(REG_TRA_DEMANDS!O$3,'BY-Demands'!$J$5:$AK$14,MATCH($E12,'BY-Demands'!$I$5:$I$14,0),FALSE)*HLOOKUP(REG_TRA_DEMANDS!$F12,DEMANDS!$H$2:$CL$25,MATCH($E12,DEMANDS!$F$2:$F$25,0),FALSE)/HLOOKUP(2018,DEMANDS!$H$2:$CL$25,MATCH($E12,DEMANDS!$F$2:$F$25,0),FALSE)</f>
        <v>0.2944995266670567</v>
      </c>
      <c r="P12" s="10">
        <f>HLOOKUP(REG_TRA_DEMANDS!P$3,'BY-Demands'!$J$5:$AK$14,MATCH($E12,'BY-Demands'!$I$5:$I$14,0),FALSE)*HLOOKUP(REG_TRA_DEMANDS!$F12,DEMANDS!$H$2:$CL$25,MATCH($E12,DEMANDS!$F$2:$F$25,0),FALSE)/HLOOKUP(2018,DEMANDS!$H$2:$CL$25,MATCH($E12,DEMANDS!$F$2:$F$25,0),FALSE)</f>
        <v>0.33381202924783815</v>
      </c>
      <c r="Q12" s="10">
        <f>HLOOKUP(REG_TRA_DEMANDS!Q$3,'BY-Demands'!$J$5:$AK$14,MATCH($E12,'BY-Demands'!$I$5:$I$14,0),FALSE)*HLOOKUP(REG_TRA_DEMANDS!$F12,DEMANDS!$H$2:$CL$25,MATCH($E12,DEMANDS!$F$2:$F$25,0),FALSE)/HLOOKUP(2018,DEMANDS!$H$2:$CL$25,MATCH($E12,DEMANDS!$F$2:$F$25,0),FALSE)</f>
        <v>0.580979061737257</v>
      </c>
      <c r="R12" s="10">
        <f>HLOOKUP(REG_TRA_DEMANDS!R$3,'BY-Demands'!$J$5:$AK$14,MATCH($E12,'BY-Demands'!$I$5:$I$14,0),FALSE)*HLOOKUP(REG_TRA_DEMANDS!$F12,DEMANDS!$H$2:$CL$25,MATCH($E12,DEMANDS!$F$2:$F$25,0),FALSE)/HLOOKUP(2018,DEMANDS!$H$2:$CL$25,MATCH($E12,DEMANDS!$F$2:$F$25,0),FALSE)</f>
        <v>0.51390657712661447</v>
      </c>
      <c r="S12" s="10">
        <f>HLOOKUP(REG_TRA_DEMANDS!S$3,'BY-Demands'!$J$5:$AK$14,MATCH($E12,'BY-Demands'!$I$5:$I$14,0),FALSE)*HLOOKUP(REG_TRA_DEMANDS!$F12,DEMANDS!$H$2:$CL$25,MATCH($E12,DEMANDS!$F$2:$F$25,0),FALSE)/HLOOKUP(2018,DEMANDS!$H$2:$CL$25,MATCH($E12,DEMANDS!$F$2:$F$25,0),FALSE)</f>
        <v>0.452300577860133</v>
      </c>
      <c r="T12" s="10">
        <f>HLOOKUP(REG_TRA_DEMANDS!T$3,'BY-Demands'!$J$5:$AK$14,MATCH($E12,'BY-Demands'!$I$5:$I$14,0),FALSE)*HLOOKUP(REG_TRA_DEMANDS!$F12,DEMANDS!$H$2:$CL$25,MATCH($E12,DEMANDS!$F$2:$F$25,0),FALSE)/HLOOKUP(2018,DEMANDS!$H$2:$CL$25,MATCH($E12,DEMANDS!$F$2:$F$25,0),FALSE)</f>
        <v>1.9127189591966369</v>
      </c>
      <c r="U12" s="10">
        <f>HLOOKUP(REG_TRA_DEMANDS!U$3,'BY-Demands'!$J$5:$AK$14,MATCH($E12,'BY-Demands'!$I$5:$I$14,0),FALSE)*HLOOKUP(REG_TRA_DEMANDS!$F12,DEMANDS!$H$2:$CL$25,MATCH($E12,DEMANDS!$F$2:$F$25,0),FALSE)/HLOOKUP(2018,DEMANDS!$H$2:$CL$25,MATCH($E12,DEMANDS!$F$2:$F$25,0),FALSE)</f>
        <v>0.58562978473987026</v>
      </c>
      <c r="V12" s="10">
        <f>HLOOKUP(REG_TRA_DEMANDS!V$3,'BY-Demands'!$J$5:$AK$14,MATCH($E12,'BY-Demands'!$I$5:$I$14,0),FALSE)*HLOOKUP(REG_TRA_DEMANDS!$F12,DEMANDS!$H$2:$CL$25,MATCH($E12,DEMANDS!$F$2:$F$25,0),FALSE)/HLOOKUP(2018,DEMANDS!$H$2:$CL$25,MATCH($E12,DEMANDS!$F$2:$F$25,0),FALSE)</f>
        <v>0.69831607476952717</v>
      </c>
      <c r="W12" s="10">
        <f>HLOOKUP(REG_TRA_DEMANDS!W$3,'BY-Demands'!$J$5:$AK$14,MATCH($E12,'BY-Demands'!$I$5:$I$14,0),FALSE)*HLOOKUP(REG_TRA_DEMANDS!$F12,DEMANDS!$H$2:$CL$25,MATCH($E12,DEMANDS!$F$2:$F$25,0),FALSE)/HLOOKUP(2018,DEMANDS!$H$2:$CL$25,MATCH($E12,DEMANDS!$F$2:$F$25,0),FALSE)</f>
        <v>0.63663390432920541</v>
      </c>
      <c r="X12" s="10">
        <f>HLOOKUP(REG_TRA_DEMANDS!X$3,'BY-Demands'!$J$5:$AK$14,MATCH($E12,'BY-Demands'!$I$5:$I$14,0),FALSE)*HLOOKUP(REG_TRA_DEMANDS!$F12,DEMANDS!$H$2:$CL$25,MATCH($E12,DEMANDS!$F$2:$F$25,0),FALSE)/HLOOKUP(2018,DEMANDS!$H$2:$CL$25,MATCH($E12,DEMANDS!$F$2:$F$25,0),FALSE)</f>
        <v>0.42274536084519587</v>
      </c>
      <c r="Y12" s="10">
        <f>HLOOKUP(REG_TRA_DEMANDS!Y$3,'BY-Demands'!$J$5:$AK$14,MATCH($E12,'BY-Demands'!$I$5:$I$14,0),FALSE)*HLOOKUP(REG_TRA_DEMANDS!$F12,DEMANDS!$H$2:$CL$25,MATCH($E12,DEMANDS!$F$2:$F$25,0),FALSE)/HLOOKUP(2018,DEMANDS!$H$2:$CL$25,MATCH($E12,DEMANDS!$F$2:$F$25,0),FALSE)</f>
        <v>0.94486423675418496</v>
      </c>
      <c r="Z12" s="10">
        <f>HLOOKUP(REG_TRA_DEMANDS!Z$3,'BY-Demands'!$J$5:$AK$14,MATCH($E12,'BY-Demands'!$I$5:$I$14,0),FALSE)*HLOOKUP(REG_TRA_DEMANDS!$F12,DEMANDS!$H$2:$CL$25,MATCH($E12,DEMANDS!$F$2:$F$25,0),FALSE)/HLOOKUP(2018,DEMANDS!$H$2:$CL$25,MATCH($E12,DEMANDS!$F$2:$F$25,0),FALSE)</f>
        <v>0.12126619984535052</v>
      </c>
      <c r="AA12" s="10">
        <f>HLOOKUP(REG_TRA_DEMANDS!AA$3,'BY-Demands'!$J$5:$AK$14,MATCH($E12,'BY-Demands'!$I$5:$I$14,0),FALSE)*HLOOKUP(REG_TRA_DEMANDS!$F12,DEMANDS!$H$2:$CL$25,MATCH($E12,DEMANDS!$F$2:$F$25,0),FALSE)/HLOOKUP(2018,DEMANDS!$H$2:$CL$25,MATCH($E12,DEMANDS!$F$2:$F$25,0),FALSE)</f>
        <v>0.50602073859390329</v>
      </c>
      <c r="AB12" s="10">
        <f>HLOOKUP(REG_TRA_DEMANDS!AB$3,'BY-Demands'!$J$5:$AK$14,MATCH($E12,'BY-Demands'!$I$5:$I$14,0),FALSE)*HLOOKUP(REG_TRA_DEMANDS!$F12,DEMANDS!$H$2:$CL$25,MATCH($E12,DEMANDS!$F$2:$F$25,0),FALSE)/HLOOKUP(2018,DEMANDS!$H$2:$CL$25,MATCH($E12,DEMANDS!$F$2:$F$25,0),FALSE)</f>
        <v>0.26470452212043255</v>
      </c>
      <c r="AC12" s="10">
        <f>HLOOKUP(REG_TRA_DEMANDS!AC$3,'BY-Demands'!$J$5:$AK$14,MATCH($E12,'BY-Demands'!$I$5:$I$14,0),FALSE)*HLOOKUP(REG_TRA_DEMANDS!$F12,DEMANDS!$H$2:$CL$25,MATCH($E12,DEMANDS!$F$2:$F$25,0),FALSE)/HLOOKUP(2018,DEMANDS!$H$2:$CL$25,MATCH($E12,DEMANDS!$F$2:$F$25,0),FALSE)</f>
        <v>0.23337639185264428</v>
      </c>
      <c r="AD12" s="10">
        <f>HLOOKUP(REG_TRA_DEMANDS!AD$3,'BY-Demands'!$J$5:$AK$14,MATCH($E12,'BY-Demands'!$I$5:$I$14,0),FALSE)*HLOOKUP(REG_TRA_DEMANDS!$F12,DEMANDS!$H$2:$CL$25,MATCH($E12,DEMANDS!$F$2:$F$25,0),FALSE)/HLOOKUP(2018,DEMANDS!$H$2:$CL$25,MATCH($E12,DEMANDS!$F$2:$F$25,0),FALSE)</f>
        <v>0.26030788974508284</v>
      </c>
      <c r="AE12" s="10">
        <f>HLOOKUP(REG_TRA_DEMANDS!AE$3,'BY-Demands'!$J$5:$AK$14,MATCH($E12,'BY-Demands'!$I$5:$I$14,0),FALSE)*HLOOKUP(REG_TRA_DEMANDS!$F12,DEMANDS!$H$2:$CL$25,MATCH($E12,DEMANDS!$F$2:$F$25,0),FALSE)/HLOOKUP(2018,DEMANDS!$H$2:$CL$25,MATCH($E12,DEMANDS!$F$2:$F$25,0),FALSE)</f>
        <v>0.50495240342080472</v>
      </c>
      <c r="AF12" s="10">
        <f>HLOOKUP(REG_TRA_DEMANDS!AF$3,'BY-Demands'!$J$5:$AK$14,MATCH($E12,'BY-Demands'!$I$5:$I$14,0),FALSE)*HLOOKUP(REG_TRA_DEMANDS!$F12,DEMANDS!$H$2:$CL$25,MATCH($E12,DEMANDS!$F$2:$F$25,0),FALSE)/HLOOKUP(2018,DEMANDS!$H$2:$CL$25,MATCH($E12,DEMANDS!$F$2:$F$25,0),FALSE)</f>
        <v>0.24218230376314998</v>
      </c>
    </row>
    <row r="13" spans="2:32" x14ac:dyDescent="0.25">
      <c r="D13" s="1" t="s">
        <v>8</v>
      </c>
      <c r="E13" s="1" t="str">
        <f>DEMANDS!$F$17</f>
        <v>TRAPS</v>
      </c>
      <c r="F13" s="1">
        <v>2029</v>
      </c>
      <c r="G13" s="10">
        <f>HLOOKUP(REG_TRA_DEMANDS!G$3,'BY-Demands'!$J$5:$AK$14,MATCH($E13,'BY-Demands'!$I$5:$I$14,0),FALSE)*HLOOKUP(REG_TRA_DEMANDS!$F13,DEMANDS!$H$2:$CL$25,MATCH($E13,DEMANDS!$F$2:$F$25,0),FALSE)/HLOOKUP(2018,DEMANDS!$H$2:$CL$25,MATCH($E13,DEMANDS!$F$2:$F$25,0),FALSE)</f>
        <v>0.22520416124957177</v>
      </c>
      <c r="H13" s="10">
        <f>HLOOKUP(REG_TRA_DEMANDS!H$3,'BY-Demands'!$J$5:$AK$14,MATCH($E13,'BY-Demands'!$I$5:$I$14,0),FALSE)*HLOOKUP(REG_TRA_DEMANDS!$F13,DEMANDS!$H$2:$CL$25,MATCH($E13,DEMANDS!$F$2:$F$25,0),FALSE)/HLOOKUP(2018,DEMANDS!$H$2:$CL$25,MATCH($E13,DEMANDS!$F$2:$F$25,0),FALSE)</f>
        <v>4.5023651503998945</v>
      </c>
      <c r="I13" s="10">
        <f>HLOOKUP(REG_TRA_DEMANDS!I$3,'BY-Demands'!$J$5:$AK$14,MATCH($E13,'BY-Demands'!$I$5:$I$14,0),FALSE)*HLOOKUP(REG_TRA_DEMANDS!$F13,DEMANDS!$H$2:$CL$25,MATCH($E13,DEMANDS!$F$2:$F$25,0),FALSE)/HLOOKUP(2018,DEMANDS!$H$2:$CL$25,MATCH($E13,DEMANDS!$F$2:$F$25,0),FALSE)</f>
        <v>0.83034907602012042</v>
      </c>
      <c r="J13" s="10">
        <f>HLOOKUP(REG_TRA_DEMANDS!J$3,'BY-Demands'!$J$5:$AK$14,MATCH($E13,'BY-Demands'!$I$5:$I$14,0),FALSE)*HLOOKUP(REG_TRA_DEMANDS!$F13,DEMANDS!$H$2:$CL$25,MATCH($E13,DEMANDS!$F$2:$F$25,0),FALSE)/HLOOKUP(2018,DEMANDS!$H$2:$CL$25,MATCH($E13,DEMANDS!$F$2:$F$25,0),FALSE)</f>
        <v>0.38522837805631299</v>
      </c>
      <c r="K13" s="10">
        <f>HLOOKUP(REG_TRA_DEMANDS!K$3,'BY-Demands'!$J$5:$AK$14,MATCH($E13,'BY-Demands'!$I$5:$I$14,0),FALSE)*HLOOKUP(REG_TRA_DEMANDS!$F13,DEMANDS!$H$2:$CL$25,MATCH($E13,DEMANDS!$F$2:$F$25,0),FALSE)/HLOOKUP(2018,DEMANDS!$H$2:$CL$25,MATCH($E13,DEMANDS!$F$2:$F$25,0),FALSE)</f>
        <v>0.30371389324051107</v>
      </c>
      <c r="L13" s="10">
        <f>HLOOKUP(REG_TRA_DEMANDS!L$3,'BY-Demands'!$J$5:$AK$14,MATCH($E13,'BY-Demands'!$I$5:$I$14,0),FALSE)*HLOOKUP(REG_TRA_DEMANDS!$F13,DEMANDS!$H$2:$CL$25,MATCH($E13,DEMANDS!$F$2:$F$25,0),FALSE)/HLOOKUP(2018,DEMANDS!$H$2:$CL$25,MATCH($E13,DEMANDS!$F$2:$F$25,0),FALSE)</f>
        <v>0.1526058734033027</v>
      </c>
      <c r="M13" s="10">
        <f>HLOOKUP(REG_TRA_DEMANDS!M$3,'BY-Demands'!$J$5:$AK$14,MATCH($E13,'BY-Demands'!$I$5:$I$14,0),FALSE)*HLOOKUP(REG_TRA_DEMANDS!$F13,DEMANDS!$H$2:$CL$25,MATCH($E13,DEMANDS!$F$2:$F$25,0),FALSE)/HLOOKUP(2018,DEMANDS!$H$2:$CL$25,MATCH($E13,DEMANDS!$F$2:$F$25,0),FALSE)</f>
        <v>0.4375992301280186</v>
      </c>
      <c r="N13" s="10">
        <f>HLOOKUP(REG_TRA_DEMANDS!N$3,'BY-Demands'!$J$5:$AK$14,MATCH($E13,'BY-Demands'!$I$5:$I$14,0),FALSE)*HLOOKUP(REG_TRA_DEMANDS!$F13,DEMANDS!$H$2:$CL$25,MATCH($E13,DEMANDS!$F$2:$F$25,0),FALSE)/HLOOKUP(2018,DEMANDS!$H$2:$CL$25,MATCH($E13,DEMANDS!$F$2:$F$25,0),FALSE)</f>
        <v>0.72029953903615029</v>
      </c>
      <c r="O13" s="10">
        <f>HLOOKUP(REG_TRA_DEMANDS!O$3,'BY-Demands'!$J$5:$AK$14,MATCH($E13,'BY-Demands'!$I$5:$I$14,0),FALSE)*HLOOKUP(REG_TRA_DEMANDS!$F13,DEMANDS!$H$2:$CL$25,MATCH($E13,DEMANDS!$F$2:$F$25,0),FALSE)/HLOOKUP(2018,DEMANDS!$H$2:$CL$25,MATCH($E13,DEMANDS!$F$2:$F$25,0),FALSE)</f>
        <v>0.2981700536717708</v>
      </c>
      <c r="P13" s="10">
        <f>HLOOKUP(REG_TRA_DEMANDS!P$3,'BY-Demands'!$J$5:$AK$14,MATCH($E13,'BY-Demands'!$I$5:$I$14,0),FALSE)*HLOOKUP(REG_TRA_DEMANDS!$F13,DEMANDS!$H$2:$CL$25,MATCH($E13,DEMANDS!$F$2:$F$25,0),FALSE)/HLOOKUP(2018,DEMANDS!$H$2:$CL$25,MATCH($E13,DEMANDS!$F$2:$F$25,0),FALSE)</f>
        <v>0.33797253192069243</v>
      </c>
      <c r="Q13" s="10">
        <f>HLOOKUP(REG_TRA_DEMANDS!Q$3,'BY-Demands'!$J$5:$AK$14,MATCH($E13,'BY-Demands'!$I$5:$I$14,0),FALSE)*HLOOKUP(REG_TRA_DEMANDS!$F13,DEMANDS!$H$2:$CL$25,MATCH($E13,DEMANDS!$F$2:$F$25,0),FALSE)/HLOOKUP(2018,DEMANDS!$H$2:$CL$25,MATCH($E13,DEMANDS!$F$2:$F$25,0),FALSE)</f>
        <v>0.58822015770577762</v>
      </c>
      <c r="R13" s="10">
        <f>HLOOKUP(REG_TRA_DEMANDS!R$3,'BY-Demands'!$J$5:$AK$14,MATCH($E13,'BY-Demands'!$I$5:$I$14,0),FALSE)*HLOOKUP(REG_TRA_DEMANDS!$F13,DEMANDS!$H$2:$CL$25,MATCH($E13,DEMANDS!$F$2:$F$25,0),FALSE)/HLOOKUP(2018,DEMANDS!$H$2:$CL$25,MATCH($E13,DEMANDS!$F$2:$F$25,0),FALSE)</f>
        <v>0.52031170786007053</v>
      </c>
      <c r="S13" s="10">
        <f>HLOOKUP(REG_TRA_DEMANDS!S$3,'BY-Demands'!$J$5:$AK$14,MATCH($E13,'BY-Demands'!$I$5:$I$14,0),FALSE)*HLOOKUP(REG_TRA_DEMANDS!$F13,DEMANDS!$H$2:$CL$25,MATCH($E13,DEMANDS!$F$2:$F$25,0),FALSE)/HLOOKUP(2018,DEMANDS!$H$2:$CL$25,MATCH($E13,DEMANDS!$F$2:$F$25,0),FALSE)</f>
        <v>0.45793787549545417</v>
      </c>
      <c r="T13" s="10">
        <f>HLOOKUP(REG_TRA_DEMANDS!T$3,'BY-Demands'!$J$5:$AK$14,MATCH($E13,'BY-Demands'!$I$5:$I$14,0),FALSE)*HLOOKUP(REG_TRA_DEMANDS!$F13,DEMANDS!$H$2:$CL$25,MATCH($E13,DEMANDS!$F$2:$F$25,0),FALSE)/HLOOKUP(2018,DEMANDS!$H$2:$CL$25,MATCH($E13,DEMANDS!$F$2:$F$25,0),FALSE)</f>
        <v>1.9365583407794029</v>
      </c>
      <c r="U13" s="10">
        <f>HLOOKUP(REG_TRA_DEMANDS!U$3,'BY-Demands'!$J$5:$AK$14,MATCH($E13,'BY-Demands'!$I$5:$I$14,0),FALSE)*HLOOKUP(REG_TRA_DEMANDS!$F13,DEMANDS!$H$2:$CL$25,MATCH($E13,DEMANDS!$F$2:$F$25,0),FALSE)/HLOOKUP(2018,DEMANDS!$H$2:$CL$25,MATCH($E13,DEMANDS!$F$2:$F$25,0),FALSE)</f>
        <v>0.59292884550230995</v>
      </c>
      <c r="V13" s="10">
        <f>HLOOKUP(REG_TRA_DEMANDS!V$3,'BY-Demands'!$J$5:$AK$14,MATCH($E13,'BY-Demands'!$I$5:$I$14,0),FALSE)*HLOOKUP(REG_TRA_DEMANDS!$F13,DEMANDS!$H$2:$CL$25,MATCH($E13,DEMANDS!$F$2:$F$25,0),FALSE)/HLOOKUP(2018,DEMANDS!$H$2:$CL$25,MATCH($E13,DEMANDS!$F$2:$F$25,0),FALSE)</f>
        <v>0.70701961341108599</v>
      </c>
      <c r="W13" s="10">
        <f>HLOOKUP(REG_TRA_DEMANDS!W$3,'BY-Demands'!$J$5:$AK$14,MATCH($E13,'BY-Demands'!$I$5:$I$14,0),FALSE)*HLOOKUP(REG_TRA_DEMANDS!$F13,DEMANDS!$H$2:$CL$25,MATCH($E13,DEMANDS!$F$2:$F$25,0),FALSE)/HLOOKUP(2018,DEMANDS!$H$2:$CL$25,MATCH($E13,DEMANDS!$F$2:$F$25,0),FALSE)</f>
        <v>0.6445686605048877</v>
      </c>
      <c r="X13" s="10">
        <f>HLOOKUP(REG_TRA_DEMANDS!X$3,'BY-Demands'!$J$5:$AK$14,MATCH($E13,'BY-Demands'!$I$5:$I$14,0),FALSE)*HLOOKUP(REG_TRA_DEMANDS!$F13,DEMANDS!$H$2:$CL$25,MATCH($E13,DEMANDS!$F$2:$F$25,0),FALSE)/HLOOKUP(2018,DEMANDS!$H$2:$CL$25,MATCH($E13,DEMANDS!$F$2:$F$25,0),FALSE)</f>
        <v>0.42801429380634842</v>
      </c>
      <c r="Y13" s="10">
        <f>HLOOKUP(REG_TRA_DEMANDS!Y$3,'BY-Demands'!$J$5:$AK$14,MATCH($E13,'BY-Demands'!$I$5:$I$14,0),FALSE)*HLOOKUP(REG_TRA_DEMANDS!$F13,DEMANDS!$H$2:$CL$25,MATCH($E13,DEMANDS!$F$2:$F$25,0),FALSE)/HLOOKUP(2018,DEMANDS!$H$2:$CL$25,MATCH($E13,DEMANDS!$F$2:$F$25,0),FALSE)</f>
        <v>0.95664065533130438</v>
      </c>
      <c r="Z13" s="10">
        <f>HLOOKUP(REG_TRA_DEMANDS!Z$3,'BY-Demands'!$J$5:$AK$14,MATCH($E13,'BY-Demands'!$I$5:$I$14,0),FALSE)*HLOOKUP(REG_TRA_DEMANDS!$F13,DEMANDS!$H$2:$CL$25,MATCH($E13,DEMANDS!$F$2:$F$25,0),FALSE)/HLOOKUP(2018,DEMANDS!$H$2:$CL$25,MATCH($E13,DEMANDS!$F$2:$F$25,0),FALSE)</f>
        <v>0.12277761436723064</v>
      </c>
      <c r="AA13" s="10">
        <f>HLOOKUP(REG_TRA_DEMANDS!AA$3,'BY-Demands'!$J$5:$AK$14,MATCH($E13,'BY-Demands'!$I$5:$I$14,0),FALSE)*HLOOKUP(REG_TRA_DEMANDS!$F13,DEMANDS!$H$2:$CL$25,MATCH($E13,DEMANDS!$F$2:$F$25,0),FALSE)/HLOOKUP(2018,DEMANDS!$H$2:$CL$25,MATCH($E13,DEMANDS!$F$2:$F$25,0),FALSE)</f>
        <v>0.51232758331781381</v>
      </c>
      <c r="AB13" s="10">
        <f>HLOOKUP(REG_TRA_DEMANDS!AB$3,'BY-Demands'!$J$5:$AK$14,MATCH($E13,'BY-Demands'!$I$5:$I$14,0),FALSE)*HLOOKUP(REG_TRA_DEMANDS!$F13,DEMANDS!$H$2:$CL$25,MATCH($E13,DEMANDS!$F$2:$F$25,0),FALSE)/HLOOKUP(2018,DEMANDS!$H$2:$CL$25,MATCH($E13,DEMANDS!$F$2:$F$25,0),FALSE)</f>
        <v>0.26800369583289635</v>
      </c>
      <c r="AC13" s="10">
        <f>HLOOKUP(REG_TRA_DEMANDS!AC$3,'BY-Demands'!$J$5:$AK$14,MATCH($E13,'BY-Demands'!$I$5:$I$14,0),FALSE)*HLOOKUP(REG_TRA_DEMANDS!$F13,DEMANDS!$H$2:$CL$25,MATCH($E13,DEMANDS!$F$2:$F$25,0),FALSE)/HLOOKUP(2018,DEMANDS!$H$2:$CL$25,MATCH($E13,DEMANDS!$F$2:$F$25,0),FALSE)</f>
        <v>0.23628510399304209</v>
      </c>
      <c r="AD13" s="10">
        <f>HLOOKUP(REG_TRA_DEMANDS!AD$3,'BY-Demands'!$J$5:$AK$14,MATCH($E13,'BY-Demands'!$I$5:$I$14,0),FALSE)*HLOOKUP(REG_TRA_DEMANDS!$F13,DEMANDS!$H$2:$CL$25,MATCH($E13,DEMANDS!$F$2:$F$25,0),FALSE)/HLOOKUP(2018,DEMANDS!$H$2:$CL$25,MATCH($E13,DEMANDS!$F$2:$F$25,0),FALSE)</f>
        <v>0.26355226554990258</v>
      </c>
      <c r="AE13" s="10">
        <f>HLOOKUP(REG_TRA_DEMANDS!AE$3,'BY-Demands'!$J$5:$AK$14,MATCH($E13,'BY-Demands'!$I$5:$I$14,0),FALSE)*HLOOKUP(REG_TRA_DEMANDS!$F13,DEMANDS!$H$2:$CL$25,MATCH($E13,DEMANDS!$F$2:$F$25,0),FALSE)/HLOOKUP(2018,DEMANDS!$H$2:$CL$25,MATCH($E13,DEMANDS!$F$2:$F$25,0),FALSE)</f>
        <v>0.5112459328326423</v>
      </c>
      <c r="AF13" s="10">
        <f>HLOOKUP(REG_TRA_DEMANDS!AF$3,'BY-Demands'!$J$5:$AK$14,MATCH($E13,'BY-Demands'!$I$5:$I$14,0),FALSE)*HLOOKUP(REG_TRA_DEMANDS!$F13,DEMANDS!$H$2:$CL$25,MATCH($E13,DEMANDS!$F$2:$F$25,0),FALSE)/HLOOKUP(2018,DEMANDS!$H$2:$CL$25,MATCH($E13,DEMANDS!$F$2:$F$25,0),FALSE)</f>
        <v>0.24520076934809298</v>
      </c>
    </row>
    <row r="14" spans="2:32" x14ac:dyDescent="0.25">
      <c r="D14" s="1" t="s">
        <v>8</v>
      </c>
      <c r="E14" s="1" t="str">
        <f>DEMANDS!$F$17</f>
        <v>TRAPS</v>
      </c>
      <c r="F14" s="1">
        <v>2030</v>
      </c>
      <c r="G14" s="10">
        <f>HLOOKUP(REG_TRA_DEMANDS!G$3,'BY-Demands'!$J$5:$AK$14,MATCH($E14,'BY-Demands'!$I$5:$I$14,0),FALSE)*HLOOKUP(REG_TRA_DEMANDS!$F14,DEMANDS!$H$2:$CL$25,MATCH($E14,DEMANDS!$F$2:$F$25,0),FALSE)/HLOOKUP(2018,DEMANDS!$H$2:$CL$25,MATCH($E14,DEMANDS!$F$2:$F$25,0),FALSE)</f>
        <v>0.22799290334932265</v>
      </c>
      <c r="H14" s="10">
        <f>HLOOKUP(REG_TRA_DEMANDS!H$3,'BY-Demands'!$J$5:$AK$14,MATCH($E14,'BY-Demands'!$I$5:$I$14,0),FALSE)*HLOOKUP(REG_TRA_DEMANDS!$F14,DEMANDS!$H$2:$CL$25,MATCH($E14,DEMANDS!$F$2:$F$25,0),FALSE)/HLOOKUP(2018,DEMANDS!$H$2:$CL$25,MATCH($E14,DEMANDS!$F$2:$F$25,0),FALSE)</f>
        <v>4.5581187171799362</v>
      </c>
      <c r="I14" s="10">
        <f>HLOOKUP(REG_TRA_DEMANDS!I$3,'BY-Demands'!$J$5:$AK$14,MATCH($E14,'BY-Demands'!$I$5:$I$14,0),FALSE)*HLOOKUP(REG_TRA_DEMANDS!$F14,DEMANDS!$H$2:$CL$25,MATCH($E14,DEMANDS!$F$2:$F$25,0),FALSE)/HLOOKUP(2018,DEMANDS!$H$2:$CL$25,MATCH($E14,DEMANDS!$F$2:$F$25,0),FALSE)</f>
        <v>0.84063143231823678</v>
      </c>
      <c r="J14" s="10">
        <f>HLOOKUP(REG_TRA_DEMANDS!J$3,'BY-Demands'!$J$5:$AK$14,MATCH($E14,'BY-Demands'!$I$5:$I$14,0),FALSE)*HLOOKUP(REG_TRA_DEMANDS!$F14,DEMANDS!$H$2:$CL$25,MATCH($E14,DEMANDS!$F$2:$F$25,0),FALSE)/HLOOKUP(2018,DEMANDS!$H$2:$CL$25,MATCH($E14,DEMANDS!$F$2:$F$25,0),FALSE)</f>
        <v>0.38999872772455846</v>
      </c>
      <c r="K14" s="10">
        <f>HLOOKUP(REG_TRA_DEMANDS!K$3,'BY-Demands'!$J$5:$AK$14,MATCH($E14,'BY-Demands'!$I$5:$I$14,0),FALSE)*HLOOKUP(REG_TRA_DEMANDS!$F14,DEMANDS!$H$2:$CL$25,MATCH($E14,DEMANDS!$F$2:$F$25,0),FALSE)/HLOOKUP(2018,DEMANDS!$H$2:$CL$25,MATCH($E14,DEMANDS!$F$2:$F$25,0),FALSE)</f>
        <v>0.30747483493741179</v>
      </c>
      <c r="L14" s="10">
        <f>HLOOKUP(REG_TRA_DEMANDS!L$3,'BY-Demands'!$J$5:$AK$14,MATCH($E14,'BY-Demands'!$I$5:$I$14,0),FALSE)*HLOOKUP(REG_TRA_DEMANDS!$F14,DEMANDS!$H$2:$CL$25,MATCH($E14,DEMANDS!$F$2:$F$25,0),FALSE)/HLOOKUP(2018,DEMANDS!$H$2:$CL$25,MATCH($E14,DEMANDS!$F$2:$F$25,0),FALSE)</f>
        <v>0.15449561834170733</v>
      </c>
      <c r="M14" s="10">
        <f>HLOOKUP(REG_TRA_DEMANDS!M$3,'BY-Demands'!$J$5:$AK$14,MATCH($E14,'BY-Demands'!$I$5:$I$14,0),FALSE)*HLOOKUP(REG_TRA_DEMANDS!$F14,DEMANDS!$H$2:$CL$25,MATCH($E14,DEMANDS!$F$2:$F$25,0),FALSE)/HLOOKUP(2018,DEMANDS!$H$2:$CL$25,MATCH($E14,DEMANDS!$F$2:$F$25,0),FALSE)</f>
        <v>0.44301809712010848</v>
      </c>
      <c r="N14" s="10">
        <f>HLOOKUP(REG_TRA_DEMANDS!N$3,'BY-Demands'!$J$5:$AK$14,MATCH($E14,'BY-Demands'!$I$5:$I$14,0),FALSE)*HLOOKUP(REG_TRA_DEMANDS!$F14,DEMANDS!$H$2:$CL$25,MATCH($E14,DEMANDS!$F$2:$F$25,0),FALSE)/HLOOKUP(2018,DEMANDS!$H$2:$CL$25,MATCH($E14,DEMANDS!$F$2:$F$25,0),FALSE)</f>
        <v>0.72921913287400653</v>
      </c>
      <c r="O14" s="10">
        <f>HLOOKUP(REG_TRA_DEMANDS!O$3,'BY-Demands'!$J$5:$AK$14,MATCH($E14,'BY-Demands'!$I$5:$I$14,0),FALSE)*HLOOKUP(REG_TRA_DEMANDS!$F14,DEMANDS!$H$2:$CL$25,MATCH($E14,DEMANDS!$F$2:$F$25,0),FALSE)/HLOOKUP(2018,DEMANDS!$H$2:$CL$25,MATCH($E14,DEMANDS!$F$2:$F$25,0),FALSE)</f>
        <v>0.30186234504394466</v>
      </c>
      <c r="P14" s="10">
        <f>HLOOKUP(REG_TRA_DEMANDS!P$3,'BY-Demands'!$J$5:$AK$14,MATCH($E14,'BY-Demands'!$I$5:$I$14,0),FALSE)*HLOOKUP(REG_TRA_DEMANDS!$F14,DEMANDS!$H$2:$CL$25,MATCH($E14,DEMANDS!$F$2:$F$25,0),FALSE)/HLOOKUP(2018,DEMANDS!$H$2:$CL$25,MATCH($E14,DEMANDS!$F$2:$F$25,0),FALSE)</f>
        <v>0.34215770426873859</v>
      </c>
      <c r="Q14" s="10">
        <f>HLOOKUP(REG_TRA_DEMANDS!Q$3,'BY-Demands'!$J$5:$AK$14,MATCH($E14,'BY-Demands'!$I$5:$I$14,0),FALSE)*HLOOKUP(REG_TRA_DEMANDS!$F14,DEMANDS!$H$2:$CL$25,MATCH($E14,DEMANDS!$F$2:$F$25,0),FALSE)/HLOOKUP(2018,DEMANDS!$H$2:$CL$25,MATCH($E14,DEMANDS!$F$2:$F$25,0),FALSE)</f>
        <v>0.59550418970862484</v>
      </c>
      <c r="R14" s="10">
        <f>HLOOKUP(REG_TRA_DEMANDS!R$3,'BY-Demands'!$J$5:$AK$14,MATCH($E14,'BY-Demands'!$I$5:$I$14,0),FALSE)*HLOOKUP(REG_TRA_DEMANDS!$F14,DEMANDS!$H$2:$CL$25,MATCH($E14,DEMANDS!$F$2:$F$25,0),FALSE)/HLOOKUP(2018,DEMANDS!$H$2:$CL$25,MATCH($E14,DEMANDS!$F$2:$F$25,0),FALSE)</f>
        <v>0.52675481777709665</v>
      </c>
      <c r="S14" s="10">
        <f>HLOOKUP(REG_TRA_DEMANDS!S$3,'BY-Demands'!$J$5:$AK$14,MATCH($E14,'BY-Demands'!$I$5:$I$14,0),FALSE)*HLOOKUP(REG_TRA_DEMANDS!$F14,DEMANDS!$H$2:$CL$25,MATCH($E14,DEMANDS!$F$2:$F$25,0),FALSE)/HLOOKUP(2018,DEMANDS!$H$2:$CL$25,MATCH($E14,DEMANDS!$F$2:$F$25,0),FALSE)</f>
        <v>0.46360859945267896</v>
      </c>
      <c r="T14" s="10">
        <f>HLOOKUP(REG_TRA_DEMANDS!T$3,'BY-Demands'!$J$5:$AK$14,MATCH($E14,'BY-Demands'!$I$5:$I$14,0),FALSE)*HLOOKUP(REG_TRA_DEMANDS!$F14,DEMANDS!$H$2:$CL$25,MATCH($E14,DEMANDS!$F$2:$F$25,0),FALSE)/HLOOKUP(2018,DEMANDS!$H$2:$CL$25,MATCH($E14,DEMANDS!$F$2:$F$25,0),FALSE)</f>
        <v>1.9605390778296845</v>
      </c>
      <c r="U14" s="10">
        <f>HLOOKUP(REG_TRA_DEMANDS!U$3,'BY-Demands'!$J$5:$AK$14,MATCH($E14,'BY-Demands'!$I$5:$I$14,0),FALSE)*HLOOKUP(REG_TRA_DEMANDS!$F14,DEMANDS!$H$2:$CL$25,MATCH($E14,DEMANDS!$F$2:$F$25,0),FALSE)/HLOOKUP(2018,DEMANDS!$H$2:$CL$25,MATCH($E14,DEMANDS!$F$2:$F$25,0),FALSE)</f>
        <v>0.60027118600096763</v>
      </c>
      <c r="V14" s="10">
        <f>HLOOKUP(REG_TRA_DEMANDS!V$3,'BY-Demands'!$J$5:$AK$14,MATCH($E14,'BY-Demands'!$I$5:$I$14,0),FALSE)*HLOOKUP(REG_TRA_DEMANDS!$F14,DEMANDS!$H$2:$CL$25,MATCH($E14,DEMANDS!$F$2:$F$25,0),FALSE)/HLOOKUP(2018,DEMANDS!$H$2:$CL$25,MATCH($E14,DEMANDS!$F$2:$F$25,0),FALSE)</f>
        <v>0.71577475963187032</v>
      </c>
      <c r="W14" s="10">
        <f>HLOOKUP(REG_TRA_DEMANDS!W$3,'BY-Demands'!$J$5:$AK$14,MATCH($E14,'BY-Demands'!$I$5:$I$14,0),FALSE)*HLOOKUP(REG_TRA_DEMANDS!$F14,DEMANDS!$H$2:$CL$25,MATCH($E14,DEMANDS!$F$2:$F$25,0),FALSE)/HLOOKUP(2018,DEMANDS!$H$2:$CL$25,MATCH($E14,DEMANDS!$F$2:$F$25,0),FALSE)</f>
        <v>0.65255046576885878</v>
      </c>
      <c r="X14" s="10">
        <f>HLOOKUP(REG_TRA_DEMANDS!X$3,'BY-Demands'!$J$5:$AK$14,MATCH($E14,'BY-Demands'!$I$5:$I$14,0),FALSE)*HLOOKUP(REG_TRA_DEMANDS!$F14,DEMANDS!$H$2:$CL$25,MATCH($E14,DEMANDS!$F$2:$F$25,0),FALSE)/HLOOKUP(2018,DEMANDS!$H$2:$CL$25,MATCH($E14,DEMANDS!$F$2:$F$25,0),FALSE)</f>
        <v>0.43331446887331859</v>
      </c>
      <c r="Y14" s="10">
        <f>HLOOKUP(REG_TRA_DEMANDS!Y$3,'BY-Demands'!$J$5:$AK$14,MATCH($E14,'BY-Demands'!$I$5:$I$14,0),FALSE)*HLOOKUP(REG_TRA_DEMANDS!$F14,DEMANDS!$H$2:$CL$25,MATCH($E14,DEMANDS!$F$2:$F$25,0),FALSE)/HLOOKUP(2018,DEMANDS!$H$2:$CL$25,MATCH($E14,DEMANDS!$F$2:$F$25,0),FALSE)</f>
        <v>0.96848690211046229</v>
      </c>
      <c r="Z14" s="10">
        <f>HLOOKUP(REG_TRA_DEMANDS!Z$3,'BY-Demands'!$J$5:$AK$14,MATCH($E14,'BY-Demands'!$I$5:$I$14,0),FALSE)*HLOOKUP(REG_TRA_DEMANDS!$F14,DEMANDS!$H$2:$CL$25,MATCH($E14,DEMANDS!$F$2:$F$25,0),FALSE)/HLOOKUP(2018,DEMANDS!$H$2:$CL$25,MATCH($E14,DEMANDS!$F$2:$F$25,0),FALSE)</f>
        <v>0.12429799081228858</v>
      </c>
      <c r="AA14" s="10">
        <f>HLOOKUP(REG_TRA_DEMANDS!AA$3,'BY-Demands'!$J$5:$AK$14,MATCH($E14,'BY-Demands'!$I$5:$I$14,0),FALSE)*HLOOKUP(REG_TRA_DEMANDS!$F14,DEMANDS!$H$2:$CL$25,MATCH($E14,DEMANDS!$F$2:$F$25,0),FALSE)/HLOOKUP(2018,DEMANDS!$H$2:$CL$25,MATCH($E14,DEMANDS!$F$2:$F$25,0),FALSE)</f>
        <v>0.51867182443900117</v>
      </c>
      <c r="AB14" s="10">
        <f>HLOOKUP(REG_TRA_DEMANDS!AB$3,'BY-Demands'!$J$5:$AK$14,MATCH($E14,'BY-Demands'!$I$5:$I$14,0),FALSE)*HLOOKUP(REG_TRA_DEMANDS!$F14,DEMANDS!$H$2:$CL$25,MATCH($E14,DEMANDS!$F$2:$F$25,0),FALSE)/HLOOKUP(2018,DEMANDS!$H$2:$CL$25,MATCH($E14,DEMANDS!$F$2:$F$25,0),FALSE)</f>
        <v>0.2713224319757413</v>
      </c>
      <c r="AC14" s="10">
        <f>HLOOKUP(REG_TRA_DEMANDS!AC$3,'BY-Demands'!$J$5:$AK$14,MATCH($E14,'BY-Demands'!$I$5:$I$14,0),FALSE)*HLOOKUP(REG_TRA_DEMANDS!$F14,DEMANDS!$H$2:$CL$25,MATCH($E14,DEMANDS!$F$2:$F$25,0),FALSE)/HLOOKUP(2018,DEMANDS!$H$2:$CL$25,MATCH($E14,DEMANDS!$F$2:$F$25,0),FALSE)</f>
        <v>0.23921106332431383</v>
      </c>
      <c r="AD14" s="10">
        <f>HLOOKUP(REG_TRA_DEMANDS!AD$3,'BY-Demands'!$J$5:$AK$14,MATCH($E14,'BY-Demands'!$I$5:$I$14,0),FALSE)*HLOOKUP(REG_TRA_DEMANDS!$F14,DEMANDS!$H$2:$CL$25,MATCH($E14,DEMANDS!$F$2:$F$25,0),FALSE)/HLOOKUP(2018,DEMANDS!$H$2:$CL$25,MATCH($E14,DEMANDS!$F$2:$F$25,0),FALSE)</f>
        <v>0.26681587886124469</v>
      </c>
      <c r="AE14" s="10">
        <f>HLOOKUP(REG_TRA_DEMANDS!AE$3,'BY-Demands'!$J$5:$AK$14,MATCH($E14,'BY-Demands'!$I$5:$I$14,0),FALSE)*HLOOKUP(REG_TRA_DEMANDS!$F14,DEMANDS!$H$2:$CL$25,MATCH($E14,DEMANDS!$F$2:$F$25,0),FALSE)/HLOOKUP(2018,DEMANDS!$H$2:$CL$25,MATCH($E14,DEMANDS!$F$2:$F$25,0),FALSE)</f>
        <v>0.51757677968869487</v>
      </c>
      <c r="AF14" s="10">
        <f>HLOOKUP(REG_TRA_DEMANDS!AF$3,'BY-Demands'!$J$5:$AK$14,MATCH($E14,'BY-Demands'!$I$5:$I$14,0),FALSE)*HLOOKUP(REG_TRA_DEMANDS!$F14,DEMANDS!$H$2:$CL$25,MATCH($E14,DEMANDS!$F$2:$F$25,0),FALSE)/HLOOKUP(2018,DEMANDS!$H$2:$CL$25,MATCH($E14,DEMANDS!$F$2:$F$25,0),FALSE)</f>
        <v>0.24823713290628918</v>
      </c>
    </row>
    <row r="15" spans="2:32" x14ac:dyDescent="0.25">
      <c r="D15" s="1" t="s">
        <v>8</v>
      </c>
      <c r="E15" s="1" t="str">
        <f>DEMANDS!$F$17</f>
        <v>TRAPS</v>
      </c>
      <c r="F15" s="1">
        <v>2031</v>
      </c>
      <c r="G15" s="10">
        <f>HLOOKUP(REG_TRA_DEMANDS!G$3,'BY-Demands'!$J$5:$AK$14,MATCH($E15,'BY-Demands'!$I$5:$I$14,0),FALSE)*HLOOKUP(REG_TRA_DEMANDS!$F15,DEMANDS!$H$2:$CL$25,MATCH($E15,DEMANDS!$F$2:$F$25,0),FALSE)/HLOOKUP(2018,DEMANDS!$H$2:$CL$25,MATCH($E15,DEMANDS!$F$2:$F$25,0),FALSE)</f>
        <v>0.23029569883843237</v>
      </c>
      <c r="H15" s="10">
        <f>HLOOKUP(REG_TRA_DEMANDS!H$3,'BY-Demands'!$J$5:$AK$14,MATCH($E15,'BY-Demands'!$I$5:$I$14,0),FALSE)*HLOOKUP(REG_TRA_DEMANDS!$F15,DEMANDS!$H$2:$CL$25,MATCH($E15,DEMANDS!$F$2:$F$25,0),FALSE)/HLOOKUP(2018,DEMANDS!$H$2:$CL$25,MATCH($E15,DEMANDS!$F$2:$F$25,0),FALSE)</f>
        <v>4.6041570590166847</v>
      </c>
      <c r="I15" s="10">
        <f>HLOOKUP(REG_TRA_DEMANDS!I$3,'BY-Demands'!$J$5:$AK$14,MATCH($E15,'BY-Demands'!$I$5:$I$14,0),FALSE)*HLOOKUP(REG_TRA_DEMANDS!$F15,DEMANDS!$H$2:$CL$25,MATCH($E15,DEMANDS!$F$2:$F$25,0),FALSE)/HLOOKUP(2018,DEMANDS!$H$2:$CL$25,MATCH($E15,DEMANDS!$F$2:$F$25,0),FALSE)</f>
        <v>0.84912205742940672</v>
      </c>
      <c r="J15" s="10">
        <f>HLOOKUP(REG_TRA_DEMANDS!J$3,'BY-Demands'!$J$5:$AK$14,MATCH($E15,'BY-Demands'!$I$5:$I$14,0),FALSE)*HLOOKUP(REG_TRA_DEMANDS!$F15,DEMANDS!$H$2:$CL$25,MATCH($E15,DEMANDS!$F$2:$F$25,0),FALSE)/HLOOKUP(2018,DEMANDS!$H$2:$CL$25,MATCH($E15,DEMANDS!$F$2:$F$25,0),FALSE)</f>
        <v>0.39393782976575942</v>
      </c>
      <c r="K15" s="10">
        <f>HLOOKUP(REG_TRA_DEMANDS!K$3,'BY-Demands'!$J$5:$AK$14,MATCH($E15,'BY-Demands'!$I$5:$I$14,0),FALSE)*HLOOKUP(REG_TRA_DEMANDS!$F15,DEMANDS!$H$2:$CL$25,MATCH($E15,DEMANDS!$F$2:$F$25,0),FALSE)/HLOOKUP(2018,DEMANDS!$H$2:$CL$25,MATCH($E15,DEMANDS!$F$2:$F$25,0),FALSE)</f>
        <v>0.31058042135044051</v>
      </c>
      <c r="L15" s="10">
        <f>HLOOKUP(REG_TRA_DEMANDS!L$3,'BY-Demands'!$J$5:$AK$14,MATCH($E15,'BY-Demands'!$I$5:$I$14,0),FALSE)*HLOOKUP(REG_TRA_DEMANDS!$F15,DEMANDS!$H$2:$CL$25,MATCH($E15,DEMANDS!$F$2:$F$25,0),FALSE)/HLOOKUP(2018,DEMANDS!$H$2:$CL$25,MATCH($E15,DEMANDS!$F$2:$F$25,0),FALSE)</f>
        <v>0.15605606960040028</v>
      </c>
      <c r="M15" s="10">
        <f>HLOOKUP(REG_TRA_DEMANDS!M$3,'BY-Demands'!$J$5:$AK$14,MATCH($E15,'BY-Demands'!$I$5:$I$14,0),FALSE)*HLOOKUP(REG_TRA_DEMANDS!$F15,DEMANDS!$H$2:$CL$25,MATCH($E15,DEMANDS!$F$2:$F$25,0),FALSE)/HLOOKUP(2018,DEMANDS!$H$2:$CL$25,MATCH($E15,DEMANDS!$F$2:$F$25,0),FALSE)</f>
        <v>0.44749271041137867</v>
      </c>
      <c r="N15" s="10">
        <f>HLOOKUP(REG_TRA_DEMANDS!N$3,'BY-Demands'!$J$5:$AK$14,MATCH($E15,'BY-Demands'!$I$5:$I$14,0),FALSE)*HLOOKUP(REG_TRA_DEMANDS!$F15,DEMANDS!$H$2:$CL$25,MATCH($E15,DEMANDS!$F$2:$F$25,0),FALSE)/HLOOKUP(2018,DEMANDS!$H$2:$CL$25,MATCH($E15,DEMANDS!$F$2:$F$25,0),FALSE)</f>
        <v>0.73658446093942387</v>
      </c>
      <c r="O15" s="10">
        <f>HLOOKUP(REG_TRA_DEMANDS!O$3,'BY-Demands'!$J$5:$AK$14,MATCH($E15,'BY-Demands'!$I$5:$I$14,0),FALSE)*HLOOKUP(REG_TRA_DEMANDS!$F15,DEMANDS!$H$2:$CL$25,MATCH($E15,DEMANDS!$F$2:$F$25,0),FALSE)/HLOOKUP(2018,DEMANDS!$H$2:$CL$25,MATCH($E15,DEMANDS!$F$2:$F$25,0),FALSE)</f>
        <v>0.30491124365564504</v>
      </c>
      <c r="P15" s="10">
        <f>HLOOKUP(REG_TRA_DEMANDS!P$3,'BY-Demands'!$J$5:$AK$14,MATCH($E15,'BY-Demands'!$I$5:$I$14,0),FALSE)*HLOOKUP(REG_TRA_DEMANDS!$F15,DEMANDS!$H$2:$CL$25,MATCH($E15,DEMANDS!$F$2:$F$25,0),FALSE)/HLOOKUP(2018,DEMANDS!$H$2:$CL$25,MATCH($E15,DEMANDS!$F$2:$F$25,0),FALSE)</f>
        <v>0.34561359787936985</v>
      </c>
      <c r="Q15" s="10">
        <f>HLOOKUP(REG_TRA_DEMANDS!Q$3,'BY-Demands'!$J$5:$AK$14,MATCH($E15,'BY-Demands'!$I$5:$I$14,0),FALSE)*HLOOKUP(REG_TRA_DEMANDS!$F15,DEMANDS!$H$2:$CL$25,MATCH($E15,DEMANDS!$F$2:$F$25,0),FALSE)/HLOOKUP(2018,DEMANDS!$H$2:$CL$25,MATCH($E15,DEMANDS!$F$2:$F$25,0),FALSE)</f>
        <v>0.60151895745648698</v>
      </c>
      <c r="R15" s="10">
        <f>HLOOKUP(REG_TRA_DEMANDS!R$3,'BY-Demands'!$J$5:$AK$14,MATCH($E15,'BY-Demands'!$I$5:$I$14,0),FALSE)*HLOOKUP(REG_TRA_DEMANDS!$F15,DEMANDS!$H$2:$CL$25,MATCH($E15,DEMANDS!$F$2:$F$25,0),FALSE)/HLOOKUP(2018,DEMANDS!$H$2:$CL$25,MATCH($E15,DEMANDS!$F$2:$F$25,0),FALSE)</f>
        <v>0.53207519661531599</v>
      </c>
      <c r="S15" s="10">
        <f>HLOOKUP(REG_TRA_DEMANDS!S$3,'BY-Demands'!$J$5:$AK$14,MATCH($E15,'BY-Demands'!$I$5:$I$14,0),FALSE)*HLOOKUP(REG_TRA_DEMANDS!$F15,DEMANDS!$H$2:$CL$25,MATCH($E15,DEMANDS!$F$2:$F$25,0),FALSE)/HLOOKUP(2018,DEMANDS!$H$2:$CL$25,MATCH($E15,DEMANDS!$F$2:$F$25,0),FALSE)</f>
        <v>0.46829118288334115</v>
      </c>
      <c r="T15" s="10">
        <f>HLOOKUP(REG_TRA_DEMANDS!T$3,'BY-Demands'!$J$5:$AK$14,MATCH($E15,'BY-Demands'!$I$5:$I$14,0),FALSE)*HLOOKUP(REG_TRA_DEMANDS!$F15,DEMANDS!$H$2:$CL$25,MATCH($E15,DEMANDS!$F$2:$F$25,0),FALSE)/HLOOKUP(2018,DEMANDS!$H$2:$CL$25,MATCH($E15,DEMANDS!$F$2:$F$25,0),FALSE)</f>
        <v>1.9803411000782993</v>
      </c>
      <c r="U15" s="10">
        <f>HLOOKUP(REG_TRA_DEMANDS!U$3,'BY-Demands'!$J$5:$AK$14,MATCH($E15,'BY-Demands'!$I$5:$I$14,0),FALSE)*HLOOKUP(REG_TRA_DEMANDS!$F15,DEMANDS!$H$2:$CL$25,MATCH($E15,DEMANDS!$F$2:$F$25,0),FALSE)/HLOOKUP(2018,DEMANDS!$H$2:$CL$25,MATCH($E15,DEMANDS!$F$2:$F$25,0),FALSE)</f>
        <v>0.60633410181570979</v>
      </c>
      <c r="V15" s="10">
        <f>HLOOKUP(REG_TRA_DEMANDS!V$3,'BY-Demands'!$J$5:$AK$14,MATCH($E15,'BY-Demands'!$I$5:$I$14,0),FALSE)*HLOOKUP(REG_TRA_DEMANDS!$F15,DEMANDS!$H$2:$CL$25,MATCH($E15,DEMANDS!$F$2:$F$25,0),FALSE)/HLOOKUP(2018,DEMANDS!$H$2:$CL$25,MATCH($E15,DEMANDS!$F$2:$F$25,0),FALSE)</f>
        <v>0.72300429556691403</v>
      </c>
      <c r="W15" s="10">
        <f>HLOOKUP(REG_TRA_DEMANDS!W$3,'BY-Demands'!$J$5:$AK$14,MATCH($E15,'BY-Demands'!$I$5:$I$14,0),FALSE)*HLOOKUP(REG_TRA_DEMANDS!$F15,DEMANDS!$H$2:$CL$25,MATCH($E15,DEMANDS!$F$2:$F$25,0),FALSE)/HLOOKUP(2018,DEMANDS!$H$2:$CL$25,MATCH($E15,DEMANDS!$F$2:$F$25,0),FALSE)</f>
        <v>0.65914141771040491</v>
      </c>
      <c r="X15" s="10">
        <f>HLOOKUP(REG_TRA_DEMANDS!X$3,'BY-Demands'!$J$5:$AK$14,MATCH($E15,'BY-Demands'!$I$5:$I$14,0),FALSE)*HLOOKUP(REG_TRA_DEMANDS!$F15,DEMANDS!$H$2:$CL$25,MATCH($E15,DEMANDS!$F$2:$F$25,0),FALSE)/HLOOKUP(2018,DEMANDS!$H$2:$CL$25,MATCH($E15,DEMANDS!$F$2:$F$25,0),FALSE)</f>
        <v>0.43769107266066815</v>
      </c>
      <c r="Y15" s="10">
        <f>HLOOKUP(REG_TRA_DEMANDS!Y$3,'BY-Demands'!$J$5:$AK$14,MATCH($E15,'BY-Demands'!$I$5:$I$14,0),FALSE)*HLOOKUP(REG_TRA_DEMANDS!$F15,DEMANDS!$H$2:$CL$25,MATCH($E15,DEMANDS!$F$2:$F$25,0),FALSE)/HLOOKUP(2018,DEMANDS!$H$2:$CL$25,MATCH($E15,DEMANDS!$F$2:$F$25,0),FALSE)</f>
        <v>0.97826890513195441</v>
      </c>
      <c r="Z15" s="10">
        <f>HLOOKUP(REG_TRA_DEMANDS!Z$3,'BY-Demands'!$J$5:$AK$14,MATCH($E15,'BY-Demands'!$I$5:$I$14,0),FALSE)*HLOOKUP(REG_TRA_DEMANDS!$F15,DEMANDS!$H$2:$CL$25,MATCH($E15,DEMANDS!$F$2:$F$25,0),FALSE)/HLOOKUP(2018,DEMANDS!$H$2:$CL$25,MATCH($E15,DEMANDS!$F$2:$F$25,0),FALSE)</f>
        <v>0.1255534371369024</v>
      </c>
      <c r="AA15" s="10">
        <f>HLOOKUP(REG_TRA_DEMANDS!AA$3,'BY-Demands'!$J$5:$AK$14,MATCH($E15,'BY-Demands'!$I$5:$I$14,0),FALSE)*HLOOKUP(REG_TRA_DEMANDS!$F15,DEMANDS!$H$2:$CL$25,MATCH($E15,DEMANDS!$F$2:$F$25,0),FALSE)/HLOOKUP(2018,DEMANDS!$H$2:$CL$25,MATCH($E15,DEMANDS!$F$2:$F$25,0),FALSE)</f>
        <v>0.52391056266330638</v>
      </c>
      <c r="AB15" s="10">
        <f>HLOOKUP(REG_TRA_DEMANDS!AB$3,'BY-Demands'!$J$5:$AK$14,MATCH($E15,'BY-Demands'!$I$5:$I$14,0),FALSE)*HLOOKUP(REG_TRA_DEMANDS!$F15,DEMANDS!$H$2:$CL$25,MATCH($E15,DEMANDS!$F$2:$F$25,0),FALSE)/HLOOKUP(2018,DEMANDS!$H$2:$CL$25,MATCH($E15,DEMANDS!$F$2:$F$25,0),FALSE)</f>
        <v>0.27406286846858563</v>
      </c>
      <c r="AC15" s="10">
        <f>HLOOKUP(REG_TRA_DEMANDS!AC$3,'BY-Demands'!$J$5:$AK$14,MATCH($E15,'BY-Demands'!$I$5:$I$14,0),FALSE)*HLOOKUP(REG_TRA_DEMANDS!$F15,DEMANDS!$H$2:$CL$25,MATCH($E15,DEMANDS!$F$2:$F$25,0),FALSE)/HLOOKUP(2018,DEMANDS!$H$2:$CL$25,MATCH($E15,DEMANDS!$F$2:$F$25,0),FALSE)</f>
        <v>0.24162716553397065</v>
      </c>
      <c r="AD15" s="10">
        <f>HLOOKUP(REG_TRA_DEMANDS!AD$3,'BY-Demands'!$J$5:$AK$14,MATCH($E15,'BY-Demands'!$I$5:$I$14,0),FALSE)*HLOOKUP(REG_TRA_DEMANDS!$F15,DEMANDS!$H$2:$CL$25,MATCH($E15,DEMANDS!$F$2:$F$25,0),FALSE)/HLOOKUP(2018,DEMANDS!$H$2:$CL$25,MATCH($E15,DEMANDS!$F$2:$F$25,0),FALSE)</f>
        <v>0.26951079784003029</v>
      </c>
      <c r="AE15" s="10">
        <f>HLOOKUP(REG_TRA_DEMANDS!AE$3,'BY-Demands'!$J$5:$AK$14,MATCH($E15,'BY-Demands'!$I$5:$I$14,0),FALSE)*HLOOKUP(REG_TRA_DEMANDS!$F15,DEMANDS!$H$2:$CL$25,MATCH($E15,DEMANDS!$F$2:$F$25,0),FALSE)/HLOOKUP(2018,DEMANDS!$H$2:$CL$25,MATCH($E15,DEMANDS!$F$2:$F$25,0),FALSE)</f>
        <v>0.52280445763842875</v>
      </c>
      <c r="AF15" s="10">
        <f>HLOOKUP(REG_TRA_DEMANDS!AF$3,'BY-Demands'!$J$5:$AK$14,MATCH($E15,'BY-Demands'!$I$5:$I$14,0),FALSE)*HLOOKUP(REG_TRA_DEMANDS!$F15,DEMANDS!$H$2:$CL$25,MATCH($E15,DEMANDS!$F$2:$F$25,0),FALSE)/HLOOKUP(2018,DEMANDS!$H$2:$CL$25,MATCH($E15,DEMANDS!$F$2:$F$25,0),FALSE)</f>
        <v>0.25074440107774754</v>
      </c>
    </row>
    <row r="16" spans="2:32" x14ac:dyDescent="0.25">
      <c r="D16" s="1" t="s">
        <v>8</v>
      </c>
      <c r="E16" s="1" t="str">
        <f>DEMANDS!$F$17</f>
        <v>TRAPS</v>
      </c>
      <c r="F16" s="1">
        <v>2032</v>
      </c>
      <c r="G16" s="10">
        <f>HLOOKUP(REG_TRA_DEMANDS!G$3,'BY-Demands'!$J$5:$AK$14,MATCH($E16,'BY-Demands'!$I$5:$I$14,0),FALSE)*HLOOKUP(REG_TRA_DEMANDS!$F16,DEMANDS!$H$2:$CL$25,MATCH($E16,DEMANDS!$F$2:$F$25,0),FALSE)/HLOOKUP(2018,DEMANDS!$H$2:$CL$25,MATCH($E16,DEMANDS!$F$2:$F$25,0),FALSE)</f>
        <v>0.23261611423683676</v>
      </c>
      <c r="H16" s="10">
        <f>HLOOKUP(REG_TRA_DEMANDS!H$3,'BY-Demands'!$J$5:$AK$14,MATCH($E16,'BY-Demands'!$I$5:$I$14,0),FALSE)*HLOOKUP(REG_TRA_DEMANDS!$F16,DEMANDS!$H$2:$CL$25,MATCH($E16,DEMANDS!$F$2:$F$25,0),FALSE)/HLOOKUP(2018,DEMANDS!$H$2:$CL$25,MATCH($E16,DEMANDS!$F$2:$F$25,0),FALSE)</f>
        <v>4.6505476646176591</v>
      </c>
      <c r="I16" s="10">
        <f>HLOOKUP(REG_TRA_DEMANDS!I$3,'BY-Demands'!$J$5:$AK$14,MATCH($E16,'BY-Demands'!$I$5:$I$14,0),FALSE)*HLOOKUP(REG_TRA_DEMANDS!$F16,DEMANDS!$H$2:$CL$25,MATCH($E16,DEMANDS!$F$2:$F$25,0),FALSE)/HLOOKUP(2018,DEMANDS!$H$2:$CL$25,MATCH($E16,DEMANDS!$F$2:$F$25,0),FALSE)</f>
        <v>0.85767764881527231</v>
      </c>
      <c r="J16" s="10">
        <f>HLOOKUP(REG_TRA_DEMANDS!J$3,'BY-Demands'!$J$5:$AK$14,MATCH($E16,'BY-Demands'!$I$5:$I$14,0),FALSE)*HLOOKUP(REG_TRA_DEMANDS!$F16,DEMANDS!$H$2:$CL$25,MATCH($E16,DEMANDS!$F$2:$F$25,0),FALSE)/HLOOKUP(2018,DEMANDS!$H$2:$CL$25,MATCH($E16,DEMANDS!$F$2:$F$25,0),FALSE)</f>
        <v>0.39790707196530123</v>
      </c>
      <c r="K16" s="10">
        <f>HLOOKUP(REG_TRA_DEMANDS!K$3,'BY-Demands'!$J$5:$AK$14,MATCH($E16,'BY-Demands'!$I$5:$I$14,0),FALSE)*HLOOKUP(REG_TRA_DEMANDS!$F16,DEMANDS!$H$2:$CL$25,MATCH($E16,DEMANDS!$F$2:$F$25,0),FALSE)/HLOOKUP(2018,DEMANDS!$H$2:$CL$25,MATCH($E16,DEMANDS!$F$2:$F$25,0),FALSE)</f>
        <v>0.31370977025178531</v>
      </c>
      <c r="L16" s="10">
        <f>HLOOKUP(REG_TRA_DEMANDS!L$3,'BY-Demands'!$J$5:$AK$14,MATCH($E16,'BY-Demands'!$I$5:$I$14,0),FALSE)*HLOOKUP(REG_TRA_DEMANDS!$F16,DEMANDS!$H$2:$CL$25,MATCH($E16,DEMANDS!$F$2:$F$25,0),FALSE)/HLOOKUP(2018,DEMANDS!$H$2:$CL$25,MATCH($E16,DEMANDS!$F$2:$F$25,0),FALSE)</f>
        <v>0.15762846069906897</v>
      </c>
      <c r="M16" s="10">
        <f>HLOOKUP(REG_TRA_DEMANDS!M$3,'BY-Demands'!$J$5:$AK$14,MATCH($E16,'BY-Demands'!$I$5:$I$14,0),FALSE)*HLOOKUP(REG_TRA_DEMANDS!$F16,DEMANDS!$H$2:$CL$25,MATCH($E16,DEMANDS!$F$2:$F$25,0),FALSE)/HLOOKUP(2018,DEMANDS!$H$2:$CL$25,MATCH($E16,DEMANDS!$F$2:$F$25,0),FALSE)</f>
        <v>0.45200156134150726</v>
      </c>
      <c r="N16" s="10">
        <f>HLOOKUP(REG_TRA_DEMANDS!N$3,'BY-Demands'!$J$5:$AK$14,MATCH($E16,'BY-Demands'!$I$5:$I$14,0),FALSE)*HLOOKUP(REG_TRA_DEMANDS!$F16,DEMANDS!$H$2:$CL$25,MATCH($E16,DEMANDS!$F$2:$F$25,0),FALSE)/HLOOKUP(2018,DEMANDS!$H$2:$CL$25,MATCH($E16,DEMANDS!$F$2:$F$25,0),FALSE)</f>
        <v>0.74400614503517581</v>
      </c>
      <c r="O16" s="10">
        <f>HLOOKUP(REG_TRA_DEMANDS!O$3,'BY-Demands'!$J$5:$AK$14,MATCH($E16,'BY-Demands'!$I$5:$I$14,0),FALSE)*HLOOKUP(REG_TRA_DEMANDS!$F16,DEMANDS!$H$2:$CL$25,MATCH($E16,DEMANDS!$F$2:$F$25,0),FALSE)/HLOOKUP(2018,DEMANDS!$H$2:$CL$25,MATCH($E16,DEMANDS!$F$2:$F$25,0),FALSE)</f>
        <v>0.30798347100723605</v>
      </c>
      <c r="P16" s="10">
        <f>HLOOKUP(REG_TRA_DEMANDS!P$3,'BY-Demands'!$J$5:$AK$14,MATCH($E16,'BY-Demands'!$I$5:$I$14,0),FALSE)*HLOOKUP(REG_TRA_DEMANDS!$F16,DEMANDS!$H$2:$CL$25,MATCH($E16,DEMANDS!$F$2:$F$25,0),FALSE)/HLOOKUP(2018,DEMANDS!$H$2:$CL$25,MATCH($E16,DEMANDS!$F$2:$F$25,0),FALSE)</f>
        <v>0.34909593436442887</v>
      </c>
      <c r="Q16" s="10">
        <f>HLOOKUP(REG_TRA_DEMANDS!Q$3,'BY-Demands'!$J$5:$AK$14,MATCH($E16,'BY-Demands'!$I$5:$I$14,0),FALSE)*HLOOKUP(REG_TRA_DEMANDS!$F16,DEMANDS!$H$2:$CL$25,MATCH($E16,DEMANDS!$F$2:$F$25,0),FALSE)/HLOOKUP(2018,DEMANDS!$H$2:$CL$25,MATCH($E16,DEMANDS!$F$2:$F$25,0),FALSE)</f>
        <v>0.6075797473815886</v>
      </c>
      <c r="R16" s="10">
        <f>HLOOKUP(REG_TRA_DEMANDS!R$3,'BY-Demands'!$J$5:$AK$14,MATCH($E16,'BY-Demands'!$I$5:$I$14,0),FALSE)*HLOOKUP(REG_TRA_DEMANDS!$F16,DEMANDS!$H$2:$CL$25,MATCH($E16,DEMANDS!$F$2:$F$25,0),FALSE)/HLOOKUP(2018,DEMANDS!$H$2:$CL$25,MATCH($E16,DEMANDS!$F$2:$F$25,0),FALSE)</f>
        <v>0.53743628449304226</v>
      </c>
      <c r="S16" s="10">
        <f>HLOOKUP(REG_TRA_DEMANDS!S$3,'BY-Demands'!$J$5:$AK$14,MATCH($E16,'BY-Demands'!$I$5:$I$14,0),FALSE)*HLOOKUP(REG_TRA_DEMANDS!$F16,DEMANDS!$H$2:$CL$25,MATCH($E16,DEMANDS!$F$2:$F$25,0),FALSE)/HLOOKUP(2018,DEMANDS!$H$2:$CL$25,MATCH($E16,DEMANDS!$F$2:$F$25,0),FALSE)</f>
        <v>0.47300959524266994</v>
      </c>
      <c r="T16" s="10">
        <f>HLOOKUP(REG_TRA_DEMANDS!T$3,'BY-Demands'!$J$5:$AK$14,MATCH($E16,'BY-Demands'!$I$5:$I$14,0),FALSE)*HLOOKUP(REG_TRA_DEMANDS!$F16,DEMANDS!$H$2:$CL$25,MATCH($E16,DEMANDS!$F$2:$F$25,0),FALSE)/HLOOKUP(2018,DEMANDS!$H$2:$CL$25,MATCH($E16,DEMANDS!$F$2:$F$25,0),FALSE)</f>
        <v>2.0002946380987323</v>
      </c>
      <c r="U16" s="10">
        <f>HLOOKUP(REG_TRA_DEMANDS!U$3,'BY-Demands'!$J$5:$AK$14,MATCH($E16,'BY-Demands'!$I$5:$I$14,0),FALSE)*HLOOKUP(REG_TRA_DEMANDS!$F16,DEMANDS!$H$2:$CL$25,MATCH($E16,DEMANDS!$F$2:$F$25,0),FALSE)/HLOOKUP(2018,DEMANDS!$H$2:$CL$25,MATCH($E16,DEMANDS!$F$2:$F$25,0),FALSE)</f>
        <v>0.61244340821408039</v>
      </c>
      <c r="V16" s="10">
        <f>HLOOKUP(REG_TRA_DEMANDS!V$3,'BY-Demands'!$J$5:$AK$14,MATCH($E16,'BY-Demands'!$I$5:$I$14,0),FALSE)*HLOOKUP(REG_TRA_DEMANDS!$F16,DEMANDS!$H$2:$CL$25,MATCH($E16,DEMANDS!$F$2:$F$25,0),FALSE)/HLOOKUP(2018,DEMANDS!$H$2:$CL$25,MATCH($E16,DEMANDS!$F$2:$F$25,0),FALSE)</f>
        <v>0.73028914851470184</v>
      </c>
      <c r="W16" s="10">
        <f>HLOOKUP(REG_TRA_DEMANDS!W$3,'BY-Demands'!$J$5:$AK$14,MATCH($E16,'BY-Demands'!$I$5:$I$14,0),FALSE)*HLOOKUP(REG_TRA_DEMANDS!$F16,DEMANDS!$H$2:$CL$25,MATCH($E16,DEMANDS!$F$2:$F$25,0),FALSE)/HLOOKUP(2018,DEMANDS!$H$2:$CL$25,MATCH($E16,DEMANDS!$F$2:$F$25,0),FALSE)</f>
        <v>0.66578280051996563</v>
      </c>
      <c r="X16" s="10">
        <f>HLOOKUP(REG_TRA_DEMANDS!X$3,'BY-Demands'!$J$5:$AK$14,MATCH($E16,'BY-Demands'!$I$5:$I$14,0),FALSE)*HLOOKUP(REG_TRA_DEMANDS!$F16,DEMANDS!$H$2:$CL$25,MATCH($E16,DEMANDS!$F$2:$F$25,0),FALSE)/HLOOKUP(2018,DEMANDS!$H$2:$CL$25,MATCH($E16,DEMANDS!$F$2:$F$25,0),FALSE)</f>
        <v>0.44210116416419409</v>
      </c>
      <c r="Y16" s="10">
        <f>HLOOKUP(REG_TRA_DEMANDS!Y$3,'BY-Demands'!$J$5:$AK$14,MATCH($E16,'BY-Demands'!$I$5:$I$14,0),FALSE)*HLOOKUP(REG_TRA_DEMANDS!$F16,DEMANDS!$H$2:$CL$25,MATCH($E16,DEMANDS!$F$2:$F$25,0),FALSE)/HLOOKUP(2018,DEMANDS!$H$2:$CL$25,MATCH($E16,DEMANDS!$F$2:$F$25,0),FALSE)</f>
        <v>0.98812575544525938</v>
      </c>
      <c r="Z16" s="10">
        <f>HLOOKUP(REG_TRA_DEMANDS!Z$3,'BY-Demands'!$J$5:$AK$14,MATCH($E16,'BY-Demands'!$I$5:$I$14,0),FALSE)*HLOOKUP(REG_TRA_DEMANDS!$F16,DEMANDS!$H$2:$CL$25,MATCH($E16,DEMANDS!$F$2:$F$25,0),FALSE)/HLOOKUP(2018,DEMANDS!$H$2:$CL$25,MATCH($E16,DEMANDS!$F$2:$F$25,0),FALSE)</f>
        <v>0.1268184895470191</v>
      </c>
      <c r="AA16" s="10">
        <f>HLOOKUP(REG_TRA_DEMANDS!AA$3,'BY-Demands'!$J$5:$AK$14,MATCH($E16,'BY-Demands'!$I$5:$I$14,0),FALSE)*HLOOKUP(REG_TRA_DEMANDS!$F16,DEMANDS!$H$2:$CL$25,MATCH($E16,DEMANDS!$F$2:$F$25,0),FALSE)/HLOOKUP(2018,DEMANDS!$H$2:$CL$25,MATCH($E16,DEMANDS!$F$2:$F$25,0),FALSE)</f>
        <v>0.5291893852514935</v>
      </c>
      <c r="AB16" s="10">
        <f>HLOOKUP(REG_TRA_DEMANDS!AB$3,'BY-Demands'!$J$5:$AK$14,MATCH($E16,'BY-Demands'!$I$5:$I$14,0),FALSE)*HLOOKUP(REG_TRA_DEMANDS!$F16,DEMANDS!$H$2:$CL$25,MATCH($E16,DEMANDS!$F$2:$F$25,0),FALSE)/HLOOKUP(2018,DEMANDS!$H$2:$CL$25,MATCH($E16,DEMANDS!$F$2:$F$25,0),FALSE)</f>
        <v>0.27682427349409389</v>
      </c>
      <c r="AC16" s="10">
        <f>HLOOKUP(REG_TRA_DEMANDS!AC$3,'BY-Demands'!$J$5:$AK$14,MATCH($E16,'BY-Demands'!$I$5:$I$14,0),FALSE)*HLOOKUP(REG_TRA_DEMANDS!$F16,DEMANDS!$H$2:$CL$25,MATCH($E16,DEMANDS!$F$2:$F$25,0),FALSE)/HLOOKUP(2018,DEMANDS!$H$2:$CL$25,MATCH($E16,DEMANDS!$F$2:$F$25,0),FALSE)</f>
        <v>0.24406175462271948</v>
      </c>
      <c r="AD16" s="10">
        <f>HLOOKUP(REG_TRA_DEMANDS!AD$3,'BY-Demands'!$J$5:$AK$14,MATCH($E16,'BY-Demands'!$I$5:$I$14,0),FALSE)*HLOOKUP(REG_TRA_DEMANDS!$F16,DEMANDS!$H$2:$CL$25,MATCH($E16,DEMANDS!$F$2:$F$25,0),FALSE)/HLOOKUP(2018,DEMANDS!$H$2:$CL$25,MATCH($E16,DEMANDS!$F$2:$F$25,0),FALSE)</f>
        <v>0.2722263370728451</v>
      </c>
      <c r="AE16" s="10">
        <f>HLOOKUP(REG_TRA_DEMANDS!AE$3,'BY-Demands'!$J$5:$AK$14,MATCH($E16,'BY-Demands'!$I$5:$I$14,0),FALSE)*HLOOKUP(REG_TRA_DEMANDS!$F16,DEMANDS!$H$2:$CL$25,MATCH($E16,DEMANDS!$F$2:$F$25,0),FALSE)/HLOOKUP(2018,DEMANDS!$H$2:$CL$25,MATCH($E16,DEMANDS!$F$2:$F$25,0),FALSE)</f>
        <v>0.52807213532401909</v>
      </c>
      <c r="AF16" s="10">
        <f>HLOOKUP(REG_TRA_DEMANDS!AF$3,'BY-Demands'!$J$5:$AK$14,MATCH($E16,'BY-Demands'!$I$5:$I$14,0),FALSE)*HLOOKUP(REG_TRA_DEMANDS!$F16,DEMANDS!$H$2:$CL$25,MATCH($E16,DEMANDS!$F$2:$F$25,0),FALSE)/HLOOKUP(2018,DEMANDS!$H$2:$CL$25,MATCH($E16,DEMANDS!$F$2:$F$25,0),FALSE)</f>
        <v>0.25327085368741042</v>
      </c>
    </row>
    <row r="17" spans="4:32" x14ac:dyDescent="0.25">
      <c r="D17" s="1" t="s">
        <v>8</v>
      </c>
      <c r="E17" s="1" t="str">
        <f>DEMANDS!$F$17</f>
        <v>TRAPS</v>
      </c>
      <c r="F17" s="1">
        <v>2033</v>
      </c>
      <c r="G17" s="10">
        <f>HLOOKUP(REG_TRA_DEMANDS!G$3,'BY-Demands'!$J$5:$AK$14,MATCH($E17,'BY-Demands'!$I$5:$I$14,0),FALSE)*HLOOKUP(REG_TRA_DEMANDS!$F17,DEMANDS!$H$2:$CL$25,MATCH($E17,DEMANDS!$F$2:$F$25,0),FALSE)/HLOOKUP(2018,DEMANDS!$H$2:$CL$25,MATCH($E17,DEMANDS!$F$2:$F$25,0),FALSE)</f>
        <v>0.23494965578336605</v>
      </c>
      <c r="H17" s="10">
        <f>HLOOKUP(REG_TRA_DEMANDS!H$3,'BY-Demands'!$J$5:$AK$14,MATCH($E17,'BY-Demands'!$I$5:$I$14,0),FALSE)*HLOOKUP(REG_TRA_DEMANDS!$F17,DEMANDS!$H$2:$CL$25,MATCH($E17,DEMANDS!$F$2:$F$25,0),FALSE)/HLOOKUP(2018,DEMANDS!$H$2:$CL$25,MATCH($E17,DEMANDS!$F$2:$F$25,0),FALSE)</f>
        <v>4.6972006930422108</v>
      </c>
      <c r="I17" s="10">
        <f>HLOOKUP(REG_TRA_DEMANDS!I$3,'BY-Demands'!$J$5:$AK$14,MATCH($E17,'BY-Demands'!$I$5:$I$14,0),FALSE)*HLOOKUP(REG_TRA_DEMANDS!$F17,DEMANDS!$H$2:$CL$25,MATCH($E17,DEMANDS!$F$2:$F$25,0),FALSE)/HLOOKUP(2018,DEMANDS!$H$2:$CL$25,MATCH($E17,DEMANDS!$F$2:$F$25,0),FALSE)</f>
        <v>0.86628163755270882</v>
      </c>
      <c r="J17" s="10">
        <f>HLOOKUP(REG_TRA_DEMANDS!J$3,'BY-Demands'!$J$5:$AK$14,MATCH($E17,'BY-Demands'!$I$5:$I$14,0),FALSE)*HLOOKUP(REG_TRA_DEMANDS!$F17,DEMANDS!$H$2:$CL$25,MATCH($E17,DEMANDS!$F$2:$F$25,0),FALSE)/HLOOKUP(2018,DEMANDS!$H$2:$CL$25,MATCH($E17,DEMANDS!$F$2:$F$25,0),FALSE)</f>
        <v>0.40189876741226177</v>
      </c>
      <c r="K17" s="10">
        <f>HLOOKUP(REG_TRA_DEMANDS!K$3,'BY-Demands'!$J$5:$AK$14,MATCH($E17,'BY-Demands'!$I$5:$I$14,0),FALSE)*HLOOKUP(REG_TRA_DEMANDS!$F17,DEMANDS!$H$2:$CL$25,MATCH($E17,DEMANDS!$F$2:$F$25,0),FALSE)/HLOOKUP(2018,DEMANDS!$H$2:$CL$25,MATCH($E17,DEMANDS!$F$2:$F$25,0),FALSE)</f>
        <v>0.31685682128406828</v>
      </c>
      <c r="L17" s="10">
        <f>HLOOKUP(REG_TRA_DEMANDS!L$3,'BY-Demands'!$J$5:$AK$14,MATCH($E17,'BY-Demands'!$I$5:$I$14,0),FALSE)*HLOOKUP(REG_TRA_DEMANDS!$F17,DEMANDS!$H$2:$CL$25,MATCH($E17,DEMANDS!$F$2:$F$25,0),FALSE)/HLOOKUP(2018,DEMANDS!$H$2:$CL$25,MATCH($E17,DEMANDS!$F$2:$F$25,0),FALSE)</f>
        <v>0.15920974651481529</v>
      </c>
      <c r="M17" s="10">
        <f>HLOOKUP(REG_TRA_DEMANDS!M$3,'BY-Demands'!$J$5:$AK$14,MATCH($E17,'BY-Demands'!$I$5:$I$14,0),FALSE)*HLOOKUP(REG_TRA_DEMANDS!$F17,DEMANDS!$H$2:$CL$25,MATCH($E17,DEMANDS!$F$2:$F$25,0),FALSE)/HLOOKUP(2018,DEMANDS!$H$2:$CL$25,MATCH($E17,DEMANDS!$F$2:$F$25,0),FALSE)</f>
        <v>0.45653591798290744</v>
      </c>
      <c r="N17" s="10">
        <f>HLOOKUP(REG_TRA_DEMANDS!N$3,'BY-Demands'!$J$5:$AK$14,MATCH($E17,'BY-Demands'!$I$5:$I$14,0),FALSE)*HLOOKUP(REG_TRA_DEMANDS!$F17,DEMANDS!$H$2:$CL$25,MATCH($E17,DEMANDS!$F$2:$F$25,0),FALSE)/HLOOKUP(2018,DEMANDS!$H$2:$CL$25,MATCH($E17,DEMANDS!$F$2:$F$25,0),FALSE)</f>
        <v>0.75146981218484277</v>
      </c>
      <c r="O17" s="10">
        <f>HLOOKUP(REG_TRA_DEMANDS!O$3,'BY-Demands'!$J$5:$AK$14,MATCH($E17,'BY-Demands'!$I$5:$I$14,0),FALSE)*HLOOKUP(REG_TRA_DEMANDS!$F17,DEMANDS!$H$2:$CL$25,MATCH($E17,DEMANDS!$F$2:$F$25,0),FALSE)/HLOOKUP(2018,DEMANDS!$H$2:$CL$25,MATCH($E17,DEMANDS!$F$2:$F$25,0),FALSE)</f>
        <v>0.31107307736403361</v>
      </c>
      <c r="P17" s="10">
        <f>HLOOKUP(REG_TRA_DEMANDS!P$3,'BY-Demands'!$J$5:$AK$14,MATCH($E17,'BY-Demands'!$I$5:$I$14,0),FALSE)*HLOOKUP(REG_TRA_DEMANDS!$F17,DEMANDS!$H$2:$CL$25,MATCH($E17,DEMANDS!$F$2:$F$25,0),FALSE)/HLOOKUP(2018,DEMANDS!$H$2:$CL$25,MATCH($E17,DEMANDS!$F$2:$F$25,0),FALSE)</f>
        <v>0.35259796976398178</v>
      </c>
      <c r="Q17" s="10">
        <f>HLOOKUP(REG_TRA_DEMANDS!Q$3,'BY-Demands'!$J$5:$AK$14,MATCH($E17,'BY-Demands'!$I$5:$I$14,0),FALSE)*HLOOKUP(REG_TRA_DEMANDS!$F17,DEMANDS!$H$2:$CL$25,MATCH($E17,DEMANDS!$F$2:$F$25,0),FALSE)/HLOOKUP(2018,DEMANDS!$H$2:$CL$25,MATCH($E17,DEMANDS!$F$2:$F$25,0),FALSE)</f>
        <v>0.61367482204138257</v>
      </c>
      <c r="R17" s="10">
        <f>HLOOKUP(REG_TRA_DEMANDS!R$3,'BY-Demands'!$J$5:$AK$14,MATCH($E17,'BY-Demands'!$I$5:$I$14,0),FALSE)*HLOOKUP(REG_TRA_DEMANDS!$F17,DEMANDS!$H$2:$CL$25,MATCH($E17,DEMANDS!$F$2:$F$25,0),FALSE)/HLOOKUP(2018,DEMANDS!$H$2:$CL$25,MATCH($E17,DEMANDS!$F$2:$F$25,0),FALSE)</f>
        <v>0.54282769902419536</v>
      </c>
      <c r="S17" s="10">
        <f>HLOOKUP(REG_TRA_DEMANDS!S$3,'BY-Demands'!$J$5:$AK$14,MATCH($E17,'BY-Demands'!$I$5:$I$14,0),FALSE)*HLOOKUP(REG_TRA_DEMANDS!$F17,DEMANDS!$H$2:$CL$25,MATCH($E17,DEMANDS!$F$2:$F$25,0),FALSE)/HLOOKUP(2018,DEMANDS!$H$2:$CL$25,MATCH($E17,DEMANDS!$F$2:$F$25,0),FALSE)</f>
        <v>0.47775469876237681</v>
      </c>
      <c r="T17" s="10">
        <f>HLOOKUP(REG_TRA_DEMANDS!T$3,'BY-Demands'!$J$5:$AK$14,MATCH($E17,'BY-Demands'!$I$5:$I$14,0),FALSE)*HLOOKUP(REG_TRA_DEMANDS!$F17,DEMANDS!$H$2:$CL$25,MATCH($E17,DEMANDS!$F$2:$F$25,0),FALSE)/HLOOKUP(2018,DEMANDS!$H$2:$CL$25,MATCH($E17,DEMANDS!$F$2:$F$25,0),FALSE)</f>
        <v>2.0203610494847921</v>
      </c>
      <c r="U17" s="10">
        <f>HLOOKUP(REG_TRA_DEMANDS!U$3,'BY-Demands'!$J$5:$AK$14,MATCH($E17,'BY-Demands'!$I$5:$I$14,0),FALSE)*HLOOKUP(REG_TRA_DEMANDS!$F17,DEMANDS!$H$2:$CL$25,MATCH($E17,DEMANDS!$F$2:$F$25,0),FALSE)/HLOOKUP(2018,DEMANDS!$H$2:$CL$25,MATCH($E17,DEMANDS!$F$2:$F$25,0),FALSE)</f>
        <v>0.61858727379559575</v>
      </c>
      <c r="V17" s="10">
        <f>HLOOKUP(REG_TRA_DEMANDS!V$3,'BY-Demands'!$J$5:$AK$14,MATCH($E17,'BY-Demands'!$I$5:$I$14,0),FALSE)*HLOOKUP(REG_TRA_DEMANDS!$F17,DEMANDS!$H$2:$CL$25,MATCH($E17,DEMANDS!$F$2:$F$25,0),FALSE)/HLOOKUP(2018,DEMANDS!$H$2:$CL$25,MATCH($E17,DEMANDS!$F$2:$F$25,0),FALSE)</f>
        <v>0.73761521048865186</v>
      </c>
      <c r="W17" s="10">
        <f>HLOOKUP(REG_TRA_DEMANDS!W$3,'BY-Demands'!$J$5:$AK$14,MATCH($E17,'BY-Demands'!$I$5:$I$14,0),FALSE)*HLOOKUP(REG_TRA_DEMANDS!$F17,DEMANDS!$H$2:$CL$25,MATCH($E17,DEMANDS!$F$2:$F$25,0),FALSE)/HLOOKUP(2018,DEMANDS!$H$2:$CL$25,MATCH($E17,DEMANDS!$F$2:$F$25,0),FALSE)</f>
        <v>0.67246175236762706</v>
      </c>
      <c r="X17" s="10">
        <f>HLOOKUP(REG_TRA_DEMANDS!X$3,'BY-Demands'!$J$5:$AK$14,MATCH($E17,'BY-Demands'!$I$5:$I$14,0),FALSE)*HLOOKUP(REG_TRA_DEMANDS!$F17,DEMANDS!$H$2:$CL$25,MATCH($E17,DEMANDS!$F$2:$F$25,0),FALSE)/HLOOKUP(2018,DEMANDS!$H$2:$CL$25,MATCH($E17,DEMANDS!$F$2:$F$25,0),FALSE)</f>
        <v>0.44653620271571826</v>
      </c>
      <c r="Y17" s="10">
        <f>HLOOKUP(REG_TRA_DEMANDS!Y$3,'BY-Demands'!$J$5:$AK$14,MATCH($E17,'BY-Demands'!$I$5:$I$14,0),FALSE)*HLOOKUP(REG_TRA_DEMANDS!$F17,DEMANDS!$H$2:$CL$25,MATCH($E17,DEMANDS!$F$2:$F$25,0),FALSE)/HLOOKUP(2018,DEMANDS!$H$2:$CL$25,MATCH($E17,DEMANDS!$F$2:$F$25,0),FALSE)</f>
        <v>0.99803836408414104</v>
      </c>
      <c r="Z17" s="10">
        <f>HLOOKUP(REG_TRA_DEMANDS!Z$3,'BY-Demands'!$J$5:$AK$14,MATCH($E17,'BY-Demands'!$I$5:$I$14,0),FALSE)*HLOOKUP(REG_TRA_DEMANDS!$F17,DEMANDS!$H$2:$CL$25,MATCH($E17,DEMANDS!$F$2:$F$25,0),FALSE)/HLOOKUP(2018,DEMANDS!$H$2:$CL$25,MATCH($E17,DEMANDS!$F$2:$F$25,0),FALSE)</f>
        <v>0.12809069811776647</v>
      </c>
      <c r="AA17" s="10">
        <f>HLOOKUP(REG_TRA_DEMANDS!AA$3,'BY-Demands'!$J$5:$AK$14,MATCH($E17,'BY-Demands'!$I$5:$I$14,0),FALSE)*HLOOKUP(REG_TRA_DEMANDS!$F17,DEMANDS!$H$2:$CL$25,MATCH($E17,DEMANDS!$F$2:$F$25,0),FALSE)/HLOOKUP(2018,DEMANDS!$H$2:$CL$25,MATCH($E17,DEMANDS!$F$2:$F$25,0),FALSE)</f>
        <v>0.53449806913402687</v>
      </c>
      <c r="AB17" s="10">
        <f>HLOOKUP(REG_TRA_DEMANDS!AB$3,'BY-Demands'!$J$5:$AK$14,MATCH($E17,'BY-Demands'!$I$5:$I$14,0),FALSE)*HLOOKUP(REG_TRA_DEMANDS!$F17,DEMANDS!$H$2:$CL$25,MATCH($E17,DEMANDS!$F$2:$F$25,0),FALSE)/HLOOKUP(2018,DEMANDS!$H$2:$CL$25,MATCH($E17,DEMANDS!$F$2:$F$25,0),FALSE)</f>
        <v>0.27960129926208754</v>
      </c>
      <c r="AC17" s="10">
        <f>HLOOKUP(REG_TRA_DEMANDS!AC$3,'BY-Demands'!$J$5:$AK$14,MATCH($E17,'BY-Demands'!$I$5:$I$14,0),FALSE)*HLOOKUP(REG_TRA_DEMANDS!$F17,DEMANDS!$H$2:$CL$25,MATCH($E17,DEMANDS!$F$2:$F$25,0),FALSE)/HLOOKUP(2018,DEMANDS!$H$2:$CL$25,MATCH($E17,DEMANDS!$F$2:$F$25,0),FALSE)</f>
        <v>0.24651011571842191</v>
      </c>
      <c r="AD17" s="10">
        <f>HLOOKUP(REG_TRA_DEMANDS!AD$3,'BY-Demands'!$J$5:$AK$14,MATCH($E17,'BY-Demands'!$I$5:$I$14,0),FALSE)*HLOOKUP(REG_TRA_DEMANDS!$F17,DEMANDS!$H$2:$CL$25,MATCH($E17,DEMANDS!$F$2:$F$25,0),FALSE)/HLOOKUP(2018,DEMANDS!$H$2:$CL$25,MATCH($E17,DEMANDS!$F$2:$F$25,0),FALSE)</f>
        <v>0.27495723759408836</v>
      </c>
      <c r="AE17" s="10">
        <f>HLOOKUP(REG_TRA_DEMANDS!AE$3,'BY-Demands'!$J$5:$AK$14,MATCH($E17,'BY-Demands'!$I$5:$I$14,0),FALSE)*HLOOKUP(REG_TRA_DEMANDS!$F17,DEMANDS!$H$2:$CL$25,MATCH($E17,DEMANDS!$F$2:$F$25,0),FALSE)/HLOOKUP(2018,DEMANDS!$H$2:$CL$25,MATCH($E17,DEMANDS!$F$2:$F$25,0),FALSE)</f>
        <v>0.53336961125936377</v>
      </c>
      <c r="AF17" s="10">
        <f>HLOOKUP(REG_TRA_DEMANDS!AF$3,'BY-Demands'!$J$5:$AK$14,MATCH($E17,'BY-Demands'!$I$5:$I$14,0),FALSE)*HLOOKUP(REG_TRA_DEMANDS!$F17,DEMANDS!$H$2:$CL$25,MATCH($E17,DEMANDS!$F$2:$F$25,0),FALSE)/HLOOKUP(2018,DEMANDS!$H$2:$CL$25,MATCH($E17,DEMANDS!$F$2:$F$25,0),FALSE)</f>
        <v>0.2558115979584748</v>
      </c>
    </row>
    <row r="18" spans="4:32" x14ac:dyDescent="0.25">
      <c r="D18" s="1" t="s">
        <v>8</v>
      </c>
      <c r="E18" s="1" t="str">
        <f>DEMANDS!$F$17</f>
        <v>TRAPS</v>
      </c>
      <c r="F18" s="1">
        <v>2034</v>
      </c>
      <c r="G18" s="10">
        <f>HLOOKUP(REG_TRA_DEMANDS!G$3,'BY-Demands'!$J$5:$AK$14,MATCH($E18,'BY-Demands'!$I$5:$I$14,0),FALSE)*HLOOKUP(REG_TRA_DEMANDS!$F18,DEMANDS!$H$2:$CL$25,MATCH($E18,DEMANDS!$F$2:$F$25,0),FALSE)/HLOOKUP(2018,DEMANDS!$H$2:$CL$25,MATCH($E18,DEMANDS!$F$2:$F$25,0),FALSE)</f>
        <v>0.23728900036151956</v>
      </c>
      <c r="H18" s="10">
        <f>HLOOKUP(REG_TRA_DEMANDS!H$3,'BY-Demands'!$J$5:$AK$14,MATCH($E18,'BY-Demands'!$I$5:$I$14,0),FALSE)*HLOOKUP(REG_TRA_DEMANDS!$F18,DEMANDS!$H$2:$CL$25,MATCH($E18,DEMANDS!$F$2:$F$25,0),FALSE)/HLOOKUP(2018,DEMANDS!$H$2:$CL$25,MATCH($E18,DEMANDS!$F$2:$F$25,0),FALSE)</f>
        <v>4.7439697378281247</v>
      </c>
      <c r="I18" s="10">
        <f>HLOOKUP(REG_TRA_DEMANDS!I$3,'BY-Demands'!$J$5:$AK$14,MATCH($E18,'BY-Demands'!$I$5:$I$14,0),FALSE)*HLOOKUP(REG_TRA_DEMANDS!$F18,DEMANDS!$H$2:$CL$25,MATCH($E18,DEMANDS!$F$2:$F$25,0),FALSE)/HLOOKUP(2018,DEMANDS!$H$2:$CL$25,MATCH($E18,DEMANDS!$F$2:$F$25,0),FALSE)</f>
        <v>0.87490702261746256</v>
      </c>
      <c r="J18" s="10">
        <f>HLOOKUP(REG_TRA_DEMANDS!J$3,'BY-Demands'!$J$5:$AK$14,MATCH($E18,'BY-Demands'!$I$5:$I$14,0),FALSE)*HLOOKUP(REG_TRA_DEMANDS!$F18,DEMANDS!$H$2:$CL$25,MATCH($E18,DEMANDS!$F$2:$F$25,0),FALSE)/HLOOKUP(2018,DEMANDS!$H$2:$CL$25,MATCH($E18,DEMANDS!$F$2:$F$25,0),FALSE)</f>
        <v>0.40590038937411449</v>
      </c>
      <c r="K18" s="10">
        <f>HLOOKUP(REG_TRA_DEMANDS!K$3,'BY-Demands'!$J$5:$AK$14,MATCH($E18,'BY-Demands'!$I$5:$I$14,0),FALSE)*HLOOKUP(REG_TRA_DEMANDS!$F18,DEMANDS!$H$2:$CL$25,MATCH($E18,DEMANDS!$F$2:$F$25,0),FALSE)/HLOOKUP(2018,DEMANDS!$H$2:$CL$25,MATCH($E18,DEMANDS!$F$2:$F$25,0),FALSE)</f>
        <v>0.3200116983765689</v>
      </c>
      <c r="L18" s="10">
        <f>HLOOKUP(REG_TRA_DEMANDS!L$3,'BY-Demands'!$J$5:$AK$14,MATCH($E18,'BY-Demands'!$I$5:$I$14,0),FALSE)*HLOOKUP(REG_TRA_DEMANDS!$F18,DEMANDS!$H$2:$CL$25,MATCH($E18,DEMANDS!$F$2:$F$25,0),FALSE)/HLOOKUP(2018,DEMANDS!$H$2:$CL$25,MATCH($E18,DEMANDS!$F$2:$F$25,0),FALSE)</f>
        <v>0.1607949646589186</v>
      </c>
      <c r="M18" s="10">
        <f>HLOOKUP(REG_TRA_DEMANDS!M$3,'BY-Demands'!$J$5:$AK$14,MATCH($E18,'BY-Demands'!$I$5:$I$14,0),FALSE)*HLOOKUP(REG_TRA_DEMANDS!$F18,DEMANDS!$H$2:$CL$25,MATCH($E18,DEMANDS!$F$2:$F$25,0),FALSE)/HLOOKUP(2018,DEMANDS!$H$2:$CL$25,MATCH($E18,DEMANDS!$F$2:$F$25,0),FALSE)</f>
        <v>0.46108155062452488</v>
      </c>
      <c r="N18" s="10">
        <f>HLOOKUP(REG_TRA_DEMANDS!N$3,'BY-Demands'!$J$5:$AK$14,MATCH($E18,'BY-Demands'!$I$5:$I$14,0),FALSE)*HLOOKUP(REG_TRA_DEMANDS!$F18,DEMANDS!$H$2:$CL$25,MATCH($E18,DEMANDS!$F$2:$F$25,0),FALSE)/HLOOKUP(2018,DEMANDS!$H$2:$CL$25,MATCH($E18,DEMANDS!$F$2:$F$25,0),FALSE)</f>
        <v>0.75895203991962845</v>
      </c>
      <c r="O18" s="10">
        <f>HLOOKUP(REG_TRA_DEMANDS!O$3,'BY-Demands'!$J$5:$AK$14,MATCH($E18,'BY-Demands'!$I$5:$I$14,0),FALSE)*HLOOKUP(REG_TRA_DEMANDS!$F18,DEMANDS!$H$2:$CL$25,MATCH($E18,DEMANDS!$F$2:$F$25,0),FALSE)/HLOOKUP(2018,DEMANDS!$H$2:$CL$25,MATCH($E18,DEMANDS!$F$2:$F$25,0),FALSE)</f>
        <v>0.31417036692810962</v>
      </c>
      <c r="P18" s="10">
        <f>HLOOKUP(REG_TRA_DEMANDS!P$3,'BY-Demands'!$J$5:$AK$14,MATCH($E18,'BY-Demands'!$I$5:$I$14,0),FALSE)*HLOOKUP(REG_TRA_DEMANDS!$F18,DEMANDS!$H$2:$CL$25,MATCH($E18,DEMANDS!$F$2:$F$25,0),FALSE)/HLOOKUP(2018,DEMANDS!$H$2:$CL$25,MATCH($E18,DEMANDS!$F$2:$F$25,0),FALSE)</f>
        <v>0.35610871399591143</v>
      </c>
      <c r="Q18" s="10">
        <f>HLOOKUP(REG_TRA_DEMANDS!Q$3,'BY-Demands'!$J$5:$AK$14,MATCH($E18,'BY-Demands'!$I$5:$I$14,0),FALSE)*HLOOKUP(REG_TRA_DEMANDS!$F18,DEMANDS!$H$2:$CL$25,MATCH($E18,DEMANDS!$F$2:$F$25,0),FALSE)/HLOOKUP(2018,DEMANDS!$H$2:$CL$25,MATCH($E18,DEMANDS!$F$2:$F$25,0),FALSE)</f>
        <v>0.61978505388192418</v>
      </c>
      <c r="R18" s="10">
        <f>HLOOKUP(REG_TRA_DEMANDS!R$3,'BY-Demands'!$J$5:$AK$14,MATCH($E18,'BY-Demands'!$I$5:$I$14,0),FALSE)*HLOOKUP(REG_TRA_DEMANDS!$F18,DEMANDS!$H$2:$CL$25,MATCH($E18,DEMANDS!$F$2:$F$25,0),FALSE)/HLOOKUP(2018,DEMANDS!$H$2:$CL$25,MATCH($E18,DEMANDS!$F$2:$F$25,0),FALSE)</f>
        <v>0.54823252087996621</v>
      </c>
      <c r="S18" s="10">
        <f>HLOOKUP(REG_TRA_DEMANDS!S$3,'BY-Demands'!$J$5:$AK$14,MATCH($E18,'BY-Demands'!$I$5:$I$14,0),FALSE)*HLOOKUP(REG_TRA_DEMANDS!$F18,DEMANDS!$H$2:$CL$25,MATCH($E18,DEMANDS!$F$2:$F$25,0),FALSE)/HLOOKUP(2018,DEMANDS!$H$2:$CL$25,MATCH($E18,DEMANDS!$F$2:$F$25,0),FALSE)</f>
        <v>0.48251160236587753</v>
      </c>
      <c r="T18" s="10">
        <f>HLOOKUP(REG_TRA_DEMANDS!T$3,'BY-Demands'!$J$5:$AK$14,MATCH($E18,'BY-Demands'!$I$5:$I$14,0),FALSE)*HLOOKUP(REG_TRA_DEMANDS!$F18,DEMANDS!$H$2:$CL$25,MATCH($E18,DEMANDS!$F$2:$F$25,0),FALSE)/HLOOKUP(2018,DEMANDS!$H$2:$CL$25,MATCH($E18,DEMANDS!$F$2:$F$25,0),FALSE)</f>
        <v>2.0404773618550589</v>
      </c>
      <c r="U18" s="10">
        <f>HLOOKUP(REG_TRA_DEMANDS!U$3,'BY-Demands'!$J$5:$AK$14,MATCH($E18,'BY-Demands'!$I$5:$I$14,0),FALSE)*HLOOKUP(REG_TRA_DEMANDS!$F18,DEMANDS!$H$2:$CL$25,MATCH($E18,DEMANDS!$F$2:$F$25,0),FALSE)/HLOOKUP(2018,DEMANDS!$H$2:$CL$25,MATCH($E18,DEMANDS!$F$2:$F$25,0),FALSE)</f>
        <v>0.62474641789071539</v>
      </c>
      <c r="V18" s="10">
        <f>HLOOKUP(REG_TRA_DEMANDS!V$3,'BY-Demands'!$J$5:$AK$14,MATCH($E18,'BY-Demands'!$I$5:$I$14,0),FALSE)*HLOOKUP(REG_TRA_DEMANDS!$F18,DEMANDS!$H$2:$CL$25,MATCH($E18,DEMANDS!$F$2:$F$25,0),FALSE)/HLOOKUP(2018,DEMANDS!$H$2:$CL$25,MATCH($E18,DEMANDS!$F$2:$F$25,0),FALSE)</f>
        <v>0.74495949085231927</v>
      </c>
      <c r="W18" s="10">
        <f>HLOOKUP(REG_TRA_DEMANDS!W$3,'BY-Demands'!$J$5:$AK$14,MATCH($E18,'BY-Demands'!$I$5:$I$14,0),FALSE)*HLOOKUP(REG_TRA_DEMANDS!$F18,DEMANDS!$H$2:$CL$25,MATCH($E18,DEMANDS!$F$2:$F$25,0),FALSE)/HLOOKUP(2018,DEMANDS!$H$2:$CL$25,MATCH($E18,DEMANDS!$F$2:$F$25,0),FALSE)</f>
        <v>0.6791573133769494</v>
      </c>
      <c r="X18" s="10">
        <f>HLOOKUP(REG_TRA_DEMANDS!X$3,'BY-Demands'!$J$5:$AK$14,MATCH($E18,'BY-Demands'!$I$5:$I$14,0),FALSE)*HLOOKUP(REG_TRA_DEMANDS!$F18,DEMANDS!$H$2:$CL$25,MATCH($E18,DEMANDS!$F$2:$F$25,0),FALSE)/HLOOKUP(2018,DEMANDS!$H$2:$CL$25,MATCH($E18,DEMANDS!$F$2:$F$25,0),FALSE)</f>
        <v>0.45098227028406335</v>
      </c>
      <c r="Y18" s="10">
        <f>HLOOKUP(REG_TRA_DEMANDS!Y$3,'BY-Demands'!$J$5:$AK$14,MATCH($E18,'BY-Demands'!$I$5:$I$14,0),FALSE)*HLOOKUP(REG_TRA_DEMANDS!$F18,DEMANDS!$H$2:$CL$25,MATCH($E18,DEMANDS!$F$2:$F$25,0),FALSE)/HLOOKUP(2018,DEMANDS!$H$2:$CL$25,MATCH($E18,DEMANDS!$F$2:$F$25,0),FALSE)</f>
        <v>1.0079756233153789</v>
      </c>
      <c r="Z18" s="10">
        <f>HLOOKUP(REG_TRA_DEMANDS!Z$3,'BY-Demands'!$J$5:$AK$14,MATCH($E18,'BY-Demands'!$I$5:$I$14,0),FALSE)*HLOOKUP(REG_TRA_DEMANDS!$F18,DEMANDS!$H$2:$CL$25,MATCH($E18,DEMANDS!$F$2:$F$25,0),FALSE)/HLOOKUP(2018,DEMANDS!$H$2:$CL$25,MATCH($E18,DEMANDS!$F$2:$F$25,0),FALSE)</f>
        <v>0.12936607040615997</v>
      </c>
      <c r="AA18" s="10">
        <f>HLOOKUP(REG_TRA_DEMANDS!AA$3,'BY-Demands'!$J$5:$AK$14,MATCH($E18,'BY-Demands'!$I$5:$I$14,0),FALSE)*HLOOKUP(REG_TRA_DEMANDS!$F18,DEMANDS!$H$2:$CL$25,MATCH($E18,DEMANDS!$F$2:$F$25,0),FALSE)/HLOOKUP(2018,DEMANDS!$H$2:$CL$25,MATCH($E18,DEMANDS!$F$2:$F$25,0),FALSE)</f>
        <v>0.53981995460729237</v>
      </c>
      <c r="AB18" s="10">
        <f>HLOOKUP(REG_TRA_DEMANDS!AB$3,'BY-Demands'!$J$5:$AK$14,MATCH($E18,'BY-Demands'!$I$5:$I$14,0),FALSE)*HLOOKUP(REG_TRA_DEMANDS!$F18,DEMANDS!$H$2:$CL$25,MATCH($E18,DEMANDS!$F$2:$F$25,0),FALSE)/HLOOKUP(2018,DEMANDS!$H$2:$CL$25,MATCH($E18,DEMANDS!$F$2:$F$25,0),FALSE)</f>
        <v>0.28238523091456269</v>
      </c>
      <c r="AC18" s="10">
        <f>HLOOKUP(REG_TRA_DEMANDS!AC$3,'BY-Demands'!$J$5:$AK$14,MATCH($E18,'BY-Demands'!$I$5:$I$14,0),FALSE)*HLOOKUP(REG_TRA_DEMANDS!$F18,DEMANDS!$H$2:$CL$25,MATCH($E18,DEMANDS!$F$2:$F$25,0),FALSE)/HLOOKUP(2018,DEMANDS!$H$2:$CL$25,MATCH($E18,DEMANDS!$F$2:$F$25,0),FALSE)</f>
        <v>0.24896456537804432</v>
      </c>
      <c r="AD18" s="10">
        <f>HLOOKUP(REG_TRA_DEMANDS!AD$3,'BY-Demands'!$J$5:$AK$14,MATCH($E18,'BY-Demands'!$I$5:$I$14,0),FALSE)*HLOOKUP(REG_TRA_DEMANDS!$F18,DEMANDS!$H$2:$CL$25,MATCH($E18,DEMANDS!$F$2:$F$25,0),FALSE)/HLOOKUP(2018,DEMANDS!$H$2:$CL$25,MATCH($E18,DEMANDS!$F$2:$F$25,0),FALSE)</f>
        <v>0.27769492929593481</v>
      </c>
      <c r="AE18" s="10">
        <f>HLOOKUP(REG_TRA_DEMANDS!AE$3,'BY-Demands'!$J$5:$AK$14,MATCH($E18,'BY-Demands'!$I$5:$I$14,0),FALSE)*HLOOKUP(REG_TRA_DEMANDS!$F18,DEMANDS!$H$2:$CL$25,MATCH($E18,DEMANDS!$F$2:$F$25,0),FALSE)/HLOOKUP(2018,DEMANDS!$H$2:$CL$25,MATCH($E18,DEMANDS!$F$2:$F$25,0),FALSE)</f>
        <v>0.53868026091361099</v>
      </c>
      <c r="AF18" s="10">
        <f>HLOOKUP(REG_TRA_DEMANDS!AF$3,'BY-Demands'!$J$5:$AK$14,MATCH($E18,'BY-Demands'!$I$5:$I$14,0),FALSE)*HLOOKUP(REG_TRA_DEMANDS!$F18,DEMANDS!$H$2:$CL$25,MATCH($E18,DEMANDS!$F$2:$F$25,0),FALSE)/HLOOKUP(2018,DEMANDS!$H$2:$CL$25,MATCH($E18,DEMANDS!$F$2:$F$25,0),FALSE)</f>
        <v>0.25835866053116791</v>
      </c>
    </row>
    <row r="19" spans="4:32" x14ac:dyDescent="0.25">
      <c r="D19" s="1" t="s">
        <v>8</v>
      </c>
      <c r="E19" s="1" t="str">
        <f>DEMANDS!$F$17</f>
        <v>TRAPS</v>
      </c>
      <c r="F19" s="1">
        <v>2035</v>
      </c>
      <c r="G19" s="10">
        <f>HLOOKUP(REG_TRA_DEMANDS!G$3,'BY-Demands'!$J$5:$AK$14,MATCH($E19,'BY-Demands'!$I$5:$I$14,0),FALSE)*HLOOKUP(REG_TRA_DEMANDS!$F19,DEMANDS!$H$2:$CL$25,MATCH($E19,DEMANDS!$F$2:$F$25,0),FALSE)/HLOOKUP(2018,DEMANDS!$H$2:$CL$25,MATCH($E19,DEMANDS!$F$2:$F$25,0),FALSE)</f>
        <v>0.23962923596346586</v>
      </c>
      <c r="H19" s="10">
        <f>HLOOKUP(REG_TRA_DEMANDS!H$3,'BY-Demands'!$J$5:$AK$14,MATCH($E19,'BY-Demands'!$I$5:$I$14,0),FALSE)*HLOOKUP(REG_TRA_DEMANDS!$F19,DEMANDS!$H$2:$CL$25,MATCH($E19,DEMANDS!$F$2:$F$25,0),FALSE)/HLOOKUP(2018,DEMANDS!$H$2:$CL$25,MATCH($E19,DEMANDS!$F$2:$F$25,0),FALSE)</f>
        <v>4.7907565962923044</v>
      </c>
      <c r="I19" s="10">
        <f>HLOOKUP(REG_TRA_DEMANDS!I$3,'BY-Demands'!$J$5:$AK$14,MATCH($E19,'BY-Demands'!$I$5:$I$14,0),FALSE)*HLOOKUP(REG_TRA_DEMANDS!$F19,DEMANDS!$H$2:$CL$25,MATCH($E19,DEMANDS!$F$2:$F$25,0),FALSE)/HLOOKUP(2018,DEMANDS!$H$2:$CL$25,MATCH($E19,DEMANDS!$F$2:$F$25,0),FALSE)</f>
        <v>0.8835356929713466</v>
      </c>
      <c r="J19" s="10">
        <f>HLOOKUP(REG_TRA_DEMANDS!J$3,'BY-Demands'!$J$5:$AK$14,MATCH($E19,'BY-Demands'!$I$5:$I$14,0),FALSE)*HLOOKUP(REG_TRA_DEMANDS!$F19,DEMANDS!$H$2:$CL$25,MATCH($E19,DEMANDS!$F$2:$F$25,0),FALSE)/HLOOKUP(2018,DEMANDS!$H$2:$CL$25,MATCH($E19,DEMANDS!$F$2:$F$25,0),FALSE)</f>
        <v>0.40990353549808134</v>
      </c>
      <c r="K19" s="10">
        <f>HLOOKUP(REG_TRA_DEMANDS!K$3,'BY-Demands'!$J$5:$AK$14,MATCH($E19,'BY-Demands'!$I$5:$I$14,0),FALSE)*HLOOKUP(REG_TRA_DEMANDS!$F19,DEMANDS!$H$2:$CL$25,MATCH($E19,DEMANDS!$F$2:$F$25,0),FALSE)/HLOOKUP(2018,DEMANDS!$H$2:$CL$25,MATCH($E19,DEMANDS!$F$2:$F$25,0),FALSE)</f>
        <v>0.32316777711784711</v>
      </c>
      <c r="L19" s="10">
        <f>HLOOKUP(REG_TRA_DEMANDS!L$3,'BY-Demands'!$J$5:$AK$14,MATCH($E19,'BY-Demands'!$I$5:$I$14,0),FALSE)*HLOOKUP(REG_TRA_DEMANDS!$F19,DEMANDS!$H$2:$CL$25,MATCH($E19,DEMANDS!$F$2:$F$25,0),FALSE)/HLOOKUP(2018,DEMANDS!$H$2:$CL$25,MATCH($E19,DEMANDS!$F$2:$F$25,0),FALSE)</f>
        <v>0.16238078659055133</v>
      </c>
      <c r="M19" s="10">
        <f>HLOOKUP(REG_TRA_DEMANDS!M$3,'BY-Demands'!$J$5:$AK$14,MATCH($E19,'BY-Demands'!$I$5:$I$14,0),FALSE)*HLOOKUP(REG_TRA_DEMANDS!$F19,DEMANDS!$H$2:$CL$25,MATCH($E19,DEMANDS!$F$2:$F$25,0),FALSE)/HLOOKUP(2018,DEMANDS!$H$2:$CL$25,MATCH($E19,DEMANDS!$F$2:$F$25,0),FALSE)</f>
        <v>0.46562891463435324</v>
      </c>
      <c r="N19" s="10">
        <f>HLOOKUP(REG_TRA_DEMANDS!N$3,'BY-Demands'!$J$5:$AK$14,MATCH($E19,'BY-Demands'!$I$5:$I$14,0),FALSE)*HLOOKUP(REG_TRA_DEMANDS!$F19,DEMANDS!$H$2:$CL$25,MATCH($E19,DEMANDS!$F$2:$F$25,0),FALSE)/HLOOKUP(2018,DEMANDS!$H$2:$CL$25,MATCH($E19,DEMANDS!$F$2:$F$25,0),FALSE)</f>
        <v>0.76643711753082699</v>
      </c>
      <c r="O19" s="10">
        <f>HLOOKUP(REG_TRA_DEMANDS!O$3,'BY-Demands'!$J$5:$AK$14,MATCH($E19,'BY-Demands'!$I$5:$I$14,0),FALSE)*HLOOKUP(REG_TRA_DEMANDS!$F19,DEMANDS!$H$2:$CL$25,MATCH($E19,DEMANDS!$F$2:$F$25,0),FALSE)/HLOOKUP(2018,DEMANDS!$H$2:$CL$25,MATCH($E19,DEMANDS!$F$2:$F$25,0),FALSE)</f>
        <v>0.31726883620667518</v>
      </c>
      <c r="P19" s="10">
        <f>HLOOKUP(REG_TRA_DEMANDS!P$3,'BY-Demands'!$J$5:$AK$14,MATCH($E19,'BY-Demands'!$I$5:$I$14,0),FALSE)*HLOOKUP(REG_TRA_DEMANDS!$F19,DEMANDS!$H$2:$CL$25,MATCH($E19,DEMANDS!$F$2:$F$25,0),FALSE)/HLOOKUP(2018,DEMANDS!$H$2:$CL$25,MATCH($E19,DEMANDS!$F$2:$F$25,0),FALSE)</f>
        <v>0.35962079542145942</v>
      </c>
      <c r="Q19" s="10">
        <f>HLOOKUP(REG_TRA_DEMANDS!Q$3,'BY-Demands'!$J$5:$AK$14,MATCH($E19,'BY-Demands'!$I$5:$I$14,0),FALSE)*HLOOKUP(REG_TRA_DEMANDS!$F19,DEMANDS!$H$2:$CL$25,MATCH($E19,DEMANDS!$F$2:$F$25,0),FALSE)/HLOOKUP(2018,DEMANDS!$H$2:$CL$25,MATCH($E19,DEMANDS!$F$2:$F$25,0),FALSE)</f>
        <v>0.6258976130247369</v>
      </c>
      <c r="R19" s="10">
        <f>HLOOKUP(REG_TRA_DEMANDS!R$3,'BY-Demands'!$J$5:$AK$14,MATCH($E19,'BY-Demands'!$I$5:$I$14,0),FALSE)*HLOOKUP(REG_TRA_DEMANDS!$F19,DEMANDS!$H$2:$CL$25,MATCH($E19,DEMANDS!$F$2:$F$25,0),FALSE)/HLOOKUP(2018,DEMANDS!$H$2:$CL$25,MATCH($E19,DEMANDS!$F$2:$F$25,0),FALSE)</f>
        <v>0.55363940135716239</v>
      </c>
      <c r="S19" s="10">
        <f>HLOOKUP(REG_TRA_DEMANDS!S$3,'BY-Demands'!$J$5:$AK$14,MATCH($E19,'BY-Demands'!$I$5:$I$14,0),FALSE)*HLOOKUP(REG_TRA_DEMANDS!$F19,DEMANDS!$H$2:$CL$25,MATCH($E19,DEMANDS!$F$2:$F$25,0),FALSE)/HLOOKUP(2018,DEMANDS!$H$2:$CL$25,MATCH($E19,DEMANDS!$F$2:$F$25,0),FALSE)</f>
        <v>0.48727031780775815</v>
      </c>
      <c r="T19" s="10">
        <f>HLOOKUP(REG_TRA_DEMANDS!T$3,'BY-Demands'!$J$5:$AK$14,MATCH($E19,'BY-Demands'!$I$5:$I$14,0),FALSE)*HLOOKUP(REG_TRA_DEMANDS!$F19,DEMANDS!$H$2:$CL$25,MATCH($E19,DEMANDS!$F$2:$F$25,0),FALSE)/HLOOKUP(2018,DEMANDS!$H$2:$CL$25,MATCH($E19,DEMANDS!$F$2:$F$25,0),FALSE)</f>
        <v>2.0606013362487454</v>
      </c>
      <c r="U19" s="10">
        <f>HLOOKUP(REG_TRA_DEMANDS!U$3,'BY-Demands'!$J$5:$AK$14,MATCH($E19,'BY-Demands'!$I$5:$I$14,0),FALSE)*HLOOKUP(REG_TRA_DEMANDS!$F19,DEMANDS!$H$2:$CL$25,MATCH($E19,DEMANDS!$F$2:$F$25,0),FALSE)/HLOOKUP(2018,DEMANDS!$H$2:$CL$25,MATCH($E19,DEMANDS!$F$2:$F$25,0),FALSE)</f>
        <v>0.63090790791810292</v>
      </c>
      <c r="V19" s="10">
        <f>HLOOKUP(REG_TRA_DEMANDS!V$3,'BY-Demands'!$J$5:$AK$14,MATCH($E19,'BY-Demands'!$I$5:$I$14,0),FALSE)*HLOOKUP(REG_TRA_DEMANDS!$F19,DEMANDS!$H$2:$CL$25,MATCH($E19,DEMANDS!$F$2:$F$25,0),FALSE)/HLOOKUP(2018,DEMANDS!$H$2:$CL$25,MATCH($E19,DEMANDS!$F$2:$F$25,0),FALSE)</f>
        <v>0.75230656855016576</v>
      </c>
      <c r="W19" s="10">
        <f>HLOOKUP(REG_TRA_DEMANDS!W$3,'BY-Demands'!$J$5:$AK$14,MATCH($E19,'BY-Demands'!$I$5:$I$14,0),FALSE)*HLOOKUP(REG_TRA_DEMANDS!$F19,DEMANDS!$H$2:$CL$25,MATCH($E19,DEMANDS!$F$2:$F$25,0),FALSE)/HLOOKUP(2018,DEMANDS!$H$2:$CL$25,MATCH($E19,DEMANDS!$F$2:$F$25,0),FALSE)</f>
        <v>0.68585542463227711</v>
      </c>
      <c r="X19" s="10">
        <f>HLOOKUP(REG_TRA_DEMANDS!X$3,'BY-Demands'!$J$5:$AK$14,MATCH($E19,'BY-Demands'!$I$5:$I$14,0),FALSE)*HLOOKUP(REG_TRA_DEMANDS!$F19,DEMANDS!$H$2:$CL$25,MATCH($E19,DEMANDS!$F$2:$F$25,0),FALSE)/HLOOKUP(2018,DEMANDS!$H$2:$CL$25,MATCH($E19,DEMANDS!$F$2:$F$25,0),FALSE)</f>
        <v>0.45543003129766862</v>
      </c>
      <c r="Y19" s="10">
        <f>HLOOKUP(REG_TRA_DEMANDS!Y$3,'BY-Demands'!$J$5:$AK$14,MATCH($E19,'BY-Demands'!$I$5:$I$14,0),FALSE)*HLOOKUP(REG_TRA_DEMANDS!$F19,DEMANDS!$H$2:$CL$25,MATCH($E19,DEMANDS!$F$2:$F$25,0),FALSE)/HLOOKUP(2018,DEMANDS!$H$2:$CL$25,MATCH($E19,DEMANDS!$F$2:$F$25,0),FALSE)</f>
        <v>1.0179166675103597</v>
      </c>
      <c r="Z19" s="10">
        <f>HLOOKUP(REG_TRA_DEMANDS!Z$3,'BY-Demands'!$J$5:$AK$14,MATCH($E19,'BY-Demands'!$I$5:$I$14,0),FALSE)*HLOOKUP(REG_TRA_DEMANDS!$F19,DEMANDS!$H$2:$CL$25,MATCH($E19,DEMANDS!$F$2:$F$25,0),FALSE)/HLOOKUP(2018,DEMANDS!$H$2:$CL$25,MATCH($E19,DEMANDS!$F$2:$F$25,0),FALSE)</f>
        <v>0.13064192846610856</v>
      </c>
      <c r="AA19" s="10">
        <f>HLOOKUP(REG_TRA_DEMANDS!AA$3,'BY-Demands'!$J$5:$AK$14,MATCH($E19,'BY-Demands'!$I$5:$I$14,0),FALSE)*HLOOKUP(REG_TRA_DEMANDS!$F19,DEMANDS!$H$2:$CL$25,MATCH($E19,DEMANDS!$F$2:$F$25,0),FALSE)/HLOOKUP(2018,DEMANDS!$H$2:$CL$25,MATCH($E19,DEMANDS!$F$2:$F$25,0),FALSE)</f>
        <v>0.54514386711266904</v>
      </c>
      <c r="AB19" s="10">
        <f>HLOOKUP(REG_TRA_DEMANDS!AB$3,'BY-Demands'!$J$5:$AK$14,MATCH($E19,'BY-Demands'!$I$5:$I$14,0),FALSE)*HLOOKUP(REG_TRA_DEMANDS!$F19,DEMANDS!$H$2:$CL$25,MATCH($E19,DEMANDS!$F$2:$F$25,0),FALSE)/HLOOKUP(2018,DEMANDS!$H$2:$CL$25,MATCH($E19,DEMANDS!$F$2:$F$25,0),FALSE)</f>
        <v>0.28517022292785976</v>
      </c>
      <c r="AC19" s="10">
        <f>HLOOKUP(REG_TRA_DEMANDS!AC$3,'BY-Demands'!$J$5:$AK$14,MATCH($E19,'BY-Demands'!$I$5:$I$14,0),FALSE)*HLOOKUP(REG_TRA_DEMANDS!$F19,DEMANDS!$H$2:$CL$25,MATCH($E19,DEMANDS!$F$2:$F$25,0),FALSE)/HLOOKUP(2018,DEMANDS!$H$2:$CL$25,MATCH($E19,DEMANDS!$F$2:$F$25,0),FALSE)</f>
        <v>0.25141994990338312</v>
      </c>
      <c r="AD19" s="10">
        <f>HLOOKUP(REG_TRA_DEMANDS!AD$3,'BY-Demands'!$J$5:$AK$14,MATCH($E19,'BY-Demands'!$I$5:$I$14,0),FALSE)*HLOOKUP(REG_TRA_DEMANDS!$F19,DEMANDS!$H$2:$CL$25,MATCH($E19,DEMANDS!$F$2:$F$25,0),FALSE)/HLOOKUP(2018,DEMANDS!$H$2:$CL$25,MATCH($E19,DEMANDS!$F$2:$F$25,0),FALSE)</f>
        <v>0.28043366374644957</v>
      </c>
      <c r="AE19" s="10">
        <f>HLOOKUP(REG_TRA_DEMANDS!AE$3,'BY-Demands'!$J$5:$AK$14,MATCH($E19,'BY-Demands'!$I$5:$I$14,0),FALSE)*HLOOKUP(REG_TRA_DEMANDS!$F19,DEMANDS!$H$2:$CL$25,MATCH($E19,DEMANDS!$F$2:$F$25,0),FALSE)/HLOOKUP(2018,DEMANDS!$H$2:$CL$25,MATCH($E19,DEMANDS!$F$2:$F$25,0),FALSE)</f>
        <v>0.54399293332040244</v>
      </c>
      <c r="AF19" s="10">
        <f>HLOOKUP(REG_TRA_DEMANDS!AF$3,'BY-Demands'!$J$5:$AK$14,MATCH($E19,'BY-Demands'!$I$5:$I$14,0),FALSE)*HLOOKUP(REG_TRA_DEMANDS!$F19,DEMANDS!$H$2:$CL$25,MATCH($E19,DEMANDS!$F$2:$F$25,0),FALSE)/HLOOKUP(2018,DEMANDS!$H$2:$CL$25,MATCH($E19,DEMANDS!$F$2:$F$25,0),FALSE)</f>
        <v>0.26090669324454713</v>
      </c>
    </row>
    <row r="20" spans="4:32" x14ac:dyDescent="0.25">
      <c r="D20" s="1" t="s">
        <v>8</v>
      </c>
      <c r="E20" s="1" t="str">
        <f>DEMANDS!$F$17</f>
        <v>TRAPS</v>
      </c>
      <c r="F20" s="1">
        <v>2036</v>
      </c>
      <c r="G20" s="10">
        <f>HLOOKUP(REG_TRA_DEMANDS!G$3,'BY-Demands'!$J$5:$AK$14,MATCH($E20,'BY-Demands'!$I$5:$I$14,0),FALSE)*HLOOKUP(REG_TRA_DEMANDS!$F20,DEMANDS!$H$2:$CL$25,MATCH($E20,DEMANDS!$F$2:$F$25,0),FALSE)/HLOOKUP(2018,DEMANDS!$H$2:$CL$25,MATCH($E20,DEMANDS!$F$2:$F$25,0),FALSE)</f>
        <v>0.24196670755121244</v>
      </c>
      <c r="H20" s="10">
        <f>HLOOKUP(REG_TRA_DEMANDS!H$3,'BY-Demands'!$J$5:$AK$14,MATCH($E20,'BY-Demands'!$I$5:$I$14,0),FALSE)*HLOOKUP(REG_TRA_DEMANDS!$F20,DEMANDS!$H$2:$CL$25,MATCH($E20,DEMANDS!$F$2:$F$25,0),FALSE)/HLOOKUP(2018,DEMANDS!$H$2:$CL$25,MATCH($E20,DEMANDS!$F$2:$F$25,0),FALSE)</f>
        <v>4.8374881955590565</v>
      </c>
      <c r="I20" s="10">
        <f>HLOOKUP(REG_TRA_DEMANDS!I$3,'BY-Demands'!$J$5:$AK$14,MATCH($E20,'BY-Demands'!$I$5:$I$14,0),FALSE)*HLOOKUP(REG_TRA_DEMANDS!$F20,DEMANDS!$H$2:$CL$25,MATCH($E20,DEMANDS!$F$2:$F$25,0),FALSE)/HLOOKUP(2018,DEMANDS!$H$2:$CL$25,MATCH($E20,DEMANDS!$F$2:$F$25,0),FALSE)</f>
        <v>0.89215417214304238</v>
      </c>
      <c r="J20" s="10">
        <f>HLOOKUP(REG_TRA_DEMANDS!J$3,'BY-Demands'!$J$5:$AK$14,MATCH($E20,'BY-Demands'!$I$5:$I$14,0),FALSE)*HLOOKUP(REG_TRA_DEMANDS!$F20,DEMANDS!$H$2:$CL$25,MATCH($E20,DEMANDS!$F$2:$F$25,0),FALSE)/HLOOKUP(2018,DEMANDS!$H$2:$CL$25,MATCH($E20,DEMANDS!$F$2:$F$25,0),FALSE)</f>
        <v>0.41390195357128212</v>
      </c>
      <c r="K20" s="10">
        <f>HLOOKUP(REG_TRA_DEMANDS!K$3,'BY-Demands'!$J$5:$AK$14,MATCH($E20,'BY-Demands'!$I$5:$I$14,0),FALSE)*HLOOKUP(REG_TRA_DEMANDS!$F20,DEMANDS!$H$2:$CL$25,MATCH($E20,DEMANDS!$F$2:$F$25,0),FALSE)/HLOOKUP(2018,DEMANDS!$H$2:$CL$25,MATCH($E20,DEMANDS!$F$2:$F$25,0),FALSE)</f>
        <v>0.32632012826586537</v>
      </c>
      <c r="L20" s="10">
        <f>HLOOKUP(REG_TRA_DEMANDS!L$3,'BY-Demands'!$J$5:$AK$14,MATCH($E20,'BY-Demands'!$I$5:$I$14,0),FALSE)*HLOOKUP(REG_TRA_DEMANDS!$F20,DEMANDS!$H$2:$CL$25,MATCH($E20,DEMANDS!$F$2:$F$25,0),FALSE)/HLOOKUP(2018,DEMANDS!$H$2:$CL$25,MATCH($E20,DEMANDS!$F$2:$F$25,0),FALSE)</f>
        <v>0.16396473553369789</v>
      </c>
      <c r="M20" s="10">
        <f>HLOOKUP(REG_TRA_DEMANDS!M$3,'BY-Demands'!$J$5:$AK$14,MATCH($E20,'BY-Demands'!$I$5:$I$14,0),FALSE)*HLOOKUP(REG_TRA_DEMANDS!$F20,DEMANDS!$H$2:$CL$25,MATCH($E20,DEMANDS!$F$2:$F$25,0),FALSE)/HLOOKUP(2018,DEMANDS!$H$2:$CL$25,MATCH($E20,DEMANDS!$F$2:$F$25,0),FALSE)</f>
        <v>0.47017090782652365</v>
      </c>
      <c r="N20" s="10">
        <f>HLOOKUP(REG_TRA_DEMANDS!N$3,'BY-Demands'!$J$5:$AK$14,MATCH($E20,'BY-Demands'!$I$5:$I$14,0),FALSE)*HLOOKUP(REG_TRA_DEMANDS!$F20,DEMANDS!$H$2:$CL$25,MATCH($E20,DEMANDS!$F$2:$F$25,0),FALSE)/HLOOKUP(2018,DEMANDS!$H$2:$CL$25,MATCH($E20,DEMANDS!$F$2:$F$25,0),FALSE)</f>
        <v>0.7739133546386221</v>
      </c>
      <c r="O20" s="10">
        <f>HLOOKUP(REG_TRA_DEMANDS!O$3,'BY-Demands'!$J$5:$AK$14,MATCH($E20,'BY-Demands'!$I$5:$I$14,0),FALSE)*HLOOKUP(REG_TRA_DEMANDS!$F20,DEMANDS!$H$2:$CL$25,MATCH($E20,DEMANDS!$F$2:$F$25,0),FALSE)/HLOOKUP(2018,DEMANDS!$H$2:$CL$25,MATCH($E20,DEMANDS!$F$2:$F$25,0),FALSE)</f>
        <v>0.32036364593358008</v>
      </c>
      <c r="P20" s="10">
        <f>HLOOKUP(REG_TRA_DEMANDS!P$3,'BY-Demands'!$J$5:$AK$14,MATCH($E20,'BY-Demands'!$I$5:$I$14,0),FALSE)*HLOOKUP(REG_TRA_DEMANDS!$F20,DEMANDS!$H$2:$CL$25,MATCH($E20,DEMANDS!$F$2:$F$25,0),FALSE)/HLOOKUP(2018,DEMANDS!$H$2:$CL$25,MATCH($E20,DEMANDS!$F$2:$F$25,0),FALSE)</f>
        <v>0.36312872878476837</v>
      </c>
      <c r="Q20" s="10">
        <f>HLOOKUP(REG_TRA_DEMANDS!Q$3,'BY-Demands'!$J$5:$AK$14,MATCH($E20,'BY-Demands'!$I$5:$I$14,0),FALSE)*HLOOKUP(REG_TRA_DEMANDS!$F20,DEMANDS!$H$2:$CL$25,MATCH($E20,DEMANDS!$F$2:$F$25,0),FALSE)/HLOOKUP(2018,DEMANDS!$H$2:$CL$25,MATCH($E20,DEMANDS!$F$2:$F$25,0),FALSE)</f>
        <v>0.63200295272338181</v>
      </c>
      <c r="R20" s="10">
        <f>HLOOKUP(REG_TRA_DEMANDS!R$3,'BY-Demands'!$J$5:$AK$14,MATCH($E20,'BY-Demands'!$I$5:$I$14,0),FALSE)*HLOOKUP(REG_TRA_DEMANDS!$F20,DEMANDS!$H$2:$CL$25,MATCH($E20,DEMANDS!$F$2:$F$25,0),FALSE)/HLOOKUP(2018,DEMANDS!$H$2:$CL$25,MATCH($E20,DEMANDS!$F$2:$F$25,0),FALSE)</f>
        <v>0.55903989585578295</v>
      </c>
      <c r="S20" s="10">
        <f>HLOOKUP(REG_TRA_DEMANDS!S$3,'BY-Demands'!$J$5:$AK$14,MATCH($E20,'BY-Demands'!$I$5:$I$14,0),FALSE)*HLOOKUP(REG_TRA_DEMANDS!$F20,DEMANDS!$H$2:$CL$25,MATCH($E20,DEMANDS!$F$2:$F$25,0),FALSE)/HLOOKUP(2018,DEMANDS!$H$2:$CL$25,MATCH($E20,DEMANDS!$F$2:$F$25,0),FALSE)</f>
        <v>0.49202341280824263</v>
      </c>
      <c r="T20" s="10">
        <f>HLOOKUP(REG_TRA_DEMANDS!T$3,'BY-Demands'!$J$5:$AK$14,MATCH($E20,'BY-Demands'!$I$5:$I$14,0),FALSE)*HLOOKUP(REG_TRA_DEMANDS!$F20,DEMANDS!$H$2:$CL$25,MATCH($E20,DEMANDS!$F$2:$F$25,0),FALSE)/HLOOKUP(2018,DEMANDS!$H$2:$CL$25,MATCH($E20,DEMANDS!$F$2:$F$25,0),FALSE)</f>
        <v>2.0807015425436415</v>
      </c>
      <c r="U20" s="10">
        <f>HLOOKUP(REG_TRA_DEMANDS!U$3,'BY-Demands'!$J$5:$AK$14,MATCH($E20,'BY-Demands'!$I$5:$I$14,0),FALSE)*HLOOKUP(REG_TRA_DEMANDS!$F20,DEMANDS!$H$2:$CL$25,MATCH($E20,DEMANDS!$F$2:$F$25,0),FALSE)/HLOOKUP(2018,DEMANDS!$H$2:$CL$25,MATCH($E20,DEMANDS!$F$2:$F$25,0),FALSE)</f>
        <v>0.63706212070985102</v>
      </c>
      <c r="V20" s="10">
        <f>HLOOKUP(REG_TRA_DEMANDS!V$3,'BY-Demands'!$J$5:$AK$14,MATCH($E20,'BY-Demands'!$I$5:$I$14,0),FALSE)*HLOOKUP(REG_TRA_DEMANDS!$F20,DEMANDS!$H$2:$CL$25,MATCH($E20,DEMANDS!$F$2:$F$25,0),FALSE)/HLOOKUP(2018,DEMANDS!$H$2:$CL$25,MATCH($E20,DEMANDS!$F$2:$F$25,0),FALSE)</f>
        <v>0.75964496873406162</v>
      </c>
      <c r="W20" s="10">
        <f>HLOOKUP(REG_TRA_DEMANDS!W$3,'BY-Demands'!$J$5:$AK$14,MATCH($E20,'BY-Demands'!$I$5:$I$14,0),FALSE)*HLOOKUP(REG_TRA_DEMANDS!$F20,DEMANDS!$H$2:$CL$25,MATCH($E20,DEMANDS!$F$2:$F$25,0),FALSE)/HLOOKUP(2018,DEMANDS!$H$2:$CL$25,MATCH($E20,DEMANDS!$F$2:$F$25,0),FALSE)</f>
        <v>0.69254562485736237</v>
      </c>
      <c r="X20" s="10">
        <f>HLOOKUP(REG_TRA_DEMANDS!X$3,'BY-Demands'!$J$5:$AK$14,MATCH($E20,'BY-Demands'!$I$5:$I$14,0),FALSE)*HLOOKUP(REG_TRA_DEMANDS!$F20,DEMANDS!$H$2:$CL$25,MATCH($E20,DEMANDS!$F$2:$F$25,0),FALSE)/HLOOKUP(2018,DEMANDS!$H$2:$CL$25,MATCH($E20,DEMANDS!$F$2:$F$25,0),FALSE)</f>
        <v>0.45987253913309456</v>
      </c>
      <c r="Y20" s="10">
        <f>HLOOKUP(REG_TRA_DEMANDS!Y$3,'BY-Demands'!$J$5:$AK$14,MATCH($E20,'BY-Demands'!$I$5:$I$14,0),FALSE)*HLOOKUP(REG_TRA_DEMANDS!$F20,DEMANDS!$H$2:$CL$25,MATCH($E20,DEMANDS!$F$2:$F$25,0),FALSE)/HLOOKUP(2018,DEMANDS!$H$2:$CL$25,MATCH($E20,DEMANDS!$F$2:$F$25,0),FALSE)</f>
        <v>1.0278459704997573</v>
      </c>
      <c r="Z20" s="10">
        <f>HLOOKUP(REG_TRA_DEMANDS!Z$3,'BY-Demands'!$J$5:$AK$14,MATCH($E20,'BY-Demands'!$I$5:$I$14,0),FALSE)*HLOOKUP(REG_TRA_DEMANDS!$F20,DEMANDS!$H$2:$CL$25,MATCH($E20,DEMANDS!$F$2:$F$25,0),FALSE)/HLOOKUP(2018,DEMANDS!$H$2:$CL$25,MATCH($E20,DEMANDS!$F$2:$F$25,0),FALSE)</f>
        <v>0.13191627963085753</v>
      </c>
      <c r="AA20" s="10">
        <f>HLOOKUP(REG_TRA_DEMANDS!AA$3,'BY-Demands'!$J$5:$AK$14,MATCH($E20,'BY-Demands'!$I$5:$I$14,0),FALSE)*HLOOKUP(REG_TRA_DEMANDS!$F20,DEMANDS!$H$2:$CL$25,MATCH($E20,DEMANDS!$F$2:$F$25,0),FALSE)/HLOOKUP(2018,DEMANDS!$H$2:$CL$25,MATCH($E20,DEMANDS!$F$2:$F$25,0),FALSE)</f>
        <v>0.55046149163159208</v>
      </c>
      <c r="AB20" s="10">
        <f>HLOOKUP(REG_TRA_DEMANDS!AB$3,'BY-Demands'!$J$5:$AK$14,MATCH($E20,'BY-Demands'!$I$5:$I$14,0),FALSE)*HLOOKUP(REG_TRA_DEMANDS!$F20,DEMANDS!$H$2:$CL$25,MATCH($E20,DEMANDS!$F$2:$F$25,0),FALSE)/HLOOKUP(2018,DEMANDS!$H$2:$CL$25,MATCH($E20,DEMANDS!$F$2:$F$25,0),FALSE)</f>
        <v>0.28795192563239475</v>
      </c>
      <c r="AC20" s="10">
        <f>HLOOKUP(REG_TRA_DEMANDS!AC$3,'BY-Demands'!$J$5:$AK$14,MATCH($E20,'BY-Demands'!$I$5:$I$14,0),FALSE)*HLOOKUP(REG_TRA_DEMANDS!$F20,DEMANDS!$H$2:$CL$25,MATCH($E20,DEMANDS!$F$2:$F$25,0),FALSE)/HLOOKUP(2018,DEMANDS!$H$2:$CL$25,MATCH($E20,DEMANDS!$F$2:$F$25,0),FALSE)</f>
        <v>0.25387243441400192</v>
      </c>
      <c r="AD20" s="10">
        <f>HLOOKUP(REG_TRA_DEMANDS!AD$3,'BY-Demands'!$J$5:$AK$14,MATCH($E20,'BY-Demands'!$I$5:$I$14,0),FALSE)*HLOOKUP(REG_TRA_DEMANDS!$F20,DEMANDS!$H$2:$CL$25,MATCH($E20,DEMANDS!$F$2:$F$25,0),FALSE)/HLOOKUP(2018,DEMANDS!$H$2:$CL$25,MATCH($E20,DEMANDS!$F$2:$F$25,0),FALSE)</f>
        <v>0.28316916352225713</v>
      </c>
      <c r="AE20" s="10">
        <f>HLOOKUP(REG_TRA_DEMANDS!AE$3,'BY-Demands'!$J$5:$AK$14,MATCH($E20,'BY-Demands'!$I$5:$I$14,0),FALSE)*HLOOKUP(REG_TRA_DEMANDS!$F20,DEMANDS!$H$2:$CL$25,MATCH($E20,DEMANDS!$F$2:$F$25,0),FALSE)/HLOOKUP(2018,DEMANDS!$H$2:$CL$25,MATCH($E20,DEMANDS!$F$2:$F$25,0),FALSE)</f>
        <v>0.54929933101623796</v>
      </c>
      <c r="AF20" s="10">
        <f>HLOOKUP(REG_TRA_DEMANDS!AF$3,'BY-Demands'!$J$5:$AK$14,MATCH($E20,'BY-Demands'!$I$5:$I$14,0),FALSE)*HLOOKUP(REG_TRA_DEMANDS!$F20,DEMANDS!$H$2:$CL$25,MATCH($E20,DEMANDS!$F$2:$F$25,0),FALSE)/HLOOKUP(2018,DEMANDS!$H$2:$CL$25,MATCH($E20,DEMANDS!$F$2:$F$25,0),FALSE)</f>
        <v>0.26345171651793858</v>
      </c>
    </row>
    <row r="21" spans="4:32" x14ac:dyDescent="0.25">
      <c r="D21" s="1" t="s">
        <v>8</v>
      </c>
      <c r="E21" s="1" t="str">
        <f>DEMANDS!$F$17</f>
        <v>TRAPS</v>
      </c>
      <c r="F21" s="1">
        <v>2037</v>
      </c>
      <c r="G21" s="10">
        <f>HLOOKUP(REG_TRA_DEMANDS!G$3,'BY-Demands'!$J$5:$AK$14,MATCH($E21,'BY-Demands'!$I$5:$I$14,0),FALSE)*HLOOKUP(REG_TRA_DEMANDS!$F21,DEMANDS!$H$2:$CL$25,MATCH($E21,DEMANDS!$F$2:$F$25,0),FALSE)/HLOOKUP(2018,DEMANDS!$H$2:$CL$25,MATCH($E21,DEMANDS!$F$2:$F$25,0),FALSE)</f>
        <v>0.24430204137115327</v>
      </c>
      <c r="H21" s="10">
        <f>HLOOKUP(REG_TRA_DEMANDS!H$3,'BY-Demands'!$J$5:$AK$14,MATCH($E21,'BY-Demands'!$I$5:$I$14,0),FALSE)*HLOOKUP(REG_TRA_DEMANDS!$F21,DEMANDS!$H$2:$CL$25,MATCH($E21,DEMANDS!$F$2:$F$25,0),FALSE)/HLOOKUP(2018,DEMANDS!$H$2:$CL$25,MATCH($E21,DEMANDS!$F$2:$F$25,0),FALSE)</f>
        <v>4.8841770557786495</v>
      </c>
      <c r="I21" s="10">
        <f>HLOOKUP(REG_TRA_DEMANDS!I$3,'BY-Demands'!$J$5:$AK$14,MATCH($E21,'BY-Demands'!$I$5:$I$14,0),FALSE)*HLOOKUP(REG_TRA_DEMANDS!$F21,DEMANDS!$H$2:$CL$25,MATCH($E21,DEMANDS!$F$2:$F$25,0),FALSE)/HLOOKUP(2018,DEMANDS!$H$2:$CL$25,MATCH($E21,DEMANDS!$F$2:$F$25,0),FALSE)</f>
        <v>0.90076476916232862</v>
      </c>
      <c r="J21" s="10">
        <f>HLOOKUP(REG_TRA_DEMANDS!J$3,'BY-Demands'!$J$5:$AK$14,MATCH($E21,'BY-Demands'!$I$5:$I$14,0),FALSE)*HLOOKUP(REG_TRA_DEMANDS!$F21,DEMANDS!$H$2:$CL$25,MATCH($E21,DEMANDS!$F$2:$F$25,0),FALSE)/HLOOKUP(2018,DEMANDS!$H$2:$CL$25,MATCH($E21,DEMANDS!$F$2:$F$25,0),FALSE)</f>
        <v>0.41789671483450264</v>
      </c>
      <c r="K21" s="10">
        <f>HLOOKUP(REG_TRA_DEMANDS!K$3,'BY-Demands'!$J$5:$AK$14,MATCH($E21,'BY-Demands'!$I$5:$I$14,0),FALSE)*HLOOKUP(REG_TRA_DEMANDS!$F21,DEMANDS!$H$2:$CL$25,MATCH($E21,DEMANDS!$F$2:$F$25,0),FALSE)/HLOOKUP(2018,DEMANDS!$H$2:$CL$25,MATCH($E21,DEMANDS!$F$2:$F$25,0),FALSE)</f>
        <v>0.32946959638641427</v>
      </c>
      <c r="L21" s="10">
        <f>HLOOKUP(REG_TRA_DEMANDS!L$3,'BY-Demands'!$J$5:$AK$14,MATCH($E21,'BY-Demands'!$I$5:$I$14,0),FALSE)*HLOOKUP(REG_TRA_DEMANDS!$F21,DEMANDS!$H$2:$CL$25,MATCH($E21,DEMANDS!$F$2:$F$25,0),FALSE)/HLOOKUP(2018,DEMANDS!$H$2:$CL$25,MATCH($E21,DEMANDS!$F$2:$F$25,0),FALSE)</f>
        <v>0.16554723585386469</v>
      </c>
      <c r="M21" s="10">
        <f>HLOOKUP(REG_TRA_DEMANDS!M$3,'BY-Demands'!$J$5:$AK$14,MATCH($E21,'BY-Demands'!$I$5:$I$14,0),FALSE)*HLOOKUP(REG_TRA_DEMANDS!$F21,DEMANDS!$H$2:$CL$25,MATCH($E21,DEMANDS!$F$2:$F$25,0),FALSE)/HLOOKUP(2018,DEMANDS!$H$2:$CL$25,MATCH($E21,DEMANDS!$F$2:$F$25,0),FALSE)</f>
        <v>0.47470874707437632</v>
      </c>
      <c r="N21" s="10">
        <f>HLOOKUP(REG_TRA_DEMANDS!N$3,'BY-Demands'!$J$5:$AK$14,MATCH($E21,'BY-Demands'!$I$5:$I$14,0),FALSE)*HLOOKUP(REG_TRA_DEMANDS!$F21,DEMANDS!$H$2:$CL$25,MATCH($E21,DEMANDS!$F$2:$F$25,0),FALSE)/HLOOKUP(2018,DEMANDS!$H$2:$CL$25,MATCH($E21,DEMANDS!$F$2:$F$25,0),FALSE)</f>
        <v>0.7813827542476941</v>
      </c>
      <c r="O21" s="10">
        <f>HLOOKUP(REG_TRA_DEMANDS!O$3,'BY-Demands'!$J$5:$AK$14,MATCH($E21,'BY-Demands'!$I$5:$I$14,0),FALSE)*HLOOKUP(REG_TRA_DEMANDS!$F21,DEMANDS!$H$2:$CL$25,MATCH($E21,DEMANDS!$F$2:$F$25,0),FALSE)/HLOOKUP(2018,DEMANDS!$H$2:$CL$25,MATCH($E21,DEMANDS!$F$2:$F$25,0),FALSE)</f>
        <v>0.3234556252583386</v>
      </c>
      <c r="P21" s="10">
        <f>HLOOKUP(REG_TRA_DEMANDS!P$3,'BY-Demands'!$J$5:$AK$14,MATCH($E21,'BY-Demands'!$I$5:$I$14,0),FALSE)*HLOOKUP(REG_TRA_DEMANDS!$F21,DEMANDS!$H$2:$CL$25,MATCH($E21,DEMANDS!$F$2:$F$25,0),FALSE)/HLOOKUP(2018,DEMANDS!$H$2:$CL$25,MATCH($E21,DEMANDS!$F$2:$F$25,0),FALSE)</f>
        <v>0.36663345391784774</v>
      </c>
      <c r="Q21" s="10">
        <f>HLOOKUP(REG_TRA_DEMANDS!Q$3,'BY-Demands'!$J$5:$AK$14,MATCH($E21,'BY-Demands'!$I$5:$I$14,0),FALSE)*HLOOKUP(REG_TRA_DEMANDS!$F21,DEMANDS!$H$2:$CL$25,MATCH($E21,DEMANDS!$F$2:$F$25,0),FALSE)/HLOOKUP(2018,DEMANDS!$H$2:$CL$25,MATCH($E21,DEMANDS!$F$2:$F$25,0),FALSE)</f>
        <v>0.63810270869697994</v>
      </c>
      <c r="R21" s="10">
        <f>HLOOKUP(REG_TRA_DEMANDS!R$3,'BY-Demands'!$J$5:$AK$14,MATCH($E21,'BY-Demands'!$I$5:$I$14,0),FALSE)*HLOOKUP(REG_TRA_DEMANDS!$F21,DEMANDS!$H$2:$CL$25,MATCH($E21,DEMANDS!$F$2:$F$25,0),FALSE)/HLOOKUP(2018,DEMANDS!$H$2:$CL$25,MATCH($E21,DEMANDS!$F$2:$F$25,0),FALSE)</f>
        <v>0.56443545125553518</v>
      </c>
      <c r="S21" s="10">
        <f>HLOOKUP(REG_TRA_DEMANDS!S$3,'BY-Demands'!$J$5:$AK$14,MATCH($E21,'BY-Demands'!$I$5:$I$14,0),FALSE)*HLOOKUP(REG_TRA_DEMANDS!$F21,DEMANDS!$H$2:$CL$25,MATCH($E21,DEMANDS!$F$2:$F$25,0),FALSE)/HLOOKUP(2018,DEMANDS!$H$2:$CL$25,MATCH($E21,DEMANDS!$F$2:$F$25,0),FALSE)</f>
        <v>0.49677216079825531</v>
      </c>
      <c r="T21" s="10">
        <f>HLOOKUP(REG_TRA_DEMANDS!T$3,'BY-Demands'!$J$5:$AK$14,MATCH($E21,'BY-Demands'!$I$5:$I$14,0),FALSE)*HLOOKUP(REG_TRA_DEMANDS!$F21,DEMANDS!$H$2:$CL$25,MATCH($E21,DEMANDS!$F$2:$F$25,0),FALSE)/HLOOKUP(2018,DEMANDS!$H$2:$CL$25,MATCH($E21,DEMANDS!$F$2:$F$25,0),FALSE)</f>
        <v>2.1007833659096793</v>
      </c>
      <c r="U21" s="10">
        <f>HLOOKUP(REG_TRA_DEMANDS!U$3,'BY-Demands'!$J$5:$AK$14,MATCH($E21,'BY-Demands'!$I$5:$I$14,0),FALSE)*HLOOKUP(REG_TRA_DEMANDS!$F21,DEMANDS!$H$2:$CL$25,MATCH($E21,DEMANDS!$F$2:$F$25,0),FALSE)/HLOOKUP(2018,DEMANDS!$H$2:$CL$25,MATCH($E21,DEMANDS!$F$2:$F$25,0),FALSE)</f>
        <v>0.6432107050789716</v>
      </c>
      <c r="V21" s="10">
        <f>HLOOKUP(REG_TRA_DEMANDS!V$3,'BY-Demands'!$J$5:$AK$14,MATCH($E21,'BY-Demands'!$I$5:$I$14,0),FALSE)*HLOOKUP(REG_TRA_DEMANDS!$F21,DEMANDS!$H$2:$CL$25,MATCH($E21,DEMANDS!$F$2:$F$25,0),FALSE)/HLOOKUP(2018,DEMANDS!$H$2:$CL$25,MATCH($E21,DEMANDS!$F$2:$F$25,0),FALSE)</f>
        <v>0.76697665747994859</v>
      </c>
      <c r="W21" s="10">
        <f>HLOOKUP(REG_TRA_DEMANDS!W$3,'BY-Demands'!$J$5:$AK$14,MATCH($E21,'BY-Demands'!$I$5:$I$14,0),FALSE)*HLOOKUP(REG_TRA_DEMANDS!$F21,DEMANDS!$H$2:$CL$25,MATCH($E21,DEMANDS!$F$2:$F$25,0),FALSE)/HLOOKUP(2018,DEMANDS!$H$2:$CL$25,MATCH($E21,DEMANDS!$F$2:$F$25,0),FALSE)</f>
        <v>0.69922970646490812</v>
      </c>
      <c r="X21" s="10">
        <f>HLOOKUP(REG_TRA_DEMANDS!X$3,'BY-Demands'!$J$5:$AK$14,MATCH($E21,'BY-Demands'!$I$5:$I$14,0),FALSE)*HLOOKUP(REG_TRA_DEMANDS!$F21,DEMANDS!$H$2:$CL$25,MATCH($E21,DEMANDS!$F$2:$F$25,0),FALSE)/HLOOKUP(2018,DEMANDS!$H$2:$CL$25,MATCH($E21,DEMANDS!$F$2:$F$25,0),FALSE)</f>
        <v>0.46431098400994719</v>
      </c>
      <c r="Y21" s="10">
        <f>HLOOKUP(REG_TRA_DEMANDS!Y$3,'BY-Demands'!$J$5:$AK$14,MATCH($E21,'BY-Demands'!$I$5:$I$14,0),FALSE)*HLOOKUP(REG_TRA_DEMANDS!$F21,DEMANDS!$H$2:$CL$25,MATCH($E21,DEMANDS!$F$2:$F$25,0),FALSE)/HLOOKUP(2018,DEMANDS!$H$2:$CL$25,MATCH($E21,DEMANDS!$F$2:$F$25,0),FALSE)</f>
        <v>1.0377661925042245</v>
      </c>
      <c r="Z21" s="10">
        <f>HLOOKUP(REG_TRA_DEMANDS!Z$3,'BY-Demands'!$J$5:$AK$14,MATCH($E21,'BY-Demands'!$I$5:$I$14,0),FALSE)*HLOOKUP(REG_TRA_DEMANDS!$F21,DEMANDS!$H$2:$CL$25,MATCH($E21,DEMANDS!$F$2:$F$25,0),FALSE)/HLOOKUP(2018,DEMANDS!$H$2:$CL$25,MATCH($E21,DEMANDS!$F$2:$F$25,0),FALSE)</f>
        <v>0.13318946531966769</v>
      </c>
      <c r="AA21" s="10">
        <f>HLOOKUP(REG_TRA_DEMANDS!AA$3,'BY-Demands'!$J$5:$AK$14,MATCH($E21,'BY-Demands'!$I$5:$I$14,0),FALSE)*HLOOKUP(REG_TRA_DEMANDS!$F21,DEMANDS!$H$2:$CL$25,MATCH($E21,DEMANDS!$F$2:$F$25,0),FALSE)/HLOOKUP(2018,DEMANDS!$H$2:$CL$25,MATCH($E21,DEMANDS!$F$2:$F$25,0),FALSE)</f>
        <v>0.55577425284156268</v>
      </c>
      <c r="AB21" s="10">
        <f>HLOOKUP(REG_TRA_DEMANDS!AB$3,'BY-Demands'!$J$5:$AK$14,MATCH($E21,'BY-Demands'!$I$5:$I$14,0),FALSE)*HLOOKUP(REG_TRA_DEMANDS!$F21,DEMANDS!$H$2:$CL$25,MATCH($E21,DEMANDS!$F$2:$F$25,0),FALSE)/HLOOKUP(2018,DEMANDS!$H$2:$CL$25,MATCH($E21,DEMANDS!$F$2:$F$25,0),FALSE)</f>
        <v>0.29073108429125322</v>
      </c>
      <c r="AC21" s="10">
        <f>HLOOKUP(REG_TRA_DEMANDS!AC$3,'BY-Demands'!$J$5:$AK$14,MATCH($E21,'BY-Demands'!$I$5:$I$14,0),FALSE)*HLOOKUP(REG_TRA_DEMANDS!$F21,DEMANDS!$H$2:$CL$25,MATCH($E21,DEMANDS!$F$2:$F$25,0),FALSE)/HLOOKUP(2018,DEMANDS!$H$2:$CL$25,MATCH($E21,DEMANDS!$F$2:$F$25,0),FALSE)</f>
        <v>0.25632267597011454</v>
      </c>
      <c r="AD21" s="10">
        <f>HLOOKUP(REG_TRA_DEMANDS!AD$3,'BY-Demands'!$J$5:$AK$14,MATCH($E21,'BY-Demands'!$I$5:$I$14,0),FALSE)*HLOOKUP(REG_TRA_DEMANDS!$F21,DEMANDS!$H$2:$CL$25,MATCH($E21,DEMANDS!$F$2:$F$25,0),FALSE)/HLOOKUP(2018,DEMANDS!$H$2:$CL$25,MATCH($E21,DEMANDS!$F$2:$F$25,0),FALSE)</f>
        <v>0.28590216150793218</v>
      </c>
      <c r="AE21" s="10">
        <f>HLOOKUP(REG_TRA_DEMANDS!AE$3,'BY-Demands'!$J$5:$AK$14,MATCH($E21,'BY-Demands'!$I$5:$I$14,0),FALSE)*HLOOKUP(REG_TRA_DEMANDS!$F21,DEMANDS!$H$2:$CL$25,MATCH($E21,DEMANDS!$F$2:$F$25,0),FALSE)/HLOOKUP(2018,DEMANDS!$H$2:$CL$25,MATCH($E21,DEMANDS!$F$2:$F$25,0),FALSE)</f>
        <v>0.55460087567077088</v>
      </c>
      <c r="AF21" s="10">
        <f>HLOOKUP(REG_TRA_DEMANDS!AF$3,'BY-Demands'!$J$5:$AK$14,MATCH($E21,'BY-Demands'!$I$5:$I$14,0),FALSE)*HLOOKUP(REG_TRA_DEMANDS!$F21,DEMANDS!$H$2:$CL$25,MATCH($E21,DEMANDS!$F$2:$F$25,0),FALSE)/HLOOKUP(2018,DEMANDS!$H$2:$CL$25,MATCH($E21,DEMANDS!$F$2:$F$25,0),FALSE)</f>
        <v>0.26599441220418535</v>
      </c>
    </row>
    <row r="22" spans="4:32" x14ac:dyDescent="0.25">
      <c r="D22" s="1" t="s">
        <v>8</v>
      </c>
      <c r="E22" s="1" t="str">
        <f>DEMANDS!$F$17</f>
        <v>TRAPS</v>
      </c>
      <c r="F22" s="1">
        <v>2038</v>
      </c>
      <c r="G22" s="10">
        <f>HLOOKUP(REG_TRA_DEMANDS!G$3,'BY-Demands'!$J$5:$AK$14,MATCH($E22,'BY-Demands'!$I$5:$I$14,0),FALSE)*HLOOKUP(REG_TRA_DEMANDS!$F22,DEMANDS!$H$2:$CL$25,MATCH($E22,DEMANDS!$F$2:$F$25,0),FALSE)/HLOOKUP(2018,DEMANDS!$H$2:$CL$25,MATCH($E22,DEMANDS!$F$2:$F$25,0),FALSE)</f>
        <v>0.24663570260105638</v>
      </c>
      <c r="H22" s="10">
        <f>HLOOKUP(REG_TRA_DEMANDS!H$3,'BY-Demands'!$J$5:$AK$14,MATCH($E22,'BY-Demands'!$I$5:$I$14,0),FALSE)*HLOOKUP(REG_TRA_DEMANDS!$F22,DEMANDS!$H$2:$CL$25,MATCH($E22,DEMANDS!$F$2:$F$25,0),FALSE)/HLOOKUP(2018,DEMANDS!$H$2:$CL$25,MATCH($E22,DEMANDS!$F$2:$F$25,0),FALSE)</f>
        <v>4.9308324769576188</v>
      </c>
      <c r="I22" s="10">
        <f>HLOOKUP(REG_TRA_DEMANDS!I$3,'BY-Demands'!$J$5:$AK$14,MATCH($E22,'BY-Demands'!$I$5:$I$14,0),FALSE)*HLOOKUP(REG_TRA_DEMANDS!$F22,DEMANDS!$H$2:$CL$25,MATCH($E22,DEMANDS!$F$2:$F$25,0),FALSE)/HLOOKUP(2018,DEMANDS!$H$2:$CL$25,MATCH($E22,DEMANDS!$F$2:$F$25,0),FALSE)</f>
        <v>0.90936919918370196</v>
      </c>
      <c r="J22" s="10">
        <f>HLOOKUP(REG_TRA_DEMANDS!J$3,'BY-Demands'!$J$5:$AK$14,MATCH($E22,'BY-Demands'!$I$5:$I$14,0),FALSE)*HLOOKUP(REG_TRA_DEMANDS!$F22,DEMANDS!$H$2:$CL$25,MATCH($E22,DEMANDS!$F$2:$F$25,0),FALSE)/HLOOKUP(2018,DEMANDS!$H$2:$CL$25,MATCH($E22,DEMANDS!$F$2:$F$25,0),FALSE)</f>
        <v>0.42188861500872821</v>
      </c>
      <c r="K22" s="10">
        <f>HLOOKUP(REG_TRA_DEMANDS!K$3,'BY-Demands'!$J$5:$AK$14,MATCH($E22,'BY-Demands'!$I$5:$I$14,0),FALSE)*HLOOKUP(REG_TRA_DEMANDS!$F22,DEMANDS!$H$2:$CL$25,MATCH($E22,DEMANDS!$F$2:$F$25,0),FALSE)/HLOOKUP(2018,DEMANDS!$H$2:$CL$25,MATCH($E22,DEMANDS!$F$2:$F$25,0),FALSE)</f>
        <v>0.33261680882558786</v>
      </c>
      <c r="L22" s="10">
        <f>HLOOKUP(REG_TRA_DEMANDS!L$3,'BY-Demands'!$J$5:$AK$14,MATCH($E22,'BY-Demands'!$I$5:$I$14,0),FALSE)*HLOOKUP(REG_TRA_DEMANDS!$F22,DEMANDS!$H$2:$CL$25,MATCH($E22,DEMANDS!$F$2:$F$25,0),FALSE)/HLOOKUP(2018,DEMANDS!$H$2:$CL$25,MATCH($E22,DEMANDS!$F$2:$F$25,0),FALSE)</f>
        <v>0.16712860277106889</v>
      </c>
      <c r="M22" s="10">
        <f>HLOOKUP(REG_TRA_DEMANDS!M$3,'BY-Demands'!$J$5:$AK$14,MATCH($E22,'BY-Demands'!$I$5:$I$14,0),FALSE)*HLOOKUP(REG_TRA_DEMANDS!$F22,DEMANDS!$H$2:$CL$25,MATCH($E22,DEMANDS!$F$2:$F$25,0),FALSE)/HLOOKUP(2018,DEMANDS!$H$2:$CL$25,MATCH($E22,DEMANDS!$F$2:$F$25,0),FALSE)</f>
        <v>0.47924333627521043</v>
      </c>
      <c r="N22" s="10">
        <f>HLOOKUP(REG_TRA_DEMANDS!N$3,'BY-Demands'!$J$5:$AK$14,MATCH($E22,'BY-Demands'!$I$5:$I$14,0),FALSE)*HLOOKUP(REG_TRA_DEMANDS!$F22,DEMANDS!$H$2:$CL$25,MATCH($E22,DEMANDS!$F$2:$F$25,0),FALSE)/HLOOKUP(2018,DEMANDS!$H$2:$CL$25,MATCH($E22,DEMANDS!$F$2:$F$25,0),FALSE)</f>
        <v>0.78884680419614484</v>
      </c>
      <c r="O22" s="10">
        <f>HLOOKUP(REG_TRA_DEMANDS!O$3,'BY-Demands'!$J$5:$AK$14,MATCH($E22,'BY-Demands'!$I$5:$I$14,0),FALSE)*HLOOKUP(REG_TRA_DEMANDS!$F22,DEMANDS!$H$2:$CL$25,MATCH($E22,DEMANDS!$F$2:$F$25,0),FALSE)/HLOOKUP(2018,DEMANDS!$H$2:$CL$25,MATCH($E22,DEMANDS!$F$2:$F$25,0),FALSE)</f>
        <v>0.3265453900757872</v>
      </c>
      <c r="P22" s="10">
        <f>HLOOKUP(REG_TRA_DEMANDS!P$3,'BY-Demands'!$J$5:$AK$14,MATCH($E22,'BY-Demands'!$I$5:$I$14,0),FALSE)*HLOOKUP(REG_TRA_DEMANDS!$F22,DEMANDS!$H$2:$CL$25,MATCH($E22,DEMANDS!$F$2:$F$25,0),FALSE)/HLOOKUP(2018,DEMANDS!$H$2:$CL$25,MATCH($E22,DEMANDS!$F$2:$F$25,0),FALSE)</f>
        <v>0.37013566893083527</v>
      </c>
      <c r="Q22" s="10">
        <f>HLOOKUP(REG_TRA_DEMANDS!Q$3,'BY-Demands'!$J$5:$AK$14,MATCH($E22,'BY-Demands'!$I$5:$I$14,0),FALSE)*HLOOKUP(REG_TRA_DEMANDS!$F22,DEMANDS!$H$2:$CL$25,MATCH($E22,DEMANDS!$F$2:$F$25,0),FALSE)/HLOOKUP(2018,DEMANDS!$H$2:$CL$25,MATCH($E22,DEMANDS!$F$2:$F$25,0),FALSE)</f>
        <v>0.64419809596277855</v>
      </c>
      <c r="R22" s="10">
        <f>HLOOKUP(REG_TRA_DEMANDS!R$3,'BY-Demands'!$J$5:$AK$14,MATCH($E22,'BY-Demands'!$I$5:$I$14,0),FALSE)*HLOOKUP(REG_TRA_DEMANDS!$F22,DEMANDS!$H$2:$CL$25,MATCH($E22,DEMANDS!$F$2:$F$25,0),FALSE)/HLOOKUP(2018,DEMANDS!$H$2:$CL$25,MATCH($E22,DEMANDS!$F$2:$F$25,0),FALSE)</f>
        <v>0.56982714230316256</v>
      </c>
      <c r="S22" s="10">
        <f>HLOOKUP(REG_TRA_DEMANDS!S$3,'BY-Demands'!$J$5:$AK$14,MATCH($E22,'BY-Demands'!$I$5:$I$14,0),FALSE)*HLOOKUP(REG_TRA_DEMANDS!$F22,DEMANDS!$H$2:$CL$25,MATCH($E22,DEMANDS!$F$2:$F$25,0),FALSE)/HLOOKUP(2018,DEMANDS!$H$2:$CL$25,MATCH($E22,DEMANDS!$F$2:$F$25,0),FALSE)</f>
        <v>0.50151750768624481</v>
      </c>
      <c r="T22" s="10">
        <f>HLOOKUP(REG_TRA_DEMANDS!T$3,'BY-Demands'!$J$5:$AK$14,MATCH($E22,'BY-Demands'!$I$5:$I$14,0),FALSE)*HLOOKUP(REG_TRA_DEMANDS!$F22,DEMANDS!$H$2:$CL$25,MATCH($E22,DEMANDS!$F$2:$F$25,0),FALSE)/HLOOKUP(2018,DEMANDS!$H$2:$CL$25,MATCH($E22,DEMANDS!$F$2:$F$25,0),FALSE)</f>
        <v>2.1208508064678231</v>
      </c>
      <c r="U22" s="10">
        <f>HLOOKUP(REG_TRA_DEMANDS!U$3,'BY-Demands'!$J$5:$AK$14,MATCH($E22,'BY-Demands'!$I$5:$I$14,0),FALSE)*HLOOKUP(REG_TRA_DEMANDS!$F22,DEMANDS!$H$2:$CL$25,MATCH($E22,DEMANDS!$F$2:$F$25,0),FALSE)/HLOOKUP(2018,DEMANDS!$H$2:$CL$25,MATCH($E22,DEMANDS!$F$2:$F$25,0),FALSE)</f>
        <v>0.64935488576889477</v>
      </c>
      <c r="V22" s="10">
        <f>HLOOKUP(REG_TRA_DEMANDS!V$3,'BY-Demands'!$J$5:$AK$14,MATCH($E22,'BY-Demands'!$I$5:$I$14,0),FALSE)*HLOOKUP(REG_TRA_DEMANDS!$F22,DEMANDS!$H$2:$CL$25,MATCH($E22,DEMANDS!$F$2:$F$25,0),FALSE)/HLOOKUP(2018,DEMANDS!$H$2:$CL$25,MATCH($E22,DEMANDS!$F$2:$F$25,0),FALSE)</f>
        <v>0.77430309519514728</v>
      </c>
      <c r="W22" s="10">
        <f>HLOOKUP(REG_TRA_DEMANDS!W$3,'BY-Demands'!$J$5:$AK$14,MATCH($E22,'BY-Demands'!$I$5:$I$14,0),FALSE)*HLOOKUP(REG_TRA_DEMANDS!$F22,DEMANDS!$H$2:$CL$25,MATCH($E22,DEMANDS!$F$2:$F$25,0),FALSE)/HLOOKUP(2018,DEMANDS!$H$2:$CL$25,MATCH($E22,DEMANDS!$F$2:$F$25,0),FALSE)</f>
        <v>0.70590900086464126</v>
      </c>
      <c r="X22" s="10">
        <f>HLOOKUP(REG_TRA_DEMANDS!X$3,'BY-Demands'!$J$5:$AK$14,MATCH($E22,'BY-Demands'!$I$5:$I$14,0),FALSE)*HLOOKUP(REG_TRA_DEMANDS!$F22,DEMANDS!$H$2:$CL$25,MATCH($E22,DEMANDS!$F$2:$F$25,0),FALSE)/HLOOKUP(2018,DEMANDS!$H$2:$CL$25,MATCH($E22,DEMANDS!$F$2:$F$25,0),FALSE)</f>
        <v>0.46874625002704945</v>
      </c>
      <c r="Y22" s="10">
        <f>HLOOKUP(REG_TRA_DEMANDS!Y$3,'BY-Demands'!$J$5:$AK$14,MATCH($E22,'BY-Demands'!$I$5:$I$14,0),FALSE)*HLOOKUP(REG_TRA_DEMANDS!$F22,DEMANDS!$H$2:$CL$25,MATCH($E22,DEMANDS!$F$2:$F$25,0),FALSE)/HLOOKUP(2018,DEMANDS!$H$2:$CL$25,MATCH($E22,DEMANDS!$F$2:$F$25,0),FALSE)</f>
        <v>1.0476793095439303</v>
      </c>
      <c r="Z22" s="10">
        <f>HLOOKUP(REG_TRA_DEMANDS!Z$3,'BY-Demands'!$J$5:$AK$14,MATCH($E22,'BY-Demands'!$I$5:$I$14,0),FALSE)*HLOOKUP(REG_TRA_DEMANDS!$F22,DEMANDS!$H$2:$CL$25,MATCH($E22,DEMANDS!$F$2:$F$25,0),FALSE)/HLOOKUP(2018,DEMANDS!$H$2:$CL$25,MATCH($E22,DEMANDS!$F$2:$F$25,0),FALSE)</f>
        <v>0.13446173913982715</v>
      </c>
      <c r="AA22" s="10">
        <f>HLOOKUP(REG_TRA_DEMANDS!AA$3,'BY-Demands'!$J$5:$AK$14,MATCH($E22,'BY-Demands'!$I$5:$I$14,0),FALSE)*HLOOKUP(REG_TRA_DEMANDS!$F22,DEMANDS!$H$2:$CL$25,MATCH($E22,DEMANDS!$F$2:$F$25,0),FALSE)/HLOOKUP(2018,DEMANDS!$H$2:$CL$25,MATCH($E22,DEMANDS!$F$2:$F$25,0),FALSE)</f>
        <v>0.56108320899745601</v>
      </c>
      <c r="AB22" s="10">
        <f>HLOOKUP(REG_TRA_DEMANDS!AB$3,'BY-Demands'!$J$5:$AK$14,MATCH($E22,'BY-Demands'!$I$5:$I$14,0),FALSE)*HLOOKUP(REG_TRA_DEMANDS!$F22,DEMANDS!$H$2:$CL$25,MATCH($E22,DEMANDS!$F$2:$F$25,0),FALSE)/HLOOKUP(2018,DEMANDS!$H$2:$CL$25,MATCH($E22,DEMANDS!$F$2:$F$25,0),FALSE)</f>
        <v>0.29350825248817153</v>
      </c>
      <c r="AC22" s="10">
        <f>HLOOKUP(REG_TRA_DEMANDS!AC$3,'BY-Demands'!$J$5:$AK$14,MATCH($E22,'BY-Demands'!$I$5:$I$14,0),FALSE)*HLOOKUP(REG_TRA_DEMANDS!$F22,DEMANDS!$H$2:$CL$25,MATCH($E22,DEMANDS!$F$2:$F$25,0),FALSE)/HLOOKUP(2018,DEMANDS!$H$2:$CL$25,MATCH($E22,DEMANDS!$F$2:$F$25,0),FALSE)</f>
        <v>0.25877116263809008</v>
      </c>
      <c r="AD22" s="10">
        <f>HLOOKUP(REG_TRA_DEMANDS!AD$3,'BY-Demands'!$J$5:$AK$14,MATCH($E22,'BY-Demands'!$I$5:$I$14,0),FALSE)*HLOOKUP(REG_TRA_DEMANDS!$F22,DEMANDS!$H$2:$CL$25,MATCH($E22,DEMANDS!$F$2:$F$25,0),FALSE)/HLOOKUP(2018,DEMANDS!$H$2:$CL$25,MATCH($E22,DEMANDS!$F$2:$F$25,0),FALSE)</f>
        <v>0.28863320209241472</v>
      </c>
      <c r="AE22" s="10">
        <f>HLOOKUP(REG_TRA_DEMANDS!AE$3,'BY-Demands'!$J$5:$AK$14,MATCH($E22,'BY-Demands'!$I$5:$I$14,0),FALSE)*HLOOKUP(REG_TRA_DEMANDS!$F22,DEMANDS!$H$2:$CL$25,MATCH($E22,DEMANDS!$F$2:$F$25,0),FALSE)/HLOOKUP(2018,DEMANDS!$H$2:$CL$25,MATCH($E22,DEMANDS!$F$2:$F$25,0),FALSE)</f>
        <v>0.55989862330463924</v>
      </c>
      <c r="AF22" s="10">
        <f>HLOOKUP(REG_TRA_DEMANDS!AF$3,'BY-Demands'!$J$5:$AK$14,MATCH($E22,'BY-Demands'!$I$5:$I$14,0),FALSE)*HLOOKUP(REG_TRA_DEMANDS!$F22,DEMANDS!$H$2:$CL$25,MATCH($E22,DEMANDS!$F$2:$F$25,0),FALSE)/HLOOKUP(2018,DEMANDS!$H$2:$CL$25,MATCH($E22,DEMANDS!$F$2:$F$25,0),FALSE)</f>
        <v>0.26853528678569871</v>
      </c>
    </row>
    <row r="23" spans="4:32" x14ac:dyDescent="0.25">
      <c r="D23" s="1" t="s">
        <v>8</v>
      </c>
      <c r="E23" s="1" t="str">
        <f>DEMANDS!$F$17</f>
        <v>TRAPS</v>
      </c>
      <c r="F23" s="1">
        <v>2039</v>
      </c>
      <c r="G23" s="10">
        <f>HLOOKUP(REG_TRA_DEMANDS!G$3,'BY-Demands'!$J$5:$AK$14,MATCH($E23,'BY-Demands'!$I$5:$I$14,0),FALSE)*HLOOKUP(REG_TRA_DEMANDS!$F23,DEMANDS!$H$2:$CL$25,MATCH($E23,DEMANDS!$F$2:$F$25,0),FALSE)/HLOOKUP(2018,DEMANDS!$H$2:$CL$25,MATCH($E23,DEMANDS!$F$2:$F$25,0),FALSE)</f>
        <v>0.24896815746798809</v>
      </c>
      <c r="H23" s="10">
        <f>HLOOKUP(REG_TRA_DEMANDS!H$3,'BY-Demands'!$J$5:$AK$14,MATCH($E23,'BY-Demands'!$I$5:$I$14,0),FALSE)*HLOOKUP(REG_TRA_DEMANDS!$F23,DEMANDS!$H$2:$CL$25,MATCH($E23,DEMANDS!$F$2:$F$25,0),FALSE)/HLOOKUP(2018,DEMANDS!$H$2:$CL$25,MATCH($E23,DEMANDS!$F$2:$F$25,0),FALSE)</f>
        <v>4.97746378008046</v>
      </c>
      <c r="I23" s="10">
        <f>HLOOKUP(REG_TRA_DEMANDS!I$3,'BY-Demands'!$J$5:$AK$14,MATCH($E23,'BY-Demands'!$I$5:$I$14,0),FALSE)*HLOOKUP(REG_TRA_DEMANDS!$F23,DEMANDS!$H$2:$CL$25,MATCH($E23,DEMANDS!$F$2:$F$25,0),FALSE)/HLOOKUP(2018,DEMANDS!$H$2:$CL$25,MATCH($E23,DEMANDS!$F$2:$F$25,0),FALSE)</f>
        <v>0.91796918123052151</v>
      </c>
      <c r="J23" s="10">
        <f>HLOOKUP(REG_TRA_DEMANDS!J$3,'BY-Demands'!$J$5:$AK$14,MATCH($E23,'BY-Demands'!$I$5:$I$14,0),FALSE)*HLOOKUP(REG_TRA_DEMANDS!$F23,DEMANDS!$H$2:$CL$25,MATCH($E23,DEMANDS!$F$2:$F$25,0),FALSE)/HLOOKUP(2018,DEMANDS!$H$2:$CL$25,MATCH($E23,DEMANDS!$F$2:$F$25,0),FALSE)</f>
        <v>0.42587845160984639</v>
      </c>
      <c r="K23" s="10">
        <f>HLOOKUP(REG_TRA_DEMANDS!K$3,'BY-Demands'!$J$5:$AK$14,MATCH($E23,'BY-Demands'!$I$5:$I$14,0),FALSE)*HLOOKUP(REG_TRA_DEMANDS!$F23,DEMANDS!$H$2:$CL$25,MATCH($E23,DEMANDS!$F$2:$F$25,0),FALSE)/HLOOKUP(2018,DEMANDS!$H$2:$CL$25,MATCH($E23,DEMANDS!$F$2:$F$25,0),FALSE)</f>
        <v>0.33576239434458083</v>
      </c>
      <c r="L23" s="10">
        <f>HLOOKUP(REG_TRA_DEMANDS!L$3,'BY-Demands'!$J$5:$AK$14,MATCH($E23,'BY-Demands'!$I$5:$I$14,0),FALSE)*HLOOKUP(REG_TRA_DEMANDS!$F23,DEMANDS!$H$2:$CL$25,MATCH($E23,DEMANDS!$F$2:$F$25,0),FALSE)/HLOOKUP(2018,DEMANDS!$H$2:$CL$25,MATCH($E23,DEMANDS!$F$2:$F$25,0),FALSE)</f>
        <v>0.16870915221636729</v>
      </c>
      <c r="M23" s="10">
        <f>HLOOKUP(REG_TRA_DEMANDS!M$3,'BY-Demands'!$J$5:$AK$14,MATCH($E23,'BY-Demands'!$I$5:$I$14,0),FALSE)*HLOOKUP(REG_TRA_DEMANDS!$F23,DEMANDS!$H$2:$CL$25,MATCH($E23,DEMANDS!$F$2:$F$25,0),FALSE)/HLOOKUP(2018,DEMANDS!$H$2:$CL$25,MATCH($E23,DEMANDS!$F$2:$F$25,0),FALSE)</f>
        <v>0.48377558136524029</v>
      </c>
      <c r="N23" s="10">
        <f>HLOOKUP(REG_TRA_DEMANDS!N$3,'BY-Demands'!$J$5:$AK$14,MATCH($E23,'BY-Demands'!$I$5:$I$14,0),FALSE)*HLOOKUP(REG_TRA_DEMANDS!$F23,DEMANDS!$H$2:$CL$25,MATCH($E23,DEMANDS!$F$2:$F$25,0),FALSE)/HLOOKUP(2018,DEMANDS!$H$2:$CL$25,MATCH($E23,DEMANDS!$F$2:$F$25,0),FALSE)</f>
        <v>0.79630699567818275</v>
      </c>
      <c r="O23" s="10">
        <f>HLOOKUP(REG_TRA_DEMANDS!O$3,'BY-Demands'!$J$5:$AK$14,MATCH($E23,'BY-Demands'!$I$5:$I$14,0),FALSE)*HLOOKUP(REG_TRA_DEMANDS!$F23,DEMANDS!$H$2:$CL$25,MATCH($E23,DEMANDS!$F$2:$F$25,0),FALSE)/HLOOKUP(2018,DEMANDS!$H$2:$CL$25,MATCH($E23,DEMANDS!$F$2:$F$25,0),FALSE)</f>
        <v>0.32963355767003205</v>
      </c>
      <c r="P23" s="10">
        <f>HLOOKUP(REG_TRA_DEMANDS!P$3,'BY-Demands'!$J$5:$AK$14,MATCH($E23,'BY-Demands'!$I$5:$I$14,0),FALSE)*HLOOKUP(REG_TRA_DEMANDS!$F23,DEMANDS!$H$2:$CL$25,MATCH($E23,DEMANDS!$F$2:$F$25,0),FALSE)/HLOOKUP(2018,DEMANDS!$H$2:$CL$25,MATCH($E23,DEMANDS!$F$2:$F$25,0),FALSE)</f>
        <v>0.37363607350859107</v>
      </c>
      <c r="Q23" s="10">
        <f>HLOOKUP(REG_TRA_DEMANDS!Q$3,'BY-Demands'!$J$5:$AK$14,MATCH($E23,'BY-Demands'!$I$5:$I$14,0),FALSE)*HLOOKUP(REG_TRA_DEMANDS!$F23,DEMANDS!$H$2:$CL$25,MATCH($E23,DEMANDS!$F$2:$F$25,0),FALSE)/HLOOKUP(2018,DEMANDS!$H$2:$CL$25,MATCH($E23,DEMANDS!$F$2:$F$25,0),FALSE)</f>
        <v>0.65029033227873068</v>
      </c>
      <c r="R23" s="10">
        <f>HLOOKUP(REG_TRA_DEMANDS!R$3,'BY-Demands'!$J$5:$AK$14,MATCH($E23,'BY-Demands'!$I$5:$I$14,0),FALSE)*HLOOKUP(REG_TRA_DEMANDS!$F23,DEMANDS!$H$2:$CL$25,MATCH($E23,DEMANDS!$F$2:$F$25,0),FALSE)/HLOOKUP(2018,DEMANDS!$H$2:$CL$25,MATCH($E23,DEMANDS!$F$2:$F$25,0),FALSE)</f>
        <v>0.57521604616970723</v>
      </c>
      <c r="S23" s="10">
        <f>HLOOKUP(REG_TRA_DEMANDS!S$3,'BY-Demands'!$J$5:$AK$14,MATCH($E23,'BY-Demands'!$I$5:$I$14,0),FALSE)*HLOOKUP(REG_TRA_DEMANDS!$F23,DEMANDS!$H$2:$CL$25,MATCH($E23,DEMANDS!$F$2:$F$25,0),FALSE)/HLOOKUP(2018,DEMANDS!$H$2:$CL$25,MATCH($E23,DEMANDS!$F$2:$F$25,0),FALSE)</f>
        <v>0.50626040151433915</v>
      </c>
      <c r="T23" s="10">
        <f>HLOOKUP(REG_TRA_DEMANDS!T$3,'BY-Demands'!$J$5:$AK$14,MATCH($E23,'BY-Demands'!$I$5:$I$14,0),FALSE)*HLOOKUP(REG_TRA_DEMANDS!$F23,DEMANDS!$H$2:$CL$25,MATCH($E23,DEMANDS!$F$2:$F$25,0),FALSE)/HLOOKUP(2018,DEMANDS!$H$2:$CL$25,MATCH($E23,DEMANDS!$F$2:$F$25,0),FALSE)</f>
        <v>2.1409078733620821</v>
      </c>
      <c r="U23" s="10">
        <f>HLOOKUP(REG_TRA_DEMANDS!U$3,'BY-Demands'!$J$5:$AK$14,MATCH($E23,'BY-Demands'!$I$5:$I$14,0),FALSE)*HLOOKUP(REG_TRA_DEMANDS!$F23,DEMANDS!$H$2:$CL$25,MATCH($E23,DEMANDS!$F$2:$F$25,0),FALSE)/HLOOKUP(2018,DEMANDS!$H$2:$CL$25,MATCH($E23,DEMANDS!$F$2:$F$25,0),FALSE)</f>
        <v>0.6554958902856961</v>
      </c>
      <c r="V23" s="10">
        <f>HLOOKUP(REG_TRA_DEMANDS!V$3,'BY-Demands'!$J$5:$AK$14,MATCH($E23,'BY-Demands'!$I$5:$I$14,0),FALSE)*HLOOKUP(REG_TRA_DEMANDS!$F23,DEMANDS!$H$2:$CL$25,MATCH($E23,DEMANDS!$F$2:$F$25,0),FALSE)/HLOOKUP(2018,DEMANDS!$H$2:$CL$25,MATCH($E23,DEMANDS!$F$2:$F$25,0),FALSE)</f>
        <v>0.7816257455812089</v>
      </c>
      <c r="W23" s="10">
        <f>HLOOKUP(REG_TRA_DEMANDS!W$3,'BY-Demands'!$J$5:$AK$14,MATCH($E23,'BY-Demands'!$I$5:$I$14,0),FALSE)*HLOOKUP(REG_TRA_DEMANDS!$F23,DEMANDS!$H$2:$CL$25,MATCH($E23,DEMANDS!$F$2:$F$25,0),FALSE)/HLOOKUP(2018,DEMANDS!$H$2:$CL$25,MATCH($E23,DEMANDS!$F$2:$F$25,0),FALSE)</f>
        <v>0.71258484246954024</v>
      </c>
      <c r="X23" s="10">
        <f>HLOOKUP(REG_TRA_DEMANDS!X$3,'BY-Demands'!$J$5:$AK$14,MATCH($E23,'BY-Demands'!$I$5:$I$14,0),FALSE)*HLOOKUP(REG_TRA_DEMANDS!$F23,DEMANDS!$H$2:$CL$25,MATCH($E23,DEMANDS!$F$2:$F$25,0),FALSE)/HLOOKUP(2018,DEMANDS!$H$2:$CL$25,MATCH($E23,DEMANDS!$F$2:$F$25,0),FALSE)</f>
        <v>0.4731792232774798</v>
      </c>
      <c r="Y23" s="10">
        <f>HLOOKUP(REG_TRA_DEMANDS!Y$3,'BY-Demands'!$J$5:$AK$14,MATCH($E23,'BY-Demands'!$I$5:$I$14,0),FALSE)*HLOOKUP(REG_TRA_DEMANDS!$F23,DEMANDS!$H$2:$CL$25,MATCH($E23,DEMANDS!$F$2:$F$25,0),FALSE)/HLOOKUP(2018,DEMANDS!$H$2:$CL$25,MATCH($E23,DEMANDS!$F$2:$F$25,0),FALSE)</f>
        <v>1.0575873020963393</v>
      </c>
      <c r="Z23" s="10">
        <f>HLOOKUP(REG_TRA_DEMANDS!Z$3,'BY-Demands'!$J$5:$AK$14,MATCH($E23,'BY-Demands'!$I$5:$I$14,0),FALSE)*HLOOKUP(REG_TRA_DEMANDS!$F23,DEMANDS!$H$2:$CL$25,MATCH($E23,DEMANDS!$F$2:$F$25,0),FALSE)/HLOOKUP(2018,DEMANDS!$H$2:$CL$25,MATCH($E23,DEMANDS!$F$2:$F$25,0),FALSE)</f>
        <v>0.13573335527068431</v>
      </c>
      <c r="AA23" s="10">
        <f>HLOOKUP(REG_TRA_DEMANDS!AA$3,'BY-Demands'!$J$5:$AK$14,MATCH($E23,'BY-Demands'!$I$5:$I$14,0),FALSE)*HLOOKUP(REG_TRA_DEMANDS!$F23,DEMANDS!$H$2:$CL$25,MATCH($E23,DEMANDS!$F$2:$F$25,0),FALSE)/HLOOKUP(2018,DEMANDS!$H$2:$CL$25,MATCH($E23,DEMANDS!$F$2:$F$25,0),FALSE)</f>
        <v>0.56638942074124676</v>
      </c>
      <c r="AB23" s="10">
        <f>HLOOKUP(REG_TRA_DEMANDS!AB$3,'BY-Demands'!$J$5:$AK$14,MATCH($E23,'BY-Demands'!$I$5:$I$14,0),FALSE)*HLOOKUP(REG_TRA_DEMANDS!$F23,DEMANDS!$H$2:$CL$25,MATCH($E23,DEMANDS!$F$2:$F$25,0),FALSE)/HLOOKUP(2018,DEMANDS!$H$2:$CL$25,MATCH($E23,DEMANDS!$F$2:$F$25,0),FALSE)</f>
        <v>0.29628398505560122</v>
      </c>
      <c r="AC23" s="10">
        <f>HLOOKUP(REG_TRA_DEMANDS!AC$3,'BY-Demands'!$J$5:$AK$14,MATCH($E23,'BY-Demands'!$I$5:$I$14,0),FALSE)*HLOOKUP(REG_TRA_DEMANDS!$F23,DEMANDS!$H$2:$CL$25,MATCH($E23,DEMANDS!$F$2:$F$25,0),FALSE)/HLOOKUP(2018,DEMANDS!$H$2:$CL$25,MATCH($E23,DEMANDS!$F$2:$F$25,0),FALSE)</f>
        <v>0.26121838358522564</v>
      </c>
      <c r="AD23" s="10">
        <f>HLOOKUP(REG_TRA_DEMANDS!AD$3,'BY-Demands'!$J$5:$AK$14,MATCH($E23,'BY-Demands'!$I$5:$I$14,0),FALSE)*HLOOKUP(REG_TRA_DEMANDS!$F23,DEMANDS!$H$2:$CL$25,MATCH($E23,DEMANDS!$F$2:$F$25,0),FALSE)/HLOOKUP(2018,DEMANDS!$H$2:$CL$25,MATCH($E23,DEMANDS!$F$2:$F$25,0),FALSE)</f>
        <v>0.29136283089261933</v>
      </c>
      <c r="AE23" s="10">
        <f>HLOOKUP(REG_TRA_DEMANDS!AE$3,'BY-Demands'!$J$5:$AK$14,MATCH($E23,'BY-Demands'!$I$5:$I$14,0),FALSE)*HLOOKUP(REG_TRA_DEMANDS!$F23,DEMANDS!$H$2:$CL$25,MATCH($E23,DEMANDS!$F$2:$F$25,0),FALSE)/HLOOKUP(2018,DEMANDS!$H$2:$CL$25,MATCH($E23,DEMANDS!$F$2:$F$25,0),FALSE)</f>
        <v>0.56519363232053854</v>
      </c>
      <c r="AF23" s="10">
        <f>HLOOKUP(REG_TRA_DEMANDS!AF$3,'BY-Demands'!$J$5:$AK$14,MATCH($E23,'BY-Demands'!$I$5:$I$14,0),FALSE)*HLOOKUP(REG_TRA_DEMANDS!$F23,DEMANDS!$H$2:$CL$25,MATCH($E23,DEMANDS!$F$2:$F$25,0),FALSE)/HLOOKUP(2018,DEMANDS!$H$2:$CL$25,MATCH($E23,DEMANDS!$F$2:$F$25,0),FALSE)</f>
        <v>0.27107484788735864</v>
      </c>
    </row>
    <row r="24" spans="4:32" x14ac:dyDescent="0.25">
      <c r="D24" s="1" t="s">
        <v>8</v>
      </c>
      <c r="E24" s="1" t="str">
        <f>DEMANDS!$F$17</f>
        <v>TRAPS</v>
      </c>
      <c r="F24" s="1">
        <v>2040</v>
      </c>
      <c r="G24" s="10">
        <f>HLOOKUP(REG_TRA_DEMANDS!G$3,'BY-Demands'!$J$5:$AK$14,MATCH($E24,'BY-Demands'!$I$5:$I$14,0),FALSE)*HLOOKUP(REG_TRA_DEMANDS!$F24,DEMANDS!$H$2:$CL$25,MATCH($E24,DEMANDS!$F$2:$F$25,0),FALSE)/HLOOKUP(2018,DEMANDS!$H$2:$CL$25,MATCH($E24,DEMANDS!$F$2:$F$25,0),FALSE)</f>
        <v>0.25129909554368574</v>
      </c>
      <c r="H24" s="10">
        <f>HLOOKUP(REG_TRA_DEMANDS!H$3,'BY-Demands'!$J$5:$AK$14,MATCH($E24,'BY-Demands'!$I$5:$I$14,0),FALSE)*HLOOKUP(REG_TRA_DEMANDS!$F24,DEMANDS!$H$2:$CL$25,MATCH($E24,DEMANDS!$F$2:$F$25,0),FALSE)/HLOOKUP(2018,DEMANDS!$H$2:$CL$25,MATCH($E24,DEMANDS!$F$2:$F$25,0),FALSE)</f>
        <v>5.0240647589501659</v>
      </c>
      <c r="I24" s="10">
        <f>HLOOKUP(REG_TRA_DEMANDS!I$3,'BY-Demands'!$J$5:$AK$14,MATCH($E24,'BY-Demands'!$I$5:$I$14,0),FALSE)*HLOOKUP(REG_TRA_DEMANDS!$F24,DEMANDS!$H$2:$CL$25,MATCH($E24,DEMANDS!$F$2:$F$25,0),FALSE)/HLOOKUP(2018,DEMANDS!$H$2:$CL$25,MATCH($E24,DEMANDS!$F$2:$F$25,0),FALSE)</f>
        <v>0.92656357072437623</v>
      </c>
      <c r="J24" s="10">
        <f>HLOOKUP(REG_TRA_DEMANDS!J$3,'BY-Demands'!$J$5:$AK$14,MATCH($E24,'BY-Demands'!$I$5:$I$14,0),FALSE)*HLOOKUP(REG_TRA_DEMANDS!$F24,DEMANDS!$H$2:$CL$25,MATCH($E24,DEMANDS!$F$2:$F$25,0),FALSE)/HLOOKUP(2018,DEMANDS!$H$2:$CL$25,MATCH($E24,DEMANDS!$F$2:$F$25,0),FALSE)</f>
        <v>0.42986569362734889</v>
      </c>
      <c r="K24" s="10">
        <f>HLOOKUP(REG_TRA_DEMANDS!K$3,'BY-Demands'!$J$5:$AK$14,MATCH($E24,'BY-Demands'!$I$5:$I$14,0),FALSE)*HLOOKUP(REG_TRA_DEMANDS!$F24,DEMANDS!$H$2:$CL$25,MATCH($E24,DEMANDS!$F$2:$F$25,0),FALSE)/HLOOKUP(2018,DEMANDS!$H$2:$CL$25,MATCH($E24,DEMANDS!$F$2:$F$25,0),FALSE)</f>
        <v>0.33890593429492899</v>
      </c>
      <c r="L24" s="10">
        <f>HLOOKUP(REG_TRA_DEMANDS!L$3,'BY-Demands'!$J$5:$AK$14,MATCH($E24,'BY-Demands'!$I$5:$I$14,0),FALSE)*HLOOKUP(REG_TRA_DEMANDS!$F24,DEMANDS!$H$2:$CL$25,MATCH($E24,DEMANDS!$F$2:$F$25,0),FALSE)/HLOOKUP(2018,DEMANDS!$H$2:$CL$25,MATCH($E24,DEMANDS!$F$2:$F$25,0),FALSE)</f>
        <v>0.17028867383318433</v>
      </c>
      <c r="M24" s="10">
        <f>HLOOKUP(REG_TRA_DEMANDS!M$3,'BY-Demands'!$J$5:$AK$14,MATCH($E24,'BY-Demands'!$I$5:$I$14,0),FALSE)*HLOOKUP(REG_TRA_DEMANDS!$F24,DEMANDS!$H$2:$CL$25,MATCH($E24,DEMANDS!$F$2:$F$25,0),FALSE)/HLOOKUP(2018,DEMANDS!$H$2:$CL$25,MATCH($E24,DEMANDS!$F$2:$F$25,0),FALSE)</f>
        <v>0.48830487914438298</v>
      </c>
      <c r="N24" s="10">
        <f>HLOOKUP(REG_TRA_DEMANDS!N$3,'BY-Demands'!$J$5:$AK$14,MATCH($E24,'BY-Demands'!$I$5:$I$14,0),FALSE)*HLOOKUP(REG_TRA_DEMANDS!$F24,DEMANDS!$H$2:$CL$25,MATCH($E24,DEMANDS!$F$2:$F$25,0),FALSE)/HLOOKUP(2018,DEMANDS!$H$2:$CL$25,MATCH($E24,DEMANDS!$F$2:$F$25,0),FALSE)</f>
        <v>0.80376233581102408</v>
      </c>
      <c r="O24" s="10">
        <f>HLOOKUP(REG_TRA_DEMANDS!O$3,'BY-Demands'!$J$5:$AK$14,MATCH($E24,'BY-Demands'!$I$5:$I$14,0),FALSE)*HLOOKUP(REG_TRA_DEMANDS!$F24,DEMANDS!$H$2:$CL$25,MATCH($E24,DEMANDS!$F$2:$F$25,0),FALSE)/HLOOKUP(2018,DEMANDS!$H$2:$CL$25,MATCH($E24,DEMANDS!$F$2:$F$25,0),FALSE)</f>
        <v>0.33271971703440595</v>
      </c>
      <c r="P24" s="10">
        <f>HLOOKUP(REG_TRA_DEMANDS!P$3,'BY-Demands'!$J$5:$AK$14,MATCH($E24,'BY-Demands'!$I$5:$I$14,0),FALSE)*HLOOKUP(REG_TRA_DEMANDS!$F24,DEMANDS!$H$2:$CL$25,MATCH($E24,DEMANDS!$F$2:$F$25,0),FALSE)/HLOOKUP(2018,DEMANDS!$H$2:$CL$25,MATCH($E24,DEMANDS!$F$2:$F$25,0),FALSE)</f>
        <v>0.37713420177950185</v>
      </c>
      <c r="Q24" s="10">
        <f>HLOOKUP(REG_TRA_DEMANDS!Q$3,'BY-Demands'!$J$5:$AK$14,MATCH($E24,'BY-Demands'!$I$5:$I$14,0),FALSE)*HLOOKUP(REG_TRA_DEMANDS!$F24,DEMANDS!$H$2:$CL$25,MATCH($E24,DEMANDS!$F$2:$F$25,0),FALSE)/HLOOKUP(2018,DEMANDS!$H$2:$CL$25,MATCH($E24,DEMANDS!$F$2:$F$25,0),FALSE)</f>
        <v>0.6563786068242875</v>
      </c>
      <c r="R24" s="10">
        <f>HLOOKUP(REG_TRA_DEMANDS!R$3,'BY-Demands'!$J$5:$AK$14,MATCH($E24,'BY-Demands'!$I$5:$I$14,0),FALSE)*HLOOKUP(REG_TRA_DEMANDS!$F24,DEMANDS!$H$2:$CL$25,MATCH($E24,DEMANDS!$F$2:$F$25,0),FALSE)/HLOOKUP(2018,DEMANDS!$H$2:$CL$25,MATCH($E24,DEMANDS!$F$2:$F$25,0),FALSE)</f>
        <v>0.58060144564169236</v>
      </c>
      <c r="S24" s="10">
        <f>HLOOKUP(REG_TRA_DEMANDS!S$3,'BY-Demands'!$J$5:$AK$14,MATCH($E24,'BY-Demands'!$I$5:$I$14,0),FALSE)*HLOOKUP(REG_TRA_DEMANDS!$F24,DEMANDS!$H$2:$CL$25,MATCH($E24,DEMANDS!$F$2:$F$25,0),FALSE)/HLOOKUP(2018,DEMANDS!$H$2:$CL$25,MATCH($E24,DEMANDS!$F$2:$F$25,0),FALSE)</f>
        <v>0.51100021104704807</v>
      </c>
      <c r="T24" s="10">
        <f>HLOOKUP(REG_TRA_DEMANDS!T$3,'BY-Demands'!$J$5:$AK$14,MATCH($E24,'BY-Demands'!$I$5:$I$14,0),FALSE)*HLOOKUP(REG_TRA_DEMANDS!$F24,DEMANDS!$H$2:$CL$25,MATCH($E24,DEMANDS!$F$2:$F$25,0),FALSE)/HLOOKUP(2018,DEMANDS!$H$2:$CL$25,MATCH($E24,DEMANDS!$F$2:$F$25,0),FALSE)</f>
        <v>2.1609518971815627</v>
      </c>
      <c r="U24" s="10">
        <f>HLOOKUP(REG_TRA_DEMANDS!U$3,'BY-Demands'!$J$5:$AK$14,MATCH($E24,'BY-Demands'!$I$5:$I$14,0),FALSE)*HLOOKUP(REG_TRA_DEMANDS!$F24,DEMANDS!$H$2:$CL$25,MATCH($E24,DEMANDS!$F$2:$F$25,0),FALSE)/HLOOKUP(2018,DEMANDS!$H$2:$CL$25,MATCH($E24,DEMANDS!$F$2:$F$25,0),FALSE)</f>
        <v>0.66163290131822816</v>
      </c>
      <c r="V24" s="10">
        <f>HLOOKUP(REG_TRA_DEMANDS!V$3,'BY-Demands'!$J$5:$AK$14,MATCH($E24,'BY-Demands'!$I$5:$I$14,0),FALSE)*HLOOKUP(REG_TRA_DEMANDS!$F24,DEMANDS!$H$2:$CL$25,MATCH($E24,DEMANDS!$F$2:$F$25,0),FALSE)/HLOOKUP(2018,DEMANDS!$H$2:$CL$25,MATCH($E24,DEMANDS!$F$2:$F$25,0),FALSE)</f>
        <v>0.78894363406080315</v>
      </c>
      <c r="W24" s="10">
        <f>HLOOKUP(REG_TRA_DEMANDS!W$3,'BY-Demands'!$J$5:$AK$14,MATCH($E24,'BY-Demands'!$I$5:$I$14,0),FALSE)*HLOOKUP(REG_TRA_DEMANDS!$F24,DEMANDS!$H$2:$CL$25,MATCH($E24,DEMANDS!$F$2:$F$25,0),FALSE)/HLOOKUP(2018,DEMANDS!$H$2:$CL$25,MATCH($E24,DEMANDS!$F$2:$F$25,0),FALSE)</f>
        <v>0.71925634278656703</v>
      </c>
      <c r="X24" s="10">
        <f>HLOOKUP(REG_TRA_DEMANDS!X$3,'BY-Demands'!$J$5:$AK$14,MATCH($E24,'BY-Demands'!$I$5:$I$14,0),FALSE)*HLOOKUP(REG_TRA_DEMANDS!$F24,DEMANDS!$H$2:$CL$25,MATCH($E24,DEMANDS!$F$2:$F$25,0),FALSE)/HLOOKUP(2018,DEMANDS!$H$2:$CL$25,MATCH($E24,DEMANDS!$F$2:$F$25,0),FALSE)</f>
        <v>0.47760931377332289</v>
      </c>
      <c r="Y24" s="10">
        <f>HLOOKUP(REG_TRA_DEMANDS!Y$3,'BY-Demands'!$J$5:$AK$14,MATCH($E24,'BY-Demands'!$I$5:$I$14,0),FALSE)*HLOOKUP(REG_TRA_DEMANDS!$F24,DEMANDS!$H$2:$CL$25,MATCH($E24,DEMANDS!$F$2:$F$25,0),FALSE)/HLOOKUP(2018,DEMANDS!$H$2:$CL$25,MATCH($E24,DEMANDS!$F$2:$F$25,0),FALSE)</f>
        <v>1.0674888514988874</v>
      </c>
      <c r="Z24" s="10">
        <f>HLOOKUP(REG_TRA_DEMANDS!Z$3,'BY-Demands'!$J$5:$AK$14,MATCH($E24,'BY-Demands'!$I$5:$I$14,0),FALSE)*HLOOKUP(REG_TRA_DEMANDS!$F24,DEMANDS!$H$2:$CL$25,MATCH($E24,DEMANDS!$F$2:$F$25,0),FALSE)/HLOOKUP(2018,DEMANDS!$H$2:$CL$25,MATCH($E24,DEMANDS!$F$2:$F$25,0),FALSE)</f>
        <v>0.13700414447184275</v>
      </c>
      <c r="AA24" s="10">
        <f>HLOOKUP(REG_TRA_DEMANDS!AA$3,'BY-Demands'!$J$5:$AK$14,MATCH($E24,'BY-Demands'!$I$5:$I$14,0),FALSE)*HLOOKUP(REG_TRA_DEMANDS!$F24,DEMANDS!$H$2:$CL$25,MATCH($E24,DEMANDS!$F$2:$F$25,0),FALSE)/HLOOKUP(2018,DEMANDS!$H$2:$CL$25,MATCH($E24,DEMANDS!$F$2:$F$25,0),FALSE)</f>
        <v>0.57169218186501758</v>
      </c>
      <c r="AB24" s="10">
        <f>HLOOKUP(REG_TRA_DEMANDS!AB$3,'BY-Demands'!$J$5:$AK$14,MATCH($E24,'BY-Demands'!$I$5:$I$14,0),FALSE)*HLOOKUP(REG_TRA_DEMANDS!$F24,DEMANDS!$H$2:$CL$25,MATCH($E24,DEMANDS!$F$2:$F$25,0),FALSE)/HLOOKUP(2018,DEMANDS!$H$2:$CL$25,MATCH($E24,DEMANDS!$F$2:$F$25,0),FALSE)</f>
        <v>0.29905791256909992</v>
      </c>
      <c r="AC24" s="10">
        <f>HLOOKUP(REG_TRA_DEMANDS!AC$3,'BY-Demands'!$J$5:$AK$14,MATCH($E24,'BY-Demands'!$I$5:$I$14,0),FALSE)*HLOOKUP(REG_TRA_DEMANDS!$F24,DEMANDS!$H$2:$CL$25,MATCH($E24,DEMANDS!$F$2:$F$25,0),FALSE)/HLOOKUP(2018,DEMANDS!$H$2:$CL$25,MATCH($E24,DEMANDS!$F$2:$F$25,0),FALSE)</f>
        <v>0.2636640131089501</v>
      </c>
      <c r="AD24" s="10">
        <f>HLOOKUP(REG_TRA_DEMANDS!AD$3,'BY-Demands'!$J$5:$AK$14,MATCH($E24,'BY-Demands'!$I$5:$I$14,0),FALSE)*HLOOKUP(REG_TRA_DEMANDS!$F24,DEMANDS!$H$2:$CL$25,MATCH($E24,DEMANDS!$F$2:$F$25,0),FALSE)/HLOOKUP(2018,DEMANDS!$H$2:$CL$25,MATCH($E24,DEMANDS!$F$2:$F$25,0),FALSE)</f>
        <v>0.29409068462009041</v>
      </c>
      <c r="AE24" s="10">
        <f>HLOOKUP(REG_TRA_DEMANDS!AE$3,'BY-Demands'!$J$5:$AK$14,MATCH($E24,'BY-Demands'!$I$5:$I$14,0),FALSE)*HLOOKUP(REG_TRA_DEMANDS!$F24,DEMANDS!$H$2:$CL$25,MATCH($E24,DEMANDS!$F$2:$F$25,0),FALSE)/HLOOKUP(2018,DEMANDS!$H$2:$CL$25,MATCH($E24,DEMANDS!$F$2:$F$25,0),FALSE)</f>
        <v>0.57048519800153197</v>
      </c>
      <c r="AF24" s="10">
        <f>HLOOKUP(REG_TRA_DEMANDS!AF$3,'BY-Demands'!$J$5:$AK$14,MATCH($E24,'BY-Demands'!$I$5:$I$14,0),FALSE)*HLOOKUP(REG_TRA_DEMANDS!$F24,DEMANDS!$H$2:$CL$25,MATCH($E24,DEMANDS!$F$2:$F$25,0),FALSE)/HLOOKUP(2018,DEMANDS!$H$2:$CL$25,MATCH($E24,DEMANDS!$F$2:$F$25,0),FALSE)</f>
        <v>0.2736127575169699</v>
      </c>
    </row>
    <row r="25" spans="4:32" x14ac:dyDescent="0.25">
      <c r="D25" s="1" t="s">
        <v>8</v>
      </c>
      <c r="E25" s="1" t="str">
        <f>DEMANDS!$F$17</f>
        <v>TRAPS</v>
      </c>
      <c r="F25" s="1">
        <v>2045</v>
      </c>
      <c r="G25" s="10">
        <f>HLOOKUP(REG_TRA_DEMANDS!G$3,'BY-Demands'!$J$5:$AK$14,MATCH($E25,'BY-Demands'!$I$5:$I$14,0),FALSE)*HLOOKUP(REG_TRA_DEMANDS!$F25,DEMANDS!$H$2:$CL$25,MATCH($E25,DEMANDS!$F$2:$F$25,0),FALSE)/HLOOKUP(2018,DEMANDS!$H$2:$CL$25,MATCH($E25,DEMANDS!$F$2:$F$25,0),FALSE)</f>
        <v>0.26406308183646249</v>
      </c>
      <c r="H25" s="10">
        <f>HLOOKUP(REG_TRA_DEMANDS!H$3,'BY-Demands'!$J$5:$AK$14,MATCH($E25,'BY-Demands'!$I$5:$I$14,0),FALSE)*HLOOKUP(REG_TRA_DEMANDS!$F25,DEMANDS!$H$2:$CL$25,MATCH($E25,DEMANDS!$F$2:$F$25,0),FALSE)/HLOOKUP(2018,DEMANDS!$H$2:$CL$25,MATCH($E25,DEMANDS!$F$2:$F$25,0),FALSE)</f>
        <v>5.2792471088051212</v>
      </c>
      <c r="I25" s="10">
        <f>HLOOKUP(REG_TRA_DEMANDS!I$3,'BY-Demands'!$J$5:$AK$14,MATCH($E25,'BY-Demands'!$I$5:$I$14,0),FALSE)*HLOOKUP(REG_TRA_DEMANDS!$F25,DEMANDS!$H$2:$CL$25,MATCH($E25,DEMANDS!$F$2:$F$25,0),FALSE)/HLOOKUP(2018,DEMANDS!$H$2:$CL$25,MATCH($E25,DEMANDS!$F$2:$F$25,0),FALSE)</f>
        <v>0.973625597312754</v>
      </c>
      <c r="J25" s="10">
        <f>HLOOKUP(REG_TRA_DEMANDS!J$3,'BY-Demands'!$J$5:$AK$14,MATCH($E25,'BY-Demands'!$I$5:$I$14,0),FALSE)*HLOOKUP(REG_TRA_DEMANDS!$F25,DEMANDS!$H$2:$CL$25,MATCH($E25,DEMANDS!$F$2:$F$25,0),FALSE)/HLOOKUP(2018,DEMANDS!$H$2:$CL$25,MATCH($E25,DEMANDS!$F$2:$F$25,0),FALSE)</f>
        <v>0.45169943644016625</v>
      </c>
      <c r="K25" s="10">
        <f>HLOOKUP(REG_TRA_DEMANDS!K$3,'BY-Demands'!$J$5:$AK$14,MATCH($E25,'BY-Demands'!$I$5:$I$14,0),FALSE)*HLOOKUP(REG_TRA_DEMANDS!$F25,DEMANDS!$H$2:$CL$25,MATCH($E25,DEMANDS!$F$2:$F$25,0),FALSE)/HLOOKUP(2018,DEMANDS!$H$2:$CL$25,MATCH($E25,DEMANDS!$F$2:$F$25,0),FALSE)</f>
        <v>0.35611964805908852</v>
      </c>
      <c r="L25" s="10">
        <f>HLOOKUP(REG_TRA_DEMANDS!L$3,'BY-Demands'!$J$5:$AK$14,MATCH($E25,'BY-Demands'!$I$5:$I$14,0),FALSE)*HLOOKUP(REG_TRA_DEMANDS!$F25,DEMANDS!$H$2:$CL$25,MATCH($E25,DEMANDS!$F$2:$F$25,0),FALSE)/HLOOKUP(2018,DEMANDS!$H$2:$CL$25,MATCH($E25,DEMANDS!$F$2:$F$25,0),FALSE)</f>
        <v>0.17893797793799773</v>
      </c>
      <c r="M25" s="10">
        <f>HLOOKUP(REG_TRA_DEMANDS!M$3,'BY-Demands'!$J$5:$AK$14,MATCH($E25,'BY-Demands'!$I$5:$I$14,0),FALSE)*HLOOKUP(REG_TRA_DEMANDS!$F25,DEMANDS!$H$2:$CL$25,MATCH($E25,DEMANDS!$F$2:$F$25,0),FALSE)/HLOOKUP(2018,DEMANDS!$H$2:$CL$25,MATCH($E25,DEMANDS!$F$2:$F$25,0),FALSE)</f>
        <v>0.51310686568003061</v>
      </c>
      <c r="N25" s="10">
        <f>HLOOKUP(REG_TRA_DEMANDS!N$3,'BY-Demands'!$J$5:$AK$14,MATCH($E25,'BY-Demands'!$I$5:$I$14,0),FALSE)*HLOOKUP(REG_TRA_DEMANDS!$F25,DEMANDS!$H$2:$CL$25,MATCH($E25,DEMANDS!$F$2:$F$25,0),FALSE)/HLOOKUP(2018,DEMANDS!$H$2:$CL$25,MATCH($E25,DEMANDS!$F$2:$F$25,0),FALSE)</f>
        <v>0.84458704078955305</v>
      </c>
      <c r="O25" s="10">
        <f>HLOOKUP(REG_TRA_DEMANDS!O$3,'BY-Demands'!$J$5:$AK$14,MATCH($E25,'BY-Demands'!$I$5:$I$14,0),FALSE)*HLOOKUP(REG_TRA_DEMANDS!$F25,DEMANDS!$H$2:$CL$25,MATCH($E25,DEMANDS!$F$2:$F$25,0),FALSE)/HLOOKUP(2018,DEMANDS!$H$2:$CL$25,MATCH($E25,DEMANDS!$F$2:$F$25,0),FALSE)</f>
        <v>0.34961922038667903</v>
      </c>
      <c r="P25" s="10">
        <f>HLOOKUP(REG_TRA_DEMANDS!P$3,'BY-Demands'!$J$5:$AK$14,MATCH($E25,'BY-Demands'!$I$5:$I$14,0),FALSE)*HLOOKUP(REG_TRA_DEMANDS!$F25,DEMANDS!$H$2:$CL$25,MATCH($E25,DEMANDS!$F$2:$F$25,0),FALSE)/HLOOKUP(2018,DEMANDS!$H$2:$CL$25,MATCH($E25,DEMANDS!$F$2:$F$25,0),FALSE)</f>
        <v>0.39628960610611252</v>
      </c>
      <c r="Q25" s="10">
        <f>HLOOKUP(REG_TRA_DEMANDS!Q$3,'BY-Demands'!$J$5:$AK$14,MATCH($E25,'BY-Demands'!$I$5:$I$14,0),FALSE)*HLOOKUP(REG_TRA_DEMANDS!$F25,DEMANDS!$H$2:$CL$25,MATCH($E25,DEMANDS!$F$2:$F$25,0),FALSE)/HLOOKUP(2018,DEMANDS!$H$2:$CL$25,MATCH($E25,DEMANDS!$F$2:$F$25,0),FALSE)</f>
        <v>0.68971739589653347</v>
      </c>
      <c r="R25" s="10">
        <f>HLOOKUP(REG_TRA_DEMANDS!R$3,'BY-Demands'!$J$5:$AK$14,MATCH($E25,'BY-Demands'!$I$5:$I$14,0),FALSE)*HLOOKUP(REG_TRA_DEMANDS!$F25,DEMANDS!$H$2:$CL$25,MATCH($E25,DEMANDS!$F$2:$F$25,0),FALSE)/HLOOKUP(2018,DEMANDS!$H$2:$CL$25,MATCH($E25,DEMANDS!$F$2:$F$25,0),FALSE)</f>
        <v>0.61009136034951772</v>
      </c>
      <c r="S25" s="10">
        <f>HLOOKUP(REG_TRA_DEMANDS!S$3,'BY-Demands'!$J$5:$AK$14,MATCH($E25,'BY-Demands'!$I$5:$I$14,0),FALSE)*HLOOKUP(REG_TRA_DEMANDS!$F25,DEMANDS!$H$2:$CL$25,MATCH($E25,DEMANDS!$F$2:$F$25,0),FALSE)/HLOOKUP(2018,DEMANDS!$H$2:$CL$25,MATCH($E25,DEMANDS!$F$2:$F$25,0),FALSE)</f>
        <v>0.53695493911838998</v>
      </c>
      <c r="T25" s="10">
        <f>HLOOKUP(REG_TRA_DEMANDS!T$3,'BY-Demands'!$J$5:$AK$14,MATCH($E25,'BY-Demands'!$I$5:$I$14,0),FALSE)*HLOOKUP(REG_TRA_DEMANDS!$F25,DEMANDS!$H$2:$CL$25,MATCH($E25,DEMANDS!$F$2:$F$25,0),FALSE)/HLOOKUP(2018,DEMANDS!$H$2:$CL$25,MATCH($E25,DEMANDS!$F$2:$F$25,0),FALSE)</f>
        <v>2.2707109885754289</v>
      </c>
      <c r="U25" s="10">
        <f>HLOOKUP(REG_TRA_DEMANDS!U$3,'BY-Demands'!$J$5:$AK$14,MATCH($E25,'BY-Demands'!$I$5:$I$14,0),FALSE)*HLOOKUP(REG_TRA_DEMANDS!$F25,DEMANDS!$H$2:$CL$25,MATCH($E25,DEMANDS!$F$2:$F$25,0),FALSE)/HLOOKUP(2018,DEMANDS!$H$2:$CL$25,MATCH($E25,DEMANDS!$F$2:$F$25,0),FALSE)</f>
        <v>0.6952385665714399</v>
      </c>
      <c r="V25" s="10">
        <f>HLOOKUP(REG_TRA_DEMANDS!V$3,'BY-Demands'!$J$5:$AK$14,MATCH($E25,'BY-Demands'!$I$5:$I$14,0),FALSE)*HLOOKUP(REG_TRA_DEMANDS!$F25,DEMANDS!$H$2:$CL$25,MATCH($E25,DEMANDS!$F$2:$F$25,0),FALSE)/HLOOKUP(2018,DEMANDS!$H$2:$CL$25,MATCH($E25,DEMANDS!$F$2:$F$25,0),FALSE)</f>
        <v>0.82901566738483468</v>
      </c>
      <c r="W25" s="10">
        <f>HLOOKUP(REG_TRA_DEMANDS!W$3,'BY-Demands'!$J$5:$AK$14,MATCH($E25,'BY-Demands'!$I$5:$I$14,0),FALSE)*HLOOKUP(REG_TRA_DEMANDS!$F25,DEMANDS!$H$2:$CL$25,MATCH($E25,DEMANDS!$F$2:$F$25,0),FALSE)/HLOOKUP(2018,DEMANDS!$H$2:$CL$25,MATCH($E25,DEMANDS!$F$2:$F$25,0),FALSE)</f>
        <v>0.75578881848234425</v>
      </c>
      <c r="X25" s="10">
        <f>HLOOKUP(REG_TRA_DEMANDS!X$3,'BY-Demands'!$J$5:$AK$14,MATCH($E25,'BY-Demands'!$I$5:$I$14,0),FALSE)*HLOOKUP(REG_TRA_DEMANDS!$F25,DEMANDS!$H$2:$CL$25,MATCH($E25,DEMANDS!$F$2:$F$25,0),FALSE)/HLOOKUP(2018,DEMANDS!$H$2:$CL$25,MATCH($E25,DEMANDS!$F$2:$F$25,0),FALSE)</f>
        <v>0.50186805104062626</v>
      </c>
      <c r="Y25" s="10">
        <f>HLOOKUP(REG_TRA_DEMANDS!Y$3,'BY-Demands'!$J$5:$AK$14,MATCH($E25,'BY-Demands'!$I$5:$I$14,0),FALSE)*HLOOKUP(REG_TRA_DEMANDS!$F25,DEMANDS!$H$2:$CL$25,MATCH($E25,DEMANDS!$F$2:$F$25,0),FALSE)/HLOOKUP(2018,DEMANDS!$H$2:$CL$25,MATCH($E25,DEMANDS!$F$2:$F$25,0),FALSE)</f>
        <v>1.121708756424312</v>
      </c>
      <c r="Z25" s="10">
        <f>HLOOKUP(REG_TRA_DEMANDS!Z$3,'BY-Demands'!$J$5:$AK$14,MATCH($E25,'BY-Demands'!$I$5:$I$14,0),FALSE)*HLOOKUP(REG_TRA_DEMANDS!$F25,DEMANDS!$H$2:$CL$25,MATCH($E25,DEMANDS!$F$2:$F$25,0),FALSE)/HLOOKUP(2018,DEMANDS!$H$2:$CL$25,MATCH($E25,DEMANDS!$F$2:$F$25,0),FALSE)</f>
        <v>0.1439628604127372</v>
      </c>
      <c r="AA25" s="10">
        <f>HLOOKUP(REG_TRA_DEMANDS!AA$3,'BY-Demands'!$J$5:$AK$14,MATCH($E25,'BY-Demands'!$I$5:$I$14,0),FALSE)*HLOOKUP(REG_TRA_DEMANDS!$F25,DEMANDS!$H$2:$CL$25,MATCH($E25,DEMANDS!$F$2:$F$25,0),FALSE)/HLOOKUP(2018,DEMANDS!$H$2:$CL$25,MATCH($E25,DEMANDS!$F$2:$F$25,0),FALSE)</f>
        <v>0.60072957715378894</v>
      </c>
      <c r="AB25" s="10">
        <f>HLOOKUP(REG_TRA_DEMANDS!AB$3,'BY-Demands'!$J$5:$AK$14,MATCH($E25,'BY-Demands'!$I$5:$I$14,0),FALSE)*HLOOKUP(REG_TRA_DEMANDS!$F25,DEMANDS!$H$2:$CL$25,MATCH($E25,DEMANDS!$F$2:$F$25,0),FALSE)/HLOOKUP(2018,DEMANDS!$H$2:$CL$25,MATCH($E25,DEMANDS!$F$2:$F$25,0),FALSE)</f>
        <v>0.31424766519642222</v>
      </c>
      <c r="AC25" s="10">
        <f>HLOOKUP(REG_TRA_DEMANDS!AC$3,'BY-Demands'!$J$5:$AK$14,MATCH($E25,'BY-Demands'!$I$5:$I$14,0),FALSE)*HLOOKUP(REG_TRA_DEMANDS!$F25,DEMANDS!$H$2:$CL$25,MATCH($E25,DEMANDS!$F$2:$F$25,0),FALSE)/HLOOKUP(2018,DEMANDS!$H$2:$CL$25,MATCH($E25,DEMANDS!$F$2:$F$25,0),FALSE)</f>
        <v>0.27705603842420284</v>
      </c>
      <c r="AD25" s="10">
        <f>HLOOKUP(REG_TRA_DEMANDS!AD$3,'BY-Demands'!$J$5:$AK$14,MATCH($E25,'BY-Demands'!$I$5:$I$14,0),FALSE)*HLOOKUP(REG_TRA_DEMANDS!$F25,DEMANDS!$H$2:$CL$25,MATCH($E25,DEMANDS!$F$2:$F$25,0),FALSE)/HLOOKUP(2018,DEMANDS!$H$2:$CL$25,MATCH($E25,DEMANDS!$F$2:$F$25,0),FALSE)</f>
        <v>0.3090281417534036</v>
      </c>
      <c r="AE25" s="10">
        <f>HLOOKUP(REG_TRA_DEMANDS!AE$3,'BY-Demands'!$J$5:$AK$14,MATCH($E25,'BY-Demands'!$I$5:$I$14,0),FALSE)*HLOOKUP(REG_TRA_DEMANDS!$F25,DEMANDS!$H$2:$CL$25,MATCH($E25,DEMANDS!$F$2:$F$25,0),FALSE)/HLOOKUP(2018,DEMANDS!$H$2:$CL$25,MATCH($E25,DEMANDS!$F$2:$F$25,0),FALSE)</f>
        <v>0.59946128815326816</v>
      </c>
      <c r="AF25" s="10">
        <f>HLOOKUP(REG_TRA_DEMANDS!AF$3,'BY-Demands'!$J$5:$AK$14,MATCH($E25,'BY-Demands'!$I$5:$I$14,0),FALSE)*HLOOKUP(REG_TRA_DEMANDS!$F25,DEMANDS!$H$2:$CL$25,MATCH($E25,DEMANDS!$F$2:$F$25,0),FALSE)/HLOOKUP(2018,DEMANDS!$H$2:$CL$25,MATCH($E25,DEMANDS!$F$2:$F$25,0),FALSE)</f>
        <v>0.28751009956239065</v>
      </c>
    </row>
    <row r="26" spans="4:32" x14ac:dyDescent="0.25">
      <c r="D26" s="1" t="s">
        <v>8</v>
      </c>
      <c r="E26" s="1" t="str">
        <f>DEMANDS!$F$17</f>
        <v>TRAPS</v>
      </c>
      <c r="F26" s="1">
        <v>2050</v>
      </c>
      <c r="G26" s="10">
        <f>HLOOKUP(REG_TRA_DEMANDS!G$3,'BY-Demands'!$J$5:$AK$14,MATCH($E26,'BY-Demands'!$I$5:$I$14,0),FALSE)*HLOOKUP(REG_TRA_DEMANDS!$F26,DEMANDS!$H$2:$CL$25,MATCH($E26,DEMANDS!$F$2:$F$25,0),FALSE)/HLOOKUP(2018,DEMANDS!$H$2:$CL$25,MATCH($E26,DEMANDS!$F$2:$F$25,0),FALSE)</f>
        <v>0.27605593507587711</v>
      </c>
      <c r="H26" s="10">
        <f>HLOOKUP(REG_TRA_DEMANDS!H$3,'BY-Demands'!$J$5:$AK$14,MATCH($E26,'BY-Demands'!$I$5:$I$14,0),FALSE)*HLOOKUP(REG_TRA_DEMANDS!$F26,DEMANDS!$H$2:$CL$25,MATCH($E26,DEMANDS!$F$2:$F$25,0),FALSE)/HLOOKUP(2018,DEMANDS!$H$2:$CL$25,MATCH($E26,DEMANDS!$F$2:$F$25,0),FALSE)</f>
        <v>5.5190126805396602</v>
      </c>
      <c r="I26" s="10">
        <f>HLOOKUP(REG_TRA_DEMANDS!I$3,'BY-Demands'!$J$5:$AK$14,MATCH($E26,'BY-Demands'!$I$5:$I$14,0),FALSE)*HLOOKUP(REG_TRA_DEMANDS!$F26,DEMANDS!$H$2:$CL$25,MATCH($E26,DEMANDS!$F$2:$F$25,0),FALSE)/HLOOKUP(2018,DEMANDS!$H$2:$CL$25,MATCH($E26,DEMANDS!$F$2:$F$25,0),FALSE)</f>
        <v>1.0178443832842843</v>
      </c>
      <c r="J26" s="10">
        <f>HLOOKUP(REG_TRA_DEMANDS!J$3,'BY-Demands'!$J$5:$AK$14,MATCH($E26,'BY-Demands'!$I$5:$I$14,0),FALSE)*HLOOKUP(REG_TRA_DEMANDS!$F26,DEMANDS!$H$2:$CL$25,MATCH($E26,DEMANDS!$F$2:$F$25,0),FALSE)/HLOOKUP(2018,DEMANDS!$H$2:$CL$25,MATCH($E26,DEMANDS!$F$2:$F$25,0),FALSE)</f>
        <v>0.47221409911803391</v>
      </c>
      <c r="K26" s="10">
        <f>HLOOKUP(REG_TRA_DEMANDS!K$3,'BY-Demands'!$J$5:$AK$14,MATCH($E26,'BY-Demands'!$I$5:$I$14,0),FALSE)*HLOOKUP(REG_TRA_DEMANDS!$F26,DEMANDS!$H$2:$CL$25,MATCH($E26,DEMANDS!$F$2:$F$25,0),FALSE)/HLOOKUP(2018,DEMANDS!$H$2:$CL$25,MATCH($E26,DEMANDS!$F$2:$F$25,0),FALSE)</f>
        <v>0.37229339959278313</v>
      </c>
      <c r="L26" s="10">
        <f>HLOOKUP(REG_TRA_DEMANDS!L$3,'BY-Demands'!$J$5:$AK$14,MATCH($E26,'BY-Demands'!$I$5:$I$14,0),FALSE)*HLOOKUP(REG_TRA_DEMANDS!$F26,DEMANDS!$H$2:$CL$25,MATCH($E26,DEMANDS!$F$2:$F$25,0),FALSE)/HLOOKUP(2018,DEMANDS!$H$2:$CL$25,MATCH($E26,DEMANDS!$F$2:$F$25,0),FALSE)</f>
        <v>0.18706473648918756</v>
      </c>
      <c r="M26" s="10">
        <f>HLOOKUP(REG_TRA_DEMANDS!M$3,'BY-Demands'!$J$5:$AK$14,MATCH($E26,'BY-Demands'!$I$5:$I$14,0),FALSE)*HLOOKUP(REG_TRA_DEMANDS!$F26,DEMANDS!$H$2:$CL$25,MATCH($E26,DEMANDS!$F$2:$F$25,0),FALSE)/HLOOKUP(2018,DEMANDS!$H$2:$CL$25,MATCH($E26,DEMANDS!$F$2:$F$25,0),FALSE)</f>
        <v>0.53641044637537227</v>
      </c>
      <c r="N26" s="10">
        <f>HLOOKUP(REG_TRA_DEMANDS!N$3,'BY-Demands'!$J$5:$AK$14,MATCH($E26,'BY-Demands'!$I$5:$I$14,0),FALSE)*HLOOKUP(REG_TRA_DEMANDS!$F26,DEMANDS!$H$2:$CL$25,MATCH($E26,DEMANDS!$F$2:$F$25,0),FALSE)/HLOOKUP(2018,DEMANDS!$H$2:$CL$25,MATCH($E26,DEMANDS!$F$2:$F$25,0),FALSE)</f>
        <v>0.88294533138306208</v>
      </c>
      <c r="O26" s="10">
        <f>HLOOKUP(REG_TRA_DEMANDS!O$3,'BY-Demands'!$J$5:$AK$14,MATCH($E26,'BY-Demands'!$I$5:$I$14,0),FALSE)*HLOOKUP(REG_TRA_DEMANDS!$F26,DEMANDS!$H$2:$CL$25,MATCH($E26,DEMANDS!$F$2:$F$25,0),FALSE)/HLOOKUP(2018,DEMANDS!$H$2:$CL$25,MATCH($E26,DEMANDS!$F$2:$F$25,0),FALSE)</f>
        <v>0.36549774445227606</v>
      </c>
      <c r="P26" s="10">
        <f>HLOOKUP(REG_TRA_DEMANDS!P$3,'BY-Demands'!$J$5:$AK$14,MATCH($E26,'BY-Demands'!$I$5:$I$14,0),FALSE)*HLOOKUP(REG_TRA_DEMANDS!$F26,DEMANDS!$H$2:$CL$25,MATCH($E26,DEMANDS!$F$2:$F$25,0),FALSE)/HLOOKUP(2018,DEMANDS!$H$2:$CL$25,MATCH($E26,DEMANDS!$F$2:$F$25,0),FALSE)</f>
        <v>0.41428774145045189</v>
      </c>
      <c r="Q26" s="10">
        <f>HLOOKUP(REG_TRA_DEMANDS!Q$3,'BY-Demands'!$J$5:$AK$14,MATCH($E26,'BY-Demands'!$I$5:$I$14,0),FALSE)*HLOOKUP(REG_TRA_DEMANDS!$F26,DEMANDS!$H$2:$CL$25,MATCH($E26,DEMANDS!$F$2:$F$25,0),FALSE)/HLOOKUP(2018,DEMANDS!$H$2:$CL$25,MATCH($E26,DEMANDS!$F$2:$F$25,0),FALSE)</f>
        <v>0.72104203032907821</v>
      </c>
      <c r="R26" s="10">
        <f>HLOOKUP(REG_TRA_DEMANDS!R$3,'BY-Demands'!$J$5:$AK$14,MATCH($E26,'BY-Demands'!$I$5:$I$14,0),FALSE)*HLOOKUP(REG_TRA_DEMANDS!$F26,DEMANDS!$H$2:$CL$25,MATCH($E26,DEMANDS!$F$2:$F$25,0),FALSE)/HLOOKUP(2018,DEMANDS!$H$2:$CL$25,MATCH($E26,DEMANDS!$F$2:$F$25,0),FALSE)</f>
        <v>0.63779964920391319</v>
      </c>
      <c r="S26" s="10">
        <f>HLOOKUP(REG_TRA_DEMANDS!S$3,'BY-Demands'!$J$5:$AK$14,MATCH($E26,'BY-Demands'!$I$5:$I$14,0),FALSE)*HLOOKUP(REG_TRA_DEMANDS!$F26,DEMANDS!$H$2:$CL$25,MATCH($E26,DEMANDS!$F$2:$F$25,0),FALSE)/HLOOKUP(2018,DEMANDS!$H$2:$CL$25,MATCH($E26,DEMANDS!$F$2:$F$25,0),FALSE)</f>
        <v>0.56134161875660538</v>
      </c>
      <c r="T26" s="10">
        <f>HLOOKUP(REG_TRA_DEMANDS!T$3,'BY-Demands'!$J$5:$AK$14,MATCH($E26,'BY-Demands'!$I$5:$I$14,0),FALSE)*HLOOKUP(REG_TRA_DEMANDS!$F26,DEMANDS!$H$2:$CL$25,MATCH($E26,DEMANDS!$F$2:$F$25,0),FALSE)/HLOOKUP(2018,DEMANDS!$H$2:$CL$25,MATCH($E26,DEMANDS!$F$2:$F$25,0),FALSE)</f>
        <v>2.373839011795186</v>
      </c>
      <c r="U26" s="10">
        <f>HLOOKUP(REG_TRA_DEMANDS!U$3,'BY-Demands'!$J$5:$AK$14,MATCH($E26,'BY-Demands'!$I$5:$I$14,0),FALSE)*HLOOKUP(REG_TRA_DEMANDS!$F26,DEMANDS!$H$2:$CL$25,MATCH($E26,DEMANDS!$F$2:$F$25,0),FALSE)/HLOOKUP(2018,DEMANDS!$H$2:$CL$25,MATCH($E26,DEMANDS!$F$2:$F$25,0),FALSE)</f>
        <v>0.7268139539269356</v>
      </c>
      <c r="V26" s="10">
        <f>HLOOKUP(REG_TRA_DEMANDS!V$3,'BY-Demands'!$J$5:$AK$14,MATCH($E26,'BY-Demands'!$I$5:$I$14,0),FALSE)*HLOOKUP(REG_TRA_DEMANDS!$F26,DEMANDS!$H$2:$CL$25,MATCH($E26,DEMANDS!$F$2:$F$25,0),FALSE)/HLOOKUP(2018,DEMANDS!$H$2:$CL$25,MATCH($E26,DEMANDS!$F$2:$F$25,0),FALSE)</f>
        <v>0.8666667587944209</v>
      </c>
      <c r="W26" s="10">
        <f>HLOOKUP(REG_TRA_DEMANDS!W$3,'BY-Demands'!$J$5:$AK$14,MATCH($E26,'BY-Demands'!$I$5:$I$14,0),FALSE)*HLOOKUP(REG_TRA_DEMANDS!$F26,DEMANDS!$H$2:$CL$25,MATCH($E26,DEMANDS!$F$2:$F$25,0),FALSE)/HLOOKUP(2018,DEMANDS!$H$2:$CL$25,MATCH($E26,DEMANDS!$F$2:$F$25,0),FALSE)</f>
        <v>0.7901141937563585</v>
      </c>
      <c r="X26" s="10">
        <f>HLOOKUP(REG_TRA_DEMANDS!X$3,'BY-Demands'!$J$5:$AK$14,MATCH($E26,'BY-Demands'!$I$5:$I$14,0),FALSE)*HLOOKUP(REG_TRA_DEMANDS!$F26,DEMANDS!$H$2:$CL$25,MATCH($E26,DEMANDS!$F$2:$F$25,0),FALSE)/HLOOKUP(2018,DEMANDS!$H$2:$CL$25,MATCH($E26,DEMANDS!$F$2:$F$25,0),FALSE)</f>
        <v>0.52466120273688943</v>
      </c>
      <c r="Y26" s="10">
        <f>HLOOKUP(REG_TRA_DEMANDS!Y$3,'BY-Demands'!$J$5:$AK$14,MATCH($E26,'BY-Demands'!$I$5:$I$14,0),FALSE)*HLOOKUP(REG_TRA_DEMANDS!$F26,DEMANDS!$H$2:$CL$25,MATCH($E26,DEMANDS!$F$2:$F$25,0),FALSE)/HLOOKUP(2018,DEMANDS!$H$2:$CL$25,MATCH($E26,DEMANDS!$F$2:$F$25,0),FALSE)</f>
        <v>1.1726529792956268</v>
      </c>
      <c r="Z26" s="10">
        <f>HLOOKUP(REG_TRA_DEMANDS!Z$3,'BY-Demands'!$J$5:$AK$14,MATCH($E26,'BY-Demands'!$I$5:$I$14,0),FALSE)*HLOOKUP(REG_TRA_DEMANDS!$F26,DEMANDS!$H$2:$CL$25,MATCH($E26,DEMANDS!$F$2:$F$25,0),FALSE)/HLOOKUP(2018,DEMANDS!$H$2:$CL$25,MATCH($E26,DEMANDS!$F$2:$F$25,0),FALSE)</f>
        <v>0.1505011672629373</v>
      </c>
      <c r="AA26" s="10">
        <f>HLOOKUP(REG_TRA_DEMANDS!AA$3,'BY-Demands'!$J$5:$AK$14,MATCH($E26,'BY-Demands'!$I$5:$I$14,0),FALSE)*HLOOKUP(REG_TRA_DEMANDS!$F26,DEMANDS!$H$2:$CL$25,MATCH($E26,DEMANDS!$F$2:$F$25,0),FALSE)/HLOOKUP(2018,DEMANDS!$H$2:$CL$25,MATCH($E26,DEMANDS!$F$2:$F$25,0),FALSE)</f>
        <v>0.62801268543714517</v>
      </c>
      <c r="AB26" s="10">
        <f>HLOOKUP(REG_TRA_DEMANDS!AB$3,'BY-Demands'!$J$5:$AK$14,MATCH($E26,'BY-Demands'!$I$5:$I$14,0),FALSE)*HLOOKUP(REG_TRA_DEMANDS!$F26,DEMANDS!$H$2:$CL$25,MATCH($E26,DEMANDS!$F$2:$F$25,0),FALSE)/HLOOKUP(2018,DEMANDS!$H$2:$CL$25,MATCH($E26,DEMANDS!$F$2:$F$25,0),FALSE)</f>
        <v>0.32851973270135054</v>
      </c>
      <c r="AC26" s="10">
        <f>HLOOKUP(REG_TRA_DEMANDS!AC$3,'BY-Demands'!$J$5:$AK$14,MATCH($E26,'BY-Demands'!$I$5:$I$14,0),FALSE)*HLOOKUP(REG_TRA_DEMANDS!$F26,DEMANDS!$H$2:$CL$25,MATCH($E26,DEMANDS!$F$2:$F$25,0),FALSE)/HLOOKUP(2018,DEMANDS!$H$2:$CL$25,MATCH($E26,DEMANDS!$F$2:$F$25,0),FALSE)</f>
        <v>0.28963898786494613</v>
      </c>
      <c r="AD26" s="10">
        <f>HLOOKUP(REG_TRA_DEMANDS!AD$3,'BY-Demands'!$J$5:$AK$14,MATCH($E26,'BY-Demands'!$I$5:$I$14,0),FALSE)*HLOOKUP(REG_TRA_DEMANDS!$F26,DEMANDS!$H$2:$CL$25,MATCH($E26,DEMANDS!$F$2:$F$25,0),FALSE)/HLOOKUP(2018,DEMANDS!$H$2:$CL$25,MATCH($E26,DEMANDS!$F$2:$F$25,0),FALSE)</f>
        <v>0.32306315613376602</v>
      </c>
      <c r="AE26" s="10">
        <f>HLOOKUP(REG_TRA_DEMANDS!AE$3,'BY-Demands'!$J$5:$AK$14,MATCH($E26,'BY-Demands'!$I$5:$I$14,0),FALSE)*HLOOKUP(REG_TRA_DEMANDS!$F26,DEMANDS!$H$2:$CL$25,MATCH($E26,DEMANDS!$F$2:$F$25,0),FALSE)/HLOOKUP(2018,DEMANDS!$H$2:$CL$25,MATCH($E26,DEMANDS!$F$2:$F$25,0),FALSE)</f>
        <v>0.62668679503417701</v>
      </c>
      <c r="AF26" s="10">
        <f>HLOOKUP(REG_TRA_DEMANDS!AF$3,'BY-Demands'!$J$5:$AK$14,MATCH($E26,'BY-Demands'!$I$5:$I$14,0),FALSE)*HLOOKUP(REG_TRA_DEMANDS!$F26,DEMANDS!$H$2:$CL$25,MATCH($E26,DEMANDS!$F$2:$F$25,0),FALSE)/HLOOKUP(2018,DEMANDS!$H$2:$CL$25,MATCH($E26,DEMANDS!$F$2:$F$25,0),FALSE)</f>
        <v>0.30056783714888385</v>
      </c>
    </row>
    <row r="27" spans="4:32" x14ac:dyDescent="0.25">
      <c r="D27" s="1" t="s">
        <v>8</v>
      </c>
      <c r="E27" s="1" t="str">
        <f>DEMANDS!$F$17</f>
        <v>TRAPS</v>
      </c>
      <c r="F27" s="1">
        <v>2055</v>
      </c>
      <c r="G27" s="10">
        <f>HLOOKUP(REG_TRA_DEMANDS!G$3,'BY-Demands'!$J$5:$AK$14,MATCH($E27,'BY-Demands'!$I$5:$I$14,0),FALSE)*HLOOKUP(REG_TRA_DEMANDS!$F27,DEMANDS!$H$2:$CL$25,MATCH($E27,DEMANDS!$F$2:$F$25,0),FALSE)/HLOOKUP(2018,DEMANDS!$H$2:$CL$25,MATCH($E27,DEMANDS!$F$2:$F$25,0),FALSE)</f>
        <v>0.28448685008043495</v>
      </c>
      <c r="H27" s="10">
        <f>HLOOKUP(REG_TRA_DEMANDS!H$3,'BY-Demands'!$J$5:$AK$14,MATCH($E27,'BY-Demands'!$I$5:$I$14,0),FALSE)*HLOOKUP(REG_TRA_DEMANDS!$F27,DEMANDS!$H$2:$CL$25,MATCH($E27,DEMANDS!$F$2:$F$25,0),FALSE)/HLOOKUP(2018,DEMANDS!$H$2:$CL$25,MATCH($E27,DEMANDS!$F$2:$F$25,0),FALSE)</f>
        <v>5.6875666614780425</v>
      </c>
      <c r="I27" s="10">
        <f>HLOOKUP(REG_TRA_DEMANDS!I$3,'BY-Demands'!$J$5:$AK$14,MATCH($E27,'BY-Demands'!$I$5:$I$14,0),FALSE)*HLOOKUP(REG_TRA_DEMANDS!$F27,DEMANDS!$H$2:$CL$25,MATCH($E27,DEMANDS!$F$2:$F$25,0),FALSE)/HLOOKUP(2018,DEMANDS!$H$2:$CL$25,MATCH($E27,DEMANDS!$F$2:$F$25,0),FALSE)</f>
        <v>1.0489299655630266</v>
      </c>
      <c r="J27" s="10">
        <f>HLOOKUP(REG_TRA_DEMANDS!J$3,'BY-Demands'!$J$5:$AK$14,MATCH($E27,'BY-Demands'!$I$5:$I$14,0),FALSE)*HLOOKUP(REG_TRA_DEMANDS!$F27,DEMANDS!$H$2:$CL$25,MATCH($E27,DEMANDS!$F$2:$F$25,0),FALSE)/HLOOKUP(2018,DEMANDS!$H$2:$CL$25,MATCH($E27,DEMANDS!$F$2:$F$25,0),FALSE)</f>
        <v>0.48663580293876041</v>
      </c>
      <c r="K27" s="10">
        <f>HLOOKUP(REG_TRA_DEMANDS!K$3,'BY-Demands'!$J$5:$AK$14,MATCH($E27,'BY-Demands'!$I$5:$I$14,0),FALSE)*HLOOKUP(REG_TRA_DEMANDS!$F27,DEMANDS!$H$2:$CL$25,MATCH($E27,DEMANDS!$F$2:$F$25,0),FALSE)/HLOOKUP(2018,DEMANDS!$H$2:$CL$25,MATCH($E27,DEMANDS!$F$2:$F$25,0),FALSE)</f>
        <v>0.38366346489444708</v>
      </c>
      <c r="L27" s="10">
        <f>HLOOKUP(REG_TRA_DEMANDS!L$3,'BY-Demands'!$J$5:$AK$14,MATCH($E27,'BY-Demands'!$I$5:$I$14,0),FALSE)*HLOOKUP(REG_TRA_DEMANDS!$F27,DEMANDS!$H$2:$CL$25,MATCH($E27,DEMANDS!$F$2:$F$25,0),FALSE)/HLOOKUP(2018,DEMANDS!$H$2:$CL$25,MATCH($E27,DEMANDS!$F$2:$F$25,0),FALSE)</f>
        <v>0.19277780653514348</v>
      </c>
      <c r="M27" s="10">
        <f>HLOOKUP(REG_TRA_DEMANDS!M$3,'BY-Demands'!$J$5:$AK$14,MATCH($E27,'BY-Demands'!$I$5:$I$14,0),FALSE)*HLOOKUP(REG_TRA_DEMANDS!$F27,DEMANDS!$H$2:$CL$25,MATCH($E27,DEMANDS!$F$2:$F$25,0),FALSE)/HLOOKUP(2018,DEMANDS!$H$2:$CL$25,MATCH($E27,DEMANDS!$F$2:$F$25,0),FALSE)</f>
        <v>0.55279274541815371</v>
      </c>
      <c r="N27" s="10">
        <f>HLOOKUP(REG_TRA_DEMANDS!N$3,'BY-Demands'!$J$5:$AK$14,MATCH($E27,'BY-Demands'!$I$5:$I$14,0),FALSE)*HLOOKUP(REG_TRA_DEMANDS!$F27,DEMANDS!$H$2:$CL$25,MATCH($E27,DEMANDS!$F$2:$F$25,0),FALSE)/HLOOKUP(2018,DEMANDS!$H$2:$CL$25,MATCH($E27,DEMANDS!$F$2:$F$25,0),FALSE)</f>
        <v>0.9099110151330444</v>
      </c>
      <c r="O27" s="10">
        <f>HLOOKUP(REG_TRA_DEMANDS!O$3,'BY-Demands'!$J$5:$AK$14,MATCH($E27,'BY-Demands'!$I$5:$I$14,0),FALSE)*HLOOKUP(REG_TRA_DEMANDS!$F27,DEMANDS!$H$2:$CL$25,MATCH($E27,DEMANDS!$F$2:$F$25,0),FALSE)/HLOOKUP(2018,DEMANDS!$H$2:$CL$25,MATCH($E27,DEMANDS!$F$2:$F$25,0),FALSE)</f>
        <v>0.37666026634113803</v>
      </c>
      <c r="P27" s="10">
        <f>HLOOKUP(REG_TRA_DEMANDS!P$3,'BY-Demands'!$J$5:$AK$14,MATCH($E27,'BY-Demands'!$I$5:$I$14,0),FALSE)*HLOOKUP(REG_TRA_DEMANDS!$F27,DEMANDS!$H$2:$CL$25,MATCH($E27,DEMANDS!$F$2:$F$25,0),FALSE)/HLOOKUP(2018,DEMANDS!$H$2:$CL$25,MATCH($E27,DEMANDS!$F$2:$F$25,0),FALSE)</f>
        <v>0.42694033931848524</v>
      </c>
      <c r="Q27" s="10">
        <f>HLOOKUP(REG_TRA_DEMANDS!Q$3,'BY-Demands'!$J$5:$AK$14,MATCH($E27,'BY-Demands'!$I$5:$I$14,0),FALSE)*HLOOKUP(REG_TRA_DEMANDS!$F27,DEMANDS!$H$2:$CL$25,MATCH($E27,DEMANDS!$F$2:$F$25,0),FALSE)/HLOOKUP(2018,DEMANDS!$H$2:$CL$25,MATCH($E27,DEMANDS!$F$2:$F$25,0),FALSE)</f>
        <v>0.7430630894696737</v>
      </c>
      <c r="R27" s="10">
        <f>HLOOKUP(REG_TRA_DEMANDS!R$3,'BY-Demands'!$J$5:$AK$14,MATCH($E27,'BY-Demands'!$I$5:$I$14,0),FALSE)*HLOOKUP(REG_TRA_DEMANDS!$F27,DEMANDS!$H$2:$CL$25,MATCH($E27,DEMANDS!$F$2:$F$25,0),FALSE)/HLOOKUP(2018,DEMANDS!$H$2:$CL$25,MATCH($E27,DEMANDS!$F$2:$F$25,0),FALSE)</f>
        <v>0.6572784357436664</v>
      </c>
      <c r="S27" s="10">
        <f>HLOOKUP(REG_TRA_DEMANDS!S$3,'BY-Demands'!$J$5:$AK$14,MATCH($E27,'BY-Demands'!$I$5:$I$14,0),FALSE)*HLOOKUP(REG_TRA_DEMANDS!$F27,DEMANDS!$H$2:$CL$25,MATCH($E27,DEMANDS!$F$2:$F$25,0),FALSE)/HLOOKUP(2018,DEMANDS!$H$2:$CL$25,MATCH($E27,DEMANDS!$F$2:$F$25,0),FALSE)</f>
        <v>0.57848533086320075</v>
      </c>
      <c r="T27" s="10">
        <f>HLOOKUP(REG_TRA_DEMANDS!T$3,'BY-Demands'!$J$5:$AK$14,MATCH($E27,'BY-Demands'!$I$5:$I$14,0),FALSE)*HLOOKUP(REG_TRA_DEMANDS!$F27,DEMANDS!$H$2:$CL$25,MATCH($E27,DEMANDS!$F$2:$F$25,0),FALSE)/HLOOKUP(2018,DEMANDS!$H$2:$CL$25,MATCH($E27,DEMANDS!$F$2:$F$25,0),FALSE)</f>
        <v>2.4463374890963445</v>
      </c>
      <c r="U27" s="10">
        <f>HLOOKUP(REG_TRA_DEMANDS!U$3,'BY-Demands'!$J$5:$AK$14,MATCH($E27,'BY-Demands'!$I$5:$I$14,0),FALSE)*HLOOKUP(REG_TRA_DEMANDS!$F27,DEMANDS!$H$2:$CL$25,MATCH($E27,DEMANDS!$F$2:$F$25,0),FALSE)/HLOOKUP(2018,DEMANDS!$H$2:$CL$25,MATCH($E27,DEMANDS!$F$2:$F$25,0),FALSE)</f>
        <v>0.74901129110065123</v>
      </c>
      <c r="V27" s="10">
        <f>HLOOKUP(REG_TRA_DEMANDS!V$3,'BY-Demands'!$J$5:$AK$14,MATCH($E27,'BY-Demands'!$I$5:$I$14,0),FALSE)*HLOOKUP(REG_TRA_DEMANDS!$F27,DEMANDS!$H$2:$CL$25,MATCH($E27,DEMANDS!$F$2:$F$25,0),FALSE)/HLOOKUP(2018,DEMANDS!$H$2:$CL$25,MATCH($E27,DEMANDS!$F$2:$F$25,0),FALSE)</f>
        <v>0.89313528510472462</v>
      </c>
      <c r="W27" s="10">
        <f>HLOOKUP(REG_TRA_DEMANDS!W$3,'BY-Demands'!$J$5:$AK$14,MATCH($E27,'BY-Demands'!$I$5:$I$14,0),FALSE)*HLOOKUP(REG_TRA_DEMANDS!$F27,DEMANDS!$H$2:$CL$25,MATCH($E27,DEMANDS!$F$2:$F$25,0),FALSE)/HLOOKUP(2018,DEMANDS!$H$2:$CL$25,MATCH($E27,DEMANDS!$F$2:$F$25,0),FALSE)</f>
        <v>0.81424475849000066</v>
      </c>
      <c r="X27" s="10">
        <f>HLOOKUP(REG_TRA_DEMANDS!X$3,'BY-Demands'!$J$5:$AK$14,MATCH($E27,'BY-Demands'!$I$5:$I$14,0),FALSE)*HLOOKUP(REG_TRA_DEMANDS!$F27,DEMANDS!$H$2:$CL$25,MATCH($E27,DEMANDS!$F$2:$F$25,0),FALSE)/HLOOKUP(2018,DEMANDS!$H$2:$CL$25,MATCH($E27,DEMANDS!$F$2:$F$25,0),FALSE)</f>
        <v>0.54068467278200172</v>
      </c>
      <c r="Y27" s="10">
        <f>HLOOKUP(REG_TRA_DEMANDS!Y$3,'BY-Demands'!$J$5:$AK$14,MATCH($E27,'BY-Demands'!$I$5:$I$14,0),FALSE)*HLOOKUP(REG_TRA_DEMANDS!$F27,DEMANDS!$H$2:$CL$25,MATCH($E27,DEMANDS!$F$2:$F$25,0),FALSE)/HLOOKUP(2018,DEMANDS!$H$2:$CL$25,MATCH($E27,DEMANDS!$F$2:$F$25,0),FALSE)</f>
        <v>1.2084665096063065</v>
      </c>
      <c r="Z27" s="10">
        <f>HLOOKUP(REG_TRA_DEMANDS!Z$3,'BY-Demands'!$J$5:$AK$14,MATCH($E27,'BY-Demands'!$I$5:$I$14,0),FALSE)*HLOOKUP(REG_TRA_DEMANDS!$F27,DEMANDS!$H$2:$CL$25,MATCH($E27,DEMANDS!$F$2:$F$25,0),FALSE)/HLOOKUP(2018,DEMANDS!$H$2:$CL$25,MATCH($E27,DEMANDS!$F$2:$F$25,0),FALSE)</f>
        <v>0.15509756381906206</v>
      </c>
      <c r="AA27" s="10">
        <f>HLOOKUP(REG_TRA_DEMANDS!AA$3,'BY-Demands'!$J$5:$AK$14,MATCH($E27,'BY-Demands'!$I$5:$I$14,0),FALSE)*HLOOKUP(REG_TRA_DEMANDS!$F27,DEMANDS!$H$2:$CL$25,MATCH($E27,DEMANDS!$F$2:$F$25,0),FALSE)/HLOOKUP(2018,DEMANDS!$H$2:$CL$25,MATCH($E27,DEMANDS!$F$2:$F$25,0),FALSE)</f>
        <v>0.64719257219179638</v>
      </c>
      <c r="AB27" s="10">
        <f>HLOOKUP(REG_TRA_DEMANDS!AB$3,'BY-Demands'!$J$5:$AK$14,MATCH($E27,'BY-Demands'!$I$5:$I$14,0),FALSE)*HLOOKUP(REG_TRA_DEMANDS!$F27,DEMANDS!$H$2:$CL$25,MATCH($E27,DEMANDS!$F$2:$F$25,0),FALSE)/HLOOKUP(2018,DEMANDS!$H$2:$CL$25,MATCH($E27,DEMANDS!$F$2:$F$25,0),FALSE)</f>
        <v>0.33855292377534008</v>
      </c>
      <c r="AC27" s="10">
        <f>HLOOKUP(REG_TRA_DEMANDS!AC$3,'BY-Demands'!$J$5:$AK$14,MATCH($E27,'BY-Demands'!$I$5:$I$14,0),FALSE)*HLOOKUP(REG_TRA_DEMANDS!$F27,DEMANDS!$H$2:$CL$25,MATCH($E27,DEMANDS!$F$2:$F$25,0),FALSE)/HLOOKUP(2018,DEMANDS!$H$2:$CL$25,MATCH($E27,DEMANDS!$F$2:$F$25,0),FALSE)</f>
        <v>0.29848473750631616</v>
      </c>
      <c r="AD27" s="10">
        <f>HLOOKUP(REG_TRA_DEMANDS!AD$3,'BY-Demands'!$J$5:$AK$14,MATCH($E27,'BY-Demands'!$I$5:$I$14,0),FALSE)*HLOOKUP(REG_TRA_DEMANDS!$F27,DEMANDS!$H$2:$CL$25,MATCH($E27,DEMANDS!$F$2:$F$25,0),FALSE)/HLOOKUP(2018,DEMANDS!$H$2:$CL$25,MATCH($E27,DEMANDS!$F$2:$F$25,0),FALSE)</f>
        <v>0.33292970006342043</v>
      </c>
      <c r="AE27" s="10">
        <f>HLOOKUP(REG_TRA_DEMANDS!AE$3,'BY-Demands'!$J$5:$AK$14,MATCH($E27,'BY-Demands'!$I$5:$I$14,0),FALSE)*HLOOKUP(REG_TRA_DEMANDS!$F27,DEMANDS!$H$2:$CL$25,MATCH($E27,DEMANDS!$F$2:$F$25,0),FALSE)/HLOOKUP(2018,DEMANDS!$H$2:$CL$25,MATCH($E27,DEMANDS!$F$2:$F$25,0),FALSE)</f>
        <v>0.6458261882950378</v>
      </c>
      <c r="AF27" s="10">
        <f>HLOOKUP(REG_TRA_DEMANDS!AF$3,'BY-Demands'!$J$5:$AK$14,MATCH($E27,'BY-Demands'!$I$5:$I$14,0),FALSE)*HLOOKUP(REG_TRA_DEMANDS!$F27,DEMANDS!$H$2:$CL$25,MATCH($E27,DEMANDS!$F$2:$F$25,0),FALSE)/HLOOKUP(2018,DEMANDS!$H$2:$CL$25,MATCH($E27,DEMANDS!$F$2:$F$25,0),FALSE)</f>
        <v>0.30974736044878864</v>
      </c>
    </row>
    <row r="28" spans="4:32" x14ac:dyDescent="0.25">
      <c r="D28" s="1" t="s">
        <v>8</v>
      </c>
      <c r="E28" s="1" t="str">
        <f>DEMANDS!$F$17</f>
        <v>TRAPS</v>
      </c>
      <c r="F28" s="1">
        <v>2060</v>
      </c>
      <c r="G28" s="10">
        <f>HLOOKUP(REG_TRA_DEMANDS!G$3,'BY-Demands'!$J$5:$AK$14,MATCH($E28,'BY-Demands'!$I$5:$I$14,0),FALSE)*HLOOKUP(REG_TRA_DEMANDS!$F28,DEMANDS!$H$2:$CL$25,MATCH($E28,DEMANDS!$F$2:$F$25,0),FALSE)/HLOOKUP(2018,DEMANDS!$H$2:$CL$25,MATCH($E28,DEMANDS!$F$2:$F$25,0),FALSE)</f>
        <v>0.29215821612002379</v>
      </c>
      <c r="H28" s="10">
        <f>HLOOKUP(REG_TRA_DEMANDS!H$3,'BY-Demands'!$J$5:$AK$14,MATCH($E28,'BY-Demands'!$I$5:$I$14,0),FALSE)*HLOOKUP(REG_TRA_DEMANDS!$F28,DEMANDS!$H$2:$CL$25,MATCH($E28,DEMANDS!$F$2:$F$25,0),FALSE)/HLOOKUP(2018,DEMANDS!$H$2:$CL$25,MATCH($E28,DEMANDS!$F$2:$F$25,0),FALSE)</f>
        <v>5.8409354576892714</v>
      </c>
      <c r="I28" s="10">
        <f>HLOOKUP(REG_TRA_DEMANDS!I$3,'BY-Demands'!$J$5:$AK$14,MATCH($E28,'BY-Demands'!$I$5:$I$14,0),FALSE)*HLOOKUP(REG_TRA_DEMANDS!$F28,DEMANDS!$H$2:$CL$25,MATCH($E28,DEMANDS!$F$2:$F$25,0),FALSE)/HLOOKUP(2018,DEMANDS!$H$2:$CL$25,MATCH($E28,DEMANDS!$F$2:$F$25,0),FALSE)</f>
        <v>1.0772150188561833</v>
      </c>
      <c r="J28" s="10">
        <f>HLOOKUP(REG_TRA_DEMANDS!J$3,'BY-Demands'!$J$5:$AK$14,MATCH($E28,'BY-Demands'!$I$5:$I$14,0),FALSE)*HLOOKUP(REG_TRA_DEMANDS!$F28,DEMANDS!$H$2:$CL$25,MATCH($E28,DEMANDS!$F$2:$F$25,0),FALSE)/HLOOKUP(2018,DEMANDS!$H$2:$CL$25,MATCH($E28,DEMANDS!$F$2:$F$25,0),FALSE)</f>
        <v>0.49975824206470582</v>
      </c>
      <c r="K28" s="10">
        <f>HLOOKUP(REG_TRA_DEMANDS!K$3,'BY-Demands'!$J$5:$AK$14,MATCH($E28,'BY-Demands'!$I$5:$I$14,0),FALSE)*HLOOKUP(REG_TRA_DEMANDS!$F28,DEMANDS!$H$2:$CL$25,MATCH($E28,DEMANDS!$F$2:$F$25,0),FALSE)/HLOOKUP(2018,DEMANDS!$H$2:$CL$25,MATCH($E28,DEMANDS!$F$2:$F$25,0),FALSE)</f>
        <v>0.39400919045044425</v>
      </c>
      <c r="L28" s="10">
        <f>HLOOKUP(REG_TRA_DEMANDS!L$3,'BY-Demands'!$J$5:$AK$14,MATCH($E28,'BY-Demands'!$I$5:$I$14,0),FALSE)*HLOOKUP(REG_TRA_DEMANDS!$F28,DEMANDS!$H$2:$CL$25,MATCH($E28,DEMANDS!$F$2:$F$25,0),FALSE)/HLOOKUP(2018,DEMANDS!$H$2:$CL$25,MATCH($E28,DEMANDS!$F$2:$F$25,0),FALSE)</f>
        <v>0.19797618079329288</v>
      </c>
      <c r="M28" s="10">
        <f>HLOOKUP(REG_TRA_DEMANDS!M$3,'BY-Demands'!$J$5:$AK$14,MATCH($E28,'BY-Demands'!$I$5:$I$14,0),FALSE)*HLOOKUP(REG_TRA_DEMANDS!$F28,DEMANDS!$H$2:$CL$25,MATCH($E28,DEMANDS!$F$2:$F$25,0),FALSE)/HLOOKUP(2018,DEMANDS!$H$2:$CL$25,MATCH($E28,DEMANDS!$F$2:$F$25,0),FALSE)</f>
        <v>0.56769914792123233</v>
      </c>
      <c r="N28" s="10">
        <f>HLOOKUP(REG_TRA_DEMANDS!N$3,'BY-Demands'!$J$5:$AK$14,MATCH($E28,'BY-Demands'!$I$5:$I$14,0),FALSE)*HLOOKUP(REG_TRA_DEMANDS!$F28,DEMANDS!$H$2:$CL$25,MATCH($E28,DEMANDS!$F$2:$F$25,0),FALSE)/HLOOKUP(2018,DEMANDS!$H$2:$CL$25,MATCH($E28,DEMANDS!$F$2:$F$25,0),FALSE)</f>
        <v>0.93444733538322788</v>
      </c>
      <c r="O28" s="10">
        <f>HLOOKUP(REG_TRA_DEMANDS!O$3,'BY-Demands'!$J$5:$AK$14,MATCH($E28,'BY-Demands'!$I$5:$I$14,0),FALSE)*HLOOKUP(REG_TRA_DEMANDS!$F28,DEMANDS!$H$2:$CL$25,MATCH($E28,DEMANDS!$F$2:$F$25,0),FALSE)/HLOOKUP(2018,DEMANDS!$H$2:$CL$25,MATCH($E28,DEMANDS!$F$2:$F$25,0),FALSE)</f>
        <v>0.38681714626319746</v>
      </c>
      <c r="P28" s="10">
        <f>HLOOKUP(REG_TRA_DEMANDS!P$3,'BY-Demands'!$J$5:$AK$14,MATCH($E28,'BY-Demands'!$I$5:$I$14,0),FALSE)*HLOOKUP(REG_TRA_DEMANDS!$F28,DEMANDS!$H$2:$CL$25,MATCH($E28,DEMANDS!$F$2:$F$25,0),FALSE)/HLOOKUP(2018,DEMANDS!$H$2:$CL$25,MATCH($E28,DEMANDS!$F$2:$F$25,0),FALSE)</f>
        <v>0.43845305289049169</v>
      </c>
      <c r="Q28" s="10">
        <f>HLOOKUP(REG_TRA_DEMANDS!Q$3,'BY-Demands'!$J$5:$AK$14,MATCH($E28,'BY-Demands'!$I$5:$I$14,0),FALSE)*HLOOKUP(REG_TRA_DEMANDS!$F28,DEMANDS!$H$2:$CL$25,MATCH($E28,DEMANDS!$F$2:$F$25,0),FALSE)/HLOOKUP(2018,DEMANDS!$H$2:$CL$25,MATCH($E28,DEMANDS!$F$2:$F$25,0),FALSE)</f>
        <v>0.76310025093502065</v>
      </c>
      <c r="R28" s="10">
        <f>HLOOKUP(REG_TRA_DEMANDS!R$3,'BY-Demands'!$J$5:$AK$14,MATCH($E28,'BY-Demands'!$I$5:$I$14,0),FALSE)*HLOOKUP(REG_TRA_DEMANDS!$F28,DEMANDS!$H$2:$CL$25,MATCH($E28,DEMANDS!$F$2:$F$25,0),FALSE)/HLOOKUP(2018,DEMANDS!$H$2:$CL$25,MATCH($E28,DEMANDS!$F$2:$F$25,0),FALSE)</f>
        <v>0.67500236030851868</v>
      </c>
      <c r="S28" s="10">
        <f>HLOOKUP(REG_TRA_DEMANDS!S$3,'BY-Demands'!$J$5:$AK$14,MATCH($E28,'BY-Demands'!$I$5:$I$14,0),FALSE)*HLOOKUP(REG_TRA_DEMANDS!$F28,DEMANDS!$H$2:$CL$25,MATCH($E28,DEMANDS!$F$2:$F$25,0),FALSE)/HLOOKUP(2018,DEMANDS!$H$2:$CL$25,MATCH($E28,DEMANDS!$F$2:$F$25,0),FALSE)</f>
        <v>0.59408455001983174</v>
      </c>
      <c r="T28" s="10">
        <f>HLOOKUP(REG_TRA_DEMANDS!T$3,'BY-Demands'!$J$5:$AK$14,MATCH($E28,'BY-Demands'!$I$5:$I$14,0),FALSE)*HLOOKUP(REG_TRA_DEMANDS!$F28,DEMANDS!$H$2:$CL$25,MATCH($E28,DEMANDS!$F$2:$F$25,0),FALSE)/HLOOKUP(2018,DEMANDS!$H$2:$CL$25,MATCH($E28,DEMANDS!$F$2:$F$25,0),FALSE)</f>
        <v>2.5123045112273177</v>
      </c>
      <c r="U28" s="10">
        <f>HLOOKUP(REG_TRA_DEMANDS!U$3,'BY-Demands'!$J$5:$AK$14,MATCH($E28,'BY-Demands'!$I$5:$I$14,0),FALSE)*HLOOKUP(REG_TRA_DEMANDS!$F28,DEMANDS!$H$2:$CL$25,MATCH($E28,DEMANDS!$F$2:$F$25,0),FALSE)/HLOOKUP(2018,DEMANDS!$H$2:$CL$25,MATCH($E28,DEMANDS!$F$2:$F$25,0),FALSE)</f>
        <v>0.7692088495473548</v>
      </c>
      <c r="V28" s="10">
        <f>HLOOKUP(REG_TRA_DEMANDS!V$3,'BY-Demands'!$J$5:$AK$14,MATCH($E28,'BY-Demands'!$I$5:$I$14,0),FALSE)*HLOOKUP(REG_TRA_DEMANDS!$F28,DEMANDS!$H$2:$CL$25,MATCH($E28,DEMANDS!$F$2:$F$25,0),FALSE)/HLOOKUP(2018,DEMANDS!$H$2:$CL$25,MATCH($E28,DEMANDS!$F$2:$F$25,0),FALSE)</f>
        <v>0.91721923729082311</v>
      </c>
      <c r="W28" s="10">
        <f>HLOOKUP(REG_TRA_DEMANDS!W$3,'BY-Demands'!$J$5:$AK$14,MATCH($E28,'BY-Demands'!$I$5:$I$14,0),FALSE)*HLOOKUP(REG_TRA_DEMANDS!$F28,DEMANDS!$H$2:$CL$25,MATCH($E28,DEMANDS!$F$2:$F$25,0),FALSE)/HLOOKUP(2018,DEMANDS!$H$2:$CL$25,MATCH($E28,DEMANDS!$F$2:$F$25,0),FALSE)</f>
        <v>0.83620137822981422</v>
      </c>
      <c r="X28" s="10">
        <f>HLOOKUP(REG_TRA_DEMANDS!X$3,'BY-Demands'!$J$5:$AK$14,MATCH($E28,'BY-Demands'!$I$5:$I$14,0),FALSE)*HLOOKUP(REG_TRA_DEMANDS!$F28,DEMANDS!$H$2:$CL$25,MATCH($E28,DEMANDS!$F$2:$F$25,0),FALSE)/HLOOKUP(2018,DEMANDS!$H$2:$CL$25,MATCH($E28,DEMANDS!$F$2:$F$25,0),FALSE)</f>
        <v>0.55526457352515857</v>
      </c>
      <c r="Y28" s="10">
        <f>HLOOKUP(REG_TRA_DEMANDS!Y$3,'BY-Demands'!$J$5:$AK$14,MATCH($E28,'BY-Demands'!$I$5:$I$14,0),FALSE)*HLOOKUP(REG_TRA_DEMANDS!$F28,DEMANDS!$H$2:$CL$25,MATCH($E28,DEMANDS!$F$2:$F$25,0),FALSE)/HLOOKUP(2018,DEMANDS!$H$2:$CL$25,MATCH($E28,DEMANDS!$F$2:$F$25,0),FALSE)</f>
        <v>1.241053565701002</v>
      </c>
      <c r="Z28" s="10">
        <f>HLOOKUP(REG_TRA_DEMANDS!Z$3,'BY-Demands'!$J$5:$AK$14,MATCH($E28,'BY-Demands'!$I$5:$I$14,0),FALSE)*HLOOKUP(REG_TRA_DEMANDS!$F28,DEMANDS!$H$2:$CL$25,MATCH($E28,DEMANDS!$F$2:$F$25,0),FALSE)/HLOOKUP(2018,DEMANDS!$H$2:$CL$25,MATCH($E28,DEMANDS!$F$2:$F$25,0),FALSE)</f>
        <v>0.15927986673945405</v>
      </c>
      <c r="AA28" s="10">
        <f>HLOOKUP(REG_TRA_DEMANDS!AA$3,'BY-Demands'!$J$5:$AK$14,MATCH($E28,'BY-Demands'!$I$5:$I$14,0),FALSE)*HLOOKUP(REG_TRA_DEMANDS!$F28,DEMANDS!$H$2:$CL$25,MATCH($E28,DEMANDS!$F$2:$F$25,0),FALSE)/HLOOKUP(2018,DEMANDS!$H$2:$CL$25,MATCH($E28,DEMANDS!$F$2:$F$25,0),FALSE)</f>
        <v>0.66464452513086048</v>
      </c>
      <c r="AB28" s="10">
        <f>HLOOKUP(REG_TRA_DEMANDS!AB$3,'BY-Demands'!$J$5:$AK$14,MATCH($E28,'BY-Demands'!$I$5:$I$14,0),FALSE)*HLOOKUP(REG_TRA_DEMANDS!$F28,DEMANDS!$H$2:$CL$25,MATCH($E28,DEMANDS!$F$2:$F$25,0),FALSE)/HLOOKUP(2018,DEMANDS!$H$2:$CL$25,MATCH($E28,DEMANDS!$F$2:$F$25,0),FALSE)</f>
        <v>0.34768221534477245</v>
      </c>
      <c r="AC28" s="10">
        <f>HLOOKUP(REG_TRA_DEMANDS!AC$3,'BY-Demands'!$J$5:$AK$14,MATCH($E28,'BY-Demands'!$I$5:$I$14,0),FALSE)*HLOOKUP(REG_TRA_DEMANDS!$F28,DEMANDS!$H$2:$CL$25,MATCH($E28,DEMANDS!$F$2:$F$25,0),FALSE)/HLOOKUP(2018,DEMANDS!$H$2:$CL$25,MATCH($E28,DEMANDS!$F$2:$F$25,0),FALSE)</f>
        <v>0.30653356534491105</v>
      </c>
      <c r="AD28" s="10">
        <f>HLOOKUP(REG_TRA_DEMANDS!AD$3,'BY-Demands'!$J$5:$AK$14,MATCH($E28,'BY-Demands'!$I$5:$I$14,0),FALSE)*HLOOKUP(REG_TRA_DEMANDS!$F28,DEMANDS!$H$2:$CL$25,MATCH($E28,DEMANDS!$F$2:$F$25,0),FALSE)/HLOOKUP(2018,DEMANDS!$H$2:$CL$25,MATCH($E28,DEMANDS!$F$2:$F$25,0),FALSE)</f>
        <v>0.34190735788456378</v>
      </c>
      <c r="AE28" s="10">
        <f>HLOOKUP(REG_TRA_DEMANDS!AE$3,'BY-Demands'!$J$5:$AK$14,MATCH($E28,'BY-Demands'!$I$5:$I$14,0),FALSE)*HLOOKUP(REG_TRA_DEMANDS!$F28,DEMANDS!$H$2:$CL$25,MATCH($E28,DEMANDS!$F$2:$F$25,0),FALSE)/HLOOKUP(2018,DEMANDS!$H$2:$CL$25,MATCH($E28,DEMANDS!$F$2:$F$25,0),FALSE)</f>
        <v>0.66324129583678504</v>
      </c>
      <c r="AF28" s="10">
        <f>HLOOKUP(REG_TRA_DEMANDS!AF$3,'BY-Demands'!$J$5:$AK$14,MATCH($E28,'BY-Demands'!$I$5:$I$14,0),FALSE)*HLOOKUP(REG_TRA_DEMANDS!$F28,DEMANDS!$H$2:$CL$25,MATCH($E28,DEMANDS!$F$2:$F$25,0),FALSE)/HLOOKUP(2018,DEMANDS!$H$2:$CL$25,MATCH($E28,DEMANDS!$F$2:$F$25,0),FALSE)</f>
        <v>0.31809989196694954</v>
      </c>
    </row>
    <row r="29" spans="4:32" x14ac:dyDescent="0.25">
      <c r="D29" s="1" t="s">
        <v>8</v>
      </c>
      <c r="E29" s="1" t="str">
        <f>DEMANDS!$F$17</f>
        <v>TRAPS</v>
      </c>
      <c r="F29" s="1">
        <v>2065</v>
      </c>
      <c r="G29" s="10">
        <f>HLOOKUP(REG_TRA_DEMANDS!G$3,'BY-Demands'!$J$5:$AK$14,MATCH($E29,'BY-Demands'!$I$5:$I$14,0),FALSE)*HLOOKUP(REG_TRA_DEMANDS!$F29,DEMANDS!$H$2:$CL$25,MATCH($E29,DEMANDS!$F$2:$F$25,0),FALSE)/HLOOKUP(2018,DEMANDS!$H$2:$CL$25,MATCH($E29,DEMANDS!$F$2:$F$25,0),FALSE)</f>
        <v>0.29660941591165296</v>
      </c>
      <c r="H29" s="10">
        <f>HLOOKUP(REG_TRA_DEMANDS!H$3,'BY-Demands'!$J$5:$AK$14,MATCH($E29,'BY-Demands'!$I$5:$I$14,0),FALSE)*HLOOKUP(REG_TRA_DEMANDS!$F29,DEMANDS!$H$2:$CL$25,MATCH($E29,DEMANDS!$F$2:$F$25,0),FALSE)/HLOOKUP(2018,DEMANDS!$H$2:$CL$25,MATCH($E29,DEMANDS!$F$2:$F$25,0),FALSE)</f>
        <v>5.9299254954758691</v>
      </c>
      <c r="I29" s="10">
        <f>HLOOKUP(REG_TRA_DEMANDS!I$3,'BY-Demands'!$J$5:$AK$14,MATCH($E29,'BY-Demands'!$I$5:$I$14,0),FALSE)*HLOOKUP(REG_TRA_DEMANDS!$F29,DEMANDS!$H$2:$CL$25,MATCH($E29,DEMANDS!$F$2:$F$25,0),FALSE)/HLOOKUP(2018,DEMANDS!$H$2:$CL$25,MATCH($E29,DEMANDS!$F$2:$F$25,0),FALSE)</f>
        <v>1.0936270141481543</v>
      </c>
      <c r="J29" s="10">
        <f>HLOOKUP(REG_TRA_DEMANDS!J$3,'BY-Demands'!$J$5:$AK$14,MATCH($E29,'BY-Demands'!$I$5:$I$14,0),FALSE)*HLOOKUP(REG_TRA_DEMANDS!$F29,DEMANDS!$H$2:$CL$25,MATCH($E29,DEMANDS!$F$2:$F$25,0),FALSE)/HLOOKUP(2018,DEMANDS!$H$2:$CL$25,MATCH($E29,DEMANDS!$F$2:$F$25,0),FALSE)</f>
        <v>0.50737234860083524</v>
      </c>
      <c r="K29" s="10">
        <f>HLOOKUP(REG_TRA_DEMANDS!K$3,'BY-Demands'!$J$5:$AK$14,MATCH($E29,'BY-Demands'!$I$5:$I$14,0),FALSE)*HLOOKUP(REG_TRA_DEMANDS!$F29,DEMANDS!$H$2:$CL$25,MATCH($E29,DEMANDS!$F$2:$F$25,0),FALSE)/HLOOKUP(2018,DEMANDS!$H$2:$CL$25,MATCH($E29,DEMANDS!$F$2:$F$25,0),FALSE)</f>
        <v>0.40001214888072328</v>
      </c>
      <c r="L29" s="10">
        <f>HLOOKUP(REG_TRA_DEMANDS!L$3,'BY-Demands'!$J$5:$AK$14,MATCH($E29,'BY-Demands'!$I$5:$I$14,0),FALSE)*HLOOKUP(REG_TRA_DEMANDS!$F29,DEMANDS!$H$2:$CL$25,MATCH($E29,DEMANDS!$F$2:$F$25,0),FALSE)/HLOOKUP(2018,DEMANDS!$H$2:$CL$25,MATCH($E29,DEMANDS!$F$2:$F$25,0),FALSE)</f>
        <v>0.20099246267780652</v>
      </c>
      <c r="M29" s="10">
        <f>HLOOKUP(REG_TRA_DEMANDS!M$3,'BY-Demands'!$J$5:$AK$14,MATCH($E29,'BY-Demands'!$I$5:$I$14,0),FALSE)*HLOOKUP(REG_TRA_DEMANDS!$F29,DEMANDS!$H$2:$CL$25,MATCH($E29,DEMANDS!$F$2:$F$25,0),FALSE)/HLOOKUP(2018,DEMANDS!$H$2:$CL$25,MATCH($E29,DEMANDS!$F$2:$F$25,0),FALSE)</f>
        <v>0.5763483735445738</v>
      </c>
      <c r="N29" s="10">
        <f>HLOOKUP(REG_TRA_DEMANDS!N$3,'BY-Demands'!$J$5:$AK$14,MATCH($E29,'BY-Demands'!$I$5:$I$14,0),FALSE)*HLOOKUP(REG_TRA_DEMANDS!$F29,DEMANDS!$H$2:$CL$25,MATCH($E29,DEMANDS!$F$2:$F$25,0),FALSE)/HLOOKUP(2018,DEMANDS!$H$2:$CL$25,MATCH($E29,DEMANDS!$F$2:$F$25,0),FALSE)</f>
        <v>0.9486841822526566</v>
      </c>
      <c r="O29" s="10">
        <f>HLOOKUP(REG_TRA_DEMANDS!O$3,'BY-Demands'!$J$5:$AK$14,MATCH($E29,'BY-Demands'!$I$5:$I$14,0),FALSE)*HLOOKUP(REG_TRA_DEMANDS!$F29,DEMANDS!$H$2:$CL$25,MATCH($E29,DEMANDS!$F$2:$F$25,0),FALSE)/HLOOKUP(2018,DEMANDS!$H$2:$CL$25,MATCH($E29,DEMANDS!$F$2:$F$25,0),FALSE)</f>
        <v>0.39271052973093468</v>
      </c>
      <c r="P29" s="10">
        <f>HLOOKUP(REG_TRA_DEMANDS!P$3,'BY-Demands'!$J$5:$AK$14,MATCH($E29,'BY-Demands'!$I$5:$I$14,0),FALSE)*HLOOKUP(REG_TRA_DEMANDS!$F29,DEMANDS!$H$2:$CL$25,MATCH($E29,DEMANDS!$F$2:$F$25,0),FALSE)/HLOOKUP(2018,DEMANDS!$H$2:$CL$25,MATCH($E29,DEMANDS!$F$2:$F$25,0),FALSE)</f>
        <v>0.44513313932990078</v>
      </c>
      <c r="Q29" s="10">
        <f>HLOOKUP(REG_TRA_DEMANDS!Q$3,'BY-Demands'!$J$5:$AK$14,MATCH($E29,'BY-Demands'!$I$5:$I$14,0),FALSE)*HLOOKUP(REG_TRA_DEMANDS!$F29,DEMANDS!$H$2:$CL$25,MATCH($E29,DEMANDS!$F$2:$F$25,0),FALSE)/HLOOKUP(2018,DEMANDS!$H$2:$CL$25,MATCH($E29,DEMANDS!$F$2:$F$25,0),FALSE)</f>
        <v>0.77472652564008915</v>
      </c>
      <c r="R29" s="10">
        <f>HLOOKUP(REG_TRA_DEMANDS!R$3,'BY-Demands'!$J$5:$AK$14,MATCH($E29,'BY-Demands'!$I$5:$I$14,0),FALSE)*HLOOKUP(REG_TRA_DEMANDS!$F29,DEMANDS!$H$2:$CL$25,MATCH($E29,DEMANDS!$F$2:$F$25,0),FALSE)/HLOOKUP(2018,DEMANDS!$H$2:$CL$25,MATCH($E29,DEMANDS!$F$2:$F$25,0),FALSE)</f>
        <v>0.68528641257806067</v>
      </c>
      <c r="S29" s="10">
        <f>HLOOKUP(REG_TRA_DEMANDS!S$3,'BY-Demands'!$J$5:$AK$14,MATCH($E29,'BY-Demands'!$I$5:$I$14,0),FALSE)*HLOOKUP(REG_TRA_DEMANDS!$F29,DEMANDS!$H$2:$CL$25,MATCH($E29,DEMANDS!$F$2:$F$25,0),FALSE)/HLOOKUP(2018,DEMANDS!$H$2:$CL$25,MATCH($E29,DEMANDS!$F$2:$F$25,0),FALSE)</f>
        <v>0.60313577254020756</v>
      </c>
      <c r="T29" s="10">
        <f>HLOOKUP(REG_TRA_DEMANDS!T$3,'BY-Demands'!$J$5:$AK$14,MATCH($E29,'BY-Demands'!$I$5:$I$14,0),FALSE)*HLOOKUP(REG_TRA_DEMANDS!$F29,DEMANDS!$H$2:$CL$25,MATCH($E29,DEMANDS!$F$2:$F$25,0),FALSE)/HLOOKUP(2018,DEMANDS!$H$2:$CL$25,MATCH($E29,DEMANDS!$F$2:$F$25,0),FALSE)</f>
        <v>2.5505809268811226</v>
      </c>
      <c r="U29" s="10">
        <f>HLOOKUP(REG_TRA_DEMANDS!U$3,'BY-Demands'!$J$5:$AK$14,MATCH($E29,'BY-Demands'!$I$5:$I$14,0),FALSE)*HLOOKUP(REG_TRA_DEMANDS!$F29,DEMANDS!$H$2:$CL$25,MATCH($E29,DEMANDS!$F$2:$F$25,0),FALSE)/HLOOKUP(2018,DEMANDS!$H$2:$CL$25,MATCH($E29,DEMANDS!$F$2:$F$25,0),FALSE)</f>
        <v>0.7809281922935396</v>
      </c>
      <c r="V29" s="10">
        <f>HLOOKUP(REG_TRA_DEMANDS!V$3,'BY-Demands'!$J$5:$AK$14,MATCH($E29,'BY-Demands'!$I$5:$I$14,0),FALSE)*HLOOKUP(REG_TRA_DEMANDS!$F29,DEMANDS!$H$2:$CL$25,MATCH($E29,DEMANDS!$F$2:$F$25,0),FALSE)/HLOOKUP(2018,DEMANDS!$H$2:$CL$25,MATCH($E29,DEMANDS!$F$2:$F$25,0),FALSE)</f>
        <v>0.93119360409839536</v>
      </c>
      <c r="W29" s="10">
        <f>HLOOKUP(REG_TRA_DEMANDS!W$3,'BY-Demands'!$J$5:$AK$14,MATCH($E29,'BY-Demands'!$I$5:$I$14,0),FALSE)*HLOOKUP(REG_TRA_DEMANDS!$F29,DEMANDS!$H$2:$CL$25,MATCH($E29,DEMANDS!$F$2:$F$25,0),FALSE)/HLOOKUP(2018,DEMANDS!$H$2:$CL$25,MATCH($E29,DEMANDS!$F$2:$F$25,0),FALSE)</f>
        <v>0.84894139098717403</v>
      </c>
      <c r="X29" s="10">
        <f>HLOOKUP(REG_TRA_DEMANDS!X$3,'BY-Demands'!$J$5:$AK$14,MATCH($E29,'BY-Demands'!$I$5:$I$14,0),FALSE)*HLOOKUP(REG_TRA_DEMANDS!$F29,DEMANDS!$H$2:$CL$25,MATCH($E29,DEMANDS!$F$2:$F$25,0),FALSE)/HLOOKUP(2018,DEMANDS!$H$2:$CL$25,MATCH($E29,DEMANDS!$F$2:$F$25,0),FALSE)</f>
        <v>0.56372435119904363</v>
      </c>
      <c r="Y29" s="10">
        <f>HLOOKUP(REG_TRA_DEMANDS!Y$3,'BY-Demands'!$J$5:$AK$14,MATCH($E29,'BY-Demands'!$I$5:$I$14,0),FALSE)*HLOOKUP(REG_TRA_DEMANDS!$F29,DEMANDS!$H$2:$CL$25,MATCH($E29,DEMANDS!$F$2:$F$25,0),FALSE)/HLOOKUP(2018,DEMANDS!$H$2:$CL$25,MATCH($E29,DEMANDS!$F$2:$F$25,0),FALSE)</f>
        <v>1.25996173623412</v>
      </c>
      <c r="Z29" s="10">
        <f>HLOOKUP(REG_TRA_DEMANDS!Z$3,'BY-Demands'!$J$5:$AK$14,MATCH($E29,'BY-Demands'!$I$5:$I$14,0),FALSE)*HLOOKUP(REG_TRA_DEMANDS!$F29,DEMANDS!$H$2:$CL$25,MATCH($E29,DEMANDS!$F$2:$F$25,0),FALSE)/HLOOKUP(2018,DEMANDS!$H$2:$CL$25,MATCH($E29,DEMANDS!$F$2:$F$25,0),FALSE)</f>
        <v>0.1617065878464522</v>
      </c>
      <c r="AA29" s="10">
        <f>HLOOKUP(REG_TRA_DEMANDS!AA$3,'BY-Demands'!$J$5:$AK$14,MATCH($E29,'BY-Demands'!$I$5:$I$14,0),FALSE)*HLOOKUP(REG_TRA_DEMANDS!$F29,DEMANDS!$H$2:$CL$25,MATCH($E29,DEMANDS!$F$2:$F$25,0),FALSE)/HLOOKUP(2018,DEMANDS!$H$2:$CL$25,MATCH($E29,DEMANDS!$F$2:$F$25,0),FALSE)</f>
        <v>0.67477076977685935</v>
      </c>
      <c r="AB29" s="10">
        <f>HLOOKUP(REG_TRA_DEMANDS!AB$3,'BY-Demands'!$J$5:$AK$14,MATCH($E29,'BY-Demands'!$I$5:$I$14,0),FALSE)*HLOOKUP(REG_TRA_DEMANDS!$F29,DEMANDS!$H$2:$CL$25,MATCH($E29,DEMANDS!$F$2:$F$25,0),FALSE)/HLOOKUP(2018,DEMANDS!$H$2:$CL$25,MATCH($E29,DEMANDS!$F$2:$F$25,0),FALSE)</f>
        <v>0.35297935545278858</v>
      </c>
      <c r="AC29" s="10">
        <f>HLOOKUP(REG_TRA_DEMANDS!AC$3,'BY-Demands'!$J$5:$AK$14,MATCH($E29,'BY-Demands'!$I$5:$I$14,0),FALSE)*HLOOKUP(REG_TRA_DEMANDS!$F29,DEMANDS!$H$2:$CL$25,MATCH($E29,DEMANDS!$F$2:$F$25,0),FALSE)/HLOOKUP(2018,DEMANDS!$H$2:$CL$25,MATCH($E29,DEMANDS!$F$2:$F$25,0),FALSE)</f>
        <v>0.31120378191561354</v>
      </c>
      <c r="AD29" s="10">
        <f>HLOOKUP(REG_TRA_DEMANDS!AD$3,'BY-Demands'!$J$5:$AK$14,MATCH($E29,'BY-Demands'!$I$5:$I$14,0),FALSE)*HLOOKUP(REG_TRA_DEMANDS!$F29,DEMANDS!$H$2:$CL$25,MATCH($E29,DEMANDS!$F$2:$F$25,0),FALSE)/HLOOKUP(2018,DEMANDS!$H$2:$CL$25,MATCH($E29,DEMANDS!$F$2:$F$25,0),FALSE)</f>
        <v>0.34711651469139143</v>
      </c>
      <c r="AE29" s="10">
        <f>HLOOKUP(REG_TRA_DEMANDS!AE$3,'BY-Demands'!$J$5:$AK$14,MATCH($E29,'BY-Demands'!$I$5:$I$14,0),FALSE)*HLOOKUP(REG_TRA_DEMANDS!$F29,DEMANDS!$H$2:$CL$25,MATCH($E29,DEMANDS!$F$2:$F$25,0),FALSE)/HLOOKUP(2018,DEMANDS!$H$2:$CL$25,MATCH($E29,DEMANDS!$F$2:$F$25,0),FALSE)</f>
        <v>0.673346161471013</v>
      </c>
      <c r="AF29" s="10">
        <f>HLOOKUP(REG_TRA_DEMANDS!AF$3,'BY-Demands'!$J$5:$AK$14,MATCH($E29,'BY-Demands'!$I$5:$I$14,0),FALSE)*HLOOKUP(REG_TRA_DEMANDS!$F29,DEMANDS!$H$2:$CL$25,MATCH($E29,DEMANDS!$F$2:$F$25,0),FALSE)/HLOOKUP(2018,DEMANDS!$H$2:$CL$25,MATCH($E29,DEMANDS!$F$2:$F$25,0),FALSE)</f>
        <v>0.32294632822893321</v>
      </c>
    </row>
    <row r="30" spans="4:32" x14ac:dyDescent="0.25">
      <c r="D30" s="1" t="s">
        <v>8</v>
      </c>
      <c r="E30" s="1" t="str">
        <f>DEMANDS!$F$17</f>
        <v>TRAPS</v>
      </c>
      <c r="F30" s="1">
        <v>2070</v>
      </c>
      <c r="G30" s="10">
        <f>HLOOKUP(REG_TRA_DEMANDS!G$3,'BY-Demands'!$J$5:$AK$14,MATCH($E30,'BY-Demands'!$I$5:$I$14,0),FALSE)*HLOOKUP(REG_TRA_DEMANDS!$F30,DEMANDS!$H$2:$CL$25,MATCH($E30,DEMANDS!$F$2:$F$25,0),FALSE)/HLOOKUP(2018,DEMANDS!$H$2:$CL$25,MATCH($E30,DEMANDS!$F$2:$F$25,0),FALSE)</f>
        <v>0.30138686240335427</v>
      </c>
      <c r="H30" s="10">
        <f>HLOOKUP(REG_TRA_DEMANDS!H$3,'BY-Demands'!$J$5:$AK$14,MATCH($E30,'BY-Demands'!$I$5:$I$14,0),FALSE)*HLOOKUP(REG_TRA_DEMANDS!$F30,DEMANDS!$H$2:$CL$25,MATCH($E30,DEMANDS!$F$2:$F$25,0),FALSE)/HLOOKUP(2018,DEMANDS!$H$2:$CL$25,MATCH($E30,DEMANDS!$F$2:$F$25,0),FALSE)</f>
        <v>6.0254379783393581</v>
      </c>
      <c r="I30" s="10">
        <f>HLOOKUP(REG_TRA_DEMANDS!I$3,'BY-Demands'!$J$5:$AK$14,MATCH($E30,'BY-Demands'!$I$5:$I$14,0),FALSE)*HLOOKUP(REG_TRA_DEMANDS!$F30,DEMANDS!$H$2:$CL$25,MATCH($E30,DEMANDS!$F$2:$F$25,0),FALSE)/HLOOKUP(2018,DEMANDS!$H$2:$CL$25,MATCH($E30,DEMANDS!$F$2:$F$25,0),FALSE)</f>
        <v>1.1112419119285002</v>
      </c>
      <c r="J30" s="10">
        <f>HLOOKUP(REG_TRA_DEMANDS!J$3,'BY-Demands'!$J$5:$AK$14,MATCH($E30,'BY-Demands'!$I$5:$I$14,0),FALSE)*HLOOKUP(REG_TRA_DEMANDS!$F30,DEMANDS!$H$2:$CL$25,MATCH($E30,DEMANDS!$F$2:$F$25,0),FALSE)/HLOOKUP(2018,DEMANDS!$H$2:$CL$25,MATCH($E30,DEMANDS!$F$2:$F$25,0),FALSE)</f>
        <v>0.51554452425264019</v>
      </c>
      <c r="K30" s="10">
        <f>HLOOKUP(REG_TRA_DEMANDS!K$3,'BY-Demands'!$J$5:$AK$14,MATCH($E30,'BY-Demands'!$I$5:$I$14,0),FALSE)*HLOOKUP(REG_TRA_DEMANDS!$F30,DEMANDS!$H$2:$CL$25,MATCH($E30,DEMANDS!$F$2:$F$25,0),FALSE)/HLOOKUP(2018,DEMANDS!$H$2:$CL$25,MATCH($E30,DEMANDS!$F$2:$F$25,0),FALSE)</f>
        <v>0.40645508876998604</v>
      </c>
      <c r="L30" s="10">
        <f>HLOOKUP(REG_TRA_DEMANDS!L$3,'BY-Demands'!$J$5:$AK$14,MATCH($E30,'BY-Demands'!$I$5:$I$14,0),FALSE)*HLOOKUP(REG_TRA_DEMANDS!$F30,DEMANDS!$H$2:$CL$25,MATCH($E30,DEMANDS!$F$2:$F$25,0),FALSE)/HLOOKUP(2018,DEMANDS!$H$2:$CL$25,MATCH($E30,DEMANDS!$F$2:$F$25,0),FALSE)</f>
        <v>0.20422982024019926</v>
      </c>
      <c r="M30" s="10">
        <f>HLOOKUP(REG_TRA_DEMANDS!M$3,'BY-Demands'!$J$5:$AK$14,MATCH($E30,'BY-Demands'!$I$5:$I$14,0),FALSE)*HLOOKUP(REG_TRA_DEMANDS!$F30,DEMANDS!$H$2:$CL$25,MATCH($E30,DEMANDS!$F$2:$F$25,0),FALSE)/HLOOKUP(2018,DEMANDS!$H$2:$CL$25,MATCH($E30,DEMANDS!$F$2:$F$25,0),FALSE)</f>
        <v>0.58563153640953292</v>
      </c>
      <c r="N30" s="10">
        <f>HLOOKUP(REG_TRA_DEMANDS!N$3,'BY-Demands'!$J$5:$AK$14,MATCH($E30,'BY-Demands'!$I$5:$I$14,0),FALSE)*HLOOKUP(REG_TRA_DEMANDS!$F30,DEMANDS!$H$2:$CL$25,MATCH($E30,DEMANDS!$F$2:$F$25,0),FALSE)/HLOOKUP(2018,DEMANDS!$H$2:$CL$25,MATCH($E30,DEMANDS!$F$2:$F$25,0),FALSE)</f>
        <v>0.96396450605594897</v>
      </c>
      <c r="O30" s="10">
        <f>HLOOKUP(REG_TRA_DEMANDS!O$3,'BY-Demands'!$J$5:$AK$14,MATCH($E30,'BY-Demands'!$I$5:$I$14,0),FALSE)*HLOOKUP(REG_TRA_DEMANDS!$F30,DEMANDS!$H$2:$CL$25,MATCH($E30,DEMANDS!$F$2:$F$25,0),FALSE)/HLOOKUP(2018,DEMANDS!$H$2:$CL$25,MATCH($E30,DEMANDS!$F$2:$F$25,0),FALSE)</f>
        <v>0.39903586345896452</v>
      </c>
      <c r="P30" s="10">
        <f>HLOOKUP(REG_TRA_DEMANDS!P$3,'BY-Demands'!$J$5:$AK$14,MATCH($E30,'BY-Demands'!$I$5:$I$14,0),FALSE)*HLOOKUP(REG_TRA_DEMANDS!$F30,DEMANDS!$H$2:$CL$25,MATCH($E30,DEMANDS!$F$2:$F$25,0),FALSE)/HLOOKUP(2018,DEMANDS!$H$2:$CL$25,MATCH($E30,DEMANDS!$F$2:$F$25,0),FALSE)</f>
        <v>0.45230283671895821</v>
      </c>
      <c r="Q30" s="10">
        <f>HLOOKUP(REG_TRA_DEMANDS!Q$3,'BY-Demands'!$J$5:$AK$14,MATCH($E30,'BY-Demands'!$I$5:$I$14,0),FALSE)*HLOOKUP(REG_TRA_DEMANDS!$F30,DEMANDS!$H$2:$CL$25,MATCH($E30,DEMANDS!$F$2:$F$25,0),FALSE)/HLOOKUP(2018,DEMANDS!$H$2:$CL$25,MATCH($E30,DEMANDS!$F$2:$F$25,0),FALSE)</f>
        <v>0.78720493773153011</v>
      </c>
      <c r="R30" s="10">
        <f>HLOOKUP(REG_TRA_DEMANDS!R$3,'BY-Demands'!$J$5:$AK$14,MATCH($E30,'BY-Demands'!$I$5:$I$14,0),FALSE)*HLOOKUP(REG_TRA_DEMANDS!$F30,DEMANDS!$H$2:$CL$25,MATCH($E30,DEMANDS!$F$2:$F$25,0),FALSE)/HLOOKUP(2018,DEMANDS!$H$2:$CL$25,MATCH($E30,DEMANDS!$F$2:$F$25,0),FALSE)</f>
        <v>0.69632422524330928</v>
      </c>
      <c r="S30" s="10">
        <f>HLOOKUP(REG_TRA_DEMANDS!S$3,'BY-Demands'!$J$5:$AK$14,MATCH($E30,'BY-Demands'!$I$5:$I$14,0),FALSE)*HLOOKUP(REG_TRA_DEMANDS!$F30,DEMANDS!$H$2:$CL$25,MATCH($E30,DEMANDS!$F$2:$F$25,0),FALSE)/HLOOKUP(2018,DEMANDS!$H$2:$CL$25,MATCH($E30,DEMANDS!$F$2:$F$25,0),FALSE)</f>
        <v>0.61285039630454563</v>
      </c>
      <c r="T30" s="10">
        <f>HLOOKUP(REG_TRA_DEMANDS!T$3,'BY-Demands'!$J$5:$AK$14,MATCH($E30,'BY-Demands'!$I$5:$I$14,0),FALSE)*HLOOKUP(REG_TRA_DEMANDS!$F30,DEMANDS!$H$2:$CL$25,MATCH($E30,DEMANDS!$F$2:$F$25,0),FALSE)/HLOOKUP(2018,DEMANDS!$H$2:$CL$25,MATCH($E30,DEMANDS!$F$2:$F$25,0),FALSE)</f>
        <v>2.5916627781213335</v>
      </c>
      <c r="U30" s="10">
        <f>HLOOKUP(REG_TRA_DEMANDS!U$3,'BY-Demands'!$J$5:$AK$14,MATCH($E30,'BY-Demands'!$I$5:$I$14,0),FALSE)*HLOOKUP(REG_TRA_DEMANDS!$F30,DEMANDS!$H$2:$CL$25,MATCH($E30,DEMANDS!$F$2:$F$25,0),FALSE)/HLOOKUP(2018,DEMANDS!$H$2:$CL$25,MATCH($E30,DEMANDS!$F$2:$F$25,0),FALSE)</f>
        <v>0.79350649376477356</v>
      </c>
      <c r="V30" s="10">
        <f>HLOOKUP(REG_TRA_DEMANDS!V$3,'BY-Demands'!$J$5:$AK$14,MATCH($E30,'BY-Demands'!$I$5:$I$14,0),FALSE)*HLOOKUP(REG_TRA_DEMANDS!$F30,DEMANDS!$H$2:$CL$25,MATCH($E30,DEMANDS!$F$2:$F$25,0),FALSE)/HLOOKUP(2018,DEMANDS!$H$2:$CL$25,MATCH($E30,DEMANDS!$F$2:$F$25,0),FALSE)</f>
        <v>0.94619220959890193</v>
      </c>
      <c r="W30" s="10">
        <f>HLOOKUP(REG_TRA_DEMANDS!W$3,'BY-Demands'!$J$5:$AK$14,MATCH($E30,'BY-Demands'!$I$5:$I$14,0),FALSE)*HLOOKUP(REG_TRA_DEMANDS!$F30,DEMANDS!$H$2:$CL$25,MATCH($E30,DEMANDS!$F$2:$F$25,0),FALSE)/HLOOKUP(2018,DEMANDS!$H$2:$CL$25,MATCH($E30,DEMANDS!$F$2:$F$25,0),FALSE)</f>
        <v>0.86261517156344447</v>
      </c>
      <c r="X30" s="10">
        <f>HLOOKUP(REG_TRA_DEMANDS!X$3,'BY-Demands'!$J$5:$AK$14,MATCH($E30,'BY-Demands'!$I$5:$I$14,0),FALSE)*HLOOKUP(REG_TRA_DEMANDS!$F30,DEMANDS!$H$2:$CL$25,MATCH($E30,DEMANDS!$F$2:$F$25,0),FALSE)/HLOOKUP(2018,DEMANDS!$H$2:$CL$25,MATCH($E30,DEMANDS!$F$2:$F$25,0),FALSE)</f>
        <v>0.57280418069685246</v>
      </c>
      <c r="Y30" s="10">
        <f>HLOOKUP(REG_TRA_DEMANDS!Y$3,'BY-Demands'!$J$5:$AK$14,MATCH($E30,'BY-Demands'!$I$5:$I$14,0),FALSE)*HLOOKUP(REG_TRA_DEMANDS!$F30,DEMANDS!$H$2:$CL$25,MATCH($E30,DEMANDS!$F$2:$F$25,0),FALSE)/HLOOKUP(2018,DEMANDS!$H$2:$CL$25,MATCH($E30,DEMANDS!$F$2:$F$25,0),FALSE)</f>
        <v>1.2802557641831265</v>
      </c>
      <c r="Z30" s="10">
        <f>HLOOKUP(REG_TRA_DEMANDS!Z$3,'BY-Demands'!$J$5:$AK$14,MATCH($E30,'BY-Demands'!$I$5:$I$14,0),FALSE)*HLOOKUP(REG_TRA_DEMANDS!$F30,DEMANDS!$H$2:$CL$25,MATCH($E30,DEMANDS!$F$2:$F$25,0),FALSE)/HLOOKUP(2018,DEMANDS!$H$2:$CL$25,MATCH($E30,DEMANDS!$F$2:$F$25,0),FALSE)</f>
        <v>0.16431117330243827</v>
      </c>
      <c r="AA30" s="10">
        <f>HLOOKUP(REG_TRA_DEMANDS!AA$3,'BY-Demands'!$J$5:$AK$14,MATCH($E30,'BY-Demands'!$I$5:$I$14,0),FALSE)*HLOOKUP(REG_TRA_DEMANDS!$F30,DEMANDS!$H$2:$CL$25,MATCH($E30,DEMANDS!$F$2:$F$25,0),FALSE)/HLOOKUP(2018,DEMANDS!$H$2:$CL$25,MATCH($E30,DEMANDS!$F$2:$F$25,0),FALSE)</f>
        <v>0.68563920845020621</v>
      </c>
      <c r="AB30" s="10">
        <f>HLOOKUP(REG_TRA_DEMANDS!AB$3,'BY-Demands'!$J$5:$AK$14,MATCH($E30,'BY-Demands'!$I$5:$I$14,0),FALSE)*HLOOKUP(REG_TRA_DEMANDS!$F30,DEMANDS!$H$2:$CL$25,MATCH($E30,DEMANDS!$F$2:$F$25,0),FALSE)/HLOOKUP(2018,DEMANDS!$H$2:$CL$25,MATCH($E30,DEMANDS!$F$2:$F$25,0),FALSE)</f>
        <v>0.35866474469833159</v>
      </c>
      <c r="AC30" s="10">
        <f>HLOOKUP(REG_TRA_DEMANDS!AC$3,'BY-Demands'!$J$5:$AK$14,MATCH($E30,'BY-Demands'!$I$5:$I$14,0),FALSE)*HLOOKUP(REG_TRA_DEMANDS!$F30,DEMANDS!$H$2:$CL$25,MATCH($E30,DEMANDS!$F$2:$F$25,0),FALSE)/HLOOKUP(2018,DEMANDS!$H$2:$CL$25,MATCH($E30,DEMANDS!$F$2:$F$25,0),FALSE)</f>
        <v>0.31621629782495259</v>
      </c>
      <c r="AD30" s="10">
        <f>HLOOKUP(REG_TRA_DEMANDS!AD$3,'BY-Demands'!$J$5:$AK$14,MATCH($E30,'BY-Demands'!$I$5:$I$14,0),FALSE)*HLOOKUP(REG_TRA_DEMANDS!$F30,DEMANDS!$H$2:$CL$25,MATCH($E30,DEMANDS!$F$2:$F$25,0),FALSE)/HLOOKUP(2018,DEMANDS!$H$2:$CL$25,MATCH($E30,DEMANDS!$F$2:$F$25,0),FALSE)</f>
        <v>0.35270747197852598</v>
      </c>
      <c r="AE30" s="10">
        <f>HLOOKUP(REG_TRA_DEMANDS!AE$3,'BY-Demands'!$J$5:$AK$14,MATCH($E30,'BY-Demands'!$I$5:$I$14,0),FALSE)*HLOOKUP(REG_TRA_DEMANDS!$F30,DEMANDS!$H$2:$CL$25,MATCH($E30,DEMANDS!$F$2:$F$25,0),FALSE)/HLOOKUP(2018,DEMANDS!$H$2:$CL$25,MATCH($E30,DEMANDS!$F$2:$F$25,0),FALSE)</f>
        <v>0.68419165417707861</v>
      </c>
      <c r="AF30" s="10">
        <f>HLOOKUP(REG_TRA_DEMANDS!AF$3,'BY-Demands'!$J$5:$AK$14,MATCH($E30,'BY-Demands'!$I$5:$I$14,0),FALSE)*HLOOKUP(REG_TRA_DEMANDS!$F30,DEMANDS!$H$2:$CL$25,MATCH($E30,DEMANDS!$F$2:$F$25,0),FALSE)/HLOOKUP(2018,DEMANDS!$H$2:$CL$25,MATCH($E30,DEMANDS!$F$2:$F$25,0),FALSE)</f>
        <v>0.32814797969391801</v>
      </c>
    </row>
    <row r="31" spans="4:32" x14ac:dyDescent="0.25">
      <c r="D31" s="11" t="s">
        <v>8</v>
      </c>
      <c r="E31" s="11" t="str">
        <f>DEMANDS!$F$18</f>
        <v>TRAPM</v>
      </c>
      <c r="F31" s="11">
        <v>2020</v>
      </c>
      <c r="G31" s="12">
        <f>HLOOKUP(REG_TRA_DEMANDS!G$3,'BY-Demands'!$J$5:$AK$14,MATCH($E31,'BY-Demands'!$I$5:$I$14,0),FALSE)*HLOOKUP(REG_TRA_DEMANDS!$F31,DEMANDS!$H$2:$CL$25,MATCH($E31,DEMANDS!$F$2:$F$25,0),FALSE)/HLOOKUP(2018,DEMANDS!$H$2:$CL$25,MATCH($E31,DEMANDS!$F$2:$F$25,0),FALSE)</f>
        <v>0.32193664473309486</v>
      </c>
      <c r="H31" s="12">
        <f>HLOOKUP(REG_TRA_DEMANDS!H$3,'BY-Demands'!$J$5:$AK$14,MATCH($E31,'BY-Demands'!$I$5:$I$14,0),FALSE)*HLOOKUP(REG_TRA_DEMANDS!$F31,DEMANDS!$H$2:$CL$25,MATCH($E31,DEMANDS!$F$2:$F$25,0),FALSE)/HLOOKUP(2018,DEMANDS!$H$2:$CL$25,MATCH($E31,DEMANDS!$F$2:$F$25,0),FALSE)</f>
        <v>5.637813854608976</v>
      </c>
      <c r="I31" s="12">
        <f>HLOOKUP(REG_TRA_DEMANDS!I$3,'BY-Demands'!$J$5:$AK$14,MATCH($E31,'BY-Demands'!$I$5:$I$14,0),FALSE)*HLOOKUP(REG_TRA_DEMANDS!$F31,DEMANDS!$H$2:$CL$25,MATCH($E31,DEMANDS!$F$2:$F$25,0),FALSE)/HLOOKUP(2018,DEMANDS!$H$2:$CL$25,MATCH($E31,DEMANDS!$F$2:$F$25,0),FALSE)</f>
        <v>1.1480382927336128</v>
      </c>
      <c r="J31" s="12">
        <f>HLOOKUP(REG_TRA_DEMANDS!J$3,'BY-Demands'!$J$5:$AK$14,MATCH($E31,'BY-Demands'!$I$5:$I$14,0),FALSE)*HLOOKUP(REG_TRA_DEMANDS!$F31,DEMANDS!$H$2:$CL$25,MATCH($E31,DEMANDS!$F$2:$F$25,0),FALSE)/HLOOKUP(2018,DEMANDS!$H$2:$CL$25,MATCH($E31,DEMANDS!$F$2:$F$25,0),FALSE)</f>
        <v>0.54522568908947855</v>
      </c>
      <c r="K31" s="12">
        <f>HLOOKUP(REG_TRA_DEMANDS!K$3,'BY-Demands'!$J$5:$AK$14,MATCH($E31,'BY-Demands'!$I$5:$I$14,0),FALSE)*HLOOKUP(REG_TRA_DEMANDS!$F31,DEMANDS!$H$2:$CL$25,MATCH($E31,DEMANDS!$F$2:$F$25,0),FALSE)/HLOOKUP(2018,DEMANDS!$H$2:$CL$25,MATCH($E31,DEMANDS!$F$2:$F$25,0),FALSE)</f>
        <v>0.41020881320348074</v>
      </c>
      <c r="L31" s="12">
        <f>HLOOKUP(REG_TRA_DEMANDS!L$3,'BY-Demands'!$J$5:$AK$14,MATCH($E31,'BY-Demands'!$I$5:$I$14,0),FALSE)*HLOOKUP(REG_TRA_DEMANDS!$F31,DEMANDS!$H$2:$CL$25,MATCH($E31,DEMANDS!$F$2:$F$25,0),FALSE)/HLOOKUP(2018,DEMANDS!$H$2:$CL$25,MATCH($E31,DEMANDS!$F$2:$F$25,0),FALSE)</f>
        <v>0.21133746790128183</v>
      </c>
      <c r="M31" s="12">
        <f>HLOOKUP(REG_TRA_DEMANDS!M$3,'BY-Demands'!$J$5:$AK$14,MATCH($E31,'BY-Demands'!$I$5:$I$14,0),FALSE)*HLOOKUP(REG_TRA_DEMANDS!$F31,DEMANDS!$H$2:$CL$25,MATCH($E31,DEMANDS!$F$2:$F$25,0),FALSE)/HLOOKUP(2018,DEMANDS!$H$2:$CL$25,MATCH($E31,DEMANDS!$F$2:$F$25,0),FALSE)</f>
        <v>0.56924850267004323</v>
      </c>
      <c r="N31" s="12">
        <f>HLOOKUP(REG_TRA_DEMANDS!N$3,'BY-Demands'!$J$5:$AK$14,MATCH($E31,'BY-Demands'!$I$5:$I$14,0),FALSE)*HLOOKUP(REG_TRA_DEMANDS!$F31,DEMANDS!$H$2:$CL$25,MATCH($E31,DEMANDS!$F$2:$F$25,0),FALSE)/HLOOKUP(2018,DEMANDS!$H$2:$CL$25,MATCH($E31,DEMANDS!$F$2:$F$25,0),FALSE)</f>
        <v>0.98828046988197249</v>
      </c>
      <c r="O31" s="12">
        <f>HLOOKUP(REG_TRA_DEMANDS!O$3,'BY-Demands'!$J$5:$AK$14,MATCH($E31,'BY-Demands'!$I$5:$I$14,0),FALSE)*HLOOKUP(REG_TRA_DEMANDS!$F31,DEMANDS!$H$2:$CL$25,MATCH($E31,DEMANDS!$F$2:$F$25,0),FALSE)/HLOOKUP(2018,DEMANDS!$H$2:$CL$25,MATCH($E31,DEMANDS!$F$2:$F$25,0),FALSE)</f>
        <v>0.41882409160736161</v>
      </c>
      <c r="P31" s="12">
        <f>HLOOKUP(REG_TRA_DEMANDS!P$3,'BY-Demands'!$J$5:$AK$14,MATCH($E31,'BY-Demands'!$I$5:$I$14,0),FALSE)*HLOOKUP(REG_TRA_DEMANDS!$F31,DEMANDS!$H$2:$CL$25,MATCH($E31,DEMANDS!$F$2:$F$25,0),FALSE)/HLOOKUP(2018,DEMANDS!$H$2:$CL$25,MATCH($E31,DEMANDS!$F$2:$F$25,0),FALSE)</f>
        <v>0.47278848560105868</v>
      </c>
      <c r="Q31" s="12">
        <f>HLOOKUP(REG_TRA_DEMANDS!Q$3,'BY-Demands'!$J$5:$AK$14,MATCH($E31,'BY-Demands'!$I$5:$I$14,0),FALSE)*HLOOKUP(REG_TRA_DEMANDS!$F31,DEMANDS!$H$2:$CL$25,MATCH($E31,DEMANDS!$F$2:$F$25,0),FALSE)/HLOOKUP(2018,DEMANDS!$H$2:$CL$25,MATCH($E31,DEMANDS!$F$2:$F$25,0),FALSE)</f>
        <v>0.83850274795415447</v>
      </c>
      <c r="R31" s="12">
        <f>HLOOKUP(REG_TRA_DEMANDS!R$3,'BY-Demands'!$J$5:$AK$14,MATCH($E31,'BY-Demands'!$I$5:$I$14,0),FALSE)*HLOOKUP(REG_TRA_DEMANDS!$F31,DEMANDS!$H$2:$CL$25,MATCH($E31,DEMANDS!$F$2:$F$25,0),FALSE)/HLOOKUP(2018,DEMANDS!$H$2:$CL$25,MATCH($E31,DEMANDS!$F$2:$F$25,0),FALSE)</f>
        <v>0.71154373932557857</v>
      </c>
      <c r="S31" s="12">
        <f>HLOOKUP(REG_TRA_DEMANDS!S$3,'BY-Demands'!$J$5:$AK$14,MATCH($E31,'BY-Demands'!$I$5:$I$14,0),FALSE)*HLOOKUP(REG_TRA_DEMANDS!$F31,DEMANDS!$H$2:$CL$25,MATCH($E31,DEMANDS!$F$2:$F$25,0),FALSE)/HLOOKUP(2018,DEMANDS!$H$2:$CL$25,MATCH($E31,DEMANDS!$F$2:$F$25,0),FALSE)</f>
        <v>0.64533477367968184</v>
      </c>
      <c r="T31" s="12">
        <f>HLOOKUP(REG_TRA_DEMANDS!T$3,'BY-Demands'!$J$5:$AK$14,MATCH($E31,'BY-Demands'!$I$5:$I$14,0),FALSE)*HLOOKUP(REG_TRA_DEMANDS!$F31,DEMANDS!$H$2:$CL$25,MATCH($E31,DEMANDS!$F$2:$F$25,0),FALSE)/HLOOKUP(2018,DEMANDS!$H$2:$CL$25,MATCH($E31,DEMANDS!$F$2:$F$25,0),FALSE)</f>
        <v>2.6080003354214218</v>
      </c>
      <c r="U31" s="12">
        <f>HLOOKUP(REG_TRA_DEMANDS!U$3,'BY-Demands'!$J$5:$AK$14,MATCH($E31,'BY-Demands'!$I$5:$I$14,0),FALSE)*HLOOKUP(REG_TRA_DEMANDS!$F31,DEMANDS!$H$2:$CL$25,MATCH($E31,DEMANDS!$F$2:$F$25,0),FALSE)/HLOOKUP(2018,DEMANDS!$H$2:$CL$25,MATCH($E31,DEMANDS!$F$2:$F$25,0),FALSE)</f>
        <v>0.8535978085319772</v>
      </c>
      <c r="V31" s="12">
        <f>HLOOKUP(REG_TRA_DEMANDS!V$3,'BY-Demands'!$J$5:$AK$14,MATCH($E31,'BY-Demands'!$I$5:$I$14,0),FALSE)*HLOOKUP(REG_TRA_DEMANDS!$F31,DEMANDS!$H$2:$CL$25,MATCH($E31,DEMANDS!$F$2:$F$25,0),FALSE)/HLOOKUP(2018,DEMANDS!$H$2:$CL$25,MATCH($E31,DEMANDS!$F$2:$F$25,0),FALSE)</f>
        <v>0.96137078018953437</v>
      </c>
      <c r="W31" s="12">
        <f>HLOOKUP(REG_TRA_DEMANDS!W$3,'BY-Demands'!$J$5:$AK$14,MATCH($E31,'BY-Demands'!$I$5:$I$14,0),FALSE)*HLOOKUP(REG_TRA_DEMANDS!$F31,DEMANDS!$H$2:$CL$25,MATCH($E31,DEMANDS!$F$2:$F$25,0),FALSE)/HLOOKUP(2018,DEMANDS!$H$2:$CL$25,MATCH($E31,DEMANDS!$F$2:$F$25,0),FALSE)</f>
        <v>0.932415749736074</v>
      </c>
      <c r="X31" s="12">
        <f>HLOOKUP(REG_TRA_DEMANDS!X$3,'BY-Demands'!$J$5:$AK$14,MATCH($E31,'BY-Demands'!$I$5:$I$14,0),FALSE)*HLOOKUP(REG_TRA_DEMANDS!$F31,DEMANDS!$H$2:$CL$25,MATCH($E31,DEMANDS!$F$2:$F$25,0),FALSE)/HLOOKUP(2018,DEMANDS!$H$2:$CL$25,MATCH($E31,DEMANDS!$F$2:$F$25,0),FALSE)</f>
        <v>0.58823966562202801</v>
      </c>
      <c r="Y31" s="12">
        <f>HLOOKUP(REG_TRA_DEMANDS!Y$3,'BY-Demands'!$J$5:$AK$14,MATCH($E31,'BY-Demands'!$I$5:$I$14,0),FALSE)*HLOOKUP(REG_TRA_DEMANDS!$F31,DEMANDS!$H$2:$CL$25,MATCH($E31,DEMANDS!$F$2:$F$25,0),FALSE)/HLOOKUP(2018,DEMANDS!$H$2:$CL$25,MATCH($E31,DEMANDS!$F$2:$F$25,0),FALSE)</f>
        <v>1.3170332096303565</v>
      </c>
      <c r="Z31" s="12">
        <f>HLOOKUP(REG_TRA_DEMANDS!Z$3,'BY-Demands'!$J$5:$AK$14,MATCH($E31,'BY-Demands'!$I$5:$I$14,0),FALSE)*HLOOKUP(REG_TRA_DEMANDS!$F31,DEMANDS!$H$2:$CL$25,MATCH($E31,DEMANDS!$F$2:$F$25,0),FALSE)/HLOOKUP(2018,DEMANDS!$H$2:$CL$25,MATCH($E31,DEMANDS!$F$2:$F$25,0),FALSE)</f>
        <v>0.17261327906182664</v>
      </c>
      <c r="AA31" s="12">
        <f>HLOOKUP(REG_TRA_DEMANDS!AA$3,'BY-Demands'!$J$5:$AK$14,MATCH($E31,'BY-Demands'!$I$5:$I$14,0),FALSE)*HLOOKUP(REG_TRA_DEMANDS!$F31,DEMANDS!$H$2:$CL$25,MATCH($E31,DEMANDS!$F$2:$F$25,0),FALSE)/HLOOKUP(2018,DEMANDS!$H$2:$CL$25,MATCH($E31,DEMANDS!$F$2:$F$25,0),FALSE)</f>
        <v>0.72941378774211518</v>
      </c>
      <c r="AB31" s="12">
        <f>HLOOKUP(REG_TRA_DEMANDS!AB$3,'BY-Demands'!$J$5:$AK$14,MATCH($E31,'BY-Demands'!$I$5:$I$14,0),FALSE)*HLOOKUP(REG_TRA_DEMANDS!$F31,DEMANDS!$H$2:$CL$25,MATCH($E31,DEMANDS!$F$2:$F$25,0),FALSE)/HLOOKUP(2018,DEMANDS!$H$2:$CL$25,MATCH($E31,DEMANDS!$F$2:$F$25,0),FALSE)</f>
        <v>0.39273887171064176</v>
      </c>
      <c r="AC31" s="12">
        <f>HLOOKUP(REG_TRA_DEMANDS!AC$3,'BY-Demands'!$J$5:$AK$14,MATCH($E31,'BY-Demands'!$I$5:$I$14,0),FALSE)*HLOOKUP(REG_TRA_DEMANDS!$F31,DEMANDS!$H$2:$CL$25,MATCH($E31,DEMANDS!$F$2:$F$25,0),FALSE)/HLOOKUP(2018,DEMANDS!$H$2:$CL$25,MATCH($E31,DEMANDS!$F$2:$F$25,0),FALSE)</f>
        <v>0.32039449419408184</v>
      </c>
      <c r="AD31" s="12">
        <f>HLOOKUP(REG_TRA_DEMANDS!AD$3,'BY-Demands'!$J$5:$AK$14,MATCH($E31,'BY-Demands'!$I$5:$I$14,0),FALSE)*HLOOKUP(REG_TRA_DEMANDS!$F31,DEMANDS!$H$2:$CL$25,MATCH($E31,DEMANDS!$F$2:$F$25,0),FALSE)/HLOOKUP(2018,DEMANDS!$H$2:$CL$25,MATCH($E31,DEMANDS!$F$2:$F$25,0),FALSE)</f>
        <v>0.34813170258514758</v>
      </c>
      <c r="AE31" s="12">
        <f>HLOOKUP(REG_TRA_DEMANDS!AE$3,'BY-Demands'!$J$5:$AK$14,MATCH($E31,'BY-Demands'!$I$5:$I$14,0),FALSE)*HLOOKUP(REG_TRA_DEMANDS!$F31,DEMANDS!$H$2:$CL$25,MATCH($E31,DEMANDS!$F$2:$F$25,0),FALSE)/HLOOKUP(2018,DEMANDS!$H$2:$CL$25,MATCH($E31,DEMANDS!$F$2:$F$25,0),FALSE)</f>
        <v>0.64114085295794276</v>
      </c>
      <c r="AF31" s="12">
        <f>HLOOKUP(REG_TRA_DEMANDS!AF$3,'BY-Demands'!$J$5:$AK$14,MATCH($E31,'BY-Demands'!$I$5:$I$14,0),FALSE)*HLOOKUP(REG_TRA_DEMANDS!$F31,DEMANDS!$H$2:$CL$25,MATCH($E31,DEMANDS!$F$2:$F$25,0),FALSE)/HLOOKUP(2018,DEMANDS!$H$2:$CL$25,MATCH($E31,DEMANDS!$F$2:$F$25,0),FALSE)</f>
        <v>0.35260315962707711</v>
      </c>
    </row>
    <row r="32" spans="4:32" x14ac:dyDescent="0.25">
      <c r="D32" s="1" t="s">
        <v>8</v>
      </c>
      <c r="E32" s="1" t="str">
        <f>DEMANDS!$F$18</f>
        <v>TRAPM</v>
      </c>
      <c r="F32" s="1">
        <v>2021</v>
      </c>
      <c r="G32" s="10">
        <f>HLOOKUP(REG_TRA_DEMANDS!G$3,'BY-Demands'!$J$5:$AK$14,MATCH($E32,'BY-Demands'!$I$5:$I$14,0),FALSE)*HLOOKUP(REG_TRA_DEMANDS!$F32,DEMANDS!$H$2:$CL$25,MATCH($E32,DEMANDS!$F$2:$F$25,0),FALSE)/HLOOKUP(2018,DEMANDS!$H$2:$CL$25,MATCH($E32,DEMANDS!$F$2:$F$25,0),FALSE)</f>
        <v>0.46342451965761583</v>
      </c>
      <c r="H32" s="10">
        <f>HLOOKUP(REG_TRA_DEMANDS!H$3,'BY-Demands'!$J$5:$AK$14,MATCH($E32,'BY-Demands'!$I$5:$I$14,0),FALSE)*HLOOKUP(REG_TRA_DEMANDS!$F32,DEMANDS!$H$2:$CL$25,MATCH($E32,DEMANDS!$F$2:$F$25,0),FALSE)/HLOOKUP(2018,DEMANDS!$H$2:$CL$25,MATCH($E32,DEMANDS!$F$2:$F$25,0),FALSE)</f>
        <v>8.1155755961155194</v>
      </c>
      <c r="I32" s="10">
        <f>HLOOKUP(REG_TRA_DEMANDS!I$3,'BY-Demands'!$J$5:$AK$14,MATCH($E32,'BY-Demands'!$I$5:$I$14,0),FALSE)*HLOOKUP(REG_TRA_DEMANDS!$F32,DEMANDS!$H$2:$CL$25,MATCH($E32,DEMANDS!$F$2:$F$25,0),FALSE)/HLOOKUP(2018,DEMANDS!$H$2:$CL$25,MATCH($E32,DEMANDS!$F$2:$F$25,0),FALSE)</f>
        <v>1.6525894242319275</v>
      </c>
      <c r="J32" s="10">
        <f>HLOOKUP(REG_TRA_DEMANDS!J$3,'BY-Demands'!$J$5:$AK$14,MATCH($E32,'BY-Demands'!$I$5:$I$14,0),FALSE)*HLOOKUP(REG_TRA_DEMANDS!$F32,DEMANDS!$H$2:$CL$25,MATCH($E32,DEMANDS!$F$2:$F$25,0),FALSE)/HLOOKUP(2018,DEMANDS!$H$2:$CL$25,MATCH($E32,DEMANDS!$F$2:$F$25,0),FALSE)</f>
        <v>0.7848468237617493</v>
      </c>
      <c r="K32" s="10">
        <f>HLOOKUP(REG_TRA_DEMANDS!K$3,'BY-Demands'!$J$5:$AK$14,MATCH($E32,'BY-Demands'!$I$5:$I$14,0),FALSE)*HLOOKUP(REG_TRA_DEMANDS!$F32,DEMANDS!$H$2:$CL$25,MATCH($E32,DEMANDS!$F$2:$F$25,0),FALSE)/HLOOKUP(2018,DEMANDS!$H$2:$CL$25,MATCH($E32,DEMANDS!$F$2:$F$25,0),FALSE)</f>
        <v>0.59049140670441203</v>
      </c>
      <c r="L32" s="10">
        <f>HLOOKUP(REG_TRA_DEMANDS!L$3,'BY-Demands'!$J$5:$AK$14,MATCH($E32,'BY-Demands'!$I$5:$I$14,0),FALSE)*HLOOKUP(REG_TRA_DEMANDS!$F32,DEMANDS!$H$2:$CL$25,MATCH($E32,DEMANDS!$F$2:$F$25,0),FALSE)/HLOOKUP(2018,DEMANDS!$H$2:$CL$25,MATCH($E32,DEMANDS!$F$2:$F$25,0),FALSE)</f>
        <v>0.3042181315799129</v>
      </c>
      <c r="M32" s="10">
        <f>HLOOKUP(REG_TRA_DEMANDS!M$3,'BY-Demands'!$J$5:$AK$14,MATCH($E32,'BY-Demands'!$I$5:$I$14,0),FALSE)*HLOOKUP(REG_TRA_DEMANDS!$F32,DEMANDS!$H$2:$CL$25,MATCH($E32,DEMANDS!$F$2:$F$25,0),FALSE)/HLOOKUP(2018,DEMANDS!$H$2:$CL$25,MATCH($E32,DEMANDS!$F$2:$F$25,0),FALSE)</f>
        <v>0.81942741912586947</v>
      </c>
      <c r="N32" s="10">
        <f>HLOOKUP(REG_TRA_DEMANDS!N$3,'BY-Demands'!$J$5:$AK$14,MATCH($E32,'BY-Demands'!$I$5:$I$14,0),FALSE)*HLOOKUP(REG_TRA_DEMANDS!$F32,DEMANDS!$H$2:$CL$25,MATCH($E32,DEMANDS!$F$2:$F$25,0),FALSE)/HLOOKUP(2018,DEMANDS!$H$2:$CL$25,MATCH($E32,DEMANDS!$F$2:$F$25,0),FALSE)</f>
        <v>1.4226196661202095</v>
      </c>
      <c r="O32" s="10">
        <f>HLOOKUP(REG_TRA_DEMANDS!O$3,'BY-Demands'!$J$5:$AK$14,MATCH($E32,'BY-Demands'!$I$5:$I$14,0),FALSE)*HLOOKUP(REG_TRA_DEMANDS!$F32,DEMANDS!$H$2:$CL$25,MATCH($E32,DEMANDS!$F$2:$F$25,0),FALSE)/HLOOKUP(2018,DEMANDS!$H$2:$CL$25,MATCH($E32,DEMANDS!$F$2:$F$25,0),FALSE)</f>
        <v>0.60289301217975388</v>
      </c>
      <c r="P32" s="10">
        <f>HLOOKUP(REG_TRA_DEMANDS!P$3,'BY-Demands'!$J$5:$AK$14,MATCH($E32,'BY-Demands'!$I$5:$I$14,0),FALSE)*HLOOKUP(REG_TRA_DEMANDS!$F32,DEMANDS!$H$2:$CL$25,MATCH($E32,DEMANDS!$F$2:$F$25,0),FALSE)/HLOOKUP(2018,DEMANDS!$H$2:$CL$25,MATCH($E32,DEMANDS!$F$2:$F$25,0),FALSE)</f>
        <v>0.68057420745305641</v>
      </c>
      <c r="Q32" s="10">
        <f>HLOOKUP(REG_TRA_DEMANDS!Q$3,'BY-Demands'!$J$5:$AK$14,MATCH($E32,'BY-Demands'!$I$5:$I$14,0),FALSE)*HLOOKUP(REG_TRA_DEMANDS!$F32,DEMANDS!$H$2:$CL$25,MATCH($E32,DEMANDS!$F$2:$F$25,0),FALSE)/HLOOKUP(2018,DEMANDS!$H$2:$CL$25,MATCH($E32,DEMANDS!$F$2:$F$25,0),FALSE)</f>
        <v>1.2070161615941664</v>
      </c>
      <c r="R32" s="10">
        <f>HLOOKUP(REG_TRA_DEMANDS!R$3,'BY-Demands'!$J$5:$AK$14,MATCH($E32,'BY-Demands'!$I$5:$I$14,0),FALSE)*HLOOKUP(REG_TRA_DEMANDS!$F32,DEMANDS!$H$2:$CL$25,MATCH($E32,DEMANDS!$F$2:$F$25,0),FALSE)/HLOOKUP(2018,DEMANDS!$H$2:$CL$25,MATCH($E32,DEMANDS!$F$2:$F$25,0),FALSE)</f>
        <v>1.0242599623466919</v>
      </c>
      <c r="S32" s="10">
        <f>HLOOKUP(REG_TRA_DEMANDS!S$3,'BY-Demands'!$J$5:$AK$14,MATCH($E32,'BY-Demands'!$I$5:$I$14,0),FALSE)*HLOOKUP(REG_TRA_DEMANDS!$F32,DEMANDS!$H$2:$CL$25,MATCH($E32,DEMANDS!$F$2:$F$25,0),FALSE)/HLOOKUP(2018,DEMANDS!$H$2:$CL$25,MATCH($E32,DEMANDS!$F$2:$F$25,0),FALSE)</f>
        <v>0.9289528309484778</v>
      </c>
      <c r="T32" s="10">
        <f>HLOOKUP(REG_TRA_DEMANDS!T$3,'BY-Demands'!$J$5:$AK$14,MATCH($E32,'BY-Demands'!$I$5:$I$14,0),FALSE)*HLOOKUP(REG_TRA_DEMANDS!$F32,DEMANDS!$H$2:$CL$25,MATCH($E32,DEMANDS!$F$2:$F$25,0),FALSE)/HLOOKUP(2018,DEMANDS!$H$2:$CL$25,MATCH($E32,DEMANDS!$F$2:$F$25,0),FALSE)</f>
        <v>3.7541899081155736</v>
      </c>
      <c r="U32" s="10">
        <f>HLOOKUP(REG_TRA_DEMANDS!U$3,'BY-Demands'!$J$5:$AK$14,MATCH($E32,'BY-Demands'!$I$5:$I$14,0),FALSE)*HLOOKUP(REG_TRA_DEMANDS!$F32,DEMANDS!$H$2:$CL$25,MATCH($E32,DEMANDS!$F$2:$F$25,0),FALSE)/HLOOKUP(2018,DEMANDS!$H$2:$CL$25,MATCH($E32,DEMANDS!$F$2:$F$25,0),FALSE)</f>
        <v>1.2287453474819043</v>
      </c>
      <c r="V32" s="10">
        <f>HLOOKUP(REG_TRA_DEMANDS!V$3,'BY-Demands'!$J$5:$AK$14,MATCH($E32,'BY-Demands'!$I$5:$I$14,0),FALSE)*HLOOKUP(REG_TRA_DEMANDS!$F32,DEMANDS!$H$2:$CL$25,MATCH($E32,DEMANDS!$F$2:$F$25,0),FALSE)/HLOOKUP(2018,DEMANDS!$H$2:$CL$25,MATCH($E32,DEMANDS!$F$2:$F$25,0),FALSE)</f>
        <v>1.3838834420094299</v>
      </c>
      <c r="W32" s="10">
        <f>HLOOKUP(REG_TRA_DEMANDS!W$3,'BY-Demands'!$J$5:$AK$14,MATCH($E32,'BY-Demands'!$I$5:$I$14,0),FALSE)*HLOOKUP(REG_TRA_DEMANDS!$F32,DEMANDS!$H$2:$CL$25,MATCH($E32,DEMANDS!$F$2:$F$25,0),FALSE)/HLOOKUP(2018,DEMANDS!$H$2:$CL$25,MATCH($E32,DEMANDS!$F$2:$F$25,0),FALSE)</f>
        <v>1.3422029707145537</v>
      </c>
      <c r="X32" s="10">
        <f>HLOOKUP(REG_TRA_DEMANDS!X$3,'BY-Demands'!$J$5:$AK$14,MATCH($E32,'BY-Demands'!$I$5:$I$14,0),FALSE)*HLOOKUP(REG_TRA_DEMANDS!$F32,DEMANDS!$H$2:$CL$25,MATCH($E32,DEMANDS!$F$2:$F$25,0),FALSE)/HLOOKUP(2018,DEMANDS!$H$2:$CL$25,MATCH($E32,DEMANDS!$F$2:$F$25,0),FALSE)</f>
        <v>0.84676500468112548</v>
      </c>
      <c r="Y32" s="10">
        <f>HLOOKUP(REG_TRA_DEMANDS!Y$3,'BY-Demands'!$J$5:$AK$14,MATCH($E32,'BY-Demands'!$I$5:$I$14,0),FALSE)*HLOOKUP(REG_TRA_DEMANDS!$F32,DEMANDS!$H$2:$CL$25,MATCH($E32,DEMANDS!$F$2:$F$25,0),FALSE)/HLOOKUP(2018,DEMANDS!$H$2:$CL$25,MATCH($E32,DEMANDS!$F$2:$F$25,0),FALSE)</f>
        <v>1.8958558850984162</v>
      </c>
      <c r="Z32" s="10">
        <f>HLOOKUP(REG_TRA_DEMANDS!Z$3,'BY-Demands'!$J$5:$AK$14,MATCH($E32,'BY-Demands'!$I$5:$I$14,0),FALSE)*HLOOKUP(REG_TRA_DEMANDS!$F32,DEMANDS!$H$2:$CL$25,MATCH($E32,DEMANDS!$F$2:$F$25,0),FALSE)/HLOOKUP(2018,DEMANDS!$H$2:$CL$25,MATCH($E32,DEMANDS!$F$2:$F$25,0),FALSE)</f>
        <v>0.248475056333125</v>
      </c>
      <c r="AA32" s="10">
        <f>HLOOKUP(REG_TRA_DEMANDS!AA$3,'BY-Demands'!$J$5:$AK$14,MATCH($E32,'BY-Demands'!$I$5:$I$14,0),FALSE)*HLOOKUP(REG_TRA_DEMANDS!$F32,DEMANDS!$H$2:$CL$25,MATCH($E32,DEMANDS!$F$2:$F$25,0),FALSE)/HLOOKUP(2018,DEMANDS!$H$2:$CL$25,MATCH($E32,DEMANDS!$F$2:$F$25,0),FALSE)</f>
        <v>1.0499837149519835</v>
      </c>
      <c r="AB32" s="10">
        <f>HLOOKUP(REG_TRA_DEMANDS!AB$3,'BY-Demands'!$J$5:$AK$14,MATCH($E32,'BY-Demands'!$I$5:$I$14,0),FALSE)*HLOOKUP(REG_TRA_DEMANDS!$F32,DEMANDS!$H$2:$CL$25,MATCH($E32,DEMANDS!$F$2:$F$25,0),FALSE)/HLOOKUP(2018,DEMANDS!$H$2:$CL$25,MATCH($E32,DEMANDS!$F$2:$F$25,0),FALSE)</f>
        <v>0.56534360393881622</v>
      </c>
      <c r="AC32" s="10">
        <f>HLOOKUP(REG_TRA_DEMANDS!AC$3,'BY-Demands'!$J$5:$AK$14,MATCH($E32,'BY-Demands'!$I$5:$I$14,0),FALSE)*HLOOKUP(REG_TRA_DEMANDS!$F32,DEMANDS!$H$2:$CL$25,MATCH($E32,DEMANDS!$F$2:$F$25,0),FALSE)/HLOOKUP(2018,DEMANDS!$H$2:$CL$25,MATCH($E32,DEMANDS!$F$2:$F$25,0),FALSE)</f>
        <v>0.46120460967074761</v>
      </c>
      <c r="AD32" s="10">
        <f>HLOOKUP(REG_TRA_DEMANDS!AD$3,'BY-Demands'!$J$5:$AK$14,MATCH($E32,'BY-Demands'!$I$5:$I$14,0),FALSE)*HLOOKUP(REG_TRA_DEMANDS!$F32,DEMANDS!$H$2:$CL$25,MATCH($E32,DEMANDS!$F$2:$F$25,0),FALSE)/HLOOKUP(2018,DEMANDS!$H$2:$CL$25,MATCH($E32,DEMANDS!$F$2:$F$25,0),FALSE)</f>
        <v>0.50113203851603993</v>
      </c>
      <c r="AE32" s="10">
        <f>HLOOKUP(REG_TRA_DEMANDS!AE$3,'BY-Demands'!$J$5:$AK$14,MATCH($E32,'BY-Demands'!$I$5:$I$14,0),FALSE)*HLOOKUP(REG_TRA_DEMANDS!$F32,DEMANDS!$H$2:$CL$25,MATCH($E32,DEMANDS!$F$2:$F$25,0),FALSE)/HLOOKUP(2018,DEMANDS!$H$2:$CL$25,MATCH($E32,DEMANDS!$F$2:$F$25,0),FALSE)</f>
        <v>0.92291572480430029</v>
      </c>
      <c r="AF32" s="10">
        <f>HLOOKUP(REG_TRA_DEMANDS!AF$3,'BY-Demands'!$J$5:$AK$14,MATCH($E32,'BY-Demands'!$I$5:$I$14,0),FALSE)*HLOOKUP(REG_TRA_DEMANDS!$F32,DEMANDS!$H$2:$CL$25,MATCH($E32,DEMANDS!$F$2:$F$25,0),FALSE)/HLOOKUP(2018,DEMANDS!$H$2:$CL$25,MATCH($E32,DEMANDS!$F$2:$F$25,0),FALSE)</f>
        <v>0.50756865536512175</v>
      </c>
    </row>
    <row r="33" spans="4:32" x14ac:dyDescent="0.25">
      <c r="D33" s="1" t="s">
        <v>8</v>
      </c>
      <c r="E33" s="1" t="str">
        <f>DEMANDS!$F$18</f>
        <v>TRAPM</v>
      </c>
      <c r="F33" s="1">
        <v>2022</v>
      </c>
      <c r="G33" s="10">
        <f>HLOOKUP(REG_TRA_DEMANDS!G$3,'BY-Demands'!$J$5:$AK$14,MATCH($E33,'BY-Demands'!$I$5:$I$14,0),FALSE)*HLOOKUP(REG_TRA_DEMANDS!$F33,DEMANDS!$H$2:$CL$25,MATCH($E33,DEMANDS!$F$2:$F$25,0),FALSE)/HLOOKUP(2018,DEMANDS!$H$2:$CL$25,MATCH($E33,DEMANDS!$F$2:$F$25,0),FALSE)</f>
        <v>0.46985114031488934</v>
      </c>
      <c r="H33" s="10">
        <f>HLOOKUP(REG_TRA_DEMANDS!H$3,'BY-Demands'!$J$5:$AK$14,MATCH($E33,'BY-Demands'!$I$5:$I$14,0),FALSE)*HLOOKUP(REG_TRA_DEMANDS!$F33,DEMANDS!$H$2:$CL$25,MATCH($E33,DEMANDS!$F$2:$F$25,0),FALSE)/HLOOKUP(2018,DEMANDS!$H$2:$CL$25,MATCH($E33,DEMANDS!$F$2:$F$25,0),FALSE)</f>
        <v>8.2281197614743018</v>
      </c>
      <c r="I33" s="10">
        <f>HLOOKUP(REG_TRA_DEMANDS!I$3,'BY-Demands'!$J$5:$AK$14,MATCH($E33,'BY-Demands'!$I$5:$I$14,0),FALSE)*HLOOKUP(REG_TRA_DEMANDS!$F33,DEMANDS!$H$2:$CL$25,MATCH($E33,DEMANDS!$F$2:$F$25,0),FALSE)/HLOOKUP(2018,DEMANDS!$H$2:$CL$25,MATCH($E33,DEMANDS!$F$2:$F$25,0),FALSE)</f>
        <v>1.6755069973884091</v>
      </c>
      <c r="J33" s="10">
        <f>HLOOKUP(REG_TRA_DEMANDS!J$3,'BY-Demands'!$J$5:$AK$14,MATCH($E33,'BY-Demands'!$I$5:$I$14,0),FALSE)*HLOOKUP(REG_TRA_DEMANDS!$F33,DEMANDS!$H$2:$CL$25,MATCH($E33,DEMANDS!$F$2:$F$25,0),FALSE)/HLOOKUP(2018,DEMANDS!$H$2:$CL$25,MATCH($E33,DEMANDS!$F$2:$F$25,0),FALSE)</f>
        <v>0.79573082449202848</v>
      </c>
      <c r="K33" s="10">
        <f>HLOOKUP(REG_TRA_DEMANDS!K$3,'BY-Demands'!$J$5:$AK$14,MATCH($E33,'BY-Demands'!$I$5:$I$14,0),FALSE)*HLOOKUP(REG_TRA_DEMANDS!$F33,DEMANDS!$H$2:$CL$25,MATCH($E33,DEMANDS!$F$2:$F$25,0),FALSE)/HLOOKUP(2018,DEMANDS!$H$2:$CL$25,MATCH($E33,DEMANDS!$F$2:$F$25,0),FALSE)</f>
        <v>0.59868014966318506</v>
      </c>
      <c r="L33" s="10">
        <f>HLOOKUP(REG_TRA_DEMANDS!L$3,'BY-Demands'!$J$5:$AK$14,MATCH($E33,'BY-Demands'!$I$5:$I$14,0),FALSE)*HLOOKUP(REG_TRA_DEMANDS!$F33,DEMANDS!$H$2:$CL$25,MATCH($E33,DEMANDS!$F$2:$F$25,0),FALSE)/HLOOKUP(2018,DEMANDS!$H$2:$CL$25,MATCH($E33,DEMANDS!$F$2:$F$25,0),FALSE)</f>
        <v>0.30843692977853454</v>
      </c>
      <c r="M33" s="10">
        <f>HLOOKUP(REG_TRA_DEMANDS!M$3,'BY-Demands'!$J$5:$AK$14,MATCH($E33,'BY-Demands'!$I$5:$I$14,0),FALSE)*HLOOKUP(REG_TRA_DEMANDS!$F33,DEMANDS!$H$2:$CL$25,MATCH($E33,DEMANDS!$F$2:$F$25,0),FALSE)/HLOOKUP(2018,DEMANDS!$H$2:$CL$25,MATCH($E33,DEMANDS!$F$2:$F$25,0),FALSE)</f>
        <v>0.83079097231632504</v>
      </c>
      <c r="N33" s="10">
        <f>HLOOKUP(REG_TRA_DEMANDS!N$3,'BY-Demands'!$J$5:$AK$14,MATCH($E33,'BY-Demands'!$I$5:$I$14,0),FALSE)*HLOOKUP(REG_TRA_DEMANDS!$F33,DEMANDS!$H$2:$CL$25,MATCH($E33,DEMANDS!$F$2:$F$25,0),FALSE)/HLOOKUP(2018,DEMANDS!$H$2:$CL$25,MATCH($E33,DEMANDS!$F$2:$F$25,0),FALSE)</f>
        <v>1.4423480933956727</v>
      </c>
      <c r="O33" s="10">
        <f>HLOOKUP(REG_TRA_DEMANDS!O$3,'BY-Demands'!$J$5:$AK$14,MATCH($E33,'BY-Demands'!$I$5:$I$14,0),FALSE)*HLOOKUP(REG_TRA_DEMANDS!$F33,DEMANDS!$H$2:$CL$25,MATCH($E33,DEMANDS!$F$2:$F$25,0),FALSE)/HLOOKUP(2018,DEMANDS!$H$2:$CL$25,MATCH($E33,DEMANDS!$F$2:$F$25,0),FALSE)</f>
        <v>0.61125373657358362</v>
      </c>
      <c r="P33" s="10">
        <f>HLOOKUP(REG_TRA_DEMANDS!P$3,'BY-Demands'!$J$5:$AK$14,MATCH($E33,'BY-Demands'!$I$5:$I$14,0),FALSE)*HLOOKUP(REG_TRA_DEMANDS!$F33,DEMANDS!$H$2:$CL$25,MATCH($E33,DEMANDS!$F$2:$F$25,0),FALSE)/HLOOKUP(2018,DEMANDS!$H$2:$CL$25,MATCH($E33,DEMANDS!$F$2:$F$25,0),FALSE)</f>
        <v>0.69001218942184994</v>
      </c>
      <c r="Q33" s="10">
        <f>HLOOKUP(REG_TRA_DEMANDS!Q$3,'BY-Demands'!$J$5:$AK$14,MATCH($E33,'BY-Demands'!$I$5:$I$14,0),FALSE)*HLOOKUP(REG_TRA_DEMANDS!$F33,DEMANDS!$H$2:$CL$25,MATCH($E33,DEMANDS!$F$2:$F$25,0),FALSE)/HLOOKUP(2018,DEMANDS!$H$2:$CL$25,MATCH($E33,DEMANDS!$F$2:$F$25,0),FALSE)</f>
        <v>1.2237546695252854</v>
      </c>
      <c r="R33" s="10">
        <f>HLOOKUP(REG_TRA_DEMANDS!R$3,'BY-Demands'!$J$5:$AK$14,MATCH($E33,'BY-Demands'!$I$5:$I$14,0),FALSE)*HLOOKUP(REG_TRA_DEMANDS!$F33,DEMANDS!$H$2:$CL$25,MATCH($E33,DEMANDS!$F$2:$F$25,0),FALSE)/HLOOKUP(2018,DEMANDS!$H$2:$CL$25,MATCH($E33,DEMANDS!$F$2:$F$25,0),FALSE)</f>
        <v>1.0384640666899378</v>
      </c>
      <c r="S33" s="10">
        <f>HLOOKUP(REG_TRA_DEMANDS!S$3,'BY-Demands'!$J$5:$AK$14,MATCH($E33,'BY-Demands'!$I$5:$I$14,0),FALSE)*HLOOKUP(REG_TRA_DEMANDS!$F33,DEMANDS!$H$2:$CL$25,MATCH($E33,DEMANDS!$F$2:$F$25,0),FALSE)/HLOOKUP(2018,DEMANDS!$H$2:$CL$25,MATCH($E33,DEMANDS!$F$2:$F$25,0),FALSE)</f>
        <v>0.94183524696180598</v>
      </c>
      <c r="T33" s="10">
        <f>HLOOKUP(REG_TRA_DEMANDS!T$3,'BY-Demands'!$J$5:$AK$14,MATCH($E33,'BY-Demands'!$I$5:$I$14,0),FALSE)*HLOOKUP(REG_TRA_DEMANDS!$F33,DEMANDS!$H$2:$CL$25,MATCH($E33,DEMANDS!$F$2:$F$25,0),FALSE)/HLOOKUP(2018,DEMANDS!$H$2:$CL$25,MATCH($E33,DEMANDS!$F$2:$F$25,0),FALSE)</f>
        <v>3.8062517939058389</v>
      </c>
      <c r="U33" s="10">
        <f>HLOOKUP(REG_TRA_DEMANDS!U$3,'BY-Demands'!$J$5:$AK$14,MATCH($E33,'BY-Demands'!$I$5:$I$14,0),FALSE)*HLOOKUP(REG_TRA_DEMANDS!$F33,DEMANDS!$H$2:$CL$25,MATCH($E33,DEMANDS!$F$2:$F$25,0),FALSE)/HLOOKUP(2018,DEMANDS!$H$2:$CL$25,MATCH($E33,DEMANDS!$F$2:$F$25,0),FALSE)</f>
        <v>1.2457851887024125</v>
      </c>
      <c r="V33" s="10">
        <f>HLOOKUP(REG_TRA_DEMANDS!V$3,'BY-Demands'!$J$5:$AK$14,MATCH($E33,'BY-Demands'!$I$5:$I$14,0),FALSE)*HLOOKUP(REG_TRA_DEMANDS!$F33,DEMANDS!$H$2:$CL$25,MATCH($E33,DEMANDS!$F$2:$F$25,0),FALSE)/HLOOKUP(2018,DEMANDS!$H$2:$CL$25,MATCH($E33,DEMANDS!$F$2:$F$25,0),FALSE)</f>
        <v>1.4030746879155536</v>
      </c>
      <c r="W33" s="10">
        <f>HLOOKUP(REG_TRA_DEMANDS!W$3,'BY-Demands'!$J$5:$AK$14,MATCH($E33,'BY-Demands'!$I$5:$I$14,0),FALSE)*HLOOKUP(REG_TRA_DEMANDS!$F33,DEMANDS!$H$2:$CL$25,MATCH($E33,DEMANDS!$F$2:$F$25,0),FALSE)/HLOOKUP(2018,DEMANDS!$H$2:$CL$25,MATCH($E33,DEMANDS!$F$2:$F$25,0),FALSE)</f>
        <v>1.3608162053880686</v>
      </c>
      <c r="X33" s="10">
        <f>HLOOKUP(REG_TRA_DEMANDS!X$3,'BY-Demands'!$J$5:$AK$14,MATCH($E33,'BY-Demands'!$I$5:$I$14,0),FALSE)*HLOOKUP(REG_TRA_DEMANDS!$F33,DEMANDS!$H$2:$CL$25,MATCH($E33,DEMANDS!$F$2:$F$25,0),FALSE)/HLOOKUP(2018,DEMANDS!$H$2:$CL$25,MATCH($E33,DEMANDS!$F$2:$F$25,0),FALSE)</f>
        <v>0.85850766662521183</v>
      </c>
      <c r="Y33" s="10">
        <f>HLOOKUP(REG_TRA_DEMANDS!Y$3,'BY-Demands'!$J$5:$AK$14,MATCH($E33,'BY-Demands'!$I$5:$I$14,0),FALSE)*HLOOKUP(REG_TRA_DEMANDS!$F33,DEMANDS!$H$2:$CL$25,MATCH($E33,DEMANDS!$F$2:$F$25,0),FALSE)/HLOOKUP(2018,DEMANDS!$H$2:$CL$25,MATCH($E33,DEMANDS!$F$2:$F$25,0),FALSE)</f>
        <v>1.9221469984891983</v>
      </c>
      <c r="Z33" s="10">
        <f>HLOOKUP(REG_TRA_DEMANDS!Z$3,'BY-Demands'!$J$5:$AK$14,MATCH($E33,'BY-Demands'!$I$5:$I$14,0),FALSE)*HLOOKUP(REG_TRA_DEMANDS!$F33,DEMANDS!$H$2:$CL$25,MATCH($E33,DEMANDS!$F$2:$F$25,0),FALSE)/HLOOKUP(2018,DEMANDS!$H$2:$CL$25,MATCH($E33,DEMANDS!$F$2:$F$25,0),FALSE)</f>
        <v>0.25192082767691892</v>
      </c>
      <c r="AA33" s="10">
        <f>HLOOKUP(REG_TRA_DEMANDS!AA$3,'BY-Demands'!$J$5:$AK$14,MATCH($E33,'BY-Demands'!$I$5:$I$14,0),FALSE)*HLOOKUP(REG_TRA_DEMANDS!$F33,DEMANDS!$H$2:$CL$25,MATCH($E33,DEMANDS!$F$2:$F$25,0),FALSE)/HLOOKUP(2018,DEMANDS!$H$2:$CL$25,MATCH($E33,DEMANDS!$F$2:$F$25,0),FALSE)</f>
        <v>1.0645445479378959</v>
      </c>
      <c r="AB33" s="10">
        <f>HLOOKUP(REG_TRA_DEMANDS!AB$3,'BY-Demands'!$J$5:$AK$14,MATCH($E33,'BY-Demands'!$I$5:$I$14,0),FALSE)*HLOOKUP(REG_TRA_DEMANDS!$F33,DEMANDS!$H$2:$CL$25,MATCH($E33,DEMANDS!$F$2:$F$25,0),FALSE)/HLOOKUP(2018,DEMANDS!$H$2:$CL$25,MATCH($E33,DEMANDS!$F$2:$F$25,0),FALSE)</f>
        <v>0.57318360534015544</v>
      </c>
      <c r="AC33" s="10">
        <f>HLOOKUP(REG_TRA_DEMANDS!AC$3,'BY-Demands'!$J$5:$AK$14,MATCH($E33,'BY-Demands'!$I$5:$I$14,0),FALSE)*HLOOKUP(REG_TRA_DEMANDS!$F33,DEMANDS!$H$2:$CL$25,MATCH($E33,DEMANDS!$F$2:$F$25,0),FALSE)/HLOOKUP(2018,DEMANDS!$H$2:$CL$25,MATCH($E33,DEMANDS!$F$2:$F$25,0),FALSE)</f>
        <v>0.46760044533764245</v>
      </c>
      <c r="AD33" s="10">
        <f>HLOOKUP(REG_TRA_DEMANDS!AD$3,'BY-Demands'!$J$5:$AK$14,MATCH($E33,'BY-Demands'!$I$5:$I$14,0),FALSE)*HLOOKUP(REG_TRA_DEMANDS!$F33,DEMANDS!$H$2:$CL$25,MATCH($E33,DEMANDS!$F$2:$F$25,0),FALSE)/HLOOKUP(2018,DEMANDS!$H$2:$CL$25,MATCH($E33,DEMANDS!$F$2:$F$25,0),FALSE)</f>
        <v>0.50808157479247218</v>
      </c>
      <c r="AE33" s="10">
        <f>HLOOKUP(REG_TRA_DEMANDS!AE$3,'BY-Demands'!$J$5:$AK$14,MATCH($E33,'BY-Demands'!$I$5:$I$14,0),FALSE)*HLOOKUP(REG_TRA_DEMANDS!$F33,DEMANDS!$H$2:$CL$25,MATCH($E33,DEMANDS!$F$2:$F$25,0),FALSE)/HLOOKUP(2018,DEMANDS!$H$2:$CL$25,MATCH($E33,DEMANDS!$F$2:$F$25,0),FALSE)</f>
        <v>0.93571442019126849</v>
      </c>
      <c r="AF33" s="10">
        <f>HLOOKUP(REG_TRA_DEMANDS!AF$3,'BY-Demands'!$J$5:$AK$14,MATCH($E33,'BY-Demands'!$I$5:$I$14,0),FALSE)*HLOOKUP(REG_TRA_DEMANDS!$F33,DEMANDS!$H$2:$CL$25,MATCH($E33,DEMANDS!$F$2:$F$25,0),FALSE)/HLOOKUP(2018,DEMANDS!$H$2:$CL$25,MATCH($E33,DEMANDS!$F$2:$F$25,0),FALSE)</f>
        <v>0.5146074525525558</v>
      </c>
    </row>
    <row r="34" spans="4:32" x14ac:dyDescent="0.25">
      <c r="D34" s="1" t="s">
        <v>8</v>
      </c>
      <c r="E34" s="1" t="str">
        <f>DEMANDS!$F$18</f>
        <v>TRAPM</v>
      </c>
      <c r="F34" s="1">
        <v>2023</v>
      </c>
      <c r="G34" s="10">
        <f>HLOOKUP(REG_TRA_DEMANDS!G$3,'BY-Demands'!$J$5:$AK$14,MATCH($E34,'BY-Demands'!$I$5:$I$14,0),FALSE)*HLOOKUP(REG_TRA_DEMANDS!$F34,DEMANDS!$H$2:$CL$25,MATCH($E34,DEMANDS!$F$2:$F$25,0),FALSE)/HLOOKUP(2018,DEMANDS!$H$2:$CL$25,MATCH($E34,DEMANDS!$F$2:$F$25,0),FALSE)</f>
        <v>0.47623343526250372</v>
      </c>
      <c r="H34" s="10">
        <f>HLOOKUP(REG_TRA_DEMANDS!H$3,'BY-Demands'!$J$5:$AK$14,MATCH($E34,'BY-Demands'!$I$5:$I$14,0),FALSE)*HLOOKUP(REG_TRA_DEMANDS!$F34,DEMANDS!$H$2:$CL$25,MATCH($E34,DEMANDS!$F$2:$F$25,0),FALSE)/HLOOKUP(2018,DEMANDS!$H$2:$CL$25,MATCH($E34,DEMANDS!$F$2:$F$25,0),FALSE)</f>
        <v>8.3398876868364251</v>
      </c>
      <c r="I34" s="10">
        <f>HLOOKUP(REG_TRA_DEMANDS!I$3,'BY-Demands'!$J$5:$AK$14,MATCH($E34,'BY-Demands'!$I$5:$I$14,0),FALSE)*HLOOKUP(REG_TRA_DEMANDS!$F34,DEMANDS!$H$2:$CL$25,MATCH($E34,DEMANDS!$F$2:$F$25,0),FALSE)/HLOOKUP(2018,DEMANDS!$H$2:$CL$25,MATCH($E34,DEMANDS!$F$2:$F$25,0),FALSE)</f>
        <v>1.6982665033820685</v>
      </c>
      <c r="J34" s="10">
        <f>HLOOKUP(REG_TRA_DEMANDS!J$3,'BY-Demands'!$J$5:$AK$14,MATCH($E34,'BY-Demands'!$I$5:$I$14,0),FALSE)*HLOOKUP(REG_TRA_DEMANDS!$F34,DEMANDS!$H$2:$CL$25,MATCH($E34,DEMANDS!$F$2:$F$25,0),FALSE)/HLOOKUP(2018,DEMANDS!$H$2:$CL$25,MATCH($E34,DEMANDS!$F$2:$F$25,0),FALSE)</f>
        <v>0.80653975605578476</v>
      </c>
      <c r="K34" s="10">
        <f>HLOOKUP(REG_TRA_DEMANDS!K$3,'BY-Demands'!$J$5:$AK$14,MATCH($E34,'BY-Demands'!$I$5:$I$14,0),FALSE)*HLOOKUP(REG_TRA_DEMANDS!$F34,DEMANDS!$H$2:$CL$25,MATCH($E34,DEMANDS!$F$2:$F$25,0),FALSE)/HLOOKUP(2018,DEMANDS!$H$2:$CL$25,MATCH($E34,DEMANDS!$F$2:$F$25,0),FALSE)</f>
        <v>0.60681241319642154</v>
      </c>
      <c r="L34" s="10">
        <f>HLOOKUP(REG_TRA_DEMANDS!L$3,'BY-Demands'!$J$5:$AK$14,MATCH($E34,'BY-Demands'!$I$5:$I$14,0),FALSE)*HLOOKUP(REG_TRA_DEMANDS!$F34,DEMANDS!$H$2:$CL$25,MATCH($E34,DEMANDS!$F$2:$F$25,0),FALSE)/HLOOKUP(2018,DEMANDS!$H$2:$CL$25,MATCH($E34,DEMANDS!$F$2:$F$25,0),FALSE)</f>
        <v>0.31262663006800057</v>
      </c>
      <c r="M34" s="10">
        <f>HLOOKUP(REG_TRA_DEMANDS!M$3,'BY-Demands'!$J$5:$AK$14,MATCH($E34,'BY-Demands'!$I$5:$I$14,0),FALSE)*HLOOKUP(REG_TRA_DEMANDS!$F34,DEMANDS!$H$2:$CL$25,MATCH($E34,DEMANDS!$F$2:$F$25,0),FALSE)/HLOOKUP(2018,DEMANDS!$H$2:$CL$25,MATCH($E34,DEMANDS!$F$2:$F$25,0),FALSE)</f>
        <v>0.84207614876941284</v>
      </c>
      <c r="N34" s="10">
        <f>HLOOKUP(REG_TRA_DEMANDS!N$3,'BY-Demands'!$J$5:$AK$14,MATCH($E34,'BY-Demands'!$I$5:$I$14,0),FALSE)*HLOOKUP(REG_TRA_DEMANDS!$F34,DEMANDS!$H$2:$CL$25,MATCH($E34,DEMANDS!$F$2:$F$25,0),FALSE)/HLOOKUP(2018,DEMANDS!$H$2:$CL$25,MATCH($E34,DEMANDS!$F$2:$F$25,0),FALSE)</f>
        <v>1.461940449696034</v>
      </c>
      <c r="O34" s="10">
        <f>HLOOKUP(REG_TRA_DEMANDS!O$3,'BY-Demands'!$J$5:$AK$14,MATCH($E34,'BY-Demands'!$I$5:$I$14,0),FALSE)*HLOOKUP(REG_TRA_DEMANDS!$F34,DEMANDS!$H$2:$CL$25,MATCH($E34,DEMANDS!$F$2:$F$25,0),FALSE)/HLOOKUP(2018,DEMANDS!$H$2:$CL$25,MATCH($E34,DEMANDS!$F$2:$F$25,0),FALSE)</f>
        <v>0.61955679535094332</v>
      </c>
      <c r="P34" s="10">
        <f>HLOOKUP(REG_TRA_DEMANDS!P$3,'BY-Demands'!$J$5:$AK$14,MATCH($E34,'BY-Demands'!$I$5:$I$14,0),FALSE)*HLOOKUP(REG_TRA_DEMANDS!$F34,DEMANDS!$H$2:$CL$25,MATCH($E34,DEMANDS!$F$2:$F$25,0),FALSE)/HLOOKUP(2018,DEMANDS!$H$2:$CL$25,MATCH($E34,DEMANDS!$F$2:$F$25,0),FALSE)</f>
        <v>0.69938507570959629</v>
      </c>
      <c r="Q34" s="10">
        <f>HLOOKUP(REG_TRA_DEMANDS!Q$3,'BY-Demands'!$J$5:$AK$14,MATCH($E34,'BY-Demands'!$I$5:$I$14,0),FALSE)*HLOOKUP(REG_TRA_DEMANDS!$F34,DEMANDS!$H$2:$CL$25,MATCH($E34,DEMANDS!$F$2:$F$25,0),FALSE)/HLOOKUP(2018,DEMANDS!$H$2:$CL$25,MATCH($E34,DEMANDS!$F$2:$F$25,0),FALSE)</f>
        <v>1.2403777285630826</v>
      </c>
      <c r="R34" s="10">
        <f>HLOOKUP(REG_TRA_DEMANDS!R$3,'BY-Demands'!$J$5:$AK$14,MATCH($E34,'BY-Demands'!$I$5:$I$14,0),FALSE)*HLOOKUP(REG_TRA_DEMANDS!$F34,DEMANDS!$H$2:$CL$25,MATCH($E34,DEMANDS!$F$2:$F$25,0),FALSE)/HLOOKUP(2018,DEMANDS!$H$2:$CL$25,MATCH($E34,DEMANDS!$F$2:$F$25,0),FALSE)</f>
        <v>1.0525702024368309</v>
      </c>
      <c r="S34" s="10">
        <f>HLOOKUP(REG_TRA_DEMANDS!S$3,'BY-Demands'!$J$5:$AK$14,MATCH($E34,'BY-Demands'!$I$5:$I$14,0),FALSE)*HLOOKUP(REG_TRA_DEMANDS!$F34,DEMANDS!$H$2:$CL$25,MATCH($E34,DEMANDS!$F$2:$F$25,0),FALSE)/HLOOKUP(2018,DEMANDS!$H$2:$CL$25,MATCH($E34,DEMANDS!$F$2:$F$25,0),FALSE)</f>
        <v>0.95462881033198521</v>
      </c>
      <c r="T34" s="10">
        <f>HLOOKUP(REG_TRA_DEMANDS!T$3,'BY-Demands'!$J$5:$AK$14,MATCH($E34,'BY-Demands'!$I$5:$I$14,0),FALSE)*HLOOKUP(REG_TRA_DEMANDS!$F34,DEMANDS!$H$2:$CL$25,MATCH($E34,DEMANDS!$F$2:$F$25,0),FALSE)/HLOOKUP(2018,DEMANDS!$H$2:$CL$25,MATCH($E34,DEMANDS!$F$2:$F$25,0),FALSE)</f>
        <v>3.8579545982819501</v>
      </c>
      <c r="U34" s="10">
        <f>HLOOKUP(REG_TRA_DEMANDS!U$3,'BY-Demands'!$J$5:$AK$14,MATCH($E34,'BY-Demands'!$I$5:$I$14,0),FALSE)*HLOOKUP(REG_TRA_DEMANDS!$F34,DEMANDS!$H$2:$CL$25,MATCH($E34,DEMANDS!$F$2:$F$25,0),FALSE)/HLOOKUP(2018,DEMANDS!$H$2:$CL$25,MATCH($E34,DEMANDS!$F$2:$F$25,0),FALSE)</f>
        <v>1.2627075026726191</v>
      </c>
      <c r="V34" s="10">
        <f>HLOOKUP(REG_TRA_DEMANDS!V$3,'BY-Demands'!$J$5:$AK$14,MATCH($E34,'BY-Demands'!$I$5:$I$14,0),FALSE)*HLOOKUP(REG_TRA_DEMANDS!$F34,DEMANDS!$H$2:$CL$25,MATCH($E34,DEMANDS!$F$2:$F$25,0),FALSE)/HLOOKUP(2018,DEMANDS!$H$2:$CL$25,MATCH($E34,DEMANDS!$F$2:$F$25,0),FALSE)</f>
        <v>1.4221335678957272</v>
      </c>
      <c r="W34" s="10">
        <f>HLOOKUP(REG_TRA_DEMANDS!W$3,'BY-Demands'!$J$5:$AK$14,MATCH($E34,'BY-Demands'!$I$5:$I$14,0),FALSE)*HLOOKUP(REG_TRA_DEMANDS!$F34,DEMANDS!$H$2:$CL$25,MATCH($E34,DEMANDS!$F$2:$F$25,0),FALSE)/HLOOKUP(2018,DEMANDS!$H$2:$CL$25,MATCH($E34,DEMANDS!$F$2:$F$25,0),FALSE)</f>
        <v>1.3793010607966545</v>
      </c>
      <c r="X34" s="10">
        <f>HLOOKUP(REG_TRA_DEMANDS!X$3,'BY-Demands'!$J$5:$AK$14,MATCH($E34,'BY-Demands'!$I$5:$I$14,0),FALSE)*HLOOKUP(REG_TRA_DEMANDS!$F34,DEMANDS!$H$2:$CL$25,MATCH($E34,DEMANDS!$F$2:$F$25,0),FALSE)/HLOOKUP(2018,DEMANDS!$H$2:$CL$25,MATCH($E34,DEMANDS!$F$2:$F$25,0),FALSE)</f>
        <v>0.87016933704175736</v>
      </c>
      <c r="Y34" s="10">
        <f>HLOOKUP(REG_TRA_DEMANDS!Y$3,'BY-Demands'!$J$5:$AK$14,MATCH($E34,'BY-Demands'!$I$5:$I$14,0),FALSE)*HLOOKUP(REG_TRA_DEMANDS!$F34,DEMANDS!$H$2:$CL$25,MATCH($E34,DEMANDS!$F$2:$F$25,0),FALSE)/HLOOKUP(2018,DEMANDS!$H$2:$CL$25,MATCH($E34,DEMANDS!$F$2:$F$25,0),FALSE)</f>
        <v>1.9482567767240837</v>
      </c>
      <c r="Z34" s="10">
        <f>HLOOKUP(REG_TRA_DEMANDS!Z$3,'BY-Demands'!$J$5:$AK$14,MATCH($E34,'BY-Demands'!$I$5:$I$14,0),FALSE)*HLOOKUP(REG_TRA_DEMANDS!$F34,DEMANDS!$H$2:$CL$25,MATCH($E34,DEMANDS!$F$2:$F$25,0),FALSE)/HLOOKUP(2018,DEMANDS!$H$2:$CL$25,MATCH($E34,DEMANDS!$F$2:$F$25,0),FALSE)</f>
        <v>0.25534283283498593</v>
      </c>
      <c r="AA34" s="10">
        <f>HLOOKUP(REG_TRA_DEMANDS!AA$3,'BY-Demands'!$J$5:$AK$14,MATCH($E34,'BY-Demands'!$I$5:$I$14,0),FALSE)*HLOOKUP(REG_TRA_DEMANDS!$F34,DEMANDS!$H$2:$CL$25,MATCH($E34,DEMANDS!$F$2:$F$25,0),FALSE)/HLOOKUP(2018,DEMANDS!$H$2:$CL$25,MATCH($E34,DEMANDS!$F$2:$F$25,0),FALSE)</f>
        <v>1.0790049518974585</v>
      </c>
      <c r="AB34" s="10">
        <f>HLOOKUP(REG_TRA_DEMANDS!AB$3,'BY-Demands'!$J$5:$AK$14,MATCH($E34,'BY-Demands'!$I$5:$I$14,0),FALSE)*HLOOKUP(REG_TRA_DEMANDS!$F34,DEMANDS!$H$2:$CL$25,MATCH($E34,DEMANDS!$F$2:$F$25,0),FALSE)/HLOOKUP(2018,DEMANDS!$H$2:$CL$25,MATCH($E34,DEMANDS!$F$2:$F$25,0),FALSE)</f>
        <v>0.58096953265740348</v>
      </c>
      <c r="AC34" s="10">
        <f>HLOOKUP(REG_TRA_DEMANDS!AC$3,'BY-Demands'!$J$5:$AK$14,MATCH($E34,'BY-Demands'!$I$5:$I$14,0),FALSE)*HLOOKUP(REG_TRA_DEMANDS!$F34,DEMANDS!$H$2:$CL$25,MATCH($E34,DEMANDS!$F$2:$F$25,0),FALSE)/HLOOKUP(2018,DEMANDS!$H$2:$CL$25,MATCH($E34,DEMANDS!$F$2:$F$25,0),FALSE)</f>
        <v>0.47395216762521758</v>
      </c>
      <c r="AD34" s="10">
        <f>HLOOKUP(REG_TRA_DEMANDS!AD$3,'BY-Demands'!$J$5:$AK$14,MATCH($E34,'BY-Demands'!$I$5:$I$14,0),FALSE)*HLOOKUP(REG_TRA_DEMANDS!$F34,DEMANDS!$H$2:$CL$25,MATCH($E34,DEMANDS!$F$2:$F$25,0),FALSE)/HLOOKUP(2018,DEMANDS!$H$2:$CL$25,MATCH($E34,DEMANDS!$F$2:$F$25,0),FALSE)</f>
        <v>0.51498317870387422</v>
      </c>
      <c r="AE34" s="10">
        <f>HLOOKUP(REG_TRA_DEMANDS!AE$3,'BY-Demands'!$J$5:$AK$14,MATCH($E34,'BY-Demands'!$I$5:$I$14,0),FALSE)*HLOOKUP(REG_TRA_DEMANDS!$F34,DEMANDS!$H$2:$CL$25,MATCH($E34,DEMANDS!$F$2:$F$25,0),FALSE)/HLOOKUP(2018,DEMANDS!$H$2:$CL$25,MATCH($E34,DEMANDS!$F$2:$F$25,0),FALSE)</f>
        <v>0.94842484037327401</v>
      </c>
      <c r="AF34" s="10">
        <f>HLOOKUP(REG_TRA_DEMANDS!AF$3,'BY-Demands'!$J$5:$AK$14,MATCH($E34,'BY-Demands'!$I$5:$I$14,0),FALSE)*HLOOKUP(REG_TRA_DEMANDS!$F34,DEMANDS!$H$2:$CL$25,MATCH($E34,DEMANDS!$F$2:$F$25,0),FALSE)/HLOOKUP(2018,DEMANDS!$H$2:$CL$25,MATCH($E34,DEMANDS!$F$2:$F$25,0),FALSE)</f>
        <v>0.52159770172430364</v>
      </c>
    </row>
    <row r="35" spans="4:32" x14ac:dyDescent="0.25">
      <c r="D35" s="1" t="s">
        <v>8</v>
      </c>
      <c r="E35" s="1" t="str">
        <f>DEMANDS!$F$18</f>
        <v>TRAPM</v>
      </c>
      <c r="F35" s="1">
        <v>2024</v>
      </c>
      <c r="G35" s="10">
        <f>HLOOKUP(REG_TRA_DEMANDS!G$3,'BY-Demands'!$J$5:$AK$14,MATCH($E35,'BY-Demands'!$I$5:$I$14,0),FALSE)*HLOOKUP(REG_TRA_DEMANDS!$F35,DEMANDS!$H$2:$CL$25,MATCH($E35,DEMANDS!$F$2:$F$25,0),FALSE)/HLOOKUP(2018,DEMANDS!$H$2:$CL$25,MATCH($E35,DEMANDS!$F$2:$F$25,0),FALSE)</f>
        <v>0.48257747196581074</v>
      </c>
      <c r="H35" s="10">
        <f>HLOOKUP(REG_TRA_DEMANDS!H$3,'BY-Demands'!$J$5:$AK$14,MATCH($E35,'BY-Demands'!$I$5:$I$14,0),FALSE)*HLOOKUP(REG_TRA_DEMANDS!$F35,DEMANDS!$H$2:$CL$25,MATCH($E35,DEMANDS!$F$2:$F$25,0),FALSE)/HLOOKUP(2018,DEMANDS!$H$2:$CL$25,MATCH($E35,DEMANDS!$F$2:$F$25,0),FALSE)</f>
        <v>8.450985626773349</v>
      </c>
      <c r="I35" s="10">
        <f>HLOOKUP(REG_TRA_DEMANDS!I$3,'BY-Demands'!$J$5:$AK$14,MATCH($E35,'BY-Demands'!$I$5:$I$14,0),FALSE)*HLOOKUP(REG_TRA_DEMANDS!$F35,DEMANDS!$H$2:$CL$25,MATCH($E35,DEMANDS!$F$2:$F$25,0),FALSE)/HLOOKUP(2018,DEMANDS!$H$2:$CL$25,MATCH($E35,DEMANDS!$F$2:$F$25,0),FALSE)</f>
        <v>1.7208895790246137</v>
      </c>
      <c r="J35" s="10">
        <f>HLOOKUP(REG_TRA_DEMANDS!J$3,'BY-Demands'!$J$5:$AK$14,MATCH($E35,'BY-Demands'!$I$5:$I$14,0),FALSE)*HLOOKUP(REG_TRA_DEMANDS!$F35,DEMANDS!$H$2:$CL$25,MATCH($E35,DEMANDS!$F$2:$F$25,0),FALSE)/HLOOKUP(2018,DEMANDS!$H$2:$CL$25,MATCH($E35,DEMANDS!$F$2:$F$25,0),FALSE)</f>
        <v>0.81728389419525371</v>
      </c>
      <c r="K35" s="10">
        <f>HLOOKUP(REG_TRA_DEMANDS!K$3,'BY-Demands'!$J$5:$AK$14,MATCH($E35,'BY-Demands'!$I$5:$I$14,0),FALSE)*HLOOKUP(REG_TRA_DEMANDS!$F35,DEMANDS!$H$2:$CL$25,MATCH($E35,DEMANDS!$F$2:$F$25,0),FALSE)/HLOOKUP(2018,DEMANDS!$H$2:$CL$25,MATCH($E35,DEMANDS!$F$2:$F$25,0),FALSE)</f>
        <v>0.61489592841458018</v>
      </c>
      <c r="L35" s="10">
        <f>HLOOKUP(REG_TRA_DEMANDS!L$3,'BY-Demands'!$J$5:$AK$14,MATCH($E35,'BY-Demands'!$I$5:$I$14,0),FALSE)*HLOOKUP(REG_TRA_DEMANDS!$F35,DEMANDS!$H$2:$CL$25,MATCH($E35,DEMANDS!$F$2:$F$25,0),FALSE)/HLOOKUP(2018,DEMANDS!$H$2:$CL$25,MATCH($E35,DEMANDS!$F$2:$F$25,0),FALSE)</f>
        <v>0.31679121547660244</v>
      </c>
      <c r="M35" s="10">
        <f>HLOOKUP(REG_TRA_DEMANDS!M$3,'BY-Demands'!$J$5:$AK$14,MATCH($E35,'BY-Demands'!$I$5:$I$14,0),FALSE)*HLOOKUP(REG_TRA_DEMANDS!$F35,DEMANDS!$H$2:$CL$25,MATCH($E35,DEMANDS!$F$2:$F$25,0),FALSE)/HLOOKUP(2018,DEMANDS!$H$2:$CL$25,MATCH($E35,DEMANDS!$F$2:$F$25,0),FALSE)</f>
        <v>0.85329367697977043</v>
      </c>
      <c r="N35" s="10">
        <f>HLOOKUP(REG_TRA_DEMANDS!N$3,'BY-Demands'!$J$5:$AK$14,MATCH($E35,'BY-Demands'!$I$5:$I$14,0),FALSE)*HLOOKUP(REG_TRA_DEMANDS!$F35,DEMANDS!$H$2:$CL$25,MATCH($E35,DEMANDS!$F$2:$F$25,0),FALSE)/HLOOKUP(2018,DEMANDS!$H$2:$CL$25,MATCH($E35,DEMANDS!$F$2:$F$25,0),FALSE)</f>
        <v>1.481415360914329</v>
      </c>
      <c r="O35" s="10">
        <f>HLOOKUP(REG_TRA_DEMANDS!O$3,'BY-Demands'!$J$5:$AK$14,MATCH($E35,'BY-Demands'!$I$5:$I$14,0),FALSE)*HLOOKUP(REG_TRA_DEMANDS!$F35,DEMANDS!$H$2:$CL$25,MATCH($E35,DEMANDS!$F$2:$F$25,0),FALSE)/HLOOKUP(2018,DEMANDS!$H$2:$CL$25,MATCH($E35,DEMANDS!$F$2:$F$25,0),FALSE)</f>
        <v>0.62781008199244737</v>
      </c>
      <c r="P35" s="10">
        <f>HLOOKUP(REG_TRA_DEMANDS!P$3,'BY-Demands'!$J$5:$AK$14,MATCH($E35,'BY-Demands'!$I$5:$I$14,0),FALSE)*HLOOKUP(REG_TRA_DEMANDS!$F35,DEMANDS!$H$2:$CL$25,MATCH($E35,DEMANDS!$F$2:$F$25,0),FALSE)/HLOOKUP(2018,DEMANDS!$H$2:$CL$25,MATCH($E35,DEMANDS!$F$2:$F$25,0),FALSE)</f>
        <v>0.70870177685134028</v>
      </c>
      <c r="Q35" s="10">
        <f>HLOOKUP(REG_TRA_DEMANDS!Q$3,'BY-Demands'!$J$5:$AK$14,MATCH($E35,'BY-Demands'!$I$5:$I$14,0),FALSE)*HLOOKUP(REG_TRA_DEMANDS!$F35,DEMANDS!$H$2:$CL$25,MATCH($E35,DEMANDS!$F$2:$F$25,0),FALSE)/HLOOKUP(2018,DEMANDS!$H$2:$CL$25,MATCH($E35,DEMANDS!$F$2:$F$25,0),FALSE)</f>
        <v>1.2569011417745708</v>
      </c>
      <c r="R35" s="10">
        <f>HLOOKUP(REG_TRA_DEMANDS!R$3,'BY-Demands'!$J$5:$AK$14,MATCH($E35,'BY-Demands'!$I$5:$I$14,0),FALSE)*HLOOKUP(REG_TRA_DEMANDS!$F35,DEMANDS!$H$2:$CL$25,MATCH($E35,DEMANDS!$F$2:$F$25,0),FALSE)/HLOOKUP(2018,DEMANDS!$H$2:$CL$25,MATCH($E35,DEMANDS!$F$2:$F$25,0),FALSE)</f>
        <v>1.0665917798873639</v>
      </c>
      <c r="S35" s="10">
        <f>HLOOKUP(REG_TRA_DEMANDS!S$3,'BY-Demands'!$J$5:$AK$14,MATCH($E35,'BY-Demands'!$I$5:$I$14,0),FALSE)*HLOOKUP(REG_TRA_DEMANDS!$F35,DEMANDS!$H$2:$CL$25,MATCH($E35,DEMANDS!$F$2:$F$25,0),FALSE)/HLOOKUP(2018,DEMANDS!$H$2:$CL$25,MATCH($E35,DEMANDS!$F$2:$F$25,0),FALSE)</f>
        <v>0.96734568353397321</v>
      </c>
      <c r="T35" s="10">
        <f>HLOOKUP(REG_TRA_DEMANDS!T$3,'BY-Demands'!$J$5:$AK$14,MATCH($E35,'BY-Demands'!$I$5:$I$14,0),FALSE)*HLOOKUP(REG_TRA_DEMANDS!$F35,DEMANDS!$H$2:$CL$25,MATCH($E35,DEMANDS!$F$2:$F$25,0),FALSE)/HLOOKUP(2018,DEMANDS!$H$2:$CL$25,MATCH($E35,DEMANDS!$F$2:$F$25,0),FALSE)</f>
        <v>3.9093474736219647</v>
      </c>
      <c r="U35" s="10">
        <f>HLOOKUP(REG_TRA_DEMANDS!U$3,'BY-Demands'!$J$5:$AK$14,MATCH($E35,'BY-Demands'!$I$5:$I$14,0),FALSE)*HLOOKUP(REG_TRA_DEMANDS!$F35,DEMANDS!$H$2:$CL$25,MATCH($E35,DEMANDS!$F$2:$F$25,0),FALSE)/HLOOKUP(2018,DEMANDS!$H$2:$CL$25,MATCH($E35,DEMANDS!$F$2:$F$25,0),FALSE)</f>
        <v>1.2795283769526467</v>
      </c>
      <c r="V35" s="10">
        <f>HLOOKUP(REG_TRA_DEMANDS!V$3,'BY-Demands'!$J$5:$AK$14,MATCH($E35,'BY-Demands'!$I$5:$I$14,0),FALSE)*HLOOKUP(REG_TRA_DEMANDS!$F35,DEMANDS!$H$2:$CL$25,MATCH($E35,DEMANDS!$F$2:$F$25,0),FALSE)/HLOOKUP(2018,DEMANDS!$H$2:$CL$25,MATCH($E35,DEMANDS!$F$2:$F$25,0),FALSE)</f>
        <v>1.4410782006822982</v>
      </c>
      <c r="W35" s="10">
        <f>HLOOKUP(REG_TRA_DEMANDS!W$3,'BY-Demands'!$J$5:$AK$14,MATCH($E35,'BY-Demands'!$I$5:$I$14,0),FALSE)*HLOOKUP(REG_TRA_DEMANDS!$F35,DEMANDS!$H$2:$CL$25,MATCH($E35,DEMANDS!$F$2:$F$25,0),FALSE)/HLOOKUP(2018,DEMANDS!$H$2:$CL$25,MATCH($E35,DEMANDS!$F$2:$F$25,0),FALSE)</f>
        <v>1.3976751099639102</v>
      </c>
      <c r="X35" s="10">
        <f>HLOOKUP(REG_TRA_DEMANDS!X$3,'BY-Demands'!$J$5:$AK$14,MATCH($E35,'BY-Demands'!$I$5:$I$14,0),FALSE)*HLOOKUP(REG_TRA_DEMANDS!$F35,DEMANDS!$H$2:$CL$25,MATCH($E35,DEMANDS!$F$2:$F$25,0),FALSE)/HLOOKUP(2018,DEMANDS!$H$2:$CL$25,MATCH($E35,DEMANDS!$F$2:$F$25,0),FALSE)</f>
        <v>0.88176110234744698</v>
      </c>
      <c r="Y35" s="10">
        <f>HLOOKUP(REG_TRA_DEMANDS!Y$3,'BY-Demands'!$J$5:$AK$14,MATCH($E35,'BY-Demands'!$I$5:$I$14,0),FALSE)*HLOOKUP(REG_TRA_DEMANDS!$F35,DEMANDS!$H$2:$CL$25,MATCH($E35,DEMANDS!$F$2:$F$25,0),FALSE)/HLOOKUP(2018,DEMANDS!$H$2:$CL$25,MATCH($E35,DEMANDS!$F$2:$F$25,0),FALSE)</f>
        <v>1.9742100416228225</v>
      </c>
      <c r="Z35" s="10">
        <f>HLOOKUP(REG_TRA_DEMANDS!Z$3,'BY-Demands'!$J$5:$AK$14,MATCH($E35,'BY-Demands'!$I$5:$I$14,0),FALSE)*HLOOKUP(REG_TRA_DEMANDS!$F35,DEMANDS!$H$2:$CL$25,MATCH($E35,DEMANDS!$F$2:$F$25,0),FALSE)/HLOOKUP(2018,DEMANDS!$H$2:$CL$25,MATCH($E35,DEMANDS!$F$2:$F$25,0),FALSE)</f>
        <v>0.25874432500980282</v>
      </c>
      <c r="AA35" s="10">
        <f>HLOOKUP(REG_TRA_DEMANDS!AA$3,'BY-Demands'!$J$5:$AK$14,MATCH($E35,'BY-Demands'!$I$5:$I$14,0),FALSE)*HLOOKUP(REG_TRA_DEMANDS!$F35,DEMANDS!$H$2:$CL$25,MATCH($E35,DEMANDS!$F$2:$F$25,0),FALSE)/HLOOKUP(2018,DEMANDS!$H$2:$CL$25,MATCH($E35,DEMANDS!$F$2:$F$25,0),FALSE)</f>
        <v>1.0933786739233269</v>
      </c>
      <c r="AB35" s="10">
        <f>HLOOKUP(REG_TRA_DEMANDS!AB$3,'BY-Demands'!$J$5:$AK$14,MATCH($E35,'BY-Demands'!$I$5:$I$14,0),FALSE)*HLOOKUP(REG_TRA_DEMANDS!$F35,DEMANDS!$H$2:$CL$25,MATCH($E35,DEMANDS!$F$2:$F$25,0),FALSE)/HLOOKUP(2018,DEMANDS!$H$2:$CL$25,MATCH($E35,DEMANDS!$F$2:$F$25,0),FALSE)</f>
        <v>0.58870878774907953</v>
      </c>
      <c r="AC35" s="10">
        <f>HLOOKUP(REG_TRA_DEMANDS!AC$3,'BY-Demands'!$J$5:$AK$14,MATCH($E35,'BY-Demands'!$I$5:$I$14,0),FALSE)*HLOOKUP(REG_TRA_DEMANDS!$F35,DEMANDS!$H$2:$CL$25,MATCH($E35,DEMANDS!$F$2:$F$25,0),FALSE)/HLOOKUP(2018,DEMANDS!$H$2:$CL$25,MATCH($E35,DEMANDS!$F$2:$F$25,0),FALSE)</f>
        <v>0.48026581493427084</v>
      </c>
      <c r="AD35" s="10">
        <f>HLOOKUP(REG_TRA_DEMANDS!AD$3,'BY-Demands'!$J$5:$AK$14,MATCH($E35,'BY-Demands'!$I$5:$I$14,0),FALSE)*HLOOKUP(REG_TRA_DEMANDS!$F35,DEMANDS!$H$2:$CL$25,MATCH($E35,DEMANDS!$F$2:$F$25,0),FALSE)/HLOOKUP(2018,DEMANDS!$H$2:$CL$25,MATCH($E35,DEMANDS!$F$2:$F$25,0),FALSE)</f>
        <v>0.5218434114077839</v>
      </c>
      <c r="AE35" s="10">
        <f>HLOOKUP(REG_TRA_DEMANDS!AE$3,'BY-Demands'!$J$5:$AK$14,MATCH($E35,'BY-Demands'!$I$5:$I$14,0),FALSE)*HLOOKUP(REG_TRA_DEMANDS!$F35,DEMANDS!$H$2:$CL$25,MATCH($E35,DEMANDS!$F$2:$F$25,0),FALSE)/HLOOKUP(2018,DEMANDS!$H$2:$CL$25,MATCH($E35,DEMANDS!$F$2:$F$25,0),FALSE)</f>
        <v>0.9610590687834224</v>
      </c>
      <c r="AF35" s="10">
        <f>HLOOKUP(REG_TRA_DEMANDS!AF$3,'BY-Demands'!$J$5:$AK$14,MATCH($E35,'BY-Demands'!$I$5:$I$14,0),FALSE)*HLOOKUP(REG_TRA_DEMANDS!$F35,DEMANDS!$H$2:$CL$25,MATCH($E35,DEMANDS!$F$2:$F$25,0),FALSE)/HLOOKUP(2018,DEMANDS!$H$2:$CL$25,MATCH($E35,DEMANDS!$F$2:$F$25,0),FALSE)</f>
        <v>0.52854604831041763</v>
      </c>
    </row>
    <row r="36" spans="4:32" x14ac:dyDescent="0.25">
      <c r="D36" s="1" t="s">
        <v>8</v>
      </c>
      <c r="E36" s="1" t="str">
        <f>DEMANDS!$F$18</f>
        <v>TRAPM</v>
      </c>
      <c r="F36" s="1">
        <v>2025</v>
      </c>
      <c r="G36" s="10">
        <f>HLOOKUP(REG_TRA_DEMANDS!G$3,'BY-Demands'!$J$5:$AK$14,MATCH($E36,'BY-Demands'!$I$5:$I$14,0),FALSE)*HLOOKUP(REG_TRA_DEMANDS!$F36,DEMANDS!$H$2:$CL$25,MATCH($E36,DEMANDS!$F$2:$F$25,0),FALSE)/HLOOKUP(2018,DEMANDS!$H$2:$CL$25,MATCH($E36,DEMANDS!$F$2:$F$25,0),FALSE)</f>
        <v>0.48889204761026428</v>
      </c>
      <c r="H36" s="10">
        <f>HLOOKUP(REG_TRA_DEMANDS!H$3,'BY-Demands'!$J$5:$AK$14,MATCH($E36,'BY-Demands'!$I$5:$I$14,0),FALSE)*HLOOKUP(REG_TRA_DEMANDS!$F36,DEMANDS!$H$2:$CL$25,MATCH($E36,DEMANDS!$F$2:$F$25,0),FALSE)/HLOOKUP(2018,DEMANDS!$H$2:$CL$25,MATCH($E36,DEMANDS!$F$2:$F$25,0),FALSE)</f>
        <v>8.5615676392180387</v>
      </c>
      <c r="I36" s="10">
        <f>HLOOKUP(REG_TRA_DEMANDS!I$3,'BY-Demands'!$J$5:$AK$14,MATCH($E36,'BY-Demands'!$I$5:$I$14,0),FALSE)*HLOOKUP(REG_TRA_DEMANDS!$F36,DEMANDS!$H$2:$CL$25,MATCH($E36,DEMANDS!$F$2:$F$25,0),FALSE)/HLOOKUP(2018,DEMANDS!$H$2:$CL$25,MATCH($E36,DEMANDS!$F$2:$F$25,0),FALSE)</f>
        <v>1.7434075954132293</v>
      </c>
      <c r="J36" s="10">
        <f>HLOOKUP(REG_TRA_DEMANDS!J$3,'BY-Demands'!$J$5:$AK$14,MATCH($E36,'BY-Demands'!$I$5:$I$14,0),FALSE)*HLOOKUP(REG_TRA_DEMANDS!$F36,DEMANDS!$H$2:$CL$25,MATCH($E36,DEMANDS!$F$2:$F$25,0),FALSE)/HLOOKUP(2018,DEMANDS!$H$2:$CL$25,MATCH($E36,DEMANDS!$F$2:$F$25,0),FALSE)</f>
        <v>0.82797813765396022</v>
      </c>
      <c r="K36" s="10">
        <f>HLOOKUP(REG_TRA_DEMANDS!K$3,'BY-Demands'!$J$5:$AK$14,MATCH($E36,'BY-Demands'!$I$5:$I$14,0),FALSE)*HLOOKUP(REG_TRA_DEMANDS!$F36,DEMANDS!$H$2:$CL$25,MATCH($E36,DEMANDS!$F$2:$F$25,0),FALSE)/HLOOKUP(2018,DEMANDS!$H$2:$CL$25,MATCH($E36,DEMANDS!$F$2:$F$25,0),FALSE)</f>
        <v>0.62294190461322763</v>
      </c>
      <c r="L36" s="10">
        <f>HLOOKUP(REG_TRA_DEMANDS!L$3,'BY-Demands'!$J$5:$AK$14,MATCH($E36,'BY-Demands'!$I$5:$I$14,0),FALSE)*HLOOKUP(REG_TRA_DEMANDS!$F36,DEMANDS!$H$2:$CL$25,MATCH($E36,DEMANDS!$F$2:$F$25,0),FALSE)/HLOOKUP(2018,DEMANDS!$H$2:$CL$25,MATCH($E36,DEMANDS!$F$2:$F$25,0),FALSE)</f>
        <v>0.32093646097568601</v>
      </c>
      <c r="M36" s="10">
        <f>HLOOKUP(REG_TRA_DEMANDS!M$3,'BY-Demands'!$J$5:$AK$14,MATCH($E36,'BY-Demands'!$I$5:$I$14,0),FALSE)*HLOOKUP(REG_TRA_DEMANDS!$F36,DEMANDS!$H$2:$CL$25,MATCH($E36,DEMANDS!$F$2:$F$25,0),FALSE)/HLOOKUP(2018,DEMANDS!$H$2:$CL$25,MATCH($E36,DEMANDS!$F$2:$F$25,0),FALSE)</f>
        <v>0.86445911213419968</v>
      </c>
      <c r="N36" s="10">
        <f>HLOOKUP(REG_TRA_DEMANDS!N$3,'BY-Demands'!$J$5:$AK$14,MATCH($E36,'BY-Demands'!$I$5:$I$14,0),FALSE)*HLOOKUP(REG_TRA_DEMANDS!$F36,DEMANDS!$H$2:$CL$25,MATCH($E36,DEMANDS!$F$2:$F$25,0),FALSE)/HLOOKUP(2018,DEMANDS!$H$2:$CL$25,MATCH($E36,DEMANDS!$F$2:$F$25,0),FALSE)</f>
        <v>1.5007998326329168</v>
      </c>
      <c r="O36" s="10">
        <f>HLOOKUP(REG_TRA_DEMANDS!O$3,'BY-Demands'!$J$5:$AK$14,MATCH($E36,'BY-Demands'!$I$5:$I$14,0),FALSE)*HLOOKUP(REG_TRA_DEMANDS!$F36,DEMANDS!$H$2:$CL$25,MATCH($E36,DEMANDS!$F$2:$F$25,0),FALSE)/HLOOKUP(2018,DEMANDS!$H$2:$CL$25,MATCH($E36,DEMANDS!$F$2:$F$25,0),FALSE)</f>
        <v>0.63602504121328063</v>
      </c>
      <c r="P36" s="10">
        <f>HLOOKUP(REG_TRA_DEMANDS!P$3,'BY-Demands'!$J$5:$AK$14,MATCH($E36,'BY-Demands'!$I$5:$I$14,0),FALSE)*HLOOKUP(REG_TRA_DEMANDS!$F36,DEMANDS!$H$2:$CL$25,MATCH($E36,DEMANDS!$F$2:$F$25,0),FALSE)/HLOOKUP(2018,DEMANDS!$H$2:$CL$25,MATCH($E36,DEMANDS!$F$2:$F$25,0),FALSE)</f>
        <v>0.71797521218402716</v>
      </c>
      <c r="Q36" s="10">
        <f>HLOOKUP(REG_TRA_DEMANDS!Q$3,'BY-Demands'!$J$5:$AK$14,MATCH($E36,'BY-Demands'!$I$5:$I$14,0),FALSE)*HLOOKUP(REG_TRA_DEMANDS!$F36,DEMANDS!$H$2:$CL$25,MATCH($E36,DEMANDS!$F$2:$F$25,0),FALSE)/HLOOKUP(2018,DEMANDS!$H$2:$CL$25,MATCH($E36,DEMANDS!$F$2:$F$25,0),FALSE)</f>
        <v>1.273347821941808</v>
      </c>
      <c r="R36" s="10">
        <f>HLOOKUP(REG_TRA_DEMANDS!R$3,'BY-Demands'!$J$5:$AK$14,MATCH($E36,'BY-Demands'!$I$5:$I$14,0),FALSE)*HLOOKUP(REG_TRA_DEMANDS!$F36,DEMANDS!$H$2:$CL$25,MATCH($E36,DEMANDS!$F$2:$F$25,0),FALSE)/HLOOKUP(2018,DEMANDS!$H$2:$CL$25,MATCH($E36,DEMANDS!$F$2:$F$25,0),FALSE)</f>
        <v>1.0805482425635333</v>
      </c>
      <c r="S36" s="10">
        <f>HLOOKUP(REG_TRA_DEMANDS!S$3,'BY-Demands'!$J$5:$AK$14,MATCH($E36,'BY-Demands'!$I$5:$I$14,0),FALSE)*HLOOKUP(REG_TRA_DEMANDS!$F36,DEMANDS!$H$2:$CL$25,MATCH($E36,DEMANDS!$F$2:$F$25,0),FALSE)/HLOOKUP(2018,DEMANDS!$H$2:$CL$25,MATCH($E36,DEMANDS!$F$2:$F$25,0),FALSE)</f>
        <v>0.98000350087494448</v>
      </c>
      <c r="T36" s="10">
        <f>HLOOKUP(REG_TRA_DEMANDS!T$3,'BY-Demands'!$J$5:$AK$14,MATCH($E36,'BY-Demands'!$I$5:$I$14,0),FALSE)*HLOOKUP(REG_TRA_DEMANDS!$F36,DEMANDS!$H$2:$CL$25,MATCH($E36,DEMANDS!$F$2:$F$25,0),FALSE)/HLOOKUP(2018,DEMANDS!$H$2:$CL$25,MATCH($E36,DEMANDS!$F$2:$F$25,0),FALSE)</f>
        <v>3.9605016856950641</v>
      </c>
      <c r="U36" s="10">
        <f>HLOOKUP(REG_TRA_DEMANDS!U$3,'BY-Demands'!$J$5:$AK$14,MATCH($E36,'BY-Demands'!$I$5:$I$14,0),FALSE)*HLOOKUP(REG_TRA_DEMANDS!$F36,DEMANDS!$H$2:$CL$25,MATCH($E36,DEMANDS!$F$2:$F$25,0),FALSE)/HLOOKUP(2018,DEMANDS!$H$2:$CL$25,MATCH($E36,DEMANDS!$F$2:$F$25,0),FALSE)</f>
        <v>1.2962711368095858</v>
      </c>
      <c r="V36" s="10">
        <f>HLOOKUP(REG_TRA_DEMANDS!V$3,'BY-Demands'!$J$5:$AK$14,MATCH($E36,'BY-Demands'!$I$5:$I$14,0),FALSE)*HLOOKUP(REG_TRA_DEMANDS!$F36,DEMANDS!$H$2:$CL$25,MATCH($E36,DEMANDS!$F$2:$F$25,0),FALSE)/HLOOKUP(2018,DEMANDS!$H$2:$CL$25,MATCH($E36,DEMANDS!$F$2:$F$25,0),FALSE)</f>
        <v>1.459934856528069</v>
      </c>
      <c r="W36" s="10">
        <f>HLOOKUP(REG_TRA_DEMANDS!W$3,'BY-Demands'!$J$5:$AK$14,MATCH($E36,'BY-Demands'!$I$5:$I$14,0),FALSE)*HLOOKUP(REG_TRA_DEMANDS!$F36,DEMANDS!$H$2:$CL$25,MATCH($E36,DEMANDS!$F$2:$F$25,0),FALSE)/HLOOKUP(2018,DEMANDS!$H$2:$CL$25,MATCH($E36,DEMANDS!$F$2:$F$25,0),FALSE)</f>
        <v>1.4159638319224486</v>
      </c>
      <c r="X36" s="10">
        <f>HLOOKUP(REG_TRA_DEMANDS!X$3,'BY-Demands'!$J$5:$AK$14,MATCH($E36,'BY-Demands'!$I$5:$I$14,0),FALSE)*HLOOKUP(REG_TRA_DEMANDS!$F36,DEMANDS!$H$2:$CL$25,MATCH($E36,DEMANDS!$F$2:$F$25,0),FALSE)/HLOOKUP(2018,DEMANDS!$H$2:$CL$25,MATCH($E36,DEMANDS!$F$2:$F$25,0),FALSE)</f>
        <v>0.89329903667833954</v>
      </c>
      <c r="Y36" s="10">
        <f>HLOOKUP(REG_TRA_DEMANDS!Y$3,'BY-Demands'!$J$5:$AK$14,MATCH($E36,'BY-Demands'!$I$5:$I$14,0),FALSE)*HLOOKUP(REG_TRA_DEMANDS!$F36,DEMANDS!$H$2:$CL$25,MATCH($E36,DEMANDS!$F$2:$F$25,0),FALSE)/HLOOKUP(2018,DEMANDS!$H$2:$CL$25,MATCH($E36,DEMANDS!$F$2:$F$25,0),FALSE)</f>
        <v>2.0000427822086708</v>
      </c>
      <c r="Z36" s="10">
        <f>HLOOKUP(REG_TRA_DEMANDS!Z$3,'BY-Demands'!$J$5:$AK$14,MATCH($E36,'BY-Demands'!$I$5:$I$14,0),FALSE)*HLOOKUP(REG_TRA_DEMANDS!$F36,DEMANDS!$H$2:$CL$25,MATCH($E36,DEMANDS!$F$2:$F$25,0),FALSE)/HLOOKUP(2018,DEMANDS!$H$2:$CL$25,MATCH($E36,DEMANDS!$F$2:$F$25,0),FALSE)</f>
        <v>0.26213002100218269</v>
      </c>
      <c r="AA36" s="10">
        <f>HLOOKUP(REG_TRA_DEMANDS!AA$3,'BY-Demands'!$J$5:$AK$14,MATCH($E36,'BY-Demands'!$I$5:$I$14,0),FALSE)*HLOOKUP(REG_TRA_DEMANDS!$F36,DEMANDS!$H$2:$CL$25,MATCH($E36,DEMANDS!$F$2:$F$25,0),FALSE)/HLOOKUP(2018,DEMANDS!$H$2:$CL$25,MATCH($E36,DEMANDS!$F$2:$F$25,0),FALSE)</f>
        <v>1.1076856458513704</v>
      </c>
      <c r="AB36" s="10">
        <f>HLOOKUP(REG_TRA_DEMANDS!AB$3,'BY-Demands'!$J$5:$AK$14,MATCH($E36,'BY-Demands'!$I$5:$I$14,0),FALSE)*HLOOKUP(REG_TRA_DEMANDS!$F36,DEMANDS!$H$2:$CL$25,MATCH($E36,DEMANDS!$F$2:$F$25,0),FALSE)/HLOOKUP(2018,DEMANDS!$H$2:$CL$25,MATCH($E36,DEMANDS!$F$2:$F$25,0),FALSE)</f>
        <v>0.59641210253012977</v>
      </c>
      <c r="AC36" s="10">
        <f>HLOOKUP(REG_TRA_DEMANDS!AC$3,'BY-Demands'!$J$5:$AK$14,MATCH($E36,'BY-Demands'!$I$5:$I$14,0),FALSE)*HLOOKUP(REG_TRA_DEMANDS!$F36,DEMANDS!$H$2:$CL$25,MATCH($E36,DEMANDS!$F$2:$F$25,0),FALSE)/HLOOKUP(2018,DEMANDS!$H$2:$CL$25,MATCH($E36,DEMANDS!$F$2:$F$25,0),FALSE)</f>
        <v>0.48655014230971544</v>
      </c>
      <c r="AD36" s="10">
        <f>HLOOKUP(REG_TRA_DEMANDS!AD$3,'BY-Demands'!$J$5:$AK$14,MATCH($E36,'BY-Demands'!$I$5:$I$14,0),FALSE)*HLOOKUP(REG_TRA_DEMANDS!$F36,DEMANDS!$H$2:$CL$25,MATCH($E36,DEMANDS!$F$2:$F$25,0),FALSE)/HLOOKUP(2018,DEMANDS!$H$2:$CL$25,MATCH($E36,DEMANDS!$F$2:$F$25,0),FALSE)</f>
        <v>0.52867178589130648</v>
      </c>
      <c r="AE36" s="10">
        <f>HLOOKUP(REG_TRA_DEMANDS!AE$3,'BY-Demands'!$J$5:$AK$14,MATCH($E36,'BY-Demands'!$I$5:$I$14,0),FALSE)*HLOOKUP(REG_TRA_DEMANDS!$F36,DEMANDS!$H$2:$CL$25,MATCH($E36,DEMANDS!$F$2:$F$25,0),FALSE)/HLOOKUP(2018,DEMANDS!$H$2:$CL$25,MATCH($E36,DEMANDS!$F$2:$F$25,0),FALSE)</f>
        <v>0.97363462512653121</v>
      </c>
      <c r="AF36" s="10">
        <f>HLOOKUP(REG_TRA_DEMANDS!AF$3,'BY-Demands'!$J$5:$AK$14,MATCH($E36,'BY-Demands'!$I$5:$I$14,0),FALSE)*HLOOKUP(REG_TRA_DEMANDS!$F36,DEMANDS!$H$2:$CL$25,MATCH($E36,DEMANDS!$F$2:$F$25,0),FALSE)/HLOOKUP(2018,DEMANDS!$H$2:$CL$25,MATCH($E36,DEMANDS!$F$2:$F$25,0),FALSE)</f>
        <v>0.53546212748427002</v>
      </c>
    </row>
    <row r="37" spans="4:32" x14ac:dyDescent="0.25">
      <c r="D37" s="1" t="s">
        <v>8</v>
      </c>
      <c r="E37" s="1" t="str">
        <f>DEMANDS!$F$18</f>
        <v>TRAPM</v>
      </c>
      <c r="F37" s="1">
        <v>2026</v>
      </c>
      <c r="G37" s="10">
        <f>HLOOKUP(REG_TRA_DEMANDS!G$3,'BY-Demands'!$J$5:$AK$14,MATCH($E37,'BY-Demands'!$I$5:$I$14,0),FALSE)*HLOOKUP(REG_TRA_DEMANDS!$F37,DEMANDS!$H$2:$CL$25,MATCH($E37,DEMANDS!$F$2:$F$25,0),FALSE)/HLOOKUP(2018,DEMANDS!$H$2:$CL$25,MATCH($E37,DEMANDS!$F$2:$F$25,0),FALSE)</f>
        <v>0.49518853166480409</v>
      </c>
      <c r="H37" s="10">
        <f>HLOOKUP(REG_TRA_DEMANDS!H$3,'BY-Demands'!$J$5:$AK$14,MATCH($E37,'BY-Demands'!$I$5:$I$14,0),FALSE)*HLOOKUP(REG_TRA_DEMANDS!$F37,DEMANDS!$H$2:$CL$25,MATCH($E37,DEMANDS!$F$2:$F$25,0),FALSE)/HLOOKUP(2018,DEMANDS!$H$2:$CL$25,MATCH($E37,DEMANDS!$F$2:$F$25,0),FALSE)</f>
        <v>8.6718328284059272</v>
      </c>
      <c r="I37" s="10">
        <f>HLOOKUP(REG_TRA_DEMANDS!I$3,'BY-Demands'!$J$5:$AK$14,MATCH($E37,'BY-Demands'!$I$5:$I$14,0),FALSE)*HLOOKUP(REG_TRA_DEMANDS!$F37,DEMANDS!$H$2:$CL$25,MATCH($E37,DEMANDS!$F$2:$F$25,0),FALSE)/HLOOKUP(2018,DEMANDS!$H$2:$CL$25,MATCH($E37,DEMANDS!$F$2:$F$25,0),FALSE)</f>
        <v>1.7658610965056296</v>
      </c>
      <c r="J37" s="10">
        <f>HLOOKUP(REG_TRA_DEMANDS!J$3,'BY-Demands'!$J$5:$AK$14,MATCH($E37,'BY-Demands'!$I$5:$I$14,0),FALSE)*HLOOKUP(REG_TRA_DEMANDS!$F37,DEMANDS!$H$2:$CL$25,MATCH($E37,DEMANDS!$F$2:$F$25,0),FALSE)/HLOOKUP(2018,DEMANDS!$H$2:$CL$25,MATCH($E37,DEMANDS!$F$2:$F$25,0),FALSE)</f>
        <v>0.83864174154510318</v>
      </c>
      <c r="K37" s="10">
        <f>HLOOKUP(REG_TRA_DEMANDS!K$3,'BY-Demands'!$J$5:$AK$14,MATCH($E37,'BY-Demands'!$I$5:$I$14,0),FALSE)*HLOOKUP(REG_TRA_DEMANDS!$F37,DEMANDS!$H$2:$CL$25,MATCH($E37,DEMANDS!$F$2:$F$25,0),FALSE)/HLOOKUP(2018,DEMANDS!$H$2:$CL$25,MATCH($E37,DEMANDS!$F$2:$F$25,0),FALSE)</f>
        <v>0.63096482866870052</v>
      </c>
      <c r="L37" s="10">
        <f>HLOOKUP(REG_TRA_DEMANDS!L$3,'BY-Demands'!$J$5:$AK$14,MATCH($E37,'BY-Demands'!$I$5:$I$14,0),FALSE)*HLOOKUP(REG_TRA_DEMANDS!$F37,DEMANDS!$H$2:$CL$25,MATCH($E37,DEMANDS!$F$2:$F$25,0),FALSE)/HLOOKUP(2018,DEMANDS!$H$2:$CL$25,MATCH($E37,DEMANDS!$F$2:$F$25,0),FALSE)</f>
        <v>0.32506983012932938</v>
      </c>
      <c r="M37" s="10">
        <f>HLOOKUP(REG_TRA_DEMANDS!M$3,'BY-Demands'!$J$5:$AK$14,MATCH($E37,'BY-Demands'!$I$5:$I$14,0),FALSE)*HLOOKUP(REG_TRA_DEMANDS!$F37,DEMANDS!$H$2:$CL$25,MATCH($E37,DEMANDS!$F$2:$F$25,0),FALSE)/HLOOKUP(2018,DEMANDS!$H$2:$CL$25,MATCH($E37,DEMANDS!$F$2:$F$25,0),FALSE)</f>
        <v>0.87559255773218092</v>
      </c>
      <c r="N37" s="10">
        <f>HLOOKUP(REG_TRA_DEMANDS!N$3,'BY-Demands'!$J$5:$AK$14,MATCH($E37,'BY-Demands'!$I$5:$I$14,0),FALSE)*HLOOKUP(REG_TRA_DEMANDS!$F37,DEMANDS!$H$2:$CL$25,MATCH($E37,DEMANDS!$F$2:$F$25,0),FALSE)/HLOOKUP(2018,DEMANDS!$H$2:$CL$25,MATCH($E37,DEMANDS!$F$2:$F$25,0),FALSE)</f>
        <v>1.5201287668248722</v>
      </c>
      <c r="O37" s="10">
        <f>HLOOKUP(REG_TRA_DEMANDS!O$3,'BY-Demands'!$J$5:$AK$14,MATCH($E37,'BY-Demands'!$I$5:$I$14,0),FALSE)*HLOOKUP(REG_TRA_DEMANDS!$F37,DEMANDS!$H$2:$CL$25,MATCH($E37,DEMANDS!$F$2:$F$25,0),FALSE)/HLOOKUP(2018,DEMANDS!$H$2:$CL$25,MATCH($E37,DEMANDS!$F$2:$F$25,0),FALSE)</f>
        <v>0.64421646414573108</v>
      </c>
      <c r="P37" s="10">
        <f>HLOOKUP(REG_TRA_DEMANDS!P$3,'BY-Demands'!$J$5:$AK$14,MATCH($E37,'BY-Demands'!$I$5:$I$14,0),FALSE)*HLOOKUP(REG_TRA_DEMANDS!$F37,DEMANDS!$H$2:$CL$25,MATCH($E37,DEMANDS!$F$2:$F$25,0),FALSE)/HLOOKUP(2018,DEMANDS!$H$2:$CL$25,MATCH($E37,DEMANDS!$F$2:$F$25,0),FALSE)</f>
        <v>0.7272220786388387</v>
      </c>
      <c r="Q37" s="10">
        <f>HLOOKUP(REG_TRA_DEMANDS!Q$3,'BY-Demands'!$J$5:$AK$14,MATCH($E37,'BY-Demands'!$I$5:$I$14,0),FALSE)*HLOOKUP(REG_TRA_DEMANDS!$F37,DEMANDS!$H$2:$CL$25,MATCH($E37,DEMANDS!$F$2:$F$25,0),FALSE)/HLOOKUP(2018,DEMANDS!$H$2:$CL$25,MATCH($E37,DEMANDS!$F$2:$F$25,0),FALSE)</f>
        <v>1.2897473815090583</v>
      </c>
      <c r="R37" s="10">
        <f>HLOOKUP(REG_TRA_DEMANDS!R$3,'BY-Demands'!$J$5:$AK$14,MATCH($E37,'BY-Demands'!$I$5:$I$14,0),FALSE)*HLOOKUP(REG_TRA_DEMANDS!$F37,DEMANDS!$H$2:$CL$25,MATCH($E37,DEMANDS!$F$2:$F$25,0),FALSE)/HLOOKUP(2018,DEMANDS!$H$2:$CL$25,MATCH($E37,DEMANDS!$F$2:$F$25,0),FALSE)</f>
        <v>1.09446471924324</v>
      </c>
      <c r="S37" s="10">
        <f>HLOOKUP(REG_TRA_DEMANDS!S$3,'BY-Demands'!$J$5:$AK$14,MATCH($E37,'BY-Demands'!$I$5:$I$14,0),FALSE)*HLOOKUP(REG_TRA_DEMANDS!$F37,DEMANDS!$H$2:$CL$25,MATCH($E37,DEMANDS!$F$2:$F$25,0),FALSE)/HLOOKUP(2018,DEMANDS!$H$2:$CL$25,MATCH($E37,DEMANDS!$F$2:$F$25,0),FALSE)</f>
        <v>0.99262505290634762</v>
      </c>
      <c r="T37" s="10">
        <f>HLOOKUP(REG_TRA_DEMANDS!T$3,'BY-Demands'!$J$5:$AK$14,MATCH($E37,'BY-Demands'!$I$5:$I$14,0),FALSE)*HLOOKUP(REG_TRA_DEMANDS!$F37,DEMANDS!$H$2:$CL$25,MATCH($E37,DEMANDS!$F$2:$F$25,0),FALSE)/HLOOKUP(2018,DEMANDS!$H$2:$CL$25,MATCH($E37,DEMANDS!$F$2:$F$25,0),FALSE)</f>
        <v>4.0115093382716438</v>
      </c>
      <c r="U37" s="10">
        <f>HLOOKUP(REG_TRA_DEMANDS!U$3,'BY-Demands'!$J$5:$AK$14,MATCH($E37,'BY-Demands'!$I$5:$I$14,0),FALSE)*HLOOKUP(REG_TRA_DEMANDS!$F37,DEMANDS!$H$2:$CL$25,MATCH($E37,DEMANDS!$F$2:$F$25,0),FALSE)/HLOOKUP(2018,DEMANDS!$H$2:$CL$25,MATCH($E37,DEMANDS!$F$2:$F$25,0),FALSE)</f>
        <v>1.3129659277827215</v>
      </c>
      <c r="V37" s="10">
        <f>HLOOKUP(REG_TRA_DEMANDS!V$3,'BY-Demands'!$J$5:$AK$14,MATCH($E37,'BY-Demands'!$I$5:$I$14,0),FALSE)*HLOOKUP(REG_TRA_DEMANDS!$F37,DEMANDS!$H$2:$CL$25,MATCH($E37,DEMANDS!$F$2:$F$25,0),FALSE)/HLOOKUP(2018,DEMANDS!$H$2:$CL$25,MATCH($E37,DEMANDS!$F$2:$F$25,0),FALSE)</f>
        <v>1.478737487067324</v>
      </c>
      <c r="W37" s="10">
        <f>HLOOKUP(REG_TRA_DEMANDS!W$3,'BY-Demands'!$J$5:$AK$14,MATCH($E37,'BY-Demands'!$I$5:$I$14,0),FALSE)*HLOOKUP(REG_TRA_DEMANDS!$F37,DEMANDS!$H$2:$CL$25,MATCH($E37,DEMANDS!$F$2:$F$25,0),FALSE)/HLOOKUP(2018,DEMANDS!$H$2:$CL$25,MATCH($E37,DEMANDS!$F$2:$F$25,0),FALSE)</f>
        <v>1.4342001557348008</v>
      </c>
      <c r="X37" s="10">
        <f>HLOOKUP(REG_TRA_DEMANDS!X$3,'BY-Demands'!$J$5:$AK$14,MATCH($E37,'BY-Demands'!$I$5:$I$14,0),FALSE)*HLOOKUP(REG_TRA_DEMANDS!$F37,DEMANDS!$H$2:$CL$25,MATCH($E37,DEMANDS!$F$2:$F$25,0),FALSE)/HLOOKUP(2018,DEMANDS!$H$2:$CL$25,MATCH($E37,DEMANDS!$F$2:$F$25,0),FALSE)</f>
        <v>0.904803914223136</v>
      </c>
      <c r="Y37" s="10">
        <f>HLOOKUP(REG_TRA_DEMANDS!Y$3,'BY-Demands'!$J$5:$AK$14,MATCH($E37,'BY-Demands'!$I$5:$I$14,0),FALSE)*HLOOKUP(REG_TRA_DEMANDS!$F37,DEMANDS!$H$2:$CL$25,MATCH($E37,DEMANDS!$F$2:$F$25,0),FALSE)/HLOOKUP(2018,DEMANDS!$H$2:$CL$25,MATCH($E37,DEMANDS!$F$2:$F$25,0),FALSE)</f>
        <v>2.0258015106398872</v>
      </c>
      <c r="Z37" s="10">
        <f>HLOOKUP(REG_TRA_DEMANDS!Z$3,'BY-Demands'!$J$5:$AK$14,MATCH($E37,'BY-Demands'!$I$5:$I$14,0),FALSE)*HLOOKUP(REG_TRA_DEMANDS!$F37,DEMANDS!$H$2:$CL$25,MATCH($E37,DEMANDS!$F$2:$F$25,0),FALSE)/HLOOKUP(2018,DEMANDS!$H$2:$CL$25,MATCH($E37,DEMANDS!$F$2:$F$25,0),FALSE)</f>
        <v>0.26550601679823654</v>
      </c>
      <c r="AA37" s="10">
        <f>HLOOKUP(REG_TRA_DEMANDS!AA$3,'BY-Demands'!$J$5:$AK$14,MATCH($E37,'BY-Demands'!$I$5:$I$14,0),FALSE)*HLOOKUP(REG_TRA_DEMANDS!$F37,DEMANDS!$H$2:$CL$25,MATCH($E37,DEMANDS!$F$2:$F$25,0),FALSE)/HLOOKUP(2018,DEMANDS!$H$2:$CL$25,MATCH($E37,DEMANDS!$F$2:$F$25,0),FALSE)</f>
        <v>1.1219516275555885</v>
      </c>
      <c r="AB37" s="10">
        <f>HLOOKUP(REG_TRA_DEMANDS!AB$3,'BY-Demands'!$J$5:$AK$14,MATCH($E37,'BY-Demands'!$I$5:$I$14,0),FALSE)*HLOOKUP(REG_TRA_DEMANDS!$F37,DEMANDS!$H$2:$CL$25,MATCH($E37,DEMANDS!$F$2:$F$25,0),FALSE)/HLOOKUP(2018,DEMANDS!$H$2:$CL$25,MATCH($E37,DEMANDS!$F$2:$F$25,0),FALSE)</f>
        <v>0.6040933469109121</v>
      </c>
      <c r="AC37" s="10">
        <f>HLOOKUP(REG_TRA_DEMANDS!AC$3,'BY-Demands'!$J$5:$AK$14,MATCH($E37,'BY-Demands'!$I$5:$I$14,0),FALSE)*HLOOKUP(REG_TRA_DEMANDS!$F37,DEMANDS!$H$2:$CL$25,MATCH($E37,DEMANDS!$F$2:$F$25,0),FALSE)/HLOOKUP(2018,DEMANDS!$H$2:$CL$25,MATCH($E37,DEMANDS!$F$2:$F$25,0),FALSE)</f>
        <v>0.49281646475812102</v>
      </c>
      <c r="AD37" s="10">
        <f>HLOOKUP(REG_TRA_DEMANDS!AD$3,'BY-Demands'!$J$5:$AK$14,MATCH($E37,'BY-Demands'!$I$5:$I$14,0),FALSE)*HLOOKUP(REG_TRA_DEMANDS!$F37,DEMANDS!$H$2:$CL$25,MATCH($E37,DEMANDS!$F$2:$F$25,0),FALSE)/HLOOKUP(2018,DEMANDS!$H$2:$CL$25,MATCH($E37,DEMANDS!$F$2:$F$25,0),FALSE)</f>
        <v>0.53548059672433379</v>
      </c>
      <c r="AE37" s="10">
        <f>HLOOKUP(REG_TRA_DEMANDS!AE$3,'BY-Demands'!$J$5:$AK$14,MATCH($E37,'BY-Demands'!$I$5:$I$14,0),FALSE)*HLOOKUP(REG_TRA_DEMANDS!$F37,DEMANDS!$H$2:$CL$25,MATCH($E37,DEMANDS!$F$2:$F$25,0),FALSE)/HLOOKUP(2018,DEMANDS!$H$2:$CL$25,MATCH($E37,DEMANDS!$F$2:$F$25,0),FALSE)</f>
        <v>0.98617415184213875</v>
      </c>
      <c r="AF37" s="10">
        <f>HLOOKUP(REG_TRA_DEMANDS!AF$3,'BY-Demands'!$J$5:$AK$14,MATCH($E37,'BY-Demands'!$I$5:$I$14,0),FALSE)*HLOOKUP(REG_TRA_DEMANDS!$F37,DEMANDS!$H$2:$CL$25,MATCH($E37,DEMANDS!$F$2:$F$25,0),FALSE)/HLOOKUP(2018,DEMANDS!$H$2:$CL$25,MATCH($E37,DEMANDS!$F$2:$F$25,0),FALSE)</f>
        <v>0.5423583917290965</v>
      </c>
    </row>
    <row r="38" spans="4:32" x14ac:dyDescent="0.25">
      <c r="D38" s="1" t="s">
        <v>8</v>
      </c>
      <c r="E38" s="1" t="str">
        <f>DEMANDS!$F$18</f>
        <v>TRAPM</v>
      </c>
      <c r="F38" s="1">
        <v>2027</v>
      </c>
      <c r="G38" s="10">
        <f>HLOOKUP(REG_TRA_DEMANDS!G$3,'BY-Demands'!$J$5:$AK$14,MATCH($E38,'BY-Demands'!$I$5:$I$14,0),FALSE)*HLOOKUP(REG_TRA_DEMANDS!$F38,DEMANDS!$H$2:$CL$25,MATCH($E38,DEMANDS!$F$2:$F$25,0),FALSE)/HLOOKUP(2018,DEMANDS!$H$2:$CL$25,MATCH($E38,DEMANDS!$F$2:$F$25,0),FALSE)</f>
        <v>0.50148098016159959</v>
      </c>
      <c r="H38" s="10">
        <f>HLOOKUP(REG_TRA_DEMANDS!H$3,'BY-Demands'!$J$5:$AK$14,MATCH($E38,'BY-Demands'!$I$5:$I$14,0),FALSE)*HLOOKUP(REG_TRA_DEMANDS!$F38,DEMANDS!$H$2:$CL$25,MATCH($E38,DEMANDS!$F$2:$F$25,0),FALSE)/HLOOKUP(2018,DEMANDS!$H$2:$CL$25,MATCH($E38,DEMANDS!$F$2:$F$25,0),FALSE)</f>
        <v>8.782027346162856</v>
      </c>
      <c r="I38" s="10">
        <f>HLOOKUP(REG_TRA_DEMANDS!I$3,'BY-Demands'!$J$5:$AK$14,MATCH($E38,'BY-Demands'!$I$5:$I$14,0),FALSE)*HLOOKUP(REG_TRA_DEMANDS!$F38,DEMANDS!$H$2:$CL$25,MATCH($E38,DEMANDS!$F$2:$F$25,0),FALSE)/HLOOKUP(2018,DEMANDS!$H$2:$CL$25,MATCH($E38,DEMANDS!$F$2:$F$25,0),FALSE)</f>
        <v>1.788300206645963</v>
      </c>
      <c r="J38" s="10">
        <f>HLOOKUP(REG_TRA_DEMANDS!J$3,'BY-Demands'!$J$5:$AK$14,MATCH($E38,'BY-Demands'!$I$5:$I$14,0),FALSE)*HLOOKUP(REG_TRA_DEMANDS!$F38,DEMANDS!$H$2:$CL$25,MATCH($E38,DEMANDS!$F$2:$F$25,0),FALSE)/HLOOKUP(2018,DEMANDS!$H$2:$CL$25,MATCH($E38,DEMANDS!$F$2:$F$25,0),FALSE)</f>
        <v>0.84929851089352493</v>
      </c>
      <c r="K38" s="10">
        <f>HLOOKUP(REG_TRA_DEMANDS!K$3,'BY-Demands'!$J$5:$AK$14,MATCH($E38,'BY-Demands'!$I$5:$I$14,0),FALSE)*HLOOKUP(REG_TRA_DEMANDS!$F38,DEMANDS!$H$2:$CL$25,MATCH($E38,DEMANDS!$F$2:$F$25,0),FALSE)/HLOOKUP(2018,DEMANDS!$H$2:$CL$25,MATCH($E38,DEMANDS!$F$2:$F$25,0),FALSE)</f>
        <v>0.63898261065234052</v>
      </c>
      <c r="L38" s="10">
        <f>HLOOKUP(REG_TRA_DEMANDS!L$3,'BY-Demands'!$J$5:$AK$14,MATCH($E38,'BY-Demands'!$I$5:$I$14,0),FALSE)*HLOOKUP(REG_TRA_DEMANDS!$F38,DEMANDS!$H$2:$CL$25,MATCH($E38,DEMANDS!$F$2:$F$25,0),FALSE)/HLOOKUP(2018,DEMANDS!$H$2:$CL$25,MATCH($E38,DEMANDS!$F$2:$F$25,0),FALSE)</f>
        <v>0.32920055011404714</v>
      </c>
      <c r="M38" s="10">
        <f>HLOOKUP(REG_TRA_DEMANDS!M$3,'BY-Demands'!$J$5:$AK$14,MATCH($E38,'BY-Demands'!$I$5:$I$14,0),FALSE)*HLOOKUP(REG_TRA_DEMANDS!$F38,DEMANDS!$H$2:$CL$25,MATCH($E38,DEMANDS!$F$2:$F$25,0),FALSE)/HLOOKUP(2018,DEMANDS!$H$2:$CL$25,MATCH($E38,DEMANDS!$F$2:$F$25,0),FALSE)</f>
        <v>0.88671886765536134</v>
      </c>
      <c r="N38" s="10">
        <f>HLOOKUP(REG_TRA_DEMANDS!N$3,'BY-Demands'!$J$5:$AK$14,MATCH($E38,'BY-Demands'!$I$5:$I$14,0),FALSE)*HLOOKUP(REG_TRA_DEMANDS!$F38,DEMANDS!$H$2:$CL$25,MATCH($E38,DEMANDS!$F$2:$F$25,0),FALSE)/HLOOKUP(2018,DEMANDS!$H$2:$CL$25,MATCH($E38,DEMANDS!$F$2:$F$25,0),FALSE)</f>
        <v>1.5394453126697136</v>
      </c>
      <c r="O38" s="10">
        <f>HLOOKUP(REG_TRA_DEMANDS!O$3,'BY-Demands'!$J$5:$AK$14,MATCH($E38,'BY-Demands'!$I$5:$I$14,0),FALSE)*HLOOKUP(REG_TRA_DEMANDS!$F38,DEMANDS!$H$2:$CL$25,MATCH($E38,DEMANDS!$F$2:$F$25,0),FALSE)/HLOOKUP(2018,DEMANDS!$H$2:$CL$25,MATCH($E38,DEMANDS!$F$2:$F$25,0),FALSE)</f>
        <v>0.65240263701164214</v>
      </c>
      <c r="P38" s="10">
        <f>HLOOKUP(REG_TRA_DEMANDS!P$3,'BY-Demands'!$J$5:$AK$14,MATCH($E38,'BY-Demands'!$I$5:$I$14,0),FALSE)*HLOOKUP(REG_TRA_DEMANDS!$F38,DEMANDS!$H$2:$CL$25,MATCH($E38,DEMANDS!$F$2:$F$25,0),FALSE)/HLOOKUP(2018,DEMANDS!$H$2:$CL$25,MATCH($E38,DEMANDS!$F$2:$F$25,0),FALSE)</f>
        <v>0.7364630185697032</v>
      </c>
      <c r="Q38" s="10">
        <f>HLOOKUP(REG_TRA_DEMANDS!Q$3,'BY-Demands'!$J$5:$AK$14,MATCH($E38,'BY-Demands'!$I$5:$I$14,0),FALSE)*HLOOKUP(REG_TRA_DEMANDS!$F38,DEMANDS!$H$2:$CL$25,MATCH($E38,DEMANDS!$F$2:$F$25,0),FALSE)/HLOOKUP(2018,DEMANDS!$H$2:$CL$25,MATCH($E38,DEMANDS!$F$2:$F$25,0),FALSE)</f>
        <v>1.3061364302310432</v>
      </c>
      <c r="R38" s="10">
        <f>HLOOKUP(REG_TRA_DEMANDS!R$3,'BY-Demands'!$J$5:$AK$14,MATCH($E38,'BY-Demands'!$I$5:$I$14,0),FALSE)*HLOOKUP(REG_TRA_DEMANDS!$F38,DEMANDS!$H$2:$CL$25,MATCH($E38,DEMANDS!$F$2:$F$25,0),FALSE)/HLOOKUP(2018,DEMANDS!$H$2:$CL$25,MATCH($E38,DEMANDS!$F$2:$F$25,0),FALSE)</f>
        <v>1.1083722765411534</v>
      </c>
      <c r="S38" s="10">
        <f>HLOOKUP(REG_TRA_DEMANDS!S$3,'BY-Demands'!$J$5:$AK$14,MATCH($E38,'BY-Demands'!$I$5:$I$14,0),FALSE)*HLOOKUP(REG_TRA_DEMANDS!$F38,DEMANDS!$H$2:$CL$25,MATCH($E38,DEMANDS!$F$2:$F$25,0),FALSE)/HLOOKUP(2018,DEMANDS!$H$2:$CL$25,MATCH($E38,DEMANDS!$F$2:$F$25,0),FALSE)</f>
        <v>1.0052385155021861</v>
      </c>
      <c r="T38" s="10">
        <f>HLOOKUP(REG_TRA_DEMANDS!T$3,'BY-Demands'!$J$5:$AK$14,MATCH($E38,'BY-Demands'!$I$5:$I$14,0),FALSE)*HLOOKUP(REG_TRA_DEMANDS!$F38,DEMANDS!$H$2:$CL$25,MATCH($E38,DEMANDS!$F$2:$F$25,0),FALSE)/HLOOKUP(2018,DEMANDS!$H$2:$CL$25,MATCH($E38,DEMANDS!$F$2:$F$25,0),FALSE)</f>
        <v>4.0624842989005279</v>
      </c>
      <c r="U38" s="10">
        <f>HLOOKUP(REG_TRA_DEMANDS!U$3,'BY-Demands'!$J$5:$AK$14,MATCH($E38,'BY-Demands'!$I$5:$I$14,0),FALSE)*HLOOKUP(REG_TRA_DEMANDS!$F38,DEMANDS!$H$2:$CL$25,MATCH($E38,DEMANDS!$F$2:$F$25,0),FALSE)/HLOOKUP(2018,DEMANDS!$H$2:$CL$25,MATCH($E38,DEMANDS!$F$2:$F$25,0),FALSE)</f>
        <v>1.3296500186901672</v>
      </c>
      <c r="V38" s="10">
        <f>HLOOKUP(REG_TRA_DEMANDS!V$3,'BY-Demands'!$J$5:$AK$14,MATCH($E38,'BY-Demands'!$I$5:$I$14,0),FALSE)*HLOOKUP(REG_TRA_DEMANDS!$F38,DEMANDS!$H$2:$CL$25,MATCH($E38,DEMANDS!$F$2:$F$25,0),FALSE)/HLOOKUP(2018,DEMANDS!$H$2:$CL$25,MATCH($E38,DEMANDS!$F$2:$F$25,0),FALSE)</f>
        <v>1.4975280665792716</v>
      </c>
      <c r="W38" s="10">
        <f>HLOOKUP(REG_TRA_DEMANDS!W$3,'BY-Demands'!$J$5:$AK$14,MATCH($E38,'BY-Demands'!$I$5:$I$14,0),FALSE)*HLOOKUP(REG_TRA_DEMANDS!$F38,DEMANDS!$H$2:$CL$25,MATCH($E38,DEMANDS!$F$2:$F$25,0),FALSE)/HLOOKUP(2018,DEMANDS!$H$2:$CL$25,MATCH($E38,DEMANDS!$F$2:$F$25,0),FALSE)</f>
        <v>1.4524247914785182</v>
      </c>
      <c r="X38" s="10">
        <f>HLOOKUP(REG_TRA_DEMANDS!X$3,'BY-Demands'!$J$5:$AK$14,MATCH($E38,'BY-Demands'!$I$5:$I$14,0),FALSE)*HLOOKUP(REG_TRA_DEMANDS!$F38,DEMANDS!$H$2:$CL$25,MATCH($E38,DEMANDS!$F$2:$F$25,0),FALSE)/HLOOKUP(2018,DEMANDS!$H$2:$CL$25,MATCH($E38,DEMANDS!$F$2:$F$25,0),FALSE)</f>
        <v>0.91630141803407239</v>
      </c>
      <c r="Y38" s="10">
        <f>HLOOKUP(REG_TRA_DEMANDS!Y$3,'BY-Demands'!$J$5:$AK$14,MATCH($E38,'BY-Demands'!$I$5:$I$14,0),FALSE)*HLOOKUP(REG_TRA_DEMANDS!$F38,DEMANDS!$H$2:$CL$25,MATCH($E38,DEMANDS!$F$2:$F$25,0),FALSE)/HLOOKUP(2018,DEMANDS!$H$2:$CL$25,MATCH($E38,DEMANDS!$F$2:$F$25,0),FALSE)</f>
        <v>2.0515437297247603</v>
      </c>
      <c r="Z38" s="10">
        <f>HLOOKUP(REG_TRA_DEMANDS!Z$3,'BY-Demands'!$J$5:$AK$14,MATCH($E38,'BY-Demands'!$I$5:$I$14,0),FALSE)*HLOOKUP(REG_TRA_DEMANDS!$F38,DEMANDS!$H$2:$CL$25,MATCH($E38,DEMANDS!$F$2:$F$25,0),FALSE)/HLOOKUP(2018,DEMANDS!$H$2:$CL$25,MATCH($E38,DEMANDS!$F$2:$F$25,0),FALSE)</f>
        <v>0.26887984884292354</v>
      </c>
      <c r="AA38" s="10">
        <f>HLOOKUP(REG_TRA_DEMANDS!AA$3,'BY-Demands'!$J$5:$AK$14,MATCH($E38,'BY-Demands'!$I$5:$I$14,0),FALSE)*HLOOKUP(REG_TRA_DEMANDS!$F38,DEMANDS!$H$2:$CL$25,MATCH($E38,DEMANDS!$F$2:$F$25,0),FALSE)/HLOOKUP(2018,DEMANDS!$H$2:$CL$25,MATCH($E38,DEMANDS!$F$2:$F$25,0),FALSE)</f>
        <v>1.1362084658724101</v>
      </c>
      <c r="AB38" s="10">
        <f>HLOOKUP(REG_TRA_DEMANDS!AB$3,'BY-Demands'!$J$5:$AK$14,MATCH($E38,'BY-Demands'!$I$5:$I$14,0),FALSE)*HLOOKUP(REG_TRA_DEMANDS!$F38,DEMANDS!$H$2:$CL$25,MATCH($E38,DEMANDS!$F$2:$F$25,0),FALSE)/HLOOKUP(2018,DEMANDS!$H$2:$CL$25,MATCH($E38,DEMANDS!$F$2:$F$25,0),FALSE)</f>
        <v>0.61176966821002254</v>
      </c>
      <c r="AC38" s="10">
        <f>HLOOKUP(REG_TRA_DEMANDS!AC$3,'BY-Demands'!$J$5:$AK$14,MATCH($E38,'BY-Demands'!$I$5:$I$14,0),FALSE)*HLOOKUP(REG_TRA_DEMANDS!$F38,DEMANDS!$H$2:$CL$25,MATCH($E38,DEMANDS!$F$2:$F$25,0),FALSE)/HLOOKUP(2018,DEMANDS!$H$2:$CL$25,MATCH($E38,DEMANDS!$F$2:$F$25,0),FALSE)</f>
        <v>0.49907877098003167</v>
      </c>
      <c r="AD38" s="10">
        <f>HLOOKUP(REG_TRA_DEMANDS!AD$3,'BY-Demands'!$J$5:$AK$14,MATCH($E38,'BY-Demands'!$I$5:$I$14,0),FALSE)*HLOOKUP(REG_TRA_DEMANDS!$F38,DEMANDS!$H$2:$CL$25,MATCH($E38,DEMANDS!$F$2:$F$25,0),FALSE)/HLOOKUP(2018,DEMANDS!$H$2:$CL$25,MATCH($E38,DEMANDS!$F$2:$F$25,0),FALSE)</f>
        <v>0.54228504363790253</v>
      </c>
      <c r="AE38" s="10">
        <f>HLOOKUP(REG_TRA_DEMANDS!AE$3,'BY-Demands'!$J$5:$AK$14,MATCH($E38,'BY-Demands'!$I$5:$I$14,0),FALSE)*HLOOKUP(REG_TRA_DEMANDS!$F38,DEMANDS!$H$2:$CL$25,MATCH($E38,DEMANDS!$F$2:$F$25,0),FALSE)/HLOOKUP(2018,DEMANDS!$H$2:$CL$25,MATCH($E38,DEMANDS!$F$2:$F$25,0),FALSE)</f>
        <v>0.99870564169404463</v>
      </c>
      <c r="AF38" s="10">
        <f>HLOOKUP(REG_TRA_DEMANDS!AF$3,'BY-Demands'!$J$5:$AK$14,MATCH($E38,'BY-Demands'!$I$5:$I$14,0),FALSE)*HLOOKUP(REG_TRA_DEMANDS!$F38,DEMANDS!$H$2:$CL$25,MATCH($E38,DEMANDS!$F$2:$F$25,0),FALSE)/HLOOKUP(2018,DEMANDS!$H$2:$CL$25,MATCH($E38,DEMANDS!$F$2:$F$25,0),FALSE)</f>
        <v>0.54925023600361278</v>
      </c>
    </row>
    <row r="39" spans="4:32" x14ac:dyDescent="0.25">
      <c r="D39" s="1" t="s">
        <v>8</v>
      </c>
      <c r="E39" s="1" t="str">
        <f>DEMANDS!$F$18</f>
        <v>TRAPM</v>
      </c>
      <c r="F39" s="1">
        <v>2028</v>
      </c>
      <c r="G39" s="10">
        <f>HLOOKUP(REG_TRA_DEMANDS!G$3,'BY-Demands'!$J$5:$AK$14,MATCH($E39,'BY-Demands'!$I$5:$I$14,0),FALSE)*HLOOKUP(REG_TRA_DEMANDS!$F39,DEMANDS!$H$2:$CL$25,MATCH($E39,DEMANDS!$F$2:$F$25,0),FALSE)/HLOOKUP(2018,DEMANDS!$H$2:$CL$25,MATCH($E39,DEMANDS!$F$2:$F$25,0),FALSE)</f>
        <v>0.50778360458072824</v>
      </c>
      <c r="H39" s="10">
        <f>HLOOKUP(REG_TRA_DEMANDS!H$3,'BY-Demands'!$J$5:$AK$14,MATCH($E39,'BY-Demands'!$I$5:$I$14,0),FALSE)*HLOOKUP(REG_TRA_DEMANDS!$F39,DEMANDS!$H$2:$CL$25,MATCH($E39,DEMANDS!$F$2:$F$25,0),FALSE)/HLOOKUP(2018,DEMANDS!$H$2:$CL$25,MATCH($E39,DEMANDS!$F$2:$F$25,0),FALSE)</f>
        <v>8.8924000665470775</v>
      </c>
      <c r="I39" s="10">
        <f>HLOOKUP(REG_TRA_DEMANDS!I$3,'BY-Demands'!$J$5:$AK$14,MATCH($E39,'BY-Demands'!$I$5:$I$14,0),FALSE)*HLOOKUP(REG_TRA_DEMANDS!$F39,DEMANDS!$H$2:$CL$25,MATCH($E39,DEMANDS!$F$2:$F$25,0),FALSE)/HLOOKUP(2018,DEMANDS!$H$2:$CL$25,MATCH($E39,DEMANDS!$F$2:$F$25,0),FALSE)</f>
        <v>1.8107756045115164</v>
      </c>
      <c r="J39" s="10">
        <f>HLOOKUP(REG_TRA_DEMANDS!J$3,'BY-Demands'!$J$5:$AK$14,MATCH($E39,'BY-Demands'!$I$5:$I$14,0),FALSE)*HLOOKUP(REG_TRA_DEMANDS!$F39,DEMANDS!$H$2:$CL$25,MATCH($E39,DEMANDS!$F$2:$F$25,0),FALSE)/HLOOKUP(2018,DEMANDS!$H$2:$CL$25,MATCH($E39,DEMANDS!$F$2:$F$25,0),FALSE)</f>
        <v>0.85997251398764485</v>
      </c>
      <c r="K39" s="10">
        <f>HLOOKUP(REG_TRA_DEMANDS!K$3,'BY-Demands'!$J$5:$AK$14,MATCH($E39,'BY-Demands'!$I$5:$I$14,0),FALSE)*HLOOKUP(REG_TRA_DEMANDS!$F39,DEMANDS!$H$2:$CL$25,MATCH($E39,DEMANDS!$F$2:$F$25,0),FALSE)/HLOOKUP(2018,DEMANDS!$H$2:$CL$25,MATCH($E39,DEMANDS!$F$2:$F$25,0),FALSE)</f>
        <v>0.64701335870583243</v>
      </c>
      <c r="L39" s="10">
        <f>HLOOKUP(REG_TRA_DEMANDS!L$3,'BY-Demands'!$J$5:$AK$14,MATCH($E39,'BY-Demands'!$I$5:$I$14,0),FALSE)*HLOOKUP(REG_TRA_DEMANDS!$F39,DEMANDS!$H$2:$CL$25,MATCH($E39,DEMANDS!$F$2:$F$25,0),FALSE)/HLOOKUP(2018,DEMANDS!$H$2:$CL$25,MATCH($E39,DEMANDS!$F$2:$F$25,0),FALSE)</f>
        <v>0.33333795015117479</v>
      </c>
      <c r="M39" s="10">
        <f>HLOOKUP(REG_TRA_DEMANDS!M$3,'BY-Demands'!$J$5:$AK$14,MATCH($E39,'BY-Demands'!$I$5:$I$14,0),FALSE)*HLOOKUP(REG_TRA_DEMANDS!$F39,DEMANDS!$H$2:$CL$25,MATCH($E39,DEMANDS!$F$2:$F$25,0),FALSE)/HLOOKUP(2018,DEMANDS!$H$2:$CL$25,MATCH($E39,DEMANDS!$F$2:$F$25,0),FALSE)</f>
        <v>0.89786317064843968</v>
      </c>
      <c r="N39" s="10">
        <f>HLOOKUP(REG_TRA_DEMANDS!N$3,'BY-Demands'!$J$5:$AK$14,MATCH($E39,'BY-Demands'!$I$5:$I$14,0),FALSE)*HLOOKUP(REG_TRA_DEMANDS!$F39,DEMANDS!$H$2:$CL$25,MATCH($E39,DEMANDS!$F$2:$F$25,0),FALSE)/HLOOKUP(2018,DEMANDS!$H$2:$CL$25,MATCH($E39,DEMANDS!$F$2:$F$25,0),FALSE)</f>
        <v>1.5587930965406367</v>
      </c>
      <c r="O39" s="10">
        <f>HLOOKUP(REG_TRA_DEMANDS!O$3,'BY-Demands'!$J$5:$AK$14,MATCH($E39,'BY-Demands'!$I$5:$I$14,0),FALSE)*HLOOKUP(REG_TRA_DEMANDS!$F39,DEMANDS!$H$2:$CL$25,MATCH($E39,DEMANDS!$F$2:$F$25,0),FALSE)/HLOOKUP(2018,DEMANDS!$H$2:$CL$25,MATCH($E39,DEMANDS!$F$2:$F$25,0),FALSE)</f>
        <v>0.66060204826310864</v>
      </c>
      <c r="P39" s="10">
        <f>HLOOKUP(REG_TRA_DEMANDS!P$3,'BY-Demands'!$J$5:$AK$14,MATCH($E39,'BY-Demands'!$I$5:$I$14,0),FALSE)*HLOOKUP(REG_TRA_DEMANDS!$F39,DEMANDS!$H$2:$CL$25,MATCH($E39,DEMANDS!$F$2:$F$25,0),FALSE)/HLOOKUP(2018,DEMANDS!$H$2:$CL$25,MATCH($E39,DEMANDS!$F$2:$F$25,0),FALSE)</f>
        <v>0.74571890261764229</v>
      </c>
      <c r="Q39" s="10">
        <f>HLOOKUP(REG_TRA_DEMANDS!Q$3,'BY-Demands'!$J$5:$AK$14,MATCH($E39,'BY-Demands'!$I$5:$I$14,0),FALSE)*HLOOKUP(REG_TRA_DEMANDS!$F39,DEMANDS!$H$2:$CL$25,MATCH($E39,DEMANDS!$F$2:$F$25,0),FALSE)/HLOOKUP(2018,DEMANDS!$H$2:$CL$25,MATCH($E39,DEMANDS!$F$2:$F$25,0),FALSE)</f>
        <v>1.3225519827356165</v>
      </c>
      <c r="R39" s="10">
        <f>HLOOKUP(REG_TRA_DEMANDS!R$3,'BY-Demands'!$J$5:$AK$14,MATCH($E39,'BY-Demands'!$I$5:$I$14,0),FALSE)*HLOOKUP(REG_TRA_DEMANDS!$F39,DEMANDS!$H$2:$CL$25,MATCH($E39,DEMANDS!$F$2:$F$25,0),FALSE)/HLOOKUP(2018,DEMANDS!$H$2:$CL$25,MATCH($E39,DEMANDS!$F$2:$F$25,0),FALSE)</f>
        <v>1.1223023246426036</v>
      </c>
      <c r="S39" s="10">
        <f>HLOOKUP(REG_TRA_DEMANDS!S$3,'BY-Demands'!$J$5:$AK$14,MATCH($E39,'BY-Demands'!$I$5:$I$14,0),FALSE)*HLOOKUP(REG_TRA_DEMANDS!$F39,DEMANDS!$H$2:$CL$25,MATCH($E39,DEMANDS!$F$2:$F$25,0),FALSE)/HLOOKUP(2018,DEMANDS!$H$2:$CL$25,MATCH($E39,DEMANDS!$F$2:$F$25,0),FALSE)</f>
        <v>1.0178723761379593</v>
      </c>
      <c r="T39" s="10">
        <f>HLOOKUP(REG_TRA_DEMANDS!T$3,'BY-Demands'!$J$5:$AK$14,MATCH($E39,'BY-Demands'!$I$5:$I$14,0),FALSE)*HLOOKUP(REG_TRA_DEMANDS!$F39,DEMANDS!$H$2:$CL$25,MATCH($E39,DEMANDS!$F$2:$F$25,0),FALSE)/HLOOKUP(2018,DEMANDS!$H$2:$CL$25,MATCH($E39,DEMANDS!$F$2:$F$25,0),FALSE)</f>
        <v>4.1135416944099772</v>
      </c>
      <c r="U39" s="10">
        <f>HLOOKUP(REG_TRA_DEMANDS!U$3,'BY-Demands'!$J$5:$AK$14,MATCH($E39,'BY-Demands'!$I$5:$I$14,0),FALSE)*HLOOKUP(REG_TRA_DEMANDS!$F39,DEMANDS!$H$2:$CL$25,MATCH($E39,DEMANDS!$F$2:$F$25,0),FALSE)/HLOOKUP(2018,DEMANDS!$H$2:$CL$25,MATCH($E39,DEMANDS!$F$2:$F$25,0),FALSE)</f>
        <v>1.3463610905118562</v>
      </c>
      <c r="V39" s="10">
        <f>HLOOKUP(REG_TRA_DEMANDS!V$3,'BY-Demands'!$J$5:$AK$14,MATCH($E39,'BY-Demands'!$I$5:$I$14,0),FALSE)*HLOOKUP(REG_TRA_DEMANDS!$F39,DEMANDS!$H$2:$CL$25,MATCH($E39,DEMANDS!$F$2:$F$25,0),FALSE)/HLOOKUP(2018,DEMANDS!$H$2:$CL$25,MATCH($E39,DEMANDS!$F$2:$F$25,0),FALSE)</f>
        <v>1.5163490335433858</v>
      </c>
      <c r="W39" s="10">
        <f>HLOOKUP(REG_TRA_DEMANDS!W$3,'BY-Demands'!$J$5:$AK$14,MATCH($E39,'BY-Demands'!$I$5:$I$14,0),FALSE)*HLOOKUP(REG_TRA_DEMANDS!$F39,DEMANDS!$H$2:$CL$25,MATCH($E39,DEMANDS!$F$2:$F$25,0),FALSE)/HLOOKUP(2018,DEMANDS!$H$2:$CL$25,MATCH($E39,DEMANDS!$F$2:$F$25,0),FALSE)</f>
        <v>1.4706788994504107</v>
      </c>
      <c r="X39" s="10">
        <f>HLOOKUP(REG_TRA_DEMANDS!X$3,'BY-Demands'!$J$5:$AK$14,MATCH($E39,'BY-Demands'!$I$5:$I$14,0),FALSE)*HLOOKUP(REG_TRA_DEMANDS!$F39,DEMANDS!$H$2:$CL$25,MATCH($E39,DEMANDS!$F$2:$F$25,0),FALSE)/HLOOKUP(2018,DEMANDS!$H$2:$CL$25,MATCH($E39,DEMANDS!$F$2:$F$25,0),FALSE)</f>
        <v>0.92781751519636702</v>
      </c>
      <c r="Y39" s="10">
        <f>HLOOKUP(REG_TRA_DEMANDS!Y$3,'BY-Demands'!$J$5:$AK$14,MATCH($E39,'BY-Demands'!$I$5:$I$14,0),FALSE)*HLOOKUP(REG_TRA_DEMANDS!$F39,DEMANDS!$H$2:$CL$25,MATCH($E39,DEMANDS!$F$2:$F$25,0),FALSE)/HLOOKUP(2018,DEMANDS!$H$2:$CL$25,MATCH($E39,DEMANDS!$F$2:$F$25,0),FALSE)</f>
        <v>2.0773275782043314</v>
      </c>
      <c r="Z39" s="10">
        <f>HLOOKUP(REG_TRA_DEMANDS!Z$3,'BY-Demands'!$J$5:$AK$14,MATCH($E39,'BY-Demands'!$I$5:$I$14,0),FALSE)*HLOOKUP(REG_TRA_DEMANDS!$F39,DEMANDS!$H$2:$CL$25,MATCH($E39,DEMANDS!$F$2:$F$25,0),FALSE)/HLOOKUP(2018,DEMANDS!$H$2:$CL$25,MATCH($E39,DEMANDS!$F$2:$F$25,0),FALSE)</f>
        <v>0.27225913692795306</v>
      </c>
      <c r="AA39" s="10">
        <f>HLOOKUP(REG_TRA_DEMANDS!AA$3,'BY-Demands'!$J$5:$AK$14,MATCH($E39,'BY-Demands'!$I$5:$I$14,0),FALSE)*HLOOKUP(REG_TRA_DEMANDS!$F39,DEMANDS!$H$2:$CL$25,MATCH($E39,DEMANDS!$F$2:$F$25,0),FALSE)/HLOOKUP(2018,DEMANDS!$H$2:$CL$25,MATCH($E39,DEMANDS!$F$2:$F$25,0),FALSE)</f>
        <v>1.1504883598375224</v>
      </c>
      <c r="AB39" s="10">
        <f>HLOOKUP(REG_TRA_DEMANDS!AB$3,'BY-Demands'!$J$5:$AK$14,MATCH($E39,'BY-Demands'!$I$5:$I$14,0),FALSE)*HLOOKUP(REG_TRA_DEMANDS!$F39,DEMANDS!$H$2:$CL$25,MATCH($E39,DEMANDS!$F$2:$F$25,0),FALSE)/HLOOKUP(2018,DEMANDS!$H$2:$CL$25,MATCH($E39,DEMANDS!$F$2:$F$25,0),FALSE)</f>
        <v>0.619458403380996</v>
      </c>
      <c r="AC39" s="10">
        <f>HLOOKUP(REG_TRA_DEMANDS!AC$3,'BY-Demands'!$J$5:$AK$14,MATCH($E39,'BY-Demands'!$I$5:$I$14,0),FALSE)*HLOOKUP(REG_TRA_DEMANDS!$F39,DEMANDS!$H$2:$CL$25,MATCH($E39,DEMANDS!$F$2:$F$25,0),FALSE)/HLOOKUP(2018,DEMANDS!$H$2:$CL$25,MATCH($E39,DEMANDS!$F$2:$F$25,0),FALSE)</f>
        <v>0.50535120437926817</v>
      </c>
      <c r="AD39" s="10">
        <f>HLOOKUP(REG_TRA_DEMANDS!AD$3,'BY-Demands'!$J$5:$AK$14,MATCH($E39,'BY-Demands'!$I$5:$I$14,0),FALSE)*HLOOKUP(REG_TRA_DEMANDS!$F39,DEMANDS!$H$2:$CL$25,MATCH($E39,DEMANDS!$F$2:$F$25,0),FALSE)/HLOOKUP(2018,DEMANDS!$H$2:$CL$25,MATCH($E39,DEMANDS!$F$2:$F$25,0),FALSE)</f>
        <v>0.54910049445930575</v>
      </c>
      <c r="AE39" s="10">
        <f>HLOOKUP(REG_TRA_DEMANDS!AE$3,'BY-Demands'!$J$5:$AK$14,MATCH($E39,'BY-Demands'!$I$5:$I$14,0),FALSE)*HLOOKUP(REG_TRA_DEMANDS!$F39,DEMANDS!$H$2:$CL$25,MATCH($E39,DEMANDS!$F$2:$F$25,0),FALSE)/HLOOKUP(2018,DEMANDS!$H$2:$CL$25,MATCH($E39,DEMANDS!$F$2:$F$25,0),FALSE)</f>
        <v>1.0112573970225001</v>
      </c>
      <c r="AF39" s="10">
        <f>HLOOKUP(REG_TRA_DEMANDS!AF$3,'BY-Demands'!$J$5:$AK$14,MATCH($E39,'BY-Demands'!$I$5:$I$14,0),FALSE)*HLOOKUP(REG_TRA_DEMANDS!$F39,DEMANDS!$H$2:$CL$25,MATCH($E39,DEMANDS!$F$2:$F$25,0),FALSE)/HLOOKUP(2018,DEMANDS!$H$2:$CL$25,MATCH($E39,DEMANDS!$F$2:$F$25,0),FALSE)</f>
        <v>0.55615322552184543</v>
      </c>
    </row>
    <row r="40" spans="4:32" x14ac:dyDescent="0.25">
      <c r="D40" s="1" t="s">
        <v>8</v>
      </c>
      <c r="E40" s="1" t="str">
        <f>DEMANDS!$F$18</f>
        <v>TRAPM</v>
      </c>
      <c r="F40" s="1">
        <v>2029</v>
      </c>
      <c r="G40" s="10">
        <f>HLOOKUP(REG_TRA_DEMANDS!G$3,'BY-Demands'!$J$5:$AK$14,MATCH($E40,'BY-Demands'!$I$5:$I$14,0),FALSE)*HLOOKUP(REG_TRA_DEMANDS!$F40,DEMANDS!$H$2:$CL$25,MATCH($E40,DEMANDS!$F$2:$F$25,0),FALSE)/HLOOKUP(2018,DEMANDS!$H$2:$CL$25,MATCH($E40,DEMANDS!$F$2:$F$25,0),FALSE)</f>
        <v>0.514112420977339</v>
      </c>
      <c r="H40" s="10">
        <f>HLOOKUP(REG_TRA_DEMANDS!H$3,'BY-Demands'!$J$5:$AK$14,MATCH($E40,'BY-Demands'!$I$5:$I$14,0),FALSE)*HLOOKUP(REG_TRA_DEMANDS!$F40,DEMANDS!$H$2:$CL$25,MATCH($E40,DEMANDS!$F$2:$F$25,0),FALSE)/HLOOKUP(2018,DEMANDS!$H$2:$CL$25,MATCH($E40,DEMANDS!$F$2:$F$25,0),FALSE)</f>
        <v>9.0032314656680761</v>
      </c>
      <c r="I40" s="10">
        <f>HLOOKUP(REG_TRA_DEMANDS!I$3,'BY-Demands'!$J$5:$AK$14,MATCH($E40,'BY-Demands'!$I$5:$I$14,0),FALSE)*HLOOKUP(REG_TRA_DEMANDS!$F40,DEMANDS!$H$2:$CL$25,MATCH($E40,DEMANDS!$F$2:$F$25,0),FALSE)/HLOOKUP(2018,DEMANDS!$H$2:$CL$25,MATCH($E40,DEMANDS!$F$2:$F$25,0),FALSE)</f>
        <v>1.8333444039627667</v>
      </c>
      <c r="J40" s="10">
        <f>HLOOKUP(REG_TRA_DEMANDS!J$3,'BY-Demands'!$J$5:$AK$14,MATCH($E40,'BY-Demands'!$I$5:$I$14,0),FALSE)*HLOOKUP(REG_TRA_DEMANDS!$F40,DEMANDS!$H$2:$CL$25,MATCH($E40,DEMANDS!$F$2:$F$25,0),FALSE)/HLOOKUP(2018,DEMANDS!$H$2:$CL$25,MATCH($E40,DEMANDS!$F$2:$F$25,0),FALSE)</f>
        <v>0.87069087530940015</v>
      </c>
      <c r="K40" s="10">
        <f>HLOOKUP(REG_TRA_DEMANDS!K$3,'BY-Demands'!$J$5:$AK$14,MATCH($E40,'BY-Demands'!$I$5:$I$14,0),FALSE)*HLOOKUP(REG_TRA_DEMANDS!$F40,DEMANDS!$H$2:$CL$25,MATCH($E40,DEMANDS!$F$2:$F$25,0),FALSE)/HLOOKUP(2018,DEMANDS!$H$2:$CL$25,MATCH($E40,DEMANDS!$F$2:$F$25,0),FALSE)</f>
        <v>0.65507748034438895</v>
      </c>
      <c r="L40" s="10">
        <f>HLOOKUP(REG_TRA_DEMANDS!L$3,'BY-Demands'!$J$5:$AK$14,MATCH($E40,'BY-Demands'!$I$5:$I$14,0),FALSE)*HLOOKUP(REG_TRA_DEMANDS!$F40,DEMANDS!$H$2:$CL$25,MATCH($E40,DEMANDS!$F$2:$F$25,0),FALSE)/HLOOKUP(2018,DEMANDS!$H$2:$CL$25,MATCH($E40,DEMANDS!$F$2:$F$25,0),FALSE)</f>
        <v>0.33749254408744667</v>
      </c>
      <c r="M40" s="10">
        <f>HLOOKUP(REG_TRA_DEMANDS!M$3,'BY-Demands'!$J$5:$AK$14,MATCH($E40,'BY-Demands'!$I$5:$I$14,0),FALSE)*HLOOKUP(REG_TRA_DEMANDS!$F40,DEMANDS!$H$2:$CL$25,MATCH($E40,DEMANDS!$F$2:$F$25,0),FALSE)/HLOOKUP(2018,DEMANDS!$H$2:$CL$25,MATCH($E40,DEMANDS!$F$2:$F$25,0),FALSE)</f>
        <v>0.90905378630647127</v>
      </c>
      <c r="N40" s="10">
        <f>HLOOKUP(REG_TRA_DEMANDS!N$3,'BY-Demands'!$J$5:$AK$14,MATCH($E40,'BY-Demands'!$I$5:$I$14,0),FALSE)*HLOOKUP(REG_TRA_DEMANDS!$F40,DEMANDS!$H$2:$CL$25,MATCH($E40,DEMANDS!$F$2:$F$25,0),FALSE)/HLOOKUP(2018,DEMANDS!$H$2:$CL$25,MATCH($E40,DEMANDS!$F$2:$F$25,0),FALSE)</f>
        <v>1.5782212844917929</v>
      </c>
      <c r="O40" s="10">
        <f>HLOOKUP(REG_TRA_DEMANDS!O$3,'BY-Demands'!$J$5:$AK$14,MATCH($E40,'BY-Demands'!$I$5:$I$14,0),FALSE)*HLOOKUP(REG_TRA_DEMANDS!$F40,DEMANDS!$H$2:$CL$25,MATCH($E40,DEMANDS!$F$2:$F$25,0),FALSE)/HLOOKUP(2018,DEMANDS!$H$2:$CL$25,MATCH($E40,DEMANDS!$F$2:$F$25,0),FALSE)</f>
        <v>0.66883553401760498</v>
      </c>
      <c r="P40" s="10">
        <f>HLOOKUP(REG_TRA_DEMANDS!P$3,'BY-Demands'!$J$5:$AK$14,MATCH($E40,'BY-Demands'!$I$5:$I$14,0),FALSE)*HLOOKUP(REG_TRA_DEMANDS!$F40,DEMANDS!$H$2:$CL$25,MATCH($E40,DEMANDS!$F$2:$F$25,0),FALSE)/HLOOKUP(2018,DEMANDS!$H$2:$CL$25,MATCH($E40,DEMANDS!$F$2:$F$25,0),FALSE)</f>
        <v>0.75501325157962984</v>
      </c>
      <c r="Q40" s="10">
        <f>HLOOKUP(REG_TRA_DEMANDS!Q$3,'BY-Demands'!$J$5:$AK$14,MATCH($E40,'BY-Demands'!$I$5:$I$14,0),FALSE)*HLOOKUP(REG_TRA_DEMANDS!$F40,DEMANDS!$H$2:$CL$25,MATCH($E40,DEMANDS!$F$2:$F$25,0),FALSE)/HLOOKUP(2018,DEMANDS!$H$2:$CL$25,MATCH($E40,DEMANDS!$F$2:$F$25,0),FALSE)</f>
        <v>1.3390357537715454</v>
      </c>
      <c r="R40" s="10">
        <f>HLOOKUP(REG_TRA_DEMANDS!R$3,'BY-Demands'!$J$5:$AK$14,MATCH($E40,'BY-Demands'!$I$5:$I$14,0),FALSE)*HLOOKUP(REG_TRA_DEMANDS!$F40,DEMANDS!$H$2:$CL$25,MATCH($E40,DEMANDS!$F$2:$F$25,0),FALSE)/HLOOKUP(2018,DEMANDS!$H$2:$CL$25,MATCH($E40,DEMANDS!$F$2:$F$25,0),FALSE)</f>
        <v>1.1362902622011966</v>
      </c>
      <c r="S40" s="10">
        <f>HLOOKUP(REG_TRA_DEMANDS!S$3,'BY-Demands'!$J$5:$AK$14,MATCH($E40,'BY-Demands'!$I$5:$I$14,0),FALSE)*HLOOKUP(REG_TRA_DEMANDS!$F40,DEMANDS!$H$2:$CL$25,MATCH($E40,DEMANDS!$F$2:$F$25,0),FALSE)/HLOOKUP(2018,DEMANDS!$H$2:$CL$25,MATCH($E40,DEMANDS!$F$2:$F$25,0),FALSE)</f>
        <v>1.0305587396314757</v>
      </c>
      <c r="T40" s="10">
        <f>HLOOKUP(REG_TRA_DEMANDS!T$3,'BY-Demands'!$J$5:$AK$14,MATCH($E40,'BY-Demands'!$I$5:$I$14,0),FALSE)*HLOOKUP(REG_TRA_DEMANDS!$F40,DEMANDS!$H$2:$CL$25,MATCH($E40,DEMANDS!$F$2:$F$25,0),FALSE)/HLOOKUP(2018,DEMANDS!$H$2:$CL$25,MATCH($E40,DEMANDS!$F$2:$F$25,0),FALSE)</f>
        <v>4.1648112704436899</v>
      </c>
      <c r="U40" s="10">
        <f>HLOOKUP(REG_TRA_DEMANDS!U$3,'BY-Demands'!$J$5:$AK$14,MATCH($E40,'BY-Demands'!$I$5:$I$14,0),FALSE)*HLOOKUP(REG_TRA_DEMANDS!$F40,DEMANDS!$H$2:$CL$25,MATCH($E40,DEMANDS!$F$2:$F$25,0),FALSE)/HLOOKUP(2018,DEMANDS!$H$2:$CL$25,MATCH($E40,DEMANDS!$F$2:$F$25,0),FALSE)</f>
        <v>1.3631416089620843</v>
      </c>
      <c r="V40" s="10">
        <f>HLOOKUP(REG_TRA_DEMANDS!V$3,'BY-Demands'!$J$5:$AK$14,MATCH($E40,'BY-Demands'!$I$5:$I$14,0),FALSE)*HLOOKUP(REG_TRA_DEMANDS!$F40,DEMANDS!$H$2:$CL$25,MATCH($E40,DEMANDS!$F$2:$F$25,0),FALSE)/HLOOKUP(2018,DEMANDS!$H$2:$CL$25,MATCH($E40,DEMANDS!$F$2:$F$25,0),FALSE)</f>
        <v>1.5352482152812408</v>
      </c>
      <c r="W40" s="10">
        <f>HLOOKUP(REG_TRA_DEMANDS!W$3,'BY-Demands'!$J$5:$AK$14,MATCH($E40,'BY-Demands'!$I$5:$I$14,0),FALSE)*HLOOKUP(REG_TRA_DEMANDS!$F40,DEMANDS!$H$2:$CL$25,MATCH($E40,DEMANDS!$F$2:$F$25,0),FALSE)/HLOOKUP(2018,DEMANDS!$H$2:$CL$25,MATCH($E40,DEMANDS!$F$2:$F$25,0),FALSE)</f>
        <v>1.4890088664856334</v>
      </c>
      <c r="X40" s="10">
        <f>HLOOKUP(REG_TRA_DEMANDS!X$3,'BY-Demands'!$J$5:$AK$14,MATCH($E40,'BY-Demands'!$I$5:$I$14,0),FALSE)*HLOOKUP(REG_TRA_DEMANDS!$F40,DEMANDS!$H$2:$CL$25,MATCH($E40,DEMANDS!$F$2:$F$25,0),FALSE)/HLOOKUP(2018,DEMANDS!$H$2:$CL$25,MATCH($E40,DEMANDS!$F$2:$F$25,0),FALSE)</f>
        <v>0.9393814700981522</v>
      </c>
      <c r="Y40" s="10">
        <f>HLOOKUP(REG_TRA_DEMANDS!Y$3,'BY-Demands'!$J$5:$AK$14,MATCH($E40,'BY-Demands'!$I$5:$I$14,0),FALSE)*HLOOKUP(REG_TRA_DEMANDS!$F40,DEMANDS!$H$2:$CL$25,MATCH($E40,DEMANDS!$F$2:$F$25,0),FALSE)/HLOOKUP(2018,DEMANDS!$H$2:$CL$25,MATCH($E40,DEMANDS!$F$2:$F$25,0),FALSE)</f>
        <v>2.1032185772824263</v>
      </c>
      <c r="Z40" s="10">
        <f>HLOOKUP(REG_TRA_DEMANDS!Z$3,'BY-Demands'!$J$5:$AK$14,MATCH($E40,'BY-Demands'!$I$5:$I$14,0),FALSE)*HLOOKUP(REG_TRA_DEMANDS!$F40,DEMANDS!$H$2:$CL$25,MATCH($E40,DEMANDS!$F$2:$F$25,0),FALSE)/HLOOKUP(2018,DEMANDS!$H$2:$CL$25,MATCH($E40,DEMANDS!$F$2:$F$25,0),FALSE)</f>
        <v>0.27565246840689966</v>
      </c>
      <c r="AA40" s="10">
        <f>HLOOKUP(REG_TRA_DEMANDS!AA$3,'BY-Demands'!$J$5:$AK$14,MATCH($E40,'BY-Demands'!$I$5:$I$14,0),FALSE)*HLOOKUP(REG_TRA_DEMANDS!$F40,DEMANDS!$H$2:$CL$25,MATCH($E40,DEMANDS!$F$2:$F$25,0),FALSE)/HLOOKUP(2018,DEMANDS!$H$2:$CL$25,MATCH($E40,DEMANDS!$F$2:$F$25,0),FALSE)</f>
        <v>1.1648275971231798</v>
      </c>
      <c r="AB40" s="10">
        <f>HLOOKUP(REG_TRA_DEMANDS!AB$3,'BY-Demands'!$J$5:$AK$14,MATCH($E40,'BY-Demands'!$I$5:$I$14,0),FALSE)*HLOOKUP(REG_TRA_DEMANDS!$F40,DEMANDS!$H$2:$CL$25,MATCH($E40,DEMANDS!$F$2:$F$25,0),FALSE)/HLOOKUP(2018,DEMANDS!$H$2:$CL$25,MATCH($E40,DEMANDS!$F$2:$F$25,0),FALSE)</f>
        <v>0.62717909082535139</v>
      </c>
      <c r="AC40" s="10">
        <f>HLOOKUP(REG_TRA_DEMANDS!AC$3,'BY-Demands'!$J$5:$AK$14,MATCH($E40,'BY-Demands'!$I$5:$I$14,0),FALSE)*HLOOKUP(REG_TRA_DEMANDS!$F40,DEMANDS!$H$2:$CL$25,MATCH($E40,DEMANDS!$F$2:$F$25,0),FALSE)/HLOOKUP(2018,DEMANDS!$H$2:$CL$25,MATCH($E40,DEMANDS!$F$2:$F$25,0),FALSE)</f>
        <v>0.51164970429039336</v>
      </c>
      <c r="AD40" s="10">
        <f>HLOOKUP(REG_TRA_DEMANDS!AD$3,'BY-Demands'!$J$5:$AK$14,MATCH($E40,'BY-Demands'!$I$5:$I$14,0),FALSE)*HLOOKUP(REG_TRA_DEMANDS!$F40,DEMANDS!$H$2:$CL$25,MATCH($E40,DEMANDS!$F$2:$F$25,0),FALSE)/HLOOKUP(2018,DEMANDS!$H$2:$CL$25,MATCH($E40,DEMANDS!$F$2:$F$25,0),FALSE)</f>
        <v>0.55594426842398614</v>
      </c>
      <c r="AE40" s="10">
        <f>HLOOKUP(REG_TRA_DEMANDS!AE$3,'BY-Demands'!$J$5:$AK$14,MATCH($E40,'BY-Demands'!$I$5:$I$14,0),FALSE)*HLOOKUP(REG_TRA_DEMANDS!$F40,DEMANDS!$H$2:$CL$25,MATCH($E40,DEMANDS!$F$2:$F$25,0),FALSE)/HLOOKUP(2018,DEMANDS!$H$2:$CL$25,MATCH($E40,DEMANDS!$F$2:$F$25,0),FALSE)</f>
        <v>1.0238613140015733</v>
      </c>
      <c r="AF40" s="10">
        <f>HLOOKUP(REG_TRA_DEMANDS!AF$3,'BY-Demands'!$J$5:$AK$14,MATCH($E40,'BY-Demands'!$I$5:$I$14,0),FALSE)*HLOOKUP(REG_TRA_DEMANDS!$F40,DEMANDS!$H$2:$CL$25,MATCH($E40,DEMANDS!$F$2:$F$25,0),FALSE)/HLOOKUP(2018,DEMANDS!$H$2:$CL$25,MATCH($E40,DEMANDS!$F$2:$F$25,0),FALSE)</f>
        <v>0.56308490197015626</v>
      </c>
    </row>
    <row r="41" spans="4:32" x14ac:dyDescent="0.25">
      <c r="D41" s="1" t="s">
        <v>8</v>
      </c>
      <c r="E41" s="1" t="str">
        <f>DEMANDS!$F$18</f>
        <v>TRAPM</v>
      </c>
      <c r="F41" s="1">
        <v>2030</v>
      </c>
      <c r="G41" s="10">
        <f>HLOOKUP(REG_TRA_DEMANDS!G$3,'BY-Demands'!$J$5:$AK$14,MATCH($E41,'BY-Demands'!$I$5:$I$14,0),FALSE)*HLOOKUP(REG_TRA_DEMANDS!$F41,DEMANDS!$H$2:$CL$25,MATCH($E41,DEMANDS!$F$2:$F$25,0),FALSE)/HLOOKUP(2018,DEMANDS!$H$2:$CL$25,MATCH($E41,DEMANDS!$F$2:$F$25,0),FALSE)</f>
        <v>0.52047876405212612</v>
      </c>
      <c r="H41" s="10">
        <f>HLOOKUP(REG_TRA_DEMANDS!H$3,'BY-Demands'!$J$5:$AK$14,MATCH($E41,'BY-Demands'!$I$5:$I$14,0),FALSE)*HLOOKUP(REG_TRA_DEMANDS!$F41,DEMANDS!$H$2:$CL$25,MATCH($E41,DEMANDS!$F$2:$F$25,0),FALSE)/HLOOKUP(2018,DEMANDS!$H$2:$CL$25,MATCH($E41,DEMANDS!$F$2:$F$25,0),FALSE)</f>
        <v>9.1147200388933616</v>
      </c>
      <c r="I41" s="10">
        <f>HLOOKUP(REG_TRA_DEMANDS!I$3,'BY-Demands'!$J$5:$AK$14,MATCH($E41,'BY-Demands'!$I$5:$I$14,0),FALSE)*HLOOKUP(REG_TRA_DEMANDS!$F41,DEMANDS!$H$2:$CL$25,MATCH($E41,DEMANDS!$F$2:$F$25,0),FALSE)/HLOOKUP(2018,DEMANDS!$H$2:$CL$25,MATCH($E41,DEMANDS!$F$2:$F$25,0),FALSE)</f>
        <v>1.8560470249725443</v>
      </c>
      <c r="J41" s="10">
        <f>HLOOKUP(REG_TRA_DEMANDS!J$3,'BY-Demands'!$J$5:$AK$14,MATCH($E41,'BY-Demands'!$I$5:$I$14,0),FALSE)*HLOOKUP(REG_TRA_DEMANDS!$F41,DEMANDS!$H$2:$CL$25,MATCH($E41,DEMANDS!$F$2:$F$25,0),FALSE)/HLOOKUP(2018,DEMANDS!$H$2:$CL$25,MATCH($E41,DEMANDS!$F$2:$F$25,0),FALSE)</f>
        <v>0.88147279108916032</v>
      </c>
      <c r="K41" s="10">
        <f>HLOOKUP(REG_TRA_DEMANDS!K$3,'BY-Demands'!$J$5:$AK$14,MATCH($E41,'BY-Demands'!$I$5:$I$14,0),FALSE)*HLOOKUP(REG_TRA_DEMANDS!$F41,DEMANDS!$H$2:$CL$25,MATCH($E41,DEMANDS!$F$2:$F$25,0),FALSE)/HLOOKUP(2018,DEMANDS!$H$2:$CL$25,MATCH($E41,DEMANDS!$F$2:$F$25,0),FALSE)</f>
        <v>0.66318941814295718</v>
      </c>
      <c r="L41" s="10">
        <f>HLOOKUP(REG_TRA_DEMANDS!L$3,'BY-Demands'!$J$5:$AK$14,MATCH($E41,'BY-Demands'!$I$5:$I$14,0),FALSE)*HLOOKUP(REG_TRA_DEMANDS!$F41,DEMANDS!$H$2:$CL$25,MATCH($E41,DEMANDS!$F$2:$F$25,0),FALSE)/HLOOKUP(2018,DEMANDS!$H$2:$CL$25,MATCH($E41,DEMANDS!$F$2:$F$25,0),FALSE)</f>
        <v>0.34167177266309329</v>
      </c>
      <c r="M41" s="10">
        <f>HLOOKUP(REG_TRA_DEMANDS!M$3,'BY-Demands'!$J$5:$AK$14,MATCH($E41,'BY-Demands'!$I$5:$I$14,0),FALSE)*HLOOKUP(REG_TRA_DEMANDS!$F41,DEMANDS!$H$2:$CL$25,MATCH($E41,DEMANDS!$F$2:$F$25,0),FALSE)/HLOOKUP(2018,DEMANDS!$H$2:$CL$25,MATCH($E41,DEMANDS!$F$2:$F$25,0),FALSE)</f>
        <v>0.92031075665171058</v>
      </c>
      <c r="N41" s="10">
        <f>HLOOKUP(REG_TRA_DEMANDS!N$3,'BY-Demands'!$J$5:$AK$14,MATCH($E41,'BY-Demands'!$I$5:$I$14,0),FALSE)*HLOOKUP(REG_TRA_DEMANDS!$F41,DEMANDS!$H$2:$CL$25,MATCH($E41,DEMANDS!$F$2:$F$25,0),FALSE)/HLOOKUP(2018,DEMANDS!$H$2:$CL$25,MATCH($E41,DEMANDS!$F$2:$F$25,0),FALSE)</f>
        <v>1.597764671764766</v>
      </c>
      <c r="O41" s="10">
        <f>HLOOKUP(REG_TRA_DEMANDS!O$3,'BY-Demands'!$J$5:$AK$14,MATCH($E41,'BY-Demands'!$I$5:$I$14,0),FALSE)*HLOOKUP(REG_TRA_DEMANDS!$F41,DEMANDS!$H$2:$CL$25,MATCH($E41,DEMANDS!$F$2:$F$25,0),FALSE)/HLOOKUP(2018,DEMANDS!$H$2:$CL$25,MATCH($E41,DEMANDS!$F$2:$F$25,0),FALSE)</f>
        <v>0.67711784017560417</v>
      </c>
      <c r="P41" s="10">
        <f>HLOOKUP(REG_TRA_DEMANDS!P$3,'BY-Demands'!$J$5:$AK$14,MATCH($E41,'BY-Demands'!$I$5:$I$14,0),FALSE)*HLOOKUP(REG_TRA_DEMANDS!$F41,DEMANDS!$H$2:$CL$25,MATCH($E41,DEMANDS!$F$2:$F$25,0),FALSE)/HLOOKUP(2018,DEMANDS!$H$2:$CL$25,MATCH($E41,DEMANDS!$F$2:$F$25,0),FALSE)</f>
        <v>0.76436271132703071</v>
      </c>
      <c r="Q41" s="10">
        <f>HLOOKUP(REG_TRA_DEMANDS!Q$3,'BY-Demands'!$J$5:$AK$14,MATCH($E41,'BY-Demands'!$I$5:$I$14,0),FALSE)*HLOOKUP(REG_TRA_DEMANDS!$F41,DEMANDS!$H$2:$CL$25,MATCH($E41,DEMANDS!$F$2:$F$25,0),FALSE)/HLOOKUP(2018,DEMANDS!$H$2:$CL$25,MATCH($E41,DEMANDS!$F$2:$F$25,0),FALSE)</f>
        <v>1.3556172652271719</v>
      </c>
      <c r="R41" s="10">
        <f>HLOOKUP(REG_TRA_DEMANDS!R$3,'BY-Demands'!$J$5:$AK$14,MATCH($E41,'BY-Demands'!$I$5:$I$14,0),FALSE)*HLOOKUP(REG_TRA_DEMANDS!$F41,DEMANDS!$H$2:$CL$25,MATCH($E41,DEMANDS!$F$2:$F$25,0),FALSE)/HLOOKUP(2018,DEMANDS!$H$2:$CL$25,MATCH($E41,DEMANDS!$F$2:$F$25,0),FALSE)</f>
        <v>1.1503611411501247</v>
      </c>
      <c r="S41" s="10">
        <f>HLOOKUP(REG_TRA_DEMANDS!S$3,'BY-Demands'!$J$5:$AK$14,MATCH($E41,'BY-Demands'!$I$5:$I$14,0),FALSE)*HLOOKUP(REG_TRA_DEMANDS!$F41,DEMANDS!$H$2:$CL$25,MATCH($E41,DEMANDS!$F$2:$F$25,0),FALSE)/HLOOKUP(2018,DEMANDS!$H$2:$CL$25,MATCH($E41,DEMANDS!$F$2:$F$25,0),FALSE)</f>
        <v>1.0433203268398568</v>
      </c>
      <c r="T41" s="10">
        <f>HLOOKUP(REG_TRA_DEMANDS!T$3,'BY-Demands'!$J$5:$AK$14,MATCH($E41,'BY-Demands'!$I$5:$I$14,0),FALSE)*HLOOKUP(REG_TRA_DEMANDS!$F41,DEMANDS!$H$2:$CL$25,MATCH($E41,DEMANDS!$F$2:$F$25,0),FALSE)/HLOOKUP(2018,DEMANDS!$H$2:$CL$25,MATCH($E41,DEMANDS!$F$2:$F$25,0),FALSE)</f>
        <v>4.2163848491154114</v>
      </c>
      <c r="U41" s="10">
        <f>HLOOKUP(REG_TRA_DEMANDS!U$3,'BY-Demands'!$J$5:$AK$14,MATCH($E41,'BY-Demands'!$I$5:$I$14,0),FALSE)*HLOOKUP(REG_TRA_DEMANDS!$F41,DEMANDS!$H$2:$CL$25,MATCH($E41,DEMANDS!$F$2:$F$25,0),FALSE)/HLOOKUP(2018,DEMANDS!$H$2:$CL$25,MATCH($E41,DEMANDS!$F$2:$F$25,0),FALSE)</f>
        <v>1.3800216273939911</v>
      </c>
      <c r="V41" s="10">
        <f>HLOOKUP(REG_TRA_DEMANDS!V$3,'BY-Demands'!$J$5:$AK$14,MATCH($E41,'BY-Demands'!$I$5:$I$14,0),FALSE)*HLOOKUP(REG_TRA_DEMANDS!$F41,DEMANDS!$H$2:$CL$25,MATCH($E41,DEMANDS!$F$2:$F$25,0),FALSE)/HLOOKUP(2018,DEMANDS!$H$2:$CL$25,MATCH($E41,DEMANDS!$F$2:$F$25,0),FALSE)</f>
        <v>1.5542594596018009</v>
      </c>
      <c r="W41" s="10">
        <f>HLOOKUP(REG_TRA_DEMANDS!W$3,'BY-Demands'!$J$5:$AK$14,MATCH($E41,'BY-Demands'!$I$5:$I$14,0),FALSE)*HLOOKUP(REG_TRA_DEMANDS!$F41,DEMANDS!$H$2:$CL$25,MATCH($E41,DEMANDS!$F$2:$F$25,0),FALSE)/HLOOKUP(2018,DEMANDS!$H$2:$CL$25,MATCH($E41,DEMANDS!$F$2:$F$25,0),FALSE)</f>
        <v>1.5074475209484577</v>
      </c>
      <c r="X41" s="10">
        <f>HLOOKUP(REG_TRA_DEMANDS!X$3,'BY-Demands'!$J$5:$AK$14,MATCH($E41,'BY-Demands'!$I$5:$I$14,0),FALSE)*HLOOKUP(REG_TRA_DEMANDS!$F41,DEMANDS!$H$2:$CL$25,MATCH($E41,DEMANDS!$F$2:$F$25,0),FALSE)/HLOOKUP(2018,DEMANDS!$H$2:$CL$25,MATCH($E41,DEMANDS!$F$2:$F$25,0),FALSE)</f>
        <v>0.95101399339991122</v>
      </c>
      <c r="Y41" s="10">
        <f>HLOOKUP(REG_TRA_DEMANDS!Y$3,'BY-Demands'!$J$5:$AK$14,MATCH($E41,'BY-Demands'!$I$5:$I$14,0),FALSE)*HLOOKUP(REG_TRA_DEMANDS!$F41,DEMANDS!$H$2:$CL$25,MATCH($E41,DEMANDS!$F$2:$F$25,0),FALSE)/HLOOKUP(2018,DEMANDS!$H$2:$CL$25,MATCH($E41,DEMANDS!$F$2:$F$25,0),FALSE)</f>
        <v>2.1292630968814494</v>
      </c>
      <c r="Z41" s="10">
        <f>HLOOKUP(REG_TRA_DEMANDS!Z$3,'BY-Demands'!$J$5:$AK$14,MATCH($E41,'BY-Demands'!$I$5:$I$14,0),FALSE)*HLOOKUP(REG_TRA_DEMANDS!$F41,DEMANDS!$H$2:$CL$25,MATCH($E41,DEMANDS!$F$2:$F$25,0),FALSE)/HLOOKUP(2018,DEMANDS!$H$2:$CL$25,MATCH($E41,DEMANDS!$F$2:$F$25,0),FALSE)</f>
        <v>0.27906592062412899</v>
      </c>
      <c r="AA41" s="10">
        <f>HLOOKUP(REG_TRA_DEMANDS!AA$3,'BY-Demands'!$J$5:$AK$14,MATCH($E41,'BY-Demands'!$I$5:$I$14,0),FALSE)*HLOOKUP(REG_TRA_DEMANDS!$F41,DEMANDS!$H$2:$CL$25,MATCH($E41,DEMANDS!$F$2:$F$25,0),FALSE)/HLOOKUP(2018,DEMANDS!$H$2:$CL$25,MATCH($E41,DEMANDS!$F$2:$F$25,0),FALSE)</f>
        <v>1.179251858828759</v>
      </c>
      <c r="AB41" s="10">
        <f>HLOOKUP(REG_TRA_DEMANDS!AB$3,'BY-Demands'!$J$5:$AK$14,MATCH($E41,'BY-Demands'!$I$5:$I$14,0),FALSE)*HLOOKUP(REG_TRA_DEMANDS!$F41,DEMANDS!$H$2:$CL$25,MATCH($E41,DEMANDS!$F$2:$F$25,0),FALSE)/HLOOKUP(2018,DEMANDS!$H$2:$CL$25,MATCH($E41,DEMANDS!$F$2:$F$25,0),FALSE)</f>
        <v>0.63494555803876118</v>
      </c>
      <c r="AC41" s="10">
        <f>HLOOKUP(REG_TRA_DEMANDS!AC$3,'BY-Demands'!$J$5:$AK$14,MATCH($E41,'BY-Demands'!$I$5:$I$14,0),FALSE)*HLOOKUP(REG_TRA_DEMANDS!$F41,DEMANDS!$H$2:$CL$25,MATCH($E41,DEMANDS!$F$2:$F$25,0),FALSE)/HLOOKUP(2018,DEMANDS!$H$2:$CL$25,MATCH($E41,DEMANDS!$F$2:$F$25,0),FALSE)</f>
        <v>0.51798555111827915</v>
      </c>
      <c r="AD41" s="10">
        <f>HLOOKUP(REG_TRA_DEMANDS!AD$3,'BY-Demands'!$J$5:$AK$14,MATCH($E41,'BY-Demands'!$I$5:$I$14,0),FALSE)*HLOOKUP(REG_TRA_DEMANDS!$F41,DEMANDS!$H$2:$CL$25,MATCH($E41,DEMANDS!$F$2:$F$25,0),FALSE)/HLOOKUP(2018,DEMANDS!$H$2:$CL$25,MATCH($E41,DEMANDS!$F$2:$F$25,0),FALSE)</f>
        <v>0.56282862250459798</v>
      </c>
      <c r="AE41" s="10">
        <f>HLOOKUP(REG_TRA_DEMANDS!AE$3,'BY-Demands'!$J$5:$AK$14,MATCH($E41,'BY-Demands'!$I$5:$I$14,0),FALSE)*HLOOKUP(REG_TRA_DEMANDS!$F41,DEMANDS!$H$2:$CL$25,MATCH($E41,DEMANDS!$F$2:$F$25,0),FALSE)/HLOOKUP(2018,DEMANDS!$H$2:$CL$25,MATCH($E41,DEMANDS!$F$2:$F$25,0),FALSE)</f>
        <v>1.0365399658294068</v>
      </c>
      <c r="AF41" s="10">
        <f>HLOOKUP(REG_TRA_DEMANDS!AF$3,'BY-Demands'!$J$5:$AK$14,MATCH($E41,'BY-Demands'!$I$5:$I$14,0),FALSE)*HLOOKUP(REG_TRA_DEMANDS!$F41,DEMANDS!$H$2:$CL$25,MATCH($E41,DEMANDS!$F$2:$F$25,0),FALSE)/HLOOKUP(2018,DEMANDS!$H$2:$CL$25,MATCH($E41,DEMANDS!$F$2:$F$25,0),FALSE)</f>
        <v>0.57005767975163846</v>
      </c>
    </row>
    <row r="42" spans="4:32" x14ac:dyDescent="0.25">
      <c r="D42" s="1" t="s">
        <v>8</v>
      </c>
      <c r="E42" s="1" t="str">
        <f>DEMANDS!$F$18</f>
        <v>TRAPM</v>
      </c>
      <c r="F42" s="1">
        <v>2031</v>
      </c>
      <c r="G42" s="10">
        <f>HLOOKUP(REG_TRA_DEMANDS!G$3,'BY-Demands'!$J$5:$AK$14,MATCH($E42,'BY-Demands'!$I$5:$I$14,0),FALSE)*HLOOKUP(REG_TRA_DEMANDS!$F42,DEMANDS!$H$2:$CL$25,MATCH($E42,DEMANDS!$F$2:$F$25,0),FALSE)/HLOOKUP(2018,DEMANDS!$H$2:$CL$25,MATCH($E42,DEMANDS!$F$2:$F$25,0),FALSE)</f>
        <v>0.5257357528988359</v>
      </c>
      <c r="H42" s="10">
        <f>HLOOKUP(REG_TRA_DEMANDS!H$3,'BY-Demands'!$J$5:$AK$14,MATCH($E42,'BY-Demands'!$I$5:$I$14,0),FALSE)*HLOOKUP(REG_TRA_DEMANDS!$F42,DEMANDS!$H$2:$CL$25,MATCH($E42,DEMANDS!$F$2:$F$25,0),FALSE)/HLOOKUP(2018,DEMANDS!$H$2:$CL$25,MATCH($E42,DEMANDS!$F$2:$F$25,0),FALSE)</f>
        <v>9.20678139642561</v>
      </c>
      <c r="I42" s="10">
        <f>HLOOKUP(REG_TRA_DEMANDS!I$3,'BY-Demands'!$J$5:$AK$14,MATCH($E42,'BY-Demands'!$I$5:$I$14,0),FALSE)*HLOOKUP(REG_TRA_DEMANDS!$F42,DEMANDS!$H$2:$CL$25,MATCH($E42,DEMANDS!$F$2:$F$25,0),FALSE)/HLOOKUP(2018,DEMANDS!$H$2:$CL$25,MATCH($E42,DEMANDS!$F$2:$F$25,0),FALSE)</f>
        <v>1.8747936467045936</v>
      </c>
      <c r="J42" s="10">
        <f>HLOOKUP(REG_TRA_DEMANDS!J$3,'BY-Demands'!$J$5:$AK$14,MATCH($E42,'BY-Demands'!$I$5:$I$14,0),FALSE)*HLOOKUP(REG_TRA_DEMANDS!$F42,DEMANDS!$H$2:$CL$25,MATCH($E42,DEMANDS!$F$2:$F$25,0),FALSE)/HLOOKUP(2018,DEMANDS!$H$2:$CL$25,MATCH($E42,DEMANDS!$F$2:$F$25,0),FALSE)</f>
        <v>0.89037592595552306</v>
      </c>
      <c r="K42" s="10">
        <f>HLOOKUP(REG_TRA_DEMANDS!K$3,'BY-Demands'!$J$5:$AK$14,MATCH($E42,'BY-Demands'!$I$5:$I$14,0),FALSE)*HLOOKUP(REG_TRA_DEMANDS!$F42,DEMANDS!$H$2:$CL$25,MATCH($E42,DEMANDS!$F$2:$F$25,0),FALSE)/HLOOKUP(2018,DEMANDS!$H$2:$CL$25,MATCH($E42,DEMANDS!$F$2:$F$25,0),FALSE)</f>
        <v>0.66988782663764901</v>
      </c>
      <c r="L42" s="10">
        <f>HLOOKUP(REG_TRA_DEMANDS!L$3,'BY-Demands'!$J$5:$AK$14,MATCH($E42,'BY-Demands'!$I$5:$I$14,0),FALSE)*HLOOKUP(REG_TRA_DEMANDS!$F42,DEMANDS!$H$2:$CL$25,MATCH($E42,DEMANDS!$F$2:$F$25,0),FALSE)/HLOOKUP(2018,DEMANDS!$H$2:$CL$25,MATCH($E42,DEMANDS!$F$2:$F$25,0),FALSE)</f>
        <v>0.34512275822135435</v>
      </c>
      <c r="M42" s="10">
        <f>HLOOKUP(REG_TRA_DEMANDS!M$3,'BY-Demands'!$J$5:$AK$14,MATCH($E42,'BY-Demands'!$I$5:$I$14,0),FALSE)*HLOOKUP(REG_TRA_DEMANDS!$F42,DEMANDS!$H$2:$CL$25,MATCH($E42,DEMANDS!$F$2:$F$25,0),FALSE)/HLOOKUP(2018,DEMANDS!$H$2:$CL$25,MATCH($E42,DEMANDS!$F$2:$F$25,0),FALSE)</f>
        <v>0.92960616641167659</v>
      </c>
      <c r="N42" s="10">
        <f>HLOOKUP(REG_TRA_DEMANDS!N$3,'BY-Demands'!$J$5:$AK$14,MATCH($E42,'BY-Demands'!$I$5:$I$14,0),FALSE)*HLOOKUP(REG_TRA_DEMANDS!$F42,DEMANDS!$H$2:$CL$25,MATCH($E42,DEMANDS!$F$2:$F$25,0),FALSE)/HLOOKUP(2018,DEMANDS!$H$2:$CL$25,MATCH($E42,DEMANDS!$F$2:$F$25,0),FALSE)</f>
        <v>1.6139025656410533</v>
      </c>
      <c r="O42" s="10">
        <f>HLOOKUP(REG_TRA_DEMANDS!O$3,'BY-Demands'!$J$5:$AK$14,MATCH($E42,'BY-Demands'!$I$5:$I$14,0),FALSE)*HLOOKUP(REG_TRA_DEMANDS!$F42,DEMANDS!$H$2:$CL$25,MATCH($E42,DEMANDS!$F$2:$F$25,0),FALSE)/HLOOKUP(2018,DEMANDS!$H$2:$CL$25,MATCH($E42,DEMANDS!$F$2:$F$25,0),FALSE)</f>
        <v>0.68395692983605172</v>
      </c>
      <c r="P42" s="10">
        <f>HLOOKUP(REG_TRA_DEMANDS!P$3,'BY-Demands'!$J$5:$AK$14,MATCH($E42,'BY-Demands'!$I$5:$I$14,0),FALSE)*HLOOKUP(REG_TRA_DEMANDS!$F42,DEMANDS!$H$2:$CL$25,MATCH($E42,DEMANDS!$F$2:$F$25,0),FALSE)/HLOOKUP(2018,DEMANDS!$H$2:$CL$25,MATCH($E42,DEMANDS!$F$2:$F$25,0),FALSE)</f>
        <v>0.77208299988790008</v>
      </c>
      <c r="Q42" s="10">
        <f>HLOOKUP(REG_TRA_DEMANDS!Q$3,'BY-Demands'!$J$5:$AK$14,MATCH($E42,'BY-Demands'!$I$5:$I$14,0),FALSE)*HLOOKUP(REG_TRA_DEMANDS!$F42,DEMANDS!$H$2:$CL$25,MATCH($E42,DEMANDS!$F$2:$F$25,0),FALSE)/HLOOKUP(2018,DEMANDS!$H$2:$CL$25,MATCH($E42,DEMANDS!$F$2:$F$25,0),FALSE)</f>
        <v>1.3693093989623206</v>
      </c>
      <c r="R42" s="10">
        <f>HLOOKUP(REG_TRA_DEMANDS!R$3,'BY-Demands'!$J$5:$AK$14,MATCH($E42,'BY-Demands'!$I$5:$I$14,0),FALSE)*HLOOKUP(REG_TRA_DEMANDS!$F42,DEMANDS!$H$2:$CL$25,MATCH($E42,DEMANDS!$F$2:$F$25,0),FALSE)/HLOOKUP(2018,DEMANDS!$H$2:$CL$25,MATCH($E42,DEMANDS!$F$2:$F$25,0),FALSE)</f>
        <v>1.1619801275649269</v>
      </c>
      <c r="S42" s="10">
        <f>HLOOKUP(REG_TRA_DEMANDS!S$3,'BY-Demands'!$J$5:$AK$14,MATCH($E42,'BY-Demands'!$I$5:$I$14,0),FALSE)*HLOOKUP(REG_TRA_DEMANDS!$F42,DEMANDS!$H$2:$CL$25,MATCH($E42,DEMANDS!$F$2:$F$25,0),FALSE)/HLOOKUP(2018,DEMANDS!$H$2:$CL$25,MATCH($E42,DEMANDS!$F$2:$F$25,0),FALSE)</f>
        <v>1.0538581694965716</v>
      </c>
      <c r="T42" s="10">
        <f>HLOOKUP(REG_TRA_DEMANDS!T$3,'BY-Demands'!$J$5:$AK$14,MATCH($E42,'BY-Demands'!$I$5:$I$14,0),FALSE)*HLOOKUP(REG_TRA_DEMANDS!$F42,DEMANDS!$H$2:$CL$25,MATCH($E42,DEMANDS!$F$2:$F$25,0),FALSE)/HLOOKUP(2018,DEMANDS!$H$2:$CL$25,MATCH($E42,DEMANDS!$F$2:$F$25,0),FALSE)</f>
        <v>4.2589715782120399</v>
      </c>
      <c r="U42" s="10">
        <f>HLOOKUP(REG_TRA_DEMANDS!U$3,'BY-Demands'!$J$5:$AK$14,MATCH($E42,'BY-Demands'!$I$5:$I$14,0),FALSE)*HLOOKUP(REG_TRA_DEMANDS!$F42,DEMANDS!$H$2:$CL$25,MATCH($E42,DEMANDS!$F$2:$F$25,0),FALSE)/HLOOKUP(2018,DEMANDS!$H$2:$CL$25,MATCH($E42,DEMANDS!$F$2:$F$25,0),FALSE)</f>
        <v>1.393960252376397</v>
      </c>
      <c r="V42" s="10">
        <f>HLOOKUP(REG_TRA_DEMANDS!V$3,'BY-Demands'!$J$5:$AK$14,MATCH($E42,'BY-Demands'!$I$5:$I$14,0),FALSE)*HLOOKUP(REG_TRA_DEMANDS!$F42,DEMANDS!$H$2:$CL$25,MATCH($E42,DEMANDS!$F$2:$F$25,0),FALSE)/HLOOKUP(2018,DEMANDS!$H$2:$CL$25,MATCH($E42,DEMANDS!$F$2:$F$25,0),FALSE)</f>
        <v>1.5699579380188793</v>
      </c>
      <c r="W42" s="10">
        <f>HLOOKUP(REG_TRA_DEMANDS!W$3,'BY-Demands'!$J$5:$AK$14,MATCH($E42,'BY-Demands'!$I$5:$I$14,0),FALSE)*HLOOKUP(REG_TRA_DEMANDS!$F42,DEMANDS!$H$2:$CL$25,MATCH($E42,DEMANDS!$F$2:$F$25,0),FALSE)/HLOOKUP(2018,DEMANDS!$H$2:$CL$25,MATCH($E42,DEMANDS!$F$2:$F$25,0),FALSE)</f>
        <v>1.5226731849946336</v>
      </c>
      <c r="X42" s="10">
        <f>HLOOKUP(REG_TRA_DEMANDS!X$3,'BY-Demands'!$J$5:$AK$14,MATCH($E42,'BY-Demands'!$I$5:$I$14,0),FALSE)*HLOOKUP(REG_TRA_DEMANDS!$F42,DEMANDS!$H$2:$CL$25,MATCH($E42,DEMANDS!$F$2:$F$25,0),FALSE)/HLOOKUP(2018,DEMANDS!$H$2:$CL$25,MATCH($E42,DEMANDS!$F$2:$F$25,0),FALSE)</f>
        <v>0.96061951489601516</v>
      </c>
      <c r="Y42" s="10">
        <f>HLOOKUP(REG_TRA_DEMANDS!Y$3,'BY-Demands'!$J$5:$AK$14,MATCH($E42,'BY-Demands'!$I$5:$I$14,0),FALSE)*HLOOKUP(REG_TRA_DEMANDS!$F42,DEMANDS!$H$2:$CL$25,MATCH($E42,DEMANDS!$F$2:$F$25,0),FALSE)/HLOOKUP(2018,DEMANDS!$H$2:$CL$25,MATCH($E42,DEMANDS!$F$2:$F$25,0),FALSE)</f>
        <v>2.1507692814275217</v>
      </c>
      <c r="Z42" s="10">
        <f>HLOOKUP(REG_TRA_DEMANDS!Z$3,'BY-Demands'!$J$5:$AK$14,MATCH($E42,'BY-Demands'!$I$5:$I$14,0),FALSE)*HLOOKUP(REG_TRA_DEMANDS!$F42,DEMANDS!$H$2:$CL$25,MATCH($E42,DEMANDS!$F$2:$F$25,0),FALSE)/HLOOKUP(2018,DEMANDS!$H$2:$CL$25,MATCH($E42,DEMANDS!$F$2:$F$25,0),FALSE)</f>
        <v>0.2818845686335047</v>
      </c>
      <c r="AA42" s="10">
        <f>HLOOKUP(REG_TRA_DEMANDS!AA$3,'BY-Demands'!$J$5:$AK$14,MATCH($E42,'BY-Demands'!$I$5:$I$14,0),FALSE)*HLOOKUP(REG_TRA_DEMANDS!$F42,DEMANDS!$H$2:$CL$25,MATCH($E42,DEMANDS!$F$2:$F$25,0),FALSE)/HLOOKUP(2018,DEMANDS!$H$2:$CL$25,MATCH($E42,DEMANDS!$F$2:$F$25,0),FALSE)</f>
        <v>1.1911626500031396</v>
      </c>
      <c r="AB42" s="10">
        <f>HLOOKUP(REG_TRA_DEMANDS!AB$3,'BY-Demands'!$J$5:$AK$14,MATCH($E42,'BY-Demands'!$I$5:$I$14,0),FALSE)*HLOOKUP(REG_TRA_DEMANDS!$F42,DEMANDS!$H$2:$CL$25,MATCH($E42,DEMANDS!$F$2:$F$25,0),FALSE)/HLOOKUP(2018,DEMANDS!$H$2:$CL$25,MATCH($E42,DEMANDS!$F$2:$F$25,0),FALSE)</f>
        <v>0.64135869522593647</v>
      </c>
      <c r="AC42" s="10">
        <f>HLOOKUP(REG_TRA_DEMANDS!AC$3,'BY-Demands'!$J$5:$AK$14,MATCH($E42,'BY-Demands'!$I$5:$I$14,0),FALSE)*HLOOKUP(REG_TRA_DEMANDS!$F42,DEMANDS!$H$2:$CL$25,MATCH($E42,DEMANDS!$F$2:$F$25,0),FALSE)/HLOOKUP(2018,DEMANDS!$H$2:$CL$25,MATCH($E42,DEMANDS!$F$2:$F$25,0),FALSE)</f>
        <v>0.52321735777987222</v>
      </c>
      <c r="AD42" s="10">
        <f>HLOOKUP(REG_TRA_DEMANDS!AD$3,'BY-Demands'!$J$5:$AK$14,MATCH($E42,'BY-Demands'!$I$5:$I$14,0),FALSE)*HLOOKUP(REG_TRA_DEMANDS!$F42,DEMANDS!$H$2:$CL$25,MATCH($E42,DEMANDS!$F$2:$F$25,0),FALSE)/HLOOKUP(2018,DEMANDS!$H$2:$CL$25,MATCH($E42,DEMANDS!$F$2:$F$25,0),FALSE)</f>
        <v>0.56851335739768083</v>
      </c>
      <c r="AE42" s="10">
        <f>HLOOKUP(REG_TRA_DEMANDS!AE$3,'BY-Demands'!$J$5:$AK$14,MATCH($E42,'BY-Demands'!$I$5:$I$14,0),FALSE)*HLOOKUP(REG_TRA_DEMANDS!$F42,DEMANDS!$H$2:$CL$25,MATCH($E42,DEMANDS!$F$2:$F$25,0),FALSE)/HLOOKUP(2018,DEMANDS!$H$2:$CL$25,MATCH($E42,DEMANDS!$F$2:$F$25,0),FALSE)</f>
        <v>1.0470093248424641</v>
      </c>
      <c r="AF42" s="10">
        <f>HLOOKUP(REG_TRA_DEMANDS!AF$3,'BY-Demands'!$J$5:$AK$14,MATCH($E42,'BY-Demands'!$I$5:$I$14,0),FALSE)*HLOOKUP(REG_TRA_DEMANDS!$F42,DEMANDS!$H$2:$CL$25,MATCH($E42,DEMANDS!$F$2:$F$25,0),FALSE)/HLOOKUP(2018,DEMANDS!$H$2:$CL$25,MATCH($E42,DEMANDS!$F$2:$F$25,0),FALSE)</f>
        <v>0.57581543025255133</v>
      </c>
    </row>
    <row r="43" spans="4:32" x14ac:dyDescent="0.25">
      <c r="D43" s="1" t="s">
        <v>8</v>
      </c>
      <c r="E43" s="1" t="str">
        <f>DEMANDS!$F$18</f>
        <v>TRAPM</v>
      </c>
      <c r="F43" s="1">
        <v>2032</v>
      </c>
      <c r="G43" s="10">
        <f>HLOOKUP(REG_TRA_DEMANDS!G$3,'BY-Demands'!$J$5:$AK$14,MATCH($E43,'BY-Demands'!$I$5:$I$14,0),FALSE)*HLOOKUP(REG_TRA_DEMANDS!$F43,DEMANDS!$H$2:$CL$25,MATCH($E43,DEMANDS!$F$2:$F$25,0),FALSE)/HLOOKUP(2018,DEMANDS!$H$2:$CL$25,MATCH($E43,DEMANDS!$F$2:$F$25,0),FALSE)</f>
        <v>0.53103296575461956</v>
      </c>
      <c r="H43" s="10">
        <f>HLOOKUP(REG_TRA_DEMANDS!H$3,'BY-Demands'!$J$5:$AK$14,MATCH($E43,'BY-Demands'!$I$5:$I$14,0),FALSE)*HLOOKUP(REG_TRA_DEMANDS!$F43,DEMANDS!$H$2:$CL$25,MATCH($E43,DEMANDS!$F$2:$F$25,0),FALSE)/HLOOKUP(2018,DEMANDS!$H$2:$CL$25,MATCH($E43,DEMANDS!$F$2:$F$25,0),FALSE)</f>
        <v>9.2995471642179339</v>
      </c>
      <c r="I43" s="10">
        <f>HLOOKUP(REG_TRA_DEMANDS!I$3,'BY-Demands'!$J$5:$AK$14,MATCH($E43,'BY-Demands'!$I$5:$I$14,0),FALSE)*HLOOKUP(REG_TRA_DEMANDS!$F43,DEMANDS!$H$2:$CL$25,MATCH($E43,DEMANDS!$F$2:$F$25,0),FALSE)/HLOOKUP(2018,DEMANDS!$H$2:$CL$25,MATCH($E43,DEMANDS!$F$2:$F$25,0),FALSE)</f>
        <v>1.8936837087795162</v>
      </c>
      <c r="J43" s="10">
        <f>HLOOKUP(REG_TRA_DEMANDS!J$3,'BY-Demands'!$J$5:$AK$14,MATCH($E43,'BY-Demands'!$I$5:$I$14,0),FALSE)*HLOOKUP(REG_TRA_DEMANDS!$F43,DEMANDS!$H$2:$CL$25,MATCH($E43,DEMANDS!$F$2:$F$25,0),FALSE)/HLOOKUP(2018,DEMANDS!$H$2:$CL$25,MATCH($E43,DEMANDS!$F$2:$F$25,0),FALSE)</f>
        <v>0.89934718342744835</v>
      </c>
      <c r="K43" s="10">
        <f>HLOOKUP(REG_TRA_DEMANDS!K$3,'BY-Demands'!$J$5:$AK$14,MATCH($E43,'BY-Demands'!$I$5:$I$14,0),FALSE)*HLOOKUP(REG_TRA_DEMANDS!$F43,DEMANDS!$H$2:$CL$25,MATCH($E43,DEMANDS!$F$2:$F$25,0),FALSE)/HLOOKUP(2018,DEMANDS!$H$2:$CL$25,MATCH($E43,DEMANDS!$F$2:$F$25,0),FALSE)</f>
        <v>0.67663748820742398</v>
      </c>
      <c r="L43" s="10">
        <f>HLOOKUP(REG_TRA_DEMANDS!L$3,'BY-Demands'!$J$5:$AK$14,MATCH($E43,'BY-Demands'!$I$5:$I$14,0),FALSE)*HLOOKUP(REG_TRA_DEMANDS!$F43,DEMANDS!$H$2:$CL$25,MATCH($E43,DEMANDS!$F$2:$F$25,0),FALSE)/HLOOKUP(2018,DEMANDS!$H$2:$CL$25,MATCH($E43,DEMANDS!$F$2:$F$25,0),FALSE)</f>
        <v>0.3486001490999342</v>
      </c>
      <c r="M43" s="10">
        <f>HLOOKUP(REG_TRA_DEMANDS!M$3,'BY-Demands'!$J$5:$AK$14,MATCH($E43,'BY-Demands'!$I$5:$I$14,0),FALSE)*HLOOKUP(REG_TRA_DEMANDS!$F43,DEMANDS!$H$2:$CL$25,MATCH($E43,DEMANDS!$F$2:$F$25,0),FALSE)/HLOOKUP(2018,DEMANDS!$H$2:$CL$25,MATCH($E43,DEMANDS!$F$2:$F$25,0),FALSE)</f>
        <v>0.93897270028041135</v>
      </c>
      <c r="N43" s="10">
        <f>HLOOKUP(REG_TRA_DEMANDS!N$3,'BY-Demands'!$J$5:$AK$14,MATCH($E43,'BY-Demands'!$I$5:$I$14,0),FALSE)*HLOOKUP(REG_TRA_DEMANDS!$F43,DEMANDS!$H$2:$CL$25,MATCH($E43,DEMANDS!$F$2:$F$25,0),FALSE)/HLOOKUP(2018,DEMANDS!$H$2:$CL$25,MATCH($E43,DEMANDS!$F$2:$F$25,0),FALSE)</f>
        <v>1.6301639391001665</v>
      </c>
      <c r="O43" s="10">
        <f>HLOOKUP(REG_TRA_DEMANDS!O$3,'BY-Demands'!$J$5:$AK$14,MATCH($E43,'BY-Demands'!$I$5:$I$14,0),FALSE)*HLOOKUP(REG_TRA_DEMANDS!$F43,DEMANDS!$H$2:$CL$25,MATCH($E43,DEMANDS!$F$2:$F$25,0),FALSE)/HLOOKUP(2018,DEMANDS!$H$2:$CL$25,MATCH($E43,DEMANDS!$F$2:$F$25,0),FALSE)</f>
        <v>0.6908483489977747</v>
      </c>
      <c r="P43" s="10">
        <f>HLOOKUP(REG_TRA_DEMANDS!P$3,'BY-Demands'!$J$5:$AK$14,MATCH($E43,'BY-Demands'!$I$5:$I$14,0),FALSE)*HLOOKUP(REG_TRA_DEMANDS!$F43,DEMANDS!$H$2:$CL$25,MATCH($E43,DEMANDS!$F$2:$F$25,0),FALSE)/HLOOKUP(2018,DEMANDS!$H$2:$CL$25,MATCH($E43,DEMANDS!$F$2:$F$25,0),FALSE)</f>
        <v>0.77986236047006929</v>
      </c>
      <c r="Q43" s="10">
        <f>HLOOKUP(REG_TRA_DEMANDS!Q$3,'BY-Demands'!$J$5:$AK$14,MATCH($E43,'BY-Demands'!$I$5:$I$14,0),FALSE)*HLOOKUP(REG_TRA_DEMANDS!$F43,DEMANDS!$H$2:$CL$25,MATCH($E43,DEMANDS!$F$2:$F$25,0),FALSE)/HLOOKUP(2018,DEMANDS!$H$2:$CL$25,MATCH($E43,DEMANDS!$F$2:$F$25,0),FALSE)</f>
        <v>1.3831062984726425</v>
      </c>
      <c r="R43" s="10">
        <f>HLOOKUP(REG_TRA_DEMANDS!R$3,'BY-Demands'!$J$5:$AK$14,MATCH($E43,'BY-Demands'!$I$5:$I$14,0),FALSE)*HLOOKUP(REG_TRA_DEMANDS!$F43,DEMANDS!$H$2:$CL$25,MATCH($E43,DEMANDS!$F$2:$F$25,0),FALSE)/HLOOKUP(2018,DEMANDS!$H$2:$CL$25,MATCH($E43,DEMANDS!$F$2:$F$25,0),FALSE)</f>
        <v>1.1736880170055113</v>
      </c>
      <c r="S43" s="10">
        <f>HLOOKUP(REG_TRA_DEMANDS!S$3,'BY-Demands'!$J$5:$AK$14,MATCH($E43,'BY-Demands'!$I$5:$I$14,0),FALSE)*HLOOKUP(REG_TRA_DEMANDS!$F43,DEMANDS!$H$2:$CL$25,MATCH($E43,DEMANDS!$F$2:$F$25,0),FALSE)/HLOOKUP(2018,DEMANDS!$H$2:$CL$25,MATCH($E43,DEMANDS!$F$2:$F$25,0),FALSE)</f>
        <v>1.0644766427749224</v>
      </c>
      <c r="T43" s="10">
        <f>HLOOKUP(REG_TRA_DEMANDS!T$3,'BY-Demands'!$J$5:$AK$14,MATCH($E43,'BY-Demands'!$I$5:$I$14,0),FALSE)*HLOOKUP(REG_TRA_DEMANDS!$F43,DEMANDS!$H$2:$CL$25,MATCH($E43,DEMANDS!$F$2:$F$25,0),FALSE)/HLOOKUP(2018,DEMANDS!$H$2:$CL$25,MATCH($E43,DEMANDS!$F$2:$F$25,0),FALSE)</f>
        <v>4.301884160953704</v>
      </c>
      <c r="U43" s="10">
        <f>HLOOKUP(REG_TRA_DEMANDS!U$3,'BY-Demands'!$J$5:$AK$14,MATCH($E43,'BY-Demands'!$I$5:$I$14,0),FALSE)*HLOOKUP(REG_TRA_DEMANDS!$F43,DEMANDS!$H$2:$CL$25,MATCH($E43,DEMANDS!$F$2:$F$25,0),FALSE)/HLOOKUP(2018,DEMANDS!$H$2:$CL$25,MATCH($E43,DEMANDS!$F$2:$F$25,0),FALSE)</f>
        <v>1.4080055291692055</v>
      </c>
      <c r="V43" s="10">
        <f>HLOOKUP(REG_TRA_DEMANDS!V$3,'BY-Demands'!$J$5:$AK$14,MATCH($E43,'BY-Demands'!$I$5:$I$14,0),FALSE)*HLOOKUP(REG_TRA_DEMANDS!$F43,DEMANDS!$H$2:$CL$25,MATCH($E43,DEMANDS!$F$2:$F$25,0),FALSE)/HLOOKUP(2018,DEMANDS!$H$2:$CL$25,MATCH($E43,DEMANDS!$F$2:$F$25,0),FALSE)</f>
        <v>1.5857765338181145</v>
      </c>
      <c r="W43" s="10">
        <f>HLOOKUP(REG_TRA_DEMANDS!W$3,'BY-Demands'!$J$5:$AK$14,MATCH($E43,'BY-Demands'!$I$5:$I$14,0),FALSE)*HLOOKUP(REG_TRA_DEMANDS!$F43,DEMANDS!$H$2:$CL$25,MATCH($E43,DEMANDS!$F$2:$F$25,0),FALSE)/HLOOKUP(2018,DEMANDS!$H$2:$CL$25,MATCH($E43,DEMANDS!$F$2:$F$25,0),FALSE)</f>
        <v>1.5380153486695147</v>
      </c>
      <c r="X43" s="10">
        <f>HLOOKUP(REG_TRA_DEMANDS!X$3,'BY-Demands'!$J$5:$AK$14,MATCH($E43,'BY-Demands'!$I$5:$I$14,0),FALSE)*HLOOKUP(REG_TRA_DEMANDS!$F43,DEMANDS!$H$2:$CL$25,MATCH($E43,DEMANDS!$F$2:$F$25,0),FALSE)/HLOOKUP(2018,DEMANDS!$H$2:$CL$25,MATCH($E43,DEMANDS!$F$2:$F$25,0),FALSE)</f>
        <v>0.97029853333021143</v>
      </c>
      <c r="Y43" s="10">
        <f>HLOOKUP(REG_TRA_DEMANDS!Y$3,'BY-Demands'!$J$5:$AK$14,MATCH($E43,'BY-Demands'!$I$5:$I$14,0),FALSE)*HLOOKUP(REG_TRA_DEMANDS!$F43,DEMANDS!$H$2:$CL$25,MATCH($E43,DEMANDS!$F$2:$F$25,0),FALSE)/HLOOKUP(2018,DEMANDS!$H$2:$CL$25,MATCH($E43,DEMANDS!$F$2:$F$25,0),FALSE)</f>
        <v>2.1724400211947574</v>
      </c>
      <c r="Z43" s="10">
        <f>HLOOKUP(REG_TRA_DEMANDS!Z$3,'BY-Demands'!$J$5:$AK$14,MATCH($E43,'BY-Demands'!$I$5:$I$14,0),FALSE)*HLOOKUP(REG_TRA_DEMANDS!$F43,DEMANDS!$H$2:$CL$25,MATCH($E43,DEMANDS!$F$2:$F$25,0),FALSE)/HLOOKUP(2018,DEMANDS!$H$2:$CL$25,MATCH($E43,DEMANDS!$F$2:$F$25,0),FALSE)</f>
        <v>0.28472478361332887</v>
      </c>
      <c r="AA43" s="10">
        <f>HLOOKUP(REG_TRA_DEMANDS!AA$3,'BY-Demands'!$J$5:$AK$14,MATCH($E43,'BY-Demands'!$I$5:$I$14,0),FALSE)*HLOOKUP(REG_TRA_DEMANDS!$F43,DEMANDS!$H$2:$CL$25,MATCH($E43,DEMANDS!$F$2:$F$25,0),FALSE)/HLOOKUP(2018,DEMANDS!$H$2:$CL$25,MATCH($E43,DEMANDS!$F$2:$F$25,0),FALSE)</f>
        <v>1.203164576956242</v>
      </c>
      <c r="AB43" s="10">
        <f>HLOOKUP(REG_TRA_DEMANDS!AB$3,'BY-Demands'!$J$5:$AK$14,MATCH($E43,'BY-Demands'!$I$5:$I$14,0),FALSE)*HLOOKUP(REG_TRA_DEMANDS!$F43,DEMANDS!$H$2:$CL$25,MATCH($E43,DEMANDS!$F$2:$F$25,0),FALSE)/HLOOKUP(2018,DEMANDS!$H$2:$CL$25,MATCH($E43,DEMANDS!$F$2:$F$25,0),FALSE)</f>
        <v>0.64782090272616188</v>
      </c>
      <c r="AC43" s="10">
        <f>HLOOKUP(REG_TRA_DEMANDS!AC$3,'BY-Demands'!$J$5:$AK$14,MATCH($E43,'BY-Demands'!$I$5:$I$14,0),FALSE)*HLOOKUP(REG_TRA_DEMANDS!$F43,DEMANDS!$H$2:$CL$25,MATCH($E43,DEMANDS!$F$2:$F$25,0),FALSE)/HLOOKUP(2018,DEMANDS!$H$2:$CL$25,MATCH($E43,DEMANDS!$F$2:$F$25,0),FALSE)</f>
        <v>0.52848919576828846</v>
      </c>
      <c r="AD43" s="10">
        <f>HLOOKUP(REG_TRA_DEMANDS!AD$3,'BY-Demands'!$J$5:$AK$14,MATCH($E43,'BY-Demands'!$I$5:$I$14,0),FALSE)*HLOOKUP(REG_TRA_DEMANDS!$F43,DEMANDS!$H$2:$CL$25,MATCH($E43,DEMANDS!$F$2:$F$25,0),FALSE)/HLOOKUP(2018,DEMANDS!$H$2:$CL$25,MATCH($E43,DEMANDS!$F$2:$F$25,0),FALSE)</f>
        <v>0.57424158921164159</v>
      </c>
      <c r="AE43" s="10">
        <f>HLOOKUP(REG_TRA_DEMANDS!AE$3,'BY-Demands'!$J$5:$AK$14,MATCH($E43,'BY-Demands'!$I$5:$I$14,0),FALSE)*HLOOKUP(REG_TRA_DEMANDS!$F43,DEMANDS!$H$2:$CL$25,MATCH($E43,DEMANDS!$F$2:$F$25,0),FALSE)/HLOOKUP(2018,DEMANDS!$H$2:$CL$25,MATCH($E43,DEMANDS!$F$2:$F$25,0),FALSE)</f>
        <v>1.0575587904724881</v>
      </c>
      <c r="AF43" s="10">
        <f>HLOOKUP(REG_TRA_DEMANDS!AF$3,'BY-Demands'!$J$5:$AK$14,MATCH($E43,'BY-Demands'!$I$5:$I$14,0),FALSE)*HLOOKUP(REG_TRA_DEMANDS!$F43,DEMANDS!$H$2:$CL$25,MATCH($E43,DEMANDS!$F$2:$F$25,0),FALSE)/HLOOKUP(2018,DEMANDS!$H$2:$CL$25,MATCH($E43,DEMANDS!$F$2:$F$25,0),FALSE)</f>
        <v>0.5816172363554728</v>
      </c>
    </row>
    <row r="44" spans="4:32" x14ac:dyDescent="0.25">
      <c r="D44" s="1" t="s">
        <v>8</v>
      </c>
      <c r="E44" s="1" t="str">
        <f>DEMANDS!$F$18</f>
        <v>TRAPM</v>
      </c>
      <c r="F44" s="1">
        <v>2033</v>
      </c>
      <c r="G44" s="10">
        <f>HLOOKUP(REG_TRA_DEMANDS!G$3,'BY-Demands'!$J$5:$AK$14,MATCH($E44,'BY-Demands'!$I$5:$I$14,0),FALSE)*HLOOKUP(REG_TRA_DEMANDS!$F44,DEMANDS!$H$2:$CL$25,MATCH($E44,DEMANDS!$F$2:$F$25,0),FALSE)/HLOOKUP(2018,DEMANDS!$H$2:$CL$25,MATCH($E44,DEMANDS!$F$2:$F$25,0),FALSE)</f>
        <v>0.5363601439349891</v>
      </c>
      <c r="H44" s="10">
        <f>HLOOKUP(REG_TRA_DEMANDS!H$3,'BY-Demands'!$J$5:$AK$14,MATCH($E44,'BY-Demands'!$I$5:$I$14,0),FALSE)*HLOOKUP(REG_TRA_DEMANDS!$F44,DEMANDS!$H$2:$CL$25,MATCH($E44,DEMANDS!$F$2:$F$25,0),FALSE)/HLOOKUP(2018,DEMANDS!$H$2:$CL$25,MATCH($E44,DEMANDS!$F$2:$F$25,0),FALSE)</f>
        <v>9.3928376902969291</v>
      </c>
      <c r="I44" s="10">
        <f>HLOOKUP(REG_TRA_DEMANDS!I$3,'BY-Demands'!$J$5:$AK$14,MATCH($E44,'BY-Demands'!$I$5:$I$14,0),FALSE)*HLOOKUP(REG_TRA_DEMANDS!$F44,DEMANDS!$H$2:$CL$25,MATCH($E44,DEMANDS!$F$2:$F$25,0),FALSE)/HLOOKUP(2018,DEMANDS!$H$2:$CL$25,MATCH($E44,DEMANDS!$F$2:$F$25,0),FALSE)</f>
        <v>1.9126806283391067</v>
      </c>
      <c r="J44" s="10">
        <f>HLOOKUP(REG_TRA_DEMANDS!J$3,'BY-Demands'!$J$5:$AK$14,MATCH($E44,'BY-Demands'!$I$5:$I$14,0),FALSE)*HLOOKUP(REG_TRA_DEMANDS!$F44,DEMANDS!$H$2:$CL$25,MATCH($E44,DEMANDS!$F$2:$F$25,0),FALSE)/HLOOKUP(2018,DEMANDS!$H$2:$CL$25,MATCH($E44,DEMANDS!$F$2:$F$25,0),FALSE)</f>
        <v>0.90836918959484936</v>
      </c>
      <c r="K44" s="10">
        <f>HLOOKUP(REG_TRA_DEMANDS!K$3,'BY-Demands'!$J$5:$AK$14,MATCH($E44,'BY-Demands'!$I$5:$I$14,0),FALSE)*HLOOKUP(REG_TRA_DEMANDS!$F44,DEMANDS!$H$2:$CL$25,MATCH($E44,DEMANDS!$F$2:$F$25,0),FALSE)/HLOOKUP(2018,DEMANDS!$H$2:$CL$25,MATCH($E44,DEMANDS!$F$2:$F$25,0),FALSE)</f>
        <v>0.68342533132762706</v>
      </c>
      <c r="L44" s="10">
        <f>HLOOKUP(REG_TRA_DEMANDS!L$3,'BY-Demands'!$J$5:$AK$14,MATCH($E44,'BY-Demands'!$I$5:$I$14,0),FALSE)*HLOOKUP(REG_TRA_DEMANDS!$F44,DEMANDS!$H$2:$CL$25,MATCH($E44,DEMANDS!$F$2:$F$25,0),FALSE)/HLOOKUP(2018,DEMANDS!$H$2:$CL$25,MATCH($E44,DEMANDS!$F$2:$F$25,0),FALSE)</f>
        <v>0.35209721091665164</v>
      </c>
      <c r="M44" s="10">
        <f>HLOOKUP(REG_TRA_DEMANDS!M$3,'BY-Demands'!$J$5:$AK$14,MATCH($E44,'BY-Demands'!$I$5:$I$14,0),FALSE)*HLOOKUP(REG_TRA_DEMANDS!$F44,DEMANDS!$H$2:$CL$25,MATCH($E44,DEMANDS!$F$2:$F$25,0),FALSE)/HLOOKUP(2018,DEMANDS!$H$2:$CL$25,MATCH($E44,DEMANDS!$F$2:$F$25,0),FALSE)</f>
        <v>0.94839221884794178</v>
      </c>
      <c r="N44" s="10">
        <f>HLOOKUP(REG_TRA_DEMANDS!N$3,'BY-Demands'!$J$5:$AK$14,MATCH($E44,'BY-Demands'!$I$5:$I$14,0),FALSE)*HLOOKUP(REG_TRA_DEMANDS!$F44,DEMANDS!$H$2:$CL$25,MATCH($E44,DEMANDS!$F$2:$F$25,0),FALSE)/HLOOKUP(2018,DEMANDS!$H$2:$CL$25,MATCH($E44,DEMANDS!$F$2:$F$25,0),FALSE)</f>
        <v>1.6465173000529256</v>
      </c>
      <c r="O44" s="10">
        <f>HLOOKUP(REG_TRA_DEMANDS!O$3,'BY-Demands'!$J$5:$AK$14,MATCH($E44,'BY-Demands'!$I$5:$I$14,0),FALSE)*HLOOKUP(REG_TRA_DEMANDS!$F44,DEMANDS!$H$2:$CL$25,MATCH($E44,DEMANDS!$F$2:$F$25,0),FALSE)/HLOOKUP(2018,DEMANDS!$H$2:$CL$25,MATCH($E44,DEMANDS!$F$2:$F$25,0),FALSE)</f>
        <v>0.6977787516056343</v>
      </c>
      <c r="P44" s="10">
        <f>HLOOKUP(REG_TRA_DEMANDS!P$3,'BY-Demands'!$J$5:$AK$14,MATCH($E44,'BY-Demands'!$I$5:$I$14,0),FALSE)*HLOOKUP(REG_TRA_DEMANDS!$F44,DEMANDS!$H$2:$CL$25,MATCH($E44,DEMANDS!$F$2:$F$25,0),FALSE)/HLOOKUP(2018,DEMANDS!$H$2:$CL$25,MATCH($E44,DEMANDS!$F$2:$F$25,0),FALSE)</f>
        <v>0.78768572741393483</v>
      </c>
      <c r="Q44" s="10">
        <f>HLOOKUP(REG_TRA_DEMANDS!Q$3,'BY-Demands'!$J$5:$AK$14,MATCH($E44,'BY-Demands'!$I$5:$I$14,0),FALSE)*HLOOKUP(REG_TRA_DEMANDS!$F44,DEMANDS!$H$2:$CL$25,MATCH($E44,DEMANDS!$F$2:$F$25,0),FALSE)/HLOOKUP(2018,DEMANDS!$H$2:$CL$25,MATCH($E44,DEMANDS!$F$2:$F$25,0),FALSE)</f>
        <v>1.3969812444166945</v>
      </c>
      <c r="R44" s="10">
        <f>HLOOKUP(REG_TRA_DEMANDS!R$3,'BY-Demands'!$J$5:$AK$14,MATCH($E44,'BY-Demands'!$I$5:$I$14,0),FALSE)*HLOOKUP(REG_TRA_DEMANDS!$F44,DEMANDS!$H$2:$CL$25,MATCH($E44,DEMANDS!$F$2:$F$25,0),FALSE)/HLOOKUP(2018,DEMANDS!$H$2:$CL$25,MATCH($E44,DEMANDS!$F$2:$F$25,0),FALSE)</f>
        <v>1.1854621357475896</v>
      </c>
      <c r="S44" s="10">
        <f>HLOOKUP(REG_TRA_DEMANDS!S$3,'BY-Demands'!$J$5:$AK$14,MATCH($E44,'BY-Demands'!$I$5:$I$14,0),FALSE)*HLOOKUP(REG_TRA_DEMANDS!$F44,DEMANDS!$H$2:$CL$25,MATCH($E44,DEMANDS!$F$2:$F$25,0),FALSE)/HLOOKUP(2018,DEMANDS!$H$2:$CL$25,MATCH($E44,DEMANDS!$F$2:$F$25,0),FALSE)</f>
        <v>1.0751551827349515</v>
      </c>
      <c r="T44" s="10">
        <f>HLOOKUP(REG_TRA_DEMANDS!T$3,'BY-Demands'!$J$5:$AK$14,MATCH($E44,'BY-Demands'!$I$5:$I$14,0),FALSE)*HLOOKUP(REG_TRA_DEMANDS!$F44,DEMANDS!$H$2:$CL$25,MATCH($E44,DEMANDS!$F$2:$F$25,0),FALSE)/HLOOKUP(2018,DEMANDS!$H$2:$CL$25,MATCH($E44,DEMANDS!$F$2:$F$25,0),FALSE)</f>
        <v>4.3450394920057862</v>
      </c>
      <c r="U44" s="10">
        <f>HLOOKUP(REG_TRA_DEMANDS!U$3,'BY-Demands'!$J$5:$AK$14,MATCH($E44,'BY-Demands'!$I$5:$I$14,0),FALSE)*HLOOKUP(REG_TRA_DEMANDS!$F44,DEMANDS!$H$2:$CL$25,MATCH($E44,DEMANDS!$F$2:$F$25,0),FALSE)/HLOOKUP(2018,DEMANDS!$H$2:$CL$25,MATCH($E44,DEMANDS!$F$2:$F$25,0),FALSE)</f>
        <v>1.4221302574187427</v>
      </c>
      <c r="V44" s="10">
        <f>HLOOKUP(REG_TRA_DEMANDS!V$3,'BY-Demands'!$J$5:$AK$14,MATCH($E44,'BY-Demands'!$I$5:$I$14,0),FALSE)*HLOOKUP(REG_TRA_DEMANDS!$F44,DEMANDS!$H$2:$CL$25,MATCH($E44,DEMANDS!$F$2:$F$25,0),FALSE)/HLOOKUP(2018,DEMANDS!$H$2:$CL$25,MATCH($E44,DEMANDS!$F$2:$F$25,0),FALSE)</f>
        <v>1.6016846124020743</v>
      </c>
      <c r="W44" s="10">
        <f>HLOOKUP(REG_TRA_DEMANDS!W$3,'BY-Demands'!$J$5:$AK$14,MATCH($E44,'BY-Demands'!$I$5:$I$14,0),FALSE)*HLOOKUP(REG_TRA_DEMANDS!$F44,DEMANDS!$H$2:$CL$25,MATCH($E44,DEMANDS!$F$2:$F$25,0),FALSE)/HLOOKUP(2018,DEMANDS!$H$2:$CL$25,MATCH($E44,DEMANDS!$F$2:$F$25,0),FALSE)</f>
        <v>1.5534443000433009</v>
      </c>
      <c r="X44" s="10">
        <f>HLOOKUP(REG_TRA_DEMANDS!X$3,'BY-Demands'!$J$5:$AK$14,MATCH($E44,'BY-Demands'!$I$5:$I$14,0),FALSE)*HLOOKUP(REG_TRA_DEMANDS!$F44,DEMANDS!$H$2:$CL$25,MATCH($E44,DEMANDS!$F$2:$F$25,0),FALSE)/HLOOKUP(2018,DEMANDS!$H$2:$CL$25,MATCH($E44,DEMANDS!$F$2:$F$25,0),FALSE)</f>
        <v>0.98003230412889597</v>
      </c>
      <c r="Y44" s="10">
        <f>HLOOKUP(REG_TRA_DEMANDS!Y$3,'BY-Demands'!$J$5:$AK$14,MATCH($E44,'BY-Demands'!$I$5:$I$14,0),FALSE)*HLOOKUP(REG_TRA_DEMANDS!$F44,DEMANDS!$H$2:$CL$25,MATCH($E44,DEMANDS!$F$2:$F$25,0),FALSE)/HLOOKUP(2018,DEMANDS!$H$2:$CL$25,MATCH($E44,DEMANDS!$F$2:$F$25,0),FALSE)</f>
        <v>2.1942333482109522</v>
      </c>
      <c r="Z44" s="10">
        <f>HLOOKUP(REG_TRA_DEMANDS!Z$3,'BY-Demands'!$J$5:$AK$14,MATCH($E44,'BY-Demands'!$I$5:$I$14,0),FALSE)*HLOOKUP(REG_TRA_DEMANDS!$F44,DEMANDS!$H$2:$CL$25,MATCH($E44,DEMANDS!$F$2:$F$25,0),FALSE)/HLOOKUP(2018,DEMANDS!$H$2:$CL$25,MATCH($E44,DEMANDS!$F$2:$F$25,0),FALSE)</f>
        <v>0.28758106514854381</v>
      </c>
      <c r="AA44" s="10">
        <f>HLOOKUP(REG_TRA_DEMANDS!AA$3,'BY-Demands'!$J$5:$AK$14,MATCH($E44,'BY-Demands'!$I$5:$I$14,0),FALSE)*HLOOKUP(REG_TRA_DEMANDS!$F44,DEMANDS!$H$2:$CL$25,MATCH($E44,DEMANDS!$F$2:$F$25,0),FALSE)/HLOOKUP(2018,DEMANDS!$H$2:$CL$25,MATCH($E44,DEMANDS!$F$2:$F$25,0),FALSE)</f>
        <v>1.2152343965250638</v>
      </c>
      <c r="AB44" s="10">
        <f>HLOOKUP(REG_TRA_DEMANDS!AB$3,'BY-Demands'!$J$5:$AK$14,MATCH($E44,'BY-Demands'!$I$5:$I$14,0),FALSE)*HLOOKUP(REG_TRA_DEMANDS!$F44,DEMANDS!$H$2:$CL$25,MATCH($E44,DEMANDS!$F$2:$F$25,0),FALSE)/HLOOKUP(2018,DEMANDS!$H$2:$CL$25,MATCH($E44,DEMANDS!$F$2:$F$25,0),FALSE)</f>
        <v>0.65431966570387246</v>
      </c>
      <c r="AC44" s="10">
        <f>HLOOKUP(REG_TRA_DEMANDS!AC$3,'BY-Demands'!$J$5:$AK$14,MATCH($E44,'BY-Demands'!$I$5:$I$14,0),FALSE)*HLOOKUP(REG_TRA_DEMANDS!$F44,DEMANDS!$H$2:$CL$25,MATCH($E44,DEMANDS!$F$2:$F$25,0),FALSE)/HLOOKUP(2018,DEMANDS!$H$2:$CL$25,MATCH($E44,DEMANDS!$F$2:$F$25,0),FALSE)</f>
        <v>0.53379085554049699</v>
      </c>
      <c r="AD44" s="10">
        <f>HLOOKUP(REG_TRA_DEMANDS!AD$3,'BY-Demands'!$J$5:$AK$14,MATCH($E44,'BY-Demands'!$I$5:$I$14,0),FALSE)*HLOOKUP(REG_TRA_DEMANDS!$F44,DEMANDS!$H$2:$CL$25,MATCH($E44,DEMANDS!$F$2:$F$25,0),FALSE)/HLOOKUP(2018,DEMANDS!$H$2:$CL$25,MATCH($E44,DEMANDS!$F$2:$F$25,0),FALSE)</f>
        <v>0.58000222454237271</v>
      </c>
      <c r="AE44" s="10">
        <f>HLOOKUP(REG_TRA_DEMANDS!AE$3,'BY-Demands'!$J$5:$AK$14,MATCH($E44,'BY-Demands'!$I$5:$I$14,0),FALSE)*HLOOKUP(REG_TRA_DEMANDS!$F44,DEMANDS!$H$2:$CL$25,MATCH($E44,DEMANDS!$F$2:$F$25,0),FALSE)/HLOOKUP(2018,DEMANDS!$H$2:$CL$25,MATCH($E44,DEMANDS!$F$2:$F$25,0),FALSE)</f>
        <v>1.0681679324210618</v>
      </c>
      <c r="AF44" s="10">
        <f>HLOOKUP(REG_TRA_DEMANDS!AF$3,'BY-Demands'!$J$5:$AK$14,MATCH($E44,'BY-Demands'!$I$5:$I$14,0),FALSE)*HLOOKUP(REG_TRA_DEMANDS!$F44,DEMANDS!$H$2:$CL$25,MATCH($E44,DEMANDS!$F$2:$F$25,0),FALSE)/HLOOKUP(2018,DEMANDS!$H$2:$CL$25,MATCH($E44,DEMANDS!$F$2:$F$25,0),FALSE)</f>
        <v>0.58745186217090917</v>
      </c>
    </row>
    <row r="45" spans="4:32" x14ac:dyDescent="0.25">
      <c r="D45" s="1" t="s">
        <v>8</v>
      </c>
      <c r="E45" s="1" t="str">
        <f>DEMANDS!$F$18</f>
        <v>TRAPM</v>
      </c>
      <c r="F45" s="1">
        <v>2034</v>
      </c>
      <c r="G45" s="10">
        <f>HLOOKUP(REG_TRA_DEMANDS!G$3,'BY-Demands'!$J$5:$AK$14,MATCH($E45,'BY-Demands'!$I$5:$I$14,0),FALSE)*HLOOKUP(REG_TRA_DEMANDS!$F45,DEMANDS!$H$2:$CL$25,MATCH($E45,DEMANDS!$F$2:$F$25,0),FALSE)/HLOOKUP(2018,DEMANDS!$H$2:$CL$25,MATCH($E45,DEMANDS!$F$2:$F$25,0),FALSE)</f>
        <v>0.54170056969755698</v>
      </c>
      <c r="H45" s="10">
        <f>HLOOKUP(REG_TRA_DEMANDS!H$3,'BY-Demands'!$J$5:$AK$14,MATCH($E45,'BY-Demands'!$I$5:$I$14,0),FALSE)*HLOOKUP(REG_TRA_DEMANDS!$F45,DEMANDS!$H$2:$CL$25,MATCH($E45,DEMANDS!$F$2:$F$25,0),FALSE)/HLOOKUP(2018,DEMANDS!$H$2:$CL$25,MATCH($E45,DEMANDS!$F$2:$F$25,0),FALSE)</f>
        <v>9.4863602104768798</v>
      </c>
      <c r="I45" s="10">
        <f>HLOOKUP(REG_TRA_DEMANDS!I$3,'BY-Demands'!$J$5:$AK$14,MATCH($E45,'BY-Demands'!$I$5:$I$14,0),FALSE)*HLOOKUP(REG_TRA_DEMANDS!$F45,DEMANDS!$H$2:$CL$25,MATCH($E45,DEMANDS!$F$2:$F$25,0),FALSE)/HLOOKUP(2018,DEMANDS!$H$2:$CL$25,MATCH($E45,DEMANDS!$F$2:$F$25,0),FALSE)</f>
        <v>1.9317247892795675</v>
      </c>
      <c r="J45" s="10">
        <f>HLOOKUP(REG_TRA_DEMANDS!J$3,'BY-Demands'!$J$5:$AK$14,MATCH($E45,'BY-Demands'!$I$5:$I$14,0),FALSE)*HLOOKUP(REG_TRA_DEMANDS!$F45,DEMANDS!$H$2:$CL$25,MATCH($E45,DEMANDS!$F$2:$F$25,0),FALSE)/HLOOKUP(2018,DEMANDS!$H$2:$CL$25,MATCH($E45,DEMANDS!$F$2:$F$25,0),FALSE)</f>
        <v>0.91741363161182232</v>
      </c>
      <c r="K45" s="10">
        <f>HLOOKUP(REG_TRA_DEMANDS!K$3,'BY-Demands'!$J$5:$AK$14,MATCH($E45,'BY-Demands'!$I$5:$I$14,0),FALSE)*HLOOKUP(REG_TRA_DEMANDS!$F45,DEMANDS!$H$2:$CL$25,MATCH($E45,DEMANDS!$F$2:$F$25,0),FALSE)/HLOOKUP(2018,DEMANDS!$H$2:$CL$25,MATCH($E45,DEMANDS!$F$2:$F$25,0),FALSE)</f>
        <v>0.69023005439939955</v>
      </c>
      <c r="L45" s="10">
        <f>HLOOKUP(REG_TRA_DEMANDS!L$3,'BY-Demands'!$J$5:$AK$14,MATCH($E45,'BY-Demands'!$I$5:$I$14,0),FALSE)*HLOOKUP(REG_TRA_DEMANDS!$F45,DEMANDS!$H$2:$CL$25,MATCH($E45,DEMANDS!$F$2:$F$25,0),FALSE)/HLOOKUP(2018,DEMANDS!$H$2:$CL$25,MATCH($E45,DEMANDS!$F$2:$F$25,0),FALSE)</f>
        <v>0.35560296919748224</v>
      </c>
      <c r="M45" s="10">
        <f>HLOOKUP(REG_TRA_DEMANDS!M$3,'BY-Demands'!$J$5:$AK$14,MATCH($E45,'BY-Demands'!$I$5:$I$14,0),FALSE)*HLOOKUP(REG_TRA_DEMANDS!$F45,DEMANDS!$H$2:$CL$25,MATCH($E45,DEMANDS!$F$2:$F$25,0),FALSE)/HLOOKUP(2018,DEMANDS!$H$2:$CL$25,MATCH($E45,DEMANDS!$F$2:$F$25,0),FALSE)</f>
        <v>0.95783516179556016</v>
      </c>
      <c r="N45" s="10">
        <f>HLOOKUP(REG_TRA_DEMANDS!N$3,'BY-Demands'!$J$5:$AK$14,MATCH($E45,'BY-Demands'!$I$5:$I$14,0),FALSE)*HLOOKUP(REG_TRA_DEMANDS!$F45,DEMANDS!$H$2:$CL$25,MATCH($E45,DEMANDS!$F$2:$F$25,0),FALSE)/HLOOKUP(2018,DEMANDS!$H$2:$CL$25,MATCH($E45,DEMANDS!$F$2:$F$25,0),FALSE)</f>
        <v>1.6629113284070949</v>
      </c>
      <c r="O45" s="10">
        <f>HLOOKUP(REG_TRA_DEMANDS!O$3,'BY-Demands'!$J$5:$AK$14,MATCH($E45,'BY-Demands'!$I$5:$I$14,0),FALSE)*HLOOKUP(REG_TRA_DEMANDS!$F45,DEMANDS!$H$2:$CL$25,MATCH($E45,DEMANDS!$F$2:$F$25,0),FALSE)/HLOOKUP(2018,DEMANDS!$H$2:$CL$25,MATCH($E45,DEMANDS!$F$2:$F$25,0),FALSE)</f>
        <v>0.70472638868080606</v>
      </c>
      <c r="P45" s="10">
        <f>HLOOKUP(REG_TRA_DEMANDS!P$3,'BY-Demands'!$J$5:$AK$14,MATCH($E45,'BY-Demands'!$I$5:$I$14,0),FALSE)*HLOOKUP(REG_TRA_DEMANDS!$F45,DEMANDS!$H$2:$CL$25,MATCH($E45,DEMANDS!$F$2:$F$25,0),FALSE)/HLOOKUP(2018,DEMANDS!$H$2:$CL$25,MATCH($E45,DEMANDS!$F$2:$F$25,0),FALSE)</f>
        <v>0.79552854944136386</v>
      </c>
      <c r="Q45" s="10">
        <f>HLOOKUP(REG_TRA_DEMANDS!Q$3,'BY-Demands'!$J$5:$AK$14,MATCH($E45,'BY-Demands'!$I$5:$I$14,0),FALSE)*HLOOKUP(REG_TRA_DEMANDS!$F45,DEMANDS!$H$2:$CL$25,MATCH($E45,DEMANDS!$F$2:$F$25,0),FALSE)/HLOOKUP(2018,DEMANDS!$H$2:$CL$25,MATCH($E45,DEMANDS!$F$2:$F$25,0),FALSE)</f>
        <v>1.410890694460416</v>
      </c>
      <c r="R45" s="10">
        <f>HLOOKUP(REG_TRA_DEMANDS!R$3,'BY-Demands'!$J$5:$AK$14,MATCH($E45,'BY-Demands'!$I$5:$I$14,0),FALSE)*HLOOKUP(REG_TRA_DEMANDS!$F45,DEMANDS!$H$2:$CL$25,MATCH($E45,DEMANDS!$F$2:$F$25,0),FALSE)/HLOOKUP(2018,DEMANDS!$H$2:$CL$25,MATCH($E45,DEMANDS!$F$2:$F$25,0),FALSE)</f>
        <v>1.1972655342698006</v>
      </c>
      <c r="S45" s="10">
        <f>HLOOKUP(REG_TRA_DEMANDS!S$3,'BY-Demands'!$J$5:$AK$14,MATCH($E45,'BY-Demands'!$I$5:$I$14,0),FALSE)*HLOOKUP(REG_TRA_DEMANDS!$F45,DEMANDS!$H$2:$CL$25,MATCH($E45,DEMANDS!$F$2:$F$25,0),FALSE)/HLOOKUP(2018,DEMANDS!$H$2:$CL$25,MATCH($E45,DEMANDS!$F$2:$F$25,0),FALSE)</f>
        <v>1.0858602779989504</v>
      </c>
      <c r="T45" s="10">
        <f>HLOOKUP(REG_TRA_DEMANDS!T$3,'BY-Demands'!$J$5:$AK$14,MATCH($E45,'BY-Demands'!$I$5:$I$14,0),FALSE)*HLOOKUP(REG_TRA_DEMANDS!$F45,DEMANDS!$H$2:$CL$25,MATCH($E45,DEMANDS!$F$2:$F$25,0),FALSE)/HLOOKUP(2018,DEMANDS!$H$2:$CL$25,MATCH($E45,DEMANDS!$F$2:$F$25,0),FALSE)</f>
        <v>4.3883021413746306</v>
      </c>
      <c r="U45" s="10">
        <f>HLOOKUP(REG_TRA_DEMANDS!U$3,'BY-Demands'!$J$5:$AK$14,MATCH($E45,'BY-Demands'!$I$5:$I$14,0),FALSE)*HLOOKUP(REG_TRA_DEMANDS!$F45,DEMANDS!$H$2:$CL$25,MATCH($E45,DEMANDS!$F$2:$F$25,0),FALSE)/HLOOKUP(2018,DEMANDS!$H$2:$CL$25,MATCH($E45,DEMANDS!$F$2:$F$25,0),FALSE)</f>
        <v>1.4362901109244999</v>
      </c>
      <c r="V45" s="10">
        <f>HLOOKUP(REG_TRA_DEMANDS!V$3,'BY-Demands'!$J$5:$AK$14,MATCH($E45,'BY-Demands'!$I$5:$I$14,0),FALSE)*HLOOKUP(REG_TRA_DEMANDS!$F45,DEMANDS!$H$2:$CL$25,MATCH($E45,DEMANDS!$F$2:$F$25,0),FALSE)/HLOOKUP(2018,DEMANDS!$H$2:$CL$25,MATCH($E45,DEMANDS!$F$2:$F$25,0),FALSE)</f>
        <v>1.6176322510629688</v>
      </c>
      <c r="W45" s="10">
        <f>HLOOKUP(REG_TRA_DEMANDS!W$3,'BY-Demands'!$J$5:$AK$14,MATCH($E45,'BY-Demands'!$I$5:$I$14,0),FALSE)*HLOOKUP(REG_TRA_DEMANDS!$F45,DEMANDS!$H$2:$CL$25,MATCH($E45,DEMANDS!$F$2:$F$25,0),FALSE)/HLOOKUP(2018,DEMANDS!$H$2:$CL$25,MATCH($E45,DEMANDS!$F$2:$F$25,0),FALSE)</f>
        <v>1.5689116200044779</v>
      </c>
      <c r="X45" s="10">
        <f>HLOOKUP(REG_TRA_DEMANDS!X$3,'BY-Demands'!$J$5:$AK$14,MATCH($E45,'BY-Demands'!$I$5:$I$14,0),FALSE)*HLOOKUP(REG_TRA_DEMANDS!$F45,DEMANDS!$H$2:$CL$25,MATCH($E45,DEMANDS!$F$2:$F$25,0),FALSE)/HLOOKUP(2018,DEMANDS!$H$2:$CL$25,MATCH($E45,DEMANDS!$F$2:$F$25,0),FALSE)</f>
        <v>0.98979028078749187</v>
      </c>
      <c r="Y45" s="10">
        <f>HLOOKUP(REG_TRA_DEMANDS!Y$3,'BY-Demands'!$J$5:$AK$14,MATCH($E45,'BY-Demands'!$I$5:$I$14,0),FALSE)*HLOOKUP(REG_TRA_DEMANDS!$F45,DEMANDS!$H$2:$CL$25,MATCH($E45,DEMANDS!$F$2:$F$25,0),FALSE)/HLOOKUP(2018,DEMANDS!$H$2:$CL$25,MATCH($E45,DEMANDS!$F$2:$F$25,0),FALSE)</f>
        <v>2.2160808706907202</v>
      </c>
      <c r="Z45" s="10">
        <f>HLOOKUP(REG_TRA_DEMANDS!Z$3,'BY-Demands'!$J$5:$AK$14,MATCH($E45,'BY-Demands'!$I$5:$I$14,0),FALSE)*HLOOKUP(REG_TRA_DEMANDS!$F45,DEMANDS!$H$2:$CL$25,MATCH($E45,DEMANDS!$F$2:$F$25,0),FALSE)/HLOOKUP(2018,DEMANDS!$H$2:$CL$25,MATCH($E45,DEMANDS!$F$2:$F$25,0),FALSE)</f>
        <v>0.29044444966082061</v>
      </c>
      <c r="AA45" s="10">
        <f>HLOOKUP(REG_TRA_DEMANDS!AA$3,'BY-Demands'!$J$5:$AK$14,MATCH($E45,'BY-Demands'!$I$5:$I$14,0),FALSE)*HLOOKUP(REG_TRA_DEMANDS!$F45,DEMANDS!$H$2:$CL$25,MATCH($E45,DEMANDS!$F$2:$F$25,0),FALSE)/HLOOKUP(2018,DEMANDS!$H$2:$CL$25,MATCH($E45,DEMANDS!$F$2:$F$25,0),FALSE)</f>
        <v>1.2273342312203648</v>
      </c>
      <c r="AB45" s="10">
        <f>HLOOKUP(REG_TRA_DEMANDS!AB$3,'BY-Demands'!$J$5:$AK$14,MATCH($E45,'BY-Demands'!$I$5:$I$14,0),FALSE)*HLOOKUP(REG_TRA_DEMANDS!$F45,DEMANDS!$H$2:$CL$25,MATCH($E45,DEMANDS!$F$2:$F$25,0),FALSE)/HLOOKUP(2018,DEMANDS!$H$2:$CL$25,MATCH($E45,DEMANDS!$F$2:$F$25,0),FALSE)</f>
        <v>0.6608345897510689</v>
      </c>
      <c r="AC45" s="10">
        <f>HLOOKUP(REG_TRA_DEMANDS!AC$3,'BY-Demands'!$J$5:$AK$14,MATCH($E45,'BY-Demands'!$I$5:$I$14,0),FALSE)*HLOOKUP(REG_TRA_DEMANDS!$F45,DEMANDS!$H$2:$CL$25,MATCH($E45,DEMANDS!$F$2:$F$25,0),FALSE)/HLOOKUP(2018,DEMANDS!$H$2:$CL$25,MATCH($E45,DEMANDS!$F$2:$F$25,0),FALSE)</f>
        <v>0.53910569943593967</v>
      </c>
      <c r="AD45" s="10">
        <f>HLOOKUP(REG_TRA_DEMANDS!AD$3,'BY-Demands'!$J$5:$AK$14,MATCH($E45,'BY-Demands'!$I$5:$I$14,0),FALSE)*HLOOKUP(REG_TRA_DEMANDS!$F45,DEMANDS!$H$2:$CL$25,MATCH($E45,DEMANDS!$F$2:$F$25,0),FALSE)/HLOOKUP(2018,DEMANDS!$H$2:$CL$25,MATCH($E45,DEMANDS!$F$2:$F$25,0),FALSE)</f>
        <v>0.58577718537292278</v>
      </c>
      <c r="AE45" s="10">
        <f>HLOOKUP(REG_TRA_DEMANDS!AE$3,'BY-Demands'!$J$5:$AK$14,MATCH($E45,'BY-Demands'!$I$5:$I$14,0),FALSE)*HLOOKUP(REG_TRA_DEMANDS!$F45,DEMANDS!$H$2:$CL$25,MATCH($E45,DEMANDS!$F$2:$F$25,0),FALSE)/HLOOKUP(2018,DEMANDS!$H$2:$CL$25,MATCH($E45,DEMANDS!$F$2:$F$25,0),FALSE)</f>
        <v>1.0788034570952103</v>
      </c>
      <c r="AF45" s="10">
        <f>HLOOKUP(REG_TRA_DEMANDS!AF$3,'BY-Demands'!$J$5:$AK$14,MATCH($E45,'BY-Demands'!$I$5:$I$14,0),FALSE)*HLOOKUP(REG_TRA_DEMANDS!$F45,DEMANDS!$H$2:$CL$25,MATCH($E45,DEMANDS!$F$2:$F$25,0),FALSE)/HLOOKUP(2018,DEMANDS!$H$2:$CL$25,MATCH($E45,DEMANDS!$F$2:$F$25,0),FALSE)</f>
        <v>0.59330099748508391</v>
      </c>
    </row>
    <row r="46" spans="4:32" x14ac:dyDescent="0.25">
      <c r="D46" s="1" t="s">
        <v>8</v>
      </c>
      <c r="E46" s="1" t="str">
        <f>DEMANDS!$F$18</f>
        <v>TRAPM</v>
      </c>
      <c r="F46" s="1">
        <v>2035</v>
      </c>
      <c r="G46" s="10">
        <f>HLOOKUP(REG_TRA_DEMANDS!G$3,'BY-Demands'!$J$5:$AK$14,MATCH($E46,'BY-Demands'!$I$5:$I$14,0),FALSE)*HLOOKUP(REG_TRA_DEMANDS!$F46,DEMANDS!$H$2:$CL$25,MATCH($E46,DEMANDS!$F$2:$F$25,0),FALSE)/HLOOKUP(2018,DEMANDS!$H$2:$CL$25,MATCH($E46,DEMANDS!$F$2:$F$25,0),FALSE)</f>
        <v>0.54704302955397288</v>
      </c>
      <c r="H46" s="10">
        <f>HLOOKUP(REG_TRA_DEMANDS!H$3,'BY-Demands'!$J$5:$AK$14,MATCH($E46,'BY-Demands'!$I$5:$I$14,0),FALSE)*HLOOKUP(REG_TRA_DEMANDS!$F46,DEMANDS!$H$2:$CL$25,MATCH($E46,DEMANDS!$F$2:$F$25,0),FALSE)/HLOOKUP(2018,DEMANDS!$H$2:$CL$25,MATCH($E46,DEMANDS!$F$2:$F$25,0),FALSE)</f>
        <v>9.5799183520831726</v>
      </c>
      <c r="I46" s="10">
        <f>HLOOKUP(REG_TRA_DEMANDS!I$3,'BY-Demands'!$J$5:$AK$14,MATCH($E46,'BY-Demands'!$I$5:$I$14,0),FALSE)*HLOOKUP(REG_TRA_DEMANDS!$F46,DEMANDS!$H$2:$CL$25,MATCH($E46,DEMANDS!$F$2:$F$25,0),FALSE)/HLOOKUP(2018,DEMANDS!$H$2:$CL$25,MATCH($E46,DEMANDS!$F$2:$F$25,0),FALSE)</f>
        <v>1.9507762038758849</v>
      </c>
      <c r="J46" s="10">
        <f>HLOOKUP(REG_TRA_DEMANDS!J$3,'BY-Demands'!$J$5:$AK$14,MATCH($E46,'BY-Demands'!$I$5:$I$14,0),FALSE)*HLOOKUP(REG_TRA_DEMANDS!$F46,DEMANDS!$H$2:$CL$25,MATCH($E46,DEMANDS!$F$2:$F$25,0),FALSE)/HLOOKUP(2018,DEMANDS!$H$2:$CL$25,MATCH($E46,DEMANDS!$F$2:$F$25,0),FALSE)</f>
        <v>0.9264615185308841</v>
      </c>
      <c r="K46" s="10">
        <f>HLOOKUP(REG_TRA_DEMANDS!K$3,'BY-Demands'!$J$5:$AK$14,MATCH($E46,'BY-Demands'!$I$5:$I$14,0),FALSE)*HLOOKUP(REG_TRA_DEMANDS!$F46,DEMANDS!$H$2:$CL$25,MATCH($E46,DEMANDS!$F$2:$F$25,0),FALSE)/HLOOKUP(2018,DEMANDS!$H$2:$CL$25,MATCH($E46,DEMANDS!$F$2:$F$25,0),FALSE)</f>
        <v>0.69703736929548576</v>
      </c>
      <c r="L46" s="10">
        <f>HLOOKUP(REG_TRA_DEMANDS!L$3,'BY-Demands'!$J$5:$AK$14,MATCH($E46,'BY-Demands'!$I$5:$I$14,0),FALSE)*HLOOKUP(REG_TRA_DEMANDS!$F46,DEMANDS!$H$2:$CL$25,MATCH($E46,DEMANDS!$F$2:$F$25,0),FALSE)/HLOOKUP(2018,DEMANDS!$H$2:$CL$25,MATCH($E46,DEMANDS!$F$2:$F$25,0),FALSE)</f>
        <v>0.3591100627728509</v>
      </c>
      <c r="M46" s="10">
        <f>HLOOKUP(REG_TRA_DEMANDS!M$3,'BY-Demands'!$J$5:$AK$14,MATCH($E46,'BY-Demands'!$I$5:$I$14,0),FALSE)*HLOOKUP(REG_TRA_DEMANDS!$F46,DEMANDS!$H$2:$CL$25,MATCH($E46,DEMANDS!$F$2:$F$25,0),FALSE)/HLOOKUP(2018,DEMANDS!$H$2:$CL$25,MATCH($E46,DEMANDS!$F$2:$F$25,0),FALSE)</f>
        <v>0.96728170142872583</v>
      </c>
      <c r="N46" s="10">
        <f>HLOOKUP(REG_TRA_DEMANDS!N$3,'BY-Demands'!$J$5:$AK$14,MATCH($E46,'BY-Demands'!$I$5:$I$14,0),FALSE)*HLOOKUP(REG_TRA_DEMANDS!$F46,DEMANDS!$H$2:$CL$25,MATCH($E46,DEMANDS!$F$2:$F$25,0),FALSE)/HLOOKUP(2018,DEMANDS!$H$2:$CL$25,MATCH($E46,DEMANDS!$F$2:$F$25,0),FALSE)</f>
        <v>1.6793116010185012</v>
      </c>
      <c r="O46" s="10">
        <f>HLOOKUP(REG_TRA_DEMANDS!O$3,'BY-Demands'!$J$5:$AK$14,MATCH($E46,'BY-Demands'!$I$5:$I$14,0),FALSE)*HLOOKUP(REG_TRA_DEMANDS!$F46,DEMANDS!$H$2:$CL$25,MATCH($E46,DEMANDS!$F$2:$F$25,0),FALSE)/HLOOKUP(2018,DEMANDS!$H$2:$CL$25,MATCH($E46,DEMANDS!$F$2:$F$25,0),FALSE)</f>
        <v>0.71167667201424645</v>
      </c>
      <c r="P46" s="10">
        <f>HLOOKUP(REG_TRA_DEMANDS!P$3,'BY-Demands'!$J$5:$AK$14,MATCH($E46,'BY-Demands'!$I$5:$I$14,0),FALSE)*HLOOKUP(REG_TRA_DEMANDS!$F46,DEMANDS!$H$2:$CL$25,MATCH($E46,DEMANDS!$F$2:$F$25,0),FALSE)/HLOOKUP(2018,DEMANDS!$H$2:$CL$25,MATCH($E46,DEMANDS!$F$2:$F$25,0),FALSE)</f>
        <v>0.80337435869055152</v>
      </c>
      <c r="Q46" s="10">
        <f>HLOOKUP(REG_TRA_DEMANDS!Q$3,'BY-Demands'!$J$5:$AK$14,MATCH($E46,'BY-Demands'!$I$5:$I$14,0),FALSE)*HLOOKUP(REG_TRA_DEMANDS!$F46,DEMANDS!$H$2:$CL$25,MATCH($E46,DEMANDS!$F$2:$F$25,0),FALSE)/HLOOKUP(2018,DEMANDS!$H$2:$CL$25,MATCH($E46,DEMANDS!$F$2:$F$25,0),FALSE)</f>
        <v>1.4248054424200758</v>
      </c>
      <c r="R46" s="10">
        <f>HLOOKUP(REG_TRA_DEMANDS!R$3,'BY-Demands'!$J$5:$AK$14,MATCH($E46,'BY-Demands'!$I$5:$I$14,0),FALSE)*HLOOKUP(REG_TRA_DEMANDS!$F46,DEMANDS!$H$2:$CL$25,MATCH($E46,DEMANDS!$F$2:$F$25,0),FALSE)/HLOOKUP(2018,DEMANDS!$H$2:$CL$25,MATCH($E46,DEMANDS!$F$2:$F$25,0),FALSE)</f>
        <v>1.209073428542236</v>
      </c>
      <c r="S46" s="10">
        <f>HLOOKUP(REG_TRA_DEMANDS!S$3,'BY-Demands'!$J$5:$AK$14,MATCH($E46,'BY-Demands'!$I$5:$I$14,0),FALSE)*HLOOKUP(REG_TRA_DEMANDS!$F46,DEMANDS!$H$2:$CL$25,MATCH($E46,DEMANDS!$F$2:$F$25,0),FALSE)/HLOOKUP(2018,DEMANDS!$H$2:$CL$25,MATCH($E46,DEMANDS!$F$2:$F$25,0),FALSE)</f>
        <v>1.0965694506847476</v>
      </c>
      <c r="T46" s="10">
        <f>HLOOKUP(REG_TRA_DEMANDS!T$3,'BY-Demands'!$J$5:$AK$14,MATCH($E46,'BY-Demands'!$I$5:$I$14,0),FALSE)*HLOOKUP(REG_TRA_DEMANDS!$F46,DEMANDS!$H$2:$CL$25,MATCH($E46,DEMANDS!$F$2:$F$25,0),FALSE)/HLOOKUP(2018,DEMANDS!$H$2:$CL$25,MATCH($E46,DEMANDS!$F$2:$F$25,0),FALSE)</f>
        <v>4.431581268884516</v>
      </c>
      <c r="U46" s="10">
        <f>HLOOKUP(REG_TRA_DEMANDS!U$3,'BY-Demands'!$J$5:$AK$14,MATCH($E46,'BY-Demands'!$I$5:$I$14,0),FALSE)*HLOOKUP(REG_TRA_DEMANDS!$F46,DEMANDS!$H$2:$CL$25,MATCH($E46,DEMANDS!$F$2:$F$25,0),FALSE)/HLOOKUP(2018,DEMANDS!$H$2:$CL$25,MATCH($E46,DEMANDS!$F$2:$F$25,0),FALSE)</f>
        <v>1.4504553577213888</v>
      </c>
      <c r="V46" s="10">
        <f>HLOOKUP(REG_TRA_DEMANDS!V$3,'BY-Demands'!$J$5:$AK$14,MATCH($E46,'BY-Demands'!$I$5:$I$14,0),FALSE)*HLOOKUP(REG_TRA_DEMANDS!$F46,DEMANDS!$H$2:$CL$25,MATCH($E46,DEMANDS!$F$2:$F$25,0),FALSE)/HLOOKUP(2018,DEMANDS!$H$2:$CL$25,MATCH($E46,DEMANDS!$F$2:$F$25,0),FALSE)</f>
        <v>1.6335859639574795</v>
      </c>
      <c r="W46" s="10">
        <f>HLOOKUP(REG_TRA_DEMANDS!W$3,'BY-Demands'!$J$5:$AK$14,MATCH($E46,'BY-Demands'!$I$5:$I$14,0),FALSE)*HLOOKUP(REG_TRA_DEMANDS!$F46,DEMANDS!$H$2:$CL$25,MATCH($E46,DEMANDS!$F$2:$F$25,0),FALSE)/HLOOKUP(2018,DEMANDS!$H$2:$CL$25,MATCH($E46,DEMANDS!$F$2:$F$25,0),FALSE)</f>
        <v>1.584384831252563</v>
      </c>
      <c r="X46" s="10">
        <f>HLOOKUP(REG_TRA_DEMANDS!X$3,'BY-Demands'!$J$5:$AK$14,MATCH($E46,'BY-Demands'!$I$5:$I$14,0),FALSE)*HLOOKUP(REG_TRA_DEMANDS!$F46,DEMANDS!$H$2:$CL$25,MATCH($E46,DEMANDS!$F$2:$F$25,0),FALSE)/HLOOKUP(2018,DEMANDS!$H$2:$CL$25,MATCH($E46,DEMANDS!$F$2:$F$25,0),FALSE)</f>
        <v>0.99955197412359109</v>
      </c>
      <c r="Y46" s="10">
        <f>HLOOKUP(REG_TRA_DEMANDS!Y$3,'BY-Demands'!$J$5:$AK$14,MATCH($E46,'BY-Demands'!$I$5:$I$14,0),FALSE)*HLOOKUP(REG_TRA_DEMANDS!$F46,DEMANDS!$H$2:$CL$25,MATCH($E46,DEMANDS!$F$2:$F$25,0),FALSE)/HLOOKUP(2018,DEMANDS!$H$2:$CL$25,MATCH($E46,DEMANDS!$F$2:$F$25,0),FALSE)</f>
        <v>2.2379367145877396</v>
      </c>
      <c r="Z46" s="10">
        <f>HLOOKUP(REG_TRA_DEMANDS!Z$3,'BY-Demands'!$J$5:$AK$14,MATCH($E46,'BY-Demands'!$I$5:$I$14,0),FALSE)*HLOOKUP(REG_TRA_DEMANDS!$F46,DEMANDS!$H$2:$CL$25,MATCH($E46,DEMANDS!$F$2:$F$25,0),FALSE)/HLOOKUP(2018,DEMANDS!$H$2:$CL$25,MATCH($E46,DEMANDS!$F$2:$F$25,0),FALSE)</f>
        <v>0.29330892479640719</v>
      </c>
      <c r="AA46" s="10">
        <f>HLOOKUP(REG_TRA_DEMANDS!AA$3,'BY-Demands'!$J$5:$AK$14,MATCH($E46,'BY-Demands'!$I$5:$I$14,0),FALSE)*HLOOKUP(REG_TRA_DEMANDS!$F46,DEMANDS!$H$2:$CL$25,MATCH($E46,DEMANDS!$F$2:$F$25,0),FALSE)/HLOOKUP(2018,DEMANDS!$H$2:$CL$25,MATCH($E46,DEMANDS!$F$2:$F$25,0),FALSE)</f>
        <v>1.2394386745743022</v>
      </c>
      <c r="AB46" s="10">
        <f>HLOOKUP(REG_TRA_DEMANDS!AB$3,'BY-Demands'!$J$5:$AK$14,MATCH($E46,'BY-Demands'!$I$5:$I$14,0),FALSE)*HLOOKUP(REG_TRA_DEMANDS!$F46,DEMANDS!$H$2:$CL$25,MATCH($E46,DEMANDS!$F$2:$F$25,0),FALSE)/HLOOKUP(2018,DEMANDS!$H$2:$CL$25,MATCH($E46,DEMANDS!$F$2:$F$25,0),FALSE)</f>
        <v>0.66735199524216393</v>
      </c>
      <c r="AC46" s="10">
        <f>HLOOKUP(REG_TRA_DEMANDS!AC$3,'BY-Demands'!$J$5:$AK$14,MATCH($E46,'BY-Demands'!$I$5:$I$14,0),FALSE)*HLOOKUP(REG_TRA_DEMANDS!$F46,DEMANDS!$H$2:$CL$25,MATCH($E46,DEMANDS!$F$2:$F$25,0),FALSE)/HLOOKUP(2018,DEMANDS!$H$2:$CL$25,MATCH($E46,DEMANDS!$F$2:$F$25,0),FALSE)</f>
        <v>0.54442256768145314</v>
      </c>
      <c r="AD46" s="10">
        <f>HLOOKUP(REG_TRA_DEMANDS!AD$3,'BY-Demands'!$J$5:$AK$14,MATCH($E46,'BY-Demands'!$I$5:$I$14,0),FALSE)*HLOOKUP(REG_TRA_DEMANDS!$F46,DEMANDS!$H$2:$CL$25,MATCH($E46,DEMANDS!$F$2:$F$25,0),FALSE)/HLOOKUP(2018,DEMANDS!$H$2:$CL$25,MATCH($E46,DEMANDS!$F$2:$F$25,0),FALSE)</f>
        <v>0.59155434580568067</v>
      </c>
      <c r="AE46" s="10">
        <f>HLOOKUP(REG_TRA_DEMANDS!AE$3,'BY-Demands'!$J$5:$AK$14,MATCH($E46,'BY-Demands'!$I$5:$I$14,0),FALSE)*HLOOKUP(REG_TRA_DEMANDS!$F46,DEMANDS!$H$2:$CL$25,MATCH($E46,DEMANDS!$F$2:$F$25,0),FALSE)/HLOOKUP(2018,DEMANDS!$H$2:$CL$25,MATCH($E46,DEMANDS!$F$2:$F$25,0),FALSE)</f>
        <v>1.0894430326926878</v>
      </c>
      <c r="AF46" s="10">
        <f>HLOOKUP(REG_TRA_DEMANDS!AF$3,'BY-Demands'!$J$5:$AK$14,MATCH($E46,'BY-Demands'!$I$5:$I$14,0),FALSE)*HLOOKUP(REG_TRA_DEMANDS!$F46,DEMANDS!$H$2:$CL$25,MATCH($E46,DEMANDS!$F$2:$F$25,0),FALSE)/HLOOKUP(2018,DEMANDS!$H$2:$CL$25,MATCH($E46,DEMANDS!$F$2:$F$25,0),FALSE)</f>
        <v>0.59915236065349498</v>
      </c>
    </row>
    <row r="47" spans="4:32" x14ac:dyDescent="0.25">
      <c r="D47" s="1" t="s">
        <v>8</v>
      </c>
      <c r="E47" s="1" t="str">
        <f>DEMANDS!$F$18</f>
        <v>TRAPM</v>
      </c>
      <c r="F47" s="1">
        <v>2036</v>
      </c>
      <c r="G47" s="10">
        <f>HLOOKUP(REG_TRA_DEMANDS!G$3,'BY-Demands'!$J$5:$AK$14,MATCH($E47,'BY-Demands'!$I$5:$I$14,0),FALSE)*HLOOKUP(REG_TRA_DEMANDS!$F47,DEMANDS!$H$2:$CL$25,MATCH($E47,DEMANDS!$F$2:$F$25,0),FALSE)/HLOOKUP(2018,DEMANDS!$H$2:$CL$25,MATCH($E47,DEMANDS!$F$2:$F$25,0),FALSE)</f>
        <v>0.55237917951796456</v>
      </c>
      <c r="H47" s="10">
        <f>HLOOKUP(REG_TRA_DEMANDS!H$3,'BY-Demands'!$J$5:$AK$14,MATCH($E47,'BY-Demands'!$I$5:$I$14,0),FALSE)*HLOOKUP(REG_TRA_DEMANDS!$F47,DEMANDS!$H$2:$CL$25,MATCH($E47,DEMANDS!$F$2:$F$25,0),FALSE)/HLOOKUP(2018,DEMANDS!$H$2:$CL$25,MATCH($E47,DEMANDS!$F$2:$F$25,0),FALSE)</f>
        <v>9.673365993690437</v>
      </c>
      <c r="I47" s="10">
        <f>HLOOKUP(REG_TRA_DEMANDS!I$3,'BY-Demands'!$J$5:$AK$14,MATCH($E47,'BY-Demands'!$I$5:$I$14,0),FALSE)*HLOOKUP(REG_TRA_DEMANDS!$F47,DEMANDS!$H$2:$CL$25,MATCH($E47,DEMANDS!$F$2:$F$25,0),FALSE)/HLOOKUP(2018,DEMANDS!$H$2:$CL$25,MATCH($E47,DEMANDS!$F$2:$F$25,0),FALSE)</f>
        <v>1.9698051171563553</v>
      </c>
      <c r="J47" s="10">
        <f>HLOOKUP(REG_TRA_DEMANDS!J$3,'BY-Demands'!$J$5:$AK$14,MATCH($E47,'BY-Demands'!$I$5:$I$14,0),FALSE)*HLOOKUP(REG_TRA_DEMANDS!$F47,DEMANDS!$H$2:$CL$25,MATCH($E47,DEMANDS!$F$2:$F$25,0),FALSE)/HLOOKUP(2018,DEMANDS!$H$2:$CL$25,MATCH($E47,DEMANDS!$F$2:$F$25,0),FALSE)</f>
        <v>0.93549871913789884</v>
      </c>
      <c r="K47" s="10">
        <f>HLOOKUP(REG_TRA_DEMANDS!K$3,'BY-Demands'!$J$5:$AK$14,MATCH($E47,'BY-Demands'!$I$5:$I$14,0),FALSE)*HLOOKUP(REG_TRA_DEMANDS!$F47,DEMANDS!$H$2:$CL$25,MATCH($E47,DEMANDS!$F$2:$F$25,0),FALSE)/HLOOKUP(2018,DEMANDS!$H$2:$CL$25,MATCH($E47,DEMANDS!$F$2:$F$25,0),FALSE)</f>
        <v>0.70383664418269098</v>
      </c>
      <c r="L47" s="10">
        <f>HLOOKUP(REG_TRA_DEMANDS!L$3,'BY-Demands'!$J$5:$AK$14,MATCH($E47,'BY-Demands'!$I$5:$I$14,0),FALSE)*HLOOKUP(REG_TRA_DEMANDS!$F47,DEMANDS!$H$2:$CL$25,MATCH($E47,DEMANDS!$F$2:$F$25,0),FALSE)/HLOOKUP(2018,DEMANDS!$H$2:$CL$25,MATCH($E47,DEMANDS!$F$2:$F$25,0),FALSE)</f>
        <v>0.36261301417705183</v>
      </c>
      <c r="M47" s="10">
        <f>HLOOKUP(REG_TRA_DEMANDS!M$3,'BY-Demands'!$J$5:$AK$14,MATCH($E47,'BY-Demands'!$I$5:$I$14,0),FALSE)*HLOOKUP(REG_TRA_DEMANDS!$F47,DEMANDS!$H$2:$CL$25,MATCH($E47,DEMANDS!$F$2:$F$25,0),FALSE)/HLOOKUP(2018,DEMANDS!$H$2:$CL$25,MATCH($E47,DEMANDS!$F$2:$F$25,0),FALSE)</f>
        <v>0.97671708390760914</v>
      </c>
      <c r="N47" s="10">
        <f>HLOOKUP(REG_TRA_DEMANDS!N$3,'BY-Demands'!$J$5:$AK$14,MATCH($E47,'BY-Demands'!$I$5:$I$14,0),FALSE)*HLOOKUP(REG_TRA_DEMANDS!$F47,DEMANDS!$H$2:$CL$25,MATCH($E47,DEMANDS!$F$2:$F$25,0),FALSE)/HLOOKUP(2018,DEMANDS!$H$2:$CL$25,MATCH($E47,DEMANDS!$F$2:$F$25,0),FALSE)</f>
        <v>1.6956925035347294</v>
      </c>
      <c r="O47" s="10">
        <f>HLOOKUP(REG_TRA_DEMANDS!O$3,'BY-Demands'!$J$5:$AK$14,MATCH($E47,'BY-Demands'!$I$5:$I$14,0),FALSE)*HLOOKUP(REG_TRA_DEMANDS!$F47,DEMANDS!$H$2:$CL$25,MATCH($E47,DEMANDS!$F$2:$F$25,0),FALSE)/HLOOKUP(2018,DEMANDS!$H$2:$CL$25,MATCH($E47,DEMANDS!$F$2:$F$25,0),FALSE)</f>
        <v>0.71861874648111057</v>
      </c>
      <c r="P47" s="10">
        <f>HLOOKUP(REG_TRA_DEMANDS!P$3,'BY-Demands'!$J$5:$AK$14,MATCH($E47,'BY-Demands'!$I$5:$I$14,0),FALSE)*HLOOKUP(REG_TRA_DEMANDS!$F47,DEMANDS!$H$2:$CL$25,MATCH($E47,DEMANDS!$F$2:$F$25,0),FALSE)/HLOOKUP(2018,DEMANDS!$H$2:$CL$25,MATCH($E47,DEMANDS!$F$2:$F$25,0),FALSE)</f>
        <v>0.81121090138207208</v>
      </c>
      <c r="Q47" s="10">
        <f>HLOOKUP(REG_TRA_DEMANDS!Q$3,'BY-Demands'!$J$5:$AK$14,MATCH($E47,'BY-Demands'!$I$5:$I$14,0),FALSE)*HLOOKUP(REG_TRA_DEMANDS!$F47,DEMANDS!$H$2:$CL$25,MATCH($E47,DEMANDS!$F$2:$F$25,0),FALSE)/HLOOKUP(2018,DEMANDS!$H$2:$CL$25,MATCH($E47,DEMANDS!$F$2:$F$25,0),FALSE)</f>
        <v>1.4387037558972882</v>
      </c>
      <c r="R47" s="10">
        <f>HLOOKUP(REG_TRA_DEMANDS!R$3,'BY-Demands'!$J$5:$AK$14,MATCH($E47,'BY-Demands'!$I$5:$I$14,0),FALSE)*HLOOKUP(REG_TRA_DEMANDS!$F47,DEMANDS!$H$2:$CL$25,MATCH($E47,DEMANDS!$F$2:$F$25,0),FALSE)/HLOOKUP(2018,DEMANDS!$H$2:$CL$25,MATCH($E47,DEMANDS!$F$2:$F$25,0),FALSE)</f>
        <v>1.2208673767028395</v>
      </c>
      <c r="S47" s="10">
        <f>HLOOKUP(REG_TRA_DEMANDS!S$3,'BY-Demands'!$J$5:$AK$14,MATCH($E47,'BY-Demands'!$I$5:$I$14,0),FALSE)*HLOOKUP(REG_TRA_DEMANDS!$F47,DEMANDS!$H$2:$CL$25,MATCH($E47,DEMANDS!$F$2:$F$25,0),FALSE)/HLOOKUP(2018,DEMANDS!$H$2:$CL$25,MATCH($E47,DEMANDS!$F$2:$F$25,0),FALSE)</f>
        <v>1.1072659749409051</v>
      </c>
      <c r="T47" s="10">
        <f>HLOOKUP(REG_TRA_DEMANDS!T$3,'BY-Demands'!$J$5:$AK$14,MATCH($E47,'BY-Demands'!$I$5:$I$14,0),FALSE)*HLOOKUP(REG_TRA_DEMANDS!$F47,DEMANDS!$H$2:$CL$25,MATCH($E47,DEMANDS!$F$2:$F$25,0),FALSE)/HLOOKUP(2018,DEMANDS!$H$2:$CL$25,MATCH($E47,DEMANDS!$F$2:$F$25,0),FALSE)</f>
        <v>4.4748092801209731</v>
      </c>
      <c r="U47" s="10">
        <f>HLOOKUP(REG_TRA_DEMANDS!U$3,'BY-Demands'!$J$5:$AK$14,MATCH($E47,'BY-Demands'!$I$5:$I$14,0),FALSE)*HLOOKUP(REG_TRA_DEMANDS!$F47,DEMANDS!$H$2:$CL$25,MATCH($E47,DEMANDS!$F$2:$F$25,0),FALSE)/HLOOKUP(2018,DEMANDS!$H$2:$CL$25,MATCH($E47,DEMANDS!$F$2:$F$25,0),FALSE)</f>
        <v>1.4646038741757292</v>
      </c>
      <c r="V47" s="10">
        <f>HLOOKUP(REG_TRA_DEMANDS!V$3,'BY-Demands'!$J$5:$AK$14,MATCH($E47,'BY-Demands'!$I$5:$I$14,0),FALSE)*HLOOKUP(REG_TRA_DEMANDS!$F47,DEMANDS!$H$2:$CL$25,MATCH($E47,DEMANDS!$F$2:$F$25,0),FALSE)/HLOOKUP(2018,DEMANDS!$H$2:$CL$25,MATCH($E47,DEMANDS!$F$2:$F$25,0),FALSE)</f>
        <v>1.6495208341812286</v>
      </c>
      <c r="W47" s="10">
        <f>HLOOKUP(REG_TRA_DEMANDS!W$3,'BY-Demands'!$J$5:$AK$14,MATCH($E47,'BY-Demands'!$I$5:$I$14,0),FALSE)*HLOOKUP(REG_TRA_DEMANDS!$F47,DEMANDS!$H$2:$CL$25,MATCH($E47,DEMANDS!$F$2:$F$25,0),FALSE)/HLOOKUP(2018,DEMANDS!$H$2:$CL$25,MATCH($E47,DEMANDS!$F$2:$F$25,0),FALSE)</f>
        <v>1.5998397673425646</v>
      </c>
      <c r="X47" s="10">
        <f>HLOOKUP(REG_TRA_DEMANDS!X$3,'BY-Demands'!$J$5:$AK$14,MATCH($E47,'BY-Demands'!$I$5:$I$14,0),FALSE)*HLOOKUP(REG_TRA_DEMANDS!$F47,DEMANDS!$H$2:$CL$25,MATCH($E47,DEMANDS!$F$2:$F$25,0),FALSE)/HLOOKUP(2018,DEMANDS!$H$2:$CL$25,MATCH($E47,DEMANDS!$F$2:$F$25,0),FALSE)</f>
        <v>1.0093021380824962</v>
      </c>
      <c r="Y47" s="10">
        <f>HLOOKUP(REG_TRA_DEMANDS!Y$3,'BY-Demands'!$J$5:$AK$14,MATCH($E47,'BY-Demands'!$I$5:$I$14,0),FALSE)*HLOOKUP(REG_TRA_DEMANDS!$F47,DEMANDS!$H$2:$CL$25,MATCH($E47,DEMANDS!$F$2:$F$25,0),FALSE)/HLOOKUP(2018,DEMANDS!$H$2:$CL$25,MATCH($E47,DEMANDS!$F$2:$F$25,0),FALSE)</f>
        <v>2.2597667449030885</v>
      </c>
      <c r="Z47" s="10">
        <f>HLOOKUP(REG_TRA_DEMANDS!Z$3,'BY-Demands'!$J$5:$AK$14,MATCH($E47,'BY-Demands'!$I$5:$I$14,0),FALSE)*HLOOKUP(REG_TRA_DEMANDS!$F47,DEMANDS!$H$2:$CL$25,MATCH($E47,DEMANDS!$F$2:$F$25,0),FALSE)/HLOOKUP(2018,DEMANDS!$H$2:$CL$25,MATCH($E47,DEMANDS!$F$2:$F$25,0),FALSE)</f>
        <v>0.29617001674701104</v>
      </c>
      <c r="AA47" s="10">
        <f>HLOOKUP(REG_TRA_DEMANDS!AA$3,'BY-Demands'!$J$5:$AK$14,MATCH($E47,'BY-Demands'!$I$5:$I$14,0),FALSE)*HLOOKUP(REG_TRA_DEMANDS!$F47,DEMANDS!$H$2:$CL$25,MATCH($E47,DEMANDS!$F$2:$F$25,0),FALSE)/HLOOKUP(2018,DEMANDS!$H$2:$CL$25,MATCH($E47,DEMANDS!$F$2:$F$25,0),FALSE)</f>
        <v>1.2515288215671125</v>
      </c>
      <c r="AB47" s="10">
        <f>HLOOKUP(REG_TRA_DEMANDS!AB$3,'BY-Demands'!$J$5:$AK$14,MATCH($E47,'BY-Demands'!$I$5:$I$14,0),FALSE)*HLOOKUP(REG_TRA_DEMANDS!$F47,DEMANDS!$H$2:$CL$25,MATCH($E47,DEMANDS!$F$2:$F$25,0),FALSE)/HLOOKUP(2018,DEMANDS!$H$2:$CL$25,MATCH($E47,DEMANDS!$F$2:$F$25,0),FALSE)</f>
        <v>0.67386170313165994</v>
      </c>
      <c r="AC47" s="10">
        <f>HLOOKUP(REG_TRA_DEMANDS!AC$3,'BY-Demands'!$J$5:$AK$14,MATCH($E47,'BY-Demands'!$I$5:$I$14,0),FALSE)*HLOOKUP(REG_TRA_DEMANDS!$F47,DEMANDS!$H$2:$CL$25,MATCH($E47,DEMANDS!$F$2:$F$25,0),FALSE)/HLOOKUP(2018,DEMANDS!$H$2:$CL$25,MATCH($E47,DEMANDS!$F$2:$F$25,0),FALSE)</f>
        <v>0.54973315626037778</v>
      </c>
      <c r="AD47" s="10">
        <f>HLOOKUP(REG_TRA_DEMANDS!AD$3,'BY-Demands'!$J$5:$AK$14,MATCH($E47,'BY-Demands'!$I$5:$I$14,0),FALSE)*HLOOKUP(REG_TRA_DEMANDS!$F47,DEMANDS!$H$2:$CL$25,MATCH($E47,DEMANDS!$F$2:$F$25,0),FALSE)/HLOOKUP(2018,DEMANDS!$H$2:$CL$25,MATCH($E47,DEMANDS!$F$2:$F$25,0),FALSE)</f>
        <v>0.59732468292823537</v>
      </c>
      <c r="AE47" s="10">
        <f>HLOOKUP(REG_TRA_DEMANDS!AE$3,'BY-Demands'!$J$5:$AK$14,MATCH($E47,'BY-Demands'!$I$5:$I$14,0),FALSE)*HLOOKUP(REG_TRA_DEMANDS!$F47,DEMANDS!$H$2:$CL$25,MATCH($E47,DEMANDS!$F$2:$F$25,0),FALSE)/HLOOKUP(2018,DEMANDS!$H$2:$CL$25,MATCH($E47,DEMANDS!$F$2:$F$25,0),FALSE)</f>
        <v>1.1000700420605141</v>
      </c>
      <c r="AF47" s="10">
        <f>HLOOKUP(REG_TRA_DEMANDS!AF$3,'BY-Demands'!$J$5:$AK$14,MATCH($E47,'BY-Demands'!$I$5:$I$14,0),FALSE)*HLOOKUP(REG_TRA_DEMANDS!$F47,DEMANDS!$H$2:$CL$25,MATCH($E47,DEMANDS!$F$2:$F$25,0),FALSE)/HLOOKUP(2018,DEMANDS!$H$2:$CL$25,MATCH($E47,DEMANDS!$F$2:$F$25,0),FALSE)</f>
        <v>0.60499681287205909</v>
      </c>
    </row>
    <row r="48" spans="4:32" x14ac:dyDescent="0.25">
      <c r="D48" s="1" t="s">
        <v>8</v>
      </c>
      <c r="E48" s="1" t="str">
        <f>DEMANDS!$F$18</f>
        <v>TRAPM</v>
      </c>
      <c r="F48" s="1">
        <v>2037</v>
      </c>
      <c r="G48" s="10">
        <f>HLOOKUP(REG_TRA_DEMANDS!G$3,'BY-Demands'!$J$5:$AK$14,MATCH($E48,'BY-Demands'!$I$5:$I$14,0),FALSE)*HLOOKUP(REG_TRA_DEMANDS!$F48,DEMANDS!$H$2:$CL$25,MATCH($E48,DEMANDS!$F$2:$F$25,0),FALSE)/HLOOKUP(2018,DEMANDS!$H$2:$CL$25,MATCH($E48,DEMANDS!$F$2:$F$25,0),FALSE)</f>
        <v>0.55771044923029323</v>
      </c>
      <c r="H48" s="10">
        <f>HLOOKUP(REG_TRA_DEMANDS!H$3,'BY-Demands'!$J$5:$AK$14,MATCH($E48,'BY-Demands'!$I$5:$I$14,0),FALSE)*HLOOKUP(REG_TRA_DEMANDS!$F48,DEMANDS!$H$2:$CL$25,MATCH($E48,DEMANDS!$F$2:$F$25,0),FALSE)/HLOOKUP(2018,DEMANDS!$H$2:$CL$25,MATCH($E48,DEMANDS!$F$2:$F$25,0),FALSE)</f>
        <v>9.7667281714311613</v>
      </c>
      <c r="I48" s="10">
        <f>HLOOKUP(REG_TRA_DEMANDS!I$3,'BY-Demands'!$J$5:$AK$14,MATCH($E48,'BY-Demands'!$I$5:$I$14,0),FALSE)*HLOOKUP(REG_TRA_DEMANDS!$F48,DEMANDS!$H$2:$CL$25,MATCH($E48,DEMANDS!$F$2:$F$25,0),FALSE)/HLOOKUP(2018,DEMANDS!$H$2:$CL$25,MATCH($E48,DEMANDS!$F$2:$F$25,0),FALSE)</f>
        <v>1.9888166272741874</v>
      </c>
      <c r="J48" s="10">
        <f>HLOOKUP(REG_TRA_DEMANDS!J$3,'BY-Demands'!$J$5:$AK$14,MATCH($E48,'BY-Demands'!$I$5:$I$14,0),FALSE)*HLOOKUP(REG_TRA_DEMANDS!$F48,DEMANDS!$H$2:$CL$25,MATCH($E48,DEMANDS!$F$2:$F$25,0),FALSE)/HLOOKUP(2018,DEMANDS!$H$2:$CL$25,MATCH($E48,DEMANDS!$F$2:$F$25,0),FALSE)</f>
        <v>0.94452765464487132</v>
      </c>
      <c r="K48" s="10">
        <f>HLOOKUP(REG_TRA_DEMANDS!K$3,'BY-Demands'!$J$5:$AK$14,MATCH($E48,'BY-Demands'!$I$5:$I$14,0),FALSE)*HLOOKUP(REG_TRA_DEMANDS!$F48,DEMANDS!$H$2:$CL$25,MATCH($E48,DEMANDS!$F$2:$F$25,0),FALSE)/HLOOKUP(2018,DEMANDS!$H$2:$CL$25,MATCH($E48,DEMANDS!$F$2:$F$25,0),FALSE)</f>
        <v>0.7106297006965745</v>
      </c>
      <c r="L48" s="10">
        <f>HLOOKUP(REG_TRA_DEMANDS!L$3,'BY-Demands'!$J$5:$AK$14,MATCH($E48,'BY-Demands'!$I$5:$I$14,0),FALSE)*HLOOKUP(REG_TRA_DEMANDS!$F48,DEMANDS!$H$2:$CL$25,MATCH($E48,DEMANDS!$F$2:$F$25,0),FALSE)/HLOOKUP(2018,DEMANDS!$H$2:$CL$25,MATCH($E48,DEMANDS!$F$2:$F$25,0),FALSE)</f>
        <v>0.36611276190734343</v>
      </c>
      <c r="M48" s="10">
        <f>HLOOKUP(REG_TRA_DEMANDS!M$3,'BY-Demands'!$J$5:$AK$14,MATCH($E48,'BY-Demands'!$I$5:$I$14,0),FALSE)*HLOOKUP(REG_TRA_DEMANDS!$F48,DEMANDS!$H$2:$CL$25,MATCH($E48,DEMANDS!$F$2:$F$25,0),FALSE)/HLOOKUP(2018,DEMANDS!$H$2:$CL$25,MATCH($E48,DEMANDS!$F$2:$F$25,0),FALSE)</f>
        <v>0.98614383712356957</v>
      </c>
      <c r="N48" s="10">
        <f>HLOOKUP(REG_TRA_DEMANDS!N$3,'BY-Demands'!$J$5:$AK$14,MATCH($E48,'BY-Demands'!$I$5:$I$14,0),FALSE)*HLOOKUP(REG_TRA_DEMANDS!$F48,DEMANDS!$H$2:$CL$25,MATCH($E48,DEMANDS!$F$2:$F$25,0),FALSE)/HLOOKUP(2018,DEMANDS!$H$2:$CL$25,MATCH($E48,DEMANDS!$F$2:$F$25,0),FALSE)</f>
        <v>1.7120584246641362</v>
      </c>
      <c r="O48" s="10">
        <f>HLOOKUP(REG_TRA_DEMANDS!O$3,'BY-Demands'!$J$5:$AK$14,MATCH($E48,'BY-Demands'!$I$5:$I$14,0),FALSE)*HLOOKUP(REG_TRA_DEMANDS!$F48,DEMANDS!$H$2:$CL$25,MATCH($E48,DEMANDS!$F$2:$F$25,0),FALSE)/HLOOKUP(2018,DEMANDS!$H$2:$CL$25,MATCH($E48,DEMANDS!$F$2:$F$25,0),FALSE)</f>
        <v>0.72555447197527123</v>
      </c>
      <c r="P48" s="10">
        <f>HLOOKUP(REG_TRA_DEMANDS!P$3,'BY-Demands'!$J$5:$AK$14,MATCH($E48,'BY-Demands'!$I$5:$I$14,0),FALSE)*HLOOKUP(REG_TRA_DEMANDS!$F48,DEMANDS!$H$2:$CL$25,MATCH($E48,DEMANDS!$F$2:$F$25,0),FALSE)/HLOOKUP(2018,DEMANDS!$H$2:$CL$25,MATCH($E48,DEMANDS!$F$2:$F$25,0),FALSE)</f>
        <v>0.81904027705228299</v>
      </c>
      <c r="Q48" s="10">
        <f>HLOOKUP(REG_TRA_DEMANDS!Q$3,'BY-Demands'!$J$5:$AK$14,MATCH($E48,'BY-Demands'!$I$5:$I$14,0),FALSE)*HLOOKUP(REG_TRA_DEMANDS!$F48,DEMANDS!$H$2:$CL$25,MATCH($E48,DEMANDS!$F$2:$F$25,0),FALSE)/HLOOKUP(2018,DEMANDS!$H$2:$CL$25,MATCH($E48,DEMANDS!$F$2:$F$25,0),FALSE)</f>
        <v>1.4525893584747096</v>
      </c>
      <c r="R48" s="10">
        <f>HLOOKUP(REG_TRA_DEMANDS!R$3,'BY-Demands'!$J$5:$AK$14,MATCH($E48,'BY-Demands'!$I$5:$I$14,0),FALSE)*HLOOKUP(REG_TRA_DEMANDS!$F48,DEMANDS!$H$2:$CL$25,MATCH($E48,DEMANDS!$F$2:$F$25,0),FALSE)/HLOOKUP(2018,DEMANDS!$H$2:$CL$25,MATCH($E48,DEMANDS!$F$2:$F$25,0),FALSE)</f>
        <v>1.2326505385408109</v>
      </c>
      <c r="S48" s="10">
        <f>HLOOKUP(REG_TRA_DEMANDS!S$3,'BY-Demands'!$J$5:$AK$14,MATCH($E48,'BY-Demands'!$I$5:$I$14,0),FALSE)*HLOOKUP(REG_TRA_DEMANDS!$F48,DEMANDS!$H$2:$CL$25,MATCH($E48,DEMANDS!$F$2:$F$25,0),FALSE)/HLOOKUP(2018,DEMANDS!$H$2:$CL$25,MATCH($E48,DEMANDS!$F$2:$F$25,0),FALSE)</f>
        <v>1.1179527165390331</v>
      </c>
      <c r="T48" s="10">
        <f>HLOOKUP(REG_TRA_DEMANDS!T$3,'BY-Demands'!$J$5:$AK$14,MATCH($E48,'BY-Demands'!$I$5:$I$14,0),FALSE)*HLOOKUP(REG_TRA_DEMANDS!$F48,DEMANDS!$H$2:$CL$25,MATCH($E48,DEMANDS!$F$2:$F$25,0),FALSE)/HLOOKUP(2018,DEMANDS!$H$2:$CL$25,MATCH($E48,DEMANDS!$F$2:$F$25,0),FALSE)</f>
        <v>4.5179977565664</v>
      </c>
      <c r="U48" s="10">
        <f>HLOOKUP(REG_TRA_DEMANDS!U$3,'BY-Demands'!$J$5:$AK$14,MATCH($E48,'BY-Demands'!$I$5:$I$14,0),FALSE)*HLOOKUP(REG_TRA_DEMANDS!$F48,DEMANDS!$H$2:$CL$25,MATCH($E48,DEMANDS!$F$2:$F$25,0),FALSE)/HLOOKUP(2018,DEMANDS!$H$2:$CL$25,MATCH($E48,DEMANDS!$F$2:$F$25,0),FALSE)</f>
        <v>1.478739450903596</v>
      </c>
      <c r="V48" s="10">
        <f>HLOOKUP(REG_TRA_DEMANDS!V$3,'BY-Demands'!$J$5:$AK$14,MATCH($E48,'BY-Demands'!$I$5:$I$14,0),FALSE)*HLOOKUP(REG_TRA_DEMANDS!$F48,DEMANDS!$H$2:$CL$25,MATCH($E48,DEMANDS!$F$2:$F$25,0),FALSE)/HLOOKUP(2018,DEMANDS!$H$2:$CL$25,MATCH($E48,DEMANDS!$F$2:$F$25,0),FALSE)</f>
        <v>1.6654411309433179</v>
      </c>
      <c r="W48" s="10">
        <f>HLOOKUP(REG_TRA_DEMANDS!W$3,'BY-Demands'!$J$5:$AK$14,MATCH($E48,'BY-Demands'!$I$5:$I$14,0),FALSE)*HLOOKUP(REG_TRA_DEMANDS!$F48,DEMANDS!$H$2:$CL$25,MATCH($E48,DEMANDS!$F$2:$F$25,0),FALSE)/HLOOKUP(2018,DEMANDS!$H$2:$CL$25,MATCH($E48,DEMANDS!$F$2:$F$25,0),FALSE)</f>
        <v>1.615280568901478</v>
      </c>
      <c r="X48" s="10">
        <f>HLOOKUP(REG_TRA_DEMANDS!X$3,'BY-Demands'!$J$5:$AK$14,MATCH($E48,'BY-Demands'!$I$5:$I$14,0),FALSE)*HLOOKUP(REG_TRA_DEMANDS!$F48,DEMANDS!$H$2:$CL$25,MATCH($E48,DEMANDS!$F$2:$F$25,0),FALSE)/HLOOKUP(2018,DEMANDS!$H$2:$CL$25,MATCH($E48,DEMANDS!$F$2:$F$25,0),FALSE)</f>
        <v>1.0190433848906097</v>
      </c>
      <c r="Y48" s="10">
        <f>HLOOKUP(REG_TRA_DEMANDS!Y$3,'BY-Demands'!$J$5:$AK$14,MATCH($E48,'BY-Demands'!$I$5:$I$14,0),FALSE)*HLOOKUP(REG_TRA_DEMANDS!$F48,DEMANDS!$H$2:$CL$25,MATCH($E48,DEMANDS!$F$2:$F$25,0),FALSE)/HLOOKUP(2018,DEMANDS!$H$2:$CL$25,MATCH($E48,DEMANDS!$F$2:$F$25,0),FALSE)</f>
        <v>2.2815768102544696</v>
      </c>
      <c r="Z48" s="10">
        <f>HLOOKUP(REG_TRA_DEMANDS!Z$3,'BY-Demands'!$J$5:$AK$14,MATCH($E48,'BY-Demands'!$I$5:$I$14,0),FALSE)*HLOOKUP(REG_TRA_DEMANDS!$F48,DEMANDS!$H$2:$CL$25,MATCH($E48,DEMANDS!$F$2:$F$25,0),FALSE)/HLOOKUP(2018,DEMANDS!$H$2:$CL$25,MATCH($E48,DEMANDS!$F$2:$F$25,0),FALSE)</f>
        <v>0.29902849204537596</v>
      </c>
      <c r="AA48" s="10">
        <f>HLOOKUP(REG_TRA_DEMANDS!AA$3,'BY-Demands'!$J$5:$AK$14,MATCH($E48,'BY-Demands'!$I$5:$I$14,0),FALSE)*HLOOKUP(REG_TRA_DEMANDS!$F48,DEMANDS!$H$2:$CL$25,MATCH($E48,DEMANDS!$F$2:$F$25,0),FALSE)/HLOOKUP(2018,DEMANDS!$H$2:$CL$25,MATCH($E48,DEMANDS!$F$2:$F$25,0),FALSE)</f>
        <v>1.2636079113444454</v>
      </c>
      <c r="AB48" s="10">
        <f>HLOOKUP(REG_TRA_DEMANDS!AB$3,'BY-Demands'!$J$5:$AK$14,MATCH($E48,'BY-Demands'!$I$5:$I$14,0),FALSE)*HLOOKUP(REG_TRA_DEMANDS!$F48,DEMANDS!$H$2:$CL$25,MATCH($E48,DEMANDS!$F$2:$F$25,0),FALSE)/HLOOKUP(2018,DEMANDS!$H$2:$CL$25,MATCH($E48,DEMANDS!$F$2:$F$25,0),FALSE)</f>
        <v>0.68036545747544064</v>
      </c>
      <c r="AC48" s="10">
        <f>HLOOKUP(REG_TRA_DEMANDS!AC$3,'BY-Demands'!$J$5:$AK$14,MATCH($E48,'BY-Demands'!$I$5:$I$14,0),FALSE)*HLOOKUP(REG_TRA_DEMANDS!$F48,DEMANDS!$H$2:$CL$25,MATCH($E48,DEMANDS!$F$2:$F$25,0),FALSE)/HLOOKUP(2018,DEMANDS!$H$2:$CL$25,MATCH($E48,DEMANDS!$F$2:$F$25,0),FALSE)</f>
        <v>0.55503888796516676</v>
      </c>
      <c r="AD48" s="10">
        <f>HLOOKUP(REG_TRA_DEMANDS!AD$3,'BY-Demands'!$J$5:$AK$14,MATCH($E48,'BY-Demands'!$I$5:$I$14,0),FALSE)*HLOOKUP(REG_TRA_DEMANDS!$F48,DEMANDS!$H$2:$CL$25,MATCH($E48,DEMANDS!$F$2:$F$25,0),FALSE)/HLOOKUP(2018,DEMANDS!$H$2:$CL$25,MATCH($E48,DEMANDS!$F$2:$F$25,0),FALSE)</f>
        <v>0.6030897427071007</v>
      </c>
      <c r="AE48" s="10">
        <f>HLOOKUP(REG_TRA_DEMANDS!AE$3,'BY-Demands'!$J$5:$AK$14,MATCH($E48,'BY-Demands'!$I$5:$I$14,0),FALSE)*HLOOKUP(REG_TRA_DEMANDS!$F48,DEMANDS!$H$2:$CL$25,MATCH($E48,DEMANDS!$F$2:$F$25,0),FALSE)/HLOOKUP(2018,DEMANDS!$H$2:$CL$25,MATCH($E48,DEMANDS!$F$2:$F$25,0),FALSE)</f>
        <v>1.1106873323461384</v>
      </c>
      <c r="AF48" s="10">
        <f>HLOOKUP(REG_TRA_DEMANDS!AF$3,'BY-Demands'!$J$5:$AK$14,MATCH($E48,'BY-Demands'!$I$5:$I$14,0),FALSE)*HLOOKUP(REG_TRA_DEMANDS!$F48,DEMANDS!$H$2:$CL$25,MATCH($E48,DEMANDS!$F$2:$F$25,0),FALSE)/HLOOKUP(2018,DEMANDS!$H$2:$CL$25,MATCH($E48,DEMANDS!$F$2:$F$25,0),FALSE)</f>
        <v>0.61083591996392084</v>
      </c>
    </row>
    <row r="49" spans="4:32" x14ac:dyDescent="0.25">
      <c r="D49" s="1" t="s">
        <v>8</v>
      </c>
      <c r="E49" s="1" t="str">
        <f>DEMANDS!$F$18</f>
        <v>TRAPM</v>
      </c>
      <c r="F49" s="1">
        <v>2038</v>
      </c>
      <c r="G49" s="10">
        <f>HLOOKUP(REG_TRA_DEMANDS!G$3,'BY-Demands'!$J$5:$AK$14,MATCH($E49,'BY-Demands'!$I$5:$I$14,0),FALSE)*HLOOKUP(REG_TRA_DEMANDS!$F49,DEMANDS!$H$2:$CL$25,MATCH($E49,DEMANDS!$F$2:$F$25,0),FALSE)/HLOOKUP(2018,DEMANDS!$H$2:$CL$25,MATCH($E49,DEMANDS!$F$2:$F$25,0),FALSE)</f>
        <v>0.5630379006325622</v>
      </c>
      <c r="H49" s="10">
        <f>HLOOKUP(REG_TRA_DEMANDS!H$3,'BY-Demands'!$J$5:$AK$14,MATCH($E49,'BY-Demands'!$I$5:$I$14,0),FALSE)*HLOOKUP(REG_TRA_DEMANDS!$F49,DEMANDS!$H$2:$CL$25,MATCH($E49,DEMANDS!$F$2:$F$25,0),FALSE)/HLOOKUP(2018,DEMANDS!$H$2:$CL$25,MATCH($E49,DEMANDS!$F$2:$F$25,0),FALSE)</f>
        <v>9.8600234822224166</v>
      </c>
      <c r="I49" s="10">
        <f>HLOOKUP(REG_TRA_DEMANDS!I$3,'BY-Demands'!$J$5:$AK$14,MATCH($E49,'BY-Demands'!$I$5:$I$14,0),FALSE)*HLOOKUP(REG_TRA_DEMANDS!$F49,DEMANDS!$H$2:$CL$25,MATCH($E49,DEMANDS!$F$2:$F$25,0),FALSE)/HLOOKUP(2018,DEMANDS!$H$2:$CL$25,MATCH($E49,DEMANDS!$F$2:$F$25,0),FALSE)</f>
        <v>2.0078145211534406</v>
      </c>
      <c r="J49" s="10">
        <f>HLOOKUP(REG_TRA_DEMANDS!J$3,'BY-Demands'!$J$5:$AK$14,MATCH($E49,'BY-Demands'!$I$5:$I$14,0),FALSE)*HLOOKUP(REG_TRA_DEMANDS!$F49,DEMANDS!$H$2:$CL$25,MATCH($E49,DEMANDS!$F$2:$F$25,0),FALSE)/HLOOKUP(2018,DEMANDS!$H$2:$CL$25,MATCH($E49,DEMANDS!$F$2:$F$25,0),FALSE)</f>
        <v>0.95355012353560886</v>
      </c>
      <c r="K49" s="10">
        <f>HLOOKUP(REG_TRA_DEMANDS!K$3,'BY-Demands'!$J$5:$AK$14,MATCH($E49,'BY-Demands'!$I$5:$I$14,0),FALSE)*HLOOKUP(REG_TRA_DEMANDS!$F49,DEMANDS!$H$2:$CL$25,MATCH($E49,DEMANDS!$F$2:$F$25,0),FALSE)/HLOOKUP(2018,DEMANDS!$H$2:$CL$25,MATCH($E49,DEMANDS!$F$2:$F$25,0),FALSE)</f>
        <v>0.71741789195369521</v>
      </c>
      <c r="L49" s="10">
        <f>HLOOKUP(REG_TRA_DEMANDS!L$3,'BY-Demands'!$J$5:$AK$14,MATCH($E49,'BY-Demands'!$I$5:$I$14,0),FALSE)*HLOOKUP(REG_TRA_DEMANDS!$F49,DEMANDS!$H$2:$CL$25,MATCH($E49,DEMANDS!$F$2:$F$25,0),FALSE)/HLOOKUP(2018,DEMANDS!$H$2:$CL$25,MATCH($E49,DEMANDS!$F$2:$F$25,0),FALSE)</f>
        <v>0.36961000308240777</v>
      </c>
      <c r="M49" s="10">
        <f>HLOOKUP(REG_TRA_DEMANDS!M$3,'BY-Demands'!$J$5:$AK$14,MATCH($E49,'BY-Demands'!$I$5:$I$14,0),FALSE)*HLOOKUP(REG_TRA_DEMANDS!$F49,DEMANDS!$H$2:$CL$25,MATCH($E49,DEMANDS!$F$2:$F$25,0),FALSE)/HLOOKUP(2018,DEMANDS!$H$2:$CL$25,MATCH($E49,DEMANDS!$F$2:$F$25,0),FALSE)</f>
        <v>0.99556383880217081</v>
      </c>
      <c r="N49" s="10">
        <f>HLOOKUP(REG_TRA_DEMANDS!N$3,'BY-Demands'!$J$5:$AK$14,MATCH($E49,'BY-Demands'!$I$5:$I$14,0),FALSE)*HLOOKUP(REG_TRA_DEMANDS!$F49,DEMANDS!$H$2:$CL$25,MATCH($E49,DEMANDS!$F$2:$F$25,0),FALSE)/HLOOKUP(2018,DEMANDS!$H$2:$CL$25,MATCH($E49,DEMANDS!$F$2:$F$25,0),FALSE)</f>
        <v>1.7284126243529374</v>
      </c>
      <c r="O49" s="10">
        <f>HLOOKUP(REG_TRA_DEMANDS!O$3,'BY-Demands'!$J$5:$AK$14,MATCH($E49,'BY-Demands'!$I$5:$I$14,0),FALSE)*HLOOKUP(REG_TRA_DEMANDS!$F49,DEMANDS!$H$2:$CL$25,MATCH($E49,DEMANDS!$F$2:$F$25,0),FALSE)/HLOOKUP(2018,DEMANDS!$H$2:$CL$25,MATCH($E49,DEMANDS!$F$2:$F$25,0),FALSE)</f>
        <v>0.73248523003168164</v>
      </c>
      <c r="P49" s="10">
        <f>HLOOKUP(REG_TRA_DEMANDS!P$3,'BY-Demands'!$J$5:$AK$14,MATCH($E49,'BY-Demands'!$I$5:$I$14,0),FALSE)*HLOOKUP(REG_TRA_DEMANDS!$F49,DEMANDS!$H$2:$CL$25,MATCH($E49,DEMANDS!$F$2:$F$25,0),FALSE)/HLOOKUP(2018,DEMANDS!$H$2:$CL$25,MATCH($E49,DEMANDS!$F$2:$F$25,0),FALSE)</f>
        <v>0.82686404524332002</v>
      </c>
      <c r="Q49" s="10">
        <f>HLOOKUP(REG_TRA_DEMANDS!Q$3,'BY-Demands'!$J$5:$AK$14,MATCH($E49,'BY-Demands'!$I$5:$I$14,0),FALSE)*HLOOKUP(REG_TRA_DEMANDS!$F49,DEMANDS!$H$2:$CL$25,MATCH($E49,DEMANDS!$F$2:$F$25,0),FALSE)/HLOOKUP(2018,DEMANDS!$H$2:$CL$25,MATCH($E49,DEMANDS!$F$2:$F$25,0),FALSE)</f>
        <v>1.4664650160411175</v>
      </c>
      <c r="R49" s="10">
        <f>HLOOKUP(REG_TRA_DEMANDS!R$3,'BY-Demands'!$J$5:$AK$14,MATCH($E49,'BY-Demands'!$I$5:$I$14,0),FALSE)*HLOOKUP(REG_TRA_DEMANDS!$F49,DEMANDS!$H$2:$CL$25,MATCH($E49,DEMANDS!$F$2:$F$25,0),FALSE)/HLOOKUP(2018,DEMANDS!$H$2:$CL$25,MATCH($E49,DEMANDS!$F$2:$F$25,0),FALSE)</f>
        <v>1.2444252611573943</v>
      </c>
      <c r="S49" s="10">
        <f>HLOOKUP(REG_TRA_DEMANDS!S$3,'BY-Demands'!$J$5:$AK$14,MATCH($E49,'BY-Demands'!$I$5:$I$14,0),FALSE)*HLOOKUP(REG_TRA_DEMANDS!$F49,DEMANDS!$H$2:$CL$25,MATCH($E49,DEMANDS!$F$2:$F$25,0),FALSE)/HLOOKUP(2018,DEMANDS!$H$2:$CL$25,MATCH($E49,DEMANDS!$F$2:$F$25,0),FALSE)</f>
        <v>1.1286318041831969</v>
      </c>
      <c r="T49" s="10">
        <f>HLOOKUP(REG_TRA_DEMANDS!T$3,'BY-Demands'!$J$5:$AK$14,MATCH($E49,'BY-Demands'!$I$5:$I$14,0),FALSE)*HLOOKUP(REG_TRA_DEMANDS!$F49,DEMANDS!$H$2:$CL$25,MATCH($E49,DEMANDS!$F$2:$F$25,0),FALSE)/HLOOKUP(2018,DEMANDS!$H$2:$CL$25,MATCH($E49,DEMANDS!$F$2:$F$25,0),FALSE)</f>
        <v>4.561155300981941</v>
      </c>
      <c r="U49" s="10">
        <f>HLOOKUP(REG_TRA_DEMANDS!U$3,'BY-Demands'!$J$5:$AK$14,MATCH($E49,'BY-Demands'!$I$5:$I$14,0),FALSE)*HLOOKUP(REG_TRA_DEMANDS!$F49,DEMANDS!$H$2:$CL$25,MATCH($E49,DEMANDS!$F$2:$F$25,0),FALSE)/HLOOKUP(2018,DEMANDS!$H$2:$CL$25,MATCH($E49,DEMANDS!$F$2:$F$25,0),FALSE)</f>
        <v>1.4928649035863981</v>
      </c>
      <c r="V49" s="10">
        <f>HLOOKUP(REG_TRA_DEMANDS!V$3,'BY-Demands'!$J$5:$AK$14,MATCH($E49,'BY-Demands'!$I$5:$I$14,0),FALSE)*HLOOKUP(REG_TRA_DEMANDS!$F49,DEMANDS!$H$2:$CL$25,MATCH($E49,DEMANDS!$F$2:$F$25,0),FALSE)/HLOOKUP(2018,DEMANDS!$H$2:$CL$25,MATCH($E49,DEMANDS!$F$2:$F$25,0),FALSE)</f>
        <v>1.6813500254255451</v>
      </c>
      <c r="W49" s="10">
        <f>HLOOKUP(REG_TRA_DEMANDS!W$3,'BY-Demands'!$J$5:$AK$14,MATCH($E49,'BY-Demands'!$I$5:$I$14,0),FALSE)*HLOOKUP(REG_TRA_DEMANDS!$F49,DEMANDS!$H$2:$CL$25,MATCH($E49,DEMANDS!$F$2:$F$25,0),FALSE)/HLOOKUP(2018,DEMANDS!$H$2:$CL$25,MATCH($E49,DEMANDS!$F$2:$F$25,0),FALSE)</f>
        <v>1.6307103115999126</v>
      </c>
      <c r="X49" s="10">
        <f>HLOOKUP(REG_TRA_DEMANDS!X$3,'BY-Demands'!$J$5:$AK$14,MATCH($E49,'BY-Demands'!$I$5:$I$14,0),FALSE)*HLOOKUP(REG_TRA_DEMANDS!$F49,DEMANDS!$H$2:$CL$25,MATCH($E49,DEMANDS!$F$2:$F$25,0),FALSE)/HLOOKUP(2018,DEMANDS!$H$2:$CL$25,MATCH($E49,DEMANDS!$F$2:$F$25,0),FALSE)</f>
        <v>1.0287776549178269</v>
      </c>
      <c r="Y49" s="10">
        <f>HLOOKUP(REG_TRA_DEMANDS!Y$3,'BY-Demands'!$J$5:$AK$14,MATCH($E49,'BY-Demands'!$I$5:$I$14,0),FALSE)*HLOOKUP(REG_TRA_DEMANDS!$F49,DEMANDS!$H$2:$CL$25,MATCH($E49,DEMANDS!$F$2:$F$25,0),FALSE)/HLOOKUP(2018,DEMANDS!$H$2:$CL$25,MATCH($E49,DEMANDS!$F$2:$F$25,0),FALSE)</f>
        <v>2.3033712550133041</v>
      </c>
      <c r="Z49" s="10">
        <f>HLOOKUP(REG_TRA_DEMANDS!Z$3,'BY-Demands'!$J$5:$AK$14,MATCH($E49,'BY-Demands'!$I$5:$I$14,0),FALSE)*HLOOKUP(REG_TRA_DEMANDS!$F49,DEMANDS!$H$2:$CL$25,MATCH($E49,DEMANDS!$F$2:$F$25,0),FALSE)/HLOOKUP(2018,DEMANDS!$H$2:$CL$25,MATCH($E49,DEMANDS!$F$2:$F$25,0),FALSE)</f>
        <v>0.30188492007440809</v>
      </c>
      <c r="AA49" s="10">
        <f>HLOOKUP(REG_TRA_DEMANDS!AA$3,'BY-Demands'!$J$5:$AK$14,MATCH($E49,'BY-Demands'!$I$5:$I$14,0),FALSE)*HLOOKUP(REG_TRA_DEMANDS!$F49,DEMANDS!$H$2:$CL$25,MATCH($E49,DEMANDS!$F$2:$F$25,0),FALSE)/HLOOKUP(2018,DEMANDS!$H$2:$CL$25,MATCH($E49,DEMANDS!$F$2:$F$25,0),FALSE)</f>
        <v>1.2756783499537647</v>
      </c>
      <c r="AB49" s="10">
        <f>HLOOKUP(REG_TRA_DEMANDS!AB$3,'BY-Demands'!$J$5:$AK$14,MATCH($E49,'BY-Demands'!$I$5:$I$14,0),FALSE)*HLOOKUP(REG_TRA_DEMANDS!$F49,DEMANDS!$H$2:$CL$25,MATCH($E49,DEMANDS!$F$2:$F$25,0),FALSE)/HLOOKUP(2018,DEMANDS!$H$2:$CL$25,MATCH($E49,DEMANDS!$F$2:$F$25,0),FALSE)</f>
        <v>0.68686455376364053</v>
      </c>
      <c r="AC49" s="10">
        <f>HLOOKUP(REG_TRA_DEMANDS!AC$3,'BY-Demands'!$J$5:$AK$14,MATCH($E49,'BY-Demands'!$I$5:$I$14,0),FALSE)*HLOOKUP(REG_TRA_DEMANDS!$F49,DEMANDS!$H$2:$CL$25,MATCH($E49,DEMANDS!$F$2:$F$25,0),FALSE)/HLOOKUP(2018,DEMANDS!$H$2:$CL$25,MATCH($E49,DEMANDS!$F$2:$F$25,0),FALSE)</f>
        <v>0.56034081965047899</v>
      </c>
      <c r="AD49" s="10">
        <f>HLOOKUP(REG_TRA_DEMANDS!AD$3,'BY-Demands'!$J$5:$AK$14,MATCH($E49,'BY-Demands'!$I$5:$I$14,0),FALSE)*HLOOKUP(REG_TRA_DEMANDS!$F49,DEMANDS!$H$2:$CL$25,MATCH($E49,DEMANDS!$F$2:$F$25,0),FALSE)/HLOOKUP(2018,DEMANDS!$H$2:$CL$25,MATCH($E49,DEMANDS!$F$2:$F$25,0),FALSE)</f>
        <v>0.60885067349101052</v>
      </c>
      <c r="AE49" s="10">
        <f>HLOOKUP(REG_TRA_DEMANDS!AE$3,'BY-Demands'!$J$5:$AK$14,MATCH($E49,'BY-Demands'!$I$5:$I$14,0),FALSE)*HLOOKUP(REG_TRA_DEMANDS!$F49,DEMANDS!$H$2:$CL$25,MATCH($E49,DEMANDS!$F$2:$F$25,0),FALSE)/HLOOKUP(2018,DEMANDS!$H$2:$CL$25,MATCH($E49,DEMANDS!$F$2:$F$25,0),FALSE)</f>
        <v>1.121297018419541</v>
      </c>
      <c r="AF49" s="10">
        <f>HLOOKUP(REG_TRA_DEMANDS!AF$3,'BY-Demands'!$J$5:$AK$14,MATCH($E49,'BY-Demands'!$I$5:$I$14,0),FALSE)*HLOOKUP(REG_TRA_DEMANDS!$F49,DEMANDS!$H$2:$CL$25,MATCH($E49,DEMANDS!$F$2:$F$25,0),FALSE)/HLOOKUP(2018,DEMANDS!$H$2:$CL$25,MATCH($E49,DEMANDS!$F$2:$F$25,0),FALSE)</f>
        <v>0.61667084502738201</v>
      </c>
    </row>
    <row r="50" spans="4:32" x14ac:dyDescent="0.25">
      <c r="D50" s="1" t="s">
        <v>8</v>
      </c>
      <c r="E50" s="1" t="str">
        <f>DEMANDS!$F$18</f>
        <v>TRAPM</v>
      </c>
      <c r="F50" s="1">
        <v>2039</v>
      </c>
      <c r="G50" s="10">
        <f>HLOOKUP(REG_TRA_DEMANDS!G$3,'BY-Demands'!$J$5:$AK$14,MATCH($E50,'BY-Demands'!$I$5:$I$14,0),FALSE)*HLOOKUP(REG_TRA_DEMANDS!$F50,DEMANDS!$H$2:$CL$25,MATCH($E50,DEMANDS!$F$2:$F$25,0),FALSE)/HLOOKUP(2018,DEMANDS!$H$2:$CL$25,MATCH($E50,DEMANDS!$F$2:$F$25,0),FALSE)</f>
        <v>0.56836259806179756</v>
      </c>
      <c r="H50" s="10">
        <f>HLOOKUP(REG_TRA_DEMANDS!H$3,'BY-Demands'!$J$5:$AK$14,MATCH($E50,'BY-Demands'!$I$5:$I$14,0),FALSE)*HLOOKUP(REG_TRA_DEMANDS!$F50,DEMANDS!$H$2:$CL$25,MATCH($E50,DEMANDS!$F$2:$F$25,0),FALSE)/HLOOKUP(2018,DEMANDS!$H$2:$CL$25,MATCH($E50,DEMANDS!$F$2:$F$25,0),FALSE)</f>
        <v>9.9532705649303583</v>
      </c>
      <c r="I50" s="10">
        <f>HLOOKUP(REG_TRA_DEMANDS!I$3,'BY-Demands'!$J$5:$AK$14,MATCH($E50,'BY-Demands'!$I$5:$I$14,0),FALSE)*HLOOKUP(REG_TRA_DEMANDS!$F50,DEMANDS!$H$2:$CL$25,MATCH($E50,DEMANDS!$F$2:$F$25,0),FALSE)/HLOOKUP(2018,DEMANDS!$H$2:$CL$25,MATCH($E50,DEMANDS!$F$2:$F$25,0),FALSE)</f>
        <v>2.0268025942603418</v>
      </c>
      <c r="J50" s="10">
        <f>HLOOKUP(REG_TRA_DEMANDS!J$3,'BY-Demands'!$J$5:$AK$14,MATCH($E50,'BY-Demands'!$I$5:$I$14,0),FALSE)*HLOOKUP(REG_TRA_DEMANDS!$F50,DEMANDS!$H$2:$CL$25,MATCH($E50,DEMANDS!$F$2:$F$25,0),FALSE)/HLOOKUP(2018,DEMANDS!$H$2:$CL$25,MATCH($E50,DEMANDS!$F$2:$F$25,0),FALSE)</f>
        <v>0.96256792835076055</v>
      </c>
      <c r="K50" s="10">
        <f>HLOOKUP(REG_TRA_DEMANDS!K$3,'BY-Demands'!$J$5:$AK$14,MATCH($E50,'BY-Demands'!$I$5:$I$14,0),FALSE)*HLOOKUP(REG_TRA_DEMANDS!$F50,DEMANDS!$H$2:$CL$25,MATCH($E50,DEMANDS!$F$2:$F$25,0),FALSE)/HLOOKUP(2018,DEMANDS!$H$2:$CL$25,MATCH($E50,DEMANDS!$F$2:$F$25,0),FALSE)</f>
        <v>0.72420257412283806</v>
      </c>
      <c r="L50" s="10">
        <f>HLOOKUP(REG_TRA_DEMANDS!L$3,'BY-Demands'!$J$5:$AK$14,MATCH($E50,'BY-Demands'!$I$5:$I$14,0),FALSE)*HLOOKUP(REG_TRA_DEMANDS!$F50,DEMANDS!$H$2:$CL$25,MATCH($E50,DEMANDS!$F$2:$F$25,0),FALSE)/HLOOKUP(2018,DEMANDS!$H$2:$CL$25,MATCH($E50,DEMANDS!$F$2:$F$25,0),FALSE)</f>
        <v>0.37310543639341848</v>
      </c>
      <c r="M50" s="10">
        <f>HLOOKUP(REG_TRA_DEMANDS!M$3,'BY-Demands'!$J$5:$AK$14,MATCH($E50,'BY-Demands'!$I$5:$I$14,0),FALSE)*HLOOKUP(REG_TRA_DEMANDS!$F50,DEMANDS!$H$2:$CL$25,MATCH($E50,DEMANDS!$F$2:$F$25,0),FALSE)/HLOOKUP(2018,DEMANDS!$H$2:$CL$25,MATCH($E50,DEMANDS!$F$2:$F$25,0),FALSE)</f>
        <v>1.004978970904564</v>
      </c>
      <c r="N50" s="10">
        <f>HLOOKUP(REG_TRA_DEMANDS!N$3,'BY-Demands'!$J$5:$AK$14,MATCH($E50,'BY-Demands'!$I$5:$I$14,0),FALSE)*HLOOKUP(REG_TRA_DEMANDS!$F50,DEMANDS!$H$2:$CL$25,MATCH($E50,DEMANDS!$F$2:$F$25,0),FALSE)/HLOOKUP(2018,DEMANDS!$H$2:$CL$25,MATCH($E50,DEMANDS!$F$2:$F$25,0),FALSE)</f>
        <v>1.7447583699008136</v>
      </c>
      <c r="O50" s="10">
        <f>HLOOKUP(REG_TRA_DEMANDS!O$3,'BY-Demands'!$J$5:$AK$14,MATCH($E50,'BY-Demands'!$I$5:$I$14,0),FALSE)*HLOOKUP(REG_TRA_DEMANDS!$F50,DEMANDS!$H$2:$CL$25,MATCH($E50,DEMANDS!$F$2:$F$25,0),FALSE)/HLOOKUP(2018,DEMANDS!$H$2:$CL$25,MATCH($E50,DEMANDS!$F$2:$F$25,0),FALSE)</f>
        <v>0.73941240530162489</v>
      </c>
      <c r="P50" s="10">
        <f>HLOOKUP(REG_TRA_DEMANDS!P$3,'BY-Demands'!$J$5:$AK$14,MATCH($E50,'BY-Demands'!$I$5:$I$14,0),FALSE)*HLOOKUP(REG_TRA_DEMANDS!$F50,DEMANDS!$H$2:$CL$25,MATCH($E50,DEMANDS!$F$2:$F$25,0),FALSE)/HLOOKUP(2018,DEMANDS!$H$2:$CL$25,MATCH($E50,DEMANDS!$F$2:$F$25,0),FALSE)</f>
        <v>0.8346837690151796</v>
      </c>
      <c r="Q50" s="10">
        <f>HLOOKUP(REG_TRA_DEMANDS!Q$3,'BY-Demands'!$J$5:$AK$14,MATCH($E50,'BY-Demands'!$I$5:$I$14,0),FALSE)*HLOOKUP(REG_TRA_DEMANDS!$F50,DEMANDS!$H$2:$CL$25,MATCH($E50,DEMANDS!$F$2:$F$25,0),FALSE)/HLOOKUP(2018,DEMANDS!$H$2:$CL$25,MATCH($E50,DEMANDS!$F$2:$F$25,0),FALSE)</f>
        <v>1.480333500724307</v>
      </c>
      <c r="R50" s="10">
        <f>HLOOKUP(REG_TRA_DEMANDS!R$3,'BY-Demands'!$J$5:$AK$14,MATCH($E50,'BY-Demands'!$I$5:$I$14,0),FALSE)*HLOOKUP(REG_TRA_DEMANDS!$F50,DEMANDS!$H$2:$CL$25,MATCH($E50,DEMANDS!$F$2:$F$25,0),FALSE)/HLOOKUP(2018,DEMANDS!$H$2:$CL$25,MATCH($E50,DEMANDS!$F$2:$F$25,0),FALSE)</f>
        <v>1.2561938969481927</v>
      </c>
      <c r="S50" s="10">
        <f>HLOOKUP(REG_TRA_DEMANDS!S$3,'BY-Demands'!$J$5:$AK$14,MATCH($E50,'BY-Demands'!$I$5:$I$14,0),FALSE)*HLOOKUP(REG_TRA_DEMANDS!$F50,DEMANDS!$H$2:$CL$25,MATCH($E50,DEMANDS!$F$2:$F$25,0),FALSE)/HLOOKUP(2018,DEMANDS!$H$2:$CL$25,MATCH($E50,DEMANDS!$F$2:$F$25,0),FALSE)</f>
        <v>1.1393053713791812</v>
      </c>
      <c r="T50" s="10">
        <f>HLOOKUP(REG_TRA_DEMANDS!T$3,'BY-Demands'!$J$5:$AK$14,MATCH($E50,'BY-Demands'!$I$5:$I$14,0),FALSE)*HLOOKUP(REG_TRA_DEMANDS!$F50,DEMANDS!$H$2:$CL$25,MATCH($E50,DEMANDS!$F$2:$F$25,0),FALSE)/HLOOKUP(2018,DEMANDS!$H$2:$CL$25,MATCH($E50,DEMANDS!$F$2:$F$25,0),FALSE)</f>
        <v>4.6042905355339956</v>
      </c>
      <c r="U50" s="10">
        <f>HLOOKUP(REG_TRA_DEMANDS!U$3,'BY-Demands'!$J$5:$AK$14,MATCH($E50,'BY-Demands'!$I$5:$I$14,0),FALSE)*HLOOKUP(REG_TRA_DEMANDS!$F50,DEMANDS!$H$2:$CL$25,MATCH($E50,DEMANDS!$F$2:$F$25,0),FALSE)/HLOOKUP(2018,DEMANDS!$H$2:$CL$25,MATCH($E50,DEMANDS!$F$2:$F$25,0),FALSE)</f>
        <v>1.5069830542568798</v>
      </c>
      <c r="V50" s="10">
        <f>HLOOKUP(REG_TRA_DEMANDS!V$3,'BY-Demands'!$J$5:$AK$14,MATCH($E50,'BY-Demands'!$I$5:$I$14,0),FALSE)*HLOOKUP(REG_TRA_DEMANDS!$F50,DEMANDS!$H$2:$CL$25,MATCH($E50,DEMANDS!$F$2:$F$25,0),FALSE)/HLOOKUP(2018,DEMANDS!$H$2:$CL$25,MATCH($E50,DEMANDS!$F$2:$F$25,0),FALSE)</f>
        <v>1.6972506959629463</v>
      </c>
      <c r="W50" s="10">
        <f>HLOOKUP(REG_TRA_DEMANDS!W$3,'BY-Demands'!$J$5:$AK$14,MATCH($E50,'BY-Demands'!$I$5:$I$14,0),FALSE)*HLOOKUP(REG_TRA_DEMANDS!$F50,DEMANDS!$H$2:$CL$25,MATCH($E50,DEMANDS!$F$2:$F$25,0),FALSE)/HLOOKUP(2018,DEMANDS!$H$2:$CL$25,MATCH($E50,DEMANDS!$F$2:$F$25,0),FALSE)</f>
        <v>1.646132078046272</v>
      </c>
      <c r="X50" s="10">
        <f>HLOOKUP(REG_TRA_DEMANDS!X$3,'BY-Demands'!$J$5:$AK$14,MATCH($E50,'BY-Demands'!$I$5:$I$14,0),FALSE)*HLOOKUP(REG_TRA_DEMANDS!$F50,DEMANDS!$H$2:$CL$25,MATCH($E50,DEMANDS!$F$2:$F$25,0),FALSE)/HLOOKUP(2018,DEMANDS!$H$2:$CL$25,MATCH($E50,DEMANDS!$F$2:$F$25,0),FALSE)</f>
        <v>1.0385068929109382</v>
      </c>
      <c r="Y50" s="10">
        <f>HLOOKUP(REG_TRA_DEMANDS!Y$3,'BY-Demands'!$J$5:$AK$14,MATCH($E50,'BY-Demands'!$I$5:$I$14,0),FALSE)*HLOOKUP(REG_TRA_DEMANDS!$F50,DEMANDS!$H$2:$CL$25,MATCH($E50,DEMANDS!$F$2:$F$25,0),FALSE)/HLOOKUP(2018,DEMANDS!$H$2:$CL$25,MATCH($E50,DEMANDS!$F$2:$F$25,0),FALSE)</f>
        <v>2.3251544333506149</v>
      </c>
      <c r="Z50" s="10">
        <f>HLOOKUP(REG_TRA_DEMANDS!Z$3,'BY-Demands'!$J$5:$AK$14,MATCH($E50,'BY-Demands'!$I$5:$I$14,0),FALSE)*HLOOKUP(REG_TRA_DEMANDS!$F50,DEMANDS!$H$2:$CL$25,MATCH($E50,DEMANDS!$F$2:$F$25,0),FALSE)/HLOOKUP(2018,DEMANDS!$H$2:$CL$25,MATCH($E50,DEMANDS!$F$2:$F$25,0),FALSE)</f>
        <v>0.30473987150137105</v>
      </c>
      <c r="AA50" s="10">
        <f>HLOOKUP(REG_TRA_DEMANDS!AA$3,'BY-Demands'!$J$5:$AK$14,MATCH($E50,'BY-Demands'!$I$5:$I$14,0),FALSE)*HLOOKUP(REG_TRA_DEMANDS!$F50,DEMANDS!$H$2:$CL$25,MATCH($E50,DEMANDS!$F$2:$F$25,0),FALSE)/HLOOKUP(2018,DEMANDS!$H$2:$CL$25,MATCH($E50,DEMANDS!$F$2:$F$25,0),FALSE)</f>
        <v>1.2877425488698568</v>
      </c>
      <c r="AB50" s="10">
        <f>HLOOKUP(REG_TRA_DEMANDS!AB$3,'BY-Demands'!$J$5:$AK$14,MATCH($E50,'BY-Demands'!$I$5:$I$14,0),FALSE)*HLOOKUP(REG_TRA_DEMANDS!$F50,DEMANDS!$H$2:$CL$25,MATCH($E50,DEMANDS!$F$2:$F$25,0),FALSE)/HLOOKUP(2018,DEMANDS!$H$2:$CL$25,MATCH($E50,DEMANDS!$F$2:$F$25,0),FALSE)</f>
        <v>0.69336029040863234</v>
      </c>
      <c r="AC50" s="10">
        <f>HLOOKUP(REG_TRA_DEMANDS!AC$3,'BY-Demands'!$J$5:$AK$14,MATCH($E50,'BY-Demands'!$I$5:$I$14,0),FALSE)*HLOOKUP(REG_TRA_DEMANDS!$F50,DEMANDS!$H$2:$CL$25,MATCH($E50,DEMANDS!$F$2:$F$25,0),FALSE)/HLOOKUP(2018,DEMANDS!$H$2:$CL$25,MATCH($E50,DEMANDS!$F$2:$F$25,0),FALSE)</f>
        <v>0.56564001055492175</v>
      </c>
      <c r="AD50" s="10">
        <f>HLOOKUP(REG_TRA_DEMANDS!AD$3,'BY-Demands'!$J$5:$AK$14,MATCH($E50,'BY-Demands'!$I$5:$I$14,0),FALSE)*HLOOKUP(REG_TRA_DEMANDS!$F50,DEMANDS!$H$2:$CL$25,MATCH($E50,DEMANDS!$F$2:$F$25,0),FALSE)/HLOOKUP(2018,DEMANDS!$H$2:$CL$25,MATCH($E50,DEMANDS!$F$2:$F$25,0),FALSE)</f>
        <v>0.61460862621903045</v>
      </c>
      <c r="AE50" s="10">
        <f>HLOOKUP(REG_TRA_DEMANDS!AE$3,'BY-Demands'!$J$5:$AK$14,MATCH($E50,'BY-Demands'!$I$5:$I$14,0),FALSE)*HLOOKUP(REG_TRA_DEMANDS!$F50,DEMANDS!$H$2:$CL$25,MATCH($E50,DEMANDS!$F$2:$F$25,0),FALSE)/HLOOKUP(2018,DEMANDS!$H$2:$CL$25,MATCH($E50,DEMANDS!$F$2:$F$25,0),FALSE)</f>
        <v>1.1319012199212164</v>
      </c>
      <c r="AF50" s="10">
        <f>HLOOKUP(REG_TRA_DEMANDS!AF$3,'BY-Demands'!$J$5:$AK$14,MATCH($E50,'BY-Demands'!$I$5:$I$14,0),FALSE)*HLOOKUP(REG_TRA_DEMANDS!$F50,DEMANDS!$H$2:$CL$25,MATCH($E50,DEMANDS!$F$2:$F$25,0),FALSE)/HLOOKUP(2018,DEMANDS!$H$2:$CL$25,MATCH($E50,DEMANDS!$F$2:$F$25,0),FALSE)</f>
        <v>0.62250275378434616</v>
      </c>
    </row>
    <row r="51" spans="4:32" x14ac:dyDescent="0.25">
      <c r="D51" s="1" t="s">
        <v>8</v>
      </c>
      <c r="E51" s="1" t="str">
        <f>DEMANDS!$F$18</f>
        <v>TRAPM</v>
      </c>
      <c r="F51" s="1">
        <v>2040</v>
      </c>
      <c r="G51" s="10">
        <f>HLOOKUP(REG_TRA_DEMANDS!G$3,'BY-Demands'!$J$5:$AK$14,MATCH($E51,'BY-Demands'!$I$5:$I$14,0),FALSE)*HLOOKUP(REG_TRA_DEMANDS!$F51,DEMANDS!$H$2:$CL$25,MATCH($E51,DEMANDS!$F$2:$F$25,0),FALSE)/HLOOKUP(2018,DEMANDS!$H$2:$CL$25,MATCH($E51,DEMANDS!$F$2:$F$25,0),FALSE)</f>
        <v>0.57368383284980318</v>
      </c>
      <c r="H51" s="10">
        <f>HLOOKUP(REG_TRA_DEMANDS!H$3,'BY-Demands'!$J$5:$AK$14,MATCH($E51,'BY-Demands'!$I$5:$I$14,0),FALSE)*HLOOKUP(REG_TRA_DEMANDS!$F51,DEMANDS!$H$2:$CL$25,MATCH($E51,DEMANDS!$F$2:$F$25,0),FALSE)/HLOOKUP(2018,DEMANDS!$H$2:$CL$25,MATCH($E51,DEMANDS!$F$2:$F$25,0),FALSE)</f>
        <v>10.046457009226931</v>
      </c>
      <c r="I51" s="10">
        <f>HLOOKUP(REG_TRA_DEMANDS!I$3,'BY-Demands'!$J$5:$AK$14,MATCH($E51,'BY-Demands'!$I$5:$I$14,0),FALSE)*HLOOKUP(REG_TRA_DEMANDS!$F51,DEMANDS!$H$2:$CL$25,MATCH($E51,DEMANDS!$F$2:$F$25,0),FALSE)/HLOOKUP(2018,DEMANDS!$H$2:$CL$25,MATCH($E51,DEMANDS!$F$2:$F$25,0),FALSE)</f>
        <v>2.045778319457209</v>
      </c>
      <c r="J51" s="10">
        <f>HLOOKUP(REG_TRA_DEMANDS!J$3,'BY-Demands'!$J$5:$AK$14,MATCH($E51,'BY-Demands'!$I$5:$I$14,0),FALSE)*HLOOKUP(REG_TRA_DEMANDS!$F51,DEMANDS!$H$2:$CL$25,MATCH($E51,DEMANDS!$F$2:$F$25,0),FALSE)/HLOOKUP(2018,DEMANDS!$H$2:$CL$25,MATCH($E51,DEMANDS!$F$2:$F$25,0),FALSE)</f>
        <v>0.97157986890354409</v>
      </c>
      <c r="K51" s="10">
        <f>HLOOKUP(REG_TRA_DEMANDS!K$3,'BY-Demands'!$J$5:$AK$14,MATCH($E51,'BY-Demands'!$I$5:$I$14,0),FALSE)*HLOOKUP(REG_TRA_DEMANDS!$F51,DEMANDS!$H$2:$CL$25,MATCH($E51,DEMANDS!$F$2:$F$25,0),FALSE)/HLOOKUP(2018,DEMANDS!$H$2:$CL$25,MATCH($E51,DEMANDS!$F$2:$F$25,0),FALSE)</f>
        <v>0.73098284422528181</v>
      </c>
      <c r="L51" s="10">
        <f>HLOOKUP(REG_TRA_DEMANDS!L$3,'BY-Demands'!$J$5:$AK$14,MATCH($E51,'BY-Demands'!$I$5:$I$14,0),FALSE)*HLOOKUP(REG_TRA_DEMANDS!$F51,DEMANDS!$H$2:$CL$25,MATCH($E51,DEMANDS!$F$2:$F$25,0),FALSE)/HLOOKUP(2018,DEMANDS!$H$2:$CL$25,MATCH($E51,DEMANDS!$F$2:$F$25,0),FALSE)</f>
        <v>0.37659859663038892</v>
      </c>
      <c r="M51" s="10">
        <f>HLOOKUP(REG_TRA_DEMANDS!M$3,'BY-Demands'!$J$5:$AK$14,MATCH($E51,'BY-Demands'!$I$5:$I$14,0),FALSE)*HLOOKUP(REG_TRA_DEMANDS!$F51,DEMANDS!$H$2:$CL$25,MATCH($E51,DEMANDS!$F$2:$F$25,0),FALSE)/HLOOKUP(2018,DEMANDS!$H$2:$CL$25,MATCH($E51,DEMANDS!$F$2:$F$25,0),FALSE)</f>
        <v>1.0143879803633638</v>
      </c>
      <c r="N51" s="10">
        <f>HLOOKUP(REG_TRA_DEMANDS!N$3,'BY-Demands'!$J$5:$AK$14,MATCH($E51,'BY-Demands'!$I$5:$I$14,0),FALSE)*HLOOKUP(REG_TRA_DEMANDS!$F51,DEMANDS!$H$2:$CL$25,MATCH($E51,DEMANDS!$F$2:$F$25,0),FALSE)/HLOOKUP(2018,DEMANDS!$H$2:$CL$25,MATCH($E51,DEMANDS!$F$2:$F$25,0),FALSE)</f>
        <v>1.7610934858395488</v>
      </c>
      <c r="O51" s="10">
        <f>HLOOKUP(REG_TRA_DEMANDS!O$3,'BY-Demands'!$J$5:$AK$14,MATCH($E51,'BY-Demands'!$I$5:$I$14,0),FALSE)*HLOOKUP(REG_TRA_DEMANDS!$F51,DEMANDS!$H$2:$CL$25,MATCH($E51,DEMANDS!$F$2:$F$25,0),FALSE)/HLOOKUP(2018,DEMANDS!$H$2:$CL$25,MATCH($E51,DEMANDS!$F$2:$F$25,0),FALSE)</f>
        <v>0.74633507584185999</v>
      </c>
      <c r="P51" s="10">
        <f>HLOOKUP(REG_TRA_DEMANDS!P$3,'BY-Demands'!$J$5:$AK$14,MATCH($E51,'BY-Demands'!$I$5:$I$14,0),FALSE)*HLOOKUP(REG_TRA_DEMANDS!$F51,DEMANDS!$H$2:$CL$25,MATCH($E51,DEMANDS!$F$2:$F$25,0),FALSE)/HLOOKUP(2018,DEMANDS!$H$2:$CL$25,MATCH($E51,DEMANDS!$F$2:$F$25,0),FALSE)</f>
        <v>0.84249840763463402</v>
      </c>
      <c r="Q51" s="10">
        <f>HLOOKUP(REG_TRA_DEMANDS!Q$3,'BY-Demands'!$J$5:$AK$14,MATCH($E51,'BY-Demands'!$I$5:$I$14,0),FALSE)*HLOOKUP(REG_TRA_DEMANDS!$F51,DEMANDS!$H$2:$CL$25,MATCH($E51,DEMANDS!$F$2:$F$25,0),FALSE)/HLOOKUP(2018,DEMANDS!$H$2:$CL$25,MATCH($E51,DEMANDS!$F$2:$F$25,0),FALSE)</f>
        <v>1.4941929667566725</v>
      </c>
      <c r="R51" s="10">
        <f>HLOOKUP(REG_TRA_DEMANDS!R$3,'BY-Demands'!$J$5:$AK$14,MATCH($E51,'BY-Demands'!$I$5:$I$14,0),FALSE)*HLOOKUP(REG_TRA_DEMANDS!$F51,DEMANDS!$H$2:$CL$25,MATCH($E51,DEMANDS!$F$2:$F$25,0),FALSE)/HLOOKUP(2018,DEMANDS!$H$2:$CL$25,MATCH($E51,DEMANDS!$F$2:$F$25,0),FALSE)</f>
        <v>1.2679548796161517</v>
      </c>
      <c r="S51" s="10">
        <f>HLOOKUP(REG_TRA_DEMANDS!S$3,'BY-Demands'!$J$5:$AK$14,MATCH($E51,'BY-Demands'!$I$5:$I$14,0),FALSE)*HLOOKUP(REG_TRA_DEMANDS!$F51,DEMANDS!$H$2:$CL$25,MATCH($E51,DEMANDS!$F$2:$F$25,0),FALSE)/HLOOKUP(2018,DEMANDS!$H$2:$CL$25,MATCH($E51,DEMANDS!$F$2:$F$25,0),FALSE)</f>
        <v>1.1499719975734781</v>
      </c>
      <c r="T51" s="10">
        <f>HLOOKUP(REG_TRA_DEMANDS!T$3,'BY-Demands'!$J$5:$AK$14,MATCH($E51,'BY-Demands'!$I$5:$I$14,0),FALSE)*HLOOKUP(REG_TRA_DEMANDS!$F51,DEMANDS!$H$2:$CL$25,MATCH($E51,DEMANDS!$F$2:$F$25,0),FALSE)/HLOOKUP(2018,DEMANDS!$H$2:$CL$25,MATCH($E51,DEMANDS!$F$2:$F$25,0),FALSE)</f>
        <v>4.6473977193200486</v>
      </c>
      <c r="U51" s="10">
        <f>HLOOKUP(REG_TRA_DEMANDS!U$3,'BY-Demands'!$J$5:$AK$14,MATCH($E51,'BY-Demands'!$I$5:$I$14,0),FALSE)*HLOOKUP(REG_TRA_DEMANDS!$F51,DEMANDS!$H$2:$CL$25,MATCH($E51,DEMANDS!$F$2:$F$25,0),FALSE)/HLOOKUP(2018,DEMANDS!$H$2:$CL$25,MATCH($E51,DEMANDS!$F$2:$F$25,0),FALSE)</f>
        <v>1.5210920239191918</v>
      </c>
      <c r="V51" s="10">
        <f>HLOOKUP(REG_TRA_DEMANDS!V$3,'BY-Demands'!$J$5:$AK$14,MATCH($E51,'BY-Demands'!$I$5:$I$14,0),FALSE)*HLOOKUP(REG_TRA_DEMANDS!$F51,DEMANDS!$H$2:$CL$25,MATCH($E51,DEMANDS!$F$2:$F$25,0),FALSE)/HLOOKUP(2018,DEMANDS!$H$2:$CL$25,MATCH($E51,DEMANDS!$F$2:$F$25,0),FALSE)</f>
        <v>1.7131410263226912</v>
      </c>
      <c r="W51" s="10">
        <f>HLOOKUP(REG_TRA_DEMANDS!W$3,'BY-Demands'!$J$5:$AK$14,MATCH($E51,'BY-Demands'!$I$5:$I$14,0),FALSE)*HLOOKUP(REG_TRA_DEMANDS!$F51,DEMANDS!$H$2:$CL$25,MATCH($E51,DEMANDS!$F$2:$F$25,0),FALSE)/HLOOKUP(2018,DEMANDS!$H$2:$CL$25,MATCH($E51,DEMANDS!$F$2:$F$25,0),FALSE)</f>
        <v>1.6615438157454501</v>
      </c>
      <c r="X51" s="10">
        <f>HLOOKUP(REG_TRA_DEMANDS!X$3,'BY-Demands'!$J$5:$AK$14,MATCH($E51,'BY-Demands'!$I$5:$I$14,0),FALSE)*HLOOKUP(REG_TRA_DEMANDS!$F51,DEMANDS!$H$2:$CL$25,MATCH($E51,DEMANDS!$F$2:$F$25,0),FALSE)/HLOOKUP(2018,DEMANDS!$H$2:$CL$25,MATCH($E51,DEMANDS!$F$2:$F$25,0),FALSE)</f>
        <v>1.0482298039979561</v>
      </c>
      <c r="Y51" s="10">
        <f>HLOOKUP(REG_TRA_DEMANDS!Y$3,'BY-Demands'!$J$5:$AK$14,MATCH($E51,'BY-Demands'!$I$5:$I$14,0),FALSE)*HLOOKUP(REG_TRA_DEMANDS!$F51,DEMANDS!$H$2:$CL$25,MATCH($E51,DEMANDS!$F$2:$F$25,0),FALSE)/HLOOKUP(2018,DEMANDS!$H$2:$CL$25,MATCH($E51,DEMANDS!$F$2:$F$25,0),FALSE)</f>
        <v>2.3469234461259516</v>
      </c>
      <c r="Z51" s="10">
        <f>HLOOKUP(REG_TRA_DEMANDS!Z$3,'BY-Demands'!$J$5:$AK$14,MATCH($E51,'BY-Demands'!$I$5:$I$14,0),FALSE)*HLOOKUP(REG_TRA_DEMANDS!$F51,DEMANDS!$H$2:$CL$25,MATCH($E51,DEMANDS!$F$2:$F$25,0),FALSE)/HLOOKUP(2018,DEMANDS!$H$2:$CL$25,MATCH($E51,DEMANDS!$F$2:$F$25,0),FALSE)</f>
        <v>0.30759296635851913</v>
      </c>
      <c r="AA51" s="10">
        <f>HLOOKUP(REG_TRA_DEMANDS!AA$3,'BY-Demands'!$J$5:$AK$14,MATCH($E51,'BY-Demands'!$I$5:$I$14,0),FALSE)*HLOOKUP(REG_TRA_DEMANDS!$F51,DEMANDS!$H$2:$CL$25,MATCH($E51,DEMANDS!$F$2:$F$25,0),FALSE)/HLOOKUP(2018,DEMANDS!$H$2:$CL$25,MATCH($E51,DEMANDS!$F$2:$F$25,0),FALSE)</f>
        <v>1.2997989024589369</v>
      </c>
      <c r="AB51" s="10">
        <f>HLOOKUP(REG_TRA_DEMANDS!AB$3,'BY-Demands'!$J$5:$AK$14,MATCH($E51,'BY-Demands'!$I$5:$I$14,0),FALSE)*HLOOKUP(REG_TRA_DEMANDS!$F51,DEMANDS!$H$2:$CL$25,MATCH($E51,DEMANDS!$F$2:$F$25,0),FALSE)/HLOOKUP(2018,DEMANDS!$H$2:$CL$25,MATCH($E51,DEMANDS!$F$2:$F$25,0),FALSE)</f>
        <v>0.69985180288768356</v>
      </c>
      <c r="AC51" s="10">
        <f>HLOOKUP(REG_TRA_DEMANDS!AC$3,'BY-Demands'!$J$5:$AK$14,MATCH($E51,'BY-Demands'!$I$5:$I$14,0),FALSE)*HLOOKUP(REG_TRA_DEMANDS!$F51,DEMANDS!$H$2:$CL$25,MATCH($E51,DEMANDS!$F$2:$F$25,0),FALSE)/HLOOKUP(2018,DEMANDS!$H$2:$CL$25,MATCH($E51,DEMANDS!$F$2:$F$25,0),FALSE)</f>
        <v>0.57093575540498209</v>
      </c>
      <c r="AD51" s="10">
        <f>HLOOKUP(REG_TRA_DEMANDS!AD$3,'BY-Demands'!$J$5:$AK$14,MATCH($E51,'BY-Demands'!$I$5:$I$14,0),FALSE)*HLOOKUP(REG_TRA_DEMANDS!$F51,DEMANDS!$H$2:$CL$25,MATCH($E51,DEMANDS!$F$2:$F$25,0),FALSE)/HLOOKUP(2018,DEMANDS!$H$2:$CL$25,MATCH($E51,DEMANDS!$F$2:$F$25,0),FALSE)</f>
        <v>0.62036283456067332</v>
      </c>
      <c r="AE51" s="10">
        <f>HLOOKUP(REG_TRA_DEMANDS!AE$3,'BY-Demands'!$J$5:$AK$14,MATCH($E51,'BY-Demands'!$I$5:$I$14,0),FALSE)*HLOOKUP(REG_TRA_DEMANDS!$F51,DEMANDS!$H$2:$CL$25,MATCH($E51,DEMANDS!$F$2:$F$25,0),FALSE)/HLOOKUP(2018,DEMANDS!$H$2:$CL$25,MATCH($E51,DEMANDS!$F$2:$F$25,0),FALSE)</f>
        <v>1.1424985255295914</v>
      </c>
      <c r="AF51" s="10">
        <f>HLOOKUP(REG_TRA_DEMANDS!AF$3,'BY-Demands'!$J$5:$AK$14,MATCH($E51,'BY-Demands'!$I$5:$I$14,0),FALSE)*HLOOKUP(REG_TRA_DEMANDS!$F51,DEMANDS!$H$2:$CL$25,MATCH($E51,DEMANDS!$F$2:$F$25,0),FALSE)/HLOOKUP(2018,DEMANDS!$H$2:$CL$25,MATCH($E51,DEMANDS!$F$2:$F$25,0),FALSE)</f>
        <v>0.62833087006145982</v>
      </c>
    </row>
    <row r="52" spans="4:32" x14ac:dyDescent="0.25">
      <c r="D52" s="1" t="s">
        <v>8</v>
      </c>
      <c r="E52" s="1" t="str">
        <f>DEMANDS!$F$18</f>
        <v>TRAPM</v>
      </c>
      <c r="F52" s="1">
        <v>2045</v>
      </c>
      <c r="G52" s="10">
        <f>HLOOKUP(REG_TRA_DEMANDS!G$3,'BY-Demands'!$J$5:$AK$14,MATCH($E52,'BY-Demands'!$I$5:$I$14,0),FALSE)*HLOOKUP(REG_TRA_DEMANDS!$F52,DEMANDS!$H$2:$CL$25,MATCH($E52,DEMANDS!$F$2:$F$25,0),FALSE)/HLOOKUP(2018,DEMANDS!$H$2:$CL$25,MATCH($E52,DEMANDS!$F$2:$F$25,0),FALSE)</f>
        <v>0.60282238809625444</v>
      </c>
      <c r="H52" s="10">
        <f>HLOOKUP(REG_TRA_DEMANDS!H$3,'BY-Demands'!$J$5:$AK$14,MATCH($E52,'BY-Demands'!$I$5:$I$14,0),FALSE)*HLOOKUP(REG_TRA_DEMANDS!$F52,DEMANDS!$H$2:$CL$25,MATCH($E52,DEMANDS!$F$2:$F$25,0),FALSE)/HLOOKUP(2018,DEMANDS!$H$2:$CL$25,MATCH($E52,DEMANDS!$F$2:$F$25,0),FALSE)</f>
        <v>10.556736758858809</v>
      </c>
      <c r="I52" s="10">
        <f>HLOOKUP(REG_TRA_DEMANDS!I$3,'BY-Demands'!$J$5:$AK$14,MATCH($E52,'BY-Demands'!$I$5:$I$14,0),FALSE)*HLOOKUP(REG_TRA_DEMANDS!$F52,DEMANDS!$H$2:$CL$25,MATCH($E52,DEMANDS!$F$2:$F$25,0),FALSE)/HLOOKUP(2018,DEMANDS!$H$2:$CL$25,MATCH($E52,DEMANDS!$F$2:$F$25,0),FALSE)</f>
        <v>2.1496875132850621</v>
      </c>
      <c r="J52" s="10">
        <f>HLOOKUP(REG_TRA_DEMANDS!J$3,'BY-Demands'!$J$5:$AK$14,MATCH($E52,'BY-Demands'!$I$5:$I$14,0),FALSE)*HLOOKUP(REG_TRA_DEMANDS!$F52,DEMANDS!$H$2:$CL$25,MATCH($E52,DEMANDS!$F$2:$F$25,0),FALSE)/HLOOKUP(2018,DEMANDS!$H$2:$CL$25,MATCH($E52,DEMANDS!$F$2:$F$25,0),FALSE)</f>
        <v>1.0209283637805082</v>
      </c>
      <c r="K52" s="10">
        <f>HLOOKUP(REG_TRA_DEMANDS!K$3,'BY-Demands'!$J$5:$AK$14,MATCH($E52,'BY-Demands'!$I$5:$I$14,0),FALSE)*HLOOKUP(REG_TRA_DEMANDS!$F52,DEMANDS!$H$2:$CL$25,MATCH($E52,DEMANDS!$F$2:$F$25,0),FALSE)/HLOOKUP(2018,DEMANDS!$H$2:$CL$25,MATCH($E52,DEMANDS!$F$2:$F$25,0),FALSE)</f>
        <v>0.76811093250495077</v>
      </c>
      <c r="L52" s="10">
        <f>HLOOKUP(REG_TRA_DEMANDS!L$3,'BY-Demands'!$J$5:$AK$14,MATCH($E52,'BY-Demands'!$I$5:$I$14,0),FALSE)*HLOOKUP(REG_TRA_DEMANDS!$F52,DEMANDS!$H$2:$CL$25,MATCH($E52,DEMANDS!$F$2:$F$25,0),FALSE)/HLOOKUP(2018,DEMANDS!$H$2:$CL$25,MATCH($E52,DEMANDS!$F$2:$F$25,0),FALSE)</f>
        <v>0.39572679649465725</v>
      </c>
      <c r="M52" s="10">
        <f>HLOOKUP(REG_TRA_DEMANDS!M$3,'BY-Demands'!$J$5:$AK$14,MATCH($E52,'BY-Demands'!$I$5:$I$14,0),FALSE)*HLOOKUP(REG_TRA_DEMANDS!$F52,DEMANDS!$H$2:$CL$25,MATCH($E52,DEMANDS!$F$2:$F$25,0),FALSE)/HLOOKUP(2018,DEMANDS!$H$2:$CL$25,MATCH($E52,DEMANDS!$F$2:$F$25,0),FALSE)</f>
        <v>1.065910785285936</v>
      </c>
      <c r="N52" s="10">
        <f>HLOOKUP(REG_TRA_DEMANDS!N$3,'BY-Demands'!$J$5:$AK$14,MATCH($E52,'BY-Demands'!$I$5:$I$14,0),FALSE)*HLOOKUP(REG_TRA_DEMANDS!$F52,DEMANDS!$H$2:$CL$25,MATCH($E52,DEMANDS!$F$2:$F$25,0),FALSE)/HLOOKUP(2018,DEMANDS!$H$2:$CL$25,MATCH($E52,DEMANDS!$F$2:$F$25,0),FALSE)</f>
        <v>1.8505429646167131</v>
      </c>
      <c r="O52" s="10">
        <f>HLOOKUP(REG_TRA_DEMANDS!O$3,'BY-Demands'!$J$5:$AK$14,MATCH($E52,'BY-Demands'!$I$5:$I$14,0),FALSE)*HLOOKUP(REG_TRA_DEMANDS!$F52,DEMANDS!$H$2:$CL$25,MATCH($E52,DEMANDS!$F$2:$F$25,0),FALSE)/HLOOKUP(2018,DEMANDS!$H$2:$CL$25,MATCH($E52,DEMANDS!$F$2:$F$25,0),FALSE)</f>
        <v>0.78424293483058627</v>
      </c>
      <c r="P52" s="10">
        <f>HLOOKUP(REG_TRA_DEMANDS!P$3,'BY-Demands'!$J$5:$AK$14,MATCH($E52,'BY-Demands'!$I$5:$I$14,0),FALSE)*HLOOKUP(REG_TRA_DEMANDS!$F52,DEMANDS!$H$2:$CL$25,MATCH($E52,DEMANDS!$F$2:$F$25,0),FALSE)/HLOOKUP(2018,DEMANDS!$H$2:$CL$25,MATCH($E52,DEMANDS!$F$2:$F$25,0),FALSE)</f>
        <v>0.8852905955789232</v>
      </c>
      <c r="Q52" s="10">
        <f>HLOOKUP(REG_TRA_DEMANDS!Q$3,'BY-Demands'!$J$5:$AK$14,MATCH($E52,'BY-Demands'!$I$5:$I$14,0),FALSE)*HLOOKUP(REG_TRA_DEMANDS!$F52,DEMANDS!$H$2:$CL$25,MATCH($E52,DEMANDS!$F$2:$F$25,0),FALSE)/HLOOKUP(2018,DEMANDS!$H$2:$CL$25,MATCH($E52,DEMANDS!$F$2:$F$25,0),FALSE)</f>
        <v>1.570086031573259</v>
      </c>
      <c r="R52" s="10">
        <f>HLOOKUP(REG_TRA_DEMANDS!R$3,'BY-Demands'!$J$5:$AK$14,MATCH($E52,'BY-Demands'!$I$5:$I$14,0),FALSE)*HLOOKUP(REG_TRA_DEMANDS!$F52,DEMANDS!$H$2:$CL$25,MATCH($E52,DEMANDS!$F$2:$F$25,0),FALSE)/HLOOKUP(2018,DEMANDS!$H$2:$CL$25,MATCH($E52,DEMANDS!$F$2:$F$25,0),FALSE)</f>
        <v>1.3323568571412454</v>
      </c>
      <c r="S52" s="10">
        <f>HLOOKUP(REG_TRA_DEMANDS!S$3,'BY-Demands'!$J$5:$AK$14,MATCH($E52,'BY-Demands'!$I$5:$I$14,0),FALSE)*HLOOKUP(REG_TRA_DEMANDS!$F52,DEMANDS!$H$2:$CL$25,MATCH($E52,DEMANDS!$F$2:$F$25,0),FALSE)/HLOOKUP(2018,DEMANDS!$H$2:$CL$25,MATCH($E52,DEMANDS!$F$2:$F$25,0),FALSE)</f>
        <v>1.2083813873181939</v>
      </c>
      <c r="T52" s="10">
        <f>HLOOKUP(REG_TRA_DEMANDS!T$3,'BY-Demands'!$J$5:$AK$14,MATCH($E52,'BY-Demands'!$I$5:$I$14,0),FALSE)*HLOOKUP(REG_TRA_DEMANDS!$F52,DEMANDS!$H$2:$CL$25,MATCH($E52,DEMANDS!$F$2:$F$25,0),FALSE)/HLOOKUP(2018,DEMANDS!$H$2:$CL$25,MATCH($E52,DEMANDS!$F$2:$F$25,0),FALSE)</f>
        <v>4.8834483929531904</v>
      </c>
      <c r="U52" s="10">
        <f>HLOOKUP(REG_TRA_DEMANDS!U$3,'BY-Demands'!$J$5:$AK$14,MATCH($E52,'BY-Demands'!$I$5:$I$14,0),FALSE)*HLOOKUP(REG_TRA_DEMANDS!$F52,DEMANDS!$H$2:$CL$25,MATCH($E52,DEMANDS!$F$2:$F$25,0),FALSE)/HLOOKUP(2018,DEMANDS!$H$2:$CL$25,MATCH($E52,DEMANDS!$F$2:$F$25,0),FALSE)</f>
        <v>1.5983513459288983</v>
      </c>
      <c r="V52" s="10">
        <f>HLOOKUP(REG_TRA_DEMANDS!V$3,'BY-Demands'!$J$5:$AK$14,MATCH($E52,'BY-Demands'!$I$5:$I$14,0),FALSE)*HLOOKUP(REG_TRA_DEMANDS!$F52,DEMANDS!$H$2:$CL$25,MATCH($E52,DEMANDS!$F$2:$F$25,0),FALSE)/HLOOKUP(2018,DEMANDS!$H$2:$CL$25,MATCH($E52,DEMANDS!$F$2:$F$25,0),FALSE)</f>
        <v>1.8001549032738564</v>
      </c>
      <c r="W52" s="10">
        <f>HLOOKUP(REG_TRA_DEMANDS!W$3,'BY-Demands'!$J$5:$AK$14,MATCH($E52,'BY-Demands'!$I$5:$I$14,0),FALSE)*HLOOKUP(REG_TRA_DEMANDS!$F52,DEMANDS!$H$2:$CL$25,MATCH($E52,DEMANDS!$F$2:$F$25,0),FALSE)/HLOOKUP(2018,DEMANDS!$H$2:$CL$25,MATCH($E52,DEMANDS!$F$2:$F$25,0),FALSE)</f>
        <v>1.7459369666365849</v>
      </c>
      <c r="X52" s="10">
        <f>HLOOKUP(REG_TRA_DEMANDS!X$3,'BY-Demands'!$J$5:$AK$14,MATCH($E52,'BY-Demands'!$I$5:$I$14,0),FALSE)*HLOOKUP(REG_TRA_DEMANDS!$F52,DEMANDS!$H$2:$CL$25,MATCH($E52,DEMANDS!$F$2:$F$25,0),FALSE)/HLOOKUP(2018,DEMANDS!$H$2:$CL$25,MATCH($E52,DEMANDS!$F$2:$F$25,0),FALSE)</f>
        <v>1.1014715031810109</v>
      </c>
      <c r="Y52" s="10">
        <f>HLOOKUP(REG_TRA_DEMANDS!Y$3,'BY-Demands'!$J$5:$AK$14,MATCH($E52,'BY-Demands'!$I$5:$I$14,0),FALSE)*HLOOKUP(REG_TRA_DEMANDS!$F52,DEMANDS!$H$2:$CL$25,MATCH($E52,DEMANDS!$F$2:$F$25,0),FALSE)/HLOOKUP(2018,DEMANDS!$H$2:$CL$25,MATCH($E52,DEMANDS!$F$2:$F$25,0),FALSE)</f>
        <v>2.4661284063815367</v>
      </c>
      <c r="Z52" s="10">
        <f>HLOOKUP(REG_TRA_DEMANDS!Z$3,'BY-Demands'!$J$5:$AK$14,MATCH($E52,'BY-Demands'!$I$5:$I$14,0),FALSE)*HLOOKUP(REG_TRA_DEMANDS!$F52,DEMANDS!$H$2:$CL$25,MATCH($E52,DEMANDS!$F$2:$F$25,0),FALSE)/HLOOKUP(2018,DEMANDS!$H$2:$CL$25,MATCH($E52,DEMANDS!$F$2:$F$25,0),FALSE)</f>
        <v>0.32321623152730433</v>
      </c>
      <c r="AA52" s="10">
        <f>HLOOKUP(REG_TRA_DEMANDS!AA$3,'BY-Demands'!$J$5:$AK$14,MATCH($E52,'BY-Demands'!$I$5:$I$14,0),FALSE)*HLOOKUP(REG_TRA_DEMANDS!$F52,DEMANDS!$H$2:$CL$25,MATCH($E52,DEMANDS!$F$2:$F$25,0),FALSE)/HLOOKUP(2018,DEMANDS!$H$2:$CL$25,MATCH($E52,DEMANDS!$F$2:$F$25,0),FALSE)</f>
        <v>1.3658183019257724</v>
      </c>
      <c r="AB52" s="10">
        <f>HLOOKUP(REG_TRA_DEMANDS!AB$3,'BY-Demands'!$J$5:$AK$14,MATCH($E52,'BY-Demands'!$I$5:$I$14,0),FALSE)*HLOOKUP(REG_TRA_DEMANDS!$F52,DEMANDS!$H$2:$CL$25,MATCH($E52,DEMANDS!$F$2:$F$25,0),FALSE)/HLOOKUP(2018,DEMANDS!$H$2:$CL$25,MATCH($E52,DEMANDS!$F$2:$F$25,0),FALSE)</f>
        <v>0.73539868298968947</v>
      </c>
      <c r="AC52" s="10">
        <f>HLOOKUP(REG_TRA_DEMANDS!AC$3,'BY-Demands'!$J$5:$AK$14,MATCH($E52,'BY-Demands'!$I$5:$I$14,0),FALSE)*HLOOKUP(REG_TRA_DEMANDS!$F52,DEMANDS!$H$2:$CL$25,MATCH($E52,DEMANDS!$F$2:$F$25,0),FALSE)/HLOOKUP(2018,DEMANDS!$H$2:$CL$25,MATCH($E52,DEMANDS!$F$2:$F$25,0),FALSE)</f>
        <v>0.59993473027307453</v>
      </c>
      <c r="AD52" s="10">
        <f>HLOOKUP(REG_TRA_DEMANDS!AD$3,'BY-Demands'!$J$5:$AK$14,MATCH($E52,'BY-Demands'!$I$5:$I$14,0),FALSE)*HLOOKUP(REG_TRA_DEMANDS!$F52,DEMANDS!$H$2:$CL$25,MATCH($E52,DEMANDS!$F$2:$F$25,0),FALSE)/HLOOKUP(2018,DEMANDS!$H$2:$CL$25,MATCH($E52,DEMANDS!$F$2:$F$25,0),FALSE)</f>
        <v>0.65187231015090463</v>
      </c>
      <c r="AE52" s="10">
        <f>HLOOKUP(REG_TRA_DEMANDS!AE$3,'BY-Demands'!$J$5:$AK$14,MATCH($E52,'BY-Demands'!$I$5:$I$14,0),FALSE)*HLOOKUP(REG_TRA_DEMANDS!$F52,DEMANDS!$H$2:$CL$25,MATCH($E52,DEMANDS!$F$2:$F$25,0),FALSE)/HLOOKUP(2018,DEMANDS!$H$2:$CL$25,MATCH($E52,DEMANDS!$F$2:$F$25,0),FALSE)</f>
        <v>1.2005283226039822</v>
      </c>
      <c r="AF52" s="10">
        <f>HLOOKUP(REG_TRA_DEMANDS!AF$3,'BY-Demands'!$J$5:$AK$14,MATCH($E52,'BY-Demands'!$I$5:$I$14,0),FALSE)*HLOOKUP(REG_TRA_DEMANDS!$F52,DEMANDS!$H$2:$CL$25,MATCH($E52,DEMANDS!$F$2:$F$25,0),FALSE)/HLOOKUP(2018,DEMANDS!$H$2:$CL$25,MATCH($E52,DEMANDS!$F$2:$F$25,0),FALSE)</f>
        <v>0.66024505819429835</v>
      </c>
    </row>
    <row r="53" spans="4:32" x14ac:dyDescent="0.25">
      <c r="D53" s="1" t="s">
        <v>8</v>
      </c>
      <c r="E53" s="1" t="str">
        <f>DEMANDS!$F$18</f>
        <v>TRAPM</v>
      </c>
      <c r="F53" s="1">
        <v>2050</v>
      </c>
      <c r="G53" s="10">
        <f>HLOOKUP(REG_TRA_DEMANDS!G$3,'BY-Demands'!$J$5:$AK$14,MATCH($E53,'BY-Demands'!$I$5:$I$14,0),FALSE)*HLOOKUP(REG_TRA_DEMANDS!$F53,DEMANDS!$H$2:$CL$25,MATCH($E53,DEMANDS!$F$2:$F$25,0),FALSE)/HLOOKUP(2018,DEMANDS!$H$2:$CL$25,MATCH($E53,DEMANDS!$F$2:$F$25,0),FALSE)</f>
        <v>0.63020054478363641</v>
      </c>
      <c r="H53" s="10">
        <f>HLOOKUP(REG_TRA_DEMANDS!H$3,'BY-Demands'!$J$5:$AK$14,MATCH($E53,'BY-Demands'!$I$5:$I$14,0),FALSE)*HLOOKUP(REG_TRA_DEMANDS!$F53,DEMANDS!$H$2:$CL$25,MATCH($E53,DEMANDS!$F$2:$F$25,0),FALSE)/HLOOKUP(2018,DEMANDS!$H$2:$CL$25,MATCH($E53,DEMANDS!$F$2:$F$25,0),FALSE)</f>
        <v>11.036188084487634</v>
      </c>
      <c r="I53" s="10">
        <f>HLOOKUP(REG_TRA_DEMANDS!I$3,'BY-Demands'!$J$5:$AK$14,MATCH($E53,'BY-Demands'!$I$5:$I$14,0),FALSE)*HLOOKUP(REG_TRA_DEMANDS!$F53,DEMANDS!$H$2:$CL$25,MATCH($E53,DEMANDS!$F$2:$F$25,0),FALSE)/HLOOKUP(2018,DEMANDS!$H$2:$CL$25,MATCH($E53,DEMANDS!$F$2:$F$25,0),FALSE)</f>
        <v>2.2473190590434946</v>
      </c>
      <c r="J53" s="10">
        <f>HLOOKUP(REG_TRA_DEMANDS!J$3,'BY-Demands'!$J$5:$AK$14,MATCH($E53,'BY-Demands'!$I$5:$I$14,0),FALSE)*HLOOKUP(REG_TRA_DEMANDS!$F53,DEMANDS!$H$2:$CL$25,MATCH($E53,DEMANDS!$F$2:$F$25,0),FALSE)/HLOOKUP(2018,DEMANDS!$H$2:$CL$25,MATCH($E53,DEMANDS!$F$2:$F$25,0),FALSE)</f>
        <v>1.0672954816283482</v>
      </c>
      <c r="K53" s="10">
        <f>HLOOKUP(REG_TRA_DEMANDS!K$3,'BY-Demands'!$J$5:$AK$14,MATCH($E53,'BY-Demands'!$I$5:$I$14,0),FALSE)*HLOOKUP(REG_TRA_DEMANDS!$F53,DEMANDS!$H$2:$CL$25,MATCH($E53,DEMANDS!$F$2:$F$25,0),FALSE)/HLOOKUP(2018,DEMANDS!$H$2:$CL$25,MATCH($E53,DEMANDS!$F$2:$F$25,0),FALSE)</f>
        <v>0.80299593657691948</v>
      </c>
      <c r="L53" s="10">
        <f>HLOOKUP(REG_TRA_DEMANDS!L$3,'BY-Demands'!$J$5:$AK$14,MATCH($E53,'BY-Demands'!$I$5:$I$14,0),FALSE)*HLOOKUP(REG_TRA_DEMANDS!$F53,DEMANDS!$H$2:$CL$25,MATCH($E53,DEMANDS!$F$2:$F$25,0),FALSE)/HLOOKUP(2018,DEMANDS!$H$2:$CL$25,MATCH($E53,DEMANDS!$F$2:$F$25,0),FALSE)</f>
        <v>0.41369937092747106</v>
      </c>
      <c r="M53" s="10">
        <f>HLOOKUP(REG_TRA_DEMANDS!M$3,'BY-Demands'!$J$5:$AK$14,MATCH($E53,'BY-Demands'!$I$5:$I$14,0),FALSE)*HLOOKUP(REG_TRA_DEMANDS!$F53,DEMANDS!$H$2:$CL$25,MATCH($E53,DEMANDS!$F$2:$F$25,0),FALSE)/HLOOKUP(2018,DEMANDS!$H$2:$CL$25,MATCH($E53,DEMANDS!$F$2:$F$25,0),FALSE)</f>
        <v>1.1143208527794297</v>
      </c>
      <c r="N53" s="10">
        <f>HLOOKUP(REG_TRA_DEMANDS!N$3,'BY-Demands'!$J$5:$AK$14,MATCH($E53,'BY-Demands'!$I$5:$I$14,0),FALSE)*HLOOKUP(REG_TRA_DEMANDS!$F53,DEMANDS!$H$2:$CL$25,MATCH($E53,DEMANDS!$F$2:$F$25,0),FALSE)/HLOOKUP(2018,DEMANDS!$H$2:$CL$25,MATCH($E53,DEMANDS!$F$2:$F$25,0),FALSE)</f>
        <v>1.9345883754084556</v>
      </c>
      <c r="O53" s="10">
        <f>HLOOKUP(REG_TRA_DEMANDS!O$3,'BY-Demands'!$J$5:$AK$14,MATCH($E53,'BY-Demands'!$I$5:$I$14,0),FALSE)*HLOOKUP(REG_TRA_DEMANDS!$F53,DEMANDS!$H$2:$CL$25,MATCH($E53,DEMANDS!$F$2:$F$25,0),FALSE)/HLOOKUP(2018,DEMANDS!$H$2:$CL$25,MATCH($E53,DEMANDS!$F$2:$F$25,0),FALSE)</f>
        <v>0.81986059995840466</v>
      </c>
      <c r="P53" s="10">
        <f>HLOOKUP(REG_TRA_DEMANDS!P$3,'BY-Demands'!$J$5:$AK$14,MATCH($E53,'BY-Demands'!$I$5:$I$14,0),FALSE)*HLOOKUP(REG_TRA_DEMANDS!$F53,DEMANDS!$H$2:$CL$25,MATCH($E53,DEMANDS!$F$2:$F$25,0),FALSE)/HLOOKUP(2018,DEMANDS!$H$2:$CL$25,MATCH($E53,DEMANDS!$F$2:$F$25,0),FALSE)</f>
        <v>0.92549750414476006</v>
      </c>
      <c r="Q53" s="10">
        <f>HLOOKUP(REG_TRA_DEMANDS!Q$3,'BY-Demands'!$J$5:$AK$14,MATCH($E53,'BY-Demands'!$I$5:$I$14,0),FALSE)*HLOOKUP(REG_TRA_DEMANDS!$F53,DEMANDS!$H$2:$CL$25,MATCH($E53,DEMANDS!$F$2:$F$25,0),FALSE)/HLOOKUP(2018,DEMANDS!$H$2:$CL$25,MATCH($E53,DEMANDS!$F$2:$F$25,0),FALSE)</f>
        <v>1.6413940357780046</v>
      </c>
      <c r="R53" s="10">
        <f>HLOOKUP(REG_TRA_DEMANDS!R$3,'BY-Demands'!$J$5:$AK$14,MATCH($E53,'BY-Demands'!$I$5:$I$14,0),FALSE)*HLOOKUP(REG_TRA_DEMANDS!$F53,DEMANDS!$H$2:$CL$25,MATCH($E53,DEMANDS!$F$2:$F$25,0),FALSE)/HLOOKUP(2018,DEMANDS!$H$2:$CL$25,MATCH($E53,DEMANDS!$F$2:$F$25,0),FALSE)</f>
        <v>1.3928680052316784</v>
      </c>
      <c r="S53" s="10">
        <f>HLOOKUP(REG_TRA_DEMANDS!S$3,'BY-Demands'!$J$5:$AK$14,MATCH($E53,'BY-Demands'!$I$5:$I$14,0),FALSE)*HLOOKUP(REG_TRA_DEMANDS!$F53,DEMANDS!$H$2:$CL$25,MATCH($E53,DEMANDS!$F$2:$F$25,0),FALSE)/HLOOKUP(2018,DEMANDS!$H$2:$CL$25,MATCH($E53,DEMANDS!$F$2:$F$25,0),FALSE)</f>
        <v>1.2632619883267135</v>
      </c>
      <c r="T53" s="10">
        <f>HLOOKUP(REG_TRA_DEMANDS!T$3,'BY-Demands'!$J$5:$AK$14,MATCH($E53,'BY-Demands'!$I$5:$I$14,0),FALSE)*HLOOKUP(REG_TRA_DEMANDS!$F53,DEMANDS!$H$2:$CL$25,MATCH($E53,DEMANDS!$F$2:$F$25,0),FALSE)/HLOOKUP(2018,DEMANDS!$H$2:$CL$25,MATCH($E53,DEMANDS!$F$2:$F$25,0),FALSE)</f>
        <v>5.1052381239206275</v>
      </c>
      <c r="U53" s="10">
        <f>HLOOKUP(REG_TRA_DEMANDS!U$3,'BY-Demands'!$J$5:$AK$14,MATCH($E53,'BY-Demands'!$I$5:$I$14,0),FALSE)*HLOOKUP(REG_TRA_DEMANDS!$F53,DEMANDS!$H$2:$CL$25,MATCH($E53,DEMANDS!$F$2:$F$25,0),FALSE)/HLOOKUP(2018,DEMANDS!$H$2:$CL$25,MATCH($E53,DEMANDS!$F$2:$F$25,0),FALSE)</f>
        <v>1.6709430652386696</v>
      </c>
      <c r="V53" s="10">
        <f>HLOOKUP(REG_TRA_DEMANDS!V$3,'BY-Demands'!$J$5:$AK$14,MATCH($E53,'BY-Demands'!$I$5:$I$14,0),FALSE)*HLOOKUP(REG_TRA_DEMANDS!$F53,DEMANDS!$H$2:$CL$25,MATCH($E53,DEMANDS!$F$2:$F$25,0),FALSE)/HLOOKUP(2018,DEMANDS!$H$2:$CL$25,MATCH($E53,DEMANDS!$F$2:$F$25,0),FALSE)</f>
        <v>1.8819118585173988</v>
      </c>
      <c r="W53" s="10">
        <f>HLOOKUP(REG_TRA_DEMANDS!W$3,'BY-Demands'!$J$5:$AK$14,MATCH($E53,'BY-Demands'!$I$5:$I$14,0),FALSE)*HLOOKUP(REG_TRA_DEMANDS!$F53,DEMANDS!$H$2:$CL$25,MATCH($E53,DEMANDS!$F$2:$F$25,0),FALSE)/HLOOKUP(2018,DEMANDS!$H$2:$CL$25,MATCH($E53,DEMANDS!$F$2:$F$25,0),FALSE)</f>
        <v>1.8252315263323946</v>
      </c>
      <c r="X53" s="10">
        <f>HLOOKUP(REG_TRA_DEMANDS!X$3,'BY-Demands'!$J$5:$AK$14,MATCH($E53,'BY-Demands'!$I$5:$I$14,0),FALSE)*HLOOKUP(REG_TRA_DEMANDS!$F53,DEMANDS!$H$2:$CL$25,MATCH($E53,DEMANDS!$F$2:$F$25,0),FALSE)/HLOOKUP(2018,DEMANDS!$H$2:$CL$25,MATCH($E53,DEMANDS!$F$2:$F$25,0),FALSE)</f>
        <v>1.1514966183662829</v>
      </c>
      <c r="Y53" s="10">
        <f>HLOOKUP(REG_TRA_DEMANDS!Y$3,'BY-Demands'!$J$5:$AK$14,MATCH($E53,'BY-Demands'!$I$5:$I$14,0),FALSE)*HLOOKUP(REG_TRA_DEMANDS!$F53,DEMANDS!$H$2:$CL$25,MATCH($E53,DEMANDS!$F$2:$F$25,0),FALSE)/HLOOKUP(2018,DEMANDS!$H$2:$CL$25,MATCH($E53,DEMANDS!$F$2:$F$25,0),FALSE)</f>
        <v>2.5781316286479545</v>
      </c>
      <c r="Z53" s="10">
        <f>HLOOKUP(REG_TRA_DEMANDS!Z$3,'BY-Demands'!$J$5:$AK$14,MATCH($E53,'BY-Demands'!$I$5:$I$14,0),FALSE)*HLOOKUP(REG_TRA_DEMANDS!$F53,DEMANDS!$H$2:$CL$25,MATCH($E53,DEMANDS!$F$2:$F$25,0),FALSE)/HLOOKUP(2018,DEMANDS!$H$2:$CL$25,MATCH($E53,DEMANDS!$F$2:$F$25,0),FALSE)</f>
        <v>0.33789562102145621</v>
      </c>
      <c r="AA53" s="10">
        <f>HLOOKUP(REG_TRA_DEMANDS!AA$3,'BY-Demands'!$J$5:$AK$14,MATCH($E53,'BY-Demands'!$I$5:$I$14,0),FALSE)*HLOOKUP(REG_TRA_DEMANDS!$F53,DEMANDS!$H$2:$CL$25,MATCH($E53,DEMANDS!$F$2:$F$25,0),FALSE)/HLOOKUP(2018,DEMANDS!$H$2:$CL$25,MATCH($E53,DEMANDS!$F$2:$F$25,0),FALSE)</f>
        <v>1.4278491558141104</v>
      </c>
      <c r="AB53" s="10">
        <f>HLOOKUP(REG_TRA_DEMANDS!AB$3,'BY-Demands'!$J$5:$AK$14,MATCH($E53,'BY-Demands'!$I$5:$I$14,0),FALSE)*HLOOKUP(REG_TRA_DEMANDS!$F53,DEMANDS!$H$2:$CL$25,MATCH($E53,DEMANDS!$F$2:$F$25,0),FALSE)/HLOOKUP(2018,DEMANDS!$H$2:$CL$25,MATCH($E53,DEMANDS!$F$2:$F$25,0),FALSE)</f>
        <v>0.76879800718229285</v>
      </c>
      <c r="AC53" s="10">
        <f>HLOOKUP(REG_TRA_DEMANDS!AC$3,'BY-Demands'!$J$5:$AK$14,MATCH($E53,'BY-Demands'!$I$5:$I$14,0),FALSE)*HLOOKUP(REG_TRA_DEMANDS!$F53,DEMANDS!$H$2:$CL$25,MATCH($E53,DEMANDS!$F$2:$F$25,0),FALSE)/HLOOKUP(2018,DEMANDS!$H$2:$CL$25,MATCH($E53,DEMANDS!$F$2:$F$25,0),FALSE)</f>
        <v>0.62718173929589782</v>
      </c>
      <c r="AD53" s="10">
        <f>HLOOKUP(REG_TRA_DEMANDS!AD$3,'BY-Demands'!$J$5:$AK$14,MATCH($E53,'BY-Demands'!$I$5:$I$14,0),FALSE)*HLOOKUP(REG_TRA_DEMANDS!$F53,DEMANDS!$H$2:$CL$25,MATCH($E53,DEMANDS!$F$2:$F$25,0),FALSE)/HLOOKUP(2018,DEMANDS!$H$2:$CL$25,MATCH($E53,DEMANDS!$F$2:$F$25,0),FALSE)</f>
        <v>0.68147814861990896</v>
      </c>
      <c r="AE53" s="10">
        <f>HLOOKUP(REG_TRA_DEMANDS!AE$3,'BY-Demands'!$J$5:$AK$14,MATCH($E53,'BY-Demands'!$I$5:$I$14,0),FALSE)*HLOOKUP(REG_TRA_DEMANDS!$F53,DEMANDS!$H$2:$CL$25,MATCH($E53,DEMANDS!$F$2:$F$25,0),FALSE)/HLOOKUP(2018,DEMANDS!$H$2:$CL$25,MATCH($E53,DEMANDS!$F$2:$F$25,0),FALSE)</f>
        <v>1.255052263938828</v>
      </c>
      <c r="AF53" s="10">
        <f>HLOOKUP(REG_TRA_DEMANDS!AF$3,'BY-Demands'!$J$5:$AK$14,MATCH($E53,'BY-Demands'!$I$5:$I$14,0),FALSE)*HLOOKUP(REG_TRA_DEMANDS!$F53,DEMANDS!$H$2:$CL$25,MATCH($E53,DEMANDS!$F$2:$F$25,0),FALSE)/HLOOKUP(2018,DEMANDS!$H$2:$CL$25,MATCH($E53,DEMANDS!$F$2:$F$25,0),FALSE)</f>
        <v>0.69023115859843087</v>
      </c>
    </row>
    <row r="54" spans="4:32" x14ac:dyDescent="0.25">
      <c r="D54" s="1" t="s">
        <v>8</v>
      </c>
      <c r="E54" s="1" t="str">
        <f>DEMANDS!$F$18</f>
        <v>TRAPM</v>
      </c>
      <c r="F54" s="1">
        <v>2055</v>
      </c>
      <c r="G54" s="10">
        <f>HLOOKUP(REG_TRA_DEMANDS!G$3,'BY-Demands'!$J$5:$AK$14,MATCH($E54,'BY-Demands'!$I$5:$I$14,0),FALSE)*HLOOKUP(REG_TRA_DEMANDS!$F54,DEMANDS!$H$2:$CL$25,MATCH($E54,DEMANDS!$F$2:$F$25,0),FALSE)/HLOOKUP(2018,DEMANDS!$H$2:$CL$25,MATCH($E54,DEMANDS!$F$2:$F$25,0),FALSE)</f>
        <v>0.64944725008427273</v>
      </c>
      <c r="H54" s="10">
        <f>HLOOKUP(REG_TRA_DEMANDS!H$3,'BY-Demands'!$J$5:$AK$14,MATCH($E54,'BY-Demands'!$I$5:$I$14,0),FALSE)*HLOOKUP(REG_TRA_DEMANDS!$F54,DEMANDS!$H$2:$CL$25,MATCH($E54,DEMANDS!$F$2:$F$25,0),FALSE)/HLOOKUP(2018,DEMANDS!$H$2:$CL$25,MATCH($E54,DEMANDS!$F$2:$F$25,0),FALSE)</f>
        <v>11.373239934827517</v>
      </c>
      <c r="I54" s="10">
        <f>HLOOKUP(REG_TRA_DEMANDS!I$3,'BY-Demands'!$J$5:$AK$14,MATCH($E54,'BY-Demands'!$I$5:$I$14,0),FALSE)*HLOOKUP(REG_TRA_DEMANDS!$F54,DEMANDS!$H$2:$CL$25,MATCH($E54,DEMANDS!$F$2:$F$25,0),FALSE)/HLOOKUP(2018,DEMANDS!$H$2:$CL$25,MATCH($E54,DEMANDS!$F$2:$F$25,0),FALSE)</f>
        <v>2.3159535405651877</v>
      </c>
      <c r="J54" s="10">
        <f>HLOOKUP(REG_TRA_DEMANDS!J$3,'BY-Demands'!$J$5:$AK$14,MATCH($E54,'BY-Demands'!$I$5:$I$14,0),FALSE)*HLOOKUP(REG_TRA_DEMANDS!$F54,DEMANDS!$H$2:$CL$25,MATCH($E54,DEMANDS!$F$2:$F$25,0),FALSE)/HLOOKUP(2018,DEMANDS!$H$2:$CL$25,MATCH($E54,DEMANDS!$F$2:$F$25,0),FALSE)</f>
        <v>1.0998913303206945</v>
      </c>
      <c r="K54" s="10">
        <f>HLOOKUP(REG_TRA_DEMANDS!K$3,'BY-Demands'!$J$5:$AK$14,MATCH($E54,'BY-Demands'!$I$5:$I$14,0),FALSE)*HLOOKUP(REG_TRA_DEMANDS!$F54,DEMANDS!$H$2:$CL$25,MATCH($E54,DEMANDS!$F$2:$F$25,0),FALSE)/HLOOKUP(2018,DEMANDS!$H$2:$CL$25,MATCH($E54,DEMANDS!$F$2:$F$25,0),FALSE)</f>
        <v>0.82751991751732068</v>
      </c>
      <c r="L54" s="10">
        <f>HLOOKUP(REG_TRA_DEMANDS!L$3,'BY-Demands'!$J$5:$AK$14,MATCH($E54,'BY-Demands'!$I$5:$I$14,0),FALSE)*HLOOKUP(REG_TRA_DEMANDS!$F54,DEMANDS!$H$2:$CL$25,MATCH($E54,DEMANDS!$F$2:$F$25,0),FALSE)/HLOOKUP(2018,DEMANDS!$H$2:$CL$25,MATCH($E54,DEMANDS!$F$2:$F$25,0),FALSE)</f>
        <v>0.4263339996043366</v>
      </c>
      <c r="M54" s="10">
        <f>HLOOKUP(REG_TRA_DEMANDS!M$3,'BY-Demands'!$J$5:$AK$14,MATCH($E54,'BY-Demands'!$I$5:$I$14,0),FALSE)*HLOOKUP(REG_TRA_DEMANDS!$F54,DEMANDS!$H$2:$CL$25,MATCH($E54,DEMANDS!$F$2:$F$25,0),FALSE)/HLOOKUP(2018,DEMANDS!$H$2:$CL$25,MATCH($E54,DEMANDS!$F$2:$F$25,0),FALSE)</f>
        <v>1.1483528847116817</v>
      </c>
      <c r="N54" s="10">
        <f>HLOOKUP(REG_TRA_DEMANDS!N$3,'BY-Demands'!$J$5:$AK$14,MATCH($E54,'BY-Demands'!$I$5:$I$14,0),FALSE)*HLOOKUP(REG_TRA_DEMANDS!$F54,DEMANDS!$H$2:$CL$25,MATCH($E54,DEMANDS!$F$2:$F$25,0),FALSE)/HLOOKUP(2018,DEMANDS!$H$2:$CL$25,MATCH($E54,DEMANDS!$F$2:$F$25,0),FALSE)</f>
        <v>1.9936718729517764</v>
      </c>
      <c r="O54" s="10">
        <f>HLOOKUP(REG_TRA_DEMANDS!O$3,'BY-Demands'!$J$5:$AK$14,MATCH($E54,'BY-Demands'!$I$5:$I$14,0),FALSE)*HLOOKUP(REG_TRA_DEMANDS!$F54,DEMANDS!$H$2:$CL$25,MATCH($E54,DEMANDS!$F$2:$F$25,0),FALSE)/HLOOKUP(2018,DEMANDS!$H$2:$CL$25,MATCH($E54,DEMANDS!$F$2:$F$25,0),FALSE)</f>
        <v>0.84489963790531697</v>
      </c>
      <c r="P54" s="10">
        <f>HLOOKUP(REG_TRA_DEMANDS!P$3,'BY-Demands'!$J$5:$AK$14,MATCH($E54,'BY-Demands'!$I$5:$I$14,0),FALSE)*HLOOKUP(REG_TRA_DEMANDS!$F54,DEMANDS!$H$2:$CL$25,MATCH($E54,DEMANDS!$F$2:$F$25,0),FALSE)/HLOOKUP(2018,DEMANDS!$H$2:$CL$25,MATCH($E54,DEMANDS!$F$2:$F$25,0),FALSE)</f>
        <v>0.95376275695387047</v>
      </c>
      <c r="Q54" s="10">
        <f>HLOOKUP(REG_TRA_DEMANDS!Q$3,'BY-Demands'!$J$5:$AK$14,MATCH($E54,'BY-Demands'!$I$5:$I$14,0),FALSE)*HLOOKUP(REG_TRA_DEMANDS!$F54,DEMANDS!$H$2:$CL$25,MATCH($E54,DEMANDS!$F$2:$F$25,0),FALSE)/HLOOKUP(2018,DEMANDS!$H$2:$CL$25,MATCH($E54,DEMANDS!$F$2:$F$25,0),FALSE)</f>
        <v>1.6915232010894812</v>
      </c>
      <c r="R54" s="10">
        <f>HLOOKUP(REG_TRA_DEMANDS!R$3,'BY-Demands'!$J$5:$AK$14,MATCH($E54,'BY-Demands'!$I$5:$I$14,0),FALSE)*HLOOKUP(REG_TRA_DEMANDS!$F54,DEMANDS!$H$2:$CL$25,MATCH($E54,DEMANDS!$F$2:$F$25,0),FALSE)/HLOOKUP(2018,DEMANDS!$H$2:$CL$25,MATCH($E54,DEMANDS!$F$2:$F$25,0),FALSE)</f>
        <v>1.4354070354519446</v>
      </c>
      <c r="S54" s="10">
        <f>HLOOKUP(REG_TRA_DEMANDS!S$3,'BY-Demands'!$J$5:$AK$14,MATCH($E54,'BY-Demands'!$I$5:$I$14,0),FALSE)*HLOOKUP(REG_TRA_DEMANDS!$F54,DEMANDS!$H$2:$CL$25,MATCH($E54,DEMANDS!$F$2:$F$25,0),FALSE)/HLOOKUP(2018,DEMANDS!$H$2:$CL$25,MATCH($E54,DEMANDS!$F$2:$F$25,0),FALSE)</f>
        <v>1.3018427725041815</v>
      </c>
      <c r="T54" s="10">
        <f>HLOOKUP(REG_TRA_DEMANDS!T$3,'BY-Demands'!$J$5:$AK$14,MATCH($E54,'BY-Demands'!$I$5:$I$14,0),FALSE)*HLOOKUP(REG_TRA_DEMANDS!$F54,DEMANDS!$H$2:$CL$25,MATCH($E54,DEMANDS!$F$2:$F$25,0),FALSE)/HLOOKUP(2018,DEMANDS!$H$2:$CL$25,MATCH($E54,DEMANDS!$F$2:$F$25,0),FALSE)</f>
        <v>5.261155179965713</v>
      </c>
      <c r="U54" s="10">
        <f>HLOOKUP(REG_TRA_DEMANDS!U$3,'BY-Demands'!$J$5:$AK$14,MATCH($E54,'BY-Demands'!$I$5:$I$14,0),FALSE)*HLOOKUP(REG_TRA_DEMANDS!$F54,DEMANDS!$H$2:$CL$25,MATCH($E54,DEMANDS!$F$2:$F$25,0),FALSE)/HLOOKUP(2018,DEMANDS!$H$2:$CL$25,MATCH($E54,DEMANDS!$F$2:$F$25,0),FALSE)</f>
        <v>1.7219746757585115</v>
      </c>
      <c r="V54" s="10">
        <f>HLOOKUP(REG_TRA_DEMANDS!V$3,'BY-Demands'!$J$5:$AK$14,MATCH($E54,'BY-Demands'!$I$5:$I$14,0),FALSE)*HLOOKUP(REG_TRA_DEMANDS!$F54,DEMANDS!$H$2:$CL$25,MATCH($E54,DEMANDS!$F$2:$F$25,0),FALSE)/HLOOKUP(2018,DEMANDS!$H$2:$CL$25,MATCH($E54,DEMANDS!$F$2:$F$25,0),FALSE)</f>
        <v>1.9393865834164268</v>
      </c>
      <c r="W54" s="10">
        <f>HLOOKUP(REG_TRA_DEMANDS!W$3,'BY-Demands'!$J$5:$AK$14,MATCH($E54,'BY-Demands'!$I$5:$I$14,0),FALSE)*HLOOKUP(REG_TRA_DEMANDS!$F54,DEMANDS!$H$2:$CL$25,MATCH($E54,DEMANDS!$F$2:$F$25,0),FALSE)/HLOOKUP(2018,DEMANDS!$H$2:$CL$25,MATCH($E54,DEMANDS!$F$2:$F$25,0),FALSE)</f>
        <v>1.8809751996496098</v>
      </c>
      <c r="X54" s="10">
        <f>HLOOKUP(REG_TRA_DEMANDS!X$3,'BY-Demands'!$J$5:$AK$14,MATCH($E54,'BY-Demands'!$I$5:$I$14,0),FALSE)*HLOOKUP(REG_TRA_DEMANDS!$F54,DEMANDS!$H$2:$CL$25,MATCH($E54,DEMANDS!$F$2:$F$25,0),FALSE)/HLOOKUP(2018,DEMANDS!$H$2:$CL$25,MATCH($E54,DEMANDS!$F$2:$F$25,0),FALSE)</f>
        <v>1.186664020635007</v>
      </c>
      <c r="Y54" s="10">
        <f>HLOOKUP(REG_TRA_DEMANDS!Y$3,'BY-Demands'!$J$5:$AK$14,MATCH($E54,'BY-Demands'!$I$5:$I$14,0),FALSE)*HLOOKUP(REG_TRA_DEMANDS!$F54,DEMANDS!$H$2:$CL$25,MATCH($E54,DEMANDS!$F$2:$F$25,0),FALSE)/HLOOKUP(2018,DEMANDS!$H$2:$CL$25,MATCH($E54,DEMANDS!$F$2:$F$25,0),FALSE)</f>
        <v>2.656869325867611</v>
      </c>
      <c r="Z54" s="10">
        <f>HLOOKUP(REG_TRA_DEMANDS!Z$3,'BY-Demands'!$J$5:$AK$14,MATCH($E54,'BY-Demands'!$I$5:$I$14,0),FALSE)*HLOOKUP(REG_TRA_DEMANDS!$F54,DEMANDS!$H$2:$CL$25,MATCH($E54,DEMANDS!$F$2:$F$25,0),FALSE)/HLOOKUP(2018,DEMANDS!$H$2:$CL$25,MATCH($E54,DEMANDS!$F$2:$F$25,0),FALSE)</f>
        <v>0.34821515738810316</v>
      </c>
      <c r="AA54" s="10">
        <f>HLOOKUP(REG_TRA_DEMANDS!AA$3,'BY-Demands'!$J$5:$AK$14,MATCH($E54,'BY-Demands'!$I$5:$I$14,0),FALSE)*HLOOKUP(REG_TRA_DEMANDS!$F54,DEMANDS!$H$2:$CL$25,MATCH($E54,DEMANDS!$F$2:$F$25,0),FALSE)/HLOOKUP(2018,DEMANDS!$H$2:$CL$25,MATCH($E54,DEMANDS!$F$2:$F$25,0),FALSE)</f>
        <v>1.4714565315029897</v>
      </c>
      <c r="AB54" s="10">
        <f>HLOOKUP(REG_TRA_DEMANDS!AB$3,'BY-Demands'!$J$5:$AK$14,MATCH($E54,'BY-Demands'!$I$5:$I$14,0),FALSE)*HLOOKUP(REG_TRA_DEMANDS!$F54,DEMANDS!$H$2:$CL$25,MATCH($E54,DEMANDS!$F$2:$F$25,0),FALSE)/HLOOKUP(2018,DEMANDS!$H$2:$CL$25,MATCH($E54,DEMANDS!$F$2:$F$25,0),FALSE)</f>
        <v>0.79227756270224914</v>
      </c>
      <c r="AC54" s="10">
        <f>HLOOKUP(REG_TRA_DEMANDS!AC$3,'BY-Demands'!$J$5:$AK$14,MATCH($E54,'BY-Demands'!$I$5:$I$14,0),FALSE)*HLOOKUP(REG_TRA_DEMANDS!$F54,DEMANDS!$H$2:$CL$25,MATCH($E54,DEMANDS!$F$2:$F$25,0),FALSE)/HLOOKUP(2018,DEMANDS!$H$2:$CL$25,MATCH($E54,DEMANDS!$F$2:$F$25,0),FALSE)</f>
        <v>0.64633624845347559</v>
      </c>
      <c r="AD54" s="10">
        <f>HLOOKUP(REG_TRA_DEMANDS!AD$3,'BY-Demands'!$J$5:$AK$14,MATCH($E54,'BY-Demands'!$I$5:$I$14,0),FALSE)*HLOOKUP(REG_TRA_DEMANDS!$F54,DEMANDS!$H$2:$CL$25,MATCH($E54,DEMANDS!$F$2:$F$25,0),FALSE)/HLOOKUP(2018,DEMANDS!$H$2:$CL$25,MATCH($E54,DEMANDS!$F$2:$F$25,0),FALSE)</f>
        <v>0.70229090291515273</v>
      </c>
      <c r="AE54" s="10">
        <f>HLOOKUP(REG_TRA_DEMANDS!AE$3,'BY-Demands'!$J$5:$AK$14,MATCH($E54,'BY-Demands'!$I$5:$I$14,0),FALSE)*HLOOKUP(REG_TRA_DEMANDS!$F54,DEMANDS!$H$2:$CL$25,MATCH($E54,DEMANDS!$F$2:$F$25,0),FALSE)/HLOOKUP(2018,DEMANDS!$H$2:$CL$25,MATCH($E54,DEMANDS!$F$2:$F$25,0),FALSE)</f>
        <v>1.2933823181745321</v>
      </c>
      <c r="AF54" s="10">
        <f>HLOOKUP(REG_TRA_DEMANDS!AF$3,'BY-Demands'!$J$5:$AK$14,MATCH($E54,'BY-Demands'!$I$5:$I$14,0),FALSE)*HLOOKUP(REG_TRA_DEMANDS!$F54,DEMANDS!$H$2:$CL$25,MATCH($E54,DEMANDS!$F$2:$F$25,0),FALSE)/HLOOKUP(2018,DEMANDS!$H$2:$CL$25,MATCH($E54,DEMANDS!$F$2:$F$25,0),FALSE)</f>
        <v>0.71131123510553984</v>
      </c>
    </row>
    <row r="55" spans="4:32" x14ac:dyDescent="0.25">
      <c r="D55" s="1" t="s">
        <v>8</v>
      </c>
      <c r="E55" s="1" t="str">
        <f>DEMANDS!$F$18</f>
        <v>TRAPM</v>
      </c>
      <c r="F55" s="1">
        <v>2060</v>
      </c>
      <c r="G55" s="10">
        <f>HLOOKUP(REG_TRA_DEMANDS!G$3,'BY-Demands'!$J$5:$AK$14,MATCH($E55,'BY-Demands'!$I$5:$I$14,0),FALSE)*HLOOKUP(REG_TRA_DEMANDS!$F55,DEMANDS!$H$2:$CL$25,MATCH($E55,DEMANDS!$F$2:$F$25,0),FALSE)/HLOOKUP(2018,DEMANDS!$H$2:$CL$25,MATCH($E55,DEMANDS!$F$2:$F$25,0),FALSE)</f>
        <v>0.66696000182443971</v>
      </c>
      <c r="H55" s="10">
        <f>HLOOKUP(REG_TRA_DEMANDS!H$3,'BY-Demands'!$J$5:$AK$14,MATCH($E55,'BY-Demands'!$I$5:$I$14,0),FALSE)*HLOOKUP(REG_TRA_DEMANDS!$F55,DEMANDS!$H$2:$CL$25,MATCH($E55,DEMANDS!$F$2:$F$25,0),FALSE)/HLOOKUP(2018,DEMANDS!$H$2:$CL$25,MATCH($E55,DEMANDS!$F$2:$F$25,0),FALSE)</f>
        <v>11.679926470853564</v>
      </c>
      <c r="I55" s="10">
        <f>HLOOKUP(REG_TRA_DEMANDS!I$3,'BY-Demands'!$J$5:$AK$14,MATCH($E55,'BY-Demands'!$I$5:$I$14,0),FALSE)*HLOOKUP(REG_TRA_DEMANDS!$F55,DEMANDS!$H$2:$CL$25,MATCH($E55,DEMANDS!$F$2:$F$25,0),FALSE)/HLOOKUP(2018,DEMANDS!$H$2:$CL$25,MATCH($E55,DEMANDS!$F$2:$F$25,0),FALSE)</f>
        <v>2.3784046778860652</v>
      </c>
      <c r="J55" s="10">
        <f>HLOOKUP(REG_TRA_DEMANDS!J$3,'BY-Demands'!$J$5:$AK$14,MATCH($E55,'BY-Demands'!$I$5:$I$14,0),FALSE)*HLOOKUP(REG_TRA_DEMANDS!$F55,DEMANDS!$H$2:$CL$25,MATCH($E55,DEMANDS!$F$2:$F$25,0),FALSE)/HLOOKUP(2018,DEMANDS!$H$2:$CL$25,MATCH($E55,DEMANDS!$F$2:$F$25,0),FALSE)</f>
        <v>1.1295505887232342</v>
      </c>
      <c r="K55" s="10">
        <f>HLOOKUP(REG_TRA_DEMANDS!K$3,'BY-Demands'!$J$5:$AK$14,MATCH($E55,'BY-Demands'!$I$5:$I$14,0),FALSE)*HLOOKUP(REG_TRA_DEMANDS!$F55,DEMANDS!$H$2:$CL$25,MATCH($E55,DEMANDS!$F$2:$F$25,0),FALSE)/HLOOKUP(2018,DEMANDS!$H$2:$CL$25,MATCH($E55,DEMANDS!$F$2:$F$25,0),FALSE)</f>
        <v>0.84983451023234702</v>
      </c>
      <c r="L55" s="10">
        <f>HLOOKUP(REG_TRA_DEMANDS!L$3,'BY-Demands'!$J$5:$AK$14,MATCH($E55,'BY-Demands'!$I$5:$I$14,0),FALSE)*HLOOKUP(REG_TRA_DEMANDS!$F55,DEMANDS!$H$2:$CL$25,MATCH($E55,DEMANDS!$F$2:$F$25,0),FALSE)/HLOOKUP(2018,DEMANDS!$H$2:$CL$25,MATCH($E55,DEMANDS!$F$2:$F$25,0),FALSE)</f>
        <v>0.43783036284630034</v>
      </c>
      <c r="M55" s="10">
        <f>HLOOKUP(REG_TRA_DEMANDS!M$3,'BY-Demands'!$J$5:$AK$14,MATCH($E55,'BY-Demands'!$I$5:$I$14,0),FALSE)*HLOOKUP(REG_TRA_DEMANDS!$F55,DEMANDS!$H$2:$CL$25,MATCH($E55,DEMANDS!$F$2:$F$25,0),FALSE)/HLOOKUP(2018,DEMANDS!$H$2:$CL$25,MATCH($E55,DEMANDS!$F$2:$F$25,0),FALSE)</f>
        <v>1.1793189392718493</v>
      </c>
      <c r="N55" s="10">
        <f>HLOOKUP(REG_TRA_DEMANDS!N$3,'BY-Demands'!$J$5:$AK$14,MATCH($E55,'BY-Demands'!$I$5:$I$14,0),FALSE)*HLOOKUP(REG_TRA_DEMANDS!$F55,DEMANDS!$H$2:$CL$25,MATCH($E55,DEMANDS!$F$2:$F$25,0),FALSE)/HLOOKUP(2018,DEMANDS!$H$2:$CL$25,MATCH($E55,DEMANDS!$F$2:$F$25,0),FALSE)</f>
        <v>2.0474324833136306</v>
      </c>
      <c r="O55" s="10">
        <f>HLOOKUP(REG_TRA_DEMANDS!O$3,'BY-Demands'!$J$5:$AK$14,MATCH($E55,'BY-Demands'!$I$5:$I$14,0),FALSE)*HLOOKUP(REG_TRA_DEMANDS!$F55,DEMANDS!$H$2:$CL$25,MATCH($E55,DEMANDS!$F$2:$F$25,0),FALSE)/HLOOKUP(2018,DEMANDS!$H$2:$CL$25,MATCH($E55,DEMANDS!$F$2:$F$25,0),FALSE)</f>
        <v>0.8676828856626565</v>
      </c>
      <c r="P55" s="10">
        <f>HLOOKUP(REG_TRA_DEMANDS!P$3,'BY-Demands'!$J$5:$AK$14,MATCH($E55,'BY-Demands'!$I$5:$I$14,0),FALSE)*HLOOKUP(REG_TRA_DEMANDS!$F55,DEMANDS!$H$2:$CL$25,MATCH($E55,DEMANDS!$F$2:$F$25,0),FALSE)/HLOOKUP(2018,DEMANDS!$H$2:$CL$25,MATCH($E55,DEMANDS!$F$2:$F$25,0),FALSE)</f>
        <v>0.97948156687936183</v>
      </c>
      <c r="Q55" s="10">
        <f>HLOOKUP(REG_TRA_DEMANDS!Q$3,'BY-Demands'!$J$5:$AK$14,MATCH($E55,'BY-Demands'!$I$5:$I$14,0),FALSE)*HLOOKUP(REG_TRA_DEMANDS!$F55,DEMANDS!$H$2:$CL$25,MATCH($E55,DEMANDS!$F$2:$F$25,0),FALSE)/HLOOKUP(2018,DEMANDS!$H$2:$CL$25,MATCH($E55,DEMANDS!$F$2:$F$25,0),FALSE)</f>
        <v>1.7371361833287142</v>
      </c>
      <c r="R55" s="10">
        <f>HLOOKUP(REG_TRA_DEMANDS!R$3,'BY-Demands'!$J$5:$AK$14,MATCH($E55,'BY-Demands'!$I$5:$I$14,0),FALSE)*HLOOKUP(REG_TRA_DEMANDS!$F55,DEMANDS!$H$2:$CL$25,MATCH($E55,DEMANDS!$F$2:$F$25,0),FALSE)/HLOOKUP(2018,DEMANDS!$H$2:$CL$25,MATCH($E55,DEMANDS!$F$2:$F$25,0),FALSE)</f>
        <v>1.4741136849214698</v>
      </c>
      <c r="S55" s="10">
        <f>HLOOKUP(REG_TRA_DEMANDS!S$3,'BY-Demands'!$J$5:$AK$14,MATCH($E55,'BY-Demands'!$I$5:$I$14,0),FALSE)*HLOOKUP(REG_TRA_DEMANDS!$F55,DEMANDS!$H$2:$CL$25,MATCH($E55,DEMANDS!$F$2:$F$25,0),FALSE)/HLOOKUP(2018,DEMANDS!$H$2:$CL$25,MATCH($E55,DEMANDS!$F$2:$F$25,0),FALSE)</f>
        <v>1.3369477779940624</v>
      </c>
      <c r="T55" s="10">
        <f>HLOOKUP(REG_TRA_DEMANDS!T$3,'BY-Demands'!$J$5:$AK$14,MATCH($E55,'BY-Demands'!$I$5:$I$14,0),FALSE)*HLOOKUP(REG_TRA_DEMANDS!$F55,DEMANDS!$H$2:$CL$25,MATCH($E55,DEMANDS!$F$2:$F$25,0),FALSE)/HLOOKUP(2018,DEMANDS!$H$2:$CL$25,MATCH($E55,DEMANDS!$F$2:$F$25,0),FALSE)</f>
        <v>5.4030255235868108</v>
      </c>
      <c r="U55" s="10">
        <f>HLOOKUP(REG_TRA_DEMANDS!U$3,'BY-Demands'!$J$5:$AK$14,MATCH($E55,'BY-Demands'!$I$5:$I$14,0),FALSE)*HLOOKUP(REG_TRA_DEMANDS!$F55,DEMANDS!$H$2:$CL$25,MATCH($E55,DEMANDS!$F$2:$F$25,0),FALSE)/HLOOKUP(2018,DEMANDS!$H$2:$CL$25,MATCH($E55,DEMANDS!$F$2:$F$25,0),FALSE)</f>
        <v>1.7684088010789285</v>
      </c>
      <c r="V55" s="10">
        <f>HLOOKUP(REG_TRA_DEMANDS!V$3,'BY-Demands'!$J$5:$AK$14,MATCH($E55,'BY-Demands'!$I$5:$I$14,0),FALSE)*HLOOKUP(REG_TRA_DEMANDS!$F55,DEMANDS!$H$2:$CL$25,MATCH($E55,DEMANDS!$F$2:$F$25,0),FALSE)/HLOOKUP(2018,DEMANDS!$H$2:$CL$25,MATCH($E55,DEMANDS!$F$2:$F$25,0),FALSE)</f>
        <v>1.9916833569560413</v>
      </c>
      <c r="W55" s="10">
        <f>HLOOKUP(REG_TRA_DEMANDS!W$3,'BY-Demands'!$J$5:$AK$14,MATCH($E55,'BY-Demands'!$I$5:$I$14,0),FALSE)*HLOOKUP(REG_TRA_DEMANDS!$F55,DEMANDS!$H$2:$CL$25,MATCH($E55,DEMANDS!$F$2:$F$25,0),FALSE)/HLOOKUP(2018,DEMANDS!$H$2:$CL$25,MATCH($E55,DEMANDS!$F$2:$F$25,0),FALSE)</f>
        <v>1.9316968736525413</v>
      </c>
      <c r="X55" s="10">
        <f>HLOOKUP(REG_TRA_DEMANDS!X$3,'BY-Demands'!$J$5:$AK$14,MATCH($E55,'BY-Demands'!$I$5:$I$14,0),FALSE)*HLOOKUP(REG_TRA_DEMANDS!$F55,DEMANDS!$H$2:$CL$25,MATCH($E55,DEMANDS!$F$2:$F$25,0),FALSE)/HLOOKUP(2018,DEMANDS!$H$2:$CL$25,MATCH($E55,DEMANDS!$F$2:$F$25,0),FALSE)</f>
        <v>1.2186631589632895</v>
      </c>
      <c r="Y55" s="10">
        <f>HLOOKUP(REG_TRA_DEMANDS!Y$3,'BY-Demands'!$J$5:$AK$14,MATCH($E55,'BY-Demands'!$I$5:$I$14,0),FALSE)*HLOOKUP(REG_TRA_DEMANDS!$F55,DEMANDS!$H$2:$CL$25,MATCH($E55,DEMANDS!$F$2:$F$25,0),FALSE)/HLOOKUP(2018,DEMANDS!$H$2:$CL$25,MATCH($E55,DEMANDS!$F$2:$F$25,0),FALSE)</f>
        <v>2.7285134707984686</v>
      </c>
      <c r="Z55" s="10">
        <f>HLOOKUP(REG_TRA_DEMANDS!Z$3,'BY-Demands'!$J$5:$AK$14,MATCH($E55,'BY-Demands'!$I$5:$I$14,0),FALSE)*HLOOKUP(REG_TRA_DEMANDS!$F55,DEMANDS!$H$2:$CL$25,MATCH($E55,DEMANDS!$F$2:$F$25,0),FALSE)/HLOOKUP(2018,DEMANDS!$H$2:$CL$25,MATCH($E55,DEMANDS!$F$2:$F$25,0),FALSE)</f>
        <v>0.35760499713676586</v>
      </c>
      <c r="AA55" s="10">
        <f>HLOOKUP(REG_TRA_DEMANDS!AA$3,'BY-Demands'!$J$5:$AK$14,MATCH($E55,'BY-Demands'!$I$5:$I$14,0),FALSE)*HLOOKUP(REG_TRA_DEMANDS!$F55,DEMANDS!$H$2:$CL$25,MATCH($E55,DEMANDS!$F$2:$F$25,0),FALSE)/HLOOKUP(2018,DEMANDS!$H$2:$CL$25,MATCH($E55,DEMANDS!$F$2:$F$25,0),FALSE)</f>
        <v>1.5111352782053822</v>
      </c>
      <c r="AB55" s="10">
        <f>HLOOKUP(REG_TRA_DEMANDS!AB$3,'BY-Demands'!$J$5:$AK$14,MATCH($E55,'BY-Demands'!$I$5:$I$14,0),FALSE)*HLOOKUP(REG_TRA_DEMANDS!$F55,DEMANDS!$H$2:$CL$25,MATCH($E55,DEMANDS!$F$2:$F$25,0),FALSE)/HLOOKUP(2018,DEMANDS!$H$2:$CL$25,MATCH($E55,DEMANDS!$F$2:$F$25,0),FALSE)</f>
        <v>0.81364182325321555</v>
      </c>
      <c r="AC55" s="10">
        <f>HLOOKUP(REG_TRA_DEMANDS!AC$3,'BY-Demands'!$J$5:$AK$14,MATCH($E55,'BY-Demands'!$I$5:$I$14,0),FALSE)*HLOOKUP(REG_TRA_DEMANDS!$F55,DEMANDS!$H$2:$CL$25,MATCH($E55,DEMANDS!$F$2:$F$25,0),FALSE)/HLOOKUP(2018,DEMANDS!$H$2:$CL$25,MATCH($E55,DEMANDS!$F$2:$F$25,0),FALSE)</f>
        <v>0.6637651100867612</v>
      </c>
      <c r="AD55" s="10">
        <f>HLOOKUP(REG_TRA_DEMANDS!AD$3,'BY-Demands'!$J$5:$AK$14,MATCH($E55,'BY-Demands'!$I$5:$I$14,0),FALSE)*HLOOKUP(REG_TRA_DEMANDS!$F55,DEMANDS!$H$2:$CL$25,MATCH($E55,DEMANDS!$F$2:$F$25,0),FALSE)/HLOOKUP(2018,DEMANDS!$H$2:$CL$25,MATCH($E55,DEMANDS!$F$2:$F$25,0),FALSE)</f>
        <v>0.72122861684116435</v>
      </c>
      <c r="AE55" s="10">
        <f>HLOOKUP(REG_TRA_DEMANDS!AE$3,'BY-Demands'!$J$5:$AK$14,MATCH($E55,'BY-Demands'!$I$5:$I$14,0),FALSE)*HLOOKUP(REG_TRA_DEMANDS!$F55,DEMANDS!$H$2:$CL$25,MATCH($E55,DEMANDS!$F$2:$F$25,0),FALSE)/HLOOKUP(2018,DEMANDS!$H$2:$CL$25,MATCH($E55,DEMANDS!$F$2:$F$25,0),FALSE)</f>
        <v>1.3282591822160277</v>
      </c>
      <c r="AF55" s="10">
        <f>HLOOKUP(REG_TRA_DEMANDS!AF$3,'BY-Demands'!$J$5:$AK$14,MATCH($E55,'BY-Demands'!$I$5:$I$14,0),FALSE)*HLOOKUP(REG_TRA_DEMANDS!$F55,DEMANDS!$H$2:$CL$25,MATCH($E55,DEMANDS!$F$2:$F$25,0),FALSE)/HLOOKUP(2018,DEMANDS!$H$2:$CL$25,MATCH($E55,DEMANDS!$F$2:$F$25,0),FALSE)</f>
        <v>0.73049218793701065</v>
      </c>
    </row>
    <row r="56" spans="4:32" x14ac:dyDescent="0.25">
      <c r="D56" s="1" t="s">
        <v>8</v>
      </c>
      <c r="E56" s="1" t="str">
        <f>DEMANDS!$F$18</f>
        <v>TRAPM</v>
      </c>
      <c r="F56" s="1">
        <v>2065</v>
      </c>
      <c r="G56" s="10">
        <f>HLOOKUP(REG_TRA_DEMANDS!G$3,'BY-Demands'!$J$5:$AK$14,MATCH($E56,'BY-Demands'!$I$5:$I$14,0),FALSE)*HLOOKUP(REG_TRA_DEMANDS!$F56,DEMANDS!$H$2:$CL$25,MATCH($E56,DEMANDS!$F$2:$F$25,0),FALSE)/HLOOKUP(2018,DEMANDS!$H$2:$CL$25,MATCH($E56,DEMANDS!$F$2:$F$25,0),FALSE)</f>
        <v>0.677121524100186</v>
      </c>
      <c r="H56" s="10">
        <f>HLOOKUP(REG_TRA_DEMANDS!H$3,'BY-Demands'!$J$5:$AK$14,MATCH($E56,'BY-Demands'!$I$5:$I$14,0),FALSE)*HLOOKUP(REG_TRA_DEMANDS!$F56,DEMANDS!$H$2:$CL$25,MATCH($E56,DEMANDS!$F$2:$F$25,0),FALSE)/HLOOKUP(2018,DEMANDS!$H$2:$CL$25,MATCH($E56,DEMANDS!$F$2:$F$25,0),FALSE)</f>
        <v>11.857876921687193</v>
      </c>
      <c r="I56" s="10">
        <f>HLOOKUP(REG_TRA_DEMANDS!I$3,'BY-Demands'!$J$5:$AK$14,MATCH($E56,'BY-Demands'!$I$5:$I$14,0),FALSE)*HLOOKUP(REG_TRA_DEMANDS!$F56,DEMANDS!$H$2:$CL$25,MATCH($E56,DEMANDS!$F$2:$F$25,0),FALSE)/HLOOKUP(2018,DEMANDS!$H$2:$CL$25,MATCH($E56,DEMANDS!$F$2:$F$25,0),FALSE)</f>
        <v>2.4146410519549257</v>
      </c>
      <c r="J56" s="10">
        <f>HLOOKUP(REG_TRA_DEMANDS!J$3,'BY-Demands'!$J$5:$AK$14,MATCH($E56,'BY-Demands'!$I$5:$I$14,0),FALSE)*HLOOKUP(REG_TRA_DEMANDS!$F56,DEMANDS!$H$2:$CL$25,MATCH($E56,DEMANDS!$F$2:$F$25,0),FALSE)/HLOOKUP(2018,DEMANDS!$H$2:$CL$25,MATCH($E56,DEMANDS!$F$2:$F$25,0),FALSE)</f>
        <v>1.1467599467619414</v>
      </c>
      <c r="K56" s="10">
        <f>HLOOKUP(REG_TRA_DEMANDS!K$3,'BY-Demands'!$J$5:$AK$14,MATCH($E56,'BY-Demands'!$I$5:$I$14,0),FALSE)*HLOOKUP(REG_TRA_DEMANDS!$F56,DEMANDS!$H$2:$CL$25,MATCH($E56,DEMANDS!$F$2:$F$25,0),FALSE)/HLOOKUP(2018,DEMANDS!$H$2:$CL$25,MATCH($E56,DEMANDS!$F$2:$F$25,0),FALSE)</f>
        <v>0.8627822316591216</v>
      </c>
      <c r="L56" s="10">
        <f>HLOOKUP(REG_TRA_DEMANDS!L$3,'BY-Demands'!$J$5:$AK$14,MATCH($E56,'BY-Demands'!$I$5:$I$14,0),FALSE)*HLOOKUP(REG_TRA_DEMANDS!$F56,DEMANDS!$H$2:$CL$25,MATCH($E56,DEMANDS!$F$2:$F$25,0),FALSE)/HLOOKUP(2018,DEMANDS!$H$2:$CL$25,MATCH($E56,DEMANDS!$F$2:$F$25,0),FALSE)</f>
        <v>0.44450096224190216</v>
      </c>
      <c r="M56" s="10">
        <f>HLOOKUP(REG_TRA_DEMANDS!M$3,'BY-Demands'!$J$5:$AK$14,MATCH($E56,'BY-Demands'!$I$5:$I$14,0),FALSE)*HLOOKUP(REG_TRA_DEMANDS!$F56,DEMANDS!$H$2:$CL$25,MATCH($E56,DEMANDS!$F$2:$F$25,0),FALSE)/HLOOKUP(2018,DEMANDS!$H$2:$CL$25,MATCH($E56,DEMANDS!$F$2:$F$25,0),FALSE)</f>
        <v>1.1972865469827159</v>
      </c>
      <c r="N56" s="10">
        <f>HLOOKUP(REG_TRA_DEMANDS!N$3,'BY-Demands'!$J$5:$AK$14,MATCH($E56,'BY-Demands'!$I$5:$I$14,0),FALSE)*HLOOKUP(REG_TRA_DEMANDS!$F56,DEMANDS!$H$2:$CL$25,MATCH($E56,DEMANDS!$F$2:$F$25,0),FALSE)/HLOOKUP(2018,DEMANDS!$H$2:$CL$25,MATCH($E56,DEMANDS!$F$2:$F$25,0),FALSE)</f>
        <v>2.0786263041280226</v>
      </c>
      <c r="O56" s="10">
        <f>HLOOKUP(REG_TRA_DEMANDS!O$3,'BY-Demands'!$J$5:$AK$14,MATCH($E56,'BY-Demands'!$I$5:$I$14,0),FALSE)*HLOOKUP(REG_TRA_DEMANDS!$F56,DEMANDS!$H$2:$CL$25,MATCH($E56,DEMANDS!$F$2:$F$25,0),FALSE)/HLOOKUP(2018,DEMANDS!$H$2:$CL$25,MATCH($E56,DEMANDS!$F$2:$F$25,0),FALSE)</f>
        <v>0.8809025374361158</v>
      </c>
      <c r="P56" s="10">
        <f>HLOOKUP(REG_TRA_DEMANDS!P$3,'BY-Demands'!$J$5:$AK$14,MATCH($E56,'BY-Demands'!$I$5:$I$14,0),FALSE)*HLOOKUP(REG_TRA_DEMANDS!$F56,DEMANDS!$H$2:$CL$25,MATCH($E56,DEMANDS!$F$2:$F$25,0),FALSE)/HLOOKUP(2018,DEMANDS!$H$2:$CL$25,MATCH($E56,DEMANDS!$F$2:$F$25,0),FALSE)</f>
        <v>0.99440453637273685</v>
      </c>
      <c r="Q56" s="10">
        <f>HLOOKUP(REG_TRA_DEMANDS!Q$3,'BY-Demands'!$J$5:$AK$14,MATCH($E56,'BY-Demands'!$I$5:$I$14,0),FALSE)*HLOOKUP(REG_TRA_DEMANDS!$F56,DEMANDS!$H$2:$CL$25,MATCH($E56,DEMANDS!$F$2:$F$25,0),FALSE)/HLOOKUP(2018,DEMANDS!$H$2:$CL$25,MATCH($E56,DEMANDS!$F$2:$F$25,0),FALSE)</f>
        <v>1.7636024601288425</v>
      </c>
      <c r="R56" s="10">
        <f>HLOOKUP(REG_TRA_DEMANDS!R$3,'BY-Demands'!$J$5:$AK$14,MATCH($E56,'BY-Demands'!$I$5:$I$14,0),FALSE)*HLOOKUP(REG_TRA_DEMANDS!$F56,DEMANDS!$H$2:$CL$25,MATCH($E56,DEMANDS!$F$2:$F$25,0),FALSE)/HLOOKUP(2018,DEMANDS!$H$2:$CL$25,MATCH($E56,DEMANDS!$F$2:$F$25,0),FALSE)</f>
        <v>1.4965726614797894</v>
      </c>
      <c r="S56" s="10">
        <f>HLOOKUP(REG_TRA_DEMANDS!S$3,'BY-Demands'!$J$5:$AK$14,MATCH($E56,'BY-Demands'!$I$5:$I$14,0),FALSE)*HLOOKUP(REG_TRA_DEMANDS!$F56,DEMANDS!$H$2:$CL$25,MATCH($E56,DEMANDS!$F$2:$F$25,0),FALSE)/HLOOKUP(2018,DEMANDS!$H$2:$CL$25,MATCH($E56,DEMANDS!$F$2:$F$25,0),FALSE)</f>
        <v>1.3573169524429556</v>
      </c>
      <c r="T56" s="10">
        <f>HLOOKUP(REG_TRA_DEMANDS!T$3,'BY-Demands'!$J$5:$AK$14,MATCH($E56,'BY-Demands'!$I$5:$I$14,0),FALSE)*HLOOKUP(REG_TRA_DEMANDS!$F56,DEMANDS!$H$2:$CL$25,MATCH($E56,DEMANDS!$F$2:$F$25,0),FALSE)/HLOOKUP(2018,DEMANDS!$H$2:$CL$25,MATCH($E56,DEMANDS!$F$2:$F$25,0),FALSE)</f>
        <v>5.4853437496635902</v>
      </c>
      <c r="U56" s="10">
        <f>HLOOKUP(REG_TRA_DEMANDS!U$3,'BY-Demands'!$J$5:$AK$14,MATCH($E56,'BY-Demands'!$I$5:$I$14,0),FALSE)*HLOOKUP(REG_TRA_DEMANDS!$F56,DEMANDS!$H$2:$CL$25,MATCH($E56,DEMANDS!$F$2:$F$25,0),FALSE)/HLOOKUP(2018,DEMANDS!$H$2:$CL$25,MATCH($E56,DEMANDS!$F$2:$F$25,0),FALSE)</f>
        <v>1.7953515343397446</v>
      </c>
      <c r="V56" s="10">
        <f>HLOOKUP(REG_TRA_DEMANDS!V$3,'BY-Demands'!$J$5:$AK$14,MATCH($E56,'BY-Demands'!$I$5:$I$14,0),FALSE)*HLOOKUP(REG_TRA_DEMANDS!$F56,DEMANDS!$H$2:$CL$25,MATCH($E56,DEMANDS!$F$2:$F$25,0),FALSE)/HLOOKUP(2018,DEMANDS!$H$2:$CL$25,MATCH($E56,DEMANDS!$F$2:$F$25,0),FALSE)</f>
        <v>2.0220278075116673</v>
      </c>
      <c r="W56" s="10">
        <f>HLOOKUP(REG_TRA_DEMANDS!W$3,'BY-Demands'!$J$5:$AK$14,MATCH($E56,'BY-Demands'!$I$5:$I$14,0),FALSE)*HLOOKUP(REG_TRA_DEMANDS!$F56,DEMANDS!$H$2:$CL$25,MATCH($E56,DEMANDS!$F$2:$F$25,0),FALSE)/HLOOKUP(2018,DEMANDS!$H$2:$CL$25,MATCH($E56,DEMANDS!$F$2:$F$25,0),FALSE)</f>
        <v>1.9611273953598634</v>
      </c>
      <c r="X56" s="10">
        <f>HLOOKUP(REG_TRA_DEMANDS!X$3,'BY-Demands'!$J$5:$AK$14,MATCH($E56,'BY-Demands'!$I$5:$I$14,0),FALSE)*HLOOKUP(REG_TRA_DEMANDS!$F56,DEMANDS!$H$2:$CL$25,MATCH($E56,DEMANDS!$F$2:$F$25,0),FALSE)/HLOOKUP(2018,DEMANDS!$H$2:$CL$25,MATCH($E56,DEMANDS!$F$2:$F$25,0),FALSE)</f>
        <v>1.2372301986696621</v>
      </c>
      <c r="Y56" s="10">
        <f>HLOOKUP(REG_TRA_DEMANDS!Y$3,'BY-Demands'!$J$5:$AK$14,MATCH($E56,'BY-Demands'!$I$5:$I$14,0),FALSE)*HLOOKUP(REG_TRA_DEMANDS!$F56,DEMANDS!$H$2:$CL$25,MATCH($E56,DEMANDS!$F$2:$F$25,0),FALSE)/HLOOKUP(2018,DEMANDS!$H$2:$CL$25,MATCH($E56,DEMANDS!$F$2:$F$25,0),FALSE)</f>
        <v>2.7700839552913159</v>
      </c>
      <c r="Z56" s="10">
        <f>HLOOKUP(REG_TRA_DEMANDS!Z$3,'BY-Demands'!$J$5:$AK$14,MATCH($E56,'BY-Demands'!$I$5:$I$14,0),FALSE)*HLOOKUP(REG_TRA_DEMANDS!$F56,DEMANDS!$H$2:$CL$25,MATCH($E56,DEMANDS!$F$2:$F$25,0),FALSE)/HLOOKUP(2018,DEMANDS!$H$2:$CL$25,MATCH($E56,DEMANDS!$F$2:$F$25,0),FALSE)</f>
        <v>0.36305331657778678</v>
      </c>
      <c r="AA56" s="10">
        <f>HLOOKUP(REG_TRA_DEMANDS!AA$3,'BY-Demands'!$J$5:$AK$14,MATCH($E56,'BY-Demands'!$I$5:$I$14,0),FALSE)*HLOOKUP(REG_TRA_DEMANDS!$F56,DEMANDS!$H$2:$CL$25,MATCH($E56,DEMANDS!$F$2:$F$25,0),FALSE)/HLOOKUP(2018,DEMANDS!$H$2:$CL$25,MATCH($E56,DEMANDS!$F$2:$F$25,0),FALSE)</f>
        <v>1.5341583001994239</v>
      </c>
      <c r="AB56" s="10">
        <f>HLOOKUP(REG_TRA_DEMANDS!AB$3,'BY-Demands'!$J$5:$AK$14,MATCH($E56,'BY-Demands'!$I$5:$I$14,0),FALSE)*HLOOKUP(REG_TRA_DEMANDS!$F56,DEMANDS!$H$2:$CL$25,MATCH($E56,DEMANDS!$F$2:$F$25,0),FALSE)/HLOOKUP(2018,DEMANDS!$H$2:$CL$25,MATCH($E56,DEMANDS!$F$2:$F$25,0),FALSE)</f>
        <v>0.82603812811235267</v>
      </c>
      <c r="AC56" s="10">
        <f>HLOOKUP(REG_TRA_DEMANDS!AC$3,'BY-Demands'!$J$5:$AK$14,MATCH($E56,'BY-Demands'!$I$5:$I$14,0),FALSE)*HLOOKUP(REG_TRA_DEMANDS!$F56,DEMANDS!$H$2:$CL$25,MATCH($E56,DEMANDS!$F$2:$F$25,0),FALSE)/HLOOKUP(2018,DEMANDS!$H$2:$CL$25,MATCH($E56,DEMANDS!$F$2:$F$25,0),FALSE)</f>
        <v>0.67387795633475134</v>
      </c>
      <c r="AD56" s="10">
        <f>HLOOKUP(REG_TRA_DEMANDS!AD$3,'BY-Demands'!$J$5:$AK$14,MATCH($E56,'BY-Demands'!$I$5:$I$14,0),FALSE)*HLOOKUP(REG_TRA_DEMANDS!$F56,DEMANDS!$H$2:$CL$25,MATCH($E56,DEMANDS!$F$2:$F$25,0),FALSE)/HLOOKUP(2018,DEMANDS!$H$2:$CL$25,MATCH($E56,DEMANDS!$F$2:$F$25,0),FALSE)</f>
        <v>0.73221695292712097</v>
      </c>
      <c r="AE56" s="10">
        <f>HLOOKUP(REG_TRA_DEMANDS!AE$3,'BY-Demands'!$J$5:$AK$14,MATCH($E56,'BY-Demands'!$I$5:$I$14,0),FALSE)*HLOOKUP(REG_TRA_DEMANDS!$F56,DEMANDS!$H$2:$CL$25,MATCH($E56,DEMANDS!$F$2:$F$25,0),FALSE)/HLOOKUP(2018,DEMANDS!$H$2:$CL$25,MATCH($E56,DEMANDS!$F$2:$F$25,0),FALSE)</f>
        <v>1.3484959808713171</v>
      </c>
      <c r="AF56" s="10">
        <f>HLOOKUP(REG_TRA_DEMANDS!AF$3,'BY-Demands'!$J$5:$AK$14,MATCH($E56,'BY-Demands'!$I$5:$I$14,0),FALSE)*HLOOKUP(REG_TRA_DEMANDS!$F56,DEMANDS!$H$2:$CL$25,MATCH($E56,DEMANDS!$F$2:$F$25,0),FALSE)/HLOOKUP(2018,DEMANDS!$H$2:$CL$25,MATCH($E56,DEMANDS!$F$2:$F$25,0),FALSE)</f>
        <v>0.74162165989886075</v>
      </c>
    </row>
    <row r="57" spans="4:32" x14ac:dyDescent="0.25">
      <c r="D57" s="1" t="s">
        <v>8</v>
      </c>
      <c r="E57" s="1" t="str">
        <f>DEMANDS!$F$18</f>
        <v>TRAPM</v>
      </c>
      <c r="F57" s="1">
        <v>2070</v>
      </c>
      <c r="G57" s="9">
        <f>HLOOKUP(REG_TRA_DEMANDS!G$3,'BY-Demands'!$J$5:$AK$14,MATCH($E57,'BY-Demands'!$I$5:$I$14,0),FALSE)*HLOOKUP(REG_TRA_DEMANDS!$F57,DEMANDS!$H$2:$CL$25,MATCH($E57,DEMANDS!$F$2:$F$25,0),FALSE)/HLOOKUP(2018,DEMANDS!$H$2:$CL$25,MATCH($E57,DEMANDS!$F$2:$F$25,0),FALSE)</f>
        <v>0.68802782604554202</v>
      </c>
      <c r="H57" s="9">
        <f>HLOOKUP(REG_TRA_DEMANDS!H$3,'BY-Demands'!$J$5:$AK$14,MATCH($E57,'BY-Demands'!$I$5:$I$14,0),FALSE)*HLOOKUP(REG_TRA_DEMANDS!$F57,DEMANDS!$H$2:$CL$25,MATCH($E57,DEMANDS!$F$2:$F$25,0),FALSE)/HLOOKUP(2018,DEMANDS!$H$2:$CL$25,MATCH($E57,DEMANDS!$F$2:$F$25,0),FALSE)</f>
        <v>12.048870091355885</v>
      </c>
      <c r="I57" s="9">
        <f>HLOOKUP(REG_TRA_DEMANDS!I$3,'BY-Demands'!$J$5:$AK$14,MATCH($E57,'BY-Demands'!$I$5:$I$14,0),FALSE)*HLOOKUP(REG_TRA_DEMANDS!$F57,DEMANDS!$H$2:$CL$25,MATCH($E57,DEMANDS!$F$2:$F$25,0),FALSE)/HLOOKUP(2018,DEMANDS!$H$2:$CL$25,MATCH($E57,DEMANDS!$F$2:$F$25,0),FALSE)</f>
        <v>2.4535333385902804</v>
      </c>
      <c r="J57" s="9">
        <f>HLOOKUP(REG_TRA_DEMANDS!J$3,'BY-Demands'!$J$5:$AK$14,MATCH($E57,'BY-Demands'!$I$5:$I$14,0),FALSE)*HLOOKUP(REG_TRA_DEMANDS!$F57,DEMANDS!$H$2:$CL$25,MATCH($E57,DEMANDS!$F$2:$F$25,0),FALSE)/HLOOKUP(2018,DEMANDS!$H$2:$CL$25,MATCH($E57,DEMANDS!$F$2:$F$25,0),FALSE)</f>
        <v>1.1652306492770421</v>
      </c>
      <c r="K57" s="9">
        <f>HLOOKUP(REG_TRA_DEMANDS!K$3,'BY-Demands'!$J$5:$AK$14,MATCH($E57,'BY-Demands'!$I$5:$I$14,0),FALSE)*HLOOKUP(REG_TRA_DEMANDS!$F57,DEMANDS!$H$2:$CL$25,MATCH($E57,DEMANDS!$F$2:$F$25,0),FALSE)/HLOOKUP(2018,DEMANDS!$H$2:$CL$25,MATCH($E57,DEMANDS!$F$2:$F$25,0),FALSE)</f>
        <v>0.87667894472560837</v>
      </c>
      <c r="L57" s="9">
        <f>HLOOKUP(REG_TRA_DEMANDS!L$3,'BY-Demands'!$J$5:$AK$14,MATCH($E57,'BY-Demands'!$I$5:$I$14,0),FALSE)*HLOOKUP(REG_TRA_DEMANDS!$F57,DEMANDS!$H$2:$CL$25,MATCH($E57,DEMANDS!$F$2:$F$25,0),FALSE)/HLOOKUP(2018,DEMANDS!$H$2:$CL$25,MATCH($E57,DEMANDS!$F$2:$F$25,0),FALSE)</f>
        <v>0.45166047724277852</v>
      </c>
      <c r="M57" s="9">
        <f>HLOOKUP(REG_TRA_DEMANDS!M$3,'BY-Demands'!$J$5:$AK$14,MATCH($E57,'BY-Demands'!$I$5:$I$14,0),FALSE)*HLOOKUP(REG_TRA_DEMANDS!$F57,DEMANDS!$H$2:$CL$25,MATCH($E57,DEMANDS!$F$2:$F$25,0),FALSE)/HLOOKUP(2018,DEMANDS!$H$2:$CL$25,MATCH($E57,DEMANDS!$F$2:$F$25,0),FALSE)</f>
        <v>1.2165710744002409</v>
      </c>
      <c r="N57" s="9">
        <f>HLOOKUP(REG_TRA_DEMANDS!N$3,'BY-Demands'!$J$5:$AK$14,MATCH($E57,'BY-Demands'!$I$5:$I$14,0),FALSE)*HLOOKUP(REG_TRA_DEMANDS!$F57,DEMANDS!$H$2:$CL$25,MATCH($E57,DEMANDS!$F$2:$F$25,0),FALSE)/HLOOKUP(2018,DEMANDS!$H$2:$CL$25,MATCH($E57,DEMANDS!$F$2:$F$25,0),FALSE)</f>
        <v>2.11210644808668</v>
      </c>
      <c r="O57" s="9">
        <f>HLOOKUP(REG_TRA_DEMANDS!O$3,'BY-Demands'!$J$5:$AK$14,MATCH($E57,'BY-Demands'!$I$5:$I$14,0),FALSE)*HLOOKUP(REG_TRA_DEMANDS!$F57,DEMANDS!$H$2:$CL$25,MATCH($E57,DEMANDS!$F$2:$F$25,0),FALSE)/HLOOKUP(2018,DEMANDS!$H$2:$CL$25,MATCH($E57,DEMANDS!$F$2:$F$25,0),FALSE)</f>
        <v>0.89509111174037481</v>
      </c>
      <c r="P57" s="9">
        <f>HLOOKUP(REG_TRA_DEMANDS!P$3,'BY-Demands'!$J$5:$AK$14,MATCH($E57,'BY-Demands'!$I$5:$I$14,0),FALSE)*HLOOKUP(REG_TRA_DEMANDS!$F57,DEMANDS!$H$2:$CL$25,MATCH($E57,DEMANDS!$F$2:$F$25,0),FALSE)/HLOOKUP(2018,DEMANDS!$H$2:$CL$25,MATCH($E57,DEMANDS!$F$2:$F$25,0),FALSE)</f>
        <v>1.0104212715428749</v>
      </c>
      <c r="Q57" s="9">
        <f>HLOOKUP(REG_TRA_DEMANDS!Q$3,'BY-Demands'!$J$5:$AK$14,MATCH($E57,'BY-Demands'!$I$5:$I$14,0),FALSE)*HLOOKUP(REG_TRA_DEMANDS!$F57,DEMANDS!$H$2:$CL$25,MATCH($E57,DEMANDS!$F$2:$F$25,0),FALSE)/HLOOKUP(2018,DEMANDS!$H$2:$CL$25,MATCH($E57,DEMANDS!$F$2:$F$25,0),FALSE)</f>
        <v>1.7920085589709938</v>
      </c>
      <c r="R57" s="9">
        <f>HLOOKUP(REG_TRA_DEMANDS!R$3,'BY-Demands'!$J$5:$AK$14,MATCH($E57,'BY-Demands'!$I$5:$I$14,0),FALSE)*HLOOKUP(REG_TRA_DEMANDS!$F57,DEMANDS!$H$2:$CL$25,MATCH($E57,DEMANDS!$F$2:$F$25,0),FALSE)/HLOOKUP(2018,DEMANDS!$H$2:$CL$25,MATCH($E57,DEMANDS!$F$2:$F$25,0),FALSE)</f>
        <v>1.5206777485997918</v>
      </c>
      <c r="S57" s="9">
        <f>HLOOKUP(REG_TRA_DEMANDS!S$3,'BY-Demands'!$J$5:$AK$14,MATCH($E57,'BY-Demands'!$I$5:$I$14,0),FALSE)*HLOOKUP(REG_TRA_DEMANDS!$F57,DEMANDS!$H$2:$CL$25,MATCH($E57,DEMANDS!$F$2:$F$25,0),FALSE)/HLOOKUP(2018,DEMANDS!$H$2:$CL$25,MATCH($E57,DEMANDS!$F$2:$F$25,0),FALSE)</f>
        <v>1.3791790672805622</v>
      </c>
      <c r="T57" s="9">
        <f>HLOOKUP(REG_TRA_DEMANDS!T$3,'BY-Demands'!$J$5:$AK$14,MATCH($E57,'BY-Demands'!$I$5:$I$14,0),FALSE)*HLOOKUP(REG_TRA_DEMANDS!$F57,DEMANDS!$H$2:$CL$25,MATCH($E57,DEMANDS!$F$2:$F$25,0),FALSE)/HLOOKUP(2018,DEMANDS!$H$2:$CL$25,MATCH($E57,DEMANDS!$F$2:$F$25,0),FALSE)</f>
        <v>5.5736954163565127</v>
      </c>
      <c r="U57" s="9">
        <f>HLOOKUP(REG_TRA_DEMANDS!U$3,'BY-Demands'!$J$5:$AK$14,MATCH($E57,'BY-Demands'!$I$5:$I$14,0),FALSE)*HLOOKUP(REG_TRA_DEMANDS!$F57,DEMANDS!$H$2:$CL$25,MATCH($E57,DEMANDS!$F$2:$F$25,0),FALSE)/HLOOKUP(2018,DEMANDS!$H$2:$CL$25,MATCH($E57,DEMANDS!$F$2:$F$25,0),FALSE)</f>
        <v>1.8242690110919244</v>
      </c>
      <c r="V57" s="9">
        <f>HLOOKUP(REG_TRA_DEMANDS!V$3,'BY-Demands'!$J$5:$AK$14,MATCH($E57,'BY-Demands'!$I$5:$I$14,0),FALSE)*HLOOKUP(REG_TRA_DEMANDS!$F57,DEMANDS!$H$2:$CL$25,MATCH($E57,DEMANDS!$F$2:$F$25,0),FALSE)/HLOOKUP(2018,DEMANDS!$H$2:$CL$25,MATCH($E57,DEMANDS!$F$2:$F$25,0),FALSE)</f>
        <v>2.0545963273795511</v>
      </c>
      <c r="W57" s="9">
        <f>HLOOKUP(REG_TRA_DEMANDS!W$3,'BY-Demands'!$J$5:$AK$14,MATCH($E57,'BY-Demands'!$I$5:$I$14,0),FALSE)*HLOOKUP(REG_TRA_DEMANDS!$F57,DEMANDS!$H$2:$CL$25,MATCH($E57,DEMANDS!$F$2:$F$25,0),FALSE)/HLOOKUP(2018,DEMANDS!$H$2:$CL$25,MATCH($E57,DEMANDS!$F$2:$F$25,0),FALSE)</f>
        <v>1.9927150007834651</v>
      </c>
      <c r="X57" s="9">
        <f>HLOOKUP(REG_TRA_DEMANDS!X$3,'BY-Demands'!$J$5:$AK$14,MATCH($E57,'BY-Demands'!$I$5:$I$14,0),FALSE)*HLOOKUP(REG_TRA_DEMANDS!$F57,DEMANDS!$H$2:$CL$25,MATCH($E57,DEMANDS!$F$2:$F$25,0),FALSE)/HLOOKUP(2018,DEMANDS!$H$2:$CL$25,MATCH($E57,DEMANDS!$F$2:$F$25,0),FALSE)</f>
        <v>1.2571580929136617</v>
      </c>
      <c r="Y57" s="9">
        <f>HLOOKUP(REG_TRA_DEMANDS!Y$3,'BY-Demands'!$J$5:$AK$14,MATCH($E57,'BY-Demands'!$I$5:$I$14,0),FALSE)*HLOOKUP(REG_TRA_DEMANDS!$F57,DEMANDS!$H$2:$CL$25,MATCH($E57,DEMANDS!$F$2:$F$25,0),FALSE)/HLOOKUP(2018,DEMANDS!$H$2:$CL$25,MATCH($E57,DEMANDS!$F$2:$F$25,0),FALSE)</f>
        <v>2.8147013111943657</v>
      </c>
      <c r="Z57" s="9">
        <f>HLOOKUP(REG_TRA_DEMANDS!Z$3,'BY-Demands'!$J$5:$AK$14,MATCH($E57,'BY-Demands'!$I$5:$I$14,0),FALSE)*HLOOKUP(REG_TRA_DEMANDS!$F57,DEMANDS!$H$2:$CL$25,MATCH($E57,DEMANDS!$F$2:$F$25,0),FALSE)/HLOOKUP(2018,DEMANDS!$H$2:$CL$25,MATCH($E57,DEMANDS!$F$2:$F$25,0),FALSE)</f>
        <v>0.36890096571007824</v>
      </c>
      <c r="AA57" s="9">
        <f>HLOOKUP(REG_TRA_DEMANDS!AA$3,'BY-Demands'!$J$5:$AK$14,MATCH($E57,'BY-Demands'!$I$5:$I$14,0),FALSE)*HLOOKUP(REG_TRA_DEMANDS!$F57,DEMANDS!$H$2:$CL$25,MATCH($E57,DEMANDS!$F$2:$F$25,0),FALSE)/HLOOKUP(2018,DEMANDS!$H$2:$CL$25,MATCH($E57,DEMANDS!$F$2:$F$25,0),FALSE)</f>
        <v>1.5588687739599265</v>
      </c>
      <c r="AB57" s="9">
        <f>HLOOKUP(REG_TRA_DEMANDS!AB$3,'BY-Demands'!$J$5:$AK$14,MATCH($E57,'BY-Demands'!$I$5:$I$14,0),FALSE)*HLOOKUP(REG_TRA_DEMANDS!$F57,DEMANDS!$H$2:$CL$25,MATCH($E57,DEMANDS!$F$2:$F$25,0),FALSE)/HLOOKUP(2018,DEMANDS!$H$2:$CL$25,MATCH($E57,DEMANDS!$F$2:$F$25,0),FALSE)</f>
        <v>0.83934300902799319</v>
      </c>
      <c r="AC57" s="9">
        <f>HLOOKUP(REG_TRA_DEMANDS!AC$3,'BY-Demands'!$J$5:$AK$14,MATCH($E57,'BY-Demands'!$I$5:$I$14,0),FALSE)*HLOOKUP(REG_TRA_DEMANDS!$F57,DEMANDS!$H$2:$CL$25,MATCH($E57,DEMANDS!$F$2:$F$25,0),FALSE)/HLOOKUP(2018,DEMANDS!$H$2:$CL$25,MATCH($E57,DEMANDS!$F$2:$F$25,0),FALSE)</f>
        <v>0.68473201458651489</v>
      </c>
      <c r="AD57" s="9">
        <f>HLOOKUP(REG_TRA_DEMANDS!AD$3,'BY-Demands'!$J$5:$AK$14,MATCH($E57,'BY-Demands'!$I$5:$I$14,0),FALSE)*HLOOKUP(REG_TRA_DEMANDS!$F57,DEMANDS!$H$2:$CL$25,MATCH($E57,DEMANDS!$F$2:$F$25,0),FALSE)/HLOOKUP(2018,DEMANDS!$H$2:$CL$25,MATCH($E57,DEMANDS!$F$2:$F$25,0),FALSE)</f>
        <v>0.74401066926001103</v>
      </c>
      <c r="AE57" s="9">
        <f>HLOOKUP(REG_TRA_DEMANDS!AE$3,'BY-Demands'!$J$5:$AK$14,MATCH($E57,'BY-Demands'!$I$5:$I$14,0),FALSE)*HLOOKUP(REG_TRA_DEMANDS!$F57,DEMANDS!$H$2:$CL$25,MATCH($E57,DEMANDS!$F$2:$F$25,0),FALSE)/HLOOKUP(2018,DEMANDS!$H$2:$CL$25,MATCH($E57,DEMANDS!$F$2:$F$25,0),FALSE)</f>
        <v>1.3702160175501477</v>
      </c>
      <c r="AF57" s="9">
        <f>HLOOKUP(REG_TRA_DEMANDS!AF$3,'BY-Demands'!$J$5:$AK$14,MATCH($E57,'BY-Demands'!$I$5:$I$14,0),FALSE)*HLOOKUP(REG_TRA_DEMANDS!$F57,DEMANDS!$H$2:$CL$25,MATCH($E57,DEMANDS!$F$2:$F$25,0),FALSE)/HLOOKUP(2018,DEMANDS!$H$2:$CL$25,MATCH($E57,DEMANDS!$F$2:$F$25,0),FALSE)</f>
        <v>0.75356685653519806</v>
      </c>
    </row>
    <row r="58" spans="4:32" x14ac:dyDescent="0.25">
      <c r="D58" s="11" t="s">
        <v>8</v>
      </c>
      <c r="E58" s="11" t="str">
        <f>DEMANDS!$F$19</f>
        <v>TRAPL</v>
      </c>
      <c r="F58" s="11">
        <v>2020</v>
      </c>
      <c r="G58" s="12">
        <f>HLOOKUP(REG_TRA_DEMANDS!G$3,'BY-Demands'!$J$5:$AK$14,MATCH($E58,'BY-Demands'!$I$5:$I$14,0),FALSE)*HLOOKUP(REG_TRA_DEMANDS!$F58,DEMANDS!$H$2:$CL$25,MATCH($E58,DEMANDS!$F$2:$F$25,0),FALSE)/HLOOKUP(2018,DEMANDS!$H$2:$CL$25,MATCH($E58,DEMANDS!$F$2:$F$25,0),FALSE)</f>
        <v>0.27435547637321495</v>
      </c>
      <c r="H58" s="12">
        <f>HLOOKUP(REG_TRA_DEMANDS!H$3,'BY-Demands'!$J$5:$AK$14,MATCH($E58,'BY-Demands'!$I$5:$I$14,0),FALSE)*HLOOKUP(REG_TRA_DEMANDS!$F58,DEMANDS!$H$2:$CL$25,MATCH($E58,DEMANDS!$F$2:$F$25,0),FALSE)/HLOOKUP(2018,DEMANDS!$H$2:$CL$25,MATCH($E58,DEMANDS!$F$2:$F$25,0),FALSE)</f>
        <v>4.8874675973215007</v>
      </c>
      <c r="I58" s="12">
        <f>HLOOKUP(REG_TRA_DEMANDS!I$3,'BY-Demands'!$J$5:$AK$14,MATCH($E58,'BY-Demands'!$I$5:$I$14,0),FALSE)*HLOOKUP(REG_TRA_DEMANDS!$F58,DEMANDS!$H$2:$CL$25,MATCH($E58,DEMANDS!$F$2:$F$25,0),FALSE)/HLOOKUP(2018,DEMANDS!$H$2:$CL$25,MATCH($E58,DEMANDS!$F$2:$F$25,0),FALSE)</f>
        <v>0.98750716185845822</v>
      </c>
      <c r="J58" s="12">
        <f>HLOOKUP(REG_TRA_DEMANDS!J$3,'BY-Demands'!$J$5:$AK$14,MATCH($E58,'BY-Demands'!$I$5:$I$14,0),FALSE)*HLOOKUP(REG_TRA_DEMANDS!$F58,DEMANDS!$H$2:$CL$25,MATCH($E58,DEMANDS!$F$2:$F$25,0),FALSE)/HLOOKUP(2018,DEMANDS!$H$2:$CL$25,MATCH($E58,DEMANDS!$F$2:$F$25,0),FALSE)</f>
        <v>0.47552429060912443</v>
      </c>
      <c r="K58" s="12">
        <f>HLOOKUP(REG_TRA_DEMANDS!K$3,'BY-Demands'!$J$5:$AK$14,MATCH($E58,'BY-Demands'!$I$5:$I$14,0),FALSE)*HLOOKUP(REG_TRA_DEMANDS!$F58,DEMANDS!$H$2:$CL$25,MATCH($E58,DEMANDS!$F$2:$F$25,0),FALSE)/HLOOKUP(2018,DEMANDS!$H$2:$CL$25,MATCH($E58,DEMANDS!$F$2:$F$25,0),FALSE)</f>
        <v>0.35331078909799174</v>
      </c>
      <c r="L58" s="12">
        <f>HLOOKUP(REG_TRA_DEMANDS!L$3,'BY-Demands'!$J$5:$AK$14,MATCH($E58,'BY-Demands'!$I$5:$I$14,0),FALSE)*HLOOKUP(REG_TRA_DEMANDS!$F58,DEMANDS!$H$2:$CL$25,MATCH($E58,DEMANDS!$F$2:$F$25,0),FALSE)/HLOOKUP(2018,DEMANDS!$H$2:$CL$25,MATCH($E58,DEMANDS!$F$2:$F$25,0),FALSE)</f>
        <v>0.18192405921838437</v>
      </c>
      <c r="M58" s="12">
        <f>HLOOKUP(REG_TRA_DEMANDS!M$3,'BY-Demands'!$J$5:$AK$14,MATCH($E58,'BY-Demands'!$I$5:$I$14,0),FALSE)*HLOOKUP(REG_TRA_DEMANDS!$F58,DEMANDS!$H$2:$CL$25,MATCH($E58,DEMANDS!$F$2:$F$25,0),FALSE)/HLOOKUP(2018,DEMANDS!$H$2:$CL$25,MATCH($E58,DEMANDS!$F$2:$F$25,0),FALSE)</f>
        <v>0.49433293928500699</v>
      </c>
      <c r="N58" s="12">
        <f>HLOOKUP(REG_TRA_DEMANDS!N$3,'BY-Demands'!$J$5:$AK$14,MATCH($E58,'BY-Demands'!$I$5:$I$14,0),FALSE)*HLOOKUP(REG_TRA_DEMANDS!$F58,DEMANDS!$H$2:$CL$25,MATCH($E58,DEMANDS!$F$2:$F$25,0),FALSE)/HLOOKUP(2018,DEMANDS!$H$2:$CL$25,MATCH($E58,DEMANDS!$F$2:$F$25,0),FALSE)</f>
        <v>0.84062004677085211</v>
      </c>
      <c r="O58" s="12">
        <f>HLOOKUP(REG_TRA_DEMANDS!O$3,'BY-Demands'!$J$5:$AK$14,MATCH($E58,'BY-Demands'!$I$5:$I$14,0),FALSE)*HLOOKUP(REG_TRA_DEMANDS!$F58,DEMANDS!$H$2:$CL$25,MATCH($E58,DEMANDS!$F$2:$F$25,0),FALSE)/HLOOKUP(2018,DEMANDS!$H$2:$CL$25,MATCH($E58,DEMANDS!$F$2:$F$25,0),FALSE)</f>
        <v>0.36232197941731037</v>
      </c>
      <c r="P58" s="12">
        <f>HLOOKUP(REG_TRA_DEMANDS!P$3,'BY-Demands'!$J$5:$AK$14,MATCH($E58,'BY-Demands'!$I$5:$I$14,0),FALSE)*HLOOKUP(REG_TRA_DEMANDS!$F58,DEMANDS!$H$2:$CL$25,MATCH($E58,DEMANDS!$F$2:$F$25,0),FALSE)/HLOOKUP(2018,DEMANDS!$H$2:$CL$25,MATCH($E58,DEMANDS!$F$2:$F$25,0),FALSE)</f>
        <v>0.40153594290187117</v>
      </c>
      <c r="Q58" s="12">
        <f>HLOOKUP(REG_TRA_DEMANDS!Q$3,'BY-Demands'!$J$5:$AK$14,MATCH($E58,'BY-Demands'!$I$5:$I$14,0),FALSE)*HLOOKUP(REG_TRA_DEMANDS!$F58,DEMANDS!$H$2:$CL$25,MATCH($E58,DEMANDS!$F$2:$F$25,0),FALSE)/HLOOKUP(2018,DEMANDS!$H$2:$CL$25,MATCH($E58,DEMANDS!$F$2:$F$25,0),FALSE)</f>
        <v>0.71368599033539704</v>
      </c>
      <c r="R58" s="12">
        <f>HLOOKUP(REG_TRA_DEMANDS!R$3,'BY-Demands'!$J$5:$AK$14,MATCH($E58,'BY-Demands'!$I$5:$I$14,0),FALSE)*HLOOKUP(REG_TRA_DEMANDS!$F58,DEMANDS!$H$2:$CL$25,MATCH($E58,DEMANDS!$F$2:$F$25,0),FALSE)/HLOOKUP(2018,DEMANDS!$H$2:$CL$25,MATCH($E58,DEMANDS!$F$2:$F$25,0),FALSE)</f>
        <v>0.61113233633908892</v>
      </c>
      <c r="S58" s="12">
        <f>HLOOKUP(REG_TRA_DEMANDS!S$3,'BY-Demands'!$J$5:$AK$14,MATCH($E58,'BY-Demands'!$I$5:$I$14,0),FALSE)*HLOOKUP(REG_TRA_DEMANDS!$F58,DEMANDS!$H$2:$CL$25,MATCH($E58,DEMANDS!$F$2:$F$25,0),FALSE)/HLOOKUP(2018,DEMANDS!$H$2:$CL$25,MATCH($E58,DEMANDS!$F$2:$F$25,0),FALSE)</f>
        <v>0.54794246709160832</v>
      </c>
      <c r="T58" s="12">
        <f>HLOOKUP(REG_TRA_DEMANDS!T$3,'BY-Demands'!$J$5:$AK$14,MATCH($E58,'BY-Demands'!$I$5:$I$14,0),FALSE)*HLOOKUP(REG_TRA_DEMANDS!$F58,DEMANDS!$H$2:$CL$25,MATCH($E58,DEMANDS!$F$2:$F$25,0),FALSE)/HLOOKUP(2018,DEMANDS!$H$2:$CL$25,MATCH($E58,DEMANDS!$F$2:$F$25,0),FALSE)</f>
        <v>2.2342931214267647</v>
      </c>
      <c r="U58" s="12">
        <f>HLOOKUP(REG_TRA_DEMANDS!U$3,'BY-Demands'!$J$5:$AK$14,MATCH($E58,'BY-Demands'!$I$5:$I$14,0),FALSE)*HLOOKUP(REG_TRA_DEMANDS!$F58,DEMANDS!$H$2:$CL$25,MATCH($E58,DEMANDS!$F$2:$F$25,0),FALSE)/HLOOKUP(2018,DEMANDS!$H$2:$CL$25,MATCH($E58,DEMANDS!$F$2:$F$25,0),FALSE)</f>
        <v>0.74304638421703217</v>
      </c>
      <c r="V58" s="12">
        <f>HLOOKUP(REG_TRA_DEMANDS!V$3,'BY-Demands'!$J$5:$AK$14,MATCH($E58,'BY-Demands'!$I$5:$I$14,0),FALSE)*HLOOKUP(REG_TRA_DEMANDS!$F58,DEMANDS!$H$2:$CL$25,MATCH($E58,DEMANDS!$F$2:$F$25,0),FALSE)/HLOOKUP(2018,DEMANDS!$H$2:$CL$25,MATCH($E58,DEMANDS!$F$2:$F$25,0),FALSE)</f>
        <v>0.82312954869858934</v>
      </c>
      <c r="W58" s="12">
        <f>HLOOKUP(REG_TRA_DEMANDS!W$3,'BY-Demands'!$J$5:$AK$14,MATCH($E58,'BY-Demands'!$I$5:$I$14,0),FALSE)*HLOOKUP(REG_TRA_DEMANDS!$F58,DEMANDS!$H$2:$CL$25,MATCH($E58,DEMANDS!$F$2:$F$25,0),FALSE)/HLOOKUP(2018,DEMANDS!$H$2:$CL$25,MATCH($E58,DEMANDS!$F$2:$F$25,0),FALSE)</f>
        <v>0.79632066689536773</v>
      </c>
      <c r="X58" s="12">
        <f>HLOOKUP(REG_TRA_DEMANDS!X$3,'BY-Demands'!$J$5:$AK$14,MATCH($E58,'BY-Demands'!$I$5:$I$14,0),FALSE)*HLOOKUP(REG_TRA_DEMANDS!$F58,DEMANDS!$H$2:$CL$25,MATCH($E58,DEMANDS!$F$2:$F$25,0),FALSE)/HLOOKUP(2018,DEMANDS!$H$2:$CL$25,MATCH($E58,DEMANDS!$F$2:$F$25,0),FALSE)</f>
        <v>0.5014811864865022</v>
      </c>
      <c r="Y58" s="12">
        <f>HLOOKUP(REG_TRA_DEMANDS!Y$3,'BY-Demands'!$J$5:$AK$14,MATCH($E58,'BY-Demands'!$I$5:$I$14,0),FALSE)*HLOOKUP(REG_TRA_DEMANDS!$F58,DEMANDS!$H$2:$CL$25,MATCH($E58,DEMANDS!$F$2:$F$25,0),FALSE)/HLOOKUP(2018,DEMANDS!$H$2:$CL$25,MATCH($E58,DEMANDS!$F$2:$F$25,0),FALSE)</f>
        <v>1.1393573908292929</v>
      </c>
      <c r="Z58" s="12">
        <f>HLOOKUP(REG_TRA_DEMANDS!Z$3,'BY-Demands'!$J$5:$AK$14,MATCH($E58,'BY-Demands'!$I$5:$I$14,0),FALSE)*HLOOKUP(REG_TRA_DEMANDS!$F58,DEMANDS!$H$2:$CL$25,MATCH($E58,DEMANDS!$F$2:$F$25,0),FALSE)/HLOOKUP(2018,DEMANDS!$H$2:$CL$25,MATCH($E58,DEMANDS!$F$2:$F$25,0),FALSE)</f>
        <v>0.14698615350023855</v>
      </c>
      <c r="AA58" s="12">
        <f>HLOOKUP(REG_TRA_DEMANDS!AA$3,'BY-Demands'!$J$5:$AK$14,MATCH($E58,'BY-Demands'!$I$5:$I$14,0),FALSE)*HLOOKUP(REG_TRA_DEMANDS!$F58,DEMANDS!$H$2:$CL$25,MATCH($E58,DEMANDS!$F$2:$F$25,0),FALSE)/HLOOKUP(2018,DEMANDS!$H$2:$CL$25,MATCH($E58,DEMANDS!$F$2:$F$25,0),FALSE)</f>
        <v>0.63179454507028443</v>
      </c>
      <c r="AB58" s="12">
        <f>HLOOKUP(REG_TRA_DEMANDS!AB$3,'BY-Demands'!$J$5:$AK$14,MATCH($E58,'BY-Demands'!$I$5:$I$14,0),FALSE)*HLOOKUP(REG_TRA_DEMANDS!$F58,DEMANDS!$H$2:$CL$25,MATCH($E58,DEMANDS!$F$2:$F$25,0),FALSE)/HLOOKUP(2018,DEMANDS!$H$2:$CL$25,MATCH($E58,DEMANDS!$F$2:$F$25,0),FALSE)</f>
        <v>0.33116307912916709</v>
      </c>
      <c r="AC58" s="12">
        <f>HLOOKUP(REG_TRA_DEMANDS!AC$3,'BY-Demands'!$J$5:$AK$14,MATCH($E58,'BY-Demands'!$I$5:$I$14,0),FALSE)*HLOOKUP(REG_TRA_DEMANDS!$F58,DEMANDS!$H$2:$CL$25,MATCH($E58,DEMANDS!$F$2:$F$25,0),FALSE)/HLOOKUP(2018,DEMANDS!$H$2:$CL$25,MATCH($E58,DEMANDS!$F$2:$F$25,0),FALSE)</f>
        <v>0.27602684102814479</v>
      </c>
      <c r="AD58" s="12">
        <f>HLOOKUP(REG_TRA_DEMANDS!AD$3,'BY-Demands'!$J$5:$AK$14,MATCH($E58,'BY-Demands'!$I$5:$I$14,0),FALSE)*HLOOKUP(REG_TRA_DEMANDS!$F58,DEMANDS!$H$2:$CL$25,MATCH($E58,DEMANDS!$F$2:$F$25,0),FALSE)/HLOOKUP(2018,DEMANDS!$H$2:$CL$25,MATCH($E58,DEMANDS!$F$2:$F$25,0),FALSE)</f>
        <v>0.2952095661319819</v>
      </c>
      <c r="AE58" s="12">
        <f>HLOOKUP(REG_TRA_DEMANDS!AE$3,'BY-Demands'!$J$5:$AK$14,MATCH($E58,'BY-Demands'!$I$5:$I$14,0),FALSE)*HLOOKUP(REG_TRA_DEMANDS!$F58,DEMANDS!$H$2:$CL$25,MATCH($E58,DEMANDS!$F$2:$F$25,0),FALSE)/HLOOKUP(2018,DEMANDS!$H$2:$CL$25,MATCH($E58,DEMANDS!$F$2:$F$25,0),FALSE)</f>
        <v>0.54379756531765255</v>
      </c>
      <c r="AF58" s="12">
        <f>HLOOKUP(REG_TRA_DEMANDS!AF$3,'BY-Demands'!$J$5:$AK$14,MATCH($E58,'BY-Demands'!$I$5:$I$14,0),FALSE)*HLOOKUP(REG_TRA_DEMANDS!$F58,DEMANDS!$H$2:$CL$25,MATCH($E58,DEMANDS!$F$2:$F$25,0),FALSE)/HLOOKUP(2018,DEMANDS!$H$2:$CL$25,MATCH($E58,DEMANDS!$F$2:$F$25,0),FALSE)</f>
        <v>0.31412261464919838</v>
      </c>
    </row>
    <row r="59" spans="4:32" x14ac:dyDescent="0.25">
      <c r="D59" s="1" t="s">
        <v>8</v>
      </c>
      <c r="E59" s="1" t="str">
        <f>DEMANDS!$F$19</f>
        <v>TRAPL</v>
      </c>
      <c r="F59" s="1">
        <v>2021</v>
      </c>
      <c r="G59" s="10">
        <f>HLOOKUP(REG_TRA_DEMANDS!G$3,'BY-Demands'!$J$5:$AK$14,MATCH($E59,'BY-Demands'!$I$5:$I$14,0),FALSE)*HLOOKUP(REG_TRA_DEMANDS!$F59,DEMANDS!$H$2:$CL$25,MATCH($E59,DEMANDS!$F$2:$F$25,0),FALSE)/HLOOKUP(2018,DEMANDS!$H$2:$CL$25,MATCH($E59,DEMANDS!$F$2:$F$25,0),FALSE)</f>
        <v>0.3949319127195085</v>
      </c>
      <c r="H59" s="10">
        <f>HLOOKUP(REG_TRA_DEMANDS!H$3,'BY-Demands'!$J$5:$AK$14,MATCH($E59,'BY-Demands'!$I$5:$I$14,0),FALSE)*HLOOKUP(REG_TRA_DEMANDS!$F59,DEMANDS!$H$2:$CL$25,MATCH($E59,DEMANDS!$F$2:$F$25,0),FALSE)/HLOOKUP(2018,DEMANDS!$H$2:$CL$25,MATCH($E59,DEMANDS!$F$2:$F$25,0),FALSE)</f>
        <v>7.0354598059455613</v>
      </c>
      <c r="I59" s="10">
        <f>HLOOKUP(REG_TRA_DEMANDS!I$3,'BY-Demands'!$J$5:$AK$14,MATCH($E59,'BY-Demands'!$I$5:$I$14,0),FALSE)*HLOOKUP(REG_TRA_DEMANDS!$F59,DEMANDS!$H$2:$CL$25,MATCH($E59,DEMANDS!$F$2:$F$25,0),FALSE)/HLOOKUP(2018,DEMANDS!$H$2:$CL$25,MATCH($E59,DEMANDS!$F$2:$F$25,0),FALSE)</f>
        <v>1.4215064973824205</v>
      </c>
      <c r="J59" s="10">
        <f>HLOOKUP(REG_TRA_DEMANDS!J$3,'BY-Demands'!$J$5:$AK$14,MATCH($E59,'BY-Demands'!$I$5:$I$14,0),FALSE)*HLOOKUP(REG_TRA_DEMANDS!$F59,DEMANDS!$H$2:$CL$25,MATCH($E59,DEMANDS!$F$2:$F$25,0),FALSE)/HLOOKUP(2018,DEMANDS!$H$2:$CL$25,MATCH($E59,DEMANDS!$F$2:$F$25,0),FALSE)</f>
        <v>0.68451237102108609</v>
      </c>
      <c r="K59" s="10">
        <f>HLOOKUP(REG_TRA_DEMANDS!K$3,'BY-Demands'!$J$5:$AK$14,MATCH($E59,'BY-Demands'!$I$5:$I$14,0),FALSE)*HLOOKUP(REG_TRA_DEMANDS!$F59,DEMANDS!$H$2:$CL$25,MATCH($E59,DEMANDS!$F$2:$F$25,0),FALSE)/HLOOKUP(2018,DEMANDS!$H$2:$CL$25,MATCH($E59,DEMANDS!$F$2:$F$25,0),FALSE)</f>
        <v>0.5085872808789732</v>
      </c>
      <c r="L59" s="10">
        <f>HLOOKUP(REG_TRA_DEMANDS!L$3,'BY-Demands'!$J$5:$AK$14,MATCH($E59,'BY-Demands'!$I$5:$I$14,0),FALSE)*HLOOKUP(REG_TRA_DEMANDS!$F59,DEMANDS!$H$2:$CL$25,MATCH($E59,DEMANDS!$F$2:$F$25,0),FALSE)/HLOOKUP(2018,DEMANDS!$H$2:$CL$25,MATCH($E59,DEMANDS!$F$2:$F$25,0),FALSE)</f>
        <v>0.2618778295465003</v>
      </c>
      <c r="M59" s="10">
        <f>HLOOKUP(REG_TRA_DEMANDS!M$3,'BY-Demands'!$J$5:$AK$14,MATCH($E59,'BY-Demands'!$I$5:$I$14,0),FALSE)*HLOOKUP(REG_TRA_DEMANDS!$F59,DEMANDS!$H$2:$CL$25,MATCH($E59,DEMANDS!$F$2:$F$25,0),FALSE)/HLOOKUP(2018,DEMANDS!$H$2:$CL$25,MATCH($E59,DEMANDS!$F$2:$F$25,0),FALSE)</f>
        <v>0.71158722914103401</v>
      </c>
      <c r="N59" s="10">
        <f>HLOOKUP(REG_TRA_DEMANDS!N$3,'BY-Demands'!$J$5:$AK$14,MATCH($E59,'BY-Demands'!$I$5:$I$14,0),FALSE)*HLOOKUP(REG_TRA_DEMANDS!$F59,DEMANDS!$H$2:$CL$25,MATCH($E59,DEMANDS!$F$2:$F$25,0),FALSE)/HLOOKUP(2018,DEMANDS!$H$2:$CL$25,MATCH($E59,DEMANDS!$F$2:$F$25,0),FALSE)</f>
        <v>1.2100639919064762</v>
      </c>
      <c r="O59" s="10">
        <f>HLOOKUP(REG_TRA_DEMANDS!O$3,'BY-Demands'!$J$5:$AK$14,MATCH($E59,'BY-Demands'!$I$5:$I$14,0),FALSE)*HLOOKUP(REG_TRA_DEMANDS!$F59,DEMANDS!$H$2:$CL$25,MATCH($E59,DEMANDS!$F$2:$F$25,0),FALSE)/HLOOKUP(2018,DEMANDS!$H$2:$CL$25,MATCH($E59,DEMANDS!$F$2:$F$25,0),FALSE)</f>
        <v>0.5215587975249425</v>
      </c>
      <c r="P59" s="10">
        <f>HLOOKUP(REG_TRA_DEMANDS!P$3,'BY-Demands'!$J$5:$AK$14,MATCH($E59,'BY-Demands'!$I$5:$I$14,0),FALSE)*HLOOKUP(REG_TRA_DEMANDS!$F59,DEMANDS!$H$2:$CL$25,MATCH($E59,DEMANDS!$F$2:$F$25,0),FALSE)/HLOOKUP(2018,DEMANDS!$H$2:$CL$25,MATCH($E59,DEMANDS!$F$2:$F$25,0),FALSE)</f>
        <v>0.57800689839391617</v>
      </c>
      <c r="Q59" s="10">
        <f>HLOOKUP(REG_TRA_DEMANDS!Q$3,'BY-Demands'!$J$5:$AK$14,MATCH($E59,'BY-Demands'!$I$5:$I$14,0),FALSE)*HLOOKUP(REG_TRA_DEMANDS!$F59,DEMANDS!$H$2:$CL$25,MATCH($E59,DEMANDS!$F$2:$F$25,0),FALSE)/HLOOKUP(2018,DEMANDS!$H$2:$CL$25,MATCH($E59,DEMANDS!$F$2:$F$25,0),FALSE)</f>
        <v>1.0273437110504584</v>
      </c>
      <c r="R59" s="10">
        <f>HLOOKUP(REG_TRA_DEMANDS!R$3,'BY-Demands'!$J$5:$AK$14,MATCH($E59,'BY-Demands'!$I$5:$I$14,0),FALSE)*HLOOKUP(REG_TRA_DEMANDS!$F59,DEMANDS!$H$2:$CL$25,MATCH($E59,DEMANDS!$F$2:$F$25,0),FALSE)/HLOOKUP(2018,DEMANDS!$H$2:$CL$25,MATCH($E59,DEMANDS!$F$2:$F$25,0),FALSE)</f>
        <v>0.87971877108373875</v>
      </c>
      <c r="S59" s="10">
        <f>HLOOKUP(REG_TRA_DEMANDS!S$3,'BY-Demands'!$J$5:$AK$14,MATCH($E59,'BY-Demands'!$I$5:$I$14,0),FALSE)*HLOOKUP(REG_TRA_DEMANDS!$F59,DEMANDS!$H$2:$CL$25,MATCH($E59,DEMANDS!$F$2:$F$25,0),FALSE)/HLOOKUP(2018,DEMANDS!$H$2:$CL$25,MATCH($E59,DEMANDS!$F$2:$F$25,0),FALSE)</f>
        <v>0.78875759816931479</v>
      </c>
      <c r="T59" s="10">
        <f>HLOOKUP(REG_TRA_DEMANDS!T$3,'BY-Demands'!$J$5:$AK$14,MATCH($E59,'BY-Demands'!$I$5:$I$14,0),FALSE)*HLOOKUP(REG_TRA_DEMANDS!$F59,DEMANDS!$H$2:$CL$25,MATCH($E59,DEMANDS!$F$2:$F$25,0),FALSE)/HLOOKUP(2018,DEMANDS!$H$2:$CL$25,MATCH($E59,DEMANDS!$F$2:$F$25,0),FALSE)</f>
        <v>3.2162421821708547</v>
      </c>
      <c r="U59" s="10">
        <f>HLOOKUP(REG_TRA_DEMANDS!U$3,'BY-Demands'!$J$5:$AK$14,MATCH($E59,'BY-Demands'!$I$5:$I$14,0),FALSE)*HLOOKUP(REG_TRA_DEMANDS!$F59,DEMANDS!$H$2:$CL$25,MATCH($E59,DEMANDS!$F$2:$F$25,0),FALSE)/HLOOKUP(2018,DEMANDS!$H$2:$CL$25,MATCH($E59,DEMANDS!$F$2:$F$25,0),FALSE)</f>
        <v>1.0696076988780558</v>
      </c>
      <c r="V59" s="10">
        <f>HLOOKUP(REG_TRA_DEMANDS!V$3,'BY-Demands'!$J$5:$AK$14,MATCH($E59,'BY-Demands'!$I$5:$I$14,0),FALSE)*HLOOKUP(REG_TRA_DEMANDS!$F59,DEMANDS!$H$2:$CL$25,MATCH($E59,DEMANDS!$F$2:$F$25,0),FALSE)/HLOOKUP(2018,DEMANDS!$H$2:$CL$25,MATCH($E59,DEMANDS!$F$2:$F$25,0),FALSE)</f>
        <v>1.1848865981492651</v>
      </c>
      <c r="W59" s="10">
        <f>HLOOKUP(REG_TRA_DEMANDS!W$3,'BY-Demands'!$J$5:$AK$14,MATCH($E59,'BY-Demands'!$I$5:$I$14,0),FALSE)*HLOOKUP(REG_TRA_DEMANDS!$F59,DEMANDS!$H$2:$CL$25,MATCH($E59,DEMANDS!$F$2:$F$25,0),FALSE)/HLOOKUP(2018,DEMANDS!$H$2:$CL$25,MATCH($E59,DEMANDS!$F$2:$F$25,0),FALSE)</f>
        <v>1.1462954859601473</v>
      </c>
      <c r="X59" s="10">
        <f>HLOOKUP(REG_TRA_DEMANDS!X$3,'BY-Demands'!$J$5:$AK$14,MATCH($E59,'BY-Demands'!$I$5:$I$14,0),FALSE)*HLOOKUP(REG_TRA_DEMANDS!$F59,DEMANDS!$H$2:$CL$25,MATCH($E59,DEMANDS!$F$2:$F$25,0),FALSE)/HLOOKUP(2018,DEMANDS!$H$2:$CL$25,MATCH($E59,DEMANDS!$F$2:$F$25,0),FALSE)</f>
        <v>0.72187705815118308</v>
      </c>
      <c r="Y59" s="10">
        <f>HLOOKUP(REG_TRA_DEMANDS!Y$3,'BY-Demands'!$J$5:$AK$14,MATCH($E59,'BY-Demands'!$I$5:$I$14,0),FALSE)*HLOOKUP(REG_TRA_DEMANDS!$F59,DEMANDS!$H$2:$CL$25,MATCH($E59,DEMANDS!$F$2:$F$25,0),FALSE)/HLOOKUP(2018,DEMANDS!$H$2:$CL$25,MATCH($E59,DEMANDS!$F$2:$F$25,0),FALSE)</f>
        <v>1.6400933547220824</v>
      </c>
      <c r="Z59" s="10">
        <f>HLOOKUP(REG_TRA_DEMANDS!Z$3,'BY-Demands'!$J$5:$AK$14,MATCH($E59,'BY-Demands'!$I$5:$I$14,0),FALSE)*HLOOKUP(REG_TRA_DEMANDS!$F59,DEMANDS!$H$2:$CL$25,MATCH($E59,DEMANDS!$F$2:$F$25,0),FALSE)/HLOOKUP(2018,DEMANDS!$H$2:$CL$25,MATCH($E59,DEMANDS!$F$2:$F$25,0),FALSE)</f>
        <v>0.21158507026178613</v>
      </c>
      <c r="AA59" s="10">
        <f>HLOOKUP(REG_TRA_DEMANDS!AA$3,'BY-Demands'!$J$5:$AK$14,MATCH($E59,'BY-Demands'!$I$5:$I$14,0),FALSE)*HLOOKUP(REG_TRA_DEMANDS!$F59,DEMANDS!$H$2:$CL$25,MATCH($E59,DEMANDS!$F$2:$F$25,0),FALSE)/HLOOKUP(2018,DEMANDS!$H$2:$CL$25,MATCH($E59,DEMANDS!$F$2:$F$25,0),FALSE)</f>
        <v>0.90946181001663118</v>
      </c>
      <c r="AB59" s="10">
        <f>HLOOKUP(REG_TRA_DEMANDS!AB$3,'BY-Demands'!$J$5:$AK$14,MATCH($E59,'BY-Demands'!$I$5:$I$14,0),FALSE)*HLOOKUP(REG_TRA_DEMANDS!$F59,DEMANDS!$H$2:$CL$25,MATCH($E59,DEMANDS!$F$2:$F$25,0),FALSE)/HLOOKUP(2018,DEMANDS!$H$2:$CL$25,MATCH($E59,DEMANDS!$F$2:$F$25,0),FALSE)</f>
        <v>0.47670587805089104</v>
      </c>
      <c r="AC59" s="10">
        <f>HLOOKUP(REG_TRA_DEMANDS!AC$3,'BY-Demands'!$J$5:$AK$14,MATCH($E59,'BY-Demands'!$I$5:$I$14,0),FALSE)*HLOOKUP(REG_TRA_DEMANDS!$F59,DEMANDS!$H$2:$CL$25,MATCH($E59,DEMANDS!$F$2:$F$25,0),FALSE)/HLOOKUP(2018,DEMANDS!$H$2:$CL$25,MATCH($E59,DEMANDS!$F$2:$F$25,0),FALSE)</f>
        <v>0.39733782511006455</v>
      </c>
      <c r="AD59" s="10">
        <f>HLOOKUP(REG_TRA_DEMANDS!AD$3,'BY-Demands'!$J$5:$AK$14,MATCH($E59,'BY-Demands'!$I$5:$I$14,0),FALSE)*HLOOKUP(REG_TRA_DEMANDS!$F59,DEMANDS!$H$2:$CL$25,MATCH($E59,DEMANDS!$F$2:$F$25,0),FALSE)/HLOOKUP(2018,DEMANDS!$H$2:$CL$25,MATCH($E59,DEMANDS!$F$2:$F$25,0),FALSE)</f>
        <v>0.42495116243643605</v>
      </c>
      <c r="AE59" s="10">
        <f>HLOOKUP(REG_TRA_DEMANDS!AE$3,'BY-Demands'!$J$5:$AK$14,MATCH($E59,'BY-Demands'!$I$5:$I$14,0),FALSE)*HLOOKUP(REG_TRA_DEMANDS!$F59,DEMANDS!$H$2:$CL$25,MATCH($E59,DEMANDS!$F$2:$F$25,0),FALSE)/HLOOKUP(2018,DEMANDS!$H$2:$CL$25,MATCH($E59,DEMANDS!$F$2:$F$25,0),FALSE)</f>
        <v>0.78279105429979845</v>
      </c>
      <c r="AF59" s="10">
        <f>HLOOKUP(REG_TRA_DEMANDS!AF$3,'BY-Demands'!$J$5:$AK$14,MATCH($E59,'BY-Demands'!$I$5:$I$14,0),FALSE)*HLOOKUP(REG_TRA_DEMANDS!$F59,DEMANDS!$H$2:$CL$25,MATCH($E59,DEMANDS!$F$2:$F$25,0),FALSE)/HLOOKUP(2018,DEMANDS!$H$2:$CL$25,MATCH($E59,DEMANDS!$F$2:$F$25,0),FALSE)</f>
        <v>0.45217630306421169</v>
      </c>
    </row>
    <row r="60" spans="4:32" x14ac:dyDescent="0.25">
      <c r="D60" s="1" t="s">
        <v>8</v>
      </c>
      <c r="E60" s="1" t="str">
        <f>DEMANDS!$F$19</f>
        <v>TRAPL</v>
      </c>
      <c r="F60" s="1">
        <v>2022</v>
      </c>
      <c r="G60" s="10">
        <f>HLOOKUP(REG_TRA_DEMANDS!G$3,'BY-Demands'!$J$5:$AK$14,MATCH($E60,'BY-Demands'!$I$5:$I$14,0),FALSE)*HLOOKUP(REG_TRA_DEMANDS!$F60,DEMANDS!$H$2:$CL$25,MATCH($E60,DEMANDS!$F$2:$F$25,0),FALSE)/HLOOKUP(2018,DEMANDS!$H$2:$CL$25,MATCH($E60,DEMANDS!$F$2:$F$25,0),FALSE)</f>
        <v>0.40040870015918645</v>
      </c>
      <c r="H60" s="10">
        <f>HLOOKUP(REG_TRA_DEMANDS!H$3,'BY-Demands'!$J$5:$AK$14,MATCH($E60,'BY-Demands'!$I$5:$I$14,0),FALSE)*HLOOKUP(REG_TRA_DEMANDS!$F60,DEMANDS!$H$2:$CL$25,MATCH($E60,DEMANDS!$F$2:$F$25,0),FALSE)/HLOOKUP(2018,DEMANDS!$H$2:$CL$25,MATCH($E60,DEMANDS!$F$2:$F$25,0),FALSE)</f>
        <v>7.133025276490172</v>
      </c>
      <c r="I60" s="10">
        <f>HLOOKUP(REG_TRA_DEMANDS!I$3,'BY-Demands'!$J$5:$AK$14,MATCH($E60,'BY-Demands'!$I$5:$I$14,0),FALSE)*HLOOKUP(REG_TRA_DEMANDS!$F60,DEMANDS!$H$2:$CL$25,MATCH($E60,DEMANDS!$F$2:$F$25,0),FALSE)/HLOOKUP(2018,DEMANDS!$H$2:$CL$25,MATCH($E60,DEMANDS!$F$2:$F$25,0),FALSE)</f>
        <v>1.4412194875955306</v>
      </c>
      <c r="J60" s="10">
        <f>HLOOKUP(REG_TRA_DEMANDS!J$3,'BY-Demands'!$J$5:$AK$14,MATCH($E60,'BY-Demands'!$I$5:$I$14,0),FALSE)*HLOOKUP(REG_TRA_DEMANDS!$F60,DEMANDS!$H$2:$CL$25,MATCH($E60,DEMANDS!$F$2:$F$25,0),FALSE)/HLOOKUP(2018,DEMANDS!$H$2:$CL$25,MATCH($E60,DEMANDS!$F$2:$F$25,0),FALSE)</f>
        <v>0.69400496616260621</v>
      </c>
      <c r="K60" s="10">
        <f>HLOOKUP(REG_TRA_DEMANDS!K$3,'BY-Demands'!$J$5:$AK$14,MATCH($E60,'BY-Demands'!$I$5:$I$14,0),FALSE)*HLOOKUP(REG_TRA_DEMANDS!$F60,DEMANDS!$H$2:$CL$25,MATCH($E60,DEMANDS!$F$2:$F$25,0),FALSE)/HLOOKUP(2018,DEMANDS!$H$2:$CL$25,MATCH($E60,DEMANDS!$F$2:$F$25,0),FALSE)</f>
        <v>0.51564020403404931</v>
      </c>
      <c r="L60" s="10">
        <f>HLOOKUP(REG_TRA_DEMANDS!L$3,'BY-Demands'!$J$5:$AK$14,MATCH($E60,'BY-Demands'!$I$5:$I$14,0),FALSE)*HLOOKUP(REG_TRA_DEMANDS!$F60,DEMANDS!$H$2:$CL$25,MATCH($E60,DEMANDS!$F$2:$F$25,0),FALSE)/HLOOKUP(2018,DEMANDS!$H$2:$CL$25,MATCH($E60,DEMANDS!$F$2:$F$25,0),FALSE)</f>
        <v>0.2655094661942306</v>
      </c>
      <c r="M60" s="10">
        <f>HLOOKUP(REG_TRA_DEMANDS!M$3,'BY-Demands'!$J$5:$AK$14,MATCH($E60,'BY-Demands'!$I$5:$I$14,0),FALSE)*HLOOKUP(REG_TRA_DEMANDS!$F60,DEMANDS!$H$2:$CL$25,MATCH($E60,DEMANDS!$F$2:$F$25,0),FALSE)/HLOOKUP(2018,DEMANDS!$H$2:$CL$25,MATCH($E60,DEMANDS!$F$2:$F$25,0),FALSE)</f>
        <v>0.72145528961748062</v>
      </c>
      <c r="N60" s="10">
        <f>HLOOKUP(REG_TRA_DEMANDS!N$3,'BY-Demands'!$J$5:$AK$14,MATCH($E60,'BY-Demands'!$I$5:$I$14,0),FALSE)*HLOOKUP(REG_TRA_DEMANDS!$F60,DEMANDS!$H$2:$CL$25,MATCH($E60,DEMANDS!$F$2:$F$25,0),FALSE)/HLOOKUP(2018,DEMANDS!$H$2:$CL$25,MATCH($E60,DEMANDS!$F$2:$F$25,0),FALSE)</f>
        <v>1.2268447661580288</v>
      </c>
      <c r="O60" s="10">
        <f>HLOOKUP(REG_TRA_DEMANDS!O$3,'BY-Demands'!$J$5:$AK$14,MATCH($E60,'BY-Demands'!$I$5:$I$14,0),FALSE)*HLOOKUP(REG_TRA_DEMANDS!$F60,DEMANDS!$H$2:$CL$25,MATCH($E60,DEMANDS!$F$2:$F$25,0),FALSE)/HLOOKUP(2018,DEMANDS!$H$2:$CL$25,MATCH($E60,DEMANDS!$F$2:$F$25,0),FALSE)</f>
        <v>0.52879160545800741</v>
      </c>
      <c r="P60" s="10">
        <f>HLOOKUP(REG_TRA_DEMANDS!P$3,'BY-Demands'!$J$5:$AK$14,MATCH($E60,'BY-Demands'!$I$5:$I$14,0),FALSE)*HLOOKUP(REG_TRA_DEMANDS!$F60,DEMANDS!$H$2:$CL$25,MATCH($E60,DEMANDS!$F$2:$F$25,0),FALSE)/HLOOKUP(2018,DEMANDS!$H$2:$CL$25,MATCH($E60,DEMANDS!$F$2:$F$25,0),FALSE)</f>
        <v>0.58602251024805196</v>
      </c>
      <c r="Q60" s="10">
        <f>HLOOKUP(REG_TRA_DEMANDS!Q$3,'BY-Demands'!$J$5:$AK$14,MATCH($E60,'BY-Demands'!$I$5:$I$14,0),FALSE)*HLOOKUP(REG_TRA_DEMANDS!$F60,DEMANDS!$H$2:$CL$25,MATCH($E60,DEMANDS!$F$2:$F$25,0),FALSE)/HLOOKUP(2018,DEMANDS!$H$2:$CL$25,MATCH($E60,DEMANDS!$F$2:$F$25,0),FALSE)</f>
        <v>1.0415905798187197</v>
      </c>
      <c r="R60" s="10">
        <f>HLOOKUP(REG_TRA_DEMANDS!R$3,'BY-Demands'!$J$5:$AK$14,MATCH($E60,'BY-Demands'!$I$5:$I$14,0),FALSE)*HLOOKUP(REG_TRA_DEMANDS!$F60,DEMANDS!$H$2:$CL$25,MATCH($E60,DEMANDS!$F$2:$F$25,0),FALSE)/HLOOKUP(2018,DEMANDS!$H$2:$CL$25,MATCH($E60,DEMANDS!$F$2:$F$25,0),FALSE)</f>
        <v>0.89191842515257114</v>
      </c>
      <c r="S60" s="10">
        <f>HLOOKUP(REG_TRA_DEMANDS!S$3,'BY-Demands'!$J$5:$AK$14,MATCH($E60,'BY-Demands'!$I$5:$I$14,0),FALSE)*HLOOKUP(REG_TRA_DEMANDS!$F60,DEMANDS!$H$2:$CL$25,MATCH($E60,DEMANDS!$F$2:$F$25,0),FALSE)/HLOOKUP(2018,DEMANDS!$H$2:$CL$25,MATCH($E60,DEMANDS!$F$2:$F$25,0),FALSE)</f>
        <v>0.79969583224834284</v>
      </c>
      <c r="T60" s="10">
        <f>HLOOKUP(REG_TRA_DEMANDS!T$3,'BY-Demands'!$J$5:$AK$14,MATCH($E60,'BY-Demands'!$I$5:$I$14,0),FALSE)*HLOOKUP(REG_TRA_DEMANDS!$F60,DEMANDS!$H$2:$CL$25,MATCH($E60,DEMANDS!$F$2:$F$25,0),FALSE)/HLOOKUP(2018,DEMANDS!$H$2:$CL$25,MATCH($E60,DEMANDS!$F$2:$F$25,0),FALSE)</f>
        <v>3.2608439836940106</v>
      </c>
      <c r="U60" s="10">
        <f>HLOOKUP(REG_TRA_DEMANDS!U$3,'BY-Demands'!$J$5:$AK$14,MATCH($E60,'BY-Demands'!$I$5:$I$14,0),FALSE)*HLOOKUP(REG_TRA_DEMANDS!$F60,DEMANDS!$H$2:$CL$25,MATCH($E60,DEMANDS!$F$2:$F$25,0),FALSE)/HLOOKUP(2018,DEMANDS!$H$2:$CL$25,MATCH($E60,DEMANDS!$F$2:$F$25,0),FALSE)</f>
        <v>1.084440670896599</v>
      </c>
      <c r="V60" s="10">
        <f>HLOOKUP(REG_TRA_DEMANDS!V$3,'BY-Demands'!$J$5:$AK$14,MATCH($E60,'BY-Demands'!$I$5:$I$14,0),FALSE)*HLOOKUP(REG_TRA_DEMANDS!$F60,DEMANDS!$H$2:$CL$25,MATCH($E60,DEMANDS!$F$2:$F$25,0),FALSE)/HLOOKUP(2018,DEMANDS!$H$2:$CL$25,MATCH($E60,DEMANDS!$F$2:$F$25,0),FALSE)</f>
        <v>1.2013182204851272</v>
      </c>
      <c r="W60" s="10">
        <f>HLOOKUP(REG_TRA_DEMANDS!W$3,'BY-Demands'!$J$5:$AK$14,MATCH($E60,'BY-Demands'!$I$5:$I$14,0),FALSE)*HLOOKUP(REG_TRA_DEMANDS!$F60,DEMANDS!$H$2:$CL$25,MATCH($E60,DEMANDS!$F$2:$F$25,0),FALSE)/HLOOKUP(2018,DEMANDS!$H$2:$CL$25,MATCH($E60,DEMANDS!$F$2:$F$25,0),FALSE)</f>
        <v>1.1621919392916482</v>
      </c>
      <c r="X60" s="10">
        <f>HLOOKUP(REG_TRA_DEMANDS!X$3,'BY-Demands'!$J$5:$AK$14,MATCH($E60,'BY-Demands'!$I$5:$I$14,0),FALSE)*HLOOKUP(REG_TRA_DEMANDS!$F60,DEMANDS!$H$2:$CL$25,MATCH($E60,DEMANDS!$F$2:$F$25,0),FALSE)/HLOOKUP(2018,DEMANDS!$H$2:$CL$25,MATCH($E60,DEMANDS!$F$2:$F$25,0),FALSE)</f>
        <v>0.73188781463285035</v>
      </c>
      <c r="Y60" s="10">
        <f>HLOOKUP(REG_TRA_DEMANDS!Y$3,'BY-Demands'!$J$5:$AK$14,MATCH($E60,'BY-Demands'!$I$5:$I$14,0),FALSE)*HLOOKUP(REG_TRA_DEMANDS!$F60,DEMANDS!$H$2:$CL$25,MATCH($E60,DEMANDS!$F$2:$F$25,0),FALSE)/HLOOKUP(2018,DEMANDS!$H$2:$CL$25,MATCH($E60,DEMANDS!$F$2:$F$25,0),FALSE)</f>
        <v>1.6628376364469701</v>
      </c>
      <c r="Z60" s="10">
        <f>HLOOKUP(REG_TRA_DEMANDS!Z$3,'BY-Demands'!$J$5:$AK$14,MATCH($E60,'BY-Demands'!$I$5:$I$14,0),FALSE)*HLOOKUP(REG_TRA_DEMANDS!$F60,DEMANDS!$H$2:$CL$25,MATCH($E60,DEMANDS!$F$2:$F$25,0),FALSE)/HLOOKUP(2018,DEMANDS!$H$2:$CL$25,MATCH($E60,DEMANDS!$F$2:$F$25,0),FALSE)</f>
        <v>0.21451926326547013</v>
      </c>
      <c r="AA60" s="10">
        <f>HLOOKUP(REG_TRA_DEMANDS!AA$3,'BY-Demands'!$J$5:$AK$14,MATCH($E60,'BY-Demands'!$I$5:$I$14,0),FALSE)*HLOOKUP(REG_TRA_DEMANDS!$F60,DEMANDS!$H$2:$CL$25,MATCH($E60,DEMANDS!$F$2:$F$25,0),FALSE)/HLOOKUP(2018,DEMANDS!$H$2:$CL$25,MATCH($E60,DEMANDS!$F$2:$F$25,0),FALSE)</f>
        <v>0.92207393088492728</v>
      </c>
      <c r="AB60" s="10">
        <f>HLOOKUP(REG_TRA_DEMANDS!AB$3,'BY-Demands'!$J$5:$AK$14,MATCH($E60,'BY-Demands'!$I$5:$I$14,0),FALSE)*HLOOKUP(REG_TRA_DEMANDS!$F60,DEMANDS!$H$2:$CL$25,MATCH($E60,DEMANDS!$F$2:$F$25,0),FALSE)/HLOOKUP(2018,DEMANDS!$H$2:$CL$25,MATCH($E60,DEMANDS!$F$2:$F$25,0),FALSE)</f>
        <v>0.48331668027082725</v>
      </c>
      <c r="AC60" s="10">
        <f>HLOOKUP(REG_TRA_DEMANDS!AC$3,'BY-Demands'!$J$5:$AK$14,MATCH($E60,'BY-Demands'!$I$5:$I$14,0),FALSE)*HLOOKUP(REG_TRA_DEMANDS!$F60,DEMANDS!$H$2:$CL$25,MATCH($E60,DEMANDS!$F$2:$F$25,0),FALSE)/HLOOKUP(2018,DEMANDS!$H$2:$CL$25,MATCH($E60,DEMANDS!$F$2:$F$25,0),FALSE)</f>
        <v>0.40284797696101737</v>
      </c>
      <c r="AD60" s="10">
        <f>HLOOKUP(REG_TRA_DEMANDS!AD$3,'BY-Demands'!$J$5:$AK$14,MATCH($E60,'BY-Demands'!$I$5:$I$14,0),FALSE)*HLOOKUP(REG_TRA_DEMANDS!$F60,DEMANDS!$H$2:$CL$25,MATCH($E60,DEMANDS!$F$2:$F$25,0),FALSE)/HLOOKUP(2018,DEMANDS!$H$2:$CL$25,MATCH($E60,DEMANDS!$F$2:$F$25,0),FALSE)</f>
        <v>0.43084424707698105</v>
      </c>
      <c r="AE60" s="10">
        <f>HLOOKUP(REG_TRA_DEMANDS!AE$3,'BY-Demands'!$J$5:$AK$14,MATCH($E60,'BY-Demands'!$I$5:$I$14,0),FALSE)*HLOOKUP(REG_TRA_DEMANDS!$F60,DEMANDS!$H$2:$CL$25,MATCH($E60,DEMANDS!$F$2:$F$25,0),FALSE)/HLOOKUP(2018,DEMANDS!$H$2:$CL$25,MATCH($E60,DEMANDS!$F$2:$F$25,0),FALSE)</f>
        <v>0.79364654628716347</v>
      </c>
      <c r="AF60" s="10">
        <f>HLOOKUP(REG_TRA_DEMANDS!AF$3,'BY-Demands'!$J$5:$AK$14,MATCH($E60,'BY-Demands'!$I$5:$I$14,0),FALSE)*HLOOKUP(REG_TRA_DEMANDS!$F60,DEMANDS!$H$2:$CL$25,MATCH($E60,DEMANDS!$F$2:$F$25,0),FALSE)/HLOOKUP(2018,DEMANDS!$H$2:$CL$25,MATCH($E60,DEMANDS!$F$2:$F$25,0),FALSE)</f>
        <v>0.45844693710867024</v>
      </c>
    </row>
    <row r="61" spans="4:32" x14ac:dyDescent="0.25">
      <c r="D61" s="1" t="s">
        <v>8</v>
      </c>
      <c r="E61" s="1" t="str">
        <f>DEMANDS!$F$19</f>
        <v>TRAPL</v>
      </c>
      <c r="F61" s="1">
        <v>2023</v>
      </c>
      <c r="G61" s="10">
        <f>HLOOKUP(REG_TRA_DEMANDS!G$3,'BY-Demands'!$J$5:$AK$14,MATCH($E61,'BY-Demands'!$I$5:$I$14,0),FALSE)*HLOOKUP(REG_TRA_DEMANDS!$F61,DEMANDS!$H$2:$CL$25,MATCH($E61,DEMANDS!$F$2:$F$25,0),FALSE)/HLOOKUP(2018,DEMANDS!$H$2:$CL$25,MATCH($E61,DEMANDS!$F$2:$F$25,0),FALSE)</f>
        <v>0.40584771308207696</v>
      </c>
      <c r="H61" s="10">
        <f>HLOOKUP(REG_TRA_DEMANDS!H$3,'BY-Demands'!$J$5:$AK$14,MATCH($E61,'BY-Demands'!$I$5:$I$14,0),FALSE)*HLOOKUP(REG_TRA_DEMANDS!$F61,DEMANDS!$H$2:$CL$25,MATCH($E61,DEMANDS!$F$2:$F$25,0),FALSE)/HLOOKUP(2018,DEMANDS!$H$2:$CL$25,MATCH($E61,DEMANDS!$F$2:$F$25,0),FALSE)</f>
        <v>7.2299178181425168</v>
      </c>
      <c r="I61" s="10">
        <f>HLOOKUP(REG_TRA_DEMANDS!I$3,'BY-Demands'!$J$5:$AK$14,MATCH($E61,'BY-Demands'!$I$5:$I$14,0),FALSE)*HLOOKUP(REG_TRA_DEMANDS!$F61,DEMANDS!$H$2:$CL$25,MATCH($E61,DEMANDS!$F$2:$F$25,0),FALSE)/HLOOKUP(2018,DEMANDS!$H$2:$CL$25,MATCH($E61,DEMANDS!$F$2:$F$25,0),FALSE)</f>
        <v>1.4607965133061045</v>
      </c>
      <c r="J61" s="10">
        <f>HLOOKUP(REG_TRA_DEMANDS!J$3,'BY-Demands'!$J$5:$AK$14,MATCH($E61,'BY-Demands'!$I$5:$I$14,0),FALSE)*HLOOKUP(REG_TRA_DEMANDS!$F61,DEMANDS!$H$2:$CL$25,MATCH($E61,DEMANDS!$F$2:$F$25,0),FALSE)/HLOOKUP(2018,DEMANDS!$H$2:$CL$25,MATCH($E61,DEMANDS!$F$2:$F$25,0),FALSE)</f>
        <v>0.70343208894492326</v>
      </c>
      <c r="K61" s="10">
        <f>HLOOKUP(REG_TRA_DEMANDS!K$3,'BY-Demands'!$J$5:$AK$14,MATCH($E61,'BY-Demands'!$I$5:$I$14,0),FALSE)*HLOOKUP(REG_TRA_DEMANDS!$F61,DEMANDS!$H$2:$CL$25,MATCH($E61,DEMANDS!$F$2:$F$25,0),FALSE)/HLOOKUP(2018,DEMANDS!$H$2:$CL$25,MATCH($E61,DEMANDS!$F$2:$F$25,0),FALSE)</f>
        <v>0.52264448174376976</v>
      </c>
      <c r="L61" s="10">
        <f>HLOOKUP(REG_TRA_DEMANDS!L$3,'BY-Demands'!$J$5:$AK$14,MATCH($E61,'BY-Demands'!$I$5:$I$14,0),FALSE)*HLOOKUP(REG_TRA_DEMANDS!$F61,DEMANDS!$H$2:$CL$25,MATCH($E61,DEMANDS!$F$2:$F$25,0),FALSE)/HLOOKUP(2018,DEMANDS!$H$2:$CL$25,MATCH($E61,DEMANDS!$F$2:$F$25,0),FALSE)</f>
        <v>0.26911605470543448</v>
      </c>
      <c r="M61" s="10">
        <f>HLOOKUP(REG_TRA_DEMANDS!M$3,'BY-Demands'!$J$5:$AK$14,MATCH($E61,'BY-Demands'!$I$5:$I$14,0),FALSE)*HLOOKUP(REG_TRA_DEMANDS!$F61,DEMANDS!$H$2:$CL$25,MATCH($E61,DEMANDS!$F$2:$F$25,0),FALSE)/HLOOKUP(2018,DEMANDS!$H$2:$CL$25,MATCH($E61,DEMANDS!$F$2:$F$25,0),FALSE)</f>
        <v>0.7312552880739509</v>
      </c>
      <c r="N61" s="10">
        <f>HLOOKUP(REG_TRA_DEMANDS!N$3,'BY-Demands'!$J$5:$AK$14,MATCH($E61,'BY-Demands'!$I$5:$I$14,0),FALSE)*HLOOKUP(REG_TRA_DEMANDS!$F61,DEMANDS!$H$2:$CL$25,MATCH($E61,DEMANDS!$F$2:$F$25,0),FALSE)/HLOOKUP(2018,DEMANDS!$H$2:$CL$25,MATCH($E61,DEMANDS!$F$2:$F$25,0),FALSE)</f>
        <v>1.2435097999968572</v>
      </c>
      <c r="O61" s="10">
        <f>HLOOKUP(REG_TRA_DEMANDS!O$3,'BY-Demands'!$J$5:$AK$14,MATCH($E61,'BY-Demands'!$I$5:$I$14,0),FALSE)*HLOOKUP(REG_TRA_DEMANDS!$F61,DEMANDS!$H$2:$CL$25,MATCH($E61,DEMANDS!$F$2:$F$25,0),FALSE)/HLOOKUP(2018,DEMANDS!$H$2:$CL$25,MATCH($E61,DEMANDS!$F$2:$F$25,0),FALSE)</f>
        <v>0.53597452724381955</v>
      </c>
      <c r="P61" s="10">
        <f>HLOOKUP(REG_TRA_DEMANDS!P$3,'BY-Demands'!$J$5:$AK$14,MATCH($E61,'BY-Demands'!$I$5:$I$14,0),FALSE)*HLOOKUP(REG_TRA_DEMANDS!$F61,DEMANDS!$H$2:$CL$25,MATCH($E61,DEMANDS!$F$2:$F$25,0),FALSE)/HLOOKUP(2018,DEMANDS!$H$2:$CL$25,MATCH($E61,DEMANDS!$F$2:$F$25,0),FALSE)</f>
        <v>0.5939828367970923</v>
      </c>
      <c r="Q61" s="10">
        <f>HLOOKUP(REG_TRA_DEMANDS!Q$3,'BY-Demands'!$J$5:$AK$14,MATCH($E61,'BY-Demands'!$I$5:$I$14,0),FALSE)*HLOOKUP(REG_TRA_DEMANDS!$F61,DEMANDS!$H$2:$CL$25,MATCH($E61,DEMANDS!$F$2:$F$25,0),FALSE)/HLOOKUP(2018,DEMANDS!$H$2:$CL$25,MATCH($E61,DEMANDS!$F$2:$F$25,0),FALSE)</f>
        <v>1.0557391850356965</v>
      </c>
      <c r="R61" s="10">
        <f>HLOOKUP(REG_TRA_DEMANDS!R$3,'BY-Demands'!$J$5:$AK$14,MATCH($E61,'BY-Demands'!$I$5:$I$14,0),FALSE)*HLOOKUP(REG_TRA_DEMANDS!$F61,DEMANDS!$H$2:$CL$25,MATCH($E61,DEMANDS!$F$2:$F$25,0),FALSE)/HLOOKUP(2018,DEMANDS!$H$2:$CL$25,MATCH($E61,DEMANDS!$F$2:$F$25,0),FALSE)</f>
        <v>0.90403393572624358</v>
      </c>
      <c r="S61" s="10">
        <f>HLOOKUP(REG_TRA_DEMANDS!S$3,'BY-Demands'!$J$5:$AK$14,MATCH($E61,'BY-Demands'!$I$5:$I$14,0),FALSE)*HLOOKUP(REG_TRA_DEMANDS!$F61,DEMANDS!$H$2:$CL$25,MATCH($E61,DEMANDS!$F$2:$F$25,0),FALSE)/HLOOKUP(2018,DEMANDS!$H$2:$CL$25,MATCH($E61,DEMANDS!$F$2:$F$25,0),FALSE)</f>
        <v>0.81055862310241589</v>
      </c>
      <c r="T61" s="10">
        <f>HLOOKUP(REG_TRA_DEMANDS!T$3,'BY-Demands'!$J$5:$AK$14,MATCH($E61,'BY-Demands'!$I$5:$I$14,0),FALSE)*HLOOKUP(REG_TRA_DEMANDS!$F61,DEMANDS!$H$2:$CL$25,MATCH($E61,DEMANDS!$F$2:$F$25,0),FALSE)/HLOOKUP(2018,DEMANDS!$H$2:$CL$25,MATCH($E61,DEMANDS!$F$2:$F$25,0),FALSE)</f>
        <v>3.305138157521379</v>
      </c>
      <c r="U61" s="10">
        <f>HLOOKUP(REG_TRA_DEMANDS!U$3,'BY-Demands'!$J$5:$AK$14,MATCH($E61,'BY-Demands'!$I$5:$I$14,0),FALSE)*HLOOKUP(REG_TRA_DEMANDS!$F61,DEMANDS!$H$2:$CL$25,MATCH($E61,DEMANDS!$F$2:$F$25,0),FALSE)/HLOOKUP(2018,DEMANDS!$H$2:$CL$25,MATCH($E61,DEMANDS!$F$2:$F$25,0),FALSE)</f>
        <v>1.0991713368905442</v>
      </c>
      <c r="V61" s="10">
        <f>HLOOKUP(REG_TRA_DEMANDS!V$3,'BY-Demands'!$J$5:$AK$14,MATCH($E61,'BY-Demands'!$I$5:$I$14,0),FALSE)*HLOOKUP(REG_TRA_DEMANDS!$F61,DEMANDS!$H$2:$CL$25,MATCH($E61,DEMANDS!$F$2:$F$25,0),FALSE)/HLOOKUP(2018,DEMANDS!$H$2:$CL$25,MATCH($E61,DEMANDS!$F$2:$F$25,0),FALSE)</f>
        <v>1.2176365105800349</v>
      </c>
      <c r="W61" s="10">
        <f>HLOOKUP(REG_TRA_DEMANDS!W$3,'BY-Demands'!$J$5:$AK$14,MATCH($E61,'BY-Demands'!$I$5:$I$14,0),FALSE)*HLOOKUP(REG_TRA_DEMANDS!$F61,DEMANDS!$H$2:$CL$25,MATCH($E61,DEMANDS!$F$2:$F$25,0),FALSE)/HLOOKUP(2018,DEMANDS!$H$2:$CL$25,MATCH($E61,DEMANDS!$F$2:$F$25,0),FALSE)</f>
        <v>1.1779787515516553</v>
      </c>
      <c r="X61" s="10">
        <f>HLOOKUP(REG_TRA_DEMANDS!X$3,'BY-Demands'!$J$5:$AK$14,MATCH($E61,'BY-Demands'!$I$5:$I$14,0),FALSE)*HLOOKUP(REG_TRA_DEMANDS!$F61,DEMANDS!$H$2:$CL$25,MATCH($E61,DEMANDS!$F$2:$F$25,0),FALSE)/HLOOKUP(2018,DEMANDS!$H$2:$CL$25,MATCH($E61,DEMANDS!$F$2:$F$25,0),FALSE)</f>
        <v>0.74182952489117304</v>
      </c>
      <c r="Y61" s="10">
        <f>HLOOKUP(REG_TRA_DEMANDS!Y$3,'BY-Demands'!$J$5:$AK$14,MATCH($E61,'BY-Demands'!$I$5:$I$14,0),FALSE)*HLOOKUP(REG_TRA_DEMANDS!$F61,DEMANDS!$H$2:$CL$25,MATCH($E61,DEMANDS!$F$2:$F$25,0),FALSE)/HLOOKUP(2018,DEMANDS!$H$2:$CL$25,MATCH($E61,DEMANDS!$F$2:$F$25,0),FALSE)</f>
        <v>1.6854250462352895</v>
      </c>
      <c r="Z61" s="10">
        <f>HLOOKUP(REG_TRA_DEMANDS!Z$3,'BY-Demands'!$J$5:$AK$14,MATCH($E61,'BY-Demands'!$I$5:$I$14,0),FALSE)*HLOOKUP(REG_TRA_DEMANDS!$F61,DEMANDS!$H$2:$CL$25,MATCH($E61,DEMANDS!$F$2:$F$25,0),FALSE)/HLOOKUP(2018,DEMANDS!$H$2:$CL$25,MATCH($E61,DEMANDS!$F$2:$F$25,0),FALSE)</f>
        <v>0.21743321854328002</v>
      </c>
      <c r="AA61" s="10">
        <f>HLOOKUP(REG_TRA_DEMANDS!AA$3,'BY-Demands'!$J$5:$AK$14,MATCH($E61,'BY-Demands'!$I$5:$I$14,0),FALSE)*HLOOKUP(REG_TRA_DEMANDS!$F61,DEMANDS!$H$2:$CL$25,MATCH($E61,DEMANDS!$F$2:$F$25,0),FALSE)/HLOOKUP(2018,DEMANDS!$H$2:$CL$25,MATCH($E61,DEMANDS!$F$2:$F$25,0),FALSE)</f>
        <v>0.93459906339066412</v>
      </c>
      <c r="AB61" s="10">
        <f>HLOOKUP(REG_TRA_DEMANDS!AB$3,'BY-Demands'!$J$5:$AK$14,MATCH($E61,'BY-Demands'!$I$5:$I$14,0),FALSE)*HLOOKUP(REG_TRA_DEMANDS!$F61,DEMANDS!$H$2:$CL$25,MATCH($E61,DEMANDS!$F$2:$F$25,0),FALSE)/HLOOKUP(2018,DEMANDS!$H$2:$CL$25,MATCH($E61,DEMANDS!$F$2:$F$25,0),FALSE)</f>
        <v>0.48988188644341163</v>
      </c>
      <c r="AC61" s="10">
        <f>HLOOKUP(REG_TRA_DEMANDS!AC$3,'BY-Demands'!$J$5:$AK$14,MATCH($E61,'BY-Demands'!$I$5:$I$14,0),FALSE)*HLOOKUP(REG_TRA_DEMANDS!$F61,DEMANDS!$H$2:$CL$25,MATCH($E61,DEMANDS!$F$2:$F$25,0),FALSE)/HLOOKUP(2018,DEMANDS!$H$2:$CL$25,MATCH($E61,DEMANDS!$F$2:$F$25,0),FALSE)</f>
        <v>0.40832012417405295</v>
      </c>
      <c r="AD61" s="10">
        <f>HLOOKUP(REG_TRA_DEMANDS!AD$3,'BY-Demands'!$J$5:$AK$14,MATCH($E61,'BY-Demands'!$I$5:$I$14,0),FALSE)*HLOOKUP(REG_TRA_DEMANDS!$F61,DEMANDS!$H$2:$CL$25,MATCH($E61,DEMANDS!$F$2:$F$25,0),FALSE)/HLOOKUP(2018,DEMANDS!$H$2:$CL$25,MATCH($E61,DEMANDS!$F$2:$F$25,0),FALSE)</f>
        <v>0.43669668591428185</v>
      </c>
      <c r="AE61" s="10">
        <f>HLOOKUP(REG_TRA_DEMANDS!AE$3,'BY-Demands'!$J$5:$AK$14,MATCH($E61,'BY-Demands'!$I$5:$I$14,0),FALSE)*HLOOKUP(REG_TRA_DEMANDS!$F61,DEMANDS!$H$2:$CL$25,MATCH($E61,DEMANDS!$F$2:$F$25,0),FALSE)/HLOOKUP(2018,DEMANDS!$H$2:$CL$25,MATCH($E61,DEMANDS!$F$2:$F$25,0),FALSE)</f>
        <v>0.80442716573860695</v>
      </c>
      <c r="AF61" s="10">
        <f>HLOOKUP(REG_TRA_DEMANDS!AF$3,'BY-Demands'!$J$5:$AK$14,MATCH($E61,'BY-Demands'!$I$5:$I$14,0),FALSE)*HLOOKUP(REG_TRA_DEMANDS!$F61,DEMANDS!$H$2:$CL$25,MATCH($E61,DEMANDS!$F$2:$F$25,0),FALSE)/HLOOKUP(2018,DEMANDS!$H$2:$CL$25,MATCH($E61,DEMANDS!$F$2:$F$25,0),FALSE)</f>
        <v>0.46467432131486347</v>
      </c>
    </row>
    <row r="62" spans="4:32" x14ac:dyDescent="0.25">
      <c r="D62" s="1" t="s">
        <v>8</v>
      </c>
      <c r="E62" s="1" t="str">
        <f>DEMANDS!$F$19</f>
        <v>TRAPL</v>
      </c>
      <c r="F62" s="1">
        <v>2024</v>
      </c>
      <c r="G62" s="10">
        <f>HLOOKUP(REG_TRA_DEMANDS!G$3,'BY-Demands'!$J$5:$AK$14,MATCH($E62,'BY-Demands'!$I$5:$I$14,0),FALSE)*HLOOKUP(REG_TRA_DEMANDS!$F62,DEMANDS!$H$2:$CL$25,MATCH($E62,DEMANDS!$F$2:$F$25,0),FALSE)/HLOOKUP(2018,DEMANDS!$H$2:$CL$25,MATCH($E62,DEMANDS!$F$2:$F$25,0),FALSE)</f>
        <v>0.4112541222022732</v>
      </c>
      <c r="H62" s="10">
        <f>HLOOKUP(REG_TRA_DEMANDS!H$3,'BY-Demands'!$J$5:$AK$14,MATCH($E62,'BY-Demands'!$I$5:$I$14,0),FALSE)*HLOOKUP(REG_TRA_DEMANDS!$F62,DEMANDS!$H$2:$CL$25,MATCH($E62,DEMANDS!$F$2:$F$25,0),FALSE)/HLOOKUP(2018,DEMANDS!$H$2:$CL$25,MATCH($E62,DEMANDS!$F$2:$F$25,0),FALSE)</f>
        <v>7.32622954387194</v>
      </c>
      <c r="I62" s="10">
        <f>HLOOKUP(REG_TRA_DEMANDS!I$3,'BY-Demands'!$J$5:$AK$14,MATCH($E62,'BY-Demands'!$I$5:$I$14,0),FALSE)*HLOOKUP(REG_TRA_DEMANDS!$F62,DEMANDS!$H$2:$CL$25,MATCH($E62,DEMANDS!$F$2:$F$25,0),FALSE)/HLOOKUP(2018,DEMANDS!$H$2:$CL$25,MATCH($E62,DEMANDS!$F$2:$F$25,0),FALSE)</f>
        <v>1.4802561858328085</v>
      </c>
      <c r="J62" s="10">
        <f>HLOOKUP(REG_TRA_DEMANDS!J$3,'BY-Demands'!$J$5:$AK$14,MATCH($E62,'BY-Demands'!$I$5:$I$14,0),FALSE)*HLOOKUP(REG_TRA_DEMANDS!$F62,DEMANDS!$H$2:$CL$25,MATCH($E62,DEMANDS!$F$2:$F$25,0),FALSE)/HLOOKUP(2018,DEMANDS!$H$2:$CL$25,MATCH($E62,DEMANDS!$F$2:$F$25,0),FALSE)</f>
        <v>0.71280270146415992</v>
      </c>
      <c r="K62" s="10">
        <f>HLOOKUP(REG_TRA_DEMANDS!K$3,'BY-Demands'!$J$5:$AK$14,MATCH($E62,'BY-Demands'!$I$5:$I$14,0),FALSE)*HLOOKUP(REG_TRA_DEMANDS!$F62,DEMANDS!$H$2:$CL$25,MATCH($E62,DEMANDS!$F$2:$F$25,0),FALSE)/HLOOKUP(2018,DEMANDS!$H$2:$CL$25,MATCH($E62,DEMANDS!$F$2:$F$25,0),FALSE)</f>
        <v>0.52960677277471191</v>
      </c>
      <c r="L62" s="10">
        <f>HLOOKUP(REG_TRA_DEMANDS!L$3,'BY-Demands'!$J$5:$AK$14,MATCH($E62,'BY-Demands'!$I$5:$I$14,0),FALSE)*HLOOKUP(REG_TRA_DEMANDS!$F62,DEMANDS!$H$2:$CL$25,MATCH($E62,DEMANDS!$F$2:$F$25,0),FALSE)/HLOOKUP(2018,DEMANDS!$H$2:$CL$25,MATCH($E62,DEMANDS!$F$2:$F$25,0),FALSE)</f>
        <v>0.27270102376070277</v>
      </c>
      <c r="M62" s="10">
        <f>HLOOKUP(REG_TRA_DEMANDS!M$3,'BY-Demands'!$J$5:$AK$14,MATCH($E62,'BY-Demands'!$I$5:$I$14,0),FALSE)*HLOOKUP(REG_TRA_DEMANDS!$F62,DEMANDS!$H$2:$CL$25,MATCH($E62,DEMANDS!$F$2:$F$25,0),FALSE)/HLOOKUP(2018,DEMANDS!$H$2:$CL$25,MATCH($E62,DEMANDS!$F$2:$F$25,0),FALSE)</f>
        <v>0.74099654108881052</v>
      </c>
      <c r="N62" s="10">
        <f>HLOOKUP(REG_TRA_DEMANDS!N$3,'BY-Demands'!$J$5:$AK$14,MATCH($E62,'BY-Demands'!$I$5:$I$14,0),FALSE)*HLOOKUP(REG_TRA_DEMANDS!$F62,DEMANDS!$H$2:$CL$25,MATCH($E62,DEMANDS!$F$2:$F$25,0),FALSE)/HLOOKUP(2018,DEMANDS!$H$2:$CL$25,MATCH($E62,DEMANDS!$F$2:$F$25,0),FALSE)</f>
        <v>1.260074936394205</v>
      </c>
      <c r="O62" s="10">
        <f>HLOOKUP(REG_TRA_DEMANDS!O$3,'BY-Demands'!$J$5:$AK$14,MATCH($E62,'BY-Demands'!$I$5:$I$14,0),FALSE)*HLOOKUP(REG_TRA_DEMANDS!$F62,DEMANDS!$H$2:$CL$25,MATCH($E62,DEMANDS!$F$2:$F$25,0),FALSE)/HLOOKUP(2018,DEMANDS!$H$2:$CL$25,MATCH($E62,DEMANDS!$F$2:$F$25,0),FALSE)</f>
        <v>0.54311439148077245</v>
      </c>
      <c r="P62" s="10">
        <f>HLOOKUP(REG_TRA_DEMANDS!P$3,'BY-Demands'!$J$5:$AK$14,MATCH($E62,'BY-Demands'!$I$5:$I$14,0),FALSE)*HLOOKUP(REG_TRA_DEMANDS!$F62,DEMANDS!$H$2:$CL$25,MATCH($E62,DEMANDS!$F$2:$F$25,0),FALSE)/HLOOKUP(2018,DEMANDS!$H$2:$CL$25,MATCH($E62,DEMANDS!$F$2:$F$25,0),FALSE)</f>
        <v>0.60189544569591424</v>
      </c>
      <c r="Q62" s="10">
        <f>HLOOKUP(REG_TRA_DEMANDS!Q$3,'BY-Demands'!$J$5:$AK$14,MATCH($E62,'BY-Demands'!$I$5:$I$14,0),FALSE)*HLOOKUP(REG_TRA_DEMANDS!$F62,DEMANDS!$H$2:$CL$25,MATCH($E62,DEMANDS!$F$2:$F$25,0),FALSE)/HLOOKUP(2018,DEMANDS!$H$2:$CL$25,MATCH($E62,DEMANDS!$F$2:$F$25,0),FALSE)</f>
        <v>1.0698029773758817</v>
      </c>
      <c r="R62" s="10">
        <f>HLOOKUP(REG_TRA_DEMANDS!R$3,'BY-Demands'!$J$5:$AK$14,MATCH($E62,'BY-Demands'!$I$5:$I$14,0),FALSE)*HLOOKUP(REG_TRA_DEMANDS!$F62,DEMANDS!$H$2:$CL$25,MATCH($E62,DEMANDS!$F$2:$F$25,0),FALSE)/HLOOKUP(2018,DEMANDS!$H$2:$CL$25,MATCH($E62,DEMANDS!$F$2:$F$25,0),FALSE)</f>
        <v>0.91607682067429497</v>
      </c>
      <c r="S62" s="10">
        <f>HLOOKUP(REG_TRA_DEMANDS!S$3,'BY-Demands'!$J$5:$AK$14,MATCH($E62,'BY-Demands'!$I$5:$I$14,0),FALSE)*HLOOKUP(REG_TRA_DEMANDS!$F62,DEMANDS!$H$2:$CL$25,MATCH($E62,DEMANDS!$F$2:$F$25,0),FALSE)/HLOOKUP(2018,DEMANDS!$H$2:$CL$25,MATCH($E62,DEMANDS!$F$2:$F$25,0),FALSE)</f>
        <v>0.82135629767624863</v>
      </c>
      <c r="T62" s="10">
        <f>HLOOKUP(REG_TRA_DEMANDS!T$3,'BY-Demands'!$J$5:$AK$14,MATCH($E62,'BY-Demands'!$I$5:$I$14,0),FALSE)*HLOOKUP(REG_TRA_DEMANDS!$F62,DEMANDS!$H$2:$CL$25,MATCH($E62,DEMANDS!$F$2:$F$25,0),FALSE)/HLOOKUP(2018,DEMANDS!$H$2:$CL$25,MATCH($E62,DEMANDS!$F$2:$F$25,0),FALSE)</f>
        <v>3.3491668128577174</v>
      </c>
      <c r="U62" s="10">
        <f>HLOOKUP(REG_TRA_DEMANDS!U$3,'BY-Demands'!$J$5:$AK$14,MATCH($E62,'BY-Demands'!$I$5:$I$14,0),FALSE)*HLOOKUP(REG_TRA_DEMANDS!$F62,DEMANDS!$H$2:$CL$25,MATCH($E62,DEMANDS!$F$2:$F$25,0),FALSE)/HLOOKUP(2018,DEMANDS!$H$2:$CL$25,MATCH($E62,DEMANDS!$F$2:$F$25,0),FALSE)</f>
        <v>1.1138137008829254</v>
      </c>
      <c r="V62" s="10">
        <f>HLOOKUP(REG_TRA_DEMANDS!V$3,'BY-Demands'!$J$5:$AK$14,MATCH($E62,'BY-Demands'!$I$5:$I$14,0),FALSE)*HLOOKUP(REG_TRA_DEMANDS!$F62,DEMANDS!$H$2:$CL$25,MATCH($E62,DEMANDS!$F$2:$F$25,0),FALSE)/HLOOKUP(2018,DEMANDS!$H$2:$CL$25,MATCH($E62,DEMANDS!$F$2:$F$25,0),FALSE)</f>
        <v>1.2338569817658671</v>
      </c>
      <c r="W62" s="10">
        <f>HLOOKUP(REG_TRA_DEMANDS!W$3,'BY-Demands'!$J$5:$AK$14,MATCH($E62,'BY-Demands'!$I$5:$I$14,0),FALSE)*HLOOKUP(REG_TRA_DEMANDS!$F62,DEMANDS!$H$2:$CL$25,MATCH($E62,DEMANDS!$F$2:$F$25,0),FALSE)/HLOOKUP(2018,DEMANDS!$H$2:$CL$25,MATCH($E62,DEMANDS!$F$2:$F$25,0),FALSE)</f>
        <v>1.1936709308112641</v>
      </c>
      <c r="X62" s="10">
        <f>HLOOKUP(REG_TRA_DEMANDS!X$3,'BY-Demands'!$J$5:$AK$14,MATCH($E62,'BY-Demands'!$I$5:$I$14,0),FALSE)*HLOOKUP(REG_TRA_DEMANDS!$F62,DEMANDS!$H$2:$CL$25,MATCH($E62,DEMANDS!$F$2:$F$25,0),FALSE)/HLOOKUP(2018,DEMANDS!$H$2:$CL$25,MATCH($E62,DEMANDS!$F$2:$F$25,0),FALSE)</f>
        <v>0.75171164022587578</v>
      </c>
      <c r="Y62" s="10">
        <f>HLOOKUP(REG_TRA_DEMANDS!Y$3,'BY-Demands'!$J$5:$AK$14,MATCH($E62,'BY-Demands'!$I$5:$I$14,0),FALSE)*HLOOKUP(REG_TRA_DEMANDS!$F62,DEMANDS!$H$2:$CL$25,MATCH($E62,DEMANDS!$F$2:$F$25,0),FALSE)/HLOOKUP(2018,DEMANDS!$H$2:$CL$25,MATCH($E62,DEMANDS!$F$2:$F$25,0),FALSE)</f>
        <v>1.7078770572917883</v>
      </c>
      <c r="Z62" s="10">
        <f>HLOOKUP(REG_TRA_DEMANDS!Z$3,'BY-Demands'!$J$5:$AK$14,MATCH($E62,'BY-Demands'!$I$5:$I$14,0),FALSE)*HLOOKUP(REG_TRA_DEMANDS!$F62,DEMANDS!$H$2:$CL$25,MATCH($E62,DEMANDS!$F$2:$F$25,0),FALSE)/HLOOKUP(2018,DEMANDS!$H$2:$CL$25,MATCH($E62,DEMANDS!$F$2:$F$25,0),FALSE)</f>
        <v>0.22032970630919299</v>
      </c>
      <c r="AA62" s="10">
        <f>HLOOKUP(REG_TRA_DEMANDS!AA$3,'BY-Demands'!$J$5:$AK$14,MATCH($E62,'BY-Demands'!$I$5:$I$14,0),FALSE)*HLOOKUP(REG_TRA_DEMANDS!$F62,DEMANDS!$H$2:$CL$25,MATCH($E62,DEMANDS!$F$2:$F$25,0),FALSE)/HLOOKUP(2018,DEMANDS!$H$2:$CL$25,MATCH($E62,DEMANDS!$F$2:$F$25,0),FALSE)</f>
        <v>0.94704911481924081</v>
      </c>
      <c r="AB62" s="10">
        <f>HLOOKUP(REG_TRA_DEMANDS!AB$3,'BY-Demands'!$J$5:$AK$14,MATCH($E62,'BY-Demands'!$I$5:$I$14,0),FALSE)*HLOOKUP(REG_TRA_DEMANDS!$F62,DEMANDS!$H$2:$CL$25,MATCH($E62,DEMANDS!$F$2:$F$25,0),FALSE)/HLOOKUP(2018,DEMANDS!$H$2:$CL$25,MATCH($E62,DEMANDS!$F$2:$F$25,0),FALSE)</f>
        <v>0.49640773792246368</v>
      </c>
      <c r="AC62" s="10">
        <f>HLOOKUP(REG_TRA_DEMANDS!AC$3,'BY-Demands'!$J$5:$AK$14,MATCH($E62,'BY-Demands'!$I$5:$I$14,0),FALSE)*HLOOKUP(REG_TRA_DEMANDS!$F62,DEMANDS!$H$2:$CL$25,MATCH($E62,DEMANDS!$F$2:$F$25,0),FALSE)/HLOOKUP(2018,DEMANDS!$H$2:$CL$25,MATCH($E62,DEMANDS!$F$2:$F$25,0),FALSE)</f>
        <v>0.41375946896308663</v>
      </c>
      <c r="AD62" s="10">
        <f>HLOOKUP(REG_TRA_DEMANDS!AD$3,'BY-Demands'!$J$5:$AK$14,MATCH($E62,'BY-Demands'!$I$5:$I$14,0),FALSE)*HLOOKUP(REG_TRA_DEMANDS!$F62,DEMANDS!$H$2:$CL$25,MATCH($E62,DEMANDS!$F$2:$F$25,0),FALSE)/HLOOKUP(2018,DEMANDS!$H$2:$CL$25,MATCH($E62,DEMANDS!$F$2:$F$25,0),FALSE)</f>
        <v>0.44251404269462907</v>
      </c>
      <c r="AE62" s="10">
        <f>HLOOKUP(REG_TRA_DEMANDS!AE$3,'BY-Demands'!$J$5:$AK$14,MATCH($E62,'BY-Demands'!$I$5:$I$14,0),FALSE)*HLOOKUP(REG_TRA_DEMANDS!$F62,DEMANDS!$H$2:$CL$25,MATCH($E62,DEMANDS!$F$2:$F$25,0),FALSE)/HLOOKUP(2018,DEMANDS!$H$2:$CL$25,MATCH($E62,DEMANDS!$F$2:$F$25,0),FALSE)</f>
        <v>0.81514316148084065</v>
      </c>
      <c r="AF62" s="10">
        <f>HLOOKUP(REG_TRA_DEMANDS!AF$3,'BY-Demands'!$J$5:$AK$14,MATCH($E62,'BY-Demands'!$I$5:$I$14,0),FALSE)*HLOOKUP(REG_TRA_DEMANDS!$F62,DEMANDS!$H$2:$CL$25,MATCH($E62,DEMANDS!$F$2:$F$25,0),FALSE)/HLOOKUP(2018,DEMANDS!$H$2:$CL$25,MATCH($E62,DEMANDS!$F$2:$F$25,0),FALSE)</f>
        <v>0.47086437587892499</v>
      </c>
    </row>
    <row r="63" spans="4:32" x14ac:dyDescent="0.25">
      <c r="D63" s="1" t="s">
        <v>8</v>
      </c>
      <c r="E63" s="1" t="str">
        <f>DEMANDS!$F$19</f>
        <v>TRAPL</v>
      </c>
      <c r="F63" s="1">
        <v>2025</v>
      </c>
      <c r="G63" s="10">
        <f>HLOOKUP(REG_TRA_DEMANDS!G$3,'BY-Demands'!$J$5:$AK$14,MATCH($E63,'BY-Demands'!$I$5:$I$14,0),FALSE)*HLOOKUP(REG_TRA_DEMANDS!$F63,DEMANDS!$H$2:$CL$25,MATCH($E63,DEMANDS!$F$2:$F$25,0),FALSE)/HLOOKUP(2018,DEMANDS!$H$2:$CL$25,MATCH($E63,DEMANDS!$F$2:$F$25,0),FALSE)</f>
        <v>0.41663542451039937</v>
      </c>
      <c r="H63" s="10">
        <f>HLOOKUP(REG_TRA_DEMANDS!H$3,'BY-Demands'!$J$5:$AK$14,MATCH($E63,'BY-Demands'!$I$5:$I$14,0),FALSE)*HLOOKUP(REG_TRA_DEMANDS!$F63,DEMANDS!$H$2:$CL$25,MATCH($E63,DEMANDS!$F$2:$F$25,0),FALSE)/HLOOKUP(2018,DEMANDS!$H$2:$CL$25,MATCH($E63,DEMANDS!$F$2:$F$25,0),FALSE)</f>
        <v>7.4220940077785391</v>
      </c>
      <c r="I63" s="10">
        <f>HLOOKUP(REG_TRA_DEMANDS!I$3,'BY-Demands'!$J$5:$AK$14,MATCH($E63,'BY-Demands'!$I$5:$I$14,0),FALSE)*HLOOKUP(REG_TRA_DEMANDS!$F63,DEMANDS!$H$2:$CL$25,MATCH($E63,DEMANDS!$F$2:$F$25,0),FALSE)/HLOOKUP(2018,DEMANDS!$H$2:$CL$25,MATCH($E63,DEMANDS!$F$2:$F$25,0),FALSE)</f>
        <v>1.4996254896267343</v>
      </c>
      <c r="J63" s="10">
        <f>HLOOKUP(REG_TRA_DEMANDS!J$3,'BY-Demands'!$J$5:$AK$14,MATCH($E63,'BY-Demands'!$I$5:$I$14,0),FALSE)*HLOOKUP(REG_TRA_DEMANDS!$F63,DEMANDS!$H$2:$CL$25,MATCH($E63,DEMANDS!$F$2:$F$25,0),FALSE)/HLOOKUP(2018,DEMANDS!$H$2:$CL$25,MATCH($E63,DEMANDS!$F$2:$F$25,0),FALSE)</f>
        <v>0.72212979781540587</v>
      </c>
      <c r="K63" s="10">
        <f>HLOOKUP(REG_TRA_DEMANDS!K$3,'BY-Demands'!$J$5:$AK$14,MATCH($E63,'BY-Demands'!$I$5:$I$14,0),FALSE)*HLOOKUP(REG_TRA_DEMANDS!$F63,DEMANDS!$H$2:$CL$25,MATCH($E63,DEMANDS!$F$2:$F$25,0),FALSE)/HLOOKUP(2018,DEMANDS!$H$2:$CL$25,MATCH($E63,DEMANDS!$F$2:$F$25,0),FALSE)</f>
        <v>0.53653673163681437</v>
      </c>
      <c r="L63" s="10">
        <f>HLOOKUP(REG_TRA_DEMANDS!L$3,'BY-Demands'!$J$5:$AK$14,MATCH($E63,'BY-Demands'!$I$5:$I$14,0),FALSE)*HLOOKUP(REG_TRA_DEMANDS!$F63,DEMANDS!$H$2:$CL$25,MATCH($E63,DEMANDS!$F$2:$F$25,0),FALSE)/HLOOKUP(2018,DEMANDS!$H$2:$CL$25,MATCH($E63,DEMANDS!$F$2:$F$25,0),FALSE)</f>
        <v>0.27626934458563079</v>
      </c>
      <c r="M63" s="10">
        <f>HLOOKUP(REG_TRA_DEMANDS!M$3,'BY-Demands'!$J$5:$AK$14,MATCH($E63,'BY-Demands'!$I$5:$I$14,0),FALSE)*HLOOKUP(REG_TRA_DEMANDS!$F63,DEMANDS!$H$2:$CL$25,MATCH($E63,DEMANDS!$F$2:$F$25,0),FALSE)/HLOOKUP(2018,DEMANDS!$H$2:$CL$25,MATCH($E63,DEMANDS!$F$2:$F$25,0),FALSE)</f>
        <v>0.75069255671905266</v>
      </c>
      <c r="N63" s="10">
        <f>HLOOKUP(REG_TRA_DEMANDS!N$3,'BY-Demands'!$J$5:$AK$14,MATCH($E63,'BY-Demands'!$I$5:$I$14,0),FALSE)*HLOOKUP(REG_TRA_DEMANDS!$F63,DEMANDS!$H$2:$CL$25,MATCH($E63,DEMANDS!$F$2:$F$25,0),FALSE)/HLOOKUP(2018,DEMANDS!$H$2:$CL$25,MATCH($E63,DEMANDS!$F$2:$F$25,0),FALSE)</f>
        <v>1.2765631459890867</v>
      </c>
      <c r="O63" s="10">
        <f>HLOOKUP(REG_TRA_DEMANDS!O$3,'BY-Demands'!$J$5:$AK$14,MATCH($E63,'BY-Demands'!$I$5:$I$14,0),FALSE)*HLOOKUP(REG_TRA_DEMANDS!$F63,DEMANDS!$H$2:$CL$25,MATCH($E63,DEMANDS!$F$2:$F$25,0),FALSE)/HLOOKUP(2018,DEMANDS!$H$2:$CL$25,MATCH($E63,DEMANDS!$F$2:$F$25,0),FALSE)</f>
        <v>0.55022109891704352</v>
      </c>
      <c r="P63" s="10">
        <f>HLOOKUP(REG_TRA_DEMANDS!P$3,'BY-Demands'!$J$5:$AK$14,MATCH($E63,'BY-Demands'!$I$5:$I$14,0),FALSE)*HLOOKUP(REG_TRA_DEMANDS!$F63,DEMANDS!$H$2:$CL$25,MATCH($E63,DEMANDS!$F$2:$F$25,0),FALSE)/HLOOKUP(2018,DEMANDS!$H$2:$CL$25,MATCH($E63,DEMANDS!$F$2:$F$25,0),FALSE)</f>
        <v>0.6097713092467264</v>
      </c>
      <c r="Q63" s="10">
        <f>HLOOKUP(REG_TRA_DEMANDS!Q$3,'BY-Demands'!$J$5:$AK$14,MATCH($E63,'BY-Demands'!$I$5:$I$14,0),FALSE)*HLOOKUP(REG_TRA_DEMANDS!$F63,DEMANDS!$H$2:$CL$25,MATCH($E63,DEMANDS!$F$2:$F$25,0),FALSE)/HLOOKUP(2018,DEMANDS!$H$2:$CL$25,MATCH($E63,DEMANDS!$F$2:$F$25,0),FALSE)</f>
        <v>1.083801458900066</v>
      </c>
      <c r="R63" s="10">
        <f>HLOOKUP(REG_TRA_DEMANDS!R$3,'BY-Demands'!$J$5:$AK$14,MATCH($E63,'BY-Demands'!$I$5:$I$14,0),FALSE)*HLOOKUP(REG_TRA_DEMANDS!$F63,DEMANDS!$H$2:$CL$25,MATCH($E63,DEMANDS!$F$2:$F$25,0),FALSE)/HLOOKUP(2018,DEMANDS!$H$2:$CL$25,MATCH($E63,DEMANDS!$F$2:$F$25,0),FALSE)</f>
        <v>0.92806377969398057</v>
      </c>
      <c r="S63" s="10">
        <f>HLOOKUP(REG_TRA_DEMANDS!S$3,'BY-Demands'!$J$5:$AK$14,MATCH($E63,'BY-Demands'!$I$5:$I$14,0),FALSE)*HLOOKUP(REG_TRA_DEMANDS!$F63,DEMANDS!$H$2:$CL$25,MATCH($E63,DEMANDS!$F$2:$F$25,0),FALSE)/HLOOKUP(2018,DEMANDS!$H$2:$CL$25,MATCH($E63,DEMANDS!$F$2:$F$25,0),FALSE)</f>
        <v>0.83210382895158319</v>
      </c>
      <c r="T63" s="10">
        <f>HLOOKUP(REG_TRA_DEMANDS!T$3,'BY-Demands'!$J$5:$AK$14,MATCH($E63,'BY-Demands'!$I$5:$I$14,0),FALSE)*HLOOKUP(REG_TRA_DEMANDS!$F63,DEMANDS!$H$2:$CL$25,MATCH($E63,DEMANDS!$F$2:$F$25,0),FALSE)/HLOOKUP(2018,DEMANDS!$H$2:$CL$25,MATCH($E63,DEMANDS!$F$2:$F$25,0),FALSE)</f>
        <v>3.3929910036131026</v>
      </c>
      <c r="U63" s="10">
        <f>HLOOKUP(REG_TRA_DEMANDS!U$3,'BY-Demands'!$J$5:$AK$14,MATCH($E63,'BY-Demands'!$I$5:$I$14,0),FALSE)*HLOOKUP(REG_TRA_DEMANDS!$F63,DEMANDS!$H$2:$CL$25,MATCH($E63,DEMANDS!$F$2:$F$25,0),FALSE)/HLOOKUP(2018,DEMANDS!$H$2:$CL$25,MATCH($E63,DEMANDS!$F$2:$F$25,0),FALSE)</f>
        <v>1.1283880672316131</v>
      </c>
      <c r="V63" s="10">
        <f>HLOOKUP(REG_TRA_DEMANDS!V$3,'BY-Demands'!$J$5:$AK$14,MATCH($E63,'BY-Demands'!$I$5:$I$14,0),FALSE)*HLOOKUP(REG_TRA_DEMANDS!$F63,DEMANDS!$H$2:$CL$25,MATCH($E63,DEMANDS!$F$2:$F$25,0),FALSE)/HLOOKUP(2018,DEMANDS!$H$2:$CL$25,MATCH($E63,DEMANDS!$F$2:$F$25,0),FALSE)</f>
        <v>1.2500021267392918</v>
      </c>
      <c r="W63" s="10">
        <f>HLOOKUP(REG_TRA_DEMANDS!W$3,'BY-Demands'!$J$5:$AK$14,MATCH($E63,'BY-Demands'!$I$5:$I$14,0),FALSE)*HLOOKUP(REG_TRA_DEMANDS!$F63,DEMANDS!$H$2:$CL$25,MATCH($E63,DEMANDS!$F$2:$F$25,0),FALSE)/HLOOKUP(2018,DEMANDS!$H$2:$CL$25,MATCH($E63,DEMANDS!$F$2:$F$25,0),FALSE)</f>
        <v>1.2092902371922429</v>
      </c>
      <c r="X63" s="10">
        <f>HLOOKUP(REG_TRA_DEMANDS!X$3,'BY-Demands'!$J$5:$AK$14,MATCH($E63,'BY-Demands'!$I$5:$I$14,0),FALSE)*HLOOKUP(REG_TRA_DEMANDS!$F63,DEMANDS!$H$2:$CL$25,MATCH($E63,DEMANDS!$F$2:$F$25,0),FALSE)/HLOOKUP(2018,DEMANDS!$H$2:$CL$25,MATCH($E63,DEMANDS!$F$2:$F$25,0),FALSE)</f>
        <v>0.76154786402572672</v>
      </c>
      <c r="Y63" s="10">
        <f>HLOOKUP(REG_TRA_DEMANDS!Y$3,'BY-Demands'!$J$5:$AK$14,MATCH($E63,'BY-Demands'!$I$5:$I$14,0),FALSE)*HLOOKUP(REG_TRA_DEMANDS!$F63,DEMANDS!$H$2:$CL$25,MATCH($E63,DEMANDS!$F$2:$F$25,0),FALSE)/HLOOKUP(2018,DEMANDS!$H$2:$CL$25,MATCH($E63,DEMANDS!$F$2:$F$25,0),FALSE)</f>
        <v>1.7302248035008334</v>
      </c>
      <c r="Z63" s="10">
        <f>HLOOKUP(REG_TRA_DEMANDS!Z$3,'BY-Demands'!$J$5:$AK$14,MATCH($E63,'BY-Demands'!$I$5:$I$14,0),FALSE)*HLOOKUP(REG_TRA_DEMANDS!$F63,DEMANDS!$H$2:$CL$25,MATCH($E63,DEMANDS!$F$2:$F$25,0),FALSE)/HLOOKUP(2018,DEMANDS!$H$2:$CL$25,MATCH($E63,DEMANDS!$F$2:$F$25,0),FALSE)</f>
        <v>0.22321274308159345</v>
      </c>
      <c r="AA63" s="10">
        <f>HLOOKUP(REG_TRA_DEMANDS!AA$3,'BY-Demands'!$J$5:$AK$14,MATCH($E63,'BY-Demands'!$I$5:$I$14,0),FALSE)*HLOOKUP(REG_TRA_DEMANDS!$F63,DEMANDS!$H$2:$CL$25,MATCH($E63,DEMANDS!$F$2:$F$25,0),FALSE)/HLOOKUP(2018,DEMANDS!$H$2:$CL$25,MATCH($E63,DEMANDS!$F$2:$F$25,0),FALSE)</f>
        <v>0.95944134947987969</v>
      </c>
      <c r="AB63" s="10">
        <f>HLOOKUP(REG_TRA_DEMANDS!AB$3,'BY-Demands'!$J$5:$AK$14,MATCH($E63,'BY-Demands'!$I$5:$I$14,0),FALSE)*HLOOKUP(REG_TRA_DEMANDS!$F63,DEMANDS!$H$2:$CL$25,MATCH($E63,DEMANDS!$F$2:$F$25,0),FALSE)/HLOOKUP(2018,DEMANDS!$H$2:$CL$25,MATCH($E63,DEMANDS!$F$2:$F$25,0),FALSE)</f>
        <v>0.50290328401340345</v>
      </c>
      <c r="AC63" s="10">
        <f>HLOOKUP(REG_TRA_DEMANDS!AC$3,'BY-Demands'!$J$5:$AK$14,MATCH($E63,'BY-Demands'!$I$5:$I$14,0),FALSE)*HLOOKUP(REG_TRA_DEMANDS!$F63,DEMANDS!$H$2:$CL$25,MATCH($E63,DEMANDS!$F$2:$F$25,0),FALSE)/HLOOKUP(2018,DEMANDS!$H$2:$CL$25,MATCH($E63,DEMANDS!$F$2:$F$25,0),FALSE)</f>
        <v>0.41917355399016631</v>
      </c>
      <c r="AD63" s="10">
        <f>HLOOKUP(REG_TRA_DEMANDS!AD$3,'BY-Demands'!$J$5:$AK$14,MATCH($E63,'BY-Demands'!$I$5:$I$14,0),FALSE)*HLOOKUP(REG_TRA_DEMANDS!$F63,DEMANDS!$H$2:$CL$25,MATCH($E63,DEMANDS!$F$2:$F$25,0),FALSE)/HLOOKUP(2018,DEMANDS!$H$2:$CL$25,MATCH($E63,DEMANDS!$F$2:$F$25,0),FALSE)</f>
        <v>0.44830438426392194</v>
      </c>
      <c r="AE63" s="10">
        <f>HLOOKUP(REG_TRA_DEMANDS!AE$3,'BY-Demands'!$J$5:$AK$14,MATCH($E63,'BY-Demands'!$I$5:$I$14,0),FALSE)*HLOOKUP(REG_TRA_DEMANDS!$F63,DEMANDS!$H$2:$CL$25,MATCH($E63,DEMANDS!$F$2:$F$25,0),FALSE)/HLOOKUP(2018,DEMANDS!$H$2:$CL$25,MATCH($E63,DEMANDS!$F$2:$F$25,0),FALSE)</f>
        <v>0.82580939323273195</v>
      </c>
      <c r="AF63" s="10">
        <f>HLOOKUP(REG_TRA_DEMANDS!AF$3,'BY-Demands'!$J$5:$AK$14,MATCH($E63,'BY-Demands'!$I$5:$I$14,0),FALSE)*HLOOKUP(REG_TRA_DEMANDS!$F63,DEMANDS!$H$2:$CL$25,MATCH($E63,DEMANDS!$F$2:$F$25,0),FALSE)/HLOOKUP(2018,DEMANDS!$H$2:$CL$25,MATCH($E63,DEMANDS!$F$2:$F$25,0),FALSE)</f>
        <v>0.47702568446146942</v>
      </c>
    </row>
    <row r="64" spans="4:32" x14ac:dyDescent="0.25">
      <c r="D64" s="1" t="s">
        <v>8</v>
      </c>
      <c r="E64" s="1" t="str">
        <f>DEMANDS!$F$19</f>
        <v>TRAPL</v>
      </c>
      <c r="F64" s="1">
        <v>2026</v>
      </c>
      <c r="G64" s="10">
        <f>HLOOKUP(REG_TRA_DEMANDS!G$3,'BY-Demands'!$J$5:$AK$14,MATCH($E64,'BY-Demands'!$I$5:$I$14,0),FALSE)*HLOOKUP(REG_TRA_DEMANDS!$F64,DEMANDS!$H$2:$CL$25,MATCH($E64,DEMANDS!$F$2:$F$25,0),FALSE)/HLOOKUP(2018,DEMANDS!$H$2:$CL$25,MATCH($E64,DEMANDS!$F$2:$F$25,0),FALSE)</f>
        <v>0.42200130910559625</v>
      </c>
      <c r="H64" s="10">
        <f>HLOOKUP(REG_TRA_DEMANDS!H$3,'BY-Demands'!$J$5:$AK$14,MATCH($E64,'BY-Demands'!$I$5:$I$14,0),FALSE)*HLOOKUP(REG_TRA_DEMANDS!$F64,DEMANDS!$H$2:$CL$25,MATCH($E64,DEMANDS!$F$2:$F$25,0),FALSE)/HLOOKUP(2018,DEMANDS!$H$2:$CL$25,MATCH($E64,DEMANDS!$F$2:$F$25,0),FALSE)</f>
        <v>7.5176838149756664</v>
      </c>
      <c r="I64" s="10">
        <f>HLOOKUP(REG_TRA_DEMANDS!I$3,'BY-Demands'!$J$5:$AK$14,MATCH($E64,'BY-Demands'!$I$5:$I$14,0),FALSE)*HLOOKUP(REG_TRA_DEMANDS!$F64,DEMANDS!$H$2:$CL$25,MATCH($E64,DEMANDS!$F$2:$F$25,0),FALSE)/HLOOKUP(2018,DEMANDS!$H$2:$CL$25,MATCH($E64,DEMANDS!$F$2:$F$25,0),FALSE)</f>
        <v>1.5189392993509285</v>
      </c>
      <c r="J64" s="10">
        <f>HLOOKUP(REG_TRA_DEMANDS!J$3,'BY-Demands'!$J$5:$AK$14,MATCH($E64,'BY-Demands'!$I$5:$I$14,0),FALSE)*HLOOKUP(REG_TRA_DEMANDS!$F64,DEMANDS!$H$2:$CL$25,MATCH($E64,DEMANDS!$F$2:$F$25,0),FALSE)/HLOOKUP(2018,DEMANDS!$H$2:$CL$25,MATCH($E64,DEMANDS!$F$2:$F$25,0),FALSE)</f>
        <v>0.7314301715471494</v>
      </c>
      <c r="K64" s="10">
        <f>HLOOKUP(REG_TRA_DEMANDS!K$3,'BY-Demands'!$J$5:$AK$14,MATCH($E64,'BY-Demands'!$I$5:$I$14,0),FALSE)*HLOOKUP(REG_TRA_DEMANDS!$F64,DEMANDS!$H$2:$CL$25,MATCH($E64,DEMANDS!$F$2:$F$25,0),FALSE)/HLOOKUP(2018,DEMANDS!$H$2:$CL$25,MATCH($E64,DEMANDS!$F$2:$F$25,0),FALSE)</f>
        <v>0.54344683580385789</v>
      </c>
      <c r="L64" s="10">
        <f>HLOOKUP(REG_TRA_DEMANDS!L$3,'BY-Demands'!$J$5:$AK$14,MATCH($E64,'BY-Demands'!$I$5:$I$14,0),FALSE)*HLOOKUP(REG_TRA_DEMANDS!$F64,DEMANDS!$H$2:$CL$25,MATCH($E64,DEMANDS!$F$2:$F$25,0),FALSE)/HLOOKUP(2018,DEMANDS!$H$2:$CL$25,MATCH($E64,DEMANDS!$F$2:$F$25,0),FALSE)</f>
        <v>0.27982744198452386</v>
      </c>
      <c r="M64" s="10">
        <f>HLOOKUP(REG_TRA_DEMANDS!M$3,'BY-Demands'!$J$5:$AK$14,MATCH($E64,'BY-Demands'!$I$5:$I$14,0),FALSE)*HLOOKUP(REG_TRA_DEMANDS!$F64,DEMANDS!$H$2:$CL$25,MATCH($E64,DEMANDS!$F$2:$F$25,0),FALSE)/HLOOKUP(2018,DEMANDS!$H$2:$CL$25,MATCH($E64,DEMANDS!$F$2:$F$25,0),FALSE)</f>
        <v>0.76036079275673785</v>
      </c>
      <c r="N64" s="10">
        <f>HLOOKUP(REG_TRA_DEMANDS!N$3,'BY-Demands'!$J$5:$AK$14,MATCH($E64,'BY-Demands'!$I$5:$I$14,0),FALSE)*HLOOKUP(REG_TRA_DEMANDS!$F64,DEMANDS!$H$2:$CL$25,MATCH($E64,DEMANDS!$F$2:$F$25,0),FALSE)/HLOOKUP(2018,DEMANDS!$H$2:$CL$25,MATCH($E64,DEMANDS!$F$2:$F$25,0),FALSE)</f>
        <v>1.2930041159999983</v>
      </c>
      <c r="O64" s="10">
        <f>HLOOKUP(REG_TRA_DEMANDS!O$3,'BY-Demands'!$J$5:$AK$14,MATCH($E64,'BY-Demands'!$I$5:$I$14,0),FALSE)*HLOOKUP(REG_TRA_DEMANDS!$F64,DEMANDS!$H$2:$CL$25,MATCH($E64,DEMANDS!$F$2:$F$25,0),FALSE)/HLOOKUP(2018,DEMANDS!$H$2:$CL$25,MATCH($E64,DEMANDS!$F$2:$F$25,0),FALSE)</f>
        <v>0.55730744526433451</v>
      </c>
      <c r="P64" s="10">
        <f>HLOOKUP(REG_TRA_DEMANDS!P$3,'BY-Demands'!$J$5:$AK$14,MATCH($E64,'BY-Demands'!$I$5:$I$14,0),FALSE)*HLOOKUP(REG_TRA_DEMANDS!$F64,DEMANDS!$H$2:$CL$25,MATCH($E64,DEMANDS!$F$2:$F$25,0),FALSE)/HLOOKUP(2018,DEMANDS!$H$2:$CL$25,MATCH($E64,DEMANDS!$F$2:$F$25,0),FALSE)</f>
        <v>0.6176246080360096</v>
      </c>
      <c r="Q64" s="10">
        <f>HLOOKUP(REG_TRA_DEMANDS!Q$3,'BY-Demands'!$J$5:$AK$14,MATCH($E64,'BY-Demands'!$I$5:$I$14,0),FALSE)*HLOOKUP(REG_TRA_DEMANDS!$F64,DEMANDS!$H$2:$CL$25,MATCH($E64,DEMANDS!$F$2:$F$25,0),FALSE)/HLOOKUP(2018,DEMANDS!$H$2:$CL$25,MATCH($E64,DEMANDS!$F$2:$F$25,0),FALSE)</f>
        <v>1.0977598340415888</v>
      </c>
      <c r="R64" s="10">
        <f>HLOOKUP(REG_TRA_DEMANDS!R$3,'BY-Demands'!$J$5:$AK$14,MATCH($E64,'BY-Demands'!$I$5:$I$14,0),FALSE)*HLOOKUP(REG_TRA_DEMANDS!$F64,DEMANDS!$H$2:$CL$25,MATCH($E64,DEMANDS!$F$2:$F$25,0),FALSE)/HLOOKUP(2018,DEMANDS!$H$2:$CL$25,MATCH($E64,DEMANDS!$F$2:$F$25,0),FALSE)</f>
        <v>0.94001639544832305</v>
      </c>
      <c r="S64" s="10">
        <f>HLOOKUP(REG_TRA_DEMANDS!S$3,'BY-Demands'!$J$5:$AK$14,MATCH($E64,'BY-Demands'!$I$5:$I$14,0),FALSE)*HLOOKUP(REG_TRA_DEMANDS!$F64,DEMANDS!$H$2:$CL$25,MATCH($E64,DEMANDS!$F$2:$F$25,0),FALSE)/HLOOKUP(2018,DEMANDS!$H$2:$CL$25,MATCH($E64,DEMANDS!$F$2:$F$25,0),FALSE)</f>
        <v>0.84282056798697036</v>
      </c>
      <c r="T64" s="10">
        <f>HLOOKUP(REG_TRA_DEMANDS!T$3,'BY-Demands'!$J$5:$AK$14,MATCH($E64,'BY-Demands'!$I$5:$I$14,0),FALSE)*HLOOKUP(REG_TRA_DEMANDS!$F64,DEMANDS!$H$2:$CL$25,MATCH($E64,DEMANDS!$F$2:$F$25,0),FALSE)/HLOOKUP(2018,DEMANDS!$H$2:$CL$25,MATCH($E64,DEMANDS!$F$2:$F$25,0),FALSE)</f>
        <v>3.4366896357669194</v>
      </c>
      <c r="U64" s="10">
        <f>HLOOKUP(REG_TRA_DEMANDS!U$3,'BY-Demands'!$J$5:$AK$14,MATCH($E64,'BY-Demands'!$I$5:$I$14,0),FALSE)*HLOOKUP(REG_TRA_DEMANDS!$F64,DEMANDS!$H$2:$CL$25,MATCH($E64,DEMANDS!$F$2:$F$25,0),FALSE)/HLOOKUP(2018,DEMANDS!$H$2:$CL$25,MATCH($E64,DEMANDS!$F$2:$F$25,0),FALSE)</f>
        <v>1.1429206772574583</v>
      </c>
      <c r="V64" s="10">
        <f>HLOOKUP(REG_TRA_DEMANDS!V$3,'BY-Demands'!$J$5:$AK$14,MATCH($E64,'BY-Demands'!$I$5:$I$14,0),FALSE)*HLOOKUP(REG_TRA_DEMANDS!$F64,DEMANDS!$H$2:$CL$25,MATCH($E64,DEMANDS!$F$2:$F$25,0),FALSE)/HLOOKUP(2018,DEMANDS!$H$2:$CL$25,MATCH($E64,DEMANDS!$F$2:$F$25,0),FALSE)</f>
        <v>1.2661010150268537</v>
      </c>
      <c r="W64" s="10">
        <f>HLOOKUP(REG_TRA_DEMANDS!W$3,'BY-Demands'!$J$5:$AK$14,MATCH($E64,'BY-Demands'!$I$5:$I$14,0),FALSE)*HLOOKUP(REG_TRA_DEMANDS!$F64,DEMANDS!$H$2:$CL$25,MATCH($E64,DEMANDS!$F$2:$F$25,0),FALSE)/HLOOKUP(2018,DEMANDS!$H$2:$CL$25,MATCH($E64,DEMANDS!$F$2:$F$25,0),FALSE)</f>
        <v>1.2248647934424635</v>
      </c>
      <c r="X64" s="10">
        <f>HLOOKUP(REG_TRA_DEMANDS!X$3,'BY-Demands'!$J$5:$AK$14,MATCH($E64,'BY-Demands'!$I$5:$I$14,0),FALSE)*HLOOKUP(REG_TRA_DEMANDS!$F64,DEMANDS!$H$2:$CL$25,MATCH($E64,DEMANDS!$F$2:$F$25,0),FALSE)/HLOOKUP(2018,DEMANDS!$H$2:$CL$25,MATCH($E64,DEMANDS!$F$2:$F$25,0),FALSE)</f>
        <v>0.77135590652927244</v>
      </c>
      <c r="Y64" s="10">
        <f>HLOOKUP(REG_TRA_DEMANDS!Y$3,'BY-Demands'!$J$5:$AK$14,MATCH($E64,'BY-Demands'!$I$5:$I$14,0),FALSE)*HLOOKUP(REG_TRA_DEMANDS!$F64,DEMANDS!$H$2:$CL$25,MATCH($E64,DEMANDS!$F$2:$F$25,0),FALSE)/HLOOKUP(2018,DEMANDS!$H$2:$CL$25,MATCH($E64,DEMANDS!$F$2:$F$25,0),FALSE)</f>
        <v>1.7525085222466479</v>
      </c>
      <c r="Z64" s="10">
        <f>HLOOKUP(REG_TRA_DEMANDS!Z$3,'BY-Demands'!$J$5:$AK$14,MATCH($E64,'BY-Demands'!$I$5:$I$14,0),FALSE)*HLOOKUP(REG_TRA_DEMANDS!$F64,DEMANDS!$H$2:$CL$25,MATCH($E64,DEMANDS!$F$2:$F$25,0),FALSE)/HLOOKUP(2018,DEMANDS!$H$2:$CL$25,MATCH($E64,DEMANDS!$F$2:$F$25,0),FALSE)</f>
        <v>0.22608751980265759</v>
      </c>
      <c r="AA64" s="10">
        <f>HLOOKUP(REG_TRA_DEMANDS!AA$3,'BY-Demands'!$J$5:$AK$14,MATCH($E64,'BY-Demands'!$I$5:$I$14,0),FALSE)*HLOOKUP(REG_TRA_DEMANDS!$F64,DEMANDS!$H$2:$CL$25,MATCH($E64,DEMANDS!$F$2:$F$25,0),FALSE)/HLOOKUP(2018,DEMANDS!$H$2:$CL$25,MATCH($E64,DEMANDS!$F$2:$F$25,0),FALSE)</f>
        <v>0.97179807973923993</v>
      </c>
      <c r="AB64" s="10">
        <f>HLOOKUP(REG_TRA_DEMANDS!AB$3,'BY-Demands'!$J$5:$AK$14,MATCH($E64,'BY-Demands'!$I$5:$I$14,0),FALSE)*HLOOKUP(REG_TRA_DEMANDS!$F64,DEMANDS!$H$2:$CL$25,MATCH($E64,DEMANDS!$F$2:$F$25,0),FALSE)/HLOOKUP(2018,DEMANDS!$H$2:$CL$25,MATCH($E64,DEMANDS!$F$2:$F$25,0),FALSE)</f>
        <v>0.5093802200246238</v>
      </c>
      <c r="AC64" s="10">
        <f>HLOOKUP(REG_TRA_DEMANDS!AC$3,'BY-Demands'!$J$5:$AK$14,MATCH($E64,'BY-Demands'!$I$5:$I$14,0),FALSE)*HLOOKUP(REG_TRA_DEMANDS!$F64,DEMANDS!$H$2:$CL$25,MATCH($E64,DEMANDS!$F$2:$F$25,0),FALSE)/HLOOKUP(2018,DEMANDS!$H$2:$CL$25,MATCH($E64,DEMANDS!$F$2:$F$25,0),FALSE)</f>
        <v>0.42457212738011013</v>
      </c>
      <c r="AD64" s="10">
        <f>HLOOKUP(REG_TRA_DEMANDS!AD$3,'BY-Demands'!$J$5:$AK$14,MATCH($E64,'BY-Demands'!$I$5:$I$14,0),FALSE)*HLOOKUP(REG_TRA_DEMANDS!$F64,DEMANDS!$H$2:$CL$25,MATCH($E64,DEMANDS!$F$2:$F$25,0),FALSE)/HLOOKUP(2018,DEMANDS!$H$2:$CL$25,MATCH($E64,DEMANDS!$F$2:$F$25,0),FALSE)</f>
        <v>0.45407813620138104</v>
      </c>
      <c r="AE64" s="10">
        <f>HLOOKUP(REG_TRA_DEMANDS!AE$3,'BY-Demands'!$J$5:$AK$14,MATCH($E64,'BY-Demands'!$I$5:$I$14,0),FALSE)*HLOOKUP(REG_TRA_DEMANDS!$F64,DEMANDS!$H$2:$CL$25,MATCH($E64,DEMANDS!$F$2:$F$25,0),FALSE)/HLOOKUP(2018,DEMANDS!$H$2:$CL$25,MATCH($E64,DEMANDS!$F$2:$F$25,0),FALSE)</f>
        <v>0.83644506567206833</v>
      </c>
      <c r="AF64" s="10">
        <f>HLOOKUP(REG_TRA_DEMANDS!AF$3,'BY-Demands'!$J$5:$AK$14,MATCH($E64,'BY-Demands'!$I$5:$I$14,0),FALSE)*HLOOKUP(REG_TRA_DEMANDS!$F64,DEMANDS!$H$2:$CL$25,MATCH($E64,DEMANDS!$F$2:$F$25,0),FALSE)/HLOOKUP(2018,DEMANDS!$H$2:$CL$25,MATCH($E64,DEMANDS!$F$2:$F$25,0),FALSE)</f>
        <v>0.4831693405722598</v>
      </c>
    </row>
    <row r="65" spans="4:32" x14ac:dyDescent="0.25">
      <c r="D65" s="1" t="s">
        <v>8</v>
      </c>
      <c r="E65" s="1" t="str">
        <f>DEMANDS!$F$19</f>
        <v>TRAPL</v>
      </c>
      <c r="F65" s="1">
        <v>2027</v>
      </c>
      <c r="G65" s="10">
        <f>HLOOKUP(REG_TRA_DEMANDS!G$3,'BY-Demands'!$J$5:$AK$14,MATCH($E65,'BY-Demands'!$I$5:$I$14,0),FALSE)*HLOOKUP(REG_TRA_DEMANDS!$F65,DEMANDS!$H$2:$CL$25,MATCH($E65,DEMANDS!$F$2:$F$25,0),FALSE)/HLOOKUP(2018,DEMANDS!$H$2:$CL$25,MATCH($E65,DEMANDS!$F$2:$F$25,0),FALSE)</f>
        <v>0.42736375458509923</v>
      </c>
      <c r="H65" s="10">
        <f>HLOOKUP(REG_TRA_DEMANDS!H$3,'BY-Demands'!$J$5:$AK$14,MATCH($E65,'BY-Demands'!$I$5:$I$14,0),FALSE)*HLOOKUP(REG_TRA_DEMANDS!$F65,DEMANDS!$H$2:$CL$25,MATCH($E65,DEMANDS!$F$2:$F$25,0),FALSE)/HLOOKUP(2018,DEMANDS!$H$2:$CL$25,MATCH($E65,DEMANDS!$F$2:$F$25,0),FALSE)</f>
        <v>7.6132123565230616</v>
      </c>
      <c r="I65" s="10">
        <f>HLOOKUP(REG_TRA_DEMANDS!I$3,'BY-Demands'!$J$5:$AK$14,MATCH($E65,'BY-Demands'!$I$5:$I$14,0),FALSE)*HLOOKUP(REG_TRA_DEMANDS!$F65,DEMANDS!$H$2:$CL$25,MATCH($E65,DEMANDS!$F$2:$F$25,0),FALSE)/HLOOKUP(2018,DEMANDS!$H$2:$CL$25,MATCH($E65,DEMANDS!$F$2:$F$25,0),FALSE)</f>
        <v>1.5382407304216212</v>
      </c>
      <c r="J65" s="10">
        <f>HLOOKUP(REG_TRA_DEMANDS!J$3,'BY-Demands'!$J$5:$AK$14,MATCH($E65,'BY-Demands'!$I$5:$I$14,0),FALSE)*HLOOKUP(REG_TRA_DEMANDS!$F65,DEMANDS!$H$2:$CL$25,MATCH($E65,DEMANDS!$F$2:$F$25,0),FALSE)/HLOOKUP(2018,DEMANDS!$H$2:$CL$25,MATCH($E65,DEMANDS!$F$2:$F$25,0),FALSE)</f>
        <v>0.74072458446093414</v>
      </c>
      <c r="K65" s="10">
        <f>HLOOKUP(REG_TRA_DEMANDS!K$3,'BY-Demands'!$J$5:$AK$14,MATCH($E65,'BY-Demands'!$I$5:$I$14,0),FALSE)*HLOOKUP(REG_TRA_DEMANDS!$F65,DEMANDS!$H$2:$CL$25,MATCH($E65,DEMANDS!$F$2:$F$25,0),FALSE)/HLOOKUP(2018,DEMANDS!$H$2:$CL$25,MATCH($E65,DEMANDS!$F$2:$F$25,0),FALSE)</f>
        <v>0.55035251113027583</v>
      </c>
      <c r="L65" s="10">
        <f>HLOOKUP(REG_TRA_DEMANDS!L$3,'BY-Demands'!$J$5:$AK$14,MATCH($E65,'BY-Demands'!$I$5:$I$14,0),FALSE)*HLOOKUP(REG_TRA_DEMANDS!$F65,DEMANDS!$H$2:$CL$25,MATCH($E65,DEMANDS!$F$2:$F$25,0),FALSE)/HLOOKUP(2018,DEMANDS!$H$2:$CL$25,MATCH($E65,DEMANDS!$F$2:$F$25,0),FALSE)</f>
        <v>0.28338325891905219</v>
      </c>
      <c r="M65" s="10">
        <f>HLOOKUP(REG_TRA_DEMANDS!M$3,'BY-Demands'!$J$5:$AK$14,MATCH($E65,'BY-Demands'!$I$5:$I$14,0),FALSE)*HLOOKUP(REG_TRA_DEMANDS!$F65,DEMANDS!$H$2:$CL$25,MATCH($E65,DEMANDS!$F$2:$F$25,0),FALSE)/HLOOKUP(2018,DEMANDS!$H$2:$CL$25,MATCH($E65,DEMANDS!$F$2:$F$25,0),FALSE)</f>
        <v>0.77002283220526802</v>
      </c>
      <c r="N65" s="10">
        <f>HLOOKUP(REG_TRA_DEMANDS!N$3,'BY-Demands'!$J$5:$AK$14,MATCH($E65,'BY-Demands'!$I$5:$I$14,0),FALSE)*HLOOKUP(REG_TRA_DEMANDS!$F65,DEMANDS!$H$2:$CL$25,MATCH($E65,DEMANDS!$F$2:$F$25,0),FALSE)/HLOOKUP(2018,DEMANDS!$H$2:$CL$25,MATCH($E65,DEMANDS!$F$2:$F$25,0),FALSE)</f>
        <v>1.3094345486247654</v>
      </c>
      <c r="O65" s="10">
        <f>HLOOKUP(REG_TRA_DEMANDS!O$3,'BY-Demands'!$J$5:$AK$14,MATCH($E65,'BY-Demands'!$I$5:$I$14,0),FALSE)*HLOOKUP(REG_TRA_DEMANDS!$F65,DEMANDS!$H$2:$CL$25,MATCH($E65,DEMANDS!$F$2:$F$25,0),FALSE)/HLOOKUP(2018,DEMANDS!$H$2:$CL$25,MATCH($E65,DEMANDS!$F$2:$F$25,0),FALSE)</f>
        <v>0.56438924981343663</v>
      </c>
      <c r="P65" s="10">
        <f>HLOOKUP(REG_TRA_DEMANDS!P$3,'BY-Demands'!$J$5:$AK$14,MATCH($E65,'BY-Demands'!$I$5:$I$14,0),FALSE)*HLOOKUP(REG_TRA_DEMANDS!$F65,DEMANDS!$H$2:$CL$25,MATCH($E65,DEMANDS!$F$2:$F$25,0),FALSE)/HLOOKUP(2018,DEMANDS!$H$2:$CL$25,MATCH($E65,DEMANDS!$F$2:$F$25,0),FALSE)</f>
        <v>0.62547287347009572</v>
      </c>
      <c r="Q65" s="10">
        <f>HLOOKUP(REG_TRA_DEMANDS!Q$3,'BY-Demands'!$J$5:$AK$14,MATCH($E65,'BY-Demands'!$I$5:$I$14,0),FALSE)*HLOOKUP(REG_TRA_DEMANDS!$F65,DEMANDS!$H$2:$CL$25,MATCH($E65,DEMANDS!$F$2:$F$25,0),FALSE)/HLOOKUP(2018,DEMANDS!$H$2:$CL$25,MATCH($E65,DEMANDS!$F$2:$F$25,0),FALSE)</f>
        <v>1.111709262947657</v>
      </c>
      <c r="R65" s="10">
        <f>HLOOKUP(REG_TRA_DEMANDS!R$3,'BY-Demands'!$J$5:$AK$14,MATCH($E65,'BY-Demands'!$I$5:$I$14,0),FALSE)*HLOOKUP(REG_TRA_DEMANDS!$F65,DEMANDS!$H$2:$CL$25,MATCH($E65,DEMANDS!$F$2:$F$25,0),FALSE)/HLOOKUP(2018,DEMANDS!$H$2:$CL$25,MATCH($E65,DEMANDS!$F$2:$F$25,0),FALSE)</f>
        <v>0.95196135050335395</v>
      </c>
      <c r="S65" s="10">
        <f>HLOOKUP(REG_TRA_DEMANDS!S$3,'BY-Demands'!$J$5:$AK$14,MATCH($E65,'BY-Demands'!$I$5:$I$14,0),FALSE)*HLOOKUP(REG_TRA_DEMANDS!$F65,DEMANDS!$H$2:$CL$25,MATCH($E65,DEMANDS!$F$2:$F$25,0),FALSE)/HLOOKUP(2018,DEMANDS!$H$2:$CL$25,MATCH($E65,DEMANDS!$F$2:$F$25,0),FALSE)</f>
        <v>0.85353043842413279</v>
      </c>
      <c r="T65" s="10">
        <f>HLOOKUP(REG_TRA_DEMANDS!T$3,'BY-Demands'!$J$5:$AK$14,MATCH($E65,'BY-Demands'!$I$5:$I$14,0),FALSE)*HLOOKUP(REG_TRA_DEMANDS!$F65,DEMANDS!$H$2:$CL$25,MATCH($E65,DEMANDS!$F$2:$F$25,0),FALSE)/HLOOKUP(2018,DEMANDS!$H$2:$CL$25,MATCH($E65,DEMANDS!$F$2:$F$25,0),FALSE)</f>
        <v>3.4803602604880424</v>
      </c>
      <c r="U65" s="10">
        <f>HLOOKUP(REG_TRA_DEMANDS!U$3,'BY-Demands'!$J$5:$AK$14,MATCH($E65,'BY-Demands'!$I$5:$I$14,0),FALSE)*HLOOKUP(REG_TRA_DEMANDS!$F65,DEMANDS!$H$2:$CL$25,MATCH($E65,DEMANDS!$F$2:$F$25,0),FALSE)/HLOOKUP(2018,DEMANDS!$H$2:$CL$25,MATCH($E65,DEMANDS!$F$2:$F$25,0),FALSE)</f>
        <v>1.1574439730078421</v>
      </c>
      <c r="V65" s="10">
        <f>HLOOKUP(REG_TRA_DEMANDS!V$3,'BY-Demands'!$J$5:$AK$14,MATCH($E65,'BY-Demands'!$I$5:$I$14,0),FALSE)*HLOOKUP(REG_TRA_DEMANDS!$F65,DEMANDS!$H$2:$CL$25,MATCH($E65,DEMANDS!$F$2:$F$25,0),FALSE)/HLOOKUP(2018,DEMANDS!$H$2:$CL$25,MATCH($E65,DEMANDS!$F$2:$F$25,0),FALSE)</f>
        <v>1.2821895851761136</v>
      </c>
      <c r="W65" s="10">
        <f>HLOOKUP(REG_TRA_DEMANDS!W$3,'BY-Demands'!$J$5:$AK$14,MATCH($E65,'BY-Demands'!$I$5:$I$14,0),FALSE)*HLOOKUP(REG_TRA_DEMANDS!$F65,DEMANDS!$H$2:$CL$25,MATCH($E65,DEMANDS!$F$2:$F$25,0),FALSE)/HLOOKUP(2018,DEMANDS!$H$2:$CL$25,MATCH($E65,DEMANDS!$F$2:$F$25,0),FALSE)</f>
        <v>1.2404293676105367</v>
      </c>
      <c r="X65" s="10">
        <f>HLOOKUP(REG_TRA_DEMANDS!X$3,'BY-Demands'!$J$5:$AK$14,MATCH($E65,'BY-Demands'!$I$5:$I$14,0),FALSE)*HLOOKUP(REG_TRA_DEMANDS!$F65,DEMANDS!$H$2:$CL$25,MATCH($E65,DEMANDS!$F$2:$F$25,0),FALSE)/HLOOKUP(2018,DEMANDS!$H$2:$CL$25,MATCH($E65,DEMANDS!$F$2:$F$25,0),FALSE)</f>
        <v>0.78115766283856558</v>
      </c>
      <c r="Y65" s="10">
        <f>HLOOKUP(REG_TRA_DEMANDS!Y$3,'BY-Demands'!$J$5:$AK$14,MATCH($E65,'BY-Demands'!$I$5:$I$14,0),FALSE)*HLOOKUP(REG_TRA_DEMANDS!$F65,DEMANDS!$H$2:$CL$25,MATCH($E65,DEMANDS!$F$2:$F$25,0),FALSE)/HLOOKUP(2018,DEMANDS!$H$2:$CL$25,MATCH($E65,DEMANDS!$F$2:$F$25,0),FALSE)</f>
        <v>1.7747779588577091</v>
      </c>
      <c r="Z65" s="10">
        <f>HLOOKUP(REG_TRA_DEMANDS!Z$3,'BY-Demands'!$J$5:$AK$14,MATCH($E65,'BY-Demands'!$I$5:$I$14,0),FALSE)*HLOOKUP(REG_TRA_DEMANDS!$F65,DEMANDS!$H$2:$CL$25,MATCH($E65,DEMANDS!$F$2:$F$25,0),FALSE)/HLOOKUP(2018,DEMANDS!$H$2:$CL$25,MATCH($E65,DEMANDS!$F$2:$F$25,0),FALSE)</f>
        <v>0.22896045401489351</v>
      </c>
      <c r="AA65" s="10">
        <f>HLOOKUP(REG_TRA_DEMANDS!AA$3,'BY-Demands'!$J$5:$AK$14,MATCH($E65,'BY-Demands'!$I$5:$I$14,0),FALSE)*HLOOKUP(REG_TRA_DEMANDS!$F65,DEMANDS!$H$2:$CL$25,MATCH($E65,DEMANDS!$F$2:$F$25,0),FALSE)/HLOOKUP(2018,DEMANDS!$H$2:$CL$25,MATCH($E65,DEMANDS!$F$2:$F$25,0),FALSE)</f>
        <v>0.98414689029324542</v>
      </c>
      <c r="AB65" s="10">
        <f>HLOOKUP(REG_TRA_DEMANDS!AB$3,'BY-Demands'!$J$5:$AK$14,MATCH($E65,'BY-Demands'!$I$5:$I$14,0),FALSE)*HLOOKUP(REG_TRA_DEMANDS!$F65,DEMANDS!$H$2:$CL$25,MATCH($E65,DEMANDS!$F$2:$F$25,0),FALSE)/HLOOKUP(2018,DEMANDS!$H$2:$CL$25,MATCH($E65,DEMANDS!$F$2:$F$25,0),FALSE)</f>
        <v>0.51585300482239738</v>
      </c>
      <c r="AC65" s="10">
        <f>HLOOKUP(REG_TRA_DEMANDS!AC$3,'BY-Demands'!$J$5:$AK$14,MATCH($E65,'BY-Demands'!$I$5:$I$14,0),FALSE)*HLOOKUP(REG_TRA_DEMANDS!$F65,DEMANDS!$H$2:$CL$25,MATCH($E65,DEMANDS!$F$2:$F$25,0),FALSE)/HLOOKUP(2018,DEMANDS!$H$2:$CL$25,MATCH($E65,DEMANDS!$F$2:$F$25,0),FALSE)</f>
        <v>0.42996724070337877</v>
      </c>
      <c r="AD65" s="10">
        <f>HLOOKUP(REG_TRA_DEMANDS!AD$3,'BY-Demands'!$J$5:$AK$14,MATCH($E65,'BY-Demands'!$I$5:$I$14,0),FALSE)*HLOOKUP(REG_TRA_DEMANDS!$F65,DEMANDS!$H$2:$CL$25,MATCH($E65,DEMANDS!$F$2:$F$25,0),FALSE)/HLOOKUP(2018,DEMANDS!$H$2:$CL$25,MATCH($E65,DEMANDS!$F$2:$F$25,0),FALSE)</f>
        <v>0.45984818761182567</v>
      </c>
      <c r="AE65" s="10">
        <f>HLOOKUP(REG_TRA_DEMANDS!AE$3,'BY-Demands'!$J$5:$AK$14,MATCH($E65,'BY-Demands'!$I$5:$I$14,0),FALSE)*HLOOKUP(REG_TRA_DEMANDS!$F65,DEMANDS!$H$2:$CL$25,MATCH($E65,DEMANDS!$F$2:$F$25,0),FALSE)/HLOOKUP(2018,DEMANDS!$H$2:$CL$25,MATCH($E65,DEMANDS!$F$2:$F$25,0),FALSE)</f>
        <v>0.84707392147057814</v>
      </c>
      <c r="AF65" s="10">
        <f>HLOOKUP(REG_TRA_DEMANDS!AF$3,'BY-Demands'!$J$5:$AK$14,MATCH($E65,'BY-Demands'!$I$5:$I$14,0),FALSE)*HLOOKUP(REG_TRA_DEMANDS!$F65,DEMANDS!$H$2:$CL$25,MATCH($E65,DEMANDS!$F$2:$F$25,0),FALSE)/HLOOKUP(2018,DEMANDS!$H$2:$CL$25,MATCH($E65,DEMANDS!$F$2:$F$25,0),FALSE)</f>
        <v>0.48930905907616096</v>
      </c>
    </row>
    <row r="66" spans="4:32" x14ac:dyDescent="0.25">
      <c r="D66" s="1" t="s">
        <v>8</v>
      </c>
      <c r="E66" s="1" t="str">
        <f>DEMANDS!$F$19</f>
        <v>TRAPL</v>
      </c>
      <c r="F66" s="1">
        <v>2028</v>
      </c>
      <c r="G66" s="10">
        <f>HLOOKUP(REG_TRA_DEMANDS!G$3,'BY-Demands'!$J$5:$AK$14,MATCH($E66,'BY-Demands'!$I$5:$I$14,0),FALSE)*HLOOKUP(REG_TRA_DEMANDS!$F66,DEMANDS!$H$2:$CL$25,MATCH($E66,DEMANDS!$F$2:$F$25,0),FALSE)/HLOOKUP(2018,DEMANDS!$H$2:$CL$25,MATCH($E66,DEMANDS!$F$2:$F$25,0),FALSE)</f>
        <v>0.4327348720193635</v>
      </c>
      <c r="H66" s="10">
        <f>HLOOKUP(REG_TRA_DEMANDS!H$3,'BY-Demands'!$J$5:$AK$14,MATCH($E66,'BY-Demands'!$I$5:$I$14,0),FALSE)*HLOOKUP(REG_TRA_DEMANDS!$F66,DEMANDS!$H$2:$CL$25,MATCH($E66,DEMANDS!$F$2:$F$25,0),FALSE)/HLOOKUP(2018,DEMANDS!$H$2:$CL$25,MATCH($E66,DEMANDS!$F$2:$F$25,0),FALSE)</f>
        <v>7.7088953834062757</v>
      </c>
      <c r="I66" s="10">
        <f>HLOOKUP(REG_TRA_DEMANDS!I$3,'BY-Demands'!$J$5:$AK$14,MATCH($E66,'BY-Demands'!$I$5:$I$14,0),FALSE)*HLOOKUP(REG_TRA_DEMANDS!$F66,DEMANDS!$H$2:$CL$25,MATCH($E66,DEMANDS!$F$2:$F$25,0),FALSE)/HLOOKUP(2018,DEMANDS!$H$2:$CL$25,MATCH($E66,DEMANDS!$F$2:$F$25,0),FALSE)</f>
        <v>1.5575733750753171</v>
      </c>
      <c r="J66" s="10">
        <f>HLOOKUP(REG_TRA_DEMANDS!J$3,'BY-Demands'!$J$5:$AK$14,MATCH($E66,'BY-Demands'!$I$5:$I$14,0),FALSE)*HLOOKUP(REG_TRA_DEMANDS!$F66,DEMANDS!$H$2:$CL$25,MATCH($E66,DEMANDS!$F$2:$F$25,0),FALSE)/HLOOKUP(2018,DEMANDS!$H$2:$CL$25,MATCH($E66,DEMANDS!$F$2:$F$25,0),FALSE)</f>
        <v>0.75003402796638252</v>
      </c>
      <c r="K66" s="10">
        <f>HLOOKUP(REG_TRA_DEMANDS!K$3,'BY-Demands'!$J$5:$AK$14,MATCH($E66,'BY-Demands'!$I$5:$I$14,0),FALSE)*HLOOKUP(REG_TRA_DEMANDS!$F66,DEMANDS!$H$2:$CL$25,MATCH($E66,DEMANDS!$F$2:$F$25,0),FALSE)/HLOOKUP(2018,DEMANDS!$H$2:$CL$25,MATCH($E66,DEMANDS!$F$2:$F$25,0),FALSE)</f>
        <v>0.55726935406748934</v>
      </c>
      <c r="L66" s="10">
        <f>HLOOKUP(REG_TRA_DEMANDS!L$3,'BY-Demands'!$J$5:$AK$14,MATCH($E66,'BY-Demands'!$I$5:$I$14,0),FALSE)*HLOOKUP(REG_TRA_DEMANDS!$F66,DEMANDS!$H$2:$CL$25,MATCH($E66,DEMANDS!$F$2:$F$25,0),FALSE)/HLOOKUP(2018,DEMANDS!$H$2:$CL$25,MATCH($E66,DEMANDS!$F$2:$F$25,0),FALSE)</f>
        <v>0.28694482619336736</v>
      </c>
      <c r="M66" s="10">
        <f>HLOOKUP(REG_TRA_DEMANDS!M$3,'BY-Demands'!$J$5:$AK$14,MATCH($E66,'BY-Demands'!$I$5:$I$14,0),FALSE)*HLOOKUP(REG_TRA_DEMANDS!$F66,DEMANDS!$H$2:$CL$25,MATCH($E66,DEMANDS!$F$2:$F$25,0),FALSE)/HLOOKUP(2018,DEMANDS!$H$2:$CL$25,MATCH($E66,DEMANDS!$F$2:$F$25,0),FALSE)</f>
        <v>0.77970049675792663</v>
      </c>
      <c r="N66" s="10">
        <f>HLOOKUP(REG_TRA_DEMANDS!N$3,'BY-Demands'!$J$5:$AK$14,MATCH($E66,'BY-Demands'!$I$5:$I$14,0),FALSE)*HLOOKUP(REG_TRA_DEMANDS!$F66,DEMANDS!$H$2:$CL$25,MATCH($E66,DEMANDS!$F$2:$F$25,0),FALSE)/HLOOKUP(2018,DEMANDS!$H$2:$CL$25,MATCH($E66,DEMANDS!$F$2:$F$25,0),FALSE)</f>
        <v>1.3258915519566798</v>
      </c>
      <c r="O66" s="10">
        <f>HLOOKUP(REG_TRA_DEMANDS!O$3,'BY-Demands'!$J$5:$AK$14,MATCH($E66,'BY-Demands'!$I$5:$I$14,0),FALSE)*HLOOKUP(REG_TRA_DEMANDS!$F66,DEMANDS!$H$2:$CL$25,MATCH($E66,DEMANDS!$F$2:$F$25,0),FALSE)/HLOOKUP(2018,DEMANDS!$H$2:$CL$25,MATCH($E66,DEMANDS!$F$2:$F$25,0),FALSE)</f>
        <v>0.57148250680320467</v>
      </c>
      <c r="P66" s="10">
        <f>HLOOKUP(REG_TRA_DEMANDS!P$3,'BY-Demands'!$J$5:$AK$14,MATCH($E66,'BY-Demands'!$I$5:$I$14,0),FALSE)*HLOOKUP(REG_TRA_DEMANDS!$F66,DEMANDS!$H$2:$CL$25,MATCH($E66,DEMANDS!$F$2:$F$25,0),FALSE)/HLOOKUP(2018,DEMANDS!$H$2:$CL$25,MATCH($E66,DEMANDS!$F$2:$F$25,0),FALSE)</f>
        <v>0.63333383083793826</v>
      </c>
      <c r="Q66" s="10">
        <f>HLOOKUP(REG_TRA_DEMANDS!Q$3,'BY-Demands'!$J$5:$AK$14,MATCH($E66,'BY-Demands'!$I$5:$I$14,0),FALSE)*HLOOKUP(REG_TRA_DEMANDS!$F66,DEMANDS!$H$2:$CL$25,MATCH($E66,DEMANDS!$F$2:$F$25,0),FALSE)/HLOOKUP(2018,DEMANDS!$H$2:$CL$25,MATCH($E66,DEMANDS!$F$2:$F$25,0),FALSE)</f>
        <v>1.1256812503705218</v>
      </c>
      <c r="R66" s="10">
        <f>HLOOKUP(REG_TRA_DEMANDS!R$3,'BY-Demands'!$J$5:$AK$14,MATCH($E66,'BY-Demands'!$I$5:$I$14,0),FALSE)*HLOOKUP(REG_TRA_DEMANDS!$F66,DEMANDS!$H$2:$CL$25,MATCH($E66,DEMANDS!$F$2:$F$25,0),FALSE)/HLOOKUP(2018,DEMANDS!$H$2:$CL$25,MATCH($E66,DEMANDS!$F$2:$F$25,0),FALSE)</f>
        <v>0.9639256225118642</v>
      </c>
      <c r="S66" s="10">
        <f>HLOOKUP(REG_TRA_DEMANDS!S$3,'BY-Demands'!$J$5:$AK$14,MATCH($E66,'BY-Demands'!$I$5:$I$14,0),FALSE)*HLOOKUP(REG_TRA_DEMANDS!$F66,DEMANDS!$H$2:$CL$25,MATCH($E66,DEMANDS!$F$2:$F$25,0),FALSE)/HLOOKUP(2018,DEMANDS!$H$2:$CL$25,MATCH($E66,DEMANDS!$F$2:$F$25,0),FALSE)</f>
        <v>0.86425762848016774</v>
      </c>
      <c r="T66" s="10">
        <f>HLOOKUP(REG_TRA_DEMANDS!T$3,'BY-Demands'!$J$5:$AK$14,MATCH($E66,'BY-Demands'!$I$5:$I$14,0),FALSE)*HLOOKUP(REG_TRA_DEMANDS!$F66,DEMANDS!$H$2:$CL$25,MATCH($E66,DEMANDS!$F$2:$F$25,0),FALSE)/HLOOKUP(2018,DEMANDS!$H$2:$CL$25,MATCH($E66,DEMANDS!$F$2:$F$25,0),FALSE)</f>
        <v>3.5241015077793016</v>
      </c>
      <c r="U66" s="10">
        <f>HLOOKUP(REG_TRA_DEMANDS!U$3,'BY-Demands'!$J$5:$AK$14,MATCH($E66,'BY-Demands'!$I$5:$I$14,0),FALSE)*HLOOKUP(REG_TRA_DEMANDS!$F66,DEMANDS!$H$2:$CL$25,MATCH($E66,DEMANDS!$F$2:$F$25,0),FALSE)/HLOOKUP(2018,DEMANDS!$H$2:$CL$25,MATCH($E66,DEMANDS!$F$2:$F$25,0),FALSE)</f>
        <v>1.1719907553119289</v>
      </c>
      <c r="V66" s="10">
        <f>HLOOKUP(REG_TRA_DEMANDS!V$3,'BY-Demands'!$J$5:$AK$14,MATCH($E66,'BY-Demands'!$I$5:$I$14,0),FALSE)*HLOOKUP(REG_TRA_DEMANDS!$F66,DEMANDS!$H$2:$CL$25,MATCH($E66,DEMANDS!$F$2:$F$25,0),FALSE)/HLOOKUP(2018,DEMANDS!$H$2:$CL$25,MATCH($E66,DEMANDS!$F$2:$F$25,0),FALSE)</f>
        <v>1.29830417318477</v>
      </c>
      <c r="W66" s="10">
        <f>HLOOKUP(REG_TRA_DEMANDS!W$3,'BY-Demands'!$J$5:$AK$14,MATCH($E66,'BY-Demands'!$I$5:$I$14,0),FALSE)*HLOOKUP(REG_TRA_DEMANDS!$F66,DEMANDS!$H$2:$CL$25,MATCH($E66,DEMANDS!$F$2:$F$25,0),FALSE)/HLOOKUP(2018,DEMANDS!$H$2:$CL$25,MATCH($E66,DEMANDS!$F$2:$F$25,0),FALSE)</f>
        <v>1.2560191122504734</v>
      </c>
      <c r="X66" s="10">
        <f>HLOOKUP(REG_TRA_DEMANDS!X$3,'BY-Demands'!$J$5:$AK$14,MATCH($E66,'BY-Demands'!$I$5:$I$14,0),FALSE)*HLOOKUP(REG_TRA_DEMANDS!$F66,DEMANDS!$H$2:$CL$25,MATCH($E66,DEMANDS!$F$2:$F$25,0),FALSE)/HLOOKUP(2018,DEMANDS!$H$2:$CL$25,MATCH($E66,DEMANDS!$F$2:$F$25,0),FALSE)</f>
        <v>0.79097527019709024</v>
      </c>
      <c r="Y66" s="10">
        <f>HLOOKUP(REG_TRA_DEMANDS!Y$3,'BY-Demands'!$J$5:$AK$14,MATCH($E66,'BY-Demands'!$I$5:$I$14,0),FALSE)*HLOOKUP(REG_TRA_DEMANDS!$F66,DEMANDS!$H$2:$CL$25,MATCH($E66,DEMANDS!$F$2:$F$25,0),FALSE)/HLOOKUP(2018,DEMANDS!$H$2:$CL$25,MATCH($E66,DEMANDS!$F$2:$F$25,0),FALSE)</f>
        <v>1.7970834088040275</v>
      </c>
      <c r="Z66" s="10">
        <f>HLOOKUP(REG_TRA_DEMANDS!Z$3,'BY-Demands'!$J$5:$AK$14,MATCH($E66,'BY-Demands'!$I$5:$I$14,0),FALSE)*HLOOKUP(REG_TRA_DEMANDS!$F66,DEMANDS!$H$2:$CL$25,MATCH($E66,DEMANDS!$F$2:$F$25,0),FALSE)/HLOOKUP(2018,DEMANDS!$H$2:$CL$25,MATCH($E66,DEMANDS!$F$2:$F$25,0),FALSE)</f>
        <v>0.23183803423343677</v>
      </c>
      <c r="AA66" s="10">
        <f>HLOOKUP(REG_TRA_DEMANDS!AA$3,'BY-Demands'!$J$5:$AK$14,MATCH($E66,'BY-Demands'!$I$5:$I$14,0),FALSE)*HLOOKUP(REG_TRA_DEMANDS!$F66,DEMANDS!$H$2:$CL$25,MATCH($E66,DEMANDS!$F$2:$F$25,0),FALSE)/HLOOKUP(2018,DEMANDS!$H$2:$CL$25,MATCH($E66,DEMANDS!$F$2:$F$25,0),FALSE)</f>
        <v>0.99651567090137827</v>
      </c>
      <c r="AB66" s="10">
        <f>HLOOKUP(REG_TRA_DEMANDS!AB$3,'BY-Demands'!$J$5:$AK$14,MATCH($E66,'BY-Demands'!$I$5:$I$14,0),FALSE)*HLOOKUP(REG_TRA_DEMANDS!$F66,DEMANDS!$H$2:$CL$25,MATCH($E66,DEMANDS!$F$2:$F$25,0),FALSE)/HLOOKUP(2018,DEMANDS!$H$2:$CL$25,MATCH($E66,DEMANDS!$F$2:$F$25,0),FALSE)</f>
        <v>0.52233625717590848</v>
      </c>
      <c r="AC66" s="10">
        <f>HLOOKUP(REG_TRA_DEMANDS!AC$3,'BY-Demands'!$J$5:$AK$14,MATCH($E66,'BY-Demands'!$I$5:$I$14,0),FALSE)*HLOOKUP(REG_TRA_DEMANDS!$F66,DEMANDS!$H$2:$CL$25,MATCH($E66,DEMANDS!$F$2:$F$25,0),FALSE)/HLOOKUP(2018,DEMANDS!$H$2:$CL$25,MATCH($E66,DEMANDS!$F$2:$F$25,0),FALSE)</f>
        <v>0.43537107881067566</v>
      </c>
      <c r="AD66" s="10">
        <f>HLOOKUP(REG_TRA_DEMANDS!AD$3,'BY-Demands'!$J$5:$AK$14,MATCH($E66,'BY-Demands'!$I$5:$I$14,0),FALSE)*HLOOKUP(REG_TRA_DEMANDS!$F66,DEMANDS!$H$2:$CL$25,MATCH($E66,DEMANDS!$F$2:$F$25,0),FALSE)/HLOOKUP(2018,DEMANDS!$H$2:$CL$25,MATCH($E66,DEMANDS!$F$2:$F$25,0),FALSE)</f>
        <v>0.46562757014274381</v>
      </c>
      <c r="AE66" s="10">
        <f>HLOOKUP(REG_TRA_DEMANDS!AE$3,'BY-Demands'!$J$5:$AK$14,MATCH($E66,'BY-Demands'!$I$5:$I$14,0),FALSE)*HLOOKUP(REG_TRA_DEMANDS!$F66,DEMANDS!$H$2:$CL$25,MATCH($E66,DEMANDS!$F$2:$F$25,0),FALSE)/HLOOKUP(2018,DEMANDS!$H$2:$CL$25,MATCH($E66,DEMANDS!$F$2:$F$25,0),FALSE)</f>
        <v>0.85771996587398869</v>
      </c>
      <c r="AF66" s="10">
        <f>HLOOKUP(REG_TRA_DEMANDS!AF$3,'BY-Demands'!$J$5:$AK$14,MATCH($E66,'BY-Demands'!$I$5:$I$14,0),FALSE)*HLOOKUP(REG_TRA_DEMANDS!$F66,DEMANDS!$H$2:$CL$25,MATCH($E66,DEMANDS!$F$2:$F$25,0),FALSE)/HLOOKUP(2018,DEMANDS!$H$2:$CL$25,MATCH($E66,DEMANDS!$F$2:$F$25,0),FALSE)</f>
        <v>0.49545870651291873</v>
      </c>
    </row>
    <row r="67" spans="4:32" x14ac:dyDescent="0.25">
      <c r="D67" s="1" t="s">
        <v>8</v>
      </c>
      <c r="E67" s="1" t="str">
        <f>DEMANDS!$F$19</f>
        <v>TRAPL</v>
      </c>
      <c r="F67" s="1">
        <v>2029</v>
      </c>
      <c r="G67" s="10">
        <f>HLOOKUP(REG_TRA_DEMANDS!G$3,'BY-Demands'!$J$5:$AK$14,MATCH($E67,'BY-Demands'!$I$5:$I$14,0),FALSE)*HLOOKUP(REG_TRA_DEMANDS!$F67,DEMANDS!$H$2:$CL$25,MATCH($E67,DEMANDS!$F$2:$F$25,0),FALSE)/HLOOKUP(2018,DEMANDS!$H$2:$CL$25,MATCH($E67,DEMANDS!$F$2:$F$25,0),FALSE)</f>
        <v>0.43812831034371208</v>
      </c>
      <c r="H67" s="10">
        <f>HLOOKUP(REG_TRA_DEMANDS!H$3,'BY-Demands'!$J$5:$AK$14,MATCH($E67,'BY-Demands'!$I$5:$I$14,0),FALSE)*HLOOKUP(REG_TRA_DEMANDS!$F67,DEMANDS!$H$2:$CL$25,MATCH($E67,DEMANDS!$F$2:$F$25,0),FALSE)/HLOOKUP(2018,DEMANDS!$H$2:$CL$25,MATCH($E67,DEMANDS!$F$2:$F$25,0),FALSE)</f>
        <v>7.8049760426913357</v>
      </c>
      <c r="I67" s="10">
        <f>HLOOKUP(REG_TRA_DEMANDS!I$3,'BY-Demands'!$J$5:$AK$14,MATCH($E67,'BY-Demands'!$I$5:$I$14,0),FALSE)*HLOOKUP(REG_TRA_DEMANDS!$F67,DEMANDS!$H$2:$CL$25,MATCH($E67,DEMANDS!$F$2:$F$25,0),FALSE)/HLOOKUP(2018,DEMANDS!$H$2:$CL$25,MATCH($E67,DEMANDS!$F$2:$F$25,0),FALSE)</f>
        <v>1.5769863608948198</v>
      </c>
      <c r="J67" s="10">
        <f>HLOOKUP(REG_TRA_DEMANDS!J$3,'BY-Demands'!$J$5:$AK$14,MATCH($E67,'BY-Demands'!$I$5:$I$14,0),FALSE)*HLOOKUP(REG_TRA_DEMANDS!$F67,DEMANDS!$H$2:$CL$25,MATCH($E67,DEMANDS!$F$2:$F$25,0),FALSE)/HLOOKUP(2018,DEMANDS!$H$2:$CL$25,MATCH($E67,DEMANDS!$F$2:$F$25,0),FALSE)</f>
        <v>0.75938215896428929</v>
      </c>
      <c r="K67" s="10">
        <f>HLOOKUP(REG_TRA_DEMANDS!K$3,'BY-Demands'!$J$5:$AK$14,MATCH($E67,'BY-Demands'!$I$5:$I$14,0),FALSE)*HLOOKUP(REG_TRA_DEMANDS!$F67,DEMANDS!$H$2:$CL$25,MATCH($E67,DEMANDS!$F$2:$F$25,0),FALSE)/HLOOKUP(2018,DEMANDS!$H$2:$CL$25,MATCH($E67,DEMANDS!$F$2:$F$25,0),FALSE)</f>
        <v>0.56421494150579043</v>
      </c>
      <c r="L67" s="10">
        <f>HLOOKUP(REG_TRA_DEMANDS!L$3,'BY-Demands'!$J$5:$AK$14,MATCH($E67,'BY-Demands'!$I$5:$I$14,0),FALSE)*HLOOKUP(REG_TRA_DEMANDS!$F67,DEMANDS!$H$2:$CL$25,MATCH($E67,DEMANDS!$F$2:$F$25,0),FALSE)/HLOOKUP(2018,DEMANDS!$H$2:$CL$25,MATCH($E67,DEMANDS!$F$2:$F$25,0),FALSE)</f>
        <v>0.29052119436388912</v>
      </c>
      <c r="M67" s="10">
        <f>HLOOKUP(REG_TRA_DEMANDS!M$3,'BY-Demands'!$J$5:$AK$14,MATCH($E67,'BY-Demands'!$I$5:$I$14,0),FALSE)*HLOOKUP(REG_TRA_DEMANDS!$F67,DEMANDS!$H$2:$CL$25,MATCH($E67,DEMANDS!$F$2:$F$25,0),FALSE)/HLOOKUP(2018,DEMANDS!$H$2:$CL$25,MATCH($E67,DEMANDS!$F$2:$F$25,0),FALSE)</f>
        <v>0.78941837902866629</v>
      </c>
      <c r="N67" s="10">
        <f>HLOOKUP(REG_TRA_DEMANDS!N$3,'BY-Demands'!$J$5:$AK$14,MATCH($E67,'BY-Demands'!$I$5:$I$14,0),FALSE)*HLOOKUP(REG_TRA_DEMANDS!$F67,DEMANDS!$H$2:$CL$25,MATCH($E67,DEMANDS!$F$2:$F$25,0),FALSE)/HLOOKUP(2018,DEMANDS!$H$2:$CL$25,MATCH($E67,DEMANDS!$F$2:$F$25,0),FALSE)</f>
        <v>1.3424169460782172</v>
      </c>
      <c r="O67" s="10">
        <f>HLOOKUP(REG_TRA_DEMANDS!O$3,'BY-Demands'!$J$5:$AK$14,MATCH($E67,'BY-Demands'!$I$5:$I$14,0),FALSE)*HLOOKUP(REG_TRA_DEMANDS!$F67,DEMANDS!$H$2:$CL$25,MATCH($E67,DEMANDS!$F$2:$F$25,0),FALSE)/HLOOKUP(2018,DEMANDS!$H$2:$CL$25,MATCH($E67,DEMANDS!$F$2:$F$25,0),FALSE)</f>
        <v>0.5786052414224504</v>
      </c>
      <c r="P67" s="10">
        <f>HLOOKUP(REG_TRA_DEMANDS!P$3,'BY-Demands'!$J$5:$AK$14,MATCH($E67,'BY-Demands'!$I$5:$I$14,0),FALSE)*HLOOKUP(REG_TRA_DEMANDS!$F67,DEMANDS!$H$2:$CL$25,MATCH($E67,DEMANDS!$F$2:$F$25,0),FALSE)/HLOOKUP(2018,DEMANDS!$H$2:$CL$25,MATCH($E67,DEMANDS!$F$2:$F$25,0),FALSE)</f>
        <v>0.641227456187353</v>
      </c>
      <c r="Q67" s="10">
        <f>HLOOKUP(REG_TRA_DEMANDS!Q$3,'BY-Demands'!$J$5:$AK$14,MATCH($E67,'BY-Demands'!$I$5:$I$14,0),FALSE)*HLOOKUP(REG_TRA_DEMANDS!$F67,DEMANDS!$H$2:$CL$25,MATCH($E67,DEMANDS!$F$2:$F$25,0),FALSE)/HLOOKUP(2018,DEMANDS!$H$2:$CL$25,MATCH($E67,DEMANDS!$F$2:$F$25,0),FALSE)</f>
        <v>1.139711301538844</v>
      </c>
      <c r="R67" s="10">
        <f>HLOOKUP(REG_TRA_DEMANDS!R$3,'BY-Demands'!$J$5:$AK$14,MATCH($E67,'BY-Demands'!$I$5:$I$14,0),FALSE)*HLOOKUP(REG_TRA_DEMANDS!$F67,DEMANDS!$H$2:$CL$25,MATCH($E67,DEMANDS!$F$2:$F$25,0),FALSE)/HLOOKUP(2018,DEMANDS!$H$2:$CL$25,MATCH($E67,DEMANDS!$F$2:$F$25,0),FALSE)</f>
        <v>0.97593961475153845</v>
      </c>
      <c r="S67" s="10">
        <f>HLOOKUP(REG_TRA_DEMANDS!S$3,'BY-Demands'!$J$5:$AK$14,MATCH($E67,'BY-Demands'!$I$5:$I$14,0),FALSE)*HLOOKUP(REG_TRA_DEMANDS!$F67,DEMANDS!$H$2:$CL$25,MATCH($E67,DEMANDS!$F$2:$F$25,0),FALSE)/HLOOKUP(2018,DEMANDS!$H$2:$CL$25,MATCH($E67,DEMANDS!$F$2:$F$25,0),FALSE)</f>
        <v>0.87502939779425937</v>
      </c>
      <c r="T67" s="10">
        <f>HLOOKUP(REG_TRA_DEMANDS!T$3,'BY-Demands'!$J$5:$AK$14,MATCH($E67,'BY-Demands'!$I$5:$I$14,0),FALSE)*HLOOKUP(REG_TRA_DEMANDS!$F67,DEMANDS!$H$2:$CL$25,MATCH($E67,DEMANDS!$F$2:$F$25,0),FALSE)/HLOOKUP(2018,DEMANDS!$H$2:$CL$25,MATCH($E67,DEMANDS!$F$2:$F$25,0),FALSE)</f>
        <v>3.5680245316905821</v>
      </c>
      <c r="U67" s="10">
        <f>HLOOKUP(REG_TRA_DEMANDS!U$3,'BY-Demands'!$J$5:$AK$14,MATCH($E67,'BY-Demands'!$I$5:$I$14,0),FALSE)*HLOOKUP(REG_TRA_DEMANDS!$F67,DEMANDS!$H$2:$CL$25,MATCH($E67,DEMANDS!$F$2:$F$25,0),FALSE)/HLOOKUP(2018,DEMANDS!$H$2:$CL$25,MATCH($E67,DEMANDS!$F$2:$F$25,0),FALSE)</f>
        <v>1.1865979900512604</v>
      </c>
      <c r="V67" s="10">
        <f>HLOOKUP(REG_TRA_DEMANDS!V$3,'BY-Demands'!$J$5:$AK$14,MATCH($E67,'BY-Demands'!$I$5:$I$14,0),FALSE)*HLOOKUP(REG_TRA_DEMANDS!$F67,DEMANDS!$H$2:$CL$25,MATCH($E67,DEMANDS!$F$2:$F$25,0),FALSE)/HLOOKUP(2018,DEMANDS!$H$2:$CL$25,MATCH($E67,DEMANDS!$F$2:$F$25,0),FALSE)</f>
        <v>1.314485728998934</v>
      </c>
      <c r="W67" s="10">
        <f>HLOOKUP(REG_TRA_DEMANDS!W$3,'BY-Demands'!$J$5:$AK$14,MATCH($E67,'BY-Demands'!$I$5:$I$14,0),FALSE)*HLOOKUP(REG_TRA_DEMANDS!$F67,DEMANDS!$H$2:$CL$25,MATCH($E67,DEMANDS!$F$2:$F$25,0),FALSE)/HLOOKUP(2018,DEMANDS!$H$2:$CL$25,MATCH($E67,DEMANDS!$F$2:$F$25,0),FALSE)</f>
        <v>1.2716736435909077</v>
      </c>
      <c r="X67" s="10">
        <f>HLOOKUP(REG_TRA_DEMANDS!X$3,'BY-Demands'!$J$5:$AK$14,MATCH($E67,'BY-Demands'!$I$5:$I$14,0),FALSE)*HLOOKUP(REG_TRA_DEMANDS!$F67,DEMANDS!$H$2:$CL$25,MATCH($E67,DEMANDS!$F$2:$F$25,0),FALSE)/HLOOKUP(2018,DEMANDS!$H$2:$CL$25,MATCH($E67,DEMANDS!$F$2:$F$25,0),FALSE)</f>
        <v>0.80083367683759321</v>
      </c>
      <c r="Y67" s="10">
        <f>HLOOKUP(REG_TRA_DEMANDS!Y$3,'BY-Demands'!$J$5:$AK$14,MATCH($E67,'BY-Demands'!$I$5:$I$14,0),FALSE)*HLOOKUP(REG_TRA_DEMANDS!$F67,DEMANDS!$H$2:$CL$25,MATCH($E67,DEMANDS!$F$2:$F$25,0),FALSE)/HLOOKUP(2018,DEMANDS!$H$2:$CL$25,MATCH($E67,DEMANDS!$F$2:$F$25,0),FALSE)</f>
        <v>1.8194815540791345</v>
      </c>
      <c r="Z67" s="10">
        <f>HLOOKUP(REG_TRA_DEMANDS!Z$3,'BY-Demands'!$J$5:$AK$14,MATCH($E67,'BY-Demands'!$I$5:$I$14,0),FALSE)*HLOOKUP(REG_TRA_DEMANDS!$F67,DEMANDS!$H$2:$CL$25,MATCH($E67,DEMANDS!$F$2:$F$25,0),FALSE)/HLOOKUP(2018,DEMANDS!$H$2:$CL$25,MATCH($E67,DEMANDS!$F$2:$F$25,0),FALSE)</f>
        <v>0.23472757288568638</v>
      </c>
      <c r="AA67" s="10">
        <f>HLOOKUP(REG_TRA_DEMANDS!AA$3,'BY-Demands'!$J$5:$AK$14,MATCH($E67,'BY-Demands'!$I$5:$I$14,0),FALSE)*HLOOKUP(REG_TRA_DEMANDS!$F67,DEMANDS!$H$2:$CL$25,MATCH($E67,DEMANDS!$F$2:$F$25,0),FALSE)/HLOOKUP(2018,DEMANDS!$H$2:$CL$25,MATCH($E67,DEMANDS!$F$2:$F$25,0),FALSE)</f>
        <v>1.0089358527674077</v>
      </c>
      <c r="AB67" s="10">
        <f>HLOOKUP(REG_TRA_DEMANDS!AB$3,'BY-Demands'!$J$5:$AK$14,MATCH($E67,'BY-Demands'!$I$5:$I$14,0),FALSE)*HLOOKUP(REG_TRA_DEMANDS!$F67,DEMANDS!$H$2:$CL$25,MATCH($E67,DEMANDS!$F$2:$F$25,0),FALSE)/HLOOKUP(2018,DEMANDS!$H$2:$CL$25,MATCH($E67,DEMANDS!$F$2:$F$25,0),FALSE)</f>
        <v>0.52884645214702997</v>
      </c>
      <c r="AC67" s="10">
        <f>HLOOKUP(REG_TRA_DEMANDS!AC$3,'BY-Demands'!$J$5:$AK$14,MATCH($E67,'BY-Demands'!$I$5:$I$14,0),FALSE)*HLOOKUP(REG_TRA_DEMANDS!$F67,DEMANDS!$H$2:$CL$25,MATCH($E67,DEMANDS!$F$2:$F$25,0),FALSE)/HLOOKUP(2018,DEMANDS!$H$2:$CL$25,MATCH($E67,DEMANDS!$F$2:$F$25,0),FALSE)</f>
        <v>0.44079737378619455</v>
      </c>
      <c r="AD67" s="10">
        <f>HLOOKUP(REG_TRA_DEMANDS!AD$3,'BY-Demands'!$J$5:$AK$14,MATCH($E67,'BY-Demands'!$I$5:$I$14,0),FALSE)*HLOOKUP(REG_TRA_DEMANDS!$F67,DEMANDS!$H$2:$CL$25,MATCH($E67,DEMANDS!$F$2:$F$25,0),FALSE)/HLOOKUP(2018,DEMANDS!$H$2:$CL$25,MATCH($E67,DEMANDS!$F$2:$F$25,0),FALSE)</f>
        <v>0.47143097020144942</v>
      </c>
      <c r="AE67" s="10">
        <f>HLOOKUP(REG_TRA_DEMANDS!AE$3,'BY-Demands'!$J$5:$AK$14,MATCH($E67,'BY-Demands'!$I$5:$I$14,0),FALSE)*HLOOKUP(REG_TRA_DEMANDS!$F67,DEMANDS!$H$2:$CL$25,MATCH($E67,DEMANDS!$F$2:$F$25,0),FALSE)/HLOOKUP(2018,DEMANDS!$H$2:$CL$25,MATCH($E67,DEMANDS!$F$2:$F$25,0),FALSE)</f>
        <v>0.86841025231639191</v>
      </c>
      <c r="AF67" s="10">
        <f>HLOOKUP(REG_TRA_DEMANDS!AF$3,'BY-Demands'!$J$5:$AK$14,MATCH($E67,'BY-Demands'!$I$5:$I$14,0),FALSE)*HLOOKUP(REG_TRA_DEMANDS!$F67,DEMANDS!$H$2:$CL$25,MATCH($E67,DEMANDS!$F$2:$F$25,0),FALSE)/HLOOKUP(2018,DEMANDS!$H$2:$CL$25,MATCH($E67,DEMANDS!$F$2:$F$25,0),FALSE)</f>
        <v>0.50163391019680248</v>
      </c>
    </row>
    <row r="68" spans="4:32" x14ac:dyDescent="0.25">
      <c r="D68" s="1" t="s">
        <v>8</v>
      </c>
      <c r="E68" s="1" t="str">
        <f>DEMANDS!$F$19</f>
        <v>TRAPL</v>
      </c>
      <c r="F68" s="1">
        <v>2030</v>
      </c>
      <c r="G68" s="10">
        <f>HLOOKUP(REG_TRA_DEMANDS!G$3,'BY-Demands'!$J$5:$AK$14,MATCH($E68,'BY-Demands'!$I$5:$I$14,0),FALSE)*HLOOKUP(REG_TRA_DEMANDS!$F68,DEMANDS!$H$2:$CL$25,MATCH($E68,DEMANDS!$F$2:$F$25,0),FALSE)/HLOOKUP(2018,DEMANDS!$H$2:$CL$25,MATCH($E68,DEMANDS!$F$2:$F$25,0),FALSE)</f>
        <v>0.44355372902766982</v>
      </c>
      <c r="H68" s="10">
        <f>HLOOKUP(REG_TRA_DEMANDS!H$3,'BY-Demands'!$J$5:$AK$14,MATCH($E68,'BY-Demands'!$I$5:$I$14,0),FALSE)*HLOOKUP(REG_TRA_DEMANDS!$F68,DEMANDS!$H$2:$CL$25,MATCH($E68,DEMANDS!$F$2:$F$25,0),FALSE)/HLOOKUP(2018,DEMANDS!$H$2:$CL$25,MATCH($E68,DEMANDS!$F$2:$F$25,0),FALSE)</f>
        <v>7.9016264116589117</v>
      </c>
      <c r="I68" s="10">
        <f>HLOOKUP(REG_TRA_DEMANDS!I$3,'BY-Demands'!$J$5:$AK$14,MATCH($E68,'BY-Demands'!$I$5:$I$14,0),FALSE)*HLOOKUP(REG_TRA_DEMANDS!$F68,DEMANDS!$H$2:$CL$25,MATCH($E68,DEMANDS!$F$2:$F$25,0),FALSE)/HLOOKUP(2018,DEMANDS!$H$2:$CL$25,MATCH($E68,DEMANDS!$F$2:$F$25,0),FALSE)</f>
        <v>1.5965144558951936</v>
      </c>
      <c r="J68" s="10">
        <f>HLOOKUP(REG_TRA_DEMANDS!J$3,'BY-Demands'!$J$5:$AK$14,MATCH($E68,'BY-Demands'!$I$5:$I$14,0),FALSE)*HLOOKUP(REG_TRA_DEMANDS!$F68,DEMANDS!$H$2:$CL$25,MATCH($E68,DEMANDS!$F$2:$F$25,0),FALSE)/HLOOKUP(2018,DEMANDS!$H$2:$CL$25,MATCH($E68,DEMANDS!$F$2:$F$25,0),FALSE)</f>
        <v>0.76878571964786357</v>
      </c>
      <c r="K68" s="10">
        <f>HLOOKUP(REG_TRA_DEMANDS!K$3,'BY-Demands'!$J$5:$AK$14,MATCH($E68,'BY-Demands'!$I$5:$I$14,0),FALSE)*HLOOKUP(REG_TRA_DEMANDS!$F68,DEMANDS!$H$2:$CL$25,MATCH($E68,DEMANDS!$F$2:$F$25,0),FALSE)/HLOOKUP(2018,DEMANDS!$H$2:$CL$25,MATCH($E68,DEMANDS!$F$2:$F$25,0),FALSE)</f>
        <v>0.57120171276239384</v>
      </c>
      <c r="L68" s="10">
        <f>HLOOKUP(REG_TRA_DEMANDS!L$3,'BY-Demands'!$J$5:$AK$14,MATCH($E68,'BY-Demands'!$I$5:$I$14,0),FALSE)*HLOOKUP(REG_TRA_DEMANDS!$F68,DEMANDS!$H$2:$CL$25,MATCH($E68,DEMANDS!$F$2:$F$25,0),FALSE)/HLOOKUP(2018,DEMANDS!$H$2:$CL$25,MATCH($E68,DEMANDS!$F$2:$F$25,0),FALSE)</f>
        <v>0.2941187685876388</v>
      </c>
      <c r="M68" s="10">
        <f>HLOOKUP(REG_TRA_DEMANDS!M$3,'BY-Demands'!$J$5:$AK$14,MATCH($E68,'BY-Demands'!$I$5:$I$14,0),FALSE)*HLOOKUP(REG_TRA_DEMANDS!$F68,DEMANDS!$H$2:$CL$25,MATCH($E68,DEMANDS!$F$2:$F$25,0),FALSE)/HLOOKUP(2018,DEMANDS!$H$2:$CL$25,MATCH($E68,DEMANDS!$F$2:$F$25,0),FALSE)</f>
        <v>0.79919388342298825</v>
      </c>
      <c r="N68" s="10">
        <f>HLOOKUP(REG_TRA_DEMANDS!N$3,'BY-Demands'!$J$5:$AK$14,MATCH($E68,'BY-Demands'!$I$5:$I$14,0),FALSE)*HLOOKUP(REG_TRA_DEMANDS!$F68,DEMANDS!$H$2:$CL$25,MATCH($E68,DEMANDS!$F$2:$F$25,0),FALSE)/HLOOKUP(2018,DEMANDS!$H$2:$CL$25,MATCH($E68,DEMANDS!$F$2:$F$25,0),FALSE)</f>
        <v>1.3590403274232863</v>
      </c>
      <c r="O68" s="10">
        <f>HLOOKUP(REG_TRA_DEMANDS!O$3,'BY-Demands'!$J$5:$AK$14,MATCH($E68,'BY-Demands'!$I$5:$I$14,0),FALSE)*HLOOKUP(REG_TRA_DEMANDS!$F68,DEMANDS!$H$2:$CL$25,MATCH($E68,DEMANDS!$F$2:$F$25,0),FALSE)/HLOOKUP(2018,DEMANDS!$H$2:$CL$25,MATCH($E68,DEMANDS!$F$2:$F$25,0),FALSE)</f>
        <v>0.58577021025312592</v>
      </c>
      <c r="P68" s="10">
        <f>HLOOKUP(REG_TRA_DEMANDS!P$3,'BY-Demands'!$J$5:$AK$14,MATCH($E68,'BY-Demands'!$I$5:$I$14,0),FALSE)*HLOOKUP(REG_TRA_DEMANDS!$F68,DEMANDS!$H$2:$CL$25,MATCH($E68,DEMANDS!$F$2:$F$25,0),FALSE)/HLOOKUP(2018,DEMANDS!$H$2:$CL$25,MATCH($E68,DEMANDS!$F$2:$F$25,0),FALSE)</f>
        <v>0.64916788674007475</v>
      </c>
      <c r="Q68" s="10">
        <f>HLOOKUP(REG_TRA_DEMANDS!Q$3,'BY-Demands'!$J$5:$AK$14,MATCH($E68,'BY-Demands'!$I$5:$I$14,0),FALSE)*HLOOKUP(REG_TRA_DEMANDS!$F68,DEMANDS!$H$2:$CL$25,MATCH($E68,DEMANDS!$F$2:$F$25,0),FALSE)/HLOOKUP(2018,DEMANDS!$H$2:$CL$25,MATCH($E68,DEMANDS!$F$2:$F$25,0),FALSE)</f>
        <v>1.153824543809894</v>
      </c>
      <c r="R68" s="10">
        <f>HLOOKUP(REG_TRA_DEMANDS!R$3,'BY-Demands'!$J$5:$AK$14,MATCH($E68,'BY-Demands'!$I$5:$I$14,0),FALSE)*HLOOKUP(REG_TRA_DEMANDS!$F68,DEMANDS!$H$2:$CL$25,MATCH($E68,DEMANDS!$F$2:$F$25,0),FALSE)/HLOOKUP(2018,DEMANDS!$H$2:$CL$25,MATCH($E68,DEMANDS!$F$2:$F$25,0),FALSE)</f>
        <v>0.98802484388483425</v>
      </c>
      <c r="S68" s="10">
        <f>HLOOKUP(REG_TRA_DEMANDS!S$3,'BY-Demands'!$J$5:$AK$14,MATCH($E68,'BY-Demands'!$I$5:$I$14,0),FALSE)*HLOOKUP(REG_TRA_DEMANDS!$F68,DEMANDS!$H$2:$CL$25,MATCH($E68,DEMANDS!$F$2:$F$25,0),FALSE)/HLOOKUP(2018,DEMANDS!$H$2:$CL$25,MATCH($E68,DEMANDS!$F$2:$F$25,0),FALSE)</f>
        <v>0.88586503824872109</v>
      </c>
      <c r="T68" s="10">
        <f>HLOOKUP(REG_TRA_DEMANDS!T$3,'BY-Demands'!$J$5:$AK$14,MATCH($E68,'BY-Demands'!$I$5:$I$14,0),FALSE)*HLOOKUP(REG_TRA_DEMANDS!$F68,DEMANDS!$H$2:$CL$25,MATCH($E68,DEMANDS!$F$2:$F$25,0),FALSE)/HLOOKUP(2018,DEMANDS!$H$2:$CL$25,MATCH($E68,DEMANDS!$F$2:$F$25,0),FALSE)</f>
        <v>3.6122079969039285</v>
      </c>
      <c r="U68" s="10">
        <f>HLOOKUP(REG_TRA_DEMANDS!U$3,'BY-Demands'!$J$5:$AK$14,MATCH($E68,'BY-Demands'!$I$5:$I$14,0),FALSE)*HLOOKUP(REG_TRA_DEMANDS!$F68,DEMANDS!$H$2:$CL$25,MATCH($E68,DEMANDS!$F$2:$F$25,0),FALSE)/HLOOKUP(2018,DEMANDS!$H$2:$CL$25,MATCH($E68,DEMANDS!$F$2:$F$25,0),FALSE)</f>
        <v>1.2012918382997801</v>
      </c>
      <c r="V68" s="10">
        <f>HLOOKUP(REG_TRA_DEMANDS!V$3,'BY-Demands'!$J$5:$AK$14,MATCH($E68,'BY-Demands'!$I$5:$I$14,0),FALSE)*HLOOKUP(REG_TRA_DEMANDS!$F68,DEMANDS!$H$2:$CL$25,MATCH($E68,DEMANDS!$F$2:$F$25,0),FALSE)/HLOOKUP(2018,DEMANDS!$H$2:$CL$25,MATCH($E68,DEMANDS!$F$2:$F$25,0),FALSE)</f>
        <v>1.3307632332494852</v>
      </c>
      <c r="W68" s="10">
        <f>HLOOKUP(REG_TRA_DEMANDS!W$3,'BY-Demands'!$J$5:$AK$14,MATCH($E68,'BY-Demands'!$I$5:$I$14,0),FALSE)*HLOOKUP(REG_TRA_DEMANDS!$F68,DEMANDS!$H$2:$CL$25,MATCH($E68,DEMANDS!$F$2:$F$25,0),FALSE)/HLOOKUP(2018,DEMANDS!$H$2:$CL$25,MATCH($E68,DEMANDS!$F$2:$F$25,0),FALSE)</f>
        <v>1.2874209983793308</v>
      </c>
      <c r="X68" s="10">
        <f>HLOOKUP(REG_TRA_DEMANDS!X$3,'BY-Demands'!$J$5:$AK$14,MATCH($E68,'BY-Demands'!$I$5:$I$14,0),FALSE)*HLOOKUP(REG_TRA_DEMANDS!$F68,DEMANDS!$H$2:$CL$25,MATCH($E68,DEMANDS!$F$2:$F$25,0),FALSE)/HLOOKUP(2018,DEMANDS!$H$2:$CL$25,MATCH($E68,DEMANDS!$F$2:$F$25,0),FALSE)</f>
        <v>0.81075053884007087</v>
      </c>
      <c r="Y68" s="10">
        <f>HLOOKUP(REG_TRA_DEMANDS!Y$3,'BY-Demands'!$J$5:$AK$14,MATCH($E68,'BY-Demands'!$I$5:$I$14,0),FALSE)*HLOOKUP(REG_TRA_DEMANDS!$F68,DEMANDS!$H$2:$CL$25,MATCH($E68,DEMANDS!$F$2:$F$25,0),FALSE)/HLOOKUP(2018,DEMANDS!$H$2:$CL$25,MATCH($E68,DEMANDS!$F$2:$F$25,0),FALSE)</f>
        <v>1.8420125090198762</v>
      </c>
      <c r="Z68" s="10">
        <f>HLOOKUP(REG_TRA_DEMANDS!Z$3,'BY-Demands'!$J$5:$AK$14,MATCH($E68,'BY-Demands'!$I$5:$I$14,0),FALSE)*HLOOKUP(REG_TRA_DEMANDS!$F68,DEMANDS!$H$2:$CL$25,MATCH($E68,DEMANDS!$F$2:$F$25,0),FALSE)/HLOOKUP(2018,DEMANDS!$H$2:$CL$25,MATCH($E68,DEMANDS!$F$2:$F$25,0),FALSE)</f>
        <v>0.23763424503972957</v>
      </c>
      <c r="AA68" s="10">
        <f>HLOOKUP(REG_TRA_DEMANDS!AA$3,'BY-Demands'!$J$5:$AK$14,MATCH($E68,'BY-Demands'!$I$5:$I$14,0),FALSE)*HLOOKUP(REG_TRA_DEMANDS!$F68,DEMANDS!$H$2:$CL$25,MATCH($E68,DEMANDS!$F$2:$F$25,0),FALSE)/HLOOKUP(2018,DEMANDS!$H$2:$CL$25,MATCH($E68,DEMANDS!$F$2:$F$25,0),FALSE)</f>
        <v>1.0214296800259677</v>
      </c>
      <c r="AB68" s="10">
        <f>HLOOKUP(REG_TRA_DEMANDS!AB$3,'BY-Demands'!$J$5:$AK$14,MATCH($E68,'BY-Demands'!$I$5:$I$14,0),FALSE)*HLOOKUP(REG_TRA_DEMANDS!$F68,DEMANDS!$H$2:$CL$25,MATCH($E68,DEMANDS!$F$2:$F$25,0),FALSE)/HLOOKUP(2018,DEMANDS!$H$2:$CL$25,MATCH($E68,DEMANDS!$F$2:$F$25,0),FALSE)</f>
        <v>0.53539524927947812</v>
      </c>
      <c r="AC68" s="10">
        <f>HLOOKUP(REG_TRA_DEMANDS!AC$3,'BY-Demands'!$J$5:$AK$14,MATCH($E68,'BY-Demands'!$I$5:$I$14,0),FALSE)*HLOOKUP(REG_TRA_DEMANDS!$F68,DEMANDS!$H$2:$CL$25,MATCH($E68,DEMANDS!$F$2:$F$25,0),FALSE)/HLOOKUP(2018,DEMANDS!$H$2:$CL$25,MATCH($E68,DEMANDS!$F$2:$F$25,0),FALSE)</f>
        <v>0.44625584394463508</v>
      </c>
      <c r="AD68" s="10">
        <f>HLOOKUP(REG_TRA_DEMANDS!AD$3,'BY-Demands'!$J$5:$AK$14,MATCH($E68,'BY-Demands'!$I$5:$I$14,0),FALSE)*HLOOKUP(REG_TRA_DEMANDS!$F68,DEMANDS!$H$2:$CL$25,MATCH($E68,DEMANDS!$F$2:$F$25,0),FALSE)/HLOOKUP(2018,DEMANDS!$H$2:$CL$25,MATCH($E68,DEMANDS!$F$2:$F$25,0),FALSE)</f>
        <v>0.47726878148536478</v>
      </c>
      <c r="AE68" s="10">
        <f>HLOOKUP(REG_TRA_DEMANDS!AE$3,'BY-Demands'!$J$5:$AK$14,MATCH($E68,'BY-Demands'!$I$5:$I$14,0),FALSE)*HLOOKUP(REG_TRA_DEMANDS!$F68,DEMANDS!$H$2:$CL$25,MATCH($E68,DEMANDS!$F$2:$F$25,0),FALSE)/HLOOKUP(2018,DEMANDS!$H$2:$CL$25,MATCH($E68,DEMANDS!$F$2:$F$25,0),FALSE)</f>
        <v>0.87916392674697519</v>
      </c>
      <c r="AF68" s="10">
        <f>HLOOKUP(REG_TRA_DEMANDS!AF$3,'BY-Demands'!$J$5:$AK$14,MATCH($E68,'BY-Demands'!$I$5:$I$14,0),FALSE)*HLOOKUP(REG_TRA_DEMANDS!$F68,DEMANDS!$H$2:$CL$25,MATCH($E68,DEMANDS!$F$2:$F$25,0),FALSE)/HLOOKUP(2018,DEMANDS!$H$2:$CL$25,MATCH($E68,DEMANDS!$F$2:$F$25,0),FALSE)</f>
        <v>0.50784572971322095</v>
      </c>
    </row>
    <row r="69" spans="4:32" x14ac:dyDescent="0.25">
      <c r="D69" s="1" t="s">
        <v>8</v>
      </c>
      <c r="E69" s="1" t="str">
        <f>DEMANDS!$F$19</f>
        <v>TRAPL</v>
      </c>
      <c r="F69" s="1">
        <v>2031</v>
      </c>
      <c r="G69" s="10">
        <f>HLOOKUP(REG_TRA_DEMANDS!G$3,'BY-Demands'!$J$5:$AK$14,MATCH($E69,'BY-Demands'!$I$5:$I$14,0),FALSE)*HLOOKUP(REG_TRA_DEMANDS!$F69,DEMANDS!$H$2:$CL$25,MATCH($E69,DEMANDS!$F$2:$F$25,0),FALSE)/HLOOKUP(2018,DEMANDS!$H$2:$CL$25,MATCH($E69,DEMANDS!$F$2:$F$25,0),FALSE)</f>
        <v>0.44803375235899867</v>
      </c>
      <c r="H69" s="10">
        <f>HLOOKUP(REG_TRA_DEMANDS!H$3,'BY-Demands'!$J$5:$AK$14,MATCH($E69,'BY-Demands'!$I$5:$I$14,0),FALSE)*HLOOKUP(REG_TRA_DEMANDS!$F69,DEMANDS!$H$2:$CL$25,MATCH($E69,DEMANDS!$F$2:$F$25,0),FALSE)/HLOOKUP(2018,DEMANDS!$H$2:$CL$25,MATCH($E69,DEMANDS!$F$2:$F$25,0),FALSE)</f>
        <v>7.9814351661862979</v>
      </c>
      <c r="I69" s="10">
        <f>HLOOKUP(REG_TRA_DEMANDS!I$3,'BY-Demands'!$J$5:$AK$14,MATCH($E69,'BY-Demands'!$I$5:$I$14,0),FALSE)*HLOOKUP(REG_TRA_DEMANDS!$F69,DEMANDS!$H$2:$CL$25,MATCH($E69,DEMANDS!$F$2:$F$25,0),FALSE)/HLOOKUP(2018,DEMANDS!$H$2:$CL$25,MATCH($E69,DEMANDS!$F$2:$F$25,0),FALSE)</f>
        <v>1.6126397222228903</v>
      </c>
      <c r="J69" s="10">
        <f>HLOOKUP(REG_TRA_DEMANDS!J$3,'BY-Demands'!$J$5:$AK$14,MATCH($E69,'BY-Demands'!$I$5:$I$14,0),FALSE)*HLOOKUP(REG_TRA_DEMANDS!$F69,DEMANDS!$H$2:$CL$25,MATCH($E69,DEMANDS!$F$2:$F$25,0),FALSE)/HLOOKUP(2018,DEMANDS!$H$2:$CL$25,MATCH($E69,DEMANDS!$F$2:$F$25,0),FALSE)</f>
        <v>0.77655068189576304</v>
      </c>
      <c r="K69" s="10">
        <f>HLOOKUP(REG_TRA_DEMANDS!K$3,'BY-Demands'!$J$5:$AK$14,MATCH($E69,'BY-Demands'!$I$5:$I$14,0),FALSE)*HLOOKUP(REG_TRA_DEMANDS!$F69,DEMANDS!$H$2:$CL$25,MATCH($E69,DEMANDS!$F$2:$F$25,0),FALSE)/HLOOKUP(2018,DEMANDS!$H$2:$CL$25,MATCH($E69,DEMANDS!$F$2:$F$25,0),FALSE)</f>
        <v>0.57697101833373954</v>
      </c>
      <c r="L69" s="10">
        <f>HLOOKUP(REG_TRA_DEMANDS!L$3,'BY-Demands'!$J$5:$AK$14,MATCH($E69,'BY-Demands'!$I$5:$I$14,0),FALSE)*HLOOKUP(REG_TRA_DEMANDS!$F69,DEMANDS!$H$2:$CL$25,MATCH($E69,DEMANDS!$F$2:$F$25,0),FALSE)/HLOOKUP(2018,DEMANDS!$H$2:$CL$25,MATCH($E69,DEMANDS!$F$2:$F$25,0),FALSE)</f>
        <v>0.2970894547959203</v>
      </c>
      <c r="M69" s="10">
        <f>HLOOKUP(REG_TRA_DEMANDS!M$3,'BY-Demands'!$J$5:$AK$14,MATCH($E69,'BY-Demands'!$I$5:$I$14,0),FALSE)*HLOOKUP(REG_TRA_DEMANDS!$F69,DEMANDS!$H$2:$CL$25,MATCH($E69,DEMANDS!$F$2:$F$25,0),FALSE)/HLOOKUP(2018,DEMANDS!$H$2:$CL$25,MATCH($E69,DEMANDS!$F$2:$F$25,0),FALSE)</f>
        <v>0.80726597708307102</v>
      </c>
      <c r="N69" s="10">
        <f>HLOOKUP(REG_TRA_DEMANDS!N$3,'BY-Demands'!$J$5:$AK$14,MATCH($E69,'BY-Demands'!$I$5:$I$14,0),FALSE)*HLOOKUP(REG_TRA_DEMANDS!$F69,DEMANDS!$H$2:$CL$25,MATCH($E69,DEMANDS!$F$2:$F$25,0),FALSE)/HLOOKUP(2018,DEMANDS!$H$2:$CL$25,MATCH($E69,DEMANDS!$F$2:$F$25,0),FALSE)</f>
        <v>1.3727670350950267</v>
      </c>
      <c r="O69" s="10">
        <f>HLOOKUP(REG_TRA_DEMANDS!O$3,'BY-Demands'!$J$5:$AK$14,MATCH($E69,'BY-Demands'!$I$5:$I$14,0),FALSE)*HLOOKUP(REG_TRA_DEMANDS!$F69,DEMANDS!$H$2:$CL$25,MATCH($E69,DEMANDS!$F$2:$F$25,0),FALSE)/HLOOKUP(2018,DEMANDS!$H$2:$CL$25,MATCH($E69,DEMANDS!$F$2:$F$25,0),FALSE)</f>
        <v>0.59168666194091624</v>
      </c>
      <c r="P69" s="10">
        <f>HLOOKUP(REG_TRA_DEMANDS!P$3,'BY-Demands'!$J$5:$AK$14,MATCH($E69,'BY-Demands'!$I$5:$I$14,0),FALSE)*HLOOKUP(REG_TRA_DEMANDS!$F69,DEMANDS!$H$2:$CL$25,MATCH($E69,DEMANDS!$F$2:$F$25,0),FALSE)/HLOOKUP(2018,DEMANDS!$H$2:$CL$25,MATCH($E69,DEMANDS!$F$2:$F$25,0),FALSE)</f>
        <v>0.65572467363694142</v>
      </c>
      <c r="Q69" s="10">
        <f>HLOOKUP(REG_TRA_DEMANDS!Q$3,'BY-Demands'!$J$5:$AK$14,MATCH($E69,'BY-Demands'!$I$5:$I$14,0),FALSE)*HLOOKUP(REG_TRA_DEMANDS!$F69,DEMANDS!$H$2:$CL$25,MATCH($E69,DEMANDS!$F$2:$F$25,0),FALSE)/HLOOKUP(2018,DEMANDS!$H$2:$CL$25,MATCH($E69,DEMANDS!$F$2:$F$25,0),FALSE)</f>
        <v>1.1654785116118551</v>
      </c>
      <c r="R69" s="10">
        <f>HLOOKUP(REG_TRA_DEMANDS!R$3,'BY-Demands'!$J$5:$AK$14,MATCH($E69,'BY-Demands'!$I$5:$I$14,0),FALSE)*HLOOKUP(REG_TRA_DEMANDS!$F69,DEMANDS!$H$2:$CL$25,MATCH($E69,DEMANDS!$F$2:$F$25,0),FALSE)/HLOOKUP(2018,DEMANDS!$H$2:$CL$25,MATCH($E69,DEMANDS!$F$2:$F$25,0),FALSE)</f>
        <v>0.99800418587399942</v>
      </c>
      <c r="S69" s="10">
        <f>HLOOKUP(REG_TRA_DEMANDS!S$3,'BY-Demands'!$J$5:$AK$14,MATCH($E69,'BY-Demands'!$I$5:$I$14,0),FALSE)*HLOOKUP(REG_TRA_DEMANDS!$F69,DEMANDS!$H$2:$CL$25,MATCH($E69,DEMANDS!$F$2:$F$25,0),FALSE)/HLOOKUP(2018,DEMANDS!$H$2:$CL$25,MATCH($E69,DEMANDS!$F$2:$F$25,0),FALSE)</f>
        <v>0.89481253610532285</v>
      </c>
      <c r="T69" s="10">
        <f>HLOOKUP(REG_TRA_DEMANDS!T$3,'BY-Demands'!$J$5:$AK$14,MATCH($E69,'BY-Demands'!$I$5:$I$14,0),FALSE)*HLOOKUP(REG_TRA_DEMANDS!$F69,DEMANDS!$H$2:$CL$25,MATCH($E69,DEMANDS!$F$2:$F$25,0),FALSE)/HLOOKUP(2018,DEMANDS!$H$2:$CL$25,MATCH($E69,DEMANDS!$F$2:$F$25,0),FALSE)</f>
        <v>3.6486923618065008</v>
      </c>
      <c r="U69" s="10">
        <f>HLOOKUP(REG_TRA_DEMANDS!U$3,'BY-Demands'!$J$5:$AK$14,MATCH($E69,'BY-Demands'!$I$5:$I$14,0),FALSE)*HLOOKUP(REG_TRA_DEMANDS!$F69,DEMANDS!$H$2:$CL$25,MATCH($E69,DEMANDS!$F$2:$F$25,0),FALSE)/HLOOKUP(2018,DEMANDS!$H$2:$CL$25,MATCH($E69,DEMANDS!$F$2:$F$25,0),FALSE)</f>
        <v>1.2134252397596565</v>
      </c>
      <c r="V69" s="10">
        <f>HLOOKUP(REG_TRA_DEMANDS!V$3,'BY-Demands'!$J$5:$AK$14,MATCH($E69,'BY-Demands'!$I$5:$I$14,0),FALSE)*HLOOKUP(REG_TRA_DEMANDS!$F69,DEMANDS!$H$2:$CL$25,MATCH($E69,DEMANDS!$F$2:$F$25,0),FALSE)/HLOOKUP(2018,DEMANDS!$H$2:$CL$25,MATCH($E69,DEMANDS!$F$2:$F$25,0),FALSE)</f>
        <v>1.3442043339398155</v>
      </c>
      <c r="W69" s="10">
        <f>HLOOKUP(REG_TRA_DEMANDS!W$3,'BY-Demands'!$J$5:$AK$14,MATCH($E69,'BY-Demands'!$I$5:$I$14,0),FALSE)*HLOOKUP(REG_TRA_DEMANDS!$F69,DEMANDS!$H$2:$CL$25,MATCH($E69,DEMANDS!$F$2:$F$25,0),FALSE)/HLOOKUP(2018,DEMANDS!$H$2:$CL$25,MATCH($E69,DEMANDS!$F$2:$F$25,0),FALSE)</f>
        <v>1.3004243297291214</v>
      </c>
      <c r="X69" s="10">
        <f>HLOOKUP(REG_TRA_DEMANDS!X$3,'BY-Demands'!$J$5:$AK$14,MATCH($E69,'BY-Demands'!$I$5:$I$14,0),FALSE)*HLOOKUP(REG_TRA_DEMANDS!$F69,DEMANDS!$H$2:$CL$25,MATCH($E69,DEMANDS!$F$2:$F$25,0),FALSE)/HLOOKUP(2018,DEMANDS!$H$2:$CL$25,MATCH($E69,DEMANDS!$F$2:$F$25,0),FALSE)</f>
        <v>0.81893935812438434</v>
      </c>
      <c r="Y69" s="10">
        <f>HLOOKUP(REG_TRA_DEMANDS!Y$3,'BY-Demands'!$J$5:$AK$14,MATCH($E69,'BY-Demands'!$I$5:$I$14,0),FALSE)*HLOOKUP(REG_TRA_DEMANDS!$F69,DEMANDS!$H$2:$CL$25,MATCH($E69,DEMANDS!$F$2:$F$25,0),FALSE)/HLOOKUP(2018,DEMANDS!$H$2:$CL$25,MATCH($E69,DEMANDS!$F$2:$F$25,0),FALSE)</f>
        <v>1.8606173780063207</v>
      </c>
      <c r="Z69" s="10">
        <f>HLOOKUP(REG_TRA_DEMANDS!Z$3,'BY-Demands'!$J$5:$AK$14,MATCH($E69,'BY-Demands'!$I$5:$I$14,0),FALSE)*HLOOKUP(REG_TRA_DEMANDS!$F69,DEMANDS!$H$2:$CL$25,MATCH($E69,DEMANDS!$F$2:$F$25,0),FALSE)/HLOOKUP(2018,DEMANDS!$H$2:$CL$25,MATCH($E69,DEMANDS!$F$2:$F$25,0),FALSE)</f>
        <v>0.24003442092019048</v>
      </c>
      <c r="AA69" s="10">
        <f>HLOOKUP(REG_TRA_DEMANDS!AA$3,'BY-Demands'!$J$5:$AK$14,MATCH($E69,'BY-Demands'!$I$5:$I$14,0),FALSE)*HLOOKUP(REG_TRA_DEMANDS!$F69,DEMANDS!$H$2:$CL$25,MATCH($E69,DEMANDS!$F$2:$F$25,0),FALSE)/HLOOKUP(2018,DEMANDS!$H$2:$CL$25,MATCH($E69,DEMANDS!$F$2:$F$25,0),FALSE)</f>
        <v>1.0317464207010136</v>
      </c>
      <c r="AB69" s="10">
        <f>HLOOKUP(REG_TRA_DEMANDS!AB$3,'BY-Demands'!$J$5:$AK$14,MATCH($E69,'BY-Demands'!$I$5:$I$14,0),FALSE)*HLOOKUP(REG_TRA_DEMANDS!$F69,DEMANDS!$H$2:$CL$25,MATCH($E69,DEMANDS!$F$2:$F$25,0),FALSE)/HLOOKUP(2018,DEMANDS!$H$2:$CL$25,MATCH($E69,DEMANDS!$F$2:$F$25,0),FALSE)</f>
        <v>0.54080289902128664</v>
      </c>
      <c r="AC69" s="10">
        <f>HLOOKUP(REG_TRA_DEMANDS!AC$3,'BY-Demands'!$J$5:$AK$14,MATCH($E69,'BY-Demands'!$I$5:$I$14,0),FALSE)*HLOOKUP(REG_TRA_DEMANDS!$F69,DEMANDS!$H$2:$CL$25,MATCH($E69,DEMANDS!$F$2:$F$25,0),FALSE)/HLOOKUP(2018,DEMANDS!$H$2:$CL$25,MATCH($E69,DEMANDS!$F$2:$F$25,0),FALSE)</f>
        <v>0.45076315943265138</v>
      </c>
      <c r="AD69" s="10">
        <f>HLOOKUP(REG_TRA_DEMANDS!AD$3,'BY-Demands'!$J$5:$AK$14,MATCH($E69,'BY-Demands'!$I$5:$I$14,0),FALSE)*HLOOKUP(REG_TRA_DEMANDS!$F69,DEMANDS!$H$2:$CL$25,MATCH($E69,DEMANDS!$F$2:$F$25,0),FALSE)/HLOOKUP(2018,DEMANDS!$H$2:$CL$25,MATCH($E69,DEMANDS!$F$2:$F$25,0),FALSE)</f>
        <v>0.48208933677875954</v>
      </c>
      <c r="AE69" s="10">
        <f>HLOOKUP(REG_TRA_DEMANDS!AE$3,'BY-Demands'!$J$5:$AK$14,MATCH($E69,'BY-Demands'!$I$5:$I$14,0),FALSE)*HLOOKUP(REG_TRA_DEMANDS!$F69,DEMANDS!$H$2:$CL$25,MATCH($E69,DEMANDS!$F$2:$F$25,0),FALSE)/HLOOKUP(2018,DEMANDS!$H$2:$CL$25,MATCH($E69,DEMANDS!$F$2:$F$25,0),FALSE)</f>
        <v>0.88804374140330389</v>
      </c>
      <c r="AF69" s="10">
        <f>HLOOKUP(REG_TRA_DEMANDS!AF$3,'BY-Demands'!$J$5:$AK$14,MATCH($E69,'BY-Demands'!$I$5:$I$14,0),FALSE)*HLOOKUP(REG_TRA_DEMANDS!$F69,DEMANDS!$H$2:$CL$25,MATCH($E69,DEMANDS!$F$2:$F$25,0),FALSE)/HLOOKUP(2018,DEMANDS!$H$2:$CL$25,MATCH($E69,DEMANDS!$F$2:$F$25,0),FALSE)</f>
        <v>0.51297512119149447</v>
      </c>
    </row>
    <row r="70" spans="4:32" x14ac:dyDescent="0.25">
      <c r="D70" s="1" t="s">
        <v>8</v>
      </c>
      <c r="E70" s="1" t="str">
        <f>DEMANDS!$F$19</f>
        <v>TRAPL</v>
      </c>
      <c r="F70" s="1">
        <v>2032</v>
      </c>
      <c r="G70" s="10">
        <f>HLOOKUP(REG_TRA_DEMANDS!G$3,'BY-Demands'!$J$5:$AK$14,MATCH($E70,'BY-Demands'!$I$5:$I$14,0),FALSE)*HLOOKUP(REG_TRA_DEMANDS!$F70,DEMANDS!$H$2:$CL$25,MATCH($E70,DEMANDS!$F$2:$F$25,0),FALSE)/HLOOKUP(2018,DEMANDS!$H$2:$CL$25,MATCH($E70,DEMANDS!$F$2:$F$25,0),FALSE)</f>
        <v>0.45254805472427473</v>
      </c>
      <c r="H70" s="10">
        <f>HLOOKUP(REG_TRA_DEMANDS!H$3,'BY-Demands'!$J$5:$AK$14,MATCH($E70,'BY-Demands'!$I$5:$I$14,0),FALSE)*HLOOKUP(REG_TRA_DEMANDS!$F70,DEMANDS!$H$2:$CL$25,MATCH($E70,DEMANDS!$F$2:$F$25,0),FALSE)/HLOOKUP(2018,DEMANDS!$H$2:$CL$25,MATCH($E70,DEMANDS!$F$2:$F$25,0),FALSE)</f>
        <v>8.0618545798115058</v>
      </c>
      <c r="I70" s="10">
        <f>HLOOKUP(REG_TRA_DEMANDS!I$3,'BY-Demands'!$J$5:$AK$14,MATCH($E70,'BY-Demands'!$I$5:$I$14,0),FALSE)*HLOOKUP(REG_TRA_DEMANDS!$F70,DEMANDS!$H$2:$CL$25,MATCH($E70,DEMANDS!$F$2:$F$25,0),FALSE)/HLOOKUP(2018,DEMANDS!$H$2:$CL$25,MATCH($E70,DEMANDS!$F$2:$F$25,0),FALSE)</f>
        <v>1.6288883715133475</v>
      </c>
      <c r="J70" s="10">
        <f>HLOOKUP(REG_TRA_DEMANDS!J$3,'BY-Demands'!$J$5:$AK$14,MATCH($E70,'BY-Demands'!$I$5:$I$14,0),FALSE)*HLOOKUP(REG_TRA_DEMANDS!$F70,DEMANDS!$H$2:$CL$25,MATCH($E70,DEMANDS!$F$2:$F$25,0),FALSE)/HLOOKUP(2018,DEMANDS!$H$2:$CL$25,MATCH($E70,DEMANDS!$F$2:$F$25,0),FALSE)</f>
        <v>0.784375057987031</v>
      </c>
      <c r="K70" s="10">
        <f>HLOOKUP(REG_TRA_DEMANDS!K$3,'BY-Demands'!$J$5:$AK$14,MATCH($E70,'BY-Demands'!$I$5:$I$14,0),FALSE)*HLOOKUP(REG_TRA_DEMANDS!$F70,DEMANDS!$H$2:$CL$25,MATCH($E70,DEMANDS!$F$2:$F$25,0),FALSE)/HLOOKUP(2018,DEMANDS!$H$2:$CL$25,MATCH($E70,DEMANDS!$F$2:$F$25,0),FALSE)</f>
        <v>0.58278446792106608</v>
      </c>
      <c r="L70" s="10">
        <f>HLOOKUP(REG_TRA_DEMANDS!L$3,'BY-Demands'!$J$5:$AK$14,MATCH($E70,'BY-Demands'!$I$5:$I$14,0),FALSE)*HLOOKUP(REG_TRA_DEMANDS!$F70,DEMANDS!$H$2:$CL$25,MATCH($E70,DEMANDS!$F$2:$F$25,0),FALSE)/HLOOKUP(2018,DEMANDS!$H$2:$CL$25,MATCH($E70,DEMANDS!$F$2:$F$25,0),FALSE)</f>
        <v>0.30008287129952604</v>
      </c>
      <c r="M70" s="10">
        <f>HLOOKUP(REG_TRA_DEMANDS!M$3,'BY-Demands'!$J$5:$AK$14,MATCH($E70,'BY-Demands'!$I$5:$I$14,0),FALSE)*HLOOKUP(REG_TRA_DEMANDS!$F70,DEMANDS!$H$2:$CL$25,MATCH($E70,DEMANDS!$F$2:$F$25,0),FALSE)/HLOOKUP(2018,DEMANDS!$H$2:$CL$25,MATCH($E70,DEMANDS!$F$2:$F$25,0),FALSE)</f>
        <v>0.81539983461180676</v>
      </c>
      <c r="N70" s="10">
        <f>HLOOKUP(REG_TRA_DEMANDS!N$3,'BY-Demands'!$J$5:$AK$14,MATCH($E70,'BY-Demands'!$I$5:$I$14,0),FALSE)*HLOOKUP(REG_TRA_DEMANDS!$F70,DEMANDS!$H$2:$CL$25,MATCH($E70,DEMANDS!$F$2:$F$25,0),FALSE)/HLOOKUP(2018,DEMANDS!$H$2:$CL$25,MATCH($E70,DEMANDS!$F$2:$F$25,0),FALSE)</f>
        <v>1.3865987730854648</v>
      </c>
      <c r="O70" s="10">
        <f>HLOOKUP(REG_TRA_DEMANDS!O$3,'BY-Demands'!$J$5:$AK$14,MATCH($E70,'BY-Demands'!$I$5:$I$14,0),FALSE)*HLOOKUP(REG_TRA_DEMANDS!$F70,DEMANDS!$H$2:$CL$25,MATCH($E70,DEMANDS!$F$2:$F$25,0),FALSE)/HLOOKUP(2018,DEMANDS!$H$2:$CL$25,MATCH($E70,DEMANDS!$F$2:$F$25,0),FALSE)</f>
        <v>0.59764838353764516</v>
      </c>
      <c r="P70" s="10">
        <f>HLOOKUP(REG_TRA_DEMANDS!P$3,'BY-Demands'!$J$5:$AK$14,MATCH($E70,'BY-Demands'!$I$5:$I$14,0),FALSE)*HLOOKUP(REG_TRA_DEMANDS!$F70,DEMANDS!$H$2:$CL$25,MATCH($E70,DEMANDS!$F$2:$F$25,0),FALSE)/HLOOKUP(2018,DEMANDS!$H$2:$CL$25,MATCH($E70,DEMANDS!$F$2:$F$25,0),FALSE)</f>
        <v>0.66233162998695605</v>
      </c>
      <c r="Q70" s="10">
        <f>HLOOKUP(REG_TRA_DEMANDS!Q$3,'BY-Demands'!$J$5:$AK$14,MATCH($E70,'BY-Demands'!$I$5:$I$14,0),FALSE)*HLOOKUP(REG_TRA_DEMANDS!$F70,DEMANDS!$H$2:$CL$25,MATCH($E70,DEMANDS!$F$2:$F$25,0),FALSE)/HLOOKUP(2018,DEMANDS!$H$2:$CL$25,MATCH($E70,DEMANDS!$F$2:$F$25,0),FALSE)</f>
        <v>1.1772216501007431</v>
      </c>
      <c r="R70" s="10">
        <f>HLOOKUP(REG_TRA_DEMANDS!R$3,'BY-Demands'!$J$5:$AK$14,MATCH($E70,'BY-Demands'!$I$5:$I$14,0),FALSE)*HLOOKUP(REG_TRA_DEMANDS!$F70,DEMANDS!$H$2:$CL$25,MATCH($E70,DEMANDS!$F$2:$F$25,0),FALSE)/HLOOKUP(2018,DEMANDS!$H$2:$CL$25,MATCH($E70,DEMANDS!$F$2:$F$25,0),FALSE)</f>
        <v>1.0080598851000622</v>
      </c>
      <c r="S70" s="10">
        <f>HLOOKUP(REG_TRA_DEMANDS!S$3,'BY-Demands'!$J$5:$AK$14,MATCH($E70,'BY-Demands'!$I$5:$I$14,0),FALSE)*HLOOKUP(REG_TRA_DEMANDS!$F70,DEMANDS!$H$2:$CL$25,MATCH($E70,DEMANDS!$F$2:$F$25,0),FALSE)/HLOOKUP(2018,DEMANDS!$H$2:$CL$25,MATCH($E70,DEMANDS!$F$2:$F$25,0),FALSE)</f>
        <v>0.90382849601225024</v>
      </c>
      <c r="T70" s="10">
        <f>HLOOKUP(REG_TRA_DEMANDS!T$3,'BY-Demands'!$J$5:$AK$14,MATCH($E70,'BY-Demands'!$I$5:$I$14,0),FALSE)*HLOOKUP(REG_TRA_DEMANDS!$F70,DEMANDS!$H$2:$CL$25,MATCH($E70,DEMANDS!$F$2:$F$25,0),FALSE)/HLOOKUP(2018,DEMANDS!$H$2:$CL$25,MATCH($E70,DEMANDS!$F$2:$F$25,0),FALSE)</f>
        <v>3.685455887930019</v>
      </c>
      <c r="U70" s="10">
        <f>HLOOKUP(REG_TRA_DEMANDS!U$3,'BY-Demands'!$J$5:$AK$14,MATCH($E70,'BY-Demands'!$I$5:$I$14,0),FALSE)*HLOOKUP(REG_TRA_DEMANDS!$F70,DEMANDS!$H$2:$CL$25,MATCH($E70,DEMANDS!$F$2:$F$25,0),FALSE)/HLOOKUP(2018,DEMANDS!$H$2:$CL$25,MATCH($E70,DEMANDS!$F$2:$F$25,0),FALSE)</f>
        <v>1.2256514803075862</v>
      </c>
      <c r="V70" s="10">
        <f>HLOOKUP(REG_TRA_DEMANDS!V$3,'BY-Demands'!$J$5:$AK$14,MATCH($E70,'BY-Demands'!$I$5:$I$14,0),FALSE)*HLOOKUP(REG_TRA_DEMANDS!$F70,DEMANDS!$H$2:$CL$25,MATCH($E70,DEMANDS!$F$2:$F$25,0),FALSE)/HLOOKUP(2018,DEMANDS!$H$2:$CL$25,MATCH($E70,DEMANDS!$F$2:$F$25,0),FALSE)</f>
        <v>1.3577482796183913</v>
      </c>
      <c r="W70" s="10">
        <f>HLOOKUP(REG_TRA_DEMANDS!W$3,'BY-Demands'!$J$5:$AK$14,MATCH($E70,'BY-Demands'!$I$5:$I$14,0),FALSE)*HLOOKUP(REG_TRA_DEMANDS!$F70,DEMANDS!$H$2:$CL$25,MATCH($E70,DEMANDS!$F$2:$F$25,0),FALSE)/HLOOKUP(2018,DEMANDS!$H$2:$CL$25,MATCH($E70,DEMANDS!$F$2:$F$25,0),FALSE)</f>
        <v>1.3135271564618156</v>
      </c>
      <c r="X70" s="10">
        <f>HLOOKUP(REG_TRA_DEMANDS!X$3,'BY-Demands'!$J$5:$AK$14,MATCH($E70,'BY-Demands'!$I$5:$I$14,0),FALSE)*HLOOKUP(REG_TRA_DEMANDS!$F70,DEMANDS!$H$2:$CL$25,MATCH($E70,DEMANDS!$F$2:$F$25,0),FALSE)/HLOOKUP(2018,DEMANDS!$H$2:$CL$25,MATCH($E70,DEMANDS!$F$2:$F$25,0),FALSE)</f>
        <v>0.82719083440699337</v>
      </c>
      <c r="Y70" s="10">
        <f>HLOOKUP(REG_TRA_DEMANDS!Y$3,'BY-Demands'!$J$5:$AK$14,MATCH($E70,'BY-Demands'!$I$5:$I$14,0),FALSE)*HLOOKUP(REG_TRA_DEMANDS!$F70,DEMANDS!$H$2:$CL$25,MATCH($E70,DEMANDS!$F$2:$F$25,0),FALSE)/HLOOKUP(2018,DEMANDS!$H$2:$CL$25,MATCH($E70,DEMANDS!$F$2:$F$25,0),FALSE)</f>
        <v>1.8793646027102251</v>
      </c>
      <c r="Z70" s="10">
        <f>HLOOKUP(REG_TRA_DEMANDS!Z$3,'BY-Demands'!$J$5:$AK$14,MATCH($E70,'BY-Demands'!$I$5:$I$14,0),FALSE)*HLOOKUP(REG_TRA_DEMANDS!$F70,DEMANDS!$H$2:$CL$25,MATCH($E70,DEMANDS!$F$2:$F$25,0),FALSE)/HLOOKUP(2018,DEMANDS!$H$2:$CL$25,MATCH($E70,DEMANDS!$F$2:$F$25,0),FALSE)</f>
        <v>0.24245296181895618</v>
      </c>
      <c r="AA70" s="10">
        <f>HLOOKUP(REG_TRA_DEMANDS!AA$3,'BY-Demands'!$J$5:$AK$14,MATCH($E70,'BY-Demands'!$I$5:$I$14,0),FALSE)*HLOOKUP(REG_TRA_DEMANDS!$F70,DEMANDS!$H$2:$CL$25,MATCH($E70,DEMANDS!$F$2:$F$25,0),FALSE)/HLOOKUP(2018,DEMANDS!$H$2:$CL$25,MATCH($E70,DEMANDS!$F$2:$F$25,0),FALSE)</f>
        <v>1.0421421002292017</v>
      </c>
      <c r="AB70" s="10">
        <f>HLOOKUP(REG_TRA_DEMANDS!AB$3,'BY-Demands'!$J$5:$AK$14,MATCH($E70,'BY-Demands'!$I$5:$I$14,0),FALSE)*HLOOKUP(REG_TRA_DEMANDS!$F70,DEMANDS!$H$2:$CL$25,MATCH($E70,DEMANDS!$F$2:$F$25,0),FALSE)/HLOOKUP(2018,DEMANDS!$H$2:$CL$25,MATCH($E70,DEMANDS!$F$2:$F$25,0),FALSE)</f>
        <v>0.54625192555856361</v>
      </c>
      <c r="AC70" s="10">
        <f>HLOOKUP(REG_TRA_DEMANDS!AC$3,'BY-Demands'!$J$5:$AK$14,MATCH($E70,'BY-Demands'!$I$5:$I$14,0),FALSE)*HLOOKUP(REG_TRA_DEMANDS!$F70,DEMANDS!$H$2:$CL$25,MATCH($E70,DEMANDS!$F$2:$F$25,0),FALSE)/HLOOKUP(2018,DEMANDS!$H$2:$CL$25,MATCH($E70,DEMANDS!$F$2:$F$25,0),FALSE)</f>
        <v>0.45530496278137689</v>
      </c>
      <c r="AD70" s="10">
        <f>HLOOKUP(REG_TRA_DEMANDS!AD$3,'BY-Demands'!$J$5:$AK$14,MATCH($E70,'BY-Demands'!$I$5:$I$14,0),FALSE)*HLOOKUP(REG_TRA_DEMANDS!$F70,DEMANDS!$H$2:$CL$25,MATCH($E70,DEMANDS!$F$2:$F$25,0),FALSE)/HLOOKUP(2018,DEMANDS!$H$2:$CL$25,MATCH($E70,DEMANDS!$F$2:$F$25,0),FALSE)</f>
        <v>0.48694677669670333</v>
      </c>
      <c r="AE70" s="10">
        <f>HLOOKUP(REG_TRA_DEMANDS!AE$3,'BY-Demands'!$J$5:$AK$14,MATCH($E70,'BY-Demands'!$I$5:$I$14,0),FALSE)*HLOOKUP(REG_TRA_DEMANDS!$F70,DEMANDS!$H$2:$CL$25,MATCH($E70,DEMANDS!$F$2:$F$25,0),FALSE)/HLOOKUP(2018,DEMANDS!$H$2:$CL$25,MATCH($E70,DEMANDS!$F$2:$F$25,0),FALSE)</f>
        <v>0.89699150022990526</v>
      </c>
      <c r="AF70" s="10">
        <f>HLOOKUP(REG_TRA_DEMANDS!AF$3,'BY-Demands'!$J$5:$AK$14,MATCH($E70,'BY-Demands'!$I$5:$I$14,0),FALSE)*HLOOKUP(REG_TRA_DEMANDS!$F70,DEMANDS!$H$2:$CL$25,MATCH($E70,DEMANDS!$F$2:$F$25,0),FALSE)/HLOOKUP(2018,DEMANDS!$H$2:$CL$25,MATCH($E70,DEMANDS!$F$2:$F$25,0),FALSE)</f>
        <v>0.51814376036372134</v>
      </c>
    </row>
    <row r="71" spans="4:32" x14ac:dyDescent="0.25">
      <c r="D71" s="1" t="s">
        <v>8</v>
      </c>
      <c r="E71" s="1" t="str">
        <f>DEMANDS!$F$19</f>
        <v>TRAPL</v>
      </c>
      <c r="F71" s="1">
        <v>2033</v>
      </c>
      <c r="G71" s="10">
        <f>HLOOKUP(REG_TRA_DEMANDS!G$3,'BY-Demands'!$J$5:$AK$14,MATCH($E71,'BY-Demands'!$I$5:$I$14,0),FALSE)*HLOOKUP(REG_TRA_DEMANDS!$F71,DEMANDS!$H$2:$CL$25,MATCH($E71,DEMANDS!$F$2:$F$25,0),FALSE)/HLOOKUP(2018,DEMANDS!$H$2:$CL$25,MATCH($E71,DEMANDS!$F$2:$F$25,0),FALSE)</f>
        <v>0.45708789363854918</v>
      </c>
      <c r="H71" s="10">
        <f>HLOOKUP(REG_TRA_DEMANDS!H$3,'BY-Demands'!$J$5:$AK$14,MATCH($E71,'BY-Demands'!$I$5:$I$14,0),FALSE)*HLOOKUP(REG_TRA_DEMANDS!$F71,DEMANDS!$H$2:$CL$25,MATCH($E71,DEMANDS!$F$2:$F$25,0),FALSE)/HLOOKUP(2018,DEMANDS!$H$2:$CL$25,MATCH($E71,DEMANDS!$F$2:$F$25,0),FALSE)</f>
        <v>8.1427289107484686</v>
      </c>
      <c r="I71" s="10">
        <f>HLOOKUP(REG_TRA_DEMANDS!I$3,'BY-Demands'!$J$5:$AK$14,MATCH($E71,'BY-Demands'!$I$5:$I$14,0),FALSE)*HLOOKUP(REG_TRA_DEMANDS!$F71,DEMANDS!$H$2:$CL$25,MATCH($E71,DEMANDS!$F$2:$F$25,0),FALSE)/HLOOKUP(2018,DEMANDS!$H$2:$CL$25,MATCH($E71,DEMANDS!$F$2:$F$25,0),FALSE)</f>
        <v>1.645228936319246</v>
      </c>
      <c r="J71" s="10">
        <f>HLOOKUP(REG_TRA_DEMANDS!J$3,'BY-Demands'!$J$5:$AK$14,MATCH($E71,'BY-Demands'!$I$5:$I$14,0),FALSE)*HLOOKUP(REG_TRA_DEMANDS!$F71,DEMANDS!$H$2:$CL$25,MATCH($E71,DEMANDS!$F$2:$F$25,0),FALSE)/HLOOKUP(2018,DEMANDS!$H$2:$CL$25,MATCH($E71,DEMANDS!$F$2:$F$25,0),FALSE)</f>
        <v>0.79224369508415726</v>
      </c>
      <c r="K71" s="10">
        <f>HLOOKUP(REG_TRA_DEMANDS!K$3,'BY-Demands'!$J$5:$AK$14,MATCH($E71,'BY-Demands'!$I$5:$I$14,0),FALSE)*HLOOKUP(REG_TRA_DEMANDS!$F71,DEMANDS!$H$2:$CL$25,MATCH($E71,DEMANDS!$F$2:$F$25,0),FALSE)/HLOOKUP(2018,DEMANDS!$H$2:$CL$25,MATCH($E71,DEMANDS!$F$2:$F$25,0),FALSE)</f>
        <v>0.58863080308588023</v>
      </c>
      <c r="L71" s="10">
        <f>HLOOKUP(REG_TRA_DEMANDS!L$3,'BY-Demands'!$J$5:$AK$14,MATCH($E71,'BY-Demands'!$I$5:$I$14,0),FALSE)*HLOOKUP(REG_TRA_DEMANDS!$F71,DEMANDS!$H$2:$CL$25,MATCH($E71,DEMANDS!$F$2:$F$25,0),FALSE)/HLOOKUP(2018,DEMANDS!$H$2:$CL$25,MATCH($E71,DEMANDS!$F$2:$F$25,0),FALSE)</f>
        <v>0.30309322099037334</v>
      </c>
      <c r="M71" s="10">
        <f>HLOOKUP(REG_TRA_DEMANDS!M$3,'BY-Demands'!$J$5:$AK$14,MATCH($E71,'BY-Demands'!$I$5:$I$14,0),FALSE)*HLOOKUP(REG_TRA_DEMANDS!$F71,DEMANDS!$H$2:$CL$25,MATCH($E71,DEMANDS!$F$2:$F$25,0),FALSE)/HLOOKUP(2018,DEMANDS!$H$2:$CL$25,MATCH($E71,DEMANDS!$F$2:$F$25,0),FALSE)</f>
        <v>0.82357970382397028</v>
      </c>
      <c r="N71" s="10">
        <f>HLOOKUP(REG_TRA_DEMANDS!N$3,'BY-Demands'!$J$5:$AK$14,MATCH($E71,'BY-Demands'!$I$5:$I$14,0),FALSE)*HLOOKUP(REG_TRA_DEMANDS!$F71,DEMANDS!$H$2:$CL$25,MATCH($E71,DEMANDS!$F$2:$F$25,0),FALSE)/HLOOKUP(2018,DEMANDS!$H$2:$CL$25,MATCH($E71,DEMANDS!$F$2:$F$25,0),FALSE)</f>
        <v>1.4005087545842778</v>
      </c>
      <c r="O71" s="10">
        <f>HLOOKUP(REG_TRA_DEMANDS!O$3,'BY-Demands'!$J$5:$AK$14,MATCH($E71,'BY-Demands'!$I$5:$I$14,0),FALSE)*HLOOKUP(REG_TRA_DEMANDS!$F71,DEMANDS!$H$2:$CL$25,MATCH($E71,DEMANDS!$F$2:$F$25,0),FALSE)/HLOOKUP(2018,DEMANDS!$H$2:$CL$25,MATCH($E71,DEMANDS!$F$2:$F$25,0),FALSE)</f>
        <v>0.60364382945838946</v>
      </c>
      <c r="P71" s="10">
        <f>HLOOKUP(REG_TRA_DEMANDS!P$3,'BY-Demands'!$J$5:$AK$14,MATCH($E71,'BY-Demands'!$I$5:$I$14,0),FALSE)*HLOOKUP(REG_TRA_DEMANDS!$F71,DEMANDS!$H$2:$CL$25,MATCH($E71,DEMANDS!$F$2:$F$25,0),FALSE)/HLOOKUP(2018,DEMANDS!$H$2:$CL$25,MATCH($E71,DEMANDS!$F$2:$F$25,0),FALSE)</f>
        <v>0.66897596063113829</v>
      </c>
      <c r="Q71" s="10">
        <f>HLOOKUP(REG_TRA_DEMANDS!Q$3,'BY-Demands'!$J$5:$AK$14,MATCH($E71,'BY-Demands'!$I$5:$I$14,0),FALSE)*HLOOKUP(REG_TRA_DEMANDS!$F71,DEMANDS!$H$2:$CL$25,MATCH($E71,DEMANDS!$F$2:$F$25,0),FALSE)/HLOOKUP(2018,DEMANDS!$H$2:$CL$25,MATCH($E71,DEMANDS!$F$2:$F$25,0),FALSE)</f>
        <v>1.189031217288276</v>
      </c>
      <c r="R71" s="10">
        <f>HLOOKUP(REG_TRA_DEMANDS!R$3,'BY-Demands'!$J$5:$AK$14,MATCH($E71,'BY-Demands'!$I$5:$I$14,0),FALSE)*HLOOKUP(REG_TRA_DEMANDS!$F71,DEMANDS!$H$2:$CL$25,MATCH($E71,DEMANDS!$F$2:$F$25,0),FALSE)/HLOOKUP(2018,DEMANDS!$H$2:$CL$25,MATCH($E71,DEMANDS!$F$2:$F$25,0),FALSE)</f>
        <v>1.0181724675021333</v>
      </c>
      <c r="S71" s="10">
        <f>HLOOKUP(REG_TRA_DEMANDS!S$3,'BY-Demands'!$J$5:$AK$14,MATCH($E71,'BY-Demands'!$I$5:$I$14,0),FALSE)*HLOOKUP(REG_TRA_DEMANDS!$F71,DEMANDS!$H$2:$CL$25,MATCH($E71,DEMANDS!$F$2:$F$25,0),FALSE)/HLOOKUP(2018,DEMANDS!$H$2:$CL$25,MATCH($E71,DEMANDS!$F$2:$F$25,0),FALSE)</f>
        <v>0.91289545748781431</v>
      </c>
      <c r="T71" s="10">
        <f>HLOOKUP(REG_TRA_DEMANDS!T$3,'BY-Demands'!$J$5:$AK$14,MATCH($E71,'BY-Demands'!$I$5:$I$14,0),FALSE)*HLOOKUP(REG_TRA_DEMANDS!$F71,DEMANDS!$H$2:$CL$25,MATCH($E71,DEMANDS!$F$2:$F$25,0),FALSE)/HLOOKUP(2018,DEMANDS!$H$2:$CL$25,MATCH($E71,DEMANDS!$F$2:$F$25,0),FALSE)</f>
        <v>3.722427378321377</v>
      </c>
      <c r="U71" s="10">
        <f>HLOOKUP(REG_TRA_DEMANDS!U$3,'BY-Demands'!$J$5:$AK$14,MATCH($E71,'BY-Demands'!$I$5:$I$14,0),FALSE)*HLOOKUP(REG_TRA_DEMANDS!$F71,DEMANDS!$H$2:$CL$25,MATCH($E71,DEMANDS!$F$2:$F$25,0),FALSE)/HLOOKUP(2018,DEMANDS!$H$2:$CL$25,MATCH($E71,DEMANDS!$F$2:$F$25,0),FALSE)</f>
        <v>1.2379468823705309</v>
      </c>
      <c r="V71" s="10">
        <f>HLOOKUP(REG_TRA_DEMANDS!V$3,'BY-Demands'!$J$5:$AK$14,MATCH($E71,'BY-Demands'!$I$5:$I$14,0),FALSE)*HLOOKUP(REG_TRA_DEMANDS!$F71,DEMANDS!$H$2:$CL$25,MATCH($E71,DEMANDS!$F$2:$F$25,0),FALSE)/HLOOKUP(2018,DEMANDS!$H$2:$CL$25,MATCH($E71,DEMANDS!$F$2:$F$25,0),FALSE)</f>
        <v>1.3713688408190272</v>
      </c>
      <c r="W71" s="10">
        <f>HLOOKUP(REG_TRA_DEMANDS!W$3,'BY-Demands'!$J$5:$AK$14,MATCH($E71,'BY-Demands'!$I$5:$I$14,0),FALSE)*HLOOKUP(REG_TRA_DEMANDS!$F71,DEMANDS!$H$2:$CL$25,MATCH($E71,DEMANDS!$F$2:$F$25,0),FALSE)/HLOOKUP(2018,DEMANDS!$H$2:$CL$25,MATCH($E71,DEMANDS!$F$2:$F$25,0),FALSE)</f>
        <v>1.3267041033906775</v>
      </c>
      <c r="X71" s="10">
        <f>HLOOKUP(REG_TRA_DEMANDS!X$3,'BY-Demands'!$J$5:$AK$14,MATCH($E71,'BY-Demands'!$I$5:$I$14,0),FALSE)*HLOOKUP(REG_TRA_DEMANDS!$F71,DEMANDS!$H$2:$CL$25,MATCH($E71,DEMANDS!$F$2:$F$25,0),FALSE)/HLOOKUP(2018,DEMANDS!$H$2:$CL$25,MATCH($E71,DEMANDS!$F$2:$F$25,0),FALSE)</f>
        <v>0.83548898771992719</v>
      </c>
      <c r="Y71" s="10">
        <f>HLOOKUP(REG_TRA_DEMANDS!Y$3,'BY-Demands'!$J$5:$AK$14,MATCH($E71,'BY-Demands'!$I$5:$I$14,0),FALSE)*HLOOKUP(REG_TRA_DEMANDS!$F71,DEMANDS!$H$2:$CL$25,MATCH($E71,DEMANDS!$F$2:$F$25,0),FALSE)/HLOOKUP(2018,DEMANDS!$H$2:$CL$25,MATCH($E71,DEMANDS!$F$2:$F$25,0),FALSE)</f>
        <v>1.8982178768949789</v>
      </c>
      <c r="Z71" s="10">
        <f>HLOOKUP(REG_TRA_DEMANDS!Z$3,'BY-Demands'!$J$5:$AK$14,MATCH($E71,'BY-Demands'!$I$5:$I$14,0),FALSE)*HLOOKUP(REG_TRA_DEMANDS!$F71,DEMANDS!$H$2:$CL$25,MATCH($E71,DEMANDS!$F$2:$F$25,0),FALSE)/HLOOKUP(2018,DEMANDS!$H$2:$CL$25,MATCH($E71,DEMANDS!$F$2:$F$25,0),FALSE)</f>
        <v>0.24488518394311798</v>
      </c>
      <c r="AA71" s="10">
        <f>HLOOKUP(REG_TRA_DEMANDS!AA$3,'BY-Demands'!$J$5:$AK$14,MATCH($E71,'BY-Demands'!$I$5:$I$14,0),FALSE)*HLOOKUP(REG_TRA_DEMANDS!$F71,DEMANDS!$H$2:$CL$25,MATCH($E71,DEMANDS!$F$2:$F$25,0),FALSE)/HLOOKUP(2018,DEMANDS!$H$2:$CL$25,MATCH($E71,DEMANDS!$F$2:$F$25,0),FALSE)</f>
        <v>1.0525965861372379</v>
      </c>
      <c r="AB71" s="10">
        <f>HLOOKUP(REG_TRA_DEMANDS!AB$3,'BY-Demands'!$J$5:$AK$14,MATCH($E71,'BY-Demands'!$I$5:$I$14,0),FALSE)*HLOOKUP(REG_TRA_DEMANDS!$F71,DEMANDS!$H$2:$CL$25,MATCH($E71,DEMANDS!$F$2:$F$25,0),FALSE)/HLOOKUP(2018,DEMANDS!$H$2:$CL$25,MATCH($E71,DEMANDS!$F$2:$F$25,0),FALSE)</f>
        <v>0.55173177620151692</v>
      </c>
      <c r="AC71" s="10">
        <f>HLOOKUP(REG_TRA_DEMANDS!AC$3,'BY-Demands'!$J$5:$AK$14,MATCH($E71,'BY-Demands'!$I$5:$I$14,0),FALSE)*HLOOKUP(REG_TRA_DEMANDS!$F71,DEMANDS!$H$2:$CL$25,MATCH($E71,DEMANDS!$F$2:$F$25,0),FALSE)/HLOOKUP(2018,DEMANDS!$H$2:$CL$25,MATCH($E71,DEMANDS!$F$2:$F$25,0),FALSE)</f>
        <v>0.45987245824692807</v>
      </c>
      <c r="AD71" s="10">
        <f>HLOOKUP(REG_TRA_DEMANDS!AD$3,'BY-Demands'!$J$5:$AK$14,MATCH($E71,'BY-Demands'!$I$5:$I$14,0),FALSE)*HLOOKUP(REG_TRA_DEMANDS!$F71,DEMANDS!$H$2:$CL$25,MATCH($E71,DEMANDS!$F$2:$F$25,0),FALSE)/HLOOKUP(2018,DEMANDS!$H$2:$CL$25,MATCH($E71,DEMANDS!$F$2:$F$25,0),FALSE)</f>
        <v>0.49183169422745049</v>
      </c>
      <c r="AE71" s="10">
        <f>HLOOKUP(REG_TRA_DEMANDS!AE$3,'BY-Demands'!$J$5:$AK$14,MATCH($E71,'BY-Demands'!$I$5:$I$14,0),FALSE)*HLOOKUP(REG_TRA_DEMANDS!$F71,DEMANDS!$H$2:$CL$25,MATCH($E71,DEMANDS!$F$2:$F$25,0),FALSE)/HLOOKUP(2018,DEMANDS!$H$2:$CL$25,MATCH($E71,DEMANDS!$F$2:$F$25,0),FALSE)</f>
        <v>0.90598987482461679</v>
      </c>
      <c r="AF71" s="10">
        <f>HLOOKUP(REG_TRA_DEMANDS!AF$3,'BY-Demands'!$J$5:$AK$14,MATCH($E71,'BY-Demands'!$I$5:$I$14,0),FALSE)*HLOOKUP(REG_TRA_DEMANDS!$F71,DEMANDS!$H$2:$CL$25,MATCH($E71,DEMANDS!$F$2:$F$25,0),FALSE)/HLOOKUP(2018,DEMANDS!$H$2:$CL$25,MATCH($E71,DEMANDS!$F$2:$F$25,0),FALSE)</f>
        <v>0.52334163754368379</v>
      </c>
    </row>
    <row r="72" spans="4:32" x14ac:dyDescent="0.25">
      <c r="D72" s="1" t="s">
        <v>8</v>
      </c>
      <c r="E72" s="1" t="str">
        <f>DEMANDS!$F$19</f>
        <v>TRAPL</v>
      </c>
      <c r="F72" s="1">
        <v>2034</v>
      </c>
      <c r="G72" s="10">
        <f>HLOOKUP(REG_TRA_DEMANDS!G$3,'BY-Demands'!$J$5:$AK$14,MATCH($E72,'BY-Demands'!$I$5:$I$14,0),FALSE)*HLOOKUP(REG_TRA_DEMANDS!$F72,DEMANDS!$H$2:$CL$25,MATCH($E72,DEMANDS!$F$2:$F$25,0),FALSE)/HLOOKUP(2018,DEMANDS!$H$2:$CL$25,MATCH($E72,DEMANDS!$F$2:$F$25,0),FALSE)</f>
        <v>0.46163902218631281</v>
      </c>
      <c r="H72" s="10">
        <f>HLOOKUP(REG_TRA_DEMANDS!H$3,'BY-Demands'!$J$5:$AK$14,MATCH($E72,'BY-Demands'!$I$5:$I$14,0),FALSE)*HLOOKUP(REG_TRA_DEMANDS!$F72,DEMANDS!$H$2:$CL$25,MATCH($E72,DEMANDS!$F$2:$F$25,0),FALSE)/HLOOKUP(2018,DEMANDS!$H$2:$CL$25,MATCH($E72,DEMANDS!$F$2:$F$25,0),FALSE)</f>
        <v>8.2238043592960359</v>
      </c>
      <c r="I72" s="10">
        <f>HLOOKUP(REG_TRA_DEMANDS!I$3,'BY-Demands'!$J$5:$AK$14,MATCH($E72,'BY-Demands'!$I$5:$I$14,0),FALSE)*HLOOKUP(REG_TRA_DEMANDS!$F72,DEMANDS!$H$2:$CL$25,MATCH($E72,DEMANDS!$F$2:$F$25,0),FALSE)/HLOOKUP(2018,DEMANDS!$H$2:$CL$25,MATCH($E72,DEMANDS!$F$2:$F$25,0),FALSE)</f>
        <v>1.6616101367052061</v>
      </c>
      <c r="J72" s="10">
        <f>HLOOKUP(REG_TRA_DEMANDS!J$3,'BY-Demands'!$J$5:$AK$14,MATCH($E72,'BY-Demands'!$I$5:$I$14,0),FALSE)*HLOOKUP(REG_TRA_DEMANDS!$F72,DEMANDS!$H$2:$CL$25,MATCH($E72,DEMANDS!$F$2:$F$25,0),FALSE)/HLOOKUP(2018,DEMANDS!$H$2:$CL$25,MATCH($E72,DEMANDS!$F$2:$F$25,0),FALSE)</f>
        <v>0.80013189984228739</v>
      </c>
      <c r="K72" s="10">
        <f>HLOOKUP(REG_TRA_DEMANDS!K$3,'BY-Demands'!$J$5:$AK$14,MATCH($E72,'BY-Demands'!$I$5:$I$14,0),FALSE)*HLOOKUP(REG_TRA_DEMANDS!$F72,DEMANDS!$H$2:$CL$25,MATCH($E72,DEMANDS!$F$2:$F$25,0),FALSE)/HLOOKUP(2018,DEMANDS!$H$2:$CL$25,MATCH($E72,DEMANDS!$F$2:$F$25,0),FALSE)</f>
        <v>0.59449167686814586</v>
      </c>
      <c r="L72" s="10">
        <f>HLOOKUP(REG_TRA_DEMANDS!L$3,'BY-Demands'!$J$5:$AK$14,MATCH($E72,'BY-Demands'!$I$5:$I$14,0),FALSE)*HLOOKUP(REG_TRA_DEMANDS!$F72,DEMANDS!$H$2:$CL$25,MATCH($E72,DEMANDS!$F$2:$F$25,0),FALSE)/HLOOKUP(2018,DEMANDS!$H$2:$CL$25,MATCH($E72,DEMANDS!$F$2:$F$25,0),FALSE)</f>
        <v>0.30611105679368544</v>
      </c>
      <c r="M72" s="10">
        <f>HLOOKUP(REG_TRA_DEMANDS!M$3,'BY-Demands'!$J$5:$AK$14,MATCH($E72,'BY-Demands'!$I$5:$I$14,0),FALSE)*HLOOKUP(REG_TRA_DEMANDS!$F72,DEMANDS!$H$2:$CL$25,MATCH($E72,DEMANDS!$F$2:$F$25,0),FALSE)/HLOOKUP(2018,DEMANDS!$H$2:$CL$25,MATCH($E72,DEMANDS!$F$2:$F$25,0),FALSE)</f>
        <v>0.83177991466656154</v>
      </c>
      <c r="N72" s="10">
        <f>HLOOKUP(REG_TRA_DEMANDS!N$3,'BY-Demands'!$J$5:$AK$14,MATCH($E72,'BY-Demands'!$I$5:$I$14,0),FALSE)*HLOOKUP(REG_TRA_DEMANDS!$F72,DEMANDS!$H$2:$CL$25,MATCH($E72,DEMANDS!$F$2:$F$25,0),FALSE)/HLOOKUP(2018,DEMANDS!$H$2:$CL$25,MATCH($E72,DEMANDS!$F$2:$F$25,0),FALSE)</f>
        <v>1.4144533273088877</v>
      </c>
      <c r="O72" s="10">
        <f>HLOOKUP(REG_TRA_DEMANDS!O$3,'BY-Demands'!$J$5:$AK$14,MATCH($E72,'BY-Demands'!$I$5:$I$14,0),FALSE)*HLOOKUP(REG_TRA_DEMANDS!$F72,DEMANDS!$H$2:$CL$25,MATCH($E72,DEMANDS!$F$2:$F$25,0),FALSE)/HLOOKUP(2018,DEMANDS!$H$2:$CL$25,MATCH($E72,DEMANDS!$F$2:$F$25,0),FALSE)</f>
        <v>0.6096541848039676</v>
      </c>
      <c r="P72" s="10">
        <f>HLOOKUP(REG_TRA_DEMANDS!P$3,'BY-Demands'!$J$5:$AK$14,MATCH($E72,'BY-Demands'!$I$5:$I$14,0),FALSE)*HLOOKUP(REG_TRA_DEMANDS!$F72,DEMANDS!$H$2:$CL$25,MATCH($E72,DEMANDS!$F$2:$F$25,0),FALSE)/HLOOKUP(2018,DEMANDS!$H$2:$CL$25,MATCH($E72,DEMANDS!$F$2:$F$25,0),FALSE)</f>
        <v>0.67563681434126421</v>
      </c>
      <c r="Q72" s="10">
        <f>HLOOKUP(REG_TRA_DEMANDS!Q$3,'BY-Demands'!$J$5:$AK$14,MATCH($E72,'BY-Demands'!$I$5:$I$14,0),FALSE)*HLOOKUP(REG_TRA_DEMANDS!$F72,DEMANDS!$H$2:$CL$25,MATCH($E72,DEMANDS!$F$2:$F$25,0),FALSE)/HLOOKUP(2018,DEMANDS!$H$2:$CL$25,MATCH($E72,DEMANDS!$F$2:$F$25,0),FALSE)</f>
        <v>1.2008701524088417</v>
      </c>
      <c r="R72" s="10">
        <f>HLOOKUP(REG_TRA_DEMANDS!R$3,'BY-Demands'!$J$5:$AK$14,MATCH($E72,'BY-Demands'!$I$5:$I$14,0),FALSE)*HLOOKUP(REG_TRA_DEMANDS!$F72,DEMANDS!$H$2:$CL$25,MATCH($E72,DEMANDS!$F$2:$F$25,0),FALSE)/HLOOKUP(2018,DEMANDS!$H$2:$CL$25,MATCH($E72,DEMANDS!$F$2:$F$25,0),FALSE)</f>
        <v>1.0283101977896485</v>
      </c>
      <c r="S72" s="10">
        <f>HLOOKUP(REG_TRA_DEMANDS!S$3,'BY-Demands'!$J$5:$AK$14,MATCH($E72,'BY-Demands'!$I$5:$I$14,0),FALSE)*HLOOKUP(REG_TRA_DEMANDS!$F72,DEMANDS!$H$2:$CL$25,MATCH($E72,DEMANDS!$F$2:$F$25,0),FALSE)/HLOOKUP(2018,DEMANDS!$H$2:$CL$25,MATCH($E72,DEMANDS!$F$2:$F$25,0),FALSE)</f>
        <v>0.92198496660743667</v>
      </c>
      <c r="T72" s="10">
        <f>HLOOKUP(REG_TRA_DEMANDS!T$3,'BY-Demands'!$J$5:$AK$14,MATCH($E72,'BY-Demands'!$I$5:$I$14,0),FALSE)*HLOOKUP(REG_TRA_DEMANDS!$F72,DEMANDS!$H$2:$CL$25,MATCH($E72,DEMANDS!$F$2:$F$25,0),FALSE)/HLOOKUP(2018,DEMANDS!$H$2:$CL$25,MATCH($E72,DEMANDS!$F$2:$F$25,0),FALSE)</f>
        <v>3.759490809106206</v>
      </c>
      <c r="U72" s="10">
        <f>HLOOKUP(REG_TRA_DEMANDS!U$3,'BY-Demands'!$J$5:$AK$14,MATCH($E72,'BY-Demands'!$I$5:$I$14,0),FALSE)*HLOOKUP(REG_TRA_DEMANDS!$F72,DEMANDS!$H$2:$CL$25,MATCH($E72,DEMANDS!$F$2:$F$25,0),FALSE)/HLOOKUP(2018,DEMANDS!$H$2:$CL$25,MATCH($E72,DEMANDS!$F$2:$F$25,0),FALSE)</f>
        <v>1.2502728605366182</v>
      </c>
      <c r="V72" s="10">
        <f>HLOOKUP(REG_TRA_DEMANDS!V$3,'BY-Demands'!$J$5:$AK$14,MATCH($E72,'BY-Demands'!$I$5:$I$14,0),FALSE)*HLOOKUP(REG_TRA_DEMANDS!$F72,DEMANDS!$H$2:$CL$25,MATCH($E72,DEMANDS!$F$2:$F$25,0),FALSE)/HLOOKUP(2018,DEMANDS!$H$2:$CL$25,MATCH($E72,DEMANDS!$F$2:$F$25,0),FALSE)</f>
        <v>1.3850232735174799</v>
      </c>
      <c r="W72" s="10">
        <f>HLOOKUP(REG_TRA_DEMANDS!W$3,'BY-Demands'!$J$5:$AK$14,MATCH($E72,'BY-Demands'!$I$5:$I$14,0),FALSE)*HLOOKUP(REG_TRA_DEMANDS!$F72,DEMANDS!$H$2:$CL$25,MATCH($E72,DEMANDS!$F$2:$F$25,0),FALSE)/HLOOKUP(2018,DEMANDS!$H$2:$CL$25,MATCH($E72,DEMANDS!$F$2:$F$25,0),FALSE)</f>
        <v>1.339913818641091</v>
      </c>
      <c r="X72" s="10">
        <f>HLOOKUP(REG_TRA_DEMANDS!X$3,'BY-Demands'!$J$5:$AK$14,MATCH($E72,'BY-Demands'!$I$5:$I$14,0),FALSE)*HLOOKUP(REG_TRA_DEMANDS!$F72,DEMANDS!$H$2:$CL$25,MATCH($E72,DEMANDS!$F$2:$F$25,0),FALSE)/HLOOKUP(2018,DEMANDS!$H$2:$CL$25,MATCH($E72,DEMANDS!$F$2:$F$25,0),FALSE)</f>
        <v>0.84380777681120234</v>
      </c>
      <c r="Y72" s="10">
        <f>HLOOKUP(REG_TRA_DEMANDS!Y$3,'BY-Demands'!$J$5:$AK$14,MATCH($E72,'BY-Demands'!$I$5:$I$14,0),FALSE)*HLOOKUP(REG_TRA_DEMANDS!$F72,DEMANDS!$H$2:$CL$25,MATCH($E72,DEMANDS!$F$2:$F$25,0),FALSE)/HLOOKUP(2018,DEMANDS!$H$2:$CL$25,MATCH($E72,DEMANDS!$F$2:$F$25,0),FALSE)</f>
        <v>1.9171180352444879</v>
      </c>
      <c r="Z72" s="10">
        <f>HLOOKUP(REG_TRA_DEMANDS!Z$3,'BY-Demands'!$J$5:$AK$14,MATCH($E72,'BY-Demands'!$I$5:$I$14,0),FALSE)*HLOOKUP(REG_TRA_DEMANDS!$F72,DEMANDS!$H$2:$CL$25,MATCH($E72,DEMANDS!$F$2:$F$25,0),FALSE)/HLOOKUP(2018,DEMANDS!$H$2:$CL$25,MATCH($E72,DEMANDS!$F$2:$F$25,0),FALSE)</f>
        <v>0.24732345449694104</v>
      </c>
      <c r="AA72" s="10">
        <f>HLOOKUP(REG_TRA_DEMANDS!AA$3,'BY-Demands'!$J$5:$AK$14,MATCH($E72,'BY-Demands'!$I$5:$I$14,0),FALSE)*HLOOKUP(REG_TRA_DEMANDS!$F72,DEMANDS!$H$2:$CL$25,MATCH($E72,DEMANDS!$F$2:$F$25,0),FALSE)/HLOOKUP(2018,DEMANDS!$H$2:$CL$25,MATCH($E72,DEMANDS!$F$2:$F$25,0),FALSE)</f>
        <v>1.0630770701735008</v>
      </c>
      <c r="AB72" s="10">
        <f>HLOOKUP(REG_TRA_DEMANDS!AB$3,'BY-Demands'!$J$5:$AK$14,MATCH($E72,'BY-Demands'!$I$5:$I$14,0),FALSE)*HLOOKUP(REG_TRA_DEMANDS!$F72,DEMANDS!$H$2:$CL$25,MATCH($E72,DEMANDS!$F$2:$F$25,0),FALSE)/HLOOKUP(2018,DEMANDS!$H$2:$CL$25,MATCH($E72,DEMANDS!$F$2:$F$25,0),FALSE)</f>
        <v>0.5572252540912741</v>
      </c>
      <c r="AC72" s="10">
        <f>HLOOKUP(REG_TRA_DEMANDS!AC$3,'BY-Demands'!$J$5:$AK$14,MATCH($E72,'BY-Demands'!$I$5:$I$14,0),FALSE)*HLOOKUP(REG_TRA_DEMANDS!$F72,DEMANDS!$H$2:$CL$25,MATCH($E72,DEMANDS!$F$2:$F$25,0),FALSE)/HLOOKUP(2018,DEMANDS!$H$2:$CL$25,MATCH($E72,DEMANDS!$F$2:$F$25,0),FALSE)</f>
        <v>0.46445131212204926</v>
      </c>
      <c r="AD72" s="10">
        <f>HLOOKUP(REG_TRA_DEMANDS!AD$3,'BY-Demands'!$J$5:$AK$14,MATCH($E72,'BY-Demands'!$I$5:$I$14,0),FALSE)*HLOOKUP(REG_TRA_DEMANDS!$F72,DEMANDS!$H$2:$CL$25,MATCH($E72,DEMANDS!$F$2:$F$25,0),FALSE)/HLOOKUP(2018,DEMANDS!$H$2:$CL$25,MATCH($E72,DEMANDS!$F$2:$F$25,0),FALSE)</f>
        <v>0.49672875953030798</v>
      </c>
      <c r="AE72" s="10">
        <f>HLOOKUP(REG_TRA_DEMANDS!AE$3,'BY-Demands'!$J$5:$AK$14,MATCH($E72,'BY-Demands'!$I$5:$I$14,0),FALSE)*HLOOKUP(REG_TRA_DEMANDS!$F72,DEMANDS!$H$2:$CL$25,MATCH($E72,DEMANDS!$F$2:$F$25,0),FALSE)/HLOOKUP(2018,DEMANDS!$H$2:$CL$25,MATCH($E72,DEMANDS!$F$2:$F$25,0),FALSE)</f>
        <v>0.9150106265021043</v>
      </c>
      <c r="AF72" s="10">
        <f>HLOOKUP(REG_TRA_DEMANDS!AF$3,'BY-Demands'!$J$5:$AK$14,MATCH($E72,'BY-Demands'!$I$5:$I$14,0),FALSE)*HLOOKUP(REG_TRA_DEMANDS!$F72,DEMANDS!$H$2:$CL$25,MATCH($E72,DEMANDS!$F$2:$F$25,0),FALSE)/HLOOKUP(2018,DEMANDS!$H$2:$CL$25,MATCH($E72,DEMANDS!$F$2:$F$25,0),FALSE)</f>
        <v>0.52855244076119778</v>
      </c>
    </row>
    <row r="73" spans="4:32" x14ac:dyDescent="0.25">
      <c r="D73" s="1" t="s">
        <v>8</v>
      </c>
      <c r="E73" s="1" t="str">
        <f>DEMANDS!$F$19</f>
        <v>TRAPL</v>
      </c>
      <c r="F73" s="1">
        <v>2035</v>
      </c>
      <c r="G73" s="10">
        <f>HLOOKUP(REG_TRA_DEMANDS!G$3,'BY-Demands'!$J$5:$AK$14,MATCH($E73,'BY-Demands'!$I$5:$I$14,0),FALSE)*HLOOKUP(REG_TRA_DEMANDS!$F73,DEMANDS!$H$2:$CL$25,MATCH($E73,DEMANDS!$F$2:$F$25,0),FALSE)/HLOOKUP(2018,DEMANDS!$H$2:$CL$25,MATCH($E73,DEMANDS!$F$2:$F$25,0),FALSE)</f>
        <v>0.46619188419560054</v>
      </c>
      <c r="H73" s="10">
        <f>HLOOKUP(REG_TRA_DEMANDS!H$3,'BY-Demands'!$J$5:$AK$14,MATCH($E73,'BY-Demands'!$I$5:$I$14,0),FALSE)*HLOOKUP(REG_TRA_DEMANDS!$F73,DEMANDS!$H$2:$CL$25,MATCH($E73,DEMANDS!$F$2:$F$25,0),FALSE)/HLOOKUP(2018,DEMANDS!$H$2:$CL$25,MATCH($E73,DEMANDS!$F$2:$F$25,0),FALSE)</f>
        <v>8.3049106883535959</v>
      </c>
      <c r="I73" s="10">
        <f>HLOOKUP(REG_TRA_DEMANDS!I$3,'BY-Demands'!$J$5:$AK$14,MATCH($E73,'BY-Demands'!$I$5:$I$14,0),FALSE)*HLOOKUP(REG_TRA_DEMANDS!$F73,DEMANDS!$H$2:$CL$25,MATCH($E73,DEMANDS!$F$2:$F$25,0),FALSE)/HLOOKUP(2018,DEMANDS!$H$2:$CL$25,MATCH($E73,DEMANDS!$F$2:$F$25,0),FALSE)</f>
        <v>1.6779975764624095</v>
      </c>
      <c r="J73" s="10">
        <f>HLOOKUP(REG_TRA_DEMANDS!J$3,'BY-Demands'!$J$5:$AK$14,MATCH($E73,'BY-Demands'!$I$5:$I$14,0),FALSE)*HLOOKUP(REG_TRA_DEMANDS!$F73,DEMANDS!$H$2:$CL$25,MATCH($E73,DEMANDS!$F$2:$F$25,0),FALSE)/HLOOKUP(2018,DEMANDS!$H$2:$CL$25,MATCH($E73,DEMANDS!$F$2:$F$25,0),FALSE)</f>
        <v>0.80802310910782671</v>
      </c>
      <c r="K73" s="10">
        <f>HLOOKUP(REG_TRA_DEMANDS!K$3,'BY-Demands'!$J$5:$AK$14,MATCH($E73,'BY-Demands'!$I$5:$I$14,0),FALSE)*HLOOKUP(REG_TRA_DEMANDS!$F73,DEMANDS!$H$2:$CL$25,MATCH($E73,DEMANDS!$F$2:$F$25,0),FALSE)/HLOOKUP(2018,DEMANDS!$H$2:$CL$25,MATCH($E73,DEMANDS!$F$2:$F$25,0),FALSE)</f>
        <v>0.60035478297566713</v>
      </c>
      <c r="L73" s="10">
        <f>HLOOKUP(REG_TRA_DEMANDS!L$3,'BY-Demands'!$J$5:$AK$14,MATCH($E73,'BY-Demands'!$I$5:$I$14,0),FALSE)*HLOOKUP(REG_TRA_DEMANDS!$F73,DEMANDS!$H$2:$CL$25,MATCH($E73,DEMANDS!$F$2:$F$25,0),FALSE)/HLOOKUP(2018,DEMANDS!$H$2:$CL$25,MATCH($E73,DEMANDS!$F$2:$F$25,0),FALSE)</f>
        <v>0.30913004204865463</v>
      </c>
      <c r="M73" s="10">
        <f>HLOOKUP(REG_TRA_DEMANDS!M$3,'BY-Demands'!$J$5:$AK$14,MATCH($E73,'BY-Demands'!$I$5:$I$14,0),FALSE)*HLOOKUP(REG_TRA_DEMANDS!$F73,DEMANDS!$H$2:$CL$25,MATCH($E73,DEMANDS!$F$2:$F$25,0),FALSE)/HLOOKUP(2018,DEMANDS!$H$2:$CL$25,MATCH($E73,DEMANDS!$F$2:$F$25,0),FALSE)</f>
        <v>0.83998324885533726</v>
      </c>
      <c r="N73" s="10">
        <f>HLOOKUP(REG_TRA_DEMANDS!N$3,'BY-Demands'!$J$5:$AK$14,MATCH($E73,'BY-Demands'!$I$5:$I$14,0),FALSE)*HLOOKUP(REG_TRA_DEMANDS!$F73,DEMANDS!$H$2:$CL$25,MATCH($E73,DEMANDS!$F$2:$F$25,0),FALSE)/HLOOKUP(2018,DEMANDS!$H$2:$CL$25,MATCH($E73,DEMANDS!$F$2:$F$25,0),FALSE)</f>
        <v>1.4284032113271763</v>
      </c>
      <c r="O73" s="10">
        <f>HLOOKUP(REG_TRA_DEMANDS!O$3,'BY-Demands'!$J$5:$AK$14,MATCH($E73,'BY-Demands'!$I$5:$I$14,0),FALSE)*HLOOKUP(REG_TRA_DEMANDS!$F73,DEMANDS!$H$2:$CL$25,MATCH($E73,DEMANDS!$F$2:$F$25,0),FALSE)/HLOOKUP(2018,DEMANDS!$H$2:$CL$25,MATCH($E73,DEMANDS!$F$2:$F$25,0),FALSE)</f>
        <v>0.6156668294102482</v>
      </c>
      <c r="P73" s="10">
        <f>HLOOKUP(REG_TRA_DEMANDS!P$3,'BY-Demands'!$J$5:$AK$14,MATCH($E73,'BY-Demands'!$I$5:$I$14,0),FALSE)*HLOOKUP(REG_TRA_DEMANDS!$F73,DEMANDS!$H$2:$CL$25,MATCH($E73,DEMANDS!$F$2:$F$25,0),FALSE)/HLOOKUP(2018,DEMANDS!$H$2:$CL$25,MATCH($E73,DEMANDS!$F$2:$F$25,0),FALSE)</f>
        <v>0.68230020507786682</v>
      </c>
      <c r="Q73" s="10">
        <f>HLOOKUP(REG_TRA_DEMANDS!Q$3,'BY-Demands'!$J$5:$AK$14,MATCH($E73,'BY-Demands'!$I$5:$I$14,0),FALSE)*HLOOKUP(REG_TRA_DEMANDS!$F73,DEMANDS!$H$2:$CL$25,MATCH($E73,DEMANDS!$F$2:$F$25,0),FALSE)/HLOOKUP(2018,DEMANDS!$H$2:$CL$25,MATCH($E73,DEMANDS!$F$2:$F$25,0),FALSE)</f>
        <v>1.2127135968150278</v>
      </c>
      <c r="R73" s="10">
        <f>HLOOKUP(REG_TRA_DEMANDS!R$3,'BY-Demands'!$J$5:$AK$14,MATCH($E73,'BY-Demands'!$I$5:$I$14,0),FALSE)*HLOOKUP(REG_TRA_DEMANDS!$F73,DEMANDS!$H$2:$CL$25,MATCH($E73,DEMANDS!$F$2:$F$25,0),FALSE)/HLOOKUP(2018,DEMANDS!$H$2:$CL$25,MATCH($E73,DEMANDS!$F$2:$F$25,0),FALSE)</f>
        <v>1.0384517893975391</v>
      </c>
      <c r="S73" s="10">
        <f>HLOOKUP(REG_TRA_DEMANDS!S$3,'BY-Demands'!$J$5:$AK$14,MATCH($E73,'BY-Demands'!$I$5:$I$14,0),FALSE)*HLOOKUP(REG_TRA_DEMANDS!$F73,DEMANDS!$H$2:$CL$25,MATCH($E73,DEMANDS!$F$2:$F$25,0),FALSE)/HLOOKUP(2018,DEMANDS!$H$2:$CL$25,MATCH($E73,DEMANDS!$F$2:$F$25,0),FALSE)</f>
        <v>0.93107793779458048</v>
      </c>
      <c r="T73" s="10">
        <f>HLOOKUP(REG_TRA_DEMANDS!T$3,'BY-Demands'!$J$5:$AK$14,MATCH($E73,'BY-Demands'!$I$5:$I$14,0),FALSE)*HLOOKUP(REG_TRA_DEMANDS!$F73,DEMANDS!$H$2:$CL$25,MATCH($E73,DEMANDS!$F$2:$F$25,0),FALSE)/HLOOKUP(2018,DEMANDS!$H$2:$CL$25,MATCH($E73,DEMANDS!$F$2:$F$25,0),FALSE)</f>
        <v>3.7965683568359943</v>
      </c>
      <c r="U73" s="10">
        <f>HLOOKUP(REG_TRA_DEMANDS!U$3,'BY-Demands'!$J$5:$AK$14,MATCH($E73,'BY-Demands'!$I$5:$I$14,0),FALSE)*HLOOKUP(REG_TRA_DEMANDS!$F73,DEMANDS!$H$2:$CL$25,MATCH($E73,DEMANDS!$F$2:$F$25,0),FALSE)/HLOOKUP(2018,DEMANDS!$H$2:$CL$25,MATCH($E73,DEMANDS!$F$2:$F$25,0),FALSE)</f>
        <v>1.2626035334962435</v>
      </c>
      <c r="V73" s="10">
        <f>HLOOKUP(REG_TRA_DEMANDS!V$3,'BY-Demands'!$J$5:$AK$14,MATCH($E73,'BY-Demands'!$I$5:$I$14,0),FALSE)*HLOOKUP(REG_TRA_DEMANDS!$F73,DEMANDS!$H$2:$CL$25,MATCH($E73,DEMANDS!$F$2:$F$25,0),FALSE)/HLOOKUP(2018,DEMANDS!$H$2:$CL$25,MATCH($E73,DEMANDS!$F$2:$F$25,0),FALSE)</f>
        <v>1.3986829069993134</v>
      </c>
      <c r="W73" s="10">
        <f>HLOOKUP(REG_TRA_DEMANDS!W$3,'BY-Demands'!$J$5:$AK$14,MATCH($E73,'BY-Demands'!$I$5:$I$14,0),FALSE)*HLOOKUP(REG_TRA_DEMANDS!$F73,DEMANDS!$H$2:$CL$25,MATCH($E73,DEMANDS!$F$2:$F$25,0),FALSE)/HLOOKUP(2018,DEMANDS!$H$2:$CL$25,MATCH($E73,DEMANDS!$F$2:$F$25,0),FALSE)</f>
        <v>1.3531285652881986</v>
      </c>
      <c r="X73" s="10">
        <f>HLOOKUP(REG_TRA_DEMANDS!X$3,'BY-Demands'!$J$5:$AK$14,MATCH($E73,'BY-Demands'!$I$5:$I$14,0),FALSE)*HLOOKUP(REG_TRA_DEMANDS!$F73,DEMANDS!$H$2:$CL$25,MATCH($E73,DEMANDS!$F$2:$F$25,0),FALSE)/HLOOKUP(2018,DEMANDS!$H$2:$CL$25,MATCH($E73,DEMANDS!$F$2:$F$25,0),FALSE)</f>
        <v>0.85212973441346662</v>
      </c>
      <c r="Y73" s="10">
        <f>HLOOKUP(REG_TRA_DEMANDS!Y$3,'BY-Demands'!$J$5:$AK$14,MATCH($E73,'BY-Demands'!$I$5:$I$14,0),FALSE)*HLOOKUP(REG_TRA_DEMANDS!$F73,DEMANDS!$H$2:$CL$25,MATCH($E73,DEMANDS!$F$2:$F$25,0),FALSE)/HLOOKUP(2018,DEMANDS!$H$2:$CL$25,MATCH($E73,DEMANDS!$F$2:$F$25,0),FALSE)</f>
        <v>1.9360253924012714</v>
      </c>
      <c r="Z73" s="10">
        <f>HLOOKUP(REG_TRA_DEMANDS!Z$3,'BY-Demands'!$J$5:$AK$14,MATCH($E73,'BY-Demands'!$I$5:$I$14,0),FALSE)*HLOOKUP(REG_TRA_DEMANDS!$F73,DEMANDS!$H$2:$CL$25,MATCH($E73,DEMANDS!$F$2:$F$25,0),FALSE)/HLOOKUP(2018,DEMANDS!$H$2:$CL$25,MATCH($E73,DEMANDS!$F$2:$F$25,0),FALSE)</f>
        <v>0.24976265375408371</v>
      </c>
      <c r="AA73" s="10">
        <f>HLOOKUP(REG_TRA_DEMANDS!AA$3,'BY-Demands'!$J$5:$AK$14,MATCH($E73,'BY-Demands'!$I$5:$I$14,0),FALSE)*HLOOKUP(REG_TRA_DEMANDS!$F73,DEMANDS!$H$2:$CL$25,MATCH($E73,DEMANDS!$F$2:$F$25,0),FALSE)/HLOOKUP(2018,DEMANDS!$H$2:$CL$25,MATCH($E73,DEMANDS!$F$2:$F$25,0),FALSE)</f>
        <v>1.0735615460802721</v>
      </c>
      <c r="AB73" s="10">
        <f>HLOOKUP(REG_TRA_DEMANDS!AB$3,'BY-Demands'!$J$5:$AK$14,MATCH($E73,'BY-Demands'!$I$5:$I$14,0),FALSE)*HLOOKUP(REG_TRA_DEMANDS!$F73,DEMANDS!$H$2:$CL$25,MATCH($E73,DEMANDS!$F$2:$F$25,0),FALSE)/HLOOKUP(2018,DEMANDS!$H$2:$CL$25,MATCH($E73,DEMANDS!$F$2:$F$25,0),FALSE)</f>
        <v>0.56272082437030468</v>
      </c>
      <c r="AC73" s="10">
        <f>HLOOKUP(REG_TRA_DEMANDS!AC$3,'BY-Demands'!$J$5:$AK$14,MATCH($E73,'BY-Demands'!$I$5:$I$14,0),FALSE)*HLOOKUP(REG_TRA_DEMANDS!$F73,DEMANDS!$H$2:$CL$25,MATCH($E73,DEMANDS!$F$2:$F$25,0),FALSE)/HLOOKUP(2018,DEMANDS!$H$2:$CL$25,MATCH($E73,DEMANDS!$F$2:$F$25,0),FALSE)</f>
        <v>0.46903191001888583</v>
      </c>
      <c r="AD73" s="10">
        <f>HLOOKUP(REG_TRA_DEMANDS!AD$3,'BY-Demands'!$J$5:$AK$14,MATCH($E73,'BY-Demands'!$I$5:$I$14,0),FALSE)*HLOOKUP(REG_TRA_DEMANDS!$F73,DEMANDS!$H$2:$CL$25,MATCH($E73,DEMANDS!$F$2:$F$25,0),FALSE)/HLOOKUP(2018,DEMANDS!$H$2:$CL$25,MATCH($E73,DEMANDS!$F$2:$F$25,0),FALSE)</f>
        <v>0.50162769005718488</v>
      </c>
      <c r="AE73" s="10">
        <f>HLOOKUP(REG_TRA_DEMANDS!AE$3,'BY-Demands'!$J$5:$AK$14,MATCH($E73,'BY-Demands'!$I$5:$I$14,0),FALSE)*HLOOKUP(REG_TRA_DEMANDS!$F73,DEMANDS!$H$2:$CL$25,MATCH($E73,DEMANDS!$F$2:$F$25,0),FALSE)/HLOOKUP(2018,DEMANDS!$H$2:$CL$25,MATCH($E73,DEMANDS!$F$2:$F$25,0),FALSE)</f>
        <v>0.92403481405836052</v>
      </c>
      <c r="AF73" s="10">
        <f>HLOOKUP(REG_TRA_DEMANDS!AF$3,'BY-Demands'!$J$5:$AK$14,MATCH($E73,'BY-Demands'!$I$5:$I$14,0),FALSE)*HLOOKUP(REG_TRA_DEMANDS!$F73,DEMANDS!$H$2:$CL$25,MATCH($E73,DEMANDS!$F$2:$F$25,0),FALSE)/HLOOKUP(2018,DEMANDS!$H$2:$CL$25,MATCH($E73,DEMANDS!$F$2:$F$25,0),FALSE)</f>
        <v>0.53376522870113652</v>
      </c>
    </row>
    <row r="74" spans="4:32" x14ac:dyDescent="0.25">
      <c r="D74" s="1" t="s">
        <v>8</v>
      </c>
      <c r="E74" s="1" t="str">
        <f>DEMANDS!$F$19</f>
        <v>TRAPL</v>
      </c>
      <c r="F74" s="1">
        <v>2036</v>
      </c>
      <c r="G74" s="10">
        <f>HLOOKUP(REG_TRA_DEMANDS!G$3,'BY-Demands'!$J$5:$AK$14,MATCH($E74,'BY-Demands'!$I$5:$I$14,0),FALSE)*HLOOKUP(REG_TRA_DEMANDS!$F74,DEMANDS!$H$2:$CL$25,MATCH($E74,DEMANDS!$F$2:$F$25,0),FALSE)/HLOOKUP(2018,DEMANDS!$H$2:$CL$25,MATCH($E74,DEMANDS!$F$2:$F$25,0),FALSE)</f>
        <v>0.47073936889363677</v>
      </c>
      <c r="H74" s="10">
        <f>HLOOKUP(REG_TRA_DEMANDS!H$3,'BY-Demands'!$J$5:$AK$14,MATCH($E74,'BY-Demands'!$I$5:$I$14,0),FALSE)*HLOOKUP(REG_TRA_DEMANDS!$F74,DEMANDS!$H$2:$CL$25,MATCH($E74,DEMANDS!$F$2:$F$25,0),FALSE)/HLOOKUP(2018,DEMANDS!$H$2:$CL$25,MATCH($E74,DEMANDS!$F$2:$F$25,0),FALSE)</f>
        <v>8.3859212240453758</v>
      </c>
      <c r="I74" s="10">
        <f>HLOOKUP(REG_TRA_DEMANDS!I$3,'BY-Demands'!$J$5:$AK$14,MATCH($E74,'BY-Demands'!$I$5:$I$14,0),FALSE)*HLOOKUP(REG_TRA_DEMANDS!$F74,DEMANDS!$H$2:$CL$25,MATCH($E74,DEMANDS!$F$2:$F$25,0),FALSE)/HLOOKUP(2018,DEMANDS!$H$2:$CL$25,MATCH($E74,DEMANDS!$F$2:$F$25,0),FALSE)</f>
        <v>1.6943656612811129</v>
      </c>
      <c r="J74" s="10">
        <f>HLOOKUP(REG_TRA_DEMANDS!J$3,'BY-Demands'!$J$5:$AK$14,MATCH($E74,'BY-Demands'!$I$5:$I$14,0),FALSE)*HLOOKUP(REG_TRA_DEMANDS!$F74,DEMANDS!$H$2:$CL$25,MATCH($E74,DEMANDS!$F$2:$F$25,0),FALSE)/HLOOKUP(2018,DEMANDS!$H$2:$CL$25,MATCH($E74,DEMANDS!$F$2:$F$25,0),FALSE)</f>
        <v>0.81590499819447981</v>
      </c>
      <c r="K74" s="10">
        <f>HLOOKUP(REG_TRA_DEMANDS!K$3,'BY-Demands'!$J$5:$AK$14,MATCH($E74,'BY-Demands'!$I$5:$I$14,0),FALSE)*HLOOKUP(REG_TRA_DEMANDS!$F74,DEMANDS!$H$2:$CL$25,MATCH($E74,DEMANDS!$F$2:$F$25,0),FALSE)/HLOOKUP(2018,DEMANDS!$H$2:$CL$25,MATCH($E74,DEMANDS!$F$2:$F$25,0),FALSE)</f>
        <v>0.60621096426394816</v>
      </c>
      <c r="L74" s="10">
        <f>HLOOKUP(REG_TRA_DEMANDS!L$3,'BY-Demands'!$J$5:$AK$14,MATCH($E74,'BY-Demands'!$I$5:$I$14,0),FALSE)*HLOOKUP(REG_TRA_DEMANDS!$F74,DEMANDS!$H$2:$CL$25,MATCH($E74,DEMANDS!$F$2:$F$25,0),FALSE)/HLOOKUP(2018,DEMANDS!$H$2:$CL$25,MATCH($E74,DEMANDS!$F$2:$F$25,0),FALSE)</f>
        <v>0.31214546162925322</v>
      </c>
      <c r="M74" s="10">
        <f>HLOOKUP(REG_TRA_DEMANDS!M$3,'BY-Demands'!$J$5:$AK$14,MATCH($E74,'BY-Demands'!$I$5:$I$14,0),FALSE)*HLOOKUP(REG_TRA_DEMANDS!$F74,DEMANDS!$H$2:$CL$25,MATCH($E74,DEMANDS!$F$2:$F$25,0),FALSE)/HLOOKUP(2018,DEMANDS!$H$2:$CL$25,MATCH($E74,DEMANDS!$F$2:$F$25,0),FALSE)</f>
        <v>0.84817689421955755</v>
      </c>
      <c r="N74" s="10">
        <f>HLOOKUP(REG_TRA_DEMANDS!N$3,'BY-Demands'!$J$5:$AK$14,MATCH($E74,'BY-Demands'!$I$5:$I$14,0),FALSE)*HLOOKUP(REG_TRA_DEMANDS!$F74,DEMANDS!$H$2:$CL$25,MATCH($E74,DEMANDS!$F$2:$F$25,0),FALSE)/HLOOKUP(2018,DEMANDS!$H$2:$CL$25,MATCH($E74,DEMANDS!$F$2:$F$25,0),FALSE)</f>
        <v>1.4423366193643932</v>
      </c>
      <c r="O74" s="10">
        <f>HLOOKUP(REG_TRA_DEMANDS!O$3,'BY-Demands'!$J$5:$AK$14,MATCH($E74,'BY-Demands'!$I$5:$I$14,0),FALSE)*HLOOKUP(REG_TRA_DEMANDS!$F74,DEMANDS!$H$2:$CL$25,MATCH($E74,DEMANDS!$F$2:$F$25,0),FALSE)/HLOOKUP(2018,DEMANDS!$H$2:$CL$25,MATCH($E74,DEMANDS!$F$2:$F$25,0),FALSE)</f>
        <v>0.62167237257980057</v>
      </c>
      <c r="P74" s="10">
        <f>HLOOKUP(REG_TRA_DEMANDS!P$3,'BY-Demands'!$J$5:$AK$14,MATCH($E74,'BY-Demands'!$I$5:$I$14,0),FALSE)*HLOOKUP(REG_TRA_DEMANDS!$F74,DEMANDS!$H$2:$CL$25,MATCH($E74,DEMANDS!$F$2:$F$25,0),FALSE)/HLOOKUP(2018,DEMANDS!$H$2:$CL$25,MATCH($E74,DEMANDS!$F$2:$F$25,0),FALSE)</f>
        <v>0.68895572579207298</v>
      </c>
      <c r="Q74" s="10">
        <f>HLOOKUP(REG_TRA_DEMANDS!Q$3,'BY-Demands'!$J$5:$AK$14,MATCH($E74,'BY-Demands'!$I$5:$I$14,0),FALSE)*HLOOKUP(REG_TRA_DEMANDS!$F74,DEMANDS!$H$2:$CL$25,MATCH($E74,DEMANDS!$F$2:$F$25,0),FALSE)/HLOOKUP(2018,DEMANDS!$H$2:$CL$25,MATCH($E74,DEMANDS!$F$2:$F$25,0),FALSE)</f>
        <v>1.2245430531216996</v>
      </c>
      <c r="R74" s="10">
        <f>HLOOKUP(REG_TRA_DEMANDS!R$3,'BY-Demands'!$J$5:$AK$14,MATCH($E74,'BY-Demands'!$I$5:$I$14,0),FALSE)*HLOOKUP(REG_TRA_DEMANDS!$F74,DEMANDS!$H$2:$CL$25,MATCH($E74,DEMANDS!$F$2:$F$25,0),FALSE)/HLOOKUP(2018,DEMANDS!$H$2:$CL$25,MATCH($E74,DEMANDS!$F$2:$F$25,0),FALSE)</f>
        <v>1.0485814029365692</v>
      </c>
      <c r="S74" s="10">
        <f>HLOOKUP(REG_TRA_DEMANDS!S$3,'BY-Demands'!$J$5:$AK$14,MATCH($E74,'BY-Demands'!$I$5:$I$14,0),FALSE)*HLOOKUP(REG_TRA_DEMANDS!$F74,DEMANDS!$H$2:$CL$25,MATCH($E74,DEMANDS!$F$2:$F$25,0),FALSE)/HLOOKUP(2018,DEMANDS!$H$2:$CL$25,MATCH($E74,DEMANDS!$F$2:$F$25,0),FALSE)</f>
        <v>0.94016016942138314</v>
      </c>
      <c r="T74" s="10">
        <f>HLOOKUP(REG_TRA_DEMANDS!T$3,'BY-Demands'!$J$5:$AK$14,MATCH($E74,'BY-Demands'!$I$5:$I$14,0),FALSE)*HLOOKUP(REG_TRA_DEMANDS!$F74,DEMANDS!$H$2:$CL$25,MATCH($E74,DEMANDS!$F$2:$F$25,0),FALSE)/HLOOKUP(2018,DEMANDS!$H$2:$CL$25,MATCH($E74,DEMANDS!$F$2:$F$25,0),FALSE)</f>
        <v>3.833602112877351</v>
      </c>
      <c r="U74" s="10">
        <f>HLOOKUP(REG_TRA_DEMANDS!U$3,'BY-Demands'!$J$5:$AK$14,MATCH($E74,'BY-Demands'!$I$5:$I$14,0),FALSE)*HLOOKUP(REG_TRA_DEMANDS!$F74,DEMANDS!$H$2:$CL$25,MATCH($E74,DEMANDS!$F$2:$F$25,0),FALSE)/HLOOKUP(2018,DEMANDS!$H$2:$CL$25,MATCH($E74,DEMANDS!$F$2:$F$25,0),FALSE)</f>
        <v>1.2749196428986365</v>
      </c>
      <c r="V74" s="10">
        <f>HLOOKUP(REG_TRA_DEMANDS!V$3,'BY-Demands'!$J$5:$AK$14,MATCH($E74,'BY-Demands'!$I$5:$I$14,0),FALSE)*HLOOKUP(REG_TRA_DEMANDS!$F74,DEMANDS!$H$2:$CL$25,MATCH($E74,DEMANDS!$F$2:$F$25,0),FALSE)/HLOOKUP(2018,DEMANDS!$H$2:$CL$25,MATCH($E74,DEMANDS!$F$2:$F$25,0),FALSE)</f>
        <v>1.4123264073102617</v>
      </c>
      <c r="W74" s="10">
        <f>HLOOKUP(REG_TRA_DEMANDS!W$3,'BY-Demands'!$J$5:$AK$14,MATCH($E74,'BY-Demands'!$I$5:$I$14,0),FALSE)*HLOOKUP(REG_TRA_DEMANDS!$F74,DEMANDS!$H$2:$CL$25,MATCH($E74,DEMANDS!$F$2:$F$25,0),FALSE)/HLOOKUP(2018,DEMANDS!$H$2:$CL$25,MATCH($E74,DEMANDS!$F$2:$F$25,0),FALSE)</f>
        <v>1.3663277042130242</v>
      </c>
      <c r="X74" s="10">
        <f>HLOOKUP(REG_TRA_DEMANDS!X$3,'BY-Demands'!$J$5:$AK$14,MATCH($E74,'BY-Demands'!$I$5:$I$14,0),FALSE)*HLOOKUP(REG_TRA_DEMANDS!$F74,DEMANDS!$H$2:$CL$25,MATCH($E74,DEMANDS!$F$2:$F$25,0),FALSE)/HLOOKUP(2018,DEMANDS!$H$2:$CL$25,MATCH($E74,DEMANDS!$F$2:$F$25,0),FALSE)</f>
        <v>0.86044186308699167</v>
      </c>
      <c r="Y74" s="10">
        <f>HLOOKUP(REG_TRA_DEMANDS!Y$3,'BY-Demands'!$J$5:$AK$14,MATCH($E74,'BY-Demands'!$I$5:$I$14,0),FALSE)*HLOOKUP(REG_TRA_DEMANDS!$F74,DEMANDS!$H$2:$CL$25,MATCH($E74,DEMANDS!$F$2:$F$25,0),FALSE)/HLOOKUP(2018,DEMANDS!$H$2:$CL$25,MATCH($E74,DEMANDS!$F$2:$F$25,0),FALSE)</f>
        <v>1.9549104183861092</v>
      </c>
      <c r="Z74" s="10">
        <f>HLOOKUP(REG_TRA_DEMANDS!Z$3,'BY-Demands'!$J$5:$AK$14,MATCH($E74,'BY-Demands'!$I$5:$I$14,0),FALSE)*HLOOKUP(REG_TRA_DEMANDS!$F74,DEMANDS!$H$2:$CL$25,MATCH($E74,DEMANDS!$F$2:$F$25,0),FALSE)/HLOOKUP(2018,DEMANDS!$H$2:$CL$25,MATCH($E74,DEMANDS!$F$2:$F$25,0),FALSE)</f>
        <v>0.25219897211266556</v>
      </c>
      <c r="AA74" s="10">
        <f>HLOOKUP(REG_TRA_DEMANDS!AA$3,'BY-Demands'!$J$5:$AK$14,MATCH($E74,'BY-Demands'!$I$5:$I$14,0),FALSE)*HLOOKUP(REG_TRA_DEMANDS!$F74,DEMANDS!$H$2:$CL$25,MATCH($E74,DEMANDS!$F$2:$F$25,0),FALSE)/HLOOKUP(2018,DEMANDS!$H$2:$CL$25,MATCH($E74,DEMANDS!$F$2:$F$25,0),FALSE)</f>
        <v>1.0840336389431153</v>
      </c>
      <c r="AB74" s="10">
        <f>HLOOKUP(REG_TRA_DEMANDS!AB$3,'BY-Demands'!$J$5:$AK$14,MATCH($E74,'BY-Demands'!$I$5:$I$14,0),FALSE)*HLOOKUP(REG_TRA_DEMANDS!$F74,DEMANDS!$H$2:$CL$25,MATCH($E74,DEMANDS!$F$2:$F$25,0),FALSE)/HLOOKUP(2018,DEMANDS!$H$2:$CL$25,MATCH($E74,DEMANDS!$F$2:$F$25,0),FALSE)</f>
        <v>0.56820990392068282</v>
      </c>
      <c r="AC74" s="10">
        <f>HLOOKUP(REG_TRA_DEMANDS!AC$3,'BY-Demands'!$J$5:$AK$14,MATCH($E74,'BY-Demands'!$I$5:$I$14,0),FALSE)*HLOOKUP(REG_TRA_DEMANDS!$F74,DEMANDS!$H$2:$CL$25,MATCH($E74,DEMANDS!$F$2:$F$25,0),FALSE)/HLOOKUP(2018,DEMANDS!$H$2:$CL$25,MATCH($E74,DEMANDS!$F$2:$F$25,0),FALSE)</f>
        <v>0.47360709784606536</v>
      </c>
      <c r="AD74" s="10">
        <f>HLOOKUP(REG_TRA_DEMANDS!AD$3,'BY-Demands'!$J$5:$AK$14,MATCH($E74,'BY-Demands'!$I$5:$I$14,0),FALSE)*HLOOKUP(REG_TRA_DEMANDS!$F74,DEMANDS!$H$2:$CL$25,MATCH($E74,DEMANDS!$F$2:$F$25,0),FALSE)/HLOOKUP(2018,DEMANDS!$H$2:$CL$25,MATCH($E74,DEMANDS!$F$2:$F$25,0),FALSE)</f>
        <v>0.50652083453691432</v>
      </c>
      <c r="AE74" s="10">
        <f>HLOOKUP(REG_TRA_DEMANDS!AE$3,'BY-Demands'!$J$5:$AK$14,MATCH($E74,'BY-Demands'!$I$5:$I$14,0),FALSE)*HLOOKUP(REG_TRA_DEMANDS!$F74,DEMANDS!$H$2:$CL$25,MATCH($E74,DEMANDS!$F$2:$F$25,0),FALSE)/HLOOKUP(2018,DEMANDS!$H$2:$CL$25,MATCH($E74,DEMANDS!$F$2:$F$25,0),FALSE)</f>
        <v>0.93304834329350295</v>
      </c>
      <c r="AF74" s="10">
        <f>HLOOKUP(REG_TRA_DEMANDS!AF$3,'BY-Demands'!$J$5:$AK$14,MATCH($E74,'BY-Demands'!$I$5:$I$14,0),FALSE)*HLOOKUP(REG_TRA_DEMANDS!$F74,DEMANDS!$H$2:$CL$25,MATCH($E74,DEMANDS!$F$2:$F$25,0),FALSE)/HLOOKUP(2018,DEMANDS!$H$2:$CL$25,MATCH($E74,DEMANDS!$F$2:$F$25,0),FALSE)</f>
        <v>0.5389718599020431</v>
      </c>
    </row>
    <row r="75" spans="4:32" x14ac:dyDescent="0.25">
      <c r="D75" s="1" t="s">
        <v>8</v>
      </c>
      <c r="E75" s="1" t="str">
        <f>DEMANDS!$F$19</f>
        <v>TRAPL</v>
      </c>
      <c r="F75" s="1">
        <v>2037</v>
      </c>
      <c r="G75" s="10">
        <f>HLOOKUP(REG_TRA_DEMANDS!G$3,'BY-Demands'!$J$5:$AK$14,MATCH($E75,'BY-Demands'!$I$5:$I$14,0),FALSE)*HLOOKUP(REG_TRA_DEMANDS!$F75,DEMANDS!$H$2:$CL$25,MATCH($E75,DEMANDS!$F$2:$F$25,0),FALSE)/HLOOKUP(2018,DEMANDS!$H$2:$CL$25,MATCH($E75,DEMANDS!$F$2:$F$25,0),FALSE)</f>
        <v>0.47528269462501688</v>
      </c>
      <c r="H75" s="10">
        <f>HLOOKUP(REG_TRA_DEMANDS!H$3,'BY-Demands'!$J$5:$AK$14,MATCH($E75,'BY-Demands'!$I$5:$I$14,0),FALSE)*HLOOKUP(REG_TRA_DEMANDS!$F75,DEMANDS!$H$2:$CL$25,MATCH($E75,DEMANDS!$F$2:$F$25,0),FALSE)/HLOOKUP(2018,DEMANDS!$H$2:$CL$25,MATCH($E75,DEMANDS!$F$2:$F$25,0),FALSE)</f>
        <v>8.4668576704022556</v>
      </c>
      <c r="I75" s="10">
        <f>HLOOKUP(REG_TRA_DEMANDS!I$3,'BY-Demands'!$J$5:$AK$14,MATCH($E75,'BY-Demands'!$I$5:$I$14,0),FALSE)*HLOOKUP(REG_TRA_DEMANDS!$F75,DEMANDS!$H$2:$CL$25,MATCH($E75,DEMANDS!$F$2:$F$25,0),FALSE)/HLOOKUP(2018,DEMANDS!$H$2:$CL$25,MATCH($E75,DEMANDS!$F$2:$F$25,0),FALSE)</f>
        <v>1.7107187764355938</v>
      </c>
      <c r="J75" s="10">
        <f>HLOOKUP(REG_TRA_DEMANDS!J$3,'BY-Demands'!$J$5:$AK$14,MATCH($E75,'BY-Demands'!$I$5:$I$14,0),FALSE)*HLOOKUP(REG_TRA_DEMANDS!$F75,DEMANDS!$H$2:$CL$25,MATCH($E75,DEMANDS!$F$2:$F$25,0),FALSE)/HLOOKUP(2018,DEMANDS!$H$2:$CL$25,MATCH($E75,DEMANDS!$F$2:$F$25,0),FALSE)</f>
        <v>0.82377967878763014</v>
      </c>
      <c r="K75" s="10">
        <f>HLOOKUP(REG_TRA_DEMANDS!K$3,'BY-Demands'!$J$5:$AK$14,MATCH($E75,'BY-Demands'!$I$5:$I$14,0),FALSE)*HLOOKUP(REG_TRA_DEMANDS!$F75,DEMANDS!$H$2:$CL$25,MATCH($E75,DEMANDS!$F$2:$F$25,0),FALSE)/HLOOKUP(2018,DEMANDS!$H$2:$CL$25,MATCH($E75,DEMANDS!$F$2:$F$25,0),FALSE)</f>
        <v>0.61206178969853675</v>
      </c>
      <c r="L75" s="10">
        <f>HLOOKUP(REG_TRA_DEMANDS!L$3,'BY-Demands'!$J$5:$AK$14,MATCH($E75,'BY-Demands'!$I$5:$I$14,0),FALSE)*HLOOKUP(REG_TRA_DEMANDS!$F75,DEMANDS!$H$2:$CL$25,MATCH($E75,DEMANDS!$F$2:$F$25,0),FALSE)/HLOOKUP(2018,DEMANDS!$H$2:$CL$25,MATCH($E75,DEMANDS!$F$2:$F$25,0),FALSE)</f>
        <v>0.31515812341508775</v>
      </c>
      <c r="M75" s="10">
        <f>HLOOKUP(REG_TRA_DEMANDS!M$3,'BY-Demands'!$J$5:$AK$14,MATCH($E75,'BY-Demands'!$I$5:$I$14,0),FALSE)*HLOOKUP(REG_TRA_DEMANDS!$F75,DEMANDS!$H$2:$CL$25,MATCH($E75,DEMANDS!$F$2:$F$25,0),FALSE)/HLOOKUP(2018,DEMANDS!$H$2:$CL$25,MATCH($E75,DEMANDS!$F$2:$F$25,0),FALSE)</f>
        <v>0.85636304596914803</v>
      </c>
      <c r="N75" s="10">
        <f>HLOOKUP(REG_TRA_DEMANDS!N$3,'BY-Demands'!$J$5:$AK$14,MATCH($E75,'BY-Demands'!$I$5:$I$14,0),FALSE)*HLOOKUP(REG_TRA_DEMANDS!$F75,DEMANDS!$H$2:$CL$25,MATCH($E75,DEMANDS!$F$2:$F$25,0),FALSE)/HLOOKUP(2018,DEMANDS!$H$2:$CL$25,MATCH($E75,DEMANDS!$F$2:$F$25,0),FALSE)</f>
        <v>1.4562572844055839</v>
      </c>
      <c r="O75" s="10">
        <f>HLOOKUP(REG_TRA_DEMANDS!O$3,'BY-Demands'!$J$5:$AK$14,MATCH($E75,'BY-Demands'!$I$5:$I$14,0),FALSE)*HLOOKUP(REG_TRA_DEMANDS!$F75,DEMANDS!$H$2:$CL$25,MATCH($E75,DEMANDS!$F$2:$F$25,0),FALSE)/HLOOKUP(2018,DEMANDS!$H$2:$CL$25,MATCH($E75,DEMANDS!$F$2:$F$25,0),FALSE)</f>
        <v>0.62767242329463269</v>
      </c>
      <c r="P75" s="10">
        <f>HLOOKUP(REG_TRA_DEMANDS!P$3,'BY-Demands'!$J$5:$AK$14,MATCH($E75,'BY-Demands'!$I$5:$I$14,0),FALSE)*HLOOKUP(REG_TRA_DEMANDS!$F75,DEMANDS!$H$2:$CL$25,MATCH($E75,DEMANDS!$F$2:$F$25,0),FALSE)/HLOOKUP(2018,DEMANDS!$H$2:$CL$25,MATCH($E75,DEMANDS!$F$2:$F$25,0),FALSE)</f>
        <v>0.69560515960537261</v>
      </c>
      <c r="Q75" s="10">
        <f>HLOOKUP(REG_TRA_DEMANDS!Q$3,'BY-Demands'!$J$5:$AK$14,MATCH($E75,'BY-Demands'!$I$5:$I$14,0),FALSE)*HLOOKUP(REG_TRA_DEMANDS!$F75,DEMANDS!$H$2:$CL$25,MATCH($E75,DEMANDS!$F$2:$F$25,0),FALSE)/HLOOKUP(2018,DEMANDS!$H$2:$CL$25,MATCH($E75,DEMANDS!$F$2:$F$25,0),FALSE)</f>
        <v>1.2363616906312547</v>
      </c>
      <c r="R75" s="10">
        <f>HLOOKUP(REG_TRA_DEMANDS!R$3,'BY-Demands'!$J$5:$AK$14,MATCH($E75,'BY-Demands'!$I$5:$I$14,0),FALSE)*HLOOKUP(REG_TRA_DEMANDS!$F75,DEMANDS!$H$2:$CL$25,MATCH($E75,DEMANDS!$F$2:$F$25,0),FALSE)/HLOOKUP(2018,DEMANDS!$H$2:$CL$25,MATCH($E75,DEMANDS!$F$2:$F$25,0),FALSE)</f>
        <v>1.0587017522938051</v>
      </c>
      <c r="S75" s="10">
        <f>HLOOKUP(REG_TRA_DEMANDS!S$3,'BY-Demands'!$J$5:$AK$14,MATCH($E75,'BY-Demands'!$I$5:$I$14,0),FALSE)*HLOOKUP(REG_TRA_DEMANDS!$F75,DEMANDS!$H$2:$CL$25,MATCH($E75,DEMANDS!$F$2:$F$25,0),FALSE)/HLOOKUP(2018,DEMANDS!$H$2:$CL$25,MATCH($E75,DEMANDS!$F$2:$F$25,0),FALSE)</f>
        <v>0.94923409476438114</v>
      </c>
      <c r="T75" s="10">
        <f>HLOOKUP(REG_TRA_DEMANDS!T$3,'BY-Demands'!$J$5:$AK$14,MATCH($E75,'BY-Demands'!$I$5:$I$14,0),FALSE)*HLOOKUP(REG_TRA_DEMANDS!$F75,DEMANDS!$H$2:$CL$25,MATCH($E75,DEMANDS!$F$2:$F$25,0),FALSE)/HLOOKUP(2018,DEMANDS!$H$2:$CL$25,MATCH($E75,DEMANDS!$F$2:$F$25,0),FALSE)</f>
        <v>3.8706019991716376</v>
      </c>
      <c r="U75" s="10">
        <f>HLOOKUP(REG_TRA_DEMANDS!U$3,'BY-Demands'!$J$5:$AK$14,MATCH($E75,'BY-Demands'!$I$5:$I$14,0),FALSE)*HLOOKUP(REG_TRA_DEMANDS!$F75,DEMANDS!$H$2:$CL$25,MATCH($E75,DEMANDS!$F$2:$F$25,0),FALSE)/HLOOKUP(2018,DEMANDS!$H$2:$CL$25,MATCH($E75,DEMANDS!$F$2:$F$25,0),FALSE)</f>
        <v>1.2872244884284183</v>
      </c>
      <c r="V75" s="10">
        <f>HLOOKUP(REG_TRA_DEMANDS!V$3,'BY-Demands'!$J$5:$AK$14,MATCH($E75,'BY-Demands'!$I$5:$I$14,0),FALSE)*HLOOKUP(REG_TRA_DEMANDS!$F75,DEMANDS!$H$2:$CL$25,MATCH($E75,DEMANDS!$F$2:$F$25,0),FALSE)/HLOOKUP(2018,DEMANDS!$H$2:$CL$25,MATCH($E75,DEMANDS!$F$2:$F$25,0),FALSE)</f>
        <v>1.4259574297644089</v>
      </c>
      <c r="W75" s="10">
        <f>HLOOKUP(REG_TRA_DEMANDS!W$3,'BY-Demands'!$J$5:$AK$14,MATCH($E75,'BY-Demands'!$I$5:$I$14,0),FALSE)*HLOOKUP(REG_TRA_DEMANDS!$F75,DEMANDS!$H$2:$CL$25,MATCH($E75,DEMANDS!$F$2:$F$25,0),FALSE)/HLOOKUP(2018,DEMANDS!$H$2:$CL$25,MATCH($E75,DEMANDS!$F$2:$F$25,0),FALSE)</f>
        <v>1.3795147716780594</v>
      </c>
      <c r="X75" s="10">
        <f>HLOOKUP(REG_TRA_DEMANDS!X$3,'BY-Demands'!$J$5:$AK$14,MATCH($E75,'BY-Demands'!$I$5:$I$14,0),FALSE)*HLOOKUP(REG_TRA_DEMANDS!$F75,DEMANDS!$H$2:$CL$25,MATCH($E75,DEMANDS!$F$2:$F$25,0),FALSE)/HLOOKUP(2018,DEMANDS!$H$2:$CL$25,MATCH($E75,DEMANDS!$F$2:$F$25,0),FALSE)</f>
        <v>0.86874638978529517</v>
      </c>
      <c r="Y75" s="10">
        <f>HLOOKUP(REG_TRA_DEMANDS!Y$3,'BY-Demands'!$J$5:$AK$14,MATCH($E75,'BY-Demands'!$I$5:$I$14,0),FALSE)*HLOOKUP(REG_TRA_DEMANDS!$F75,DEMANDS!$H$2:$CL$25,MATCH($E75,DEMANDS!$F$2:$F$25,0),FALSE)/HLOOKUP(2018,DEMANDS!$H$2:$CL$25,MATCH($E75,DEMANDS!$F$2:$F$25,0),FALSE)</f>
        <v>1.9737781728024675</v>
      </c>
      <c r="Z75" s="10">
        <f>HLOOKUP(REG_TRA_DEMANDS!Z$3,'BY-Demands'!$J$5:$AK$14,MATCH($E75,'BY-Demands'!$I$5:$I$14,0),FALSE)*HLOOKUP(REG_TRA_DEMANDS!$F75,DEMANDS!$H$2:$CL$25,MATCH($E75,DEMANDS!$F$2:$F$25,0),FALSE)/HLOOKUP(2018,DEMANDS!$H$2:$CL$25,MATCH($E75,DEMANDS!$F$2:$F$25,0),FALSE)</f>
        <v>0.254633062301723</v>
      </c>
      <c r="AA75" s="10">
        <f>HLOOKUP(REG_TRA_DEMANDS!AA$3,'BY-Demands'!$J$5:$AK$14,MATCH($E75,'BY-Demands'!$I$5:$I$14,0),FALSE)*HLOOKUP(REG_TRA_DEMANDS!$F75,DEMANDS!$H$2:$CL$25,MATCH($E75,DEMANDS!$F$2:$F$25,0),FALSE)/HLOOKUP(2018,DEMANDS!$H$2:$CL$25,MATCH($E75,DEMANDS!$F$2:$F$25,0),FALSE)</f>
        <v>1.0944961544048391</v>
      </c>
      <c r="AB75" s="10">
        <f>HLOOKUP(REG_TRA_DEMANDS!AB$3,'BY-Demands'!$J$5:$AK$14,MATCH($E75,'BY-Demands'!$I$5:$I$14,0),FALSE)*HLOOKUP(REG_TRA_DEMANDS!$F75,DEMANDS!$H$2:$CL$25,MATCH($E75,DEMANDS!$F$2:$F$25,0),FALSE)/HLOOKUP(2018,DEMANDS!$H$2:$CL$25,MATCH($E75,DEMANDS!$F$2:$F$25,0),FALSE)</f>
        <v>0.57369396335547207</v>
      </c>
      <c r="AC75" s="10">
        <f>HLOOKUP(REG_TRA_DEMANDS!AC$3,'BY-Demands'!$J$5:$AK$14,MATCH($E75,'BY-Demands'!$I$5:$I$14,0),FALSE)*HLOOKUP(REG_TRA_DEMANDS!$F75,DEMANDS!$H$2:$CL$25,MATCH($E75,DEMANDS!$F$2:$F$25,0),FALSE)/HLOOKUP(2018,DEMANDS!$H$2:$CL$25,MATCH($E75,DEMANDS!$F$2:$F$25,0),FALSE)</f>
        <v>0.47817810137029887</v>
      </c>
      <c r="AD75" s="10">
        <f>HLOOKUP(REG_TRA_DEMANDS!AD$3,'BY-Demands'!$J$5:$AK$14,MATCH($E75,'BY-Demands'!$I$5:$I$14,0),FALSE)*HLOOKUP(REG_TRA_DEMANDS!$F75,DEMANDS!$H$2:$CL$25,MATCH($E75,DEMANDS!$F$2:$F$25,0),FALSE)/HLOOKUP(2018,DEMANDS!$H$2:$CL$25,MATCH($E75,DEMANDS!$F$2:$F$25,0),FALSE)</f>
        <v>0.51140950392192941</v>
      </c>
      <c r="AE75" s="10">
        <f>HLOOKUP(REG_TRA_DEMANDS!AE$3,'BY-Demands'!$J$5:$AK$14,MATCH($E75,'BY-Demands'!$I$5:$I$14,0),FALSE)*HLOOKUP(REG_TRA_DEMANDS!$F75,DEMANDS!$H$2:$CL$25,MATCH($E75,DEMANDS!$F$2:$F$25,0),FALSE)/HLOOKUP(2018,DEMANDS!$H$2:$CL$25,MATCH($E75,DEMANDS!$F$2:$F$25,0),FALSE)</f>
        <v>0.94205362907758761</v>
      </c>
      <c r="AF75" s="10">
        <f>HLOOKUP(REG_TRA_DEMANDS!AF$3,'BY-Demands'!$J$5:$AK$14,MATCH($E75,'BY-Demands'!$I$5:$I$14,0),FALSE)*HLOOKUP(REG_TRA_DEMANDS!$F75,DEMANDS!$H$2:$CL$25,MATCH($E75,DEMANDS!$F$2:$F$25,0),FALSE)/HLOOKUP(2018,DEMANDS!$H$2:$CL$25,MATCH($E75,DEMANDS!$F$2:$F$25,0),FALSE)</f>
        <v>0.54417372930450647</v>
      </c>
    </row>
    <row r="76" spans="4:32" x14ac:dyDescent="0.25">
      <c r="D76" s="1" t="s">
        <v>8</v>
      </c>
      <c r="E76" s="1" t="str">
        <f>DEMANDS!$F$19</f>
        <v>TRAPL</v>
      </c>
      <c r="F76" s="1">
        <v>2038</v>
      </c>
      <c r="G76" s="10">
        <f>HLOOKUP(REG_TRA_DEMANDS!G$3,'BY-Demands'!$J$5:$AK$14,MATCH($E76,'BY-Demands'!$I$5:$I$14,0),FALSE)*HLOOKUP(REG_TRA_DEMANDS!$F76,DEMANDS!$H$2:$CL$25,MATCH($E76,DEMANDS!$F$2:$F$25,0),FALSE)/HLOOKUP(2018,DEMANDS!$H$2:$CL$25,MATCH($E76,DEMANDS!$F$2:$F$25,0),FALSE)</f>
        <v>0.47982276637990173</v>
      </c>
      <c r="H76" s="10">
        <f>HLOOKUP(REG_TRA_DEMANDS!H$3,'BY-Demands'!$J$5:$AK$14,MATCH($E76,'BY-Demands'!$I$5:$I$14,0),FALSE)*HLOOKUP(REG_TRA_DEMANDS!$F76,DEMANDS!$H$2:$CL$25,MATCH($E76,DEMANDS!$F$2:$F$25,0),FALSE)/HLOOKUP(2018,DEMANDS!$H$2:$CL$25,MATCH($E76,DEMANDS!$F$2:$F$25,0),FALSE)</f>
        <v>8.5477361492459938</v>
      </c>
      <c r="I76" s="10">
        <f>HLOOKUP(REG_TRA_DEMANDS!I$3,'BY-Demands'!$J$5:$AK$14,MATCH($E76,'BY-Demands'!$I$5:$I$14,0),FALSE)*HLOOKUP(REG_TRA_DEMANDS!$F76,DEMANDS!$H$2:$CL$25,MATCH($E76,DEMANDS!$F$2:$F$25,0),FALSE)/HLOOKUP(2018,DEMANDS!$H$2:$CL$25,MATCH($E76,DEMANDS!$F$2:$F$25,0),FALSE)</f>
        <v>1.7270601793212474</v>
      </c>
      <c r="J76" s="10">
        <f>HLOOKUP(REG_TRA_DEMANDS!J$3,'BY-Demands'!$J$5:$AK$14,MATCH($E76,'BY-Demands'!$I$5:$I$14,0),FALSE)*HLOOKUP(REG_TRA_DEMANDS!$F76,DEMANDS!$H$2:$CL$25,MATCH($E76,DEMANDS!$F$2:$F$25,0),FALSE)/HLOOKUP(2018,DEMANDS!$H$2:$CL$25,MATCH($E76,DEMANDS!$F$2:$F$25,0),FALSE)</f>
        <v>0.83164871945375973</v>
      </c>
      <c r="K76" s="10">
        <f>HLOOKUP(REG_TRA_DEMANDS!K$3,'BY-Demands'!$J$5:$AK$14,MATCH($E76,'BY-Demands'!$I$5:$I$14,0),FALSE)*HLOOKUP(REG_TRA_DEMANDS!$F76,DEMANDS!$H$2:$CL$25,MATCH($E76,DEMANDS!$F$2:$F$25,0),FALSE)/HLOOKUP(2018,DEMANDS!$H$2:$CL$25,MATCH($E76,DEMANDS!$F$2:$F$25,0),FALSE)</f>
        <v>0.6179084247119303</v>
      </c>
      <c r="L76" s="10">
        <f>HLOOKUP(REG_TRA_DEMANDS!L$3,'BY-Demands'!$J$5:$AK$14,MATCH($E76,'BY-Demands'!$I$5:$I$14,0),FALSE)*HLOOKUP(REG_TRA_DEMANDS!$F76,DEMANDS!$H$2:$CL$25,MATCH($E76,DEMANDS!$F$2:$F$25,0),FALSE)/HLOOKUP(2018,DEMANDS!$H$2:$CL$25,MATCH($E76,DEMANDS!$F$2:$F$25,0),FALSE)</f>
        <v>0.31816862750164671</v>
      </c>
      <c r="M76" s="10">
        <f>HLOOKUP(REG_TRA_DEMANDS!M$3,'BY-Demands'!$J$5:$AK$14,MATCH($E76,'BY-Demands'!$I$5:$I$14,0),FALSE)*HLOOKUP(REG_TRA_DEMANDS!$F76,DEMANDS!$H$2:$CL$25,MATCH($E76,DEMANDS!$F$2:$F$25,0),FALSE)/HLOOKUP(2018,DEMANDS!$H$2:$CL$25,MATCH($E76,DEMANDS!$F$2:$F$25,0),FALSE)</f>
        <v>0.86454333471288014</v>
      </c>
      <c r="N76" s="10">
        <f>HLOOKUP(REG_TRA_DEMANDS!N$3,'BY-Demands'!$J$5:$AK$14,MATCH($E76,'BY-Demands'!$I$5:$I$14,0),FALSE)*HLOOKUP(REG_TRA_DEMANDS!$F76,DEMANDS!$H$2:$CL$25,MATCH($E76,DEMANDS!$F$2:$F$25,0),FALSE)/HLOOKUP(2018,DEMANDS!$H$2:$CL$25,MATCH($E76,DEMANDS!$F$2:$F$25,0),FALSE)</f>
        <v>1.4701679793236717</v>
      </c>
      <c r="O76" s="10">
        <f>HLOOKUP(REG_TRA_DEMANDS!O$3,'BY-Demands'!$J$5:$AK$14,MATCH($E76,'BY-Demands'!$I$5:$I$14,0),FALSE)*HLOOKUP(REG_TRA_DEMANDS!$F76,DEMANDS!$H$2:$CL$25,MATCH($E76,DEMANDS!$F$2:$F$25,0),FALSE)/HLOOKUP(2018,DEMANDS!$H$2:$CL$25,MATCH($E76,DEMANDS!$F$2:$F$25,0),FALSE)</f>
        <v>0.63366817671159315</v>
      </c>
      <c r="P76" s="10">
        <f>HLOOKUP(REG_TRA_DEMANDS!P$3,'BY-Demands'!$J$5:$AK$14,MATCH($E76,'BY-Demands'!$I$5:$I$14,0),FALSE)*HLOOKUP(REG_TRA_DEMANDS!$F76,DEMANDS!$H$2:$CL$25,MATCH($E76,DEMANDS!$F$2:$F$25,0),FALSE)/HLOOKUP(2018,DEMANDS!$H$2:$CL$25,MATCH($E76,DEMANDS!$F$2:$F$25,0),FALSE)</f>
        <v>0.70224983102596428</v>
      </c>
      <c r="Q76" s="10">
        <f>HLOOKUP(REG_TRA_DEMANDS!Q$3,'BY-Demands'!$J$5:$AK$14,MATCH($E76,'BY-Demands'!$I$5:$I$14,0),FALSE)*HLOOKUP(REG_TRA_DEMANDS!$F76,DEMANDS!$H$2:$CL$25,MATCH($E76,DEMANDS!$F$2:$F$25,0),FALSE)/HLOOKUP(2018,DEMANDS!$H$2:$CL$25,MATCH($E76,DEMANDS!$F$2:$F$25,0),FALSE)</f>
        <v>1.2481718635113872</v>
      </c>
      <c r="R76" s="10">
        <f>HLOOKUP(REG_TRA_DEMANDS!R$3,'BY-Demands'!$J$5:$AK$14,MATCH($E76,'BY-Demands'!$I$5:$I$14,0),FALSE)*HLOOKUP(REG_TRA_DEMANDS!$F76,DEMANDS!$H$2:$CL$25,MATCH($E76,DEMANDS!$F$2:$F$25,0),FALSE)/HLOOKUP(2018,DEMANDS!$H$2:$CL$25,MATCH($E76,DEMANDS!$F$2:$F$25,0),FALSE)</f>
        <v>1.0688148533530146</v>
      </c>
      <c r="S76" s="10">
        <f>HLOOKUP(REG_TRA_DEMANDS!S$3,'BY-Demands'!$J$5:$AK$14,MATCH($E76,'BY-Demands'!$I$5:$I$14,0),FALSE)*HLOOKUP(REG_TRA_DEMANDS!$F76,DEMANDS!$H$2:$CL$25,MATCH($E76,DEMANDS!$F$2:$F$25,0),FALSE)/HLOOKUP(2018,DEMANDS!$H$2:$CL$25,MATCH($E76,DEMANDS!$F$2:$F$25,0),FALSE)</f>
        <v>0.95830152126896617</v>
      </c>
      <c r="T76" s="10">
        <f>HLOOKUP(REG_TRA_DEMANDS!T$3,'BY-Demands'!$J$5:$AK$14,MATCH($E76,'BY-Demands'!$I$5:$I$14,0),FALSE)*HLOOKUP(REG_TRA_DEMANDS!$F76,DEMANDS!$H$2:$CL$25,MATCH($E76,DEMANDS!$F$2:$F$25,0),FALSE)/HLOOKUP(2018,DEMANDS!$H$2:$CL$25,MATCH($E76,DEMANDS!$F$2:$F$25,0),FALSE)</f>
        <v>3.9075753857678079</v>
      </c>
      <c r="U76" s="10">
        <f>HLOOKUP(REG_TRA_DEMANDS!U$3,'BY-Demands'!$J$5:$AK$14,MATCH($E76,'BY-Demands'!$I$5:$I$14,0),FALSE)*HLOOKUP(REG_TRA_DEMANDS!$F76,DEMANDS!$H$2:$CL$25,MATCH($E76,DEMANDS!$F$2:$F$25,0),FALSE)/HLOOKUP(2018,DEMANDS!$H$2:$CL$25,MATCH($E76,DEMANDS!$F$2:$F$25,0),FALSE)</f>
        <v>1.2995205211016063</v>
      </c>
      <c r="V76" s="10">
        <f>HLOOKUP(REG_TRA_DEMANDS!V$3,'BY-Demands'!$J$5:$AK$14,MATCH($E76,'BY-Demands'!$I$5:$I$14,0),FALSE)*HLOOKUP(REG_TRA_DEMANDS!$F76,DEMANDS!$H$2:$CL$25,MATCH($E76,DEMANDS!$F$2:$F$25,0),FALSE)/HLOOKUP(2018,DEMANDS!$H$2:$CL$25,MATCH($E76,DEMANDS!$F$2:$F$25,0),FALSE)</f>
        <v>1.4395786895404448</v>
      </c>
      <c r="W76" s="10">
        <f>HLOOKUP(REG_TRA_DEMANDS!W$3,'BY-Demands'!$J$5:$AK$14,MATCH($E76,'BY-Demands'!$I$5:$I$14,0),FALSE)*HLOOKUP(REG_TRA_DEMANDS!$F76,DEMANDS!$H$2:$CL$25,MATCH($E76,DEMANDS!$F$2:$F$25,0),FALSE)/HLOOKUP(2018,DEMANDS!$H$2:$CL$25,MATCH($E76,DEMANDS!$F$2:$F$25,0),FALSE)</f>
        <v>1.3926923944301006</v>
      </c>
      <c r="X76" s="10">
        <f>HLOOKUP(REG_TRA_DEMANDS!X$3,'BY-Demands'!$J$5:$AK$14,MATCH($E76,'BY-Demands'!$I$5:$I$14,0),FALSE)*HLOOKUP(REG_TRA_DEMANDS!$F76,DEMANDS!$H$2:$CL$25,MATCH($E76,DEMANDS!$F$2:$F$25,0),FALSE)/HLOOKUP(2018,DEMANDS!$H$2:$CL$25,MATCH($E76,DEMANDS!$F$2:$F$25,0),FALSE)</f>
        <v>0.87704496869638793</v>
      </c>
      <c r="Y76" s="10">
        <f>HLOOKUP(REG_TRA_DEMANDS!Y$3,'BY-Demands'!$J$5:$AK$14,MATCH($E76,'BY-Demands'!$I$5:$I$14,0),FALSE)*HLOOKUP(REG_TRA_DEMANDS!$F76,DEMANDS!$H$2:$CL$25,MATCH($E76,DEMANDS!$F$2:$F$25,0),FALSE)/HLOOKUP(2018,DEMANDS!$H$2:$CL$25,MATCH($E76,DEMANDS!$F$2:$F$25,0),FALSE)</f>
        <v>1.9926324139395633</v>
      </c>
      <c r="Z76" s="10">
        <f>HLOOKUP(REG_TRA_DEMANDS!Z$3,'BY-Demands'!$J$5:$AK$14,MATCH($E76,'BY-Demands'!$I$5:$I$14,0),FALSE)*HLOOKUP(REG_TRA_DEMANDS!$F76,DEMANDS!$H$2:$CL$25,MATCH($E76,DEMANDS!$F$2:$F$25,0),FALSE)/HLOOKUP(2018,DEMANDS!$H$2:$CL$25,MATCH($E76,DEMANDS!$F$2:$F$25,0),FALSE)</f>
        <v>0.25706540917041759</v>
      </c>
      <c r="AA76" s="10">
        <f>HLOOKUP(REG_TRA_DEMANDS!AA$3,'BY-Demands'!$J$5:$AK$14,MATCH($E76,'BY-Demands'!$I$5:$I$14,0),FALSE)*HLOOKUP(REG_TRA_DEMANDS!$F76,DEMANDS!$H$2:$CL$25,MATCH($E76,DEMANDS!$F$2:$F$25,0),FALSE)/HLOOKUP(2018,DEMANDS!$H$2:$CL$25,MATCH($E76,DEMANDS!$F$2:$F$25,0),FALSE)</f>
        <v>1.1049511765056628</v>
      </c>
      <c r="AB76" s="10">
        <f>HLOOKUP(REG_TRA_DEMANDS!AB$3,'BY-Demands'!$J$5:$AK$14,MATCH($E76,'BY-Demands'!$I$5:$I$14,0),FALSE)*HLOOKUP(REG_TRA_DEMANDS!$F76,DEMANDS!$H$2:$CL$25,MATCH($E76,DEMANDS!$F$2:$F$25,0),FALSE)/HLOOKUP(2018,DEMANDS!$H$2:$CL$25,MATCH($E76,DEMANDS!$F$2:$F$25,0),FALSE)</f>
        <v>0.57917409505063733</v>
      </c>
      <c r="AC76" s="10">
        <f>HLOOKUP(REG_TRA_DEMANDS!AC$3,'BY-Demands'!$J$5:$AK$14,MATCH($E76,'BY-Demands'!$I$5:$I$14,0),FALSE)*HLOOKUP(REG_TRA_DEMANDS!$F76,DEMANDS!$H$2:$CL$25,MATCH($E76,DEMANDS!$F$2:$F$25,0),FALSE)/HLOOKUP(2018,DEMANDS!$H$2:$CL$25,MATCH($E76,DEMANDS!$F$2:$F$25,0),FALSE)</f>
        <v>0.48274583109491803</v>
      </c>
      <c r="AD76" s="10">
        <f>HLOOKUP(REG_TRA_DEMANDS!AD$3,'BY-Demands'!$J$5:$AK$14,MATCH($E76,'BY-Demands'!$I$5:$I$14,0),FALSE)*HLOOKUP(REG_TRA_DEMANDS!$F76,DEMANDS!$H$2:$CL$25,MATCH($E76,DEMANDS!$F$2:$F$25,0),FALSE)/HLOOKUP(2018,DEMANDS!$H$2:$CL$25,MATCH($E76,DEMANDS!$F$2:$F$25,0),FALSE)</f>
        <v>0.51629467199178203</v>
      </c>
      <c r="AE76" s="10">
        <f>HLOOKUP(REG_TRA_DEMANDS!AE$3,'BY-Demands'!$J$5:$AK$14,MATCH($E76,'BY-Demands'!$I$5:$I$14,0),FALSE)*HLOOKUP(REG_TRA_DEMANDS!$F76,DEMANDS!$H$2:$CL$25,MATCH($E76,DEMANDS!$F$2:$F$25,0),FALSE)/HLOOKUP(2018,DEMANDS!$H$2:$CL$25,MATCH($E76,DEMANDS!$F$2:$F$25,0),FALSE)</f>
        <v>0.95105246518361586</v>
      </c>
      <c r="AF76" s="10">
        <f>HLOOKUP(REG_TRA_DEMANDS!AF$3,'BY-Demands'!$J$5:$AK$14,MATCH($E76,'BY-Demands'!$I$5:$I$14,0),FALSE)*HLOOKUP(REG_TRA_DEMANDS!$F76,DEMANDS!$H$2:$CL$25,MATCH($E76,DEMANDS!$F$2:$F$25,0),FALSE)/HLOOKUP(2018,DEMANDS!$H$2:$CL$25,MATCH($E76,DEMANDS!$F$2:$F$25,0),FALSE)</f>
        <v>0.549371873074742</v>
      </c>
    </row>
    <row r="77" spans="4:32" x14ac:dyDescent="0.25">
      <c r="D77" s="1" t="s">
        <v>8</v>
      </c>
      <c r="E77" s="1" t="str">
        <f>DEMANDS!$F$19</f>
        <v>TRAPL</v>
      </c>
      <c r="F77" s="1">
        <v>2039</v>
      </c>
      <c r="G77" s="10">
        <f>HLOOKUP(REG_TRA_DEMANDS!G$3,'BY-Demands'!$J$5:$AK$14,MATCH($E77,'BY-Demands'!$I$5:$I$14,0),FALSE)*HLOOKUP(REG_TRA_DEMANDS!$F77,DEMANDS!$H$2:$CL$25,MATCH($E77,DEMANDS!$F$2:$F$25,0),FALSE)/HLOOKUP(2018,DEMANDS!$H$2:$CL$25,MATCH($E77,DEMANDS!$F$2:$F$25,0),FALSE)</f>
        <v>0.48436049118983193</v>
      </c>
      <c r="H77" s="10">
        <f>HLOOKUP(REG_TRA_DEMANDS!H$3,'BY-Demands'!$J$5:$AK$14,MATCH($E77,'BY-Demands'!$I$5:$I$14,0),FALSE)*HLOOKUP(REG_TRA_DEMANDS!$F77,DEMANDS!$H$2:$CL$25,MATCH($E77,DEMANDS!$F$2:$F$25,0),FALSE)/HLOOKUP(2018,DEMANDS!$H$2:$CL$25,MATCH($E77,DEMANDS!$F$2:$F$25,0),FALSE)</f>
        <v>8.6285728187642157</v>
      </c>
      <c r="I77" s="10">
        <f>HLOOKUP(REG_TRA_DEMANDS!I$3,'BY-Demands'!$J$5:$AK$14,MATCH($E77,'BY-Demands'!$I$5:$I$14,0),FALSE)*HLOOKUP(REG_TRA_DEMANDS!$F77,DEMANDS!$H$2:$CL$25,MATCH($E77,DEMANDS!$F$2:$F$25,0),FALSE)/HLOOKUP(2018,DEMANDS!$H$2:$CL$25,MATCH($E77,DEMANDS!$F$2:$F$25,0),FALSE)</f>
        <v>1.7433931346811513</v>
      </c>
      <c r="J77" s="10">
        <f>HLOOKUP(REG_TRA_DEMANDS!J$3,'BY-Demands'!$J$5:$AK$14,MATCH($E77,'BY-Demands'!$I$5:$I$14,0),FALSE)*HLOOKUP(REG_TRA_DEMANDS!$F77,DEMANDS!$H$2:$CL$25,MATCH($E77,DEMANDS!$F$2:$F$25,0),FALSE)/HLOOKUP(2018,DEMANDS!$H$2:$CL$25,MATCH($E77,DEMANDS!$F$2:$F$25,0),FALSE)</f>
        <v>0.83951369229755357</v>
      </c>
      <c r="K77" s="10">
        <f>HLOOKUP(REG_TRA_DEMANDS!K$3,'BY-Demands'!$J$5:$AK$14,MATCH($E77,'BY-Demands'!$I$5:$I$14,0),FALSE)*HLOOKUP(REG_TRA_DEMANDS!$F77,DEMANDS!$H$2:$CL$25,MATCH($E77,DEMANDS!$F$2:$F$25,0),FALSE)/HLOOKUP(2018,DEMANDS!$H$2:$CL$25,MATCH($E77,DEMANDS!$F$2:$F$25,0),FALSE)</f>
        <v>0.6237520373654829</v>
      </c>
      <c r="L77" s="10">
        <f>HLOOKUP(REG_TRA_DEMANDS!L$3,'BY-Demands'!$J$5:$AK$14,MATCH($E77,'BY-Demands'!$I$5:$I$14,0),FALSE)*HLOOKUP(REG_TRA_DEMANDS!$F77,DEMANDS!$H$2:$CL$25,MATCH($E77,DEMANDS!$F$2:$F$25,0),FALSE)/HLOOKUP(2018,DEMANDS!$H$2:$CL$25,MATCH($E77,DEMANDS!$F$2:$F$25,0),FALSE)</f>
        <v>0.32117757533804958</v>
      </c>
      <c r="M77" s="10">
        <f>HLOOKUP(REG_TRA_DEMANDS!M$3,'BY-Demands'!$J$5:$AK$14,MATCH($E77,'BY-Demands'!$I$5:$I$14,0),FALSE)*HLOOKUP(REG_TRA_DEMANDS!$F77,DEMANDS!$H$2:$CL$25,MATCH($E77,DEMANDS!$F$2:$F$25,0),FALSE)/HLOOKUP(2018,DEMANDS!$H$2:$CL$25,MATCH($E77,DEMANDS!$F$2:$F$25,0),FALSE)</f>
        <v>0.87271939473767768</v>
      </c>
      <c r="N77" s="10">
        <f>HLOOKUP(REG_TRA_DEMANDS!N$3,'BY-Demands'!$J$5:$AK$14,MATCH($E77,'BY-Demands'!$I$5:$I$14,0),FALSE)*HLOOKUP(REG_TRA_DEMANDS!$F77,DEMANDS!$H$2:$CL$25,MATCH($E77,DEMANDS!$F$2:$F$25,0),FALSE)/HLOOKUP(2018,DEMANDS!$H$2:$CL$25,MATCH($E77,DEMANDS!$F$2:$F$25,0),FALSE)</f>
        <v>1.4840714832463262</v>
      </c>
      <c r="O77" s="10">
        <f>HLOOKUP(REG_TRA_DEMANDS!O$3,'BY-Demands'!$J$5:$AK$14,MATCH($E77,'BY-Demands'!$I$5:$I$14,0),FALSE)*HLOOKUP(REG_TRA_DEMANDS!$F77,DEMANDS!$H$2:$CL$25,MATCH($E77,DEMANDS!$F$2:$F$25,0),FALSE)/HLOOKUP(2018,DEMANDS!$H$2:$CL$25,MATCH($E77,DEMANDS!$F$2:$F$25,0),FALSE)</f>
        <v>0.6396608306834366</v>
      </c>
      <c r="P77" s="10">
        <f>HLOOKUP(REG_TRA_DEMANDS!P$3,'BY-Demands'!$J$5:$AK$14,MATCH($E77,'BY-Demands'!$I$5:$I$14,0),FALSE)*HLOOKUP(REG_TRA_DEMANDS!$F77,DEMANDS!$H$2:$CL$25,MATCH($E77,DEMANDS!$F$2:$F$25,0),FALSE)/HLOOKUP(2018,DEMANDS!$H$2:$CL$25,MATCH($E77,DEMANDS!$F$2:$F$25,0),FALSE)</f>
        <v>0.70889106754972853</v>
      </c>
      <c r="Q77" s="10">
        <f>HLOOKUP(REG_TRA_DEMANDS!Q$3,'BY-Demands'!$J$5:$AK$14,MATCH($E77,'BY-Demands'!$I$5:$I$14,0),FALSE)*HLOOKUP(REG_TRA_DEMANDS!$F77,DEMANDS!$H$2:$CL$25,MATCH($E77,DEMANDS!$F$2:$F$25,0),FALSE)/HLOOKUP(2018,DEMANDS!$H$2:$CL$25,MATCH($E77,DEMANDS!$F$2:$F$25,0),FALSE)</f>
        <v>1.2599759312400702</v>
      </c>
      <c r="R77" s="10">
        <f>HLOOKUP(REG_TRA_DEMANDS!R$3,'BY-Demands'!$J$5:$AK$14,MATCH($E77,'BY-Demands'!$I$5:$I$14,0),FALSE)*HLOOKUP(REG_TRA_DEMANDS!$F77,DEMANDS!$H$2:$CL$25,MATCH($E77,DEMANDS!$F$2:$F$25,0),FALSE)/HLOOKUP(2018,DEMANDS!$H$2:$CL$25,MATCH($E77,DEMANDS!$F$2:$F$25,0),FALSE)</f>
        <v>1.0789227265451797</v>
      </c>
      <c r="S77" s="10">
        <f>HLOOKUP(REG_TRA_DEMANDS!S$3,'BY-Demands'!$J$5:$AK$14,MATCH($E77,'BY-Demands'!$I$5:$I$14,0),FALSE)*HLOOKUP(REG_TRA_DEMANDS!$F77,DEMANDS!$H$2:$CL$25,MATCH($E77,DEMANDS!$F$2:$F$25,0),FALSE)/HLOOKUP(2018,DEMANDS!$H$2:$CL$25,MATCH($E77,DEMANDS!$F$2:$F$25,0),FALSE)</f>
        <v>0.9673642604575714</v>
      </c>
      <c r="T77" s="10">
        <f>HLOOKUP(REG_TRA_DEMANDS!T$3,'BY-Demands'!$J$5:$AK$14,MATCH($E77,'BY-Demands'!$I$5:$I$14,0),FALSE)*HLOOKUP(REG_TRA_DEMANDS!$F77,DEMANDS!$H$2:$CL$25,MATCH($E77,DEMANDS!$F$2:$F$25,0),FALSE)/HLOOKUP(2018,DEMANDS!$H$2:$CL$25,MATCH($E77,DEMANDS!$F$2:$F$25,0),FALSE)</f>
        <v>3.9445296593393793</v>
      </c>
      <c r="U77" s="10">
        <f>HLOOKUP(REG_TRA_DEMANDS!U$3,'BY-Demands'!$J$5:$AK$14,MATCH($E77,'BY-Demands'!$I$5:$I$14,0),FALSE)*HLOOKUP(REG_TRA_DEMANDS!$F77,DEMANDS!$H$2:$CL$25,MATCH($E77,DEMANDS!$F$2:$F$25,0),FALSE)/HLOOKUP(2018,DEMANDS!$H$2:$CL$25,MATCH($E77,DEMANDS!$F$2:$F$25,0),FALSE)</f>
        <v>1.3118101974629552</v>
      </c>
      <c r="V77" s="10">
        <f>HLOOKUP(REG_TRA_DEMANDS!V$3,'BY-Demands'!$J$5:$AK$14,MATCH($E77,'BY-Demands'!$I$5:$I$14,0),FALSE)*HLOOKUP(REG_TRA_DEMANDS!$F77,DEMANDS!$H$2:$CL$25,MATCH($E77,DEMANDS!$F$2:$F$25,0),FALSE)/HLOOKUP(2018,DEMANDS!$H$2:$CL$25,MATCH($E77,DEMANDS!$F$2:$F$25,0),FALSE)</f>
        <v>1.4531929079416668</v>
      </c>
      <c r="W77" s="10">
        <f>HLOOKUP(REG_TRA_DEMANDS!W$3,'BY-Demands'!$J$5:$AK$14,MATCH($E77,'BY-Demands'!$I$5:$I$14,0),FALSE)*HLOOKUP(REG_TRA_DEMANDS!$F77,DEMANDS!$H$2:$CL$25,MATCH($E77,DEMANDS!$F$2:$F$25,0),FALSE)/HLOOKUP(2018,DEMANDS!$H$2:$CL$25,MATCH($E77,DEMANDS!$F$2:$F$25,0),FALSE)</f>
        <v>1.4058632051410767</v>
      </c>
      <c r="X77" s="10">
        <f>HLOOKUP(REG_TRA_DEMANDS!X$3,'BY-Demands'!$J$5:$AK$14,MATCH($E77,'BY-Demands'!$I$5:$I$14,0),FALSE)*HLOOKUP(REG_TRA_DEMANDS!$F77,DEMANDS!$H$2:$CL$25,MATCH($E77,DEMANDS!$F$2:$F$25,0),FALSE)/HLOOKUP(2018,DEMANDS!$H$2:$CL$25,MATCH($E77,DEMANDS!$F$2:$F$25,0),FALSE)</f>
        <v>0.88533925773961974</v>
      </c>
      <c r="Y77" s="10">
        <f>HLOOKUP(REG_TRA_DEMANDS!Y$3,'BY-Demands'!$J$5:$AK$14,MATCH($E77,'BY-Demands'!$I$5:$I$14,0),FALSE)*HLOOKUP(REG_TRA_DEMANDS!$F77,DEMANDS!$H$2:$CL$25,MATCH($E77,DEMANDS!$F$2:$F$25,0),FALSE)/HLOOKUP(2018,DEMANDS!$H$2:$CL$25,MATCH($E77,DEMANDS!$F$2:$F$25,0),FALSE)</f>
        <v>2.0114769085641591</v>
      </c>
      <c r="Z77" s="10">
        <f>HLOOKUP(REG_TRA_DEMANDS!Z$3,'BY-Demands'!$J$5:$AK$14,MATCH($E77,'BY-Demands'!$I$5:$I$14,0),FALSE)*HLOOKUP(REG_TRA_DEMANDS!$F77,DEMANDS!$H$2:$CL$25,MATCH($E77,DEMANDS!$F$2:$F$25,0),FALSE)/HLOOKUP(2018,DEMANDS!$H$2:$CL$25,MATCH($E77,DEMANDS!$F$2:$F$25,0),FALSE)</f>
        <v>0.2594964986615817</v>
      </c>
      <c r="AA77" s="10">
        <f>HLOOKUP(REG_TRA_DEMANDS!AA$3,'BY-Demands'!$J$5:$AK$14,MATCH($E77,'BY-Demands'!$I$5:$I$14,0),FALSE)*HLOOKUP(REG_TRA_DEMANDS!$F77,DEMANDS!$H$2:$CL$25,MATCH($E77,DEMANDS!$F$2:$F$25,0),FALSE)/HLOOKUP(2018,DEMANDS!$H$2:$CL$25,MATCH($E77,DEMANDS!$F$2:$F$25,0),FALSE)</f>
        <v>1.1154007939867587</v>
      </c>
      <c r="AB77" s="10">
        <f>HLOOKUP(REG_TRA_DEMANDS!AB$3,'BY-Demands'!$J$5:$AK$14,MATCH($E77,'BY-Demands'!$I$5:$I$14,0),FALSE)*HLOOKUP(REG_TRA_DEMANDS!$F77,DEMANDS!$H$2:$CL$25,MATCH($E77,DEMANDS!$F$2:$F$25,0),FALSE)/HLOOKUP(2018,DEMANDS!$H$2:$CL$25,MATCH($E77,DEMANDS!$F$2:$F$25,0),FALSE)</f>
        <v>0.58465139384620834</v>
      </c>
      <c r="AC77" s="10">
        <f>HLOOKUP(REG_TRA_DEMANDS!AC$3,'BY-Demands'!$J$5:$AK$14,MATCH($E77,'BY-Demands'!$I$5:$I$14,0),FALSE)*HLOOKUP(REG_TRA_DEMANDS!$F77,DEMANDS!$H$2:$CL$25,MATCH($E77,DEMANDS!$F$2:$F$25,0),FALSE)/HLOOKUP(2018,DEMANDS!$H$2:$CL$25,MATCH($E77,DEMANDS!$F$2:$F$25,0),FALSE)</f>
        <v>0.48731119957706998</v>
      </c>
      <c r="AD77" s="10">
        <f>HLOOKUP(REG_TRA_DEMANDS!AD$3,'BY-Demands'!$J$5:$AK$14,MATCH($E77,'BY-Demands'!$I$5:$I$14,0),FALSE)*HLOOKUP(REG_TRA_DEMANDS!$F77,DEMANDS!$H$2:$CL$25,MATCH($E77,DEMANDS!$F$2:$F$25,0),FALSE)/HLOOKUP(2018,DEMANDS!$H$2:$CL$25,MATCH($E77,DEMANDS!$F$2:$F$25,0),FALSE)</f>
        <v>0.52117731472257101</v>
      </c>
      <c r="AE77" s="10">
        <f>HLOOKUP(REG_TRA_DEMANDS!AE$3,'BY-Demands'!$J$5:$AK$14,MATCH($E77,'BY-Demands'!$I$5:$I$14,0),FALSE)*HLOOKUP(REG_TRA_DEMANDS!$F77,DEMANDS!$H$2:$CL$25,MATCH($E77,DEMANDS!$F$2:$F$25,0),FALSE)/HLOOKUP(2018,DEMANDS!$H$2:$CL$25,MATCH($E77,DEMANDS!$F$2:$F$25,0),FALSE)</f>
        <v>0.96004664943078866</v>
      </c>
      <c r="AF77" s="10">
        <f>HLOOKUP(REG_TRA_DEMANDS!AF$3,'BY-Demands'!$J$5:$AK$14,MATCH($E77,'BY-Demands'!$I$5:$I$14,0),FALSE)*HLOOKUP(REG_TRA_DEMANDS!$F77,DEMANDS!$H$2:$CL$25,MATCH($E77,DEMANDS!$F$2:$F$25,0),FALSE)/HLOOKUP(2018,DEMANDS!$H$2:$CL$25,MATCH($E77,DEMANDS!$F$2:$F$25,0),FALSE)</f>
        <v>0.55456732971623723</v>
      </c>
    </row>
    <row r="78" spans="4:32" x14ac:dyDescent="0.25">
      <c r="D78" s="1" t="s">
        <v>8</v>
      </c>
      <c r="E78" s="1" t="str">
        <f>DEMANDS!$F$19</f>
        <v>TRAPL</v>
      </c>
      <c r="F78" s="1">
        <v>2040</v>
      </c>
      <c r="G78" s="10">
        <f>HLOOKUP(REG_TRA_DEMANDS!G$3,'BY-Demands'!$J$5:$AK$14,MATCH($E78,'BY-Demands'!$I$5:$I$14,0),FALSE)*HLOOKUP(REG_TRA_DEMANDS!$F78,DEMANDS!$H$2:$CL$25,MATCH($E78,DEMANDS!$F$2:$F$25,0),FALSE)/HLOOKUP(2018,DEMANDS!$H$2:$CL$25,MATCH($E78,DEMANDS!$F$2:$F$25,0),FALSE)</f>
        <v>0.48889526512542331</v>
      </c>
      <c r="H78" s="10">
        <f>HLOOKUP(REG_TRA_DEMANDS!H$3,'BY-Demands'!$J$5:$AK$14,MATCH($E78,'BY-Demands'!$I$5:$I$14,0),FALSE)*HLOOKUP(REG_TRA_DEMANDS!$F78,DEMANDS!$H$2:$CL$25,MATCH($E78,DEMANDS!$F$2:$F$25,0),FALSE)/HLOOKUP(2018,DEMANDS!$H$2:$CL$25,MATCH($E78,DEMANDS!$F$2:$F$25,0),FALSE)</f>
        <v>8.7093569203406336</v>
      </c>
      <c r="I78" s="10">
        <f>HLOOKUP(REG_TRA_DEMANDS!I$3,'BY-Demands'!$J$5:$AK$14,MATCH($E78,'BY-Demands'!$I$5:$I$14,0),FALSE)*HLOOKUP(REG_TRA_DEMANDS!$F78,DEMANDS!$H$2:$CL$25,MATCH($E78,DEMANDS!$F$2:$F$25,0),FALSE)/HLOOKUP(2018,DEMANDS!$H$2:$CL$25,MATCH($E78,DEMANDS!$F$2:$F$25,0),FALSE)</f>
        <v>1.7597154687493572</v>
      </c>
      <c r="J78" s="10">
        <f>HLOOKUP(REG_TRA_DEMANDS!J$3,'BY-Demands'!$J$5:$AK$14,MATCH($E78,'BY-Demands'!$I$5:$I$14,0),FALSE)*HLOOKUP(REG_TRA_DEMANDS!$F78,DEMANDS!$H$2:$CL$25,MATCH($E78,DEMANDS!$F$2:$F$25,0),FALSE)/HLOOKUP(2018,DEMANDS!$H$2:$CL$25,MATCH($E78,DEMANDS!$F$2:$F$25,0),FALSE)</f>
        <v>0.84737355056355512</v>
      </c>
      <c r="K78" s="10">
        <f>HLOOKUP(REG_TRA_DEMANDS!K$3,'BY-Demands'!$J$5:$AK$14,MATCH($E78,'BY-Demands'!$I$5:$I$14,0),FALSE)*HLOOKUP(REG_TRA_DEMANDS!$F78,DEMANDS!$H$2:$CL$25,MATCH($E78,DEMANDS!$F$2:$F$25,0),FALSE)/HLOOKUP(2018,DEMANDS!$H$2:$CL$25,MATCH($E78,DEMANDS!$F$2:$F$25,0),FALSE)</f>
        <v>0.62959184992816442</v>
      </c>
      <c r="L78" s="10">
        <f>HLOOKUP(REG_TRA_DEMANDS!L$3,'BY-Demands'!$J$5:$AK$14,MATCH($E78,'BY-Demands'!$I$5:$I$14,0),FALSE)*HLOOKUP(REG_TRA_DEMANDS!$F78,DEMANDS!$H$2:$CL$25,MATCH($E78,DEMANDS!$F$2:$F$25,0),FALSE)/HLOOKUP(2018,DEMANDS!$H$2:$CL$25,MATCH($E78,DEMANDS!$F$2:$F$25,0),FALSE)</f>
        <v>0.32418456646104893</v>
      </c>
      <c r="M78" s="10">
        <f>HLOOKUP(REG_TRA_DEMANDS!M$3,'BY-Demands'!$J$5:$AK$14,MATCH($E78,'BY-Demands'!$I$5:$I$14,0),FALSE)*HLOOKUP(REG_TRA_DEMANDS!$F78,DEMANDS!$H$2:$CL$25,MATCH($E78,DEMANDS!$F$2:$F$25,0),FALSE)/HLOOKUP(2018,DEMANDS!$H$2:$CL$25,MATCH($E78,DEMANDS!$F$2:$F$25,0),FALSE)</f>
        <v>0.88089013788524451</v>
      </c>
      <c r="N78" s="10">
        <f>HLOOKUP(REG_TRA_DEMANDS!N$3,'BY-Demands'!$J$5:$AK$14,MATCH($E78,'BY-Demands'!$I$5:$I$14,0),FALSE)*HLOOKUP(REG_TRA_DEMANDS!$F78,DEMANDS!$H$2:$CL$25,MATCH($E78,DEMANDS!$F$2:$F$25,0),FALSE)/HLOOKUP(2018,DEMANDS!$H$2:$CL$25,MATCH($E78,DEMANDS!$F$2:$F$25,0),FALSE)</f>
        <v>1.4979659457452135</v>
      </c>
      <c r="O78" s="10">
        <f>HLOOKUP(REG_TRA_DEMANDS!O$3,'BY-Demands'!$J$5:$AK$14,MATCH($E78,'BY-Demands'!$I$5:$I$14,0),FALSE)*HLOOKUP(REG_TRA_DEMANDS!$F78,DEMANDS!$H$2:$CL$25,MATCH($E78,DEMANDS!$F$2:$F$25,0),FALSE)/HLOOKUP(2018,DEMANDS!$H$2:$CL$25,MATCH($E78,DEMANDS!$F$2:$F$25,0),FALSE)</f>
        <v>0.64564958764310587</v>
      </c>
      <c r="P78" s="10">
        <f>HLOOKUP(REG_TRA_DEMANDS!P$3,'BY-Demands'!$J$5:$AK$14,MATCH($E78,'BY-Demands'!$I$5:$I$14,0),FALSE)*HLOOKUP(REG_TRA_DEMANDS!$F78,DEMANDS!$H$2:$CL$25,MATCH($E78,DEMANDS!$F$2:$F$25,0),FALSE)/HLOOKUP(2018,DEMANDS!$H$2:$CL$25,MATCH($E78,DEMANDS!$F$2:$F$25,0),FALSE)</f>
        <v>0.71552798528924344</v>
      </c>
      <c r="Q78" s="10">
        <f>HLOOKUP(REG_TRA_DEMANDS!Q$3,'BY-Demands'!$J$5:$AK$14,MATCH($E78,'BY-Demands'!$I$5:$I$14,0),FALSE)*HLOOKUP(REG_TRA_DEMANDS!$F78,DEMANDS!$H$2:$CL$25,MATCH($E78,DEMANDS!$F$2:$F$25,0),FALSE)/HLOOKUP(2018,DEMANDS!$H$2:$CL$25,MATCH($E78,DEMANDS!$F$2:$F$25,0),FALSE)</f>
        <v>1.271772322804593</v>
      </c>
      <c r="R78" s="10">
        <f>HLOOKUP(REG_TRA_DEMANDS!R$3,'BY-Demands'!$J$5:$AK$14,MATCH($E78,'BY-Demands'!$I$5:$I$14,0),FALSE)*HLOOKUP(REG_TRA_DEMANDS!$F78,DEMANDS!$H$2:$CL$25,MATCH($E78,DEMANDS!$F$2:$F$25,0),FALSE)/HLOOKUP(2018,DEMANDS!$H$2:$CL$25,MATCH($E78,DEMANDS!$F$2:$F$25,0),FALSE)</f>
        <v>1.089024026605462</v>
      </c>
      <c r="S78" s="10">
        <f>HLOOKUP(REG_TRA_DEMANDS!S$3,'BY-Demands'!$J$5:$AK$14,MATCH($E78,'BY-Demands'!$I$5:$I$14,0),FALSE)*HLOOKUP(REG_TRA_DEMANDS!$F78,DEMANDS!$H$2:$CL$25,MATCH($E78,DEMANDS!$F$2:$F$25,0),FALSE)/HLOOKUP(2018,DEMANDS!$H$2:$CL$25,MATCH($E78,DEMANDS!$F$2:$F$25,0),FALSE)</f>
        <v>0.97642110616306943</v>
      </c>
      <c r="T78" s="10">
        <f>HLOOKUP(REG_TRA_DEMANDS!T$3,'BY-Demands'!$J$5:$AK$14,MATCH($E78,'BY-Demands'!$I$5:$I$14,0),FALSE)*HLOOKUP(REG_TRA_DEMANDS!$F78,DEMANDS!$H$2:$CL$25,MATCH($E78,DEMANDS!$F$2:$F$25,0),FALSE)/HLOOKUP(2018,DEMANDS!$H$2:$CL$25,MATCH($E78,DEMANDS!$F$2:$F$25,0),FALSE)</f>
        <v>3.9814599016128525</v>
      </c>
      <c r="U78" s="10">
        <f>HLOOKUP(REG_TRA_DEMANDS!U$3,'BY-Demands'!$J$5:$AK$14,MATCH($E78,'BY-Demands'!$I$5:$I$14,0),FALSE)*HLOOKUP(REG_TRA_DEMANDS!$F78,DEMANDS!$H$2:$CL$25,MATCH($E78,DEMANDS!$F$2:$F$25,0),FALSE)/HLOOKUP(2018,DEMANDS!$H$2:$CL$25,MATCH($E78,DEMANDS!$F$2:$F$25,0),FALSE)</f>
        <v>1.3240918818697176</v>
      </c>
      <c r="V78" s="10">
        <f>HLOOKUP(REG_TRA_DEMANDS!V$3,'BY-Demands'!$J$5:$AK$14,MATCH($E78,'BY-Demands'!$I$5:$I$14,0),FALSE)*HLOOKUP(REG_TRA_DEMANDS!$F78,DEMANDS!$H$2:$CL$25,MATCH($E78,DEMANDS!$F$2:$F$25,0),FALSE)/HLOOKUP(2018,DEMANDS!$H$2:$CL$25,MATCH($E78,DEMANDS!$F$2:$F$25,0),FALSE)</f>
        <v>1.4667982730409792</v>
      </c>
      <c r="W78" s="10">
        <f>HLOOKUP(REG_TRA_DEMANDS!W$3,'BY-Demands'!$J$5:$AK$14,MATCH($E78,'BY-Demands'!$I$5:$I$14,0),FALSE)*HLOOKUP(REG_TRA_DEMANDS!$F78,DEMANDS!$H$2:$CL$25,MATCH($E78,DEMANDS!$F$2:$F$25,0),FALSE)/HLOOKUP(2018,DEMANDS!$H$2:$CL$25,MATCH($E78,DEMANDS!$F$2:$F$25,0),FALSE)</f>
        <v>1.4190254508973721</v>
      </c>
      <c r="X78" s="10">
        <f>HLOOKUP(REG_TRA_DEMANDS!X$3,'BY-Demands'!$J$5:$AK$14,MATCH($E78,'BY-Demands'!$I$5:$I$14,0),FALSE)*HLOOKUP(REG_TRA_DEMANDS!$F78,DEMANDS!$H$2:$CL$25,MATCH($E78,DEMANDS!$F$2:$F$25,0),FALSE)/HLOOKUP(2018,DEMANDS!$H$2:$CL$25,MATCH($E78,DEMANDS!$F$2:$F$25,0),FALSE)</f>
        <v>0.89362815302150167</v>
      </c>
      <c r="Y78" s="10">
        <f>HLOOKUP(REG_TRA_DEMANDS!Y$3,'BY-Demands'!$J$5:$AK$14,MATCH($E78,'BY-Demands'!$I$5:$I$14,0),FALSE)*HLOOKUP(REG_TRA_DEMANDS!$F78,DEMANDS!$H$2:$CL$25,MATCH($E78,DEMANDS!$F$2:$F$25,0),FALSE)/HLOOKUP(2018,DEMANDS!$H$2:$CL$25,MATCH($E78,DEMANDS!$F$2:$F$25,0),FALSE)</f>
        <v>2.0303091486475591</v>
      </c>
      <c r="Z78" s="10">
        <f>HLOOKUP(REG_TRA_DEMANDS!Z$3,'BY-Demands'!$J$5:$AK$14,MATCH($E78,'BY-Demands'!$I$5:$I$14,0),FALSE)*HLOOKUP(REG_TRA_DEMANDS!$F78,DEMANDS!$H$2:$CL$25,MATCH($E78,DEMANDS!$F$2:$F$25,0),FALSE)/HLOOKUP(2018,DEMANDS!$H$2:$CL$25,MATCH($E78,DEMANDS!$F$2:$F$25,0),FALSE)</f>
        <v>0.26192600721959197</v>
      </c>
      <c r="AA78" s="10">
        <f>HLOOKUP(REG_TRA_DEMANDS!AA$3,'BY-Demands'!$J$5:$AK$14,MATCH($E78,'BY-Demands'!$I$5:$I$14,0),FALSE)*HLOOKUP(REG_TRA_DEMANDS!$F78,DEMANDS!$H$2:$CL$25,MATCH($E78,DEMANDS!$F$2:$F$25,0),FALSE)/HLOOKUP(2018,DEMANDS!$H$2:$CL$25,MATCH($E78,DEMANDS!$F$2:$F$25,0),FALSE)</f>
        <v>1.1258436161002714</v>
      </c>
      <c r="AB78" s="10">
        <f>HLOOKUP(REG_TRA_DEMANDS!AB$3,'BY-Demands'!$J$5:$AK$14,MATCH($E78,'BY-Demands'!$I$5:$I$14,0),FALSE)*HLOOKUP(REG_TRA_DEMANDS!$F78,DEMANDS!$H$2:$CL$25,MATCH($E78,DEMANDS!$F$2:$F$25,0),FALSE)/HLOOKUP(2018,DEMANDS!$H$2:$CL$25,MATCH($E78,DEMANDS!$F$2:$F$25,0),FALSE)</f>
        <v>0.59012513076415574</v>
      </c>
      <c r="AC78" s="10">
        <f>HLOOKUP(REG_TRA_DEMANDS!AC$3,'BY-Demands'!$J$5:$AK$14,MATCH($E78,'BY-Demands'!$I$5:$I$14,0),FALSE)*HLOOKUP(REG_TRA_DEMANDS!$F78,DEMANDS!$H$2:$CL$25,MATCH($E78,DEMANDS!$F$2:$F$25,0),FALSE)/HLOOKUP(2018,DEMANDS!$H$2:$CL$25,MATCH($E78,DEMANDS!$F$2:$F$25,0),FALSE)</f>
        <v>0.49187359920825247</v>
      </c>
      <c r="AD78" s="10">
        <f>HLOOKUP(REG_TRA_DEMANDS!AD$3,'BY-Demands'!$J$5:$AK$14,MATCH($E78,'BY-Demands'!$I$5:$I$14,0),FALSE)*HLOOKUP(REG_TRA_DEMANDS!$F78,DEMANDS!$H$2:$CL$25,MATCH($E78,DEMANDS!$F$2:$F$25,0),FALSE)/HLOOKUP(2018,DEMANDS!$H$2:$CL$25,MATCH($E78,DEMANDS!$F$2:$F$25,0),FALSE)</f>
        <v>0.52605678227951325</v>
      </c>
      <c r="AE78" s="10">
        <f>HLOOKUP(REG_TRA_DEMANDS!AE$3,'BY-Demands'!$J$5:$AK$14,MATCH($E78,'BY-Demands'!$I$5:$I$14,0),FALSE)*HLOOKUP(REG_TRA_DEMANDS!$F78,DEMANDS!$H$2:$CL$25,MATCH($E78,DEMANDS!$F$2:$F$25,0),FALSE)/HLOOKUP(2018,DEMANDS!$H$2:$CL$25,MATCH($E78,DEMANDS!$F$2:$F$25,0),FALSE)</f>
        <v>0.96903498477601024</v>
      </c>
      <c r="AF78" s="10">
        <f>HLOOKUP(REG_TRA_DEMANDS!AF$3,'BY-Demands'!$J$5:$AK$14,MATCH($E78,'BY-Demands'!$I$5:$I$14,0),FALSE)*HLOOKUP(REG_TRA_DEMANDS!$F78,DEMANDS!$H$2:$CL$25,MATCH($E78,DEMANDS!$F$2:$F$25,0),FALSE)/HLOOKUP(2018,DEMANDS!$H$2:$CL$25,MATCH($E78,DEMANDS!$F$2:$F$25,0),FALSE)</f>
        <v>0.55975940776155841</v>
      </c>
    </row>
    <row r="79" spans="4:32" x14ac:dyDescent="0.25">
      <c r="D79" s="1" t="s">
        <v>8</v>
      </c>
      <c r="E79" s="1" t="str">
        <f>DEMANDS!$F$19</f>
        <v>TRAPL</v>
      </c>
      <c r="F79" s="1">
        <v>2045</v>
      </c>
      <c r="G79" s="10">
        <f>HLOOKUP(REG_TRA_DEMANDS!G$3,'BY-Demands'!$J$5:$AK$14,MATCH($E79,'BY-Demands'!$I$5:$I$14,0),FALSE)*HLOOKUP(REG_TRA_DEMANDS!$F79,DEMANDS!$H$2:$CL$25,MATCH($E79,DEMANDS!$F$2:$F$25,0),FALSE)/HLOOKUP(2018,DEMANDS!$H$2:$CL$25,MATCH($E79,DEMANDS!$F$2:$F$25,0),FALSE)</f>
        <v>0.5137272385520032</v>
      </c>
      <c r="H79" s="10">
        <f>HLOOKUP(REG_TRA_DEMANDS!H$3,'BY-Demands'!$J$5:$AK$14,MATCH($E79,'BY-Demands'!$I$5:$I$14,0),FALSE)*HLOOKUP(REG_TRA_DEMANDS!$F79,DEMANDS!$H$2:$CL$25,MATCH($E79,DEMANDS!$F$2:$F$25,0),FALSE)/HLOOKUP(2018,DEMANDS!$H$2:$CL$25,MATCH($E79,DEMANDS!$F$2:$F$25,0),FALSE)</f>
        <v>9.1517226682539743</v>
      </c>
      <c r="I79" s="10">
        <f>HLOOKUP(REG_TRA_DEMANDS!I$3,'BY-Demands'!$J$5:$AK$14,MATCH($E79,'BY-Demands'!$I$5:$I$14,0),FALSE)*HLOOKUP(REG_TRA_DEMANDS!$F79,DEMANDS!$H$2:$CL$25,MATCH($E79,DEMANDS!$F$2:$F$25,0),FALSE)/HLOOKUP(2018,DEMANDS!$H$2:$CL$25,MATCH($E79,DEMANDS!$F$2:$F$25,0),FALSE)</f>
        <v>1.8490949552680407</v>
      </c>
      <c r="J79" s="10">
        <f>HLOOKUP(REG_TRA_DEMANDS!J$3,'BY-Demands'!$J$5:$AK$14,MATCH($E79,'BY-Demands'!$I$5:$I$14,0),FALSE)*HLOOKUP(REG_TRA_DEMANDS!$F79,DEMANDS!$H$2:$CL$25,MATCH($E79,DEMANDS!$F$2:$F$25,0),FALSE)/HLOOKUP(2018,DEMANDS!$H$2:$CL$25,MATCH($E79,DEMANDS!$F$2:$F$25,0),FALSE)</f>
        <v>0.89041335681854672</v>
      </c>
      <c r="K79" s="10">
        <f>HLOOKUP(REG_TRA_DEMANDS!K$3,'BY-Demands'!$J$5:$AK$14,MATCH($E79,'BY-Demands'!$I$5:$I$14,0),FALSE)*HLOOKUP(REG_TRA_DEMANDS!$F79,DEMANDS!$H$2:$CL$25,MATCH($E79,DEMANDS!$F$2:$F$25,0),FALSE)/HLOOKUP(2018,DEMANDS!$H$2:$CL$25,MATCH($E79,DEMANDS!$F$2:$F$25,0),FALSE)</f>
        <v>0.66157008576359777</v>
      </c>
      <c r="L79" s="10">
        <f>HLOOKUP(REG_TRA_DEMANDS!L$3,'BY-Demands'!$J$5:$AK$14,MATCH($E79,'BY-Demands'!$I$5:$I$14,0),FALSE)*HLOOKUP(REG_TRA_DEMANDS!$F79,DEMANDS!$H$2:$CL$25,MATCH($E79,DEMANDS!$F$2:$F$25,0),FALSE)/HLOOKUP(2018,DEMANDS!$H$2:$CL$25,MATCH($E79,DEMANDS!$F$2:$F$25,0),FALSE)</f>
        <v>0.34065055235600922</v>
      </c>
      <c r="M79" s="10">
        <f>HLOOKUP(REG_TRA_DEMANDS!M$3,'BY-Demands'!$J$5:$AK$14,MATCH($E79,'BY-Demands'!$I$5:$I$14,0),FALSE)*HLOOKUP(REG_TRA_DEMANDS!$F79,DEMANDS!$H$2:$CL$25,MATCH($E79,DEMANDS!$F$2:$F$25,0),FALSE)/HLOOKUP(2018,DEMANDS!$H$2:$CL$25,MATCH($E79,DEMANDS!$F$2:$F$25,0),FALSE)</f>
        <v>0.92563231899450726</v>
      </c>
      <c r="N79" s="10">
        <f>HLOOKUP(REG_TRA_DEMANDS!N$3,'BY-Demands'!$J$5:$AK$14,MATCH($E79,'BY-Demands'!$I$5:$I$14,0),FALSE)*HLOOKUP(REG_TRA_DEMANDS!$F79,DEMANDS!$H$2:$CL$25,MATCH($E79,DEMANDS!$F$2:$F$25,0),FALSE)/HLOOKUP(2018,DEMANDS!$H$2:$CL$25,MATCH($E79,DEMANDS!$F$2:$F$25,0),FALSE)</f>
        <v>1.5740506477500982</v>
      </c>
      <c r="O79" s="10">
        <f>HLOOKUP(REG_TRA_DEMANDS!O$3,'BY-Demands'!$J$5:$AK$14,MATCH($E79,'BY-Demands'!$I$5:$I$14,0),FALSE)*HLOOKUP(REG_TRA_DEMANDS!$F79,DEMANDS!$H$2:$CL$25,MATCH($E79,DEMANDS!$F$2:$F$25,0),FALSE)/HLOOKUP(2018,DEMANDS!$H$2:$CL$25,MATCH($E79,DEMANDS!$F$2:$F$25,0),FALSE)</f>
        <v>0.67844342826073345</v>
      </c>
      <c r="P79" s="10">
        <f>HLOOKUP(REG_TRA_DEMANDS!P$3,'BY-Demands'!$J$5:$AK$14,MATCH($E79,'BY-Demands'!$I$5:$I$14,0),FALSE)*HLOOKUP(REG_TRA_DEMANDS!$F79,DEMANDS!$H$2:$CL$25,MATCH($E79,DEMANDS!$F$2:$F$25,0),FALSE)/HLOOKUP(2018,DEMANDS!$H$2:$CL$25,MATCH($E79,DEMANDS!$F$2:$F$25,0),FALSE)</f>
        <v>0.75187109021196863</v>
      </c>
      <c r="Q79" s="10">
        <f>HLOOKUP(REG_TRA_DEMANDS!Q$3,'BY-Demands'!$J$5:$AK$14,MATCH($E79,'BY-Demands'!$I$5:$I$14,0),FALSE)*HLOOKUP(REG_TRA_DEMANDS!$F79,DEMANDS!$H$2:$CL$25,MATCH($E79,DEMANDS!$F$2:$F$25,0),FALSE)/HLOOKUP(2018,DEMANDS!$H$2:$CL$25,MATCH($E79,DEMANDS!$F$2:$F$25,0),FALSE)</f>
        <v>1.3363681959440921</v>
      </c>
      <c r="R79" s="10">
        <f>HLOOKUP(REG_TRA_DEMANDS!R$3,'BY-Demands'!$J$5:$AK$14,MATCH($E79,'BY-Demands'!$I$5:$I$14,0),FALSE)*HLOOKUP(REG_TRA_DEMANDS!$F79,DEMANDS!$H$2:$CL$25,MATCH($E79,DEMANDS!$F$2:$F$25,0),FALSE)/HLOOKUP(2018,DEMANDS!$H$2:$CL$25,MATCH($E79,DEMANDS!$F$2:$F$25,0),FALSE)</f>
        <v>1.1443377463704434</v>
      </c>
      <c r="S79" s="10">
        <f>HLOOKUP(REG_TRA_DEMANDS!S$3,'BY-Demands'!$J$5:$AK$14,MATCH($E79,'BY-Demands'!$I$5:$I$14,0),FALSE)*HLOOKUP(REG_TRA_DEMANDS!$F79,DEMANDS!$H$2:$CL$25,MATCH($E79,DEMANDS!$F$2:$F$25,0),FALSE)/HLOOKUP(2018,DEMANDS!$H$2:$CL$25,MATCH($E79,DEMANDS!$F$2:$F$25,0),FALSE)</f>
        <v>1.0260154972136206</v>
      </c>
      <c r="T79" s="10">
        <f>HLOOKUP(REG_TRA_DEMANDS!T$3,'BY-Demands'!$J$5:$AK$14,MATCH($E79,'BY-Demands'!$I$5:$I$14,0),FALSE)*HLOOKUP(REG_TRA_DEMANDS!$F79,DEMANDS!$H$2:$CL$25,MATCH($E79,DEMANDS!$F$2:$F$25,0),FALSE)/HLOOKUP(2018,DEMANDS!$H$2:$CL$25,MATCH($E79,DEMANDS!$F$2:$F$25,0),FALSE)</f>
        <v>4.1836862546344555</v>
      </c>
      <c r="U79" s="10">
        <f>HLOOKUP(REG_TRA_DEMANDS!U$3,'BY-Demands'!$J$5:$AK$14,MATCH($E79,'BY-Demands'!$I$5:$I$14,0),FALSE)*HLOOKUP(REG_TRA_DEMANDS!$F79,DEMANDS!$H$2:$CL$25,MATCH($E79,DEMANDS!$F$2:$F$25,0),FALSE)/HLOOKUP(2018,DEMANDS!$H$2:$CL$25,MATCH($E79,DEMANDS!$F$2:$F$25,0),FALSE)</f>
        <v>1.391345170601209</v>
      </c>
      <c r="V79" s="10">
        <f>HLOOKUP(REG_TRA_DEMANDS!V$3,'BY-Demands'!$J$5:$AK$14,MATCH($E79,'BY-Demands'!$I$5:$I$14,0),FALSE)*HLOOKUP(REG_TRA_DEMANDS!$F79,DEMANDS!$H$2:$CL$25,MATCH($E79,DEMANDS!$F$2:$F$25,0),FALSE)/HLOOKUP(2018,DEMANDS!$H$2:$CL$25,MATCH($E79,DEMANDS!$F$2:$F$25,0),FALSE)</f>
        <v>1.5412999062874431</v>
      </c>
      <c r="W79" s="10">
        <f>HLOOKUP(REG_TRA_DEMANDS!W$3,'BY-Demands'!$J$5:$AK$14,MATCH($E79,'BY-Demands'!$I$5:$I$14,0),FALSE)*HLOOKUP(REG_TRA_DEMANDS!$F79,DEMANDS!$H$2:$CL$25,MATCH($E79,DEMANDS!$F$2:$F$25,0),FALSE)/HLOOKUP(2018,DEMANDS!$H$2:$CL$25,MATCH($E79,DEMANDS!$F$2:$F$25,0),FALSE)</f>
        <v>1.4911006064611807</v>
      </c>
      <c r="X79" s="10">
        <f>HLOOKUP(REG_TRA_DEMANDS!X$3,'BY-Demands'!$J$5:$AK$14,MATCH($E79,'BY-Demands'!$I$5:$I$14,0),FALSE)*HLOOKUP(REG_TRA_DEMANDS!$F79,DEMANDS!$H$2:$CL$25,MATCH($E79,DEMANDS!$F$2:$F$25,0),FALSE)/HLOOKUP(2018,DEMANDS!$H$2:$CL$25,MATCH($E79,DEMANDS!$F$2:$F$25,0),FALSE)</f>
        <v>0.93901732352897394</v>
      </c>
      <c r="Y79" s="10">
        <f>HLOOKUP(REG_TRA_DEMANDS!Y$3,'BY-Demands'!$J$5:$AK$14,MATCH($E79,'BY-Demands'!$I$5:$I$14,0),FALSE)*HLOOKUP(REG_TRA_DEMANDS!$F79,DEMANDS!$H$2:$CL$25,MATCH($E79,DEMANDS!$F$2:$F$25,0),FALSE)/HLOOKUP(2018,DEMANDS!$H$2:$CL$25,MATCH($E79,DEMANDS!$F$2:$F$25,0),FALSE)</f>
        <v>2.1334326321896309</v>
      </c>
      <c r="Z79" s="10">
        <f>HLOOKUP(REG_TRA_DEMANDS!Z$3,'BY-Demands'!$J$5:$AK$14,MATCH($E79,'BY-Demands'!$I$5:$I$14,0),FALSE)*HLOOKUP(REG_TRA_DEMANDS!$F79,DEMANDS!$H$2:$CL$25,MATCH($E79,DEMANDS!$F$2:$F$25,0),FALSE)/HLOOKUP(2018,DEMANDS!$H$2:$CL$25,MATCH($E79,DEMANDS!$F$2:$F$25,0),FALSE)</f>
        <v>0.27522975572150987</v>
      </c>
      <c r="AA79" s="10">
        <f>HLOOKUP(REG_TRA_DEMANDS!AA$3,'BY-Demands'!$J$5:$AK$14,MATCH($E79,'BY-Demands'!$I$5:$I$14,0),FALSE)*HLOOKUP(REG_TRA_DEMANDS!$F79,DEMANDS!$H$2:$CL$25,MATCH($E79,DEMANDS!$F$2:$F$25,0),FALSE)/HLOOKUP(2018,DEMANDS!$H$2:$CL$25,MATCH($E79,DEMANDS!$F$2:$F$25,0),FALSE)</f>
        <v>1.1830274768404947</v>
      </c>
      <c r="AB79" s="10">
        <f>HLOOKUP(REG_TRA_DEMANDS!AB$3,'BY-Demands'!$J$5:$AK$14,MATCH($E79,'BY-Demands'!$I$5:$I$14,0),FALSE)*HLOOKUP(REG_TRA_DEMANDS!$F79,DEMANDS!$H$2:$CL$25,MATCH($E79,DEMANDS!$F$2:$F$25,0),FALSE)/HLOOKUP(2018,DEMANDS!$H$2:$CL$25,MATCH($E79,DEMANDS!$F$2:$F$25,0),FALSE)</f>
        <v>0.6200987725864654</v>
      </c>
      <c r="AC79" s="10">
        <f>HLOOKUP(REG_TRA_DEMANDS!AC$3,'BY-Demands'!$J$5:$AK$14,MATCH($E79,'BY-Demands'!$I$5:$I$14,0),FALSE)*HLOOKUP(REG_TRA_DEMANDS!$F79,DEMANDS!$H$2:$CL$25,MATCH($E79,DEMANDS!$F$2:$F$25,0),FALSE)/HLOOKUP(2018,DEMANDS!$H$2:$CL$25,MATCH($E79,DEMANDS!$F$2:$F$25,0),FALSE)</f>
        <v>0.51685684821076039</v>
      </c>
      <c r="AD79" s="10">
        <f>HLOOKUP(REG_TRA_DEMANDS!AD$3,'BY-Demands'!$J$5:$AK$14,MATCH($E79,'BY-Demands'!$I$5:$I$14,0),FALSE)*HLOOKUP(REG_TRA_DEMANDS!$F79,DEMANDS!$H$2:$CL$25,MATCH($E79,DEMANDS!$F$2:$F$25,0),FALSE)/HLOOKUP(2018,DEMANDS!$H$2:$CL$25,MATCH($E79,DEMANDS!$F$2:$F$25,0),FALSE)</f>
        <v>0.55277626387458612</v>
      </c>
      <c r="AE79" s="10">
        <f>HLOOKUP(REG_TRA_DEMANDS!AE$3,'BY-Demands'!$J$5:$AK$14,MATCH($E79,'BY-Demands'!$I$5:$I$14,0),FALSE)*HLOOKUP(REG_TRA_DEMANDS!$F79,DEMANDS!$H$2:$CL$25,MATCH($E79,DEMANDS!$F$2:$F$25,0),FALSE)/HLOOKUP(2018,DEMANDS!$H$2:$CL$25,MATCH($E79,DEMANDS!$F$2:$F$25,0),FALSE)</f>
        <v>1.0182542198717133</v>
      </c>
      <c r="AF79" s="10">
        <f>HLOOKUP(REG_TRA_DEMANDS!AF$3,'BY-Demands'!$J$5:$AK$14,MATCH($E79,'BY-Demands'!$I$5:$I$14,0),FALSE)*HLOOKUP(REG_TRA_DEMANDS!$F79,DEMANDS!$H$2:$CL$25,MATCH($E79,DEMANDS!$F$2:$F$25,0),FALSE)/HLOOKUP(2018,DEMANDS!$H$2:$CL$25,MATCH($E79,DEMANDS!$F$2:$F$25,0),FALSE)</f>
        <v>0.58819071346309182</v>
      </c>
    </row>
    <row r="80" spans="4:32" x14ac:dyDescent="0.25">
      <c r="D80" s="1" t="s">
        <v>8</v>
      </c>
      <c r="E80" s="1" t="str">
        <f>DEMANDS!$F$19</f>
        <v>TRAPL</v>
      </c>
      <c r="F80" s="1">
        <v>2050</v>
      </c>
      <c r="G80" s="10">
        <f>HLOOKUP(REG_TRA_DEMANDS!G$3,'BY-Demands'!$J$5:$AK$14,MATCH($E80,'BY-Demands'!$I$5:$I$14,0),FALSE)*HLOOKUP(REG_TRA_DEMANDS!$F80,DEMANDS!$H$2:$CL$25,MATCH($E80,DEMANDS!$F$2:$F$25,0),FALSE)/HLOOKUP(2018,DEMANDS!$H$2:$CL$25,MATCH($E80,DEMANDS!$F$2:$F$25,0),FALSE)</f>
        <v>0.53705899448772954</v>
      </c>
      <c r="H80" s="10">
        <f>HLOOKUP(REG_TRA_DEMANDS!H$3,'BY-Demands'!$J$5:$AK$14,MATCH($E80,'BY-Demands'!$I$5:$I$14,0),FALSE)*HLOOKUP(REG_TRA_DEMANDS!$F80,DEMANDS!$H$2:$CL$25,MATCH($E80,DEMANDS!$F$2:$F$25,0),FALSE)/HLOOKUP(2018,DEMANDS!$H$2:$CL$25,MATCH($E80,DEMANDS!$F$2:$F$25,0),FALSE)</f>
        <v>9.5673629996660328</v>
      </c>
      <c r="I80" s="10">
        <f>HLOOKUP(REG_TRA_DEMANDS!I$3,'BY-Demands'!$J$5:$AK$14,MATCH($E80,'BY-Demands'!$I$5:$I$14,0),FALSE)*HLOOKUP(REG_TRA_DEMANDS!$F80,DEMANDS!$H$2:$CL$25,MATCH($E80,DEMANDS!$F$2:$F$25,0),FALSE)/HLOOKUP(2018,DEMANDS!$H$2:$CL$25,MATCH($E80,DEMANDS!$F$2:$F$25,0),FALSE)</f>
        <v>1.9330746023661756</v>
      </c>
      <c r="J80" s="10">
        <f>HLOOKUP(REG_TRA_DEMANDS!J$3,'BY-Demands'!$J$5:$AK$14,MATCH($E80,'BY-Demands'!$I$5:$I$14,0),FALSE)*HLOOKUP(REG_TRA_DEMANDS!$F80,DEMANDS!$H$2:$CL$25,MATCH($E80,DEMANDS!$F$2:$F$25,0),FALSE)/HLOOKUP(2018,DEMANDS!$H$2:$CL$25,MATCH($E80,DEMANDS!$F$2:$F$25,0),FALSE)</f>
        <v>0.93085292389651086</v>
      </c>
      <c r="K80" s="10">
        <f>HLOOKUP(REG_TRA_DEMANDS!K$3,'BY-Demands'!$J$5:$AK$14,MATCH($E80,'BY-Demands'!$I$5:$I$14,0),FALSE)*HLOOKUP(REG_TRA_DEMANDS!$F80,DEMANDS!$H$2:$CL$25,MATCH($E80,DEMANDS!$F$2:$F$25,0),FALSE)/HLOOKUP(2018,DEMANDS!$H$2:$CL$25,MATCH($E80,DEMANDS!$F$2:$F$25,0),FALSE)</f>
        <v>0.69161636444432462</v>
      </c>
      <c r="L80" s="10">
        <f>HLOOKUP(REG_TRA_DEMANDS!L$3,'BY-Demands'!$J$5:$AK$14,MATCH($E80,'BY-Demands'!$I$5:$I$14,0),FALSE)*HLOOKUP(REG_TRA_DEMANDS!$F80,DEMANDS!$H$2:$CL$25,MATCH($E80,DEMANDS!$F$2:$F$25,0),FALSE)/HLOOKUP(2018,DEMANDS!$H$2:$CL$25,MATCH($E80,DEMANDS!$F$2:$F$25,0),FALSE)</f>
        <v>0.3561217498135219</v>
      </c>
      <c r="M80" s="10">
        <f>HLOOKUP(REG_TRA_DEMANDS!M$3,'BY-Demands'!$J$5:$AK$14,MATCH($E80,'BY-Demands'!$I$5:$I$14,0),FALSE)*HLOOKUP(REG_TRA_DEMANDS!$F80,DEMANDS!$H$2:$CL$25,MATCH($E80,DEMANDS!$F$2:$F$25,0),FALSE)/HLOOKUP(2018,DEMANDS!$H$2:$CL$25,MATCH($E80,DEMANDS!$F$2:$F$25,0),FALSE)</f>
        <v>0.96767141237385124</v>
      </c>
      <c r="N80" s="10">
        <f>HLOOKUP(REG_TRA_DEMANDS!N$3,'BY-Demands'!$J$5:$AK$14,MATCH($E80,'BY-Demands'!$I$5:$I$14,0),FALSE)*HLOOKUP(REG_TRA_DEMANDS!$F80,DEMANDS!$H$2:$CL$25,MATCH($E80,DEMANDS!$F$2:$F$25,0),FALSE)/HLOOKUP(2018,DEMANDS!$H$2:$CL$25,MATCH($E80,DEMANDS!$F$2:$F$25,0),FALSE)</f>
        <v>1.645538711430139</v>
      </c>
      <c r="O80" s="10">
        <f>HLOOKUP(REG_TRA_DEMANDS!O$3,'BY-Demands'!$J$5:$AK$14,MATCH($E80,'BY-Demands'!$I$5:$I$14,0),FALSE)*HLOOKUP(REG_TRA_DEMANDS!$F80,DEMANDS!$H$2:$CL$25,MATCH($E80,DEMANDS!$F$2:$F$25,0),FALSE)/HLOOKUP(2018,DEMANDS!$H$2:$CL$25,MATCH($E80,DEMANDS!$F$2:$F$25,0),FALSE)</f>
        <v>0.709256037163842</v>
      </c>
      <c r="P80" s="10">
        <f>HLOOKUP(REG_TRA_DEMANDS!P$3,'BY-Demands'!$J$5:$AK$14,MATCH($E80,'BY-Demands'!$I$5:$I$14,0),FALSE)*HLOOKUP(REG_TRA_DEMANDS!$F80,DEMANDS!$H$2:$CL$25,MATCH($E80,DEMANDS!$F$2:$F$25,0),FALSE)/HLOOKUP(2018,DEMANDS!$H$2:$CL$25,MATCH($E80,DEMANDS!$F$2:$F$25,0),FALSE)</f>
        <v>0.78601853550102796</v>
      </c>
      <c r="Q80" s="10">
        <f>HLOOKUP(REG_TRA_DEMANDS!Q$3,'BY-Demands'!$J$5:$AK$14,MATCH($E80,'BY-Demands'!$I$5:$I$14,0),FALSE)*HLOOKUP(REG_TRA_DEMANDS!$F80,DEMANDS!$H$2:$CL$25,MATCH($E80,DEMANDS!$F$2:$F$25,0),FALSE)/HLOOKUP(2018,DEMANDS!$H$2:$CL$25,MATCH($E80,DEMANDS!$F$2:$F$25,0),FALSE)</f>
        <v>1.3970615254936758</v>
      </c>
      <c r="R80" s="10">
        <f>HLOOKUP(REG_TRA_DEMANDS!R$3,'BY-Demands'!$J$5:$AK$14,MATCH($E80,'BY-Demands'!$I$5:$I$14,0),FALSE)*HLOOKUP(REG_TRA_DEMANDS!$F80,DEMANDS!$H$2:$CL$25,MATCH($E80,DEMANDS!$F$2:$F$25,0),FALSE)/HLOOKUP(2018,DEMANDS!$H$2:$CL$25,MATCH($E80,DEMANDS!$F$2:$F$25,0),FALSE)</f>
        <v>1.1963097015301685</v>
      </c>
      <c r="S80" s="10">
        <f>HLOOKUP(REG_TRA_DEMANDS!S$3,'BY-Demands'!$J$5:$AK$14,MATCH($E80,'BY-Demands'!$I$5:$I$14,0),FALSE)*HLOOKUP(REG_TRA_DEMANDS!$F80,DEMANDS!$H$2:$CL$25,MATCH($E80,DEMANDS!$F$2:$F$25,0),FALSE)/HLOOKUP(2018,DEMANDS!$H$2:$CL$25,MATCH($E80,DEMANDS!$F$2:$F$25,0),FALSE)</f>
        <v>1.072613655478958</v>
      </c>
      <c r="T80" s="10">
        <f>HLOOKUP(REG_TRA_DEMANDS!T$3,'BY-Demands'!$J$5:$AK$14,MATCH($E80,'BY-Demands'!$I$5:$I$14,0),FALSE)*HLOOKUP(REG_TRA_DEMANDS!$F80,DEMANDS!$H$2:$CL$25,MATCH($E80,DEMANDS!$F$2:$F$25,0),FALSE)/HLOOKUP(2018,DEMANDS!$H$2:$CL$25,MATCH($E80,DEMANDS!$F$2:$F$25,0),FALSE)</f>
        <v>4.3736951528971133</v>
      </c>
      <c r="U80" s="10">
        <f>HLOOKUP(REG_TRA_DEMANDS!U$3,'BY-Demands'!$J$5:$AK$14,MATCH($E80,'BY-Demands'!$I$5:$I$14,0),FALSE)*HLOOKUP(REG_TRA_DEMANDS!$F80,DEMANDS!$H$2:$CL$25,MATCH($E80,DEMANDS!$F$2:$F$25,0),FALSE)/HLOOKUP(2018,DEMANDS!$H$2:$CL$25,MATCH($E80,DEMANDS!$F$2:$F$25,0),FALSE)</f>
        <v>1.4545353686415503</v>
      </c>
      <c r="V80" s="10">
        <f>HLOOKUP(REG_TRA_DEMANDS!V$3,'BY-Demands'!$J$5:$AK$14,MATCH($E80,'BY-Demands'!$I$5:$I$14,0),FALSE)*HLOOKUP(REG_TRA_DEMANDS!$F80,DEMANDS!$H$2:$CL$25,MATCH($E80,DEMANDS!$F$2:$F$25,0),FALSE)/HLOOKUP(2018,DEMANDS!$H$2:$CL$25,MATCH($E80,DEMANDS!$F$2:$F$25,0),FALSE)</f>
        <v>1.6113005419138839</v>
      </c>
      <c r="W80" s="10">
        <f>HLOOKUP(REG_TRA_DEMANDS!W$3,'BY-Demands'!$J$5:$AK$14,MATCH($E80,'BY-Demands'!$I$5:$I$14,0),FALSE)*HLOOKUP(REG_TRA_DEMANDS!$F80,DEMANDS!$H$2:$CL$25,MATCH($E80,DEMANDS!$F$2:$F$25,0),FALSE)/HLOOKUP(2018,DEMANDS!$H$2:$CL$25,MATCH($E80,DEMANDS!$F$2:$F$25,0),FALSE)</f>
        <v>1.5588213594499167</v>
      </c>
      <c r="X80" s="10">
        <f>HLOOKUP(REG_TRA_DEMANDS!X$3,'BY-Demands'!$J$5:$AK$14,MATCH($E80,'BY-Demands'!$I$5:$I$14,0),FALSE)*HLOOKUP(REG_TRA_DEMANDS!$F80,DEMANDS!$H$2:$CL$25,MATCH($E80,DEMANDS!$F$2:$F$25,0),FALSE)/HLOOKUP(2018,DEMANDS!$H$2:$CL$25,MATCH($E80,DEMANDS!$F$2:$F$25,0),FALSE)</f>
        <v>0.98166431860314907</v>
      </c>
      <c r="Y80" s="10">
        <f>HLOOKUP(REG_TRA_DEMANDS!Y$3,'BY-Demands'!$J$5:$AK$14,MATCH($E80,'BY-Demands'!$I$5:$I$14,0),FALSE)*HLOOKUP(REG_TRA_DEMANDS!$F80,DEMANDS!$H$2:$CL$25,MATCH($E80,DEMANDS!$F$2:$F$25,0),FALSE)/HLOOKUP(2018,DEMANDS!$H$2:$CL$25,MATCH($E80,DEMANDS!$F$2:$F$25,0),FALSE)</f>
        <v>2.2303259361535472</v>
      </c>
      <c r="Z80" s="10">
        <f>HLOOKUP(REG_TRA_DEMANDS!Z$3,'BY-Demands'!$J$5:$AK$14,MATCH($E80,'BY-Demands'!$I$5:$I$14,0),FALSE)*HLOOKUP(REG_TRA_DEMANDS!$F80,DEMANDS!$H$2:$CL$25,MATCH($E80,DEMANDS!$F$2:$F$25,0),FALSE)/HLOOKUP(2018,DEMANDS!$H$2:$CL$25,MATCH($E80,DEMANDS!$F$2:$F$25,0),FALSE)</f>
        <v>0.28772976157061336</v>
      </c>
      <c r="AA80" s="10">
        <f>HLOOKUP(REG_TRA_DEMANDS!AA$3,'BY-Demands'!$J$5:$AK$14,MATCH($E80,'BY-Demands'!$I$5:$I$14,0),FALSE)*HLOOKUP(REG_TRA_DEMANDS!$F80,DEMANDS!$H$2:$CL$25,MATCH($E80,DEMANDS!$F$2:$F$25,0),FALSE)/HLOOKUP(2018,DEMANDS!$H$2:$CL$25,MATCH($E80,DEMANDS!$F$2:$F$25,0),FALSE)</f>
        <v>1.236756588874149</v>
      </c>
      <c r="AB80" s="10">
        <f>HLOOKUP(REG_TRA_DEMANDS!AB$3,'BY-Demands'!$J$5:$AK$14,MATCH($E80,'BY-Demands'!$I$5:$I$14,0),FALSE)*HLOOKUP(REG_TRA_DEMANDS!$F80,DEMANDS!$H$2:$CL$25,MATCH($E80,DEMANDS!$F$2:$F$25,0),FALSE)/HLOOKUP(2018,DEMANDS!$H$2:$CL$25,MATCH($E80,DEMANDS!$F$2:$F$25,0),FALSE)</f>
        <v>0.64826156430218296</v>
      </c>
      <c r="AC80" s="10">
        <f>HLOOKUP(REG_TRA_DEMANDS!AC$3,'BY-Demands'!$J$5:$AK$14,MATCH($E80,'BY-Demands'!$I$5:$I$14,0),FALSE)*HLOOKUP(REG_TRA_DEMANDS!$F80,DEMANDS!$H$2:$CL$25,MATCH($E80,DEMANDS!$F$2:$F$25,0),FALSE)/HLOOKUP(2018,DEMANDS!$H$2:$CL$25,MATCH($E80,DEMANDS!$F$2:$F$25,0),FALSE)</f>
        <v>0.5403307404461658</v>
      </c>
      <c r="AD80" s="10">
        <f>HLOOKUP(REG_TRA_DEMANDS!AD$3,'BY-Demands'!$J$5:$AK$14,MATCH($E80,'BY-Demands'!$I$5:$I$14,0),FALSE)*HLOOKUP(REG_TRA_DEMANDS!$F80,DEMANDS!$H$2:$CL$25,MATCH($E80,DEMANDS!$F$2:$F$25,0),FALSE)/HLOOKUP(2018,DEMANDS!$H$2:$CL$25,MATCH($E80,DEMANDS!$F$2:$F$25,0),FALSE)</f>
        <v>0.57788149464283733</v>
      </c>
      <c r="AE80" s="10">
        <f>HLOOKUP(REG_TRA_DEMANDS!AE$3,'BY-Demands'!$J$5:$AK$14,MATCH($E80,'BY-Demands'!$I$5:$I$14,0),FALSE)*HLOOKUP(REG_TRA_DEMANDS!$F80,DEMANDS!$H$2:$CL$25,MATCH($E80,DEMANDS!$F$2:$F$25,0),FALSE)/HLOOKUP(2018,DEMANDS!$H$2:$CL$25,MATCH($E80,DEMANDS!$F$2:$F$25,0),FALSE)</f>
        <v>1.0644998871357925</v>
      </c>
      <c r="AF80" s="10">
        <f>HLOOKUP(REG_TRA_DEMANDS!AF$3,'BY-Demands'!$J$5:$AK$14,MATCH($E80,'BY-Demands'!$I$5:$I$14,0),FALSE)*HLOOKUP(REG_TRA_DEMANDS!$F80,DEMANDS!$H$2:$CL$25,MATCH($E80,DEMANDS!$F$2:$F$25,0),FALSE)/HLOOKUP(2018,DEMANDS!$H$2:$CL$25,MATCH($E80,DEMANDS!$F$2:$F$25,0),FALSE)</f>
        <v>0.6149043489106939</v>
      </c>
    </row>
    <row r="81" spans="4:32" x14ac:dyDescent="0.25">
      <c r="D81" s="1" t="s">
        <v>8</v>
      </c>
      <c r="E81" s="1" t="str">
        <f>DEMANDS!$F$19</f>
        <v>TRAPL</v>
      </c>
      <c r="F81" s="1">
        <v>2055</v>
      </c>
      <c r="G81" s="10">
        <f>HLOOKUP(REG_TRA_DEMANDS!G$3,'BY-Demands'!$J$5:$AK$14,MATCH($E81,'BY-Demands'!$I$5:$I$14,0),FALSE)*HLOOKUP(REG_TRA_DEMANDS!$F81,DEMANDS!$H$2:$CL$25,MATCH($E81,DEMANDS!$F$2:$F$25,0),FALSE)/HLOOKUP(2018,DEMANDS!$H$2:$CL$25,MATCH($E81,DEMANDS!$F$2:$F$25,0),FALSE)</f>
        <v>0.55346110058160747</v>
      </c>
      <c r="H81" s="10">
        <f>HLOOKUP(REG_TRA_DEMANDS!H$3,'BY-Demands'!$J$5:$AK$14,MATCH($E81,'BY-Demands'!$I$5:$I$14,0),FALSE)*HLOOKUP(REG_TRA_DEMANDS!$F81,DEMANDS!$H$2:$CL$25,MATCH($E81,DEMANDS!$F$2:$F$25,0),FALSE)/HLOOKUP(2018,DEMANDS!$H$2:$CL$25,MATCH($E81,DEMANDS!$F$2:$F$25,0),FALSE)</f>
        <v>9.8595560446942532</v>
      </c>
      <c r="I81" s="10">
        <f>HLOOKUP(REG_TRA_DEMANDS!I$3,'BY-Demands'!$J$5:$AK$14,MATCH($E81,'BY-Demands'!$I$5:$I$14,0),FALSE)*HLOOKUP(REG_TRA_DEMANDS!$F81,DEMANDS!$H$2:$CL$25,MATCH($E81,DEMANDS!$F$2:$F$25,0),FALSE)/HLOOKUP(2018,DEMANDS!$H$2:$CL$25,MATCH($E81,DEMANDS!$F$2:$F$25,0),FALSE)</f>
        <v>1.9921118683664107</v>
      </c>
      <c r="J81" s="10">
        <f>HLOOKUP(REG_TRA_DEMANDS!J$3,'BY-Demands'!$J$5:$AK$14,MATCH($E81,'BY-Demands'!$I$5:$I$14,0),FALSE)*HLOOKUP(REG_TRA_DEMANDS!$F81,DEMANDS!$H$2:$CL$25,MATCH($E81,DEMANDS!$F$2:$F$25,0),FALSE)/HLOOKUP(2018,DEMANDS!$H$2:$CL$25,MATCH($E81,DEMANDS!$F$2:$F$25,0),FALSE)</f>
        <v>0.95928173445969744</v>
      </c>
      <c r="K81" s="10">
        <f>HLOOKUP(REG_TRA_DEMANDS!K$3,'BY-Demands'!$J$5:$AK$14,MATCH($E81,'BY-Demands'!$I$5:$I$14,0),FALSE)*HLOOKUP(REG_TRA_DEMANDS!$F81,DEMANDS!$H$2:$CL$25,MATCH($E81,DEMANDS!$F$2:$F$25,0),FALSE)/HLOOKUP(2018,DEMANDS!$H$2:$CL$25,MATCH($E81,DEMANDS!$F$2:$F$25,0),FALSE)</f>
        <v>0.71273874597467834</v>
      </c>
      <c r="L81" s="10">
        <f>HLOOKUP(REG_TRA_DEMANDS!L$3,'BY-Demands'!$J$5:$AK$14,MATCH($E81,'BY-Demands'!$I$5:$I$14,0),FALSE)*HLOOKUP(REG_TRA_DEMANDS!$F81,DEMANDS!$H$2:$CL$25,MATCH($E81,DEMANDS!$F$2:$F$25,0),FALSE)/HLOOKUP(2018,DEMANDS!$H$2:$CL$25,MATCH($E81,DEMANDS!$F$2:$F$25,0),FALSE)</f>
        <v>0.36699792316269075</v>
      </c>
      <c r="M81" s="10">
        <f>HLOOKUP(REG_TRA_DEMANDS!M$3,'BY-Demands'!$J$5:$AK$14,MATCH($E81,'BY-Demands'!$I$5:$I$14,0),FALSE)*HLOOKUP(REG_TRA_DEMANDS!$F81,DEMANDS!$H$2:$CL$25,MATCH($E81,DEMANDS!$F$2:$F$25,0),FALSE)/HLOOKUP(2018,DEMANDS!$H$2:$CL$25,MATCH($E81,DEMANDS!$F$2:$F$25,0),FALSE)</f>
        <v>0.99722468181477719</v>
      </c>
      <c r="N81" s="10">
        <f>HLOOKUP(REG_TRA_DEMANDS!N$3,'BY-Demands'!$J$5:$AK$14,MATCH($E81,'BY-Demands'!$I$5:$I$14,0),FALSE)*HLOOKUP(REG_TRA_DEMANDS!$F81,DEMANDS!$H$2:$CL$25,MATCH($E81,DEMANDS!$F$2:$F$25,0),FALSE)/HLOOKUP(2018,DEMANDS!$H$2:$CL$25,MATCH($E81,DEMANDS!$F$2:$F$25,0),FALSE)</f>
        <v>1.6957944576395565</v>
      </c>
      <c r="O81" s="10">
        <f>HLOOKUP(REG_TRA_DEMANDS!O$3,'BY-Demands'!$J$5:$AK$14,MATCH($E81,'BY-Demands'!$I$5:$I$14,0),FALSE)*HLOOKUP(REG_TRA_DEMANDS!$F81,DEMANDS!$H$2:$CL$25,MATCH($E81,DEMANDS!$F$2:$F$25,0),FALSE)/HLOOKUP(2018,DEMANDS!$H$2:$CL$25,MATCH($E81,DEMANDS!$F$2:$F$25,0),FALSE)</f>
        <v>0.73091714495402282</v>
      </c>
      <c r="P81" s="10">
        <f>HLOOKUP(REG_TRA_DEMANDS!P$3,'BY-Demands'!$J$5:$AK$14,MATCH($E81,'BY-Demands'!$I$5:$I$14,0),FALSE)*HLOOKUP(REG_TRA_DEMANDS!$F81,DEMANDS!$H$2:$CL$25,MATCH($E81,DEMANDS!$F$2:$F$25,0),FALSE)/HLOOKUP(2018,DEMANDS!$H$2:$CL$25,MATCH($E81,DEMANDS!$F$2:$F$25,0),FALSE)</f>
        <v>0.81002401635763255</v>
      </c>
      <c r="Q81" s="10">
        <f>HLOOKUP(REG_TRA_DEMANDS!Q$3,'BY-Demands'!$J$5:$AK$14,MATCH($E81,'BY-Demands'!$I$5:$I$14,0),FALSE)*HLOOKUP(REG_TRA_DEMANDS!$F81,DEMANDS!$H$2:$CL$25,MATCH($E81,DEMANDS!$F$2:$F$25,0),FALSE)/HLOOKUP(2018,DEMANDS!$H$2:$CL$25,MATCH($E81,DEMANDS!$F$2:$F$25,0),FALSE)</f>
        <v>1.4397286283557726</v>
      </c>
      <c r="R81" s="10">
        <f>HLOOKUP(REG_TRA_DEMANDS!R$3,'BY-Demands'!$J$5:$AK$14,MATCH($E81,'BY-Demands'!$I$5:$I$14,0),FALSE)*HLOOKUP(REG_TRA_DEMANDS!$F81,DEMANDS!$H$2:$CL$25,MATCH($E81,DEMANDS!$F$2:$F$25,0),FALSE)/HLOOKUP(2018,DEMANDS!$H$2:$CL$25,MATCH($E81,DEMANDS!$F$2:$F$25,0),FALSE)</f>
        <v>1.2328457224273695</v>
      </c>
      <c r="S81" s="10">
        <f>HLOOKUP(REG_TRA_DEMANDS!S$3,'BY-Demands'!$J$5:$AK$14,MATCH($E81,'BY-Demands'!$I$5:$I$14,0),FALSE)*HLOOKUP(REG_TRA_DEMANDS!$F81,DEMANDS!$H$2:$CL$25,MATCH($E81,DEMANDS!$F$2:$F$25,0),FALSE)/HLOOKUP(2018,DEMANDS!$H$2:$CL$25,MATCH($E81,DEMANDS!$F$2:$F$25,0),FALSE)</f>
        <v>1.1053719244130613</v>
      </c>
      <c r="T81" s="10">
        <f>HLOOKUP(REG_TRA_DEMANDS!T$3,'BY-Demands'!$J$5:$AK$14,MATCH($E81,'BY-Demands'!$I$5:$I$14,0),FALSE)*HLOOKUP(REG_TRA_DEMANDS!$F81,DEMANDS!$H$2:$CL$25,MATCH($E81,DEMANDS!$F$2:$F$25,0),FALSE)/HLOOKUP(2018,DEMANDS!$H$2:$CL$25,MATCH($E81,DEMANDS!$F$2:$F$25,0),FALSE)</f>
        <v>4.5072704447298575</v>
      </c>
      <c r="U81" s="10">
        <f>HLOOKUP(REG_TRA_DEMANDS!U$3,'BY-Demands'!$J$5:$AK$14,MATCH($E81,'BY-Demands'!$I$5:$I$14,0),FALSE)*HLOOKUP(REG_TRA_DEMANDS!$F81,DEMANDS!$H$2:$CL$25,MATCH($E81,DEMANDS!$F$2:$F$25,0),FALSE)/HLOOKUP(2018,DEMANDS!$H$2:$CL$25,MATCH($E81,DEMANDS!$F$2:$F$25,0),FALSE)</f>
        <v>1.498957757389574</v>
      </c>
      <c r="V81" s="10">
        <f>HLOOKUP(REG_TRA_DEMANDS!V$3,'BY-Demands'!$J$5:$AK$14,MATCH($E81,'BY-Demands'!$I$5:$I$14,0),FALSE)*HLOOKUP(REG_TRA_DEMANDS!$F81,DEMANDS!$H$2:$CL$25,MATCH($E81,DEMANDS!$F$2:$F$25,0),FALSE)/HLOOKUP(2018,DEMANDS!$H$2:$CL$25,MATCH($E81,DEMANDS!$F$2:$F$25,0),FALSE)</f>
        <v>1.6605106337452356</v>
      </c>
      <c r="W81" s="10">
        <f>HLOOKUP(REG_TRA_DEMANDS!W$3,'BY-Demands'!$J$5:$AK$14,MATCH($E81,'BY-Demands'!$I$5:$I$14,0),FALSE)*HLOOKUP(REG_TRA_DEMANDS!$F81,DEMANDS!$H$2:$CL$25,MATCH($E81,DEMANDS!$F$2:$F$25,0),FALSE)/HLOOKUP(2018,DEMANDS!$H$2:$CL$25,MATCH($E81,DEMANDS!$F$2:$F$25,0),FALSE)</f>
        <v>1.606428705349576</v>
      </c>
      <c r="X81" s="10">
        <f>HLOOKUP(REG_TRA_DEMANDS!X$3,'BY-Demands'!$J$5:$AK$14,MATCH($E81,'BY-Demands'!$I$5:$I$14,0),FALSE)*HLOOKUP(REG_TRA_DEMANDS!$F81,DEMANDS!$H$2:$CL$25,MATCH($E81,DEMANDS!$F$2:$F$25,0),FALSE)/HLOOKUP(2018,DEMANDS!$H$2:$CL$25,MATCH($E81,DEMANDS!$F$2:$F$25,0),FALSE)</f>
        <v>1.0116449398525176</v>
      </c>
      <c r="Y81" s="10">
        <f>HLOOKUP(REG_TRA_DEMANDS!Y$3,'BY-Demands'!$J$5:$AK$14,MATCH($E81,'BY-Demands'!$I$5:$I$14,0),FALSE)*HLOOKUP(REG_TRA_DEMANDS!$F81,DEMANDS!$H$2:$CL$25,MATCH($E81,DEMANDS!$F$2:$F$25,0),FALSE)/HLOOKUP(2018,DEMANDS!$H$2:$CL$25,MATCH($E81,DEMANDS!$F$2:$F$25,0),FALSE)</f>
        <v>2.2984414374377438</v>
      </c>
      <c r="Z81" s="10">
        <f>HLOOKUP(REG_TRA_DEMANDS!Z$3,'BY-Demands'!$J$5:$AK$14,MATCH($E81,'BY-Demands'!$I$5:$I$14,0),FALSE)*HLOOKUP(REG_TRA_DEMANDS!$F81,DEMANDS!$H$2:$CL$25,MATCH($E81,DEMANDS!$F$2:$F$25,0),FALSE)/HLOOKUP(2018,DEMANDS!$H$2:$CL$25,MATCH($E81,DEMANDS!$F$2:$F$25,0),FALSE)</f>
        <v>0.2965172022877155</v>
      </c>
      <c r="AA81" s="10">
        <f>HLOOKUP(REG_TRA_DEMANDS!AA$3,'BY-Demands'!$J$5:$AK$14,MATCH($E81,'BY-Demands'!$I$5:$I$14,0),FALSE)*HLOOKUP(REG_TRA_DEMANDS!$F81,DEMANDS!$H$2:$CL$25,MATCH($E81,DEMANDS!$F$2:$F$25,0),FALSE)/HLOOKUP(2018,DEMANDS!$H$2:$CL$25,MATCH($E81,DEMANDS!$F$2:$F$25,0),FALSE)</f>
        <v>1.2745278821421546</v>
      </c>
      <c r="AB81" s="10">
        <f>HLOOKUP(REG_TRA_DEMANDS!AB$3,'BY-Demands'!$J$5:$AK$14,MATCH($E81,'BY-Demands'!$I$5:$I$14,0),FALSE)*HLOOKUP(REG_TRA_DEMANDS!$F81,DEMANDS!$H$2:$CL$25,MATCH($E81,DEMANDS!$F$2:$F$25,0),FALSE)/HLOOKUP(2018,DEMANDS!$H$2:$CL$25,MATCH($E81,DEMANDS!$F$2:$F$25,0),FALSE)</f>
        <v>0.66805986404839568</v>
      </c>
      <c r="AC81" s="10">
        <f>HLOOKUP(REG_TRA_DEMANDS!AC$3,'BY-Demands'!$J$5:$AK$14,MATCH($E81,'BY-Demands'!$I$5:$I$14,0),FALSE)*HLOOKUP(REG_TRA_DEMANDS!$F81,DEMANDS!$H$2:$CL$25,MATCH($E81,DEMANDS!$F$2:$F$25,0),FALSE)/HLOOKUP(2018,DEMANDS!$H$2:$CL$25,MATCH($E81,DEMANDS!$F$2:$F$25,0),FALSE)</f>
        <v>0.55683276763786227</v>
      </c>
      <c r="AD81" s="10">
        <f>HLOOKUP(REG_TRA_DEMANDS!AD$3,'BY-Demands'!$J$5:$AK$14,MATCH($E81,'BY-Demands'!$I$5:$I$14,0),FALSE)*HLOOKUP(REG_TRA_DEMANDS!$F81,DEMANDS!$H$2:$CL$25,MATCH($E81,DEMANDS!$F$2:$F$25,0),FALSE)/HLOOKUP(2018,DEMANDS!$H$2:$CL$25,MATCH($E81,DEMANDS!$F$2:$F$25,0),FALSE)</f>
        <v>0.59553034454965548</v>
      </c>
      <c r="AE81" s="10">
        <f>HLOOKUP(REG_TRA_DEMANDS!AE$3,'BY-Demands'!$J$5:$AK$14,MATCH($E81,'BY-Demands'!$I$5:$I$14,0),FALSE)*HLOOKUP(REG_TRA_DEMANDS!$F81,DEMANDS!$H$2:$CL$25,MATCH($E81,DEMANDS!$F$2:$F$25,0),FALSE)/HLOOKUP(2018,DEMANDS!$H$2:$CL$25,MATCH($E81,DEMANDS!$F$2:$F$25,0),FALSE)</f>
        <v>1.0970103566836986</v>
      </c>
      <c r="AF81" s="10">
        <f>HLOOKUP(REG_TRA_DEMANDS!AF$3,'BY-Demands'!$J$5:$AK$14,MATCH($E81,'BY-Demands'!$I$5:$I$14,0),FALSE)*HLOOKUP(REG_TRA_DEMANDS!$F81,DEMANDS!$H$2:$CL$25,MATCH($E81,DEMANDS!$F$2:$F$25,0),FALSE)/HLOOKUP(2018,DEMANDS!$H$2:$CL$25,MATCH($E81,DEMANDS!$F$2:$F$25,0),FALSE)</f>
        <v>0.63368389914993795</v>
      </c>
    </row>
    <row r="82" spans="4:32" x14ac:dyDescent="0.25">
      <c r="D82" s="1" t="s">
        <v>8</v>
      </c>
      <c r="E82" s="1" t="str">
        <f>DEMANDS!$F$19</f>
        <v>TRAPL</v>
      </c>
      <c r="F82" s="1">
        <v>2060</v>
      </c>
      <c r="G82" s="10">
        <f>HLOOKUP(REG_TRA_DEMANDS!G$3,'BY-Demands'!$J$5:$AK$14,MATCH($E82,'BY-Demands'!$I$5:$I$14,0),FALSE)*HLOOKUP(REG_TRA_DEMANDS!$F82,DEMANDS!$H$2:$CL$25,MATCH($E82,DEMANDS!$F$2:$F$25,0),FALSE)/HLOOKUP(2018,DEMANDS!$H$2:$CL$25,MATCH($E82,DEMANDS!$F$2:$F$25,0),FALSE)</f>
        <v>0.56838552570014955</v>
      </c>
      <c r="H82" s="10">
        <f>HLOOKUP(REG_TRA_DEMANDS!H$3,'BY-Demands'!$J$5:$AK$14,MATCH($E82,'BY-Demands'!$I$5:$I$14,0),FALSE)*HLOOKUP(REG_TRA_DEMANDS!$F82,DEMANDS!$H$2:$CL$25,MATCH($E82,DEMANDS!$F$2:$F$25,0),FALSE)/HLOOKUP(2018,DEMANDS!$H$2:$CL$25,MATCH($E82,DEMANDS!$F$2:$F$25,0),FALSE)</f>
        <v>10.125425146852429</v>
      </c>
      <c r="I82" s="10">
        <f>HLOOKUP(REG_TRA_DEMANDS!I$3,'BY-Demands'!$J$5:$AK$14,MATCH($E82,'BY-Demands'!$I$5:$I$14,0),FALSE)*HLOOKUP(REG_TRA_DEMANDS!$F82,DEMANDS!$H$2:$CL$25,MATCH($E82,DEMANDS!$F$2:$F$25,0),FALSE)/HLOOKUP(2018,DEMANDS!$H$2:$CL$25,MATCH($E82,DEMANDS!$F$2:$F$25,0),FALSE)</f>
        <v>2.0458304122278497</v>
      </c>
      <c r="J82" s="10">
        <f>HLOOKUP(REG_TRA_DEMANDS!J$3,'BY-Demands'!$J$5:$AK$14,MATCH($E82,'BY-Demands'!$I$5:$I$14,0),FALSE)*HLOOKUP(REG_TRA_DEMANDS!$F82,DEMANDS!$H$2:$CL$25,MATCH($E82,DEMANDS!$F$2:$F$25,0),FALSE)/HLOOKUP(2018,DEMANDS!$H$2:$CL$25,MATCH($E82,DEMANDS!$F$2:$F$25,0),FALSE)</f>
        <v>0.98514936706925949</v>
      </c>
      <c r="K82" s="10">
        <f>HLOOKUP(REG_TRA_DEMANDS!K$3,'BY-Demands'!$J$5:$AK$14,MATCH($E82,'BY-Demands'!$I$5:$I$14,0),FALSE)*HLOOKUP(REG_TRA_DEMANDS!$F82,DEMANDS!$H$2:$CL$25,MATCH($E82,DEMANDS!$F$2:$F$25,0),FALSE)/HLOOKUP(2018,DEMANDS!$H$2:$CL$25,MATCH($E82,DEMANDS!$F$2:$F$25,0),FALSE)</f>
        <v>0.73195819253055106</v>
      </c>
      <c r="L82" s="10">
        <f>HLOOKUP(REG_TRA_DEMANDS!L$3,'BY-Demands'!$J$5:$AK$14,MATCH($E82,'BY-Demands'!$I$5:$I$14,0),FALSE)*HLOOKUP(REG_TRA_DEMANDS!$F82,DEMANDS!$H$2:$CL$25,MATCH($E82,DEMANDS!$F$2:$F$25,0),FALSE)/HLOOKUP(2018,DEMANDS!$H$2:$CL$25,MATCH($E82,DEMANDS!$F$2:$F$25,0),FALSE)</f>
        <v>0.3768942519510125</v>
      </c>
      <c r="M82" s="10">
        <f>HLOOKUP(REG_TRA_DEMANDS!M$3,'BY-Demands'!$J$5:$AK$14,MATCH($E82,'BY-Demands'!$I$5:$I$14,0),FALSE)*HLOOKUP(REG_TRA_DEMANDS!$F82,DEMANDS!$H$2:$CL$25,MATCH($E82,DEMANDS!$F$2:$F$25,0),FALSE)/HLOOKUP(2018,DEMANDS!$H$2:$CL$25,MATCH($E82,DEMANDS!$F$2:$F$25,0),FALSE)</f>
        <v>1.0241154697571759</v>
      </c>
      <c r="N82" s="10">
        <f>HLOOKUP(REG_TRA_DEMANDS!N$3,'BY-Demands'!$J$5:$AK$14,MATCH($E82,'BY-Demands'!$I$5:$I$14,0),FALSE)*HLOOKUP(REG_TRA_DEMANDS!$F82,DEMANDS!$H$2:$CL$25,MATCH($E82,DEMANDS!$F$2:$F$25,0),FALSE)/HLOOKUP(2018,DEMANDS!$H$2:$CL$25,MATCH($E82,DEMANDS!$F$2:$F$25,0),FALSE)</f>
        <v>1.7415226169860478</v>
      </c>
      <c r="O82" s="10">
        <f>HLOOKUP(REG_TRA_DEMANDS!O$3,'BY-Demands'!$J$5:$AK$14,MATCH($E82,'BY-Demands'!$I$5:$I$14,0),FALSE)*HLOOKUP(REG_TRA_DEMANDS!$F82,DEMANDS!$H$2:$CL$25,MATCH($E82,DEMANDS!$F$2:$F$25,0),FALSE)/HLOOKUP(2018,DEMANDS!$H$2:$CL$25,MATCH($E82,DEMANDS!$F$2:$F$25,0),FALSE)</f>
        <v>0.75062678342050515</v>
      </c>
      <c r="P82" s="10">
        <f>HLOOKUP(REG_TRA_DEMANDS!P$3,'BY-Demands'!$J$5:$AK$14,MATCH($E82,'BY-Demands'!$I$5:$I$14,0),FALSE)*HLOOKUP(REG_TRA_DEMANDS!$F82,DEMANDS!$H$2:$CL$25,MATCH($E82,DEMANDS!$F$2:$F$25,0),FALSE)/HLOOKUP(2018,DEMANDS!$H$2:$CL$25,MATCH($E82,DEMANDS!$F$2:$F$25,0),FALSE)</f>
        <v>0.83186682114309296</v>
      </c>
      <c r="Q82" s="10">
        <f>HLOOKUP(REG_TRA_DEMANDS!Q$3,'BY-Demands'!$J$5:$AK$14,MATCH($E82,'BY-Demands'!$I$5:$I$14,0),FALSE)*HLOOKUP(REG_TRA_DEMANDS!$F82,DEMANDS!$H$2:$CL$25,MATCH($E82,DEMANDS!$F$2:$F$25,0),FALSE)/HLOOKUP(2018,DEMANDS!$H$2:$CL$25,MATCH($E82,DEMANDS!$F$2:$F$25,0),FALSE)</f>
        <v>1.4785518122838519</v>
      </c>
      <c r="R82" s="10">
        <f>HLOOKUP(REG_TRA_DEMANDS!R$3,'BY-Demands'!$J$5:$AK$14,MATCH($E82,'BY-Demands'!$I$5:$I$14,0),FALSE)*HLOOKUP(REG_TRA_DEMANDS!$F82,DEMANDS!$H$2:$CL$25,MATCH($E82,DEMANDS!$F$2:$F$25,0),FALSE)/HLOOKUP(2018,DEMANDS!$H$2:$CL$25,MATCH($E82,DEMANDS!$F$2:$F$25,0),FALSE)</f>
        <v>1.2660901792604637</v>
      </c>
      <c r="S82" s="10">
        <f>HLOOKUP(REG_TRA_DEMANDS!S$3,'BY-Demands'!$J$5:$AK$14,MATCH($E82,'BY-Demands'!$I$5:$I$14,0),FALSE)*HLOOKUP(REG_TRA_DEMANDS!$F82,DEMANDS!$H$2:$CL$25,MATCH($E82,DEMANDS!$F$2:$F$25,0),FALSE)/HLOOKUP(2018,DEMANDS!$H$2:$CL$25,MATCH($E82,DEMANDS!$F$2:$F$25,0),FALSE)</f>
        <v>1.1351789704668951</v>
      </c>
      <c r="T82" s="10">
        <f>HLOOKUP(REG_TRA_DEMANDS!T$3,'BY-Demands'!$J$5:$AK$14,MATCH($E82,'BY-Demands'!$I$5:$I$14,0),FALSE)*HLOOKUP(REG_TRA_DEMANDS!$F82,DEMANDS!$H$2:$CL$25,MATCH($E82,DEMANDS!$F$2:$F$25,0),FALSE)/HLOOKUP(2018,DEMANDS!$H$2:$CL$25,MATCH($E82,DEMANDS!$F$2:$F$25,0),FALSE)</f>
        <v>4.6288118144317192</v>
      </c>
      <c r="U82" s="10">
        <f>HLOOKUP(REG_TRA_DEMANDS!U$3,'BY-Demands'!$J$5:$AK$14,MATCH($E82,'BY-Demands'!$I$5:$I$14,0),FALSE)*HLOOKUP(REG_TRA_DEMANDS!$F82,DEMANDS!$H$2:$CL$25,MATCH($E82,DEMANDS!$F$2:$F$25,0),FALSE)/HLOOKUP(2018,DEMANDS!$H$2:$CL$25,MATCH($E82,DEMANDS!$F$2:$F$25,0),FALSE)</f>
        <v>1.53937809186748</v>
      </c>
      <c r="V82" s="10">
        <f>HLOOKUP(REG_TRA_DEMANDS!V$3,'BY-Demands'!$J$5:$AK$14,MATCH($E82,'BY-Demands'!$I$5:$I$14,0),FALSE)*HLOOKUP(REG_TRA_DEMANDS!$F82,DEMANDS!$H$2:$CL$25,MATCH($E82,DEMANDS!$F$2:$F$25,0),FALSE)/HLOOKUP(2018,DEMANDS!$H$2:$CL$25,MATCH($E82,DEMANDS!$F$2:$F$25,0),FALSE)</f>
        <v>1.70528734268798</v>
      </c>
      <c r="W82" s="10">
        <f>HLOOKUP(REG_TRA_DEMANDS!W$3,'BY-Demands'!$J$5:$AK$14,MATCH($E82,'BY-Demands'!$I$5:$I$14,0),FALSE)*HLOOKUP(REG_TRA_DEMANDS!$F82,DEMANDS!$H$2:$CL$25,MATCH($E82,DEMANDS!$F$2:$F$25,0),FALSE)/HLOOKUP(2018,DEMANDS!$H$2:$CL$25,MATCH($E82,DEMANDS!$F$2:$F$25,0),FALSE)</f>
        <v>1.6497470612305438</v>
      </c>
      <c r="X82" s="10">
        <f>HLOOKUP(REG_TRA_DEMANDS!X$3,'BY-Demands'!$J$5:$AK$14,MATCH($E82,'BY-Demands'!$I$5:$I$14,0),FALSE)*HLOOKUP(REG_TRA_DEMANDS!$F82,DEMANDS!$H$2:$CL$25,MATCH($E82,DEMANDS!$F$2:$F$25,0),FALSE)/HLOOKUP(2018,DEMANDS!$H$2:$CL$25,MATCH($E82,DEMANDS!$F$2:$F$25,0),FALSE)</f>
        <v>1.0389245790819319</v>
      </c>
      <c r="Y82" s="10">
        <f>HLOOKUP(REG_TRA_DEMANDS!Y$3,'BY-Demands'!$J$5:$AK$14,MATCH($E82,'BY-Demands'!$I$5:$I$14,0),FALSE)*HLOOKUP(REG_TRA_DEMANDS!$F82,DEMANDS!$H$2:$CL$25,MATCH($E82,DEMANDS!$F$2:$F$25,0),FALSE)/HLOOKUP(2018,DEMANDS!$H$2:$CL$25,MATCH($E82,DEMANDS!$F$2:$F$25,0),FALSE)</f>
        <v>2.360420349932852</v>
      </c>
      <c r="Z82" s="10">
        <f>HLOOKUP(REG_TRA_DEMANDS!Z$3,'BY-Demands'!$J$5:$AK$14,MATCH($E82,'BY-Demands'!$I$5:$I$14,0),FALSE)*HLOOKUP(REG_TRA_DEMANDS!$F82,DEMANDS!$H$2:$CL$25,MATCH($E82,DEMANDS!$F$2:$F$25,0),FALSE)/HLOOKUP(2018,DEMANDS!$H$2:$CL$25,MATCH($E82,DEMANDS!$F$2:$F$25,0),FALSE)</f>
        <v>0.30451297430719837</v>
      </c>
      <c r="AA82" s="10">
        <f>HLOOKUP(REG_TRA_DEMANDS!AA$3,'BY-Demands'!$J$5:$AK$14,MATCH($E82,'BY-Demands'!$I$5:$I$14,0),FALSE)*HLOOKUP(REG_TRA_DEMANDS!$F82,DEMANDS!$H$2:$CL$25,MATCH($E82,DEMANDS!$F$2:$F$25,0),FALSE)/HLOOKUP(2018,DEMANDS!$H$2:$CL$25,MATCH($E82,DEMANDS!$F$2:$F$25,0),FALSE)</f>
        <v>1.3088963245106169</v>
      </c>
      <c r="AB82" s="10">
        <f>HLOOKUP(REG_TRA_DEMANDS!AB$3,'BY-Demands'!$J$5:$AK$14,MATCH($E82,'BY-Demands'!$I$5:$I$14,0),FALSE)*HLOOKUP(REG_TRA_DEMANDS!$F82,DEMANDS!$H$2:$CL$25,MATCH($E82,DEMANDS!$F$2:$F$25,0),FALSE)/HLOOKUP(2018,DEMANDS!$H$2:$CL$25,MATCH($E82,DEMANDS!$F$2:$F$25,0),FALSE)</f>
        <v>0.68607451657811491</v>
      </c>
      <c r="AC82" s="10">
        <f>HLOOKUP(REG_TRA_DEMANDS!AC$3,'BY-Demands'!$J$5:$AK$14,MATCH($E82,'BY-Demands'!$I$5:$I$14,0),FALSE)*HLOOKUP(REG_TRA_DEMANDS!$F82,DEMANDS!$H$2:$CL$25,MATCH($E82,DEMANDS!$F$2:$F$25,0),FALSE)/HLOOKUP(2018,DEMANDS!$H$2:$CL$25,MATCH($E82,DEMANDS!$F$2:$F$25,0),FALSE)</f>
        <v>0.57184811186969497</v>
      </c>
      <c r="AD82" s="10">
        <f>HLOOKUP(REG_TRA_DEMANDS!AD$3,'BY-Demands'!$J$5:$AK$14,MATCH($E82,'BY-Demands'!$I$5:$I$14,0),FALSE)*HLOOKUP(REG_TRA_DEMANDS!$F82,DEMANDS!$H$2:$CL$25,MATCH($E82,DEMANDS!$F$2:$F$25,0),FALSE)/HLOOKUP(2018,DEMANDS!$H$2:$CL$25,MATCH($E82,DEMANDS!$F$2:$F$25,0),FALSE)</f>
        <v>0.61158919317282145</v>
      </c>
      <c r="AE82" s="10">
        <f>HLOOKUP(REG_TRA_DEMANDS!AE$3,'BY-Demands'!$J$5:$AK$14,MATCH($E82,'BY-Demands'!$I$5:$I$14,0),FALSE)*HLOOKUP(REG_TRA_DEMANDS!$F82,DEMANDS!$H$2:$CL$25,MATCH($E82,DEMANDS!$F$2:$F$25,0),FALSE)/HLOOKUP(2018,DEMANDS!$H$2:$CL$25,MATCH($E82,DEMANDS!$F$2:$F$25,0),FALSE)</f>
        <v>1.1265919278282397</v>
      </c>
      <c r="AF82" s="10">
        <f>HLOOKUP(REG_TRA_DEMANDS!AF$3,'BY-Demands'!$J$5:$AK$14,MATCH($E82,'BY-Demands'!$I$5:$I$14,0),FALSE)*HLOOKUP(REG_TRA_DEMANDS!$F82,DEMANDS!$H$2:$CL$25,MATCH($E82,DEMANDS!$F$2:$F$25,0),FALSE)/HLOOKUP(2018,DEMANDS!$H$2:$CL$25,MATCH($E82,DEMANDS!$F$2:$F$25,0),FALSE)</f>
        <v>0.65077158226217591</v>
      </c>
    </row>
    <row r="83" spans="4:32" x14ac:dyDescent="0.25">
      <c r="D83" s="1" t="s">
        <v>8</v>
      </c>
      <c r="E83" s="1" t="str">
        <f>DEMANDS!$F$19</f>
        <v>TRAPL</v>
      </c>
      <c r="F83" s="1">
        <v>2065</v>
      </c>
      <c r="G83" s="10">
        <f>HLOOKUP(REG_TRA_DEMANDS!G$3,'BY-Demands'!$J$5:$AK$14,MATCH($E83,'BY-Demands'!$I$5:$I$14,0),FALSE)*HLOOKUP(REG_TRA_DEMANDS!$F83,DEMANDS!$H$2:$CL$25,MATCH($E83,DEMANDS!$F$2:$F$25,0),FALSE)/HLOOKUP(2018,DEMANDS!$H$2:$CL$25,MATCH($E83,DEMANDS!$F$2:$F$25,0),FALSE)</f>
        <v>0.5770452086868576</v>
      </c>
      <c r="H83" s="10">
        <f>HLOOKUP(REG_TRA_DEMANDS!H$3,'BY-Demands'!$J$5:$AK$14,MATCH($E83,'BY-Demands'!$I$5:$I$14,0),FALSE)*HLOOKUP(REG_TRA_DEMANDS!$F83,DEMANDS!$H$2:$CL$25,MATCH($E83,DEMANDS!$F$2:$F$25,0),FALSE)/HLOOKUP(2018,DEMANDS!$H$2:$CL$25,MATCH($E83,DEMANDS!$F$2:$F$25,0),FALSE)</f>
        <v>10.279691868844294</v>
      </c>
      <c r="I83" s="10">
        <f>HLOOKUP(REG_TRA_DEMANDS!I$3,'BY-Demands'!$J$5:$AK$14,MATCH($E83,'BY-Demands'!$I$5:$I$14,0),FALSE)*HLOOKUP(REG_TRA_DEMANDS!$F83,DEMANDS!$H$2:$CL$25,MATCH($E83,DEMANDS!$F$2:$F$25,0),FALSE)/HLOOKUP(2018,DEMANDS!$H$2:$CL$25,MATCH($E83,DEMANDS!$F$2:$F$25,0),FALSE)</f>
        <v>2.0769998245605024</v>
      </c>
      <c r="J83" s="10">
        <f>HLOOKUP(REG_TRA_DEMANDS!J$3,'BY-Demands'!$J$5:$AK$14,MATCH($E83,'BY-Demands'!$I$5:$I$14,0),FALSE)*HLOOKUP(REG_TRA_DEMANDS!$F83,DEMANDS!$H$2:$CL$25,MATCH($E83,DEMANDS!$F$2:$F$25,0),FALSE)/HLOOKUP(2018,DEMANDS!$H$2:$CL$25,MATCH($E83,DEMANDS!$F$2:$F$25,0),FALSE)</f>
        <v>1.0001586887842471</v>
      </c>
      <c r="K83" s="10">
        <f>HLOOKUP(REG_TRA_DEMANDS!K$3,'BY-Demands'!$J$5:$AK$14,MATCH($E83,'BY-Demands'!$I$5:$I$14,0),FALSE)*HLOOKUP(REG_TRA_DEMANDS!$F83,DEMANDS!$H$2:$CL$25,MATCH($E83,DEMANDS!$F$2:$F$25,0),FALSE)/HLOOKUP(2018,DEMANDS!$H$2:$CL$25,MATCH($E83,DEMANDS!$F$2:$F$25,0),FALSE)</f>
        <v>0.74310999992225146</v>
      </c>
      <c r="L83" s="10">
        <f>HLOOKUP(REG_TRA_DEMANDS!L$3,'BY-Demands'!$J$5:$AK$14,MATCH($E83,'BY-Demands'!$I$5:$I$14,0),FALSE)*HLOOKUP(REG_TRA_DEMANDS!$F83,DEMANDS!$H$2:$CL$25,MATCH($E83,DEMANDS!$F$2:$F$25,0),FALSE)/HLOOKUP(2018,DEMANDS!$H$2:$CL$25,MATCH($E83,DEMANDS!$F$2:$F$25,0),FALSE)</f>
        <v>0.38263645437143456</v>
      </c>
      <c r="M83" s="10">
        <f>HLOOKUP(REG_TRA_DEMANDS!M$3,'BY-Demands'!$J$5:$AK$14,MATCH($E83,'BY-Demands'!$I$5:$I$14,0),FALSE)*HLOOKUP(REG_TRA_DEMANDS!$F83,DEMANDS!$H$2:$CL$25,MATCH($E83,DEMANDS!$F$2:$F$25,0),FALSE)/HLOOKUP(2018,DEMANDS!$H$2:$CL$25,MATCH($E83,DEMANDS!$F$2:$F$25,0),FALSE)</f>
        <v>1.0397184626359202</v>
      </c>
      <c r="N83" s="10">
        <f>HLOOKUP(REG_TRA_DEMANDS!N$3,'BY-Demands'!$J$5:$AK$14,MATCH($E83,'BY-Demands'!$I$5:$I$14,0),FALSE)*HLOOKUP(REG_TRA_DEMANDS!$F83,DEMANDS!$H$2:$CL$25,MATCH($E83,DEMANDS!$F$2:$F$25,0),FALSE)/HLOOKUP(2018,DEMANDS!$H$2:$CL$25,MATCH($E83,DEMANDS!$F$2:$F$25,0),FALSE)</f>
        <v>1.7680557236458354</v>
      </c>
      <c r="O83" s="10">
        <f>HLOOKUP(REG_TRA_DEMANDS!O$3,'BY-Demands'!$J$5:$AK$14,MATCH($E83,'BY-Demands'!$I$5:$I$14,0),FALSE)*HLOOKUP(REG_TRA_DEMANDS!$F83,DEMANDS!$H$2:$CL$25,MATCH($E83,DEMANDS!$F$2:$F$25,0),FALSE)/HLOOKUP(2018,DEMANDS!$H$2:$CL$25,MATCH($E83,DEMANDS!$F$2:$F$25,0),FALSE)</f>
        <v>0.76206301761691053</v>
      </c>
      <c r="P83" s="10">
        <f>HLOOKUP(REG_TRA_DEMANDS!P$3,'BY-Demands'!$J$5:$AK$14,MATCH($E83,'BY-Demands'!$I$5:$I$14,0),FALSE)*HLOOKUP(REG_TRA_DEMANDS!$F83,DEMANDS!$H$2:$CL$25,MATCH($E83,DEMANDS!$F$2:$F$25,0),FALSE)/HLOOKUP(2018,DEMANDS!$H$2:$CL$25,MATCH($E83,DEMANDS!$F$2:$F$25,0),FALSE)</f>
        <v>0.84454079441042085</v>
      </c>
      <c r="Q83" s="10">
        <f>HLOOKUP(REG_TRA_DEMANDS!Q$3,'BY-Demands'!$J$5:$AK$14,MATCH($E83,'BY-Demands'!$I$5:$I$14,0),FALSE)*HLOOKUP(REG_TRA_DEMANDS!$F83,DEMANDS!$H$2:$CL$25,MATCH($E83,DEMANDS!$F$2:$F$25,0),FALSE)/HLOOKUP(2018,DEMANDS!$H$2:$CL$25,MATCH($E83,DEMANDS!$F$2:$F$25,0),FALSE)</f>
        <v>1.5010784062853952</v>
      </c>
      <c r="R83" s="10">
        <f>HLOOKUP(REG_TRA_DEMANDS!R$3,'BY-Demands'!$J$5:$AK$14,MATCH($E83,'BY-Demands'!$I$5:$I$14,0),FALSE)*HLOOKUP(REG_TRA_DEMANDS!$F83,DEMANDS!$H$2:$CL$25,MATCH($E83,DEMANDS!$F$2:$F$25,0),FALSE)/HLOOKUP(2018,DEMANDS!$H$2:$CL$25,MATCH($E83,DEMANDS!$F$2:$F$25,0),FALSE)</f>
        <v>1.2853797971153069</v>
      </c>
      <c r="S83" s="10">
        <f>HLOOKUP(REG_TRA_DEMANDS!S$3,'BY-Demands'!$J$5:$AK$14,MATCH($E83,'BY-Demands'!$I$5:$I$14,0),FALSE)*HLOOKUP(REG_TRA_DEMANDS!$F83,DEMANDS!$H$2:$CL$25,MATCH($E83,DEMANDS!$F$2:$F$25,0),FALSE)/HLOOKUP(2018,DEMANDS!$H$2:$CL$25,MATCH($E83,DEMANDS!$F$2:$F$25,0),FALSE)</f>
        <v>1.1524740801643347</v>
      </c>
      <c r="T83" s="10">
        <f>HLOOKUP(REG_TRA_DEMANDS!T$3,'BY-Demands'!$J$5:$AK$14,MATCH($E83,'BY-Demands'!$I$5:$I$14,0),FALSE)*HLOOKUP(REG_TRA_DEMANDS!$F83,DEMANDS!$H$2:$CL$25,MATCH($E83,DEMANDS!$F$2:$F$25,0),FALSE)/HLOOKUP(2018,DEMANDS!$H$2:$CL$25,MATCH($E83,DEMANDS!$F$2:$F$25,0),FALSE)</f>
        <v>4.699334445824789</v>
      </c>
      <c r="U83" s="10">
        <f>HLOOKUP(REG_TRA_DEMANDS!U$3,'BY-Demands'!$J$5:$AK$14,MATCH($E83,'BY-Demands'!$I$5:$I$14,0),FALSE)*HLOOKUP(REG_TRA_DEMANDS!$F83,DEMANDS!$H$2:$CL$25,MATCH($E83,DEMANDS!$F$2:$F$25,0),FALSE)/HLOOKUP(2018,DEMANDS!$H$2:$CL$25,MATCH($E83,DEMANDS!$F$2:$F$25,0),FALSE)</f>
        <v>1.5628314095004987</v>
      </c>
      <c r="V83" s="10">
        <f>HLOOKUP(REG_TRA_DEMANDS!V$3,'BY-Demands'!$J$5:$AK$14,MATCH($E83,'BY-Demands'!$I$5:$I$14,0),FALSE)*HLOOKUP(REG_TRA_DEMANDS!$F83,DEMANDS!$H$2:$CL$25,MATCH($E83,DEMANDS!$F$2:$F$25,0),FALSE)/HLOOKUP(2018,DEMANDS!$H$2:$CL$25,MATCH($E83,DEMANDS!$F$2:$F$25,0),FALSE)</f>
        <v>1.7312683839376373</v>
      </c>
      <c r="W83" s="10">
        <f>HLOOKUP(REG_TRA_DEMANDS!W$3,'BY-Demands'!$J$5:$AK$14,MATCH($E83,'BY-Demands'!$I$5:$I$14,0),FALSE)*HLOOKUP(REG_TRA_DEMANDS!$F83,DEMANDS!$H$2:$CL$25,MATCH($E83,DEMANDS!$F$2:$F$25,0),FALSE)/HLOOKUP(2018,DEMANDS!$H$2:$CL$25,MATCH($E83,DEMANDS!$F$2:$F$25,0),FALSE)</f>
        <v>1.6748819140945601</v>
      </c>
      <c r="X83" s="10">
        <f>HLOOKUP(REG_TRA_DEMANDS!X$3,'BY-Demands'!$J$5:$AK$14,MATCH($E83,'BY-Demands'!$I$5:$I$14,0),FALSE)*HLOOKUP(REG_TRA_DEMANDS!$F83,DEMANDS!$H$2:$CL$25,MATCH($E83,DEMANDS!$F$2:$F$25,0),FALSE)/HLOOKUP(2018,DEMANDS!$H$2:$CL$25,MATCH($E83,DEMANDS!$F$2:$F$25,0),FALSE)</f>
        <v>1.0547531973263291</v>
      </c>
      <c r="Y83" s="10">
        <f>HLOOKUP(REG_TRA_DEMANDS!Y$3,'BY-Demands'!$J$5:$AK$14,MATCH($E83,'BY-Demands'!$I$5:$I$14,0),FALSE)*HLOOKUP(REG_TRA_DEMANDS!$F83,DEMANDS!$H$2:$CL$25,MATCH($E83,DEMANDS!$F$2:$F$25,0),FALSE)/HLOOKUP(2018,DEMANDS!$H$2:$CL$25,MATCH($E83,DEMANDS!$F$2:$F$25,0),FALSE)</f>
        <v>2.3963827223395278</v>
      </c>
      <c r="Z83" s="10">
        <f>HLOOKUP(REG_TRA_DEMANDS!Z$3,'BY-Demands'!$J$5:$AK$14,MATCH($E83,'BY-Demands'!$I$5:$I$14,0),FALSE)*HLOOKUP(REG_TRA_DEMANDS!$F83,DEMANDS!$H$2:$CL$25,MATCH($E83,DEMANDS!$F$2:$F$25,0),FALSE)/HLOOKUP(2018,DEMANDS!$H$2:$CL$25,MATCH($E83,DEMANDS!$F$2:$F$25,0),FALSE)</f>
        <v>0.30915240600207067</v>
      </c>
      <c r="AA83" s="10">
        <f>HLOOKUP(REG_TRA_DEMANDS!AA$3,'BY-Demands'!$J$5:$AK$14,MATCH($E83,'BY-Demands'!$I$5:$I$14,0),FALSE)*HLOOKUP(REG_TRA_DEMANDS!$F83,DEMANDS!$H$2:$CL$25,MATCH($E83,DEMANDS!$F$2:$F$25,0),FALSE)/HLOOKUP(2018,DEMANDS!$H$2:$CL$25,MATCH($E83,DEMANDS!$F$2:$F$25,0),FALSE)</f>
        <v>1.3288381188037899</v>
      </c>
      <c r="AB83" s="10">
        <f>HLOOKUP(REG_TRA_DEMANDS!AB$3,'BY-Demands'!$J$5:$AK$14,MATCH($E83,'BY-Demands'!$I$5:$I$14,0),FALSE)*HLOOKUP(REG_TRA_DEMANDS!$F83,DEMANDS!$H$2:$CL$25,MATCH($E83,DEMANDS!$F$2:$F$25,0),FALSE)/HLOOKUP(2018,DEMANDS!$H$2:$CL$25,MATCH($E83,DEMANDS!$F$2:$F$25,0),FALSE)</f>
        <v>0.6965272595671399</v>
      </c>
      <c r="AC83" s="10">
        <f>HLOOKUP(REG_TRA_DEMANDS!AC$3,'BY-Demands'!$J$5:$AK$14,MATCH($E83,'BY-Demands'!$I$5:$I$14,0),FALSE)*HLOOKUP(REG_TRA_DEMANDS!$F83,DEMANDS!$H$2:$CL$25,MATCH($E83,DEMANDS!$F$2:$F$25,0),FALSE)/HLOOKUP(2018,DEMANDS!$H$2:$CL$25,MATCH($E83,DEMANDS!$F$2:$F$25,0),FALSE)</f>
        <v>0.58056054936401558</v>
      </c>
      <c r="AD83" s="10">
        <f>HLOOKUP(REG_TRA_DEMANDS!AD$3,'BY-Demands'!$J$5:$AK$14,MATCH($E83,'BY-Demands'!$I$5:$I$14,0),FALSE)*HLOOKUP(REG_TRA_DEMANDS!$F83,DEMANDS!$H$2:$CL$25,MATCH($E83,DEMANDS!$F$2:$F$25,0),FALSE)/HLOOKUP(2018,DEMANDS!$H$2:$CL$25,MATCH($E83,DEMANDS!$F$2:$F$25,0),FALSE)</f>
        <v>0.62090710907936975</v>
      </c>
      <c r="AE83" s="10">
        <f>HLOOKUP(REG_TRA_DEMANDS!AE$3,'BY-Demands'!$J$5:$AK$14,MATCH($E83,'BY-Demands'!$I$5:$I$14,0),FALSE)*HLOOKUP(REG_TRA_DEMANDS!$F83,DEMANDS!$H$2:$CL$25,MATCH($E83,DEMANDS!$F$2:$F$25,0),FALSE)/HLOOKUP(2018,DEMANDS!$H$2:$CL$25,MATCH($E83,DEMANDS!$F$2:$F$25,0),FALSE)</f>
        <v>1.1437562089530262</v>
      </c>
      <c r="AF83" s="10">
        <f>HLOOKUP(REG_TRA_DEMANDS!AF$3,'BY-Demands'!$J$5:$AK$14,MATCH($E83,'BY-Demands'!$I$5:$I$14,0),FALSE)*HLOOKUP(REG_TRA_DEMANDS!$F83,DEMANDS!$H$2:$CL$25,MATCH($E83,DEMANDS!$F$2:$F$25,0),FALSE)/HLOOKUP(2018,DEMANDS!$H$2:$CL$25,MATCH($E83,DEMANDS!$F$2:$F$25,0),FALSE)</f>
        <v>0.66068646458119173</v>
      </c>
    </row>
    <row r="84" spans="4:32" x14ac:dyDescent="0.25">
      <c r="D84" s="1" t="s">
        <v>8</v>
      </c>
      <c r="E84" s="1" t="str">
        <f>DEMANDS!$F$19</f>
        <v>TRAPL</v>
      </c>
      <c r="F84" s="1">
        <v>2070</v>
      </c>
      <c r="G84" s="9">
        <f>HLOOKUP(REG_TRA_DEMANDS!G$3,'BY-Demands'!$J$5:$AK$14,MATCH($E84,'BY-Demands'!$I$5:$I$14,0),FALSE)*HLOOKUP(REG_TRA_DEMANDS!$F84,DEMANDS!$H$2:$CL$25,MATCH($E84,DEMANDS!$F$2:$F$25,0),FALSE)/HLOOKUP(2018,DEMANDS!$H$2:$CL$25,MATCH($E84,DEMANDS!$F$2:$F$25,0),FALSE)</f>
        <v>0.58633959537826086</v>
      </c>
      <c r="H84" s="9">
        <f>HLOOKUP(REG_TRA_DEMANDS!H$3,'BY-Demands'!$J$5:$AK$14,MATCH($E84,'BY-Demands'!$I$5:$I$14,0),FALSE)*HLOOKUP(REG_TRA_DEMANDS!$F84,DEMANDS!$H$2:$CL$25,MATCH($E84,DEMANDS!$F$2:$F$25,0),FALSE)/HLOOKUP(2018,DEMANDS!$H$2:$CL$25,MATCH($E84,DEMANDS!$F$2:$F$25,0),FALSE)</f>
        <v>10.445265431988391</v>
      </c>
      <c r="I84" s="9">
        <f>HLOOKUP(REG_TRA_DEMANDS!I$3,'BY-Demands'!$J$5:$AK$14,MATCH($E84,'BY-Demands'!$I$5:$I$14,0),FALSE)*HLOOKUP(REG_TRA_DEMANDS!$F84,DEMANDS!$H$2:$CL$25,MATCH($E84,DEMANDS!$F$2:$F$25,0),FALSE)/HLOOKUP(2018,DEMANDS!$H$2:$CL$25,MATCH($E84,DEMANDS!$F$2:$F$25,0),FALSE)</f>
        <v>2.1104537710396212</v>
      </c>
      <c r="J84" s="9">
        <f>HLOOKUP(REG_TRA_DEMANDS!J$3,'BY-Demands'!$J$5:$AK$14,MATCH($E84,'BY-Demands'!$I$5:$I$14,0),FALSE)*HLOOKUP(REG_TRA_DEMANDS!$F84,DEMANDS!$H$2:$CL$25,MATCH($E84,DEMANDS!$F$2:$F$25,0),FALSE)/HLOOKUP(2018,DEMANDS!$H$2:$CL$25,MATCH($E84,DEMANDS!$F$2:$F$25,0),FALSE)</f>
        <v>1.0162681052847005</v>
      </c>
      <c r="K84" s="9">
        <f>HLOOKUP(REG_TRA_DEMANDS!K$3,'BY-Demands'!$J$5:$AK$14,MATCH($E84,'BY-Demands'!$I$5:$I$14,0),FALSE)*HLOOKUP(REG_TRA_DEMANDS!$F84,DEMANDS!$H$2:$CL$25,MATCH($E84,DEMANDS!$F$2:$F$25,0),FALSE)/HLOOKUP(2018,DEMANDS!$H$2:$CL$25,MATCH($E84,DEMANDS!$F$2:$F$25,0),FALSE)</f>
        <v>0.75507916904375461</v>
      </c>
      <c r="L84" s="9">
        <f>HLOOKUP(REG_TRA_DEMANDS!L$3,'BY-Demands'!$J$5:$AK$14,MATCH($E84,'BY-Demands'!$I$5:$I$14,0),FALSE)*HLOOKUP(REG_TRA_DEMANDS!$F84,DEMANDS!$H$2:$CL$25,MATCH($E84,DEMANDS!$F$2:$F$25,0),FALSE)/HLOOKUP(2018,DEMANDS!$H$2:$CL$25,MATCH($E84,DEMANDS!$F$2:$F$25,0),FALSE)</f>
        <v>0.38879952637275761</v>
      </c>
      <c r="M84" s="9">
        <f>HLOOKUP(REG_TRA_DEMANDS!M$3,'BY-Demands'!$J$5:$AK$14,MATCH($E84,'BY-Demands'!$I$5:$I$14,0),FALSE)*HLOOKUP(REG_TRA_DEMANDS!$F84,DEMANDS!$H$2:$CL$25,MATCH($E84,DEMANDS!$F$2:$F$25,0),FALSE)/HLOOKUP(2018,DEMANDS!$H$2:$CL$25,MATCH($E84,DEMANDS!$F$2:$F$25,0),FALSE)</f>
        <v>1.0564650628960977</v>
      </c>
      <c r="N84" s="9">
        <f>HLOOKUP(REG_TRA_DEMANDS!N$3,'BY-Demands'!$J$5:$AK$14,MATCH($E84,'BY-Demands'!$I$5:$I$14,0),FALSE)*HLOOKUP(REG_TRA_DEMANDS!$F84,DEMANDS!$H$2:$CL$25,MATCH($E84,DEMANDS!$F$2:$F$25,0),FALSE)/HLOOKUP(2018,DEMANDS!$H$2:$CL$25,MATCH($E84,DEMANDS!$F$2:$F$25,0),FALSE)</f>
        <v>1.7965335505823219</v>
      </c>
      <c r="O84" s="9">
        <f>HLOOKUP(REG_TRA_DEMANDS!O$3,'BY-Demands'!$J$5:$AK$14,MATCH($E84,'BY-Demands'!$I$5:$I$14,0),FALSE)*HLOOKUP(REG_TRA_DEMANDS!$F84,DEMANDS!$H$2:$CL$25,MATCH($E84,DEMANDS!$F$2:$F$25,0),FALSE)/HLOOKUP(2018,DEMANDS!$H$2:$CL$25,MATCH($E84,DEMANDS!$F$2:$F$25,0),FALSE)</f>
        <v>0.77433746035089901</v>
      </c>
      <c r="P84" s="9">
        <f>HLOOKUP(REG_TRA_DEMANDS!P$3,'BY-Demands'!$J$5:$AK$14,MATCH($E84,'BY-Demands'!$I$5:$I$14,0),FALSE)*HLOOKUP(REG_TRA_DEMANDS!$F84,DEMANDS!$H$2:$CL$25,MATCH($E84,DEMANDS!$F$2:$F$25,0),FALSE)/HLOOKUP(2018,DEMANDS!$H$2:$CL$25,MATCH($E84,DEMANDS!$F$2:$F$25,0),FALSE)</f>
        <v>0.85814369519141498</v>
      </c>
      <c r="Q84" s="9">
        <f>HLOOKUP(REG_TRA_DEMANDS!Q$3,'BY-Demands'!$J$5:$AK$14,MATCH($E84,'BY-Demands'!$I$5:$I$14,0),FALSE)*HLOOKUP(REG_TRA_DEMANDS!$F84,DEMANDS!$H$2:$CL$25,MATCH($E84,DEMANDS!$F$2:$F$25,0),FALSE)/HLOOKUP(2018,DEMANDS!$H$2:$CL$25,MATCH($E84,DEMANDS!$F$2:$F$25,0),FALSE)</f>
        <v>1.5252560668085289</v>
      </c>
      <c r="R84" s="9">
        <f>HLOOKUP(REG_TRA_DEMANDS!R$3,'BY-Demands'!$J$5:$AK$14,MATCH($E84,'BY-Demands'!$I$5:$I$14,0),FALSE)*HLOOKUP(REG_TRA_DEMANDS!$F84,DEMANDS!$H$2:$CL$25,MATCH($E84,DEMANDS!$F$2:$F$25,0),FALSE)/HLOOKUP(2018,DEMANDS!$H$2:$CL$25,MATCH($E84,DEMANDS!$F$2:$F$25,0),FALSE)</f>
        <v>1.3060832302256755</v>
      </c>
      <c r="S84" s="9">
        <f>HLOOKUP(REG_TRA_DEMANDS!S$3,'BY-Demands'!$J$5:$AK$14,MATCH($E84,'BY-Demands'!$I$5:$I$14,0),FALSE)*HLOOKUP(REG_TRA_DEMANDS!$F84,DEMANDS!$H$2:$CL$25,MATCH($E84,DEMANDS!$F$2:$F$25,0),FALSE)/HLOOKUP(2018,DEMANDS!$H$2:$CL$25,MATCH($E84,DEMANDS!$F$2:$F$25,0),FALSE)</f>
        <v>1.1710368194291527</v>
      </c>
      <c r="T84" s="9">
        <f>HLOOKUP(REG_TRA_DEMANDS!T$3,'BY-Demands'!$J$5:$AK$14,MATCH($E84,'BY-Demands'!$I$5:$I$14,0),FALSE)*HLOOKUP(REG_TRA_DEMANDS!$F84,DEMANDS!$H$2:$CL$25,MATCH($E84,DEMANDS!$F$2:$F$25,0),FALSE)/HLOOKUP(2018,DEMANDS!$H$2:$CL$25,MATCH($E84,DEMANDS!$F$2:$F$25,0),FALSE)</f>
        <v>4.7750259702915114</v>
      </c>
      <c r="U84" s="9">
        <f>HLOOKUP(REG_TRA_DEMANDS!U$3,'BY-Demands'!$J$5:$AK$14,MATCH($E84,'BY-Demands'!$I$5:$I$14,0),FALSE)*HLOOKUP(REG_TRA_DEMANDS!$F84,DEMANDS!$H$2:$CL$25,MATCH($E84,DEMANDS!$F$2:$F$25,0),FALSE)/HLOOKUP(2018,DEMANDS!$H$2:$CL$25,MATCH($E84,DEMANDS!$F$2:$F$25,0),FALSE)</f>
        <v>1.5880037170332539</v>
      </c>
      <c r="V84" s="9">
        <f>HLOOKUP(REG_TRA_DEMANDS!V$3,'BY-Demands'!$J$5:$AK$14,MATCH($E84,'BY-Demands'!$I$5:$I$14,0),FALSE)*HLOOKUP(REG_TRA_DEMANDS!$F84,DEMANDS!$H$2:$CL$25,MATCH($E84,DEMANDS!$F$2:$F$25,0),FALSE)/HLOOKUP(2018,DEMANDS!$H$2:$CL$25,MATCH($E84,DEMANDS!$F$2:$F$25,0),FALSE)</f>
        <v>1.759153682324456</v>
      </c>
      <c r="W84" s="9">
        <f>HLOOKUP(REG_TRA_DEMANDS!W$3,'BY-Demands'!$J$5:$AK$14,MATCH($E84,'BY-Demands'!$I$5:$I$14,0),FALSE)*HLOOKUP(REG_TRA_DEMANDS!$F84,DEMANDS!$H$2:$CL$25,MATCH($E84,DEMANDS!$F$2:$F$25,0),FALSE)/HLOOKUP(2018,DEMANDS!$H$2:$CL$25,MATCH($E84,DEMANDS!$F$2:$F$25,0),FALSE)</f>
        <v>1.7018590034762693</v>
      </c>
      <c r="X84" s="9">
        <f>HLOOKUP(REG_TRA_DEMANDS!X$3,'BY-Demands'!$J$5:$AK$14,MATCH($E84,'BY-Demands'!$I$5:$I$14,0),FALSE)*HLOOKUP(REG_TRA_DEMANDS!$F84,DEMANDS!$H$2:$CL$25,MATCH($E84,DEMANDS!$F$2:$F$25,0),FALSE)/HLOOKUP(2018,DEMANDS!$H$2:$CL$25,MATCH($E84,DEMANDS!$F$2:$F$25,0),FALSE)</f>
        <v>1.0717419599611555</v>
      </c>
      <c r="Y84" s="9">
        <f>HLOOKUP(REG_TRA_DEMANDS!Y$3,'BY-Demands'!$J$5:$AK$14,MATCH($E84,'BY-Demands'!$I$5:$I$14,0),FALSE)*HLOOKUP(REG_TRA_DEMANDS!$F84,DEMANDS!$H$2:$CL$25,MATCH($E84,DEMANDS!$F$2:$F$25,0),FALSE)/HLOOKUP(2018,DEMANDS!$H$2:$CL$25,MATCH($E84,DEMANDS!$F$2:$F$25,0),FALSE)</f>
        <v>2.4349809246063936</v>
      </c>
      <c r="Z84" s="9">
        <f>HLOOKUP(REG_TRA_DEMANDS!Z$3,'BY-Demands'!$J$5:$AK$14,MATCH($E84,'BY-Demands'!$I$5:$I$14,0),FALSE)*HLOOKUP(REG_TRA_DEMANDS!$F84,DEMANDS!$H$2:$CL$25,MATCH($E84,DEMANDS!$F$2:$F$25,0),FALSE)/HLOOKUP(2018,DEMANDS!$H$2:$CL$25,MATCH($E84,DEMANDS!$F$2:$F$25,0),FALSE)</f>
        <v>0.31413188068569153</v>
      </c>
      <c r="AA84" s="9">
        <f>HLOOKUP(REG_TRA_DEMANDS!AA$3,'BY-Demands'!$J$5:$AK$14,MATCH($E84,'BY-Demands'!$I$5:$I$14,0),FALSE)*HLOOKUP(REG_TRA_DEMANDS!$F84,DEMANDS!$H$2:$CL$25,MATCH($E84,DEMANDS!$F$2:$F$25,0),FALSE)/HLOOKUP(2018,DEMANDS!$H$2:$CL$25,MATCH($E84,DEMANDS!$F$2:$F$25,0),FALSE)</f>
        <v>1.35024152904013</v>
      </c>
      <c r="AB84" s="9">
        <f>HLOOKUP(REG_TRA_DEMANDS!AB$3,'BY-Demands'!$J$5:$AK$14,MATCH($E84,'BY-Demands'!$I$5:$I$14,0),FALSE)*HLOOKUP(REG_TRA_DEMANDS!$F84,DEMANDS!$H$2:$CL$25,MATCH($E84,DEMANDS!$F$2:$F$25,0),FALSE)/HLOOKUP(2018,DEMANDS!$H$2:$CL$25,MATCH($E84,DEMANDS!$F$2:$F$25,0),FALSE)</f>
        <v>0.70774612698699491</v>
      </c>
      <c r="AC84" s="9">
        <f>HLOOKUP(REG_TRA_DEMANDS!AC$3,'BY-Demands'!$J$5:$AK$14,MATCH($E84,'BY-Demands'!$I$5:$I$14,0),FALSE)*HLOOKUP(REG_TRA_DEMANDS!$F84,DEMANDS!$H$2:$CL$25,MATCH($E84,DEMANDS!$F$2:$F$25,0),FALSE)/HLOOKUP(2018,DEMANDS!$H$2:$CL$25,MATCH($E84,DEMANDS!$F$2:$F$25,0),FALSE)</f>
        <v>0.5899115571573943</v>
      </c>
      <c r="AD84" s="9">
        <f>HLOOKUP(REG_TRA_DEMANDS!AD$3,'BY-Demands'!$J$5:$AK$14,MATCH($E84,'BY-Demands'!$I$5:$I$14,0),FALSE)*HLOOKUP(REG_TRA_DEMANDS!$F84,DEMANDS!$H$2:$CL$25,MATCH($E84,DEMANDS!$F$2:$F$25,0),FALSE)/HLOOKUP(2018,DEMANDS!$H$2:$CL$25,MATCH($E84,DEMANDS!$F$2:$F$25,0),FALSE)</f>
        <v>0.63090797328263992</v>
      </c>
      <c r="AE84" s="9">
        <f>HLOOKUP(REG_TRA_DEMANDS!AE$3,'BY-Demands'!$J$5:$AK$14,MATCH($E84,'BY-Demands'!$I$5:$I$14,0),FALSE)*HLOOKUP(REG_TRA_DEMANDS!$F84,DEMANDS!$H$2:$CL$25,MATCH($E84,DEMANDS!$F$2:$F$25,0),FALSE)/HLOOKUP(2018,DEMANDS!$H$2:$CL$25,MATCH($E84,DEMANDS!$F$2:$F$25,0),FALSE)</f>
        <v>1.1621785306821919</v>
      </c>
      <c r="AF84" s="9">
        <f>HLOOKUP(REG_TRA_DEMANDS!AF$3,'BY-Demands'!$J$5:$AK$14,MATCH($E84,'BY-Demands'!$I$5:$I$14,0),FALSE)*HLOOKUP(REG_TRA_DEMANDS!$F84,DEMANDS!$H$2:$CL$25,MATCH($E84,DEMANDS!$F$2:$F$25,0),FALSE)/HLOOKUP(2018,DEMANDS!$H$2:$CL$25,MATCH($E84,DEMANDS!$F$2:$F$25,0),FALSE)</f>
        <v>0.67132804931519818</v>
      </c>
    </row>
    <row r="85" spans="4:32" x14ac:dyDescent="0.25">
      <c r="D85" s="11" t="s">
        <v>8</v>
      </c>
      <c r="E85" s="11" t="str">
        <f>DEMANDS!$F$20</f>
        <v>TRAF</v>
      </c>
      <c r="F85" s="11">
        <v>2020</v>
      </c>
      <c r="G85" s="12">
        <f>HLOOKUP(REG_TRA_DEMANDS!G$3,'BY-Demands'!$J$5:$AK$14,MATCH($E85,'BY-Demands'!$I$5:$I$14,0),FALSE)*HLOOKUP(REG_TRA_DEMANDS!$F85,DEMANDS!$H$2:$CL$25,MATCH($E85,DEMANDS!$F$2:$F$25,0),FALSE)/HLOOKUP(2018,DEMANDS!$H$2:$CL$25,MATCH($E85,DEMANDS!$F$2:$F$25,0),FALSE)</f>
        <v>0.18129579916441468</v>
      </c>
      <c r="H85" s="12">
        <f>HLOOKUP(REG_TRA_DEMANDS!H$3,'BY-Demands'!$J$5:$AK$14,MATCH($E85,'BY-Demands'!$I$5:$I$14,0),FALSE)*HLOOKUP(REG_TRA_DEMANDS!$F85,DEMANDS!$H$2:$CL$25,MATCH($E85,DEMANDS!$F$2:$F$25,0),FALSE)/HLOOKUP(2018,DEMANDS!$H$2:$CL$25,MATCH($E85,DEMANDS!$F$2:$F$25,0),FALSE)</f>
        <v>2.7077974559397995</v>
      </c>
      <c r="I85" s="12">
        <f>HLOOKUP(REG_TRA_DEMANDS!I$3,'BY-Demands'!$J$5:$AK$14,MATCH($E85,'BY-Demands'!$I$5:$I$14,0),FALSE)*HLOOKUP(REG_TRA_DEMANDS!$F85,DEMANDS!$H$2:$CL$25,MATCH($E85,DEMANDS!$F$2:$F$25,0),FALSE)/HLOOKUP(2018,DEMANDS!$H$2:$CL$25,MATCH($E85,DEMANDS!$F$2:$F$25,0),FALSE)</f>
        <v>0.49137676433257832</v>
      </c>
      <c r="J85" s="12">
        <f>HLOOKUP(REG_TRA_DEMANDS!J$3,'BY-Demands'!$J$5:$AK$14,MATCH($E85,'BY-Demands'!$I$5:$I$14,0),FALSE)*HLOOKUP(REG_TRA_DEMANDS!$F85,DEMANDS!$H$2:$CL$25,MATCH($E85,DEMANDS!$F$2:$F$25,0),FALSE)/HLOOKUP(2018,DEMANDS!$H$2:$CL$25,MATCH($E85,DEMANDS!$F$2:$F$25,0),FALSE)</f>
        <v>0.3159970621563124</v>
      </c>
      <c r="K85" s="12">
        <f>HLOOKUP(REG_TRA_DEMANDS!K$3,'BY-Demands'!$J$5:$AK$14,MATCH($E85,'BY-Demands'!$I$5:$I$14,0),FALSE)*HLOOKUP(REG_TRA_DEMANDS!$F85,DEMANDS!$H$2:$CL$25,MATCH($E85,DEMANDS!$F$2:$F$25,0),FALSE)/HLOOKUP(2018,DEMANDS!$H$2:$CL$25,MATCH($E85,DEMANDS!$F$2:$F$25,0),FALSE)</f>
        <v>0.22506949739662907</v>
      </c>
      <c r="L85" s="12">
        <f>HLOOKUP(REG_TRA_DEMANDS!L$3,'BY-Demands'!$J$5:$AK$14,MATCH($E85,'BY-Demands'!$I$5:$I$14,0),FALSE)*HLOOKUP(REG_TRA_DEMANDS!$F85,DEMANDS!$H$2:$CL$25,MATCH($E85,DEMANDS!$F$2:$F$25,0),FALSE)/HLOOKUP(2018,DEMANDS!$H$2:$CL$25,MATCH($E85,DEMANDS!$F$2:$F$25,0),FALSE)</f>
        <v>0.10861383008952448</v>
      </c>
      <c r="M85" s="12">
        <f>HLOOKUP(REG_TRA_DEMANDS!M$3,'BY-Demands'!$J$5:$AK$14,MATCH($E85,'BY-Demands'!$I$5:$I$14,0),FALSE)*HLOOKUP(REG_TRA_DEMANDS!$F85,DEMANDS!$H$2:$CL$25,MATCH($E85,DEMANDS!$F$2:$F$25,0),FALSE)/HLOOKUP(2018,DEMANDS!$H$2:$CL$25,MATCH($E85,DEMANDS!$F$2:$F$25,0),FALSE)</f>
        <v>0.2846268062337759</v>
      </c>
      <c r="N85" s="12">
        <f>HLOOKUP(REG_TRA_DEMANDS!N$3,'BY-Demands'!$J$5:$AK$14,MATCH($E85,'BY-Demands'!$I$5:$I$14,0),FALSE)*HLOOKUP(REG_TRA_DEMANDS!$F85,DEMANDS!$H$2:$CL$25,MATCH($E85,DEMANDS!$F$2:$F$25,0),FALSE)/HLOOKUP(2018,DEMANDS!$H$2:$CL$25,MATCH($E85,DEMANDS!$F$2:$F$25,0),FALSE)</f>
        <v>0.44040071364442734</v>
      </c>
      <c r="O85" s="12">
        <f>HLOOKUP(REG_TRA_DEMANDS!O$3,'BY-Demands'!$J$5:$AK$14,MATCH($E85,'BY-Demands'!$I$5:$I$14,0),FALSE)*HLOOKUP(REG_TRA_DEMANDS!$F85,DEMANDS!$H$2:$CL$25,MATCH($E85,DEMANDS!$F$2:$F$25,0),FALSE)/HLOOKUP(2018,DEMANDS!$H$2:$CL$25,MATCH($E85,DEMANDS!$F$2:$F$25,0),FALSE)</f>
        <v>0.20716959380543079</v>
      </c>
      <c r="P85" s="12">
        <f>HLOOKUP(REG_TRA_DEMANDS!P$3,'BY-Demands'!$J$5:$AK$14,MATCH($E85,'BY-Demands'!$I$5:$I$14,0),FALSE)*HLOOKUP(REG_TRA_DEMANDS!$F85,DEMANDS!$H$2:$CL$25,MATCH($E85,DEMANDS!$F$2:$F$25,0),FALSE)/HLOOKUP(2018,DEMANDS!$H$2:$CL$25,MATCH($E85,DEMANDS!$F$2:$F$25,0),FALSE)</f>
        <v>0.23589288031333783</v>
      </c>
      <c r="Q85" s="12">
        <f>HLOOKUP(REG_TRA_DEMANDS!Q$3,'BY-Demands'!$J$5:$AK$14,MATCH($E85,'BY-Demands'!$I$5:$I$14,0),FALSE)*HLOOKUP(REG_TRA_DEMANDS!$F85,DEMANDS!$H$2:$CL$25,MATCH($E85,DEMANDS!$F$2:$F$25,0),FALSE)/HLOOKUP(2018,DEMANDS!$H$2:$CL$25,MATCH($E85,DEMANDS!$F$2:$F$25,0),FALSE)</f>
        <v>0.4767787824508965</v>
      </c>
      <c r="R85" s="12">
        <f>HLOOKUP(REG_TRA_DEMANDS!R$3,'BY-Demands'!$J$5:$AK$14,MATCH($E85,'BY-Demands'!$I$5:$I$14,0),FALSE)*HLOOKUP(REG_TRA_DEMANDS!$F85,DEMANDS!$H$2:$CL$25,MATCH($E85,DEMANDS!$F$2:$F$25,0),FALSE)/HLOOKUP(2018,DEMANDS!$H$2:$CL$25,MATCH($E85,DEMANDS!$F$2:$F$25,0),FALSE)</f>
        <v>0.3145306855610121</v>
      </c>
      <c r="S85" s="12">
        <f>HLOOKUP(REG_TRA_DEMANDS!S$3,'BY-Demands'!$J$5:$AK$14,MATCH($E85,'BY-Demands'!$I$5:$I$14,0),FALSE)*HLOOKUP(REG_TRA_DEMANDS!$F85,DEMANDS!$H$2:$CL$25,MATCH($E85,DEMANDS!$F$2:$F$25,0),FALSE)/HLOOKUP(2018,DEMANDS!$H$2:$CL$25,MATCH($E85,DEMANDS!$F$2:$F$25,0),FALSE)</f>
        <v>0.3095147074773133</v>
      </c>
      <c r="T85" s="12">
        <f>HLOOKUP(REG_TRA_DEMANDS!T$3,'BY-Demands'!$J$5:$AK$14,MATCH($E85,'BY-Demands'!$I$5:$I$14,0),FALSE)*HLOOKUP(REG_TRA_DEMANDS!$F85,DEMANDS!$H$2:$CL$25,MATCH($E85,DEMANDS!$F$2:$F$25,0),FALSE)/HLOOKUP(2018,DEMANDS!$H$2:$CL$25,MATCH($E85,DEMANDS!$F$2:$F$25,0),FALSE)</f>
        <v>1.6560726389514095</v>
      </c>
      <c r="U85" s="12">
        <f>HLOOKUP(REG_TRA_DEMANDS!U$3,'BY-Demands'!$J$5:$AK$14,MATCH($E85,'BY-Demands'!$I$5:$I$14,0),FALSE)*HLOOKUP(REG_TRA_DEMANDS!$F85,DEMANDS!$H$2:$CL$25,MATCH($E85,DEMANDS!$F$2:$F$25,0),FALSE)/HLOOKUP(2018,DEMANDS!$H$2:$CL$25,MATCH($E85,DEMANDS!$F$2:$F$25,0),FALSE)</f>
        <v>0.45059484309555037</v>
      </c>
      <c r="V85" s="12">
        <f>HLOOKUP(REG_TRA_DEMANDS!V$3,'BY-Demands'!$J$5:$AK$14,MATCH($E85,'BY-Demands'!$I$5:$I$14,0),FALSE)*HLOOKUP(REG_TRA_DEMANDS!$F85,DEMANDS!$H$2:$CL$25,MATCH($E85,DEMANDS!$F$2:$F$25,0),FALSE)/HLOOKUP(2018,DEMANDS!$H$2:$CL$25,MATCH($E85,DEMANDS!$F$2:$F$25,0),FALSE)</f>
        <v>0.50770602668491038</v>
      </c>
      <c r="W85" s="12">
        <f>HLOOKUP(REG_TRA_DEMANDS!W$3,'BY-Demands'!$J$5:$AK$14,MATCH($E85,'BY-Demands'!$I$5:$I$14,0),FALSE)*HLOOKUP(REG_TRA_DEMANDS!$F85,DEMANDS!$H$2:$CL$25,MATCH($E85,DEMANDS!$F$2:$F$25,0),FALSE)/HLOOKUP(2018,DEMANDS!$H$2:$CL$25,MATCH($E85,DEMANDS!$F$2:$F$25,0),FALSE)</f>
        <v>0.4156307609359588</v>
      </c>
      <c r="X85" s="12">
        <f>HLOOKUP(REG_TRA_DEMANDS!X$3,'BY-Demands'!$J$5:$AK$14,MATCH($E85,'BY-Demands'!$I$5:$I$14,0),FALSE)*HLOOKUP(REG_TRA_DEMANDS!$F85,DEMANDS!$H$2:$CL$25,MATCH($E85,DEMANDS!$F$2:$F$25,0),FALSE)/HLOOKUP(2018,DEMANDS!$H$2:$CL$25,MATCH($E85,DEMANDS!$F$2:$F$25,0),FALSE)</f>
        <v>0.38606479585124626</v>
      </c>
      <c r="Y85" s="12">
        <f>HLOOKUP(REG_TRA_DEMANDS!Y$3,'BY-Demands'!$J$5:$AK$14,MATCH($E85,'BY-Demands'!$I$5:$I$14,0),FALSE)*HLOOKUP(REG_TRA_DEMANDS!$F85,DEMANDS!$H$2:$CL$25,MATCH($E85,DEMANDS!$F$2:$F$25,0),FALSE)/HLOOKUP(2018,DEMANDS!$H$2:$CL$25,MATCH($E85,DEMANDS!$F$2:$F$25,0),FALSE)</f>
        <v>0.61646845981728682</v>
      </c>
      <c r="Z85" s="12">
        <f>HLOOKUP(REG_TRA_DEMANDS!Z$3,'BY-Demands'!$J$5:$AK$14,MATCH($E85,'BY-Demands'!$I$5:$I$14,0),FALSE)*HLOOKUP(REG_TRA_DEMANDS!$F85,DEMANDS!$H$2:$CL$25,MATCH($E85,DEMANDS!$F$2:$F$25,0),FALSE)/HLOOKUP(2018,DEMANDS!$H$2:$CL$25,MATCH($E85,DEMANDS!$F$2:$F$25,0),FALSE)</f>
        <v>8.2214821176152891E-2</v>
      </c>
      <c r="AA85" s="12">
        <f>HLOOKUP(REG_TRA_DEMANDS!AA$3,'BY-Demands'!$J$5:$AK$14,MATCH($E85,'BY-Demands'!$I$5:$I$14,0),FALSE)*HLOOKUP(REG_TRA_DEMANDS!$F85,DEMANDS!$H$2:$CL$25,MATCH($E85,DEMANDS!$F$2:$F$25,0),FALSE)/HLOOKUP(2018,DEMANDS!$H$2:$CL$25,MATCH($E85,DEMANDS!$F$2:$F$25,0),FALSE)</f>
        <v>0.34720875299604825</v>
      </c>
      <c r="AB85" s="12">
        <f>HLOOKUP(REG_TRA_DEMANDS!AB$3,'BY-Demands'!$J$5:$AK$14,MATCH($E85,'BY-Demands'!$I$5:$I$14,0),FALSE)*HLOOKUP(REG_TRA_DEMANDS!$F85,DEMANDS!$H$2:$CL$25,MATCH($E85,DEMANDS!$F$2:$F$25,0),FALSE)/HLOOKUP(2018,DEMANDS!$H$2:$CL$25,MATCH($E85,DEMANDS!$F$2:$F$25,0),FALSE)</f>
        <v>0.15418758678454786</v>
      </c>
      <c r="AC85" s="12">
        <f>HLOOKUP(REG_TRA_DEMANDS!AC$3,'BY-Demands'!$J$5:$AK$14,MATCH($E85,'BY-Demands'!$I$5:$I$14,0),FALSE)*HLOOKUP(REG_TRA_DEMANDS!$F85,DEMANDS!$H$2:$CL$25,MATCH($E85,DEMANDS!$F$2:$F$25,0),FALSE)/HLOOKUP(2018,DEMANDS!$H$2:$CL$25,MATCH($E85,DEMANDS!$F$2:$F$25,0),FALSE)</f>
        <v>0.16814218904566186</v>
      </c>
      <c r="AD85" s="12">
        <f>HLOOKUP(REG_TRA_DEMANDS!AD$3,'BY-Demands'!$J$5:$AK$14,MATCH($E85,'BY-Demands'!$I$5:$I$14,0),FALSE)*HLOOKUP(REG_TRA_DEMANDS!$F85,DEMANDS!$H$2:$CL$25,MATCH($E85,DEMANDS!$F$2:$F$25,0),FALSE)/HLOOKUP(2018,DEMANDS!$H$2:$CL$25,MATCH($E85,DEMANDS!$F$2:$F$25,0),FALSE)</f>
        <v>0.19544364679548829</v>
      </c>
      <c r="AE85" s="12">
        <f>HLOOKUP(REG_TRA_DEMANDS!AE$3,'BY-Demands'!$J$5:$AK$14,MATCH($E85,'BY-Demands'!$I$5:$I$14,0),FALSE)*HLOOKUP(REG_TRA_DEMANDS!$F85,DEMANDS!$H$2:$CL$25,MATCH($E85,DEMANDS!$F$2:$F$25,0),FALSE)/HLOOKUP(2018,DEMANDS!$H$2:$CL$25,MATCH($E85,DEMANDS!$F$2:$F$25,0),FALSE)</f>
        <v>0.40843658134671468</v>
      </c>
      <c r="AF85" s="12">
        <f>HLOOKUP(REG_TRA_DEMANDS!AF$3,'BY-Demands'!$J$5:$AK$14,MATCH($E85,'BY-Demands'!$I$5:$I$14,0),FALSE)*HLOOKUP(REG_TRA_DEMANDS!$F85,DEMANDS!$H$2:$CL$25,MATCH($E85,DEMANDS!$F$2:$F$25,0),FALSE)/HLOOKUP(2018,DEMANDS!$H$2:$CL$25,MATCH($E85,DEMANDS!$F$2:$F$25,0),FALSE)</f>
        <v>0.15749716055172061</v>
      </c>
    </row>
    <row r="86" spans="4:32" x14ac:dyDescent="0.25">
      <c r="D86" s="1" t="s">
        <v>8</v>
      </c>
      <c r="E86" s="1" t="str">
        <f>DEMANDS!$F$20</f>
        <v>TRAF</v>
      </c>
      <c r="F86" s="1">
        <v>2021</v>
      </c>
      <c r="G86" s="10">
        <f>HLOOKUP(REG_TRA_DEMANDS!G$3,'BY-Demands'!$J$5:$AK$14,MATCH($E86,'BY-Demands'!$I$5:$I$14,0),FALSE)*HLOOKUP(REG_TRA_DEMANDS!$F86,DEMANDS!$H$2:$CL$25,MATCH($E86,DEMANDS!$F$2:$F$25,0),FALSE)/HLOOKUP(2018,DEMANDS!$H$2:$CL$25,MATCH($E86,DEMANDS!$F$2:$F$25,0),FALSE)</f>
        <v>0.19722798306850711</v>
      </c>
      <c r="H86" s="10">
        <f>HLOOKUP(REG_TRA_DEMANDS!H$3,'BY-Demands'!$J$5:$AK$14,MATCH($E86,'BY-Demands'!$I$5:$I$14,0),FALSE)*HLOOKUP(REG_TRA_DEMANDS!$F86,DEMANDS!$H$2:$CL$25,MATCH($E86,DEMANDS!$F$2:$F$25,0),FALSE)/HLOOKUP(2018,DEMANDS!$H$2:$CL$25,MATCH($E86,DEMANDS!$F$2:$F$25,0),FALSE)</f>
        <v>2.9457573383082951</v>
      </c>
      <c r="I86" s="10">
        <f>HLOOKUP(REG_TRA_DEMANDS!I$3,'BY-Demands'!$J$5:$AK$14,MATCH($E86,'BY-Demands'!$I$5:$I$14,0),FALSE)*HLOOKUP(REG_TRA_DEMANDS!$F86,DEMANDS!$H$2:$CL$25,MATCH($E86,DEMANDS!$F$2:$F$25,0),FALSE)/HLOOKUP(2018,DEMANDS!$H$2:$CL$25,MATCH($E86,DEMANDS!$F$2:$F$25,0),FALSE)</f>
        <v>0.53455870793870019</v>
      </c>
      <c r="J86" s="10">
        <f>HLOOKUP(REG_TRA_DEMANDS!J$3,'BY-Demands'!$J$5:$AK$14,MATCH($E86,'BY-Demands'!$I$5:$I$14,0),FALSE)*HLOOKUP(REG_TRA_DEMANDS!$F86,DEMANDS!$H$2:$CL$25,MATCH($E86,DEMANDS!$F$2:$F$25,0),FALSE)/HLOOKUP(2018,DEMANDS!$H$2:$CL$25,MATCH($E86,DEMANDS!$F$2:$F$25,0),FALSE)</f>
        <v>0.34376672549452114</v>
      </c>
      <c r="K86" s="10">
        <f>HLOOKUP(REG_TRA_DEMANDS!K$3,'BY-Demands'!$J$5:$AK$14,MATCH($E86,'BY-Demands'!$I$5:$I$14,0),FALSE)*HLOOKUP(REG_TRA_DEMANDS!$F86,DEMANDS!$H$2:$CL$25,MATCH($E86,DEMANDS!$F$2:$F$25,0),FALSE)/HLOOKUP(2018,DEMANDS!$H$2:$CL$25,MATCH($E86,DEMANDS!$F$2:$F$25,0),FALSE)</f>
        <v>0.2448484919472573</v>
      </c>
      <c r="L86" s="10">
        <f>HLOOKUP(REG_TRA_DEMANDS!L$3,'BY-Demands'!$J$5:$AK$14,MATCH($E86,'BY-Demands'!$I$5:$I$14,0),FALSE)*HLOOKUP(REG_TRA_DEMANDS!$F86,DEMANDS!$H$2:$CL$25,MATCH($E86,DEMANDS!$F$2:$F$25,0),FALSE)/HLOOKUP(2018,DEMANDS!$H$2:$CL$25,MATCH($E86,DEMANDS!$F$2:$F$25,0),FALSE)</f>
        <v>0.11815875900398227</v>
      </c>
      <c r="M86" s="10">
        <f>HLOOKUP(REG_TRA_DEMANDS!M$3,'BY-Demands'!$J$5:$AK$14,MATCH($E86,'BY-Demands'!$I$5:$I$14,0),FALSE)*HLOOKUP(REG_TRA_DEMANDS!$F86,DEMANDS!$H$2:$CL$25,MATCH($E86,DEMANDS!$F$2:$F$25,0),FALSE)/HLOOKUP(2018,DEMANDS!$H$2:$CL$25,MATCH($E86,DEMANDS!$F$2:$F$25,0),FALSE)</f>
        <v>0.30963966721484326</v>
      </c>
      <c r="N86" s="10">
        <f>HLOOKUP(REG_TRA_DEMANDS!N$3,'BY-Demands'!$J$5:$AK$14,MATCH($E86,'BY-Demands'!$I$5:$I$14,0),FALSE)*HLOOKUP(REG_TRA_DEMANDS!$F86,DEMANDS!$H$2:$CL$25,MATCH($E86,DEMANDS!$F$2:$F$25,0),FALSE)/HLOOKUP(2018,DEMANDS!$H$2:$CL$25,MATCH($E86,DEMANDS!$F$2:$F$25,0),FALSE)</f>
        <v>0.4791029074824289</v>
      </c>
      <c r="O86" s="10">
        <f>HLOOKUP(REG_TRA_DEMANDS!O$3,'BY-Demands'!$J$5:$AK$14,MATCH($E86,'BY-Demands'!$I$5:$I$14,0),FALSE)*HLOOKUP(REG_TRA_DEMANDS!$F86,DEMANDS!$H$2:$CL$25,MATCH($E86,DEMANDS!$F$2:$F$25,0),FALSE)/HLOOKUP(2018,DEMANDS!$H$2:$CL$25,MATCH($E86,DEMANDS!$F$2:$F$25,0),FALSE)</f>
        <v>0.22537555380592111</v>
      </c>
      <c r="P86" s="10">
        <f>HLOOKUP(REG_TRA_DEMANDS!P$3,'BY-Demands'!$J$5:$AK$14,MATCH($E86,'BY-Demands'!$I$5:$I$14,0),FALSE)*HLOOKUP(REG_TRA_DEMANDS!$F86,DEMANDS!$H$2:$CL$25,MATCH($E86,DEMANDS!$F$2:$F$25,0),FALSE)/HLOOKUP(2018,DEMANDS!$H$2:$CL$25,MATCH($E86,DEMANDS!$F$2:$F$25,0),FALSE)</f>
        <v>0.25662302832636391</v>
      </c>
      <c r="Q86" s="10">
        <f>HLOOKUP(REG_TRA_DEMANDS!Q$3,'BY-Demands'!$J$5:$AK$14,MATCH($E86,'BY-Demands'!$I$5:$I$14,0),FALSE)*HLOOKUP(REG_TRA_DEMANDS!$F86,DEMANDS!$H$2:$CL$25,MATCH($E86,DEMANDS!$F$2:$F$25,0),FALSE)/HLOOKUP(2018,DEMANDS!$H$2:$CL$25,MATCH($E86,DEMANDS!$F$2:$F$25,0),FALSE)</f>
        <v>0.51867786273067817</v>
      </c>
      <c r="R86" s="10">
        <f>HLOOKUP(REG_TRA_DEMANDS!R$3,'BY-Demands'!$J$5:$AK$14,MATCH($E86,'BY-Demands'!$I$5:$I$14,0),FALSE)*HLOOKUP(REG_TRA_DEMANDS!$F86,DEMANDS!$H$2:$CL$25,MATCH($E86,DEMANDS!$F$2:$F$25,0),FALSE)/HLOOKUP(2018,DEMANDS!$H$2:$CL$25,MATCH($E86,DEMANDS!$F$2:$F$25,0),FALSE)</f>
        <v>0.34217148445946743</v>
      </c>
      <c r="S86" s="10">
        <f>HLOOKUP(REG_TRA_DEMANDS!S$3,'BY-Demands'!$J$5:$AK$14,MATCH($E86,'BY-Demands'!$I$5:$I$14,0),FALSE)*HLOOKUP(REG_TRA_DEMANDS!$F86,DEMANDS!$H$2:$CL$25,MATCH($E86,DEMANDS!$F$2:$F$25,0),FALSE)/HLOOKUP(2018,DEMANDS!$H$2:$CL$25,MATCH($E86,DEMANDS!$F$2:$F$25,0),FALSE)</f>
        <v>0.33671470473746962</v>
      </c>
      <c r="T86" s="10">
        <f>HLOOKUP(REG_TRA_DEMANDS!T$3,'BY-Demands'!$J$5:$AK$14,MATCH($E86,'BY-Demands'!$I$5:$I$14,0),FALSE)*HLOOKUP(REG_TRA_DEMANDS!$F86,DEMANDS!$H$2:$CL$25,MATCH($E86,DEMANDS!$F$2:$F$25,0),FALSE)/HLOOKUP(2018,DEMANDS!$H$2:$CL$25,MATCH($E86,DEMANDS!$F$2:$F$25,0),FALSE)</f>
        <v>1.8016074718814408</v>
      </c>
      <c r="U86" s="10">
        <f>HLOOKUP(REG_TRA_DEMANDS!U$3,'BY-Demands'!$J$5:$AK$14,MATCH($E86,'BY-Demands'!$I$5:$I$14,0),FALSE)*HLOOKUP(REG_TRA_DEMANDS!$F86,DEMANDS!$H$2:$CL$25,MATCH($E86,DEMANDS!$F$2:$F$25,0),FALSE)/HLOOKUP(2018,DEMANDS!$H$2:$CL$25,MATCH($E86,DEMANDS!$F$2:$F$25,0),FALSE)</f>
        <v>0.49019289191698767</v>
      </c>
      <c r="V86" s="10">
        <f>HLOOKUP(REG_TRA_DEMANDS!V$3,'BY-Demands'!$J$5:$AK$14,MATCH($E86,'BY-Demands'!$I$5:$I$14,0),FALSE)*HLOOKUP(REG_TRA_DEMANDS!$F86,DEMANDS!$H$2:$CL$25,MATCH($E86,DEMANDS!$F$2:$F$25,0),FALSE)/HLOOKUP(2018,DEMANDS!$H$2:$CL$25,MATCH($E86,DEMANDS!$F$2:$F$25,0),FALSE)</f>
        <v>0.55232297767683258</v>
      </c>
      <c r="W86" s="10">
        <f>HLOOKUP(REG_TRA_DEMANDS!W$3,'BY-Demands'!$J$5:$AK$14,MATCH($E86,'BY-Demands'!$I$5:$I$14,0),FALSE)*HLOOKUP(REG_TRA_DEMANDS!$F86,DEMANDS!$H$2:$CL$25,MATCH($E86,DEMANDS!$F$2:$F$25,0),FALSE)/HLOOKUP(2018,DEMANDS!$H$2:$CL$25,MATCH($E86,DEMANDS!$F$2:$F$25,0),FALSE)</f>
        <v>0.45215618375297767</v>
      </c>
      <c r="X86" s="10">
        <f>HLOOKUP(REG_TRA_DEMANDS!X$3,'BY-Demands'!$J$5:$AK$14,MATCH($E86,'BY-Demands'!$I$5:$I$14,0),FALSE)*HLOOKUP(REG_TRA_DEMANDS!$F86,DEMANDS!$H$2:$CL$25,MATCH($E86,DEMANDS!$F$2:$F$25,0),FALSE)/HLOOKUP(2018,DEMANDS!$H$2:$CL$25,MATCH($E86,DEMANDS!$F$2:$F$25,0),FALSE)</f>
        <v>0.41999197648503384</v>
      </c>
      <c r="Y86" s="10">
        <f>HLOOKUP(REG_TRA_DEMANDS!Y$3,'BY-Demands'!$J$5:$AK$14,MATCH($E86,'BY-Demands'!$I$5:$I$14,0),FALSE)*HLOOKUP(REG_TRA_DEMANDS!$F86,DEMANDS!$H$2:$CL$25,MATCH($E86,DEMANDS!$F$2:$F$25,0),FALSE)/HLOOKUP(2018,DEMANDS!$H$2:$CL$25,MATCH($E86,DEMANDS!$F$2:$F$25,0),FALSE)</f>
        <v>0.67064339888454283</v>
      </c>
      <c r="Z86" s="10">
        <f>HLOOKUP(REG_TRA_DEMANDS!Z$3,'BY-Demands'!$J$5:$AK$14,MATCH($E86,'BY-Demands'!$I$5:$I$14,0),FALSE)*HLOOKUP(REG_TRA_DEMANDS!$F86,DEMANDS!$H$2:$CL$25,MATCH($E86,DEMANDS!$F$2:$F$25,0),FALSE)/HLOOKUP(2018,DEMANDS!$H$2:$CL$25,MATCH($E86,DEMANDS!$F$2:$F$25,0),FALSE)</f>
        <v>8.9439818427372419E-2</v>
      </c>
      <c r="AA86" s="10">
        <f>HLOOKUP(REG_TRA_DEMANDS!AA$3,'BY-Demands'!$J$5:$AK$14,MATCH($E86,'BY-Demands'!$I$5:$I$14,0),FALSE)*HLOOKUP(REG_TRA_DEMANDS!$F86,DEMANDS!$H$2:$CL$25,MATCH($E86,DEMANDS!$F$2:$F$25,0),FALSE)/HLOOKUP(2018,DEMANDS!$H$2:$CL$25,MATCH($E86,DEMANDS!$F$2:$F$25,0),FALSE)</f>
        <v>0.37772128407144806</v>
      </c>
      <c r="AB86" s="10">
        <f>HLOOKUP(REG_TRA_DEMANDS!AB$3,'BY-Demands'!$J$5:$AK$14,MATCH($E86,'BY-Demands'!$I$5:$I$14,0),FALSE)*HLOOKUP(REG_TRA_DEMANDS!$F86,DEMANDS!$H$2:$CL$25,MATCH($E86,DEMANDS!$F$2:$F$25,0),FALSE)/HLOOKUP(2018,DEMANDS!$H$2:$CL$25,MATCH($E86,DEMANDS!$F$2:$F$25,0),FALSE)</f>
        <v>0.16773751458045794</v>
      </c>
      <c r="AC86" s="10">
        <f>HLOOKUP(REG_TRA_DEMANDS!AC$3,'BY-Demands'!$J$5:$AK$14,MATCH($E86,'BY-Demands'!$I$5:$I$14,0),FALSE)*HLOOKUP(REG_TRA_DEMANDS!$F86,DEMANDS!$H$2:$CL$25,MATCH($E86,DEMANDS!$F$2:$F$25,0),FALSE)/HLOOKUP(2018,DEMANDS!$H$2:$CL$25,MATCH($E86,DEMANDS!$F$2:$F$25,0),FALSE)</f>
        <v>0.18291844028953505</v>
      </c>
      <c r="AD86" s="10">
        <f>HLOOKUP(REG_TRA_DEMANDS!AD$3,'BY-Demands'!$J$5:$AK$14,MATCH($E86,'BY-Demands'!$I$5:$I$14,0),FALSE)*HLOOKUP(REG_TRA_DEMANDS!$F86,DEMANDS!$H$2:$CL$25,MATCH($E86,DEMANDS!$F$2:$F$25,0),FALSE)/HLOOKUP(2018,DEMANDS!$H$2:$CL$25,MATCH($E86,DEMANDS!$F$2:$F$25,0),FALSE)</f>
        <v>0.21261913645373628</v>
      </c>
      <c r="AE86" s="10">
        <f>HLOOKUP(REG_TRA_DEMANDS!AE$3,'BY-Demands'!$J$5:$AK$14,MATCH($E86,'BY-Demands'!$I$5:$I$14,0),FALSE)*HLOOKUP(REG_TRA_DEMANDS!$F86,DEMANDS!$H$2:$CL$25,MATCH($E86,DEMANDS!$F$2:$F$25,0),FALSE)/HLOOKUP(2018,DEMANDS!$H$2:$CL$25,MATCH($E86,DEMANDS!$F$2:$F$25,0),FALSE)</f>
        <v>0.44432978326957501</v>
      </c>
      <c r="AF86" s="10">
        <f>HLOOKUP(REG_TRA_DEMANDS!AF$3,'BY-Demands'!$J$5:$AK$14,MATCH($E86,'BY-Demands'!$I$5:$I$14,0),FALSE)*HLOOKUP(REG_TRA_DEMANDS!$F86,DEMANDS!$H$2:$CL$25,MATCH($E86,DEMANDS!$F$2:$F$25,0),FALSE)/HLOOKUP(2018,DEMANDS!$H$2:$CL$25,MATCH($E86,DEMANDS!$F$2:$F$25,0),FALSE)</f>
        <v>0.1713379320304175</v>
      </c>
    </row>
    <row r="87" spans="4:32" x14ac:dyDescent="0.25">
      <c r="D87" s="1" t="s">
        <v>8</v>
      </c>
      <c r="E87" s="1" t="str">
        <f>DEMANDS!$F$20</f>
        <v>TRAF</v>
      </c>
      <c r="F87" s="1">
        <v>2022</v>
      </c>
      <c r="G87" s="10">
        <f>HLOOKUP(REG_TRA_DEMANDS!G$3,'BY-Demands'!$J$5:$AK$14,MATCH($E87,'BY-Demands'!$I$5:$I$14,0),FALSE)*HLOOKUP(REG_TRA_DEMANDS!$F87,DEMANDS!$H$2:$CL$25,MATCH($E87,DEMANDS!$F$2:$F$25,0),FALSE)/HLOOKUP(2018,DEMANDS!$H$2:$CL$25,MATCH($E87,DEMANDS!$F$2:$F$25,0),FALSE)</f>
        <v>0.20334205054363083</v>
      </c>
      <c r="H87" s="10">
        <f>HLOOKUP(REG_TRA_DEMANDS!H$3,'BY-Demands'!$J$5:$AK$14,MATCH($E87,'BY-Demands'!$I$5:$I$14,0),FALSE)*HLOOKUP(REG_TRA_DEMANDS!$F87,DEMANDS!$H$2:$CL$25,MATCH($E87,DEMANDS!$F$2:$F$25,0),FALSE)/HLOOKUP(2018,DEMANDS!$H$2:$CL$25,MATCH($E87,DEMANDS!$F$2:$F$25,0),FALSE)</f>
        <v>3.0370758157958524</v>
      </c>
      <c r="I87" s="10">
        <f>HLOOKUP(REG_TRA_DEMANDS!I$3,'BY-Demands'!$J$5:$AK$14,MATCH($E87,'BY-Demands'!$I$5:$I$14,0),FALSE)*HLOOKUP(REG_TRA_DEMANDS!$F87,DEMANDS!$H$2:$CL$25,MATCH($E87,DEMANDS!$F$2:$F$25,0),FALSE)/HLOOKUP(2018,DEMANDS!$H$2:$CL$25,MATCH($E87,DEMANDS!$F$2:$F$25,0),FALSE)</f>
        <v>0.55113002788479981</v>
      </c>
      <c r="J87" s="10">
        <f>HLOOKUP(REG_TRA_DEMANDS!J$3,'BY-Demands'!$J$5:$AK$14,MATCH($E87,'BY-Demands'!$I$5:$I$14,0),FALSE)*HLOOKUP(REG_TRA_DEMANDS!$F87,DEMANDS!$H$2:$CL$25,MATCH($E87,DEMANDS!$F$2:$F$25,0),FALSE)/HLOOKUP(2018,DEMANDS!$H$2:$CL$25,MATCH($E87,DEMANDS!$F$2:$F$25,0),FALSE)</f>
        <v>0.35442349398485129</v>
      </c>
      <c r="K87" s="10">
        <f>HLOOKUP(REG_TRA_DEMANDS!K$3,'BY-Demands'!$J$5:$AK$14,MATCH($E87,'BY-Demands'!$I$5:$I$14,0),FALSE)*HLOOKUP(REG_TRA_DEMANDS!$F87,DEMANDS!$H$2:$CL$25,MATCH($E87,DEMANDS!$F$2:$F$25,0),FALSE)/HLOOKUP(2018,DEMANDS!$H$2:$CL$25,MATCH($E87,DEMANDS!$F$2:$F$25,0),FALSE)</f>
        <v>0.2524387951976223</v>
      </c>
      <c r="L87" s="10">
        <f>HLOOKUP(REG_TRA_DEMANDS!L$3,'BY-Demands'!$J$5:$AK$14,MATCH($E87,'BY-Demands'!$I$5:$I$14,0),FALSE)*HLOOKUP(REG_TRA_DEMANDS!$F87,DEMANDS!$H$2:$CL$25,MATCH($E87,DEMANDS!$F$2:$F$25,0),FALSE)/HLOOKUP(2018,DEMANDS!$H$2:$CL$25,MATCH($E87,DEMANDS!$F$2:$F$25,0),FALSE)</f>
        <v>0.12182168053310573</v>
      </c>
      <c r="M87" s="10">
        <f>HLOOKUP(REG_TRA_DEMANDS!M$3,'BY-Demands'!$J$5:$AK$14,MATCH($E87,'BY-Demands'!$I$5:$I$14,0),FALSE)*HLOOKUP(REG_TRA_DEMANDS!$F87,DEMANDS!$H$2:$CL$25,MATCH($E87,DEMANDS!$F$2:$F$25,0),FALSE)/HLOOKUP(2018,DEMANDS!$H$2:$CL$25,MATCH($E87,DEMANDS!$F$2:$F$25,0),FALSE)</f>
        <v>0.31923849689850337</v>
      </c>
      <c r="N87" s="10">
        <f>HLOOKUP(REG_TRA_DEMANDS!N$3,'BY-Demands'!$J$5:$AK$14,MATCH($E87,'BY-Demands'!$I$5:$I$14,0),FALSE)*HLOOKUP(REG_TRA_DEMANDS!$F87,DEMANDS!$H$2:$CL$25,MATCH($E87,DEMANDS!$F$2:$F$25,0),FALSE)/HLOOKUP(2018,DEMANDS!$H$2:$CL$25,MATCH($E87,DEMANDS!$F$2:$F$25,0),FALSE)</f>
        <v>0.49395509761438422</v>
      </c>
      <c r="O87" s="10">
        <f>HLOOKUP(REG_TRA_DEMANDS!O$3,'BY-Demands'!$J$5:$AK$14,MATCH($E87,'BY-Demands'!$I$5:$I$14,0),FALSE)*HLOOKUP(REG_TRA_DEMANDS!$F87,DEMANDS!$H$2:$CL$25,MATCH($E87,DEMANDS!$F$2:$F$25,0),FALSE)/HLOOKUP(2018,DEMANDS!$H$2:$CL$25,MATCH($E87,DEMANDS!$F$2:$F$25,0),FALSE)</f>
        <v>0.23236219597390464</v>
      </c>
      <c r="P87" s="10">
        <f>HLOOKUP(REG_TRA_DEMANDS!P$3,'BY-Demands'!$J$5:$AK$14,MATCH($E87,'BY-Demands'!$I$5:$I$14,0),FALSE)*HLOOKUP(REG_TRA_DEMANDS!$F87,DEMANDS!$H$2:$CL$25,MATCH($E87,DEMANDS!$F$2:$F$25,0),FALSE)/HLOOKUP(2018,DEMANDS!$H$2:$CL$25,MATCH($E87,DEMANDS!$F$2:$F$25,0),FALSE)</f>
        <v>0.26457834220448123</v>
      </c>
      <c r="Q87" s="10">
        <f>HLOOKUP(REG_TRA_DEMANDS!Q$3,'BY-Demands'!$J$5:$AK$14,MATCH($E87,'BY-Demands'!$I$5:$I$14,0),FALSE)*HLOOKUP(REG_TRA_DEMANDS!$F87,DEMANDS!$H$2:$CL$25,MATCH($E87,DEMANDS!$F$2:$F$25,0),FALSE)/HLOOKUP(2018,DEMANDS!$H$2:$CL$25,MATCH($E87,DEMANDS!$F$2:$F$25,0),FALSE)</f>
        <v>0.53475687647532921</v>
      </c>
      <c r="R87" s="10">
        <f>HLOOKUP(REG_TRA_DEMANDS!R$3,'BY-Demands'!$J$5:$AK$14,MATCH($E87,'BY-Demands'!$I$5:$I$14,0),FALSE)*HLOOKUP(REG_TRA_DEMANDS!$F87,DEMANDS!$H$2:$CL$25,MATCH($E87,DEMANDS!$F$2:$F$25,0),FALSE)/HLOOKUP(2018,DEMANDS!$H$2:$CL$25,MATCH($E87,DEMANDS!$F$2:$F$25,0),FALSE)</f>
        <v>0.35277880047771093</v>
      </c>
      <c r="S87" s="10">
        <f>HLOOKUP(REG_TRA_DEMANDS!S$3,'BY-Demands'!$J$5:$AK$14,MATCH($E87,'BY-Demands'!$I$5:$I$14,0),FALSE)*HLOOKUP(REG_TRA_DEMANDS!$F87,DEMANDS!$H$2:$CL$25,MATCH($E87,DEMANDS!$F$2:$F$25,0),FALSE)/HLOOKUP(2018,DEMANDS!$H$2:$CL$25,MATCH($E87,DEMANDS!$F$2:$F$25,0),FALSE)</f>
        <v>0.3471528605843312</v>
      </c>
      <c r="T87" s="10">
        <f>HLOOKUP(REG_TRA_DEMANDS!T$3,'BY-Demands'!$J$5:$AK$14,MATCH($E87,'BY-Demands'!$I$5:$I$14,0),FALSE)*HLOOKUP(REG_TRA_DEMANDS!$F87,DEMANDS!$H$2:$CL$25,MATCH($E87,DEMANDS!$F$2:$F$25,0),FALSE)/HLOOKUP(2018,DEMANDS!$H$2:$CL$25,MATCH($E87,DEMANDS!$F$2:$F$25,0),FALSE)</f>
        <v>1.8574573035097655</v>
      </c>
      <c r="U87" s="10">
        <f>HLOOKUP(REG_TRA_DEMANDS!U$3,'BY-Demands'!$J$5:$AK$14,MATCH($E87,'BY-Demands'!$I$5:$I$14,0),FALSE)*HLOOKUP(REG_TRA_DEMANDS!$F87,DEMANDS!$H$2:$CL$25,MATCH($E87,DEMANDS!$F$2:$F$25,0),FALSE)/HLOOKUP(2018,DEMANDS!$H$2:$CL$25,MATCH($E87,DEMANDS!$F$2:$F$25,0),FALSE)</f>
        <v>0.50538887156641432</v>
      </c>
      <c r="V87" s="10">
        <f>HLOOKUP(REG_TRA_DEMANDS!V$3,'BY-Demands'!$J$5:$AK$14,MATCH($E87,'BY-Demands'!$I$5:$I$14,0),FALSE)*HLOOKUP(REG_TRA_DEMANDS!$F87,DEMANDS!$H$2:$CL$25,MATCH($E87,DEMANDS!$F$2:$F$25,0),FALSE)/HLOOKUP(2018,DEMANDS!$H$2:$CL$25,MATCH($E87,DEMANDS!$F$2:$F$25,0),FALSE)</f>
        <v>0.5694449899848143</v>
      </c>
      <c r="W87" s="10">
        <f>HLOOKUP(REG_TRA_DEMANDS!W$3,'BY-Demands'!$J$5:$AK$14,MATCH($E87,'BY-Demands'!$I$5:$I$14,0),FALSE)*HLOOKUP(REG_TRA_DEMANDS!$F87,DEMANDS!$H$2:$CL$25,MATCH($E87,DEMANDS!$F$2:$F$25,0),FALSE)/HLOOKUP(2018,DEMANDS!$H$2:$CL$25,MATCH($E87,DEMANDS!$F$2:$F$25,0),FALSE)</f>
        <v>0.46617302544931999</v>
      </c>
      <c r="X87" s="10">
        <f>HLOOKUP(REG_TRA_DEMANDS!X$3,'BY-Demands'!$J$5:$AK$14,MATCH($E87,'BY-Demands'!$I$5:$I$14,0),FALSE)*HLOOKUP(REG_TRA_DEMANDS!$F87,DEMANDS!$H$2:$CL$25,MATCH($E87,DEMANDS!$F$2:$F$25,0),FALSE)/HLOOKUP(2018,DEMANDS!$H$2:$CL$25,MATCH($E87,DEMANDS!$F$2:$F$25,0),FALSE)</f>
        <v>0.43301172775606989</v>
      </c>
      <c r="Y87" s="10">
        <f>HLOOKUP(REG_TRA_DEMANDS!Y$3,'BY-Demands'!$J$5:$AK$14,MATCH($E87,'BY-Demands'!$I$5:$I$14,0),FALSE)*HLOOKUP(REG_TRA_DEMANDS!$F87,DEMANDS!$H$2:$CL$25,MATCH($E87,DEMANDS!$F$2:$F$25,0),FALSE)/HLOOKUP(2018,DEMANDS!$H$2:$CL$25,MATCH($E87,DEMANDS!$F$2:$F$25,0),FALSE)</f>
        <v>0.69143334424996372</v>
      </c>
      <c r="Z87" s="10">
        <f>HLOOKUP(REG_TRA_DEMANDS!Z$3,'BY-Demands'!$J$5:$AK$14,MATCH($E87,'BY-Demands'!$I$5:$I$14,0),FALSE)*HLOOKUP(REG_TRA_DEMANDS!$F87,DEMANDS!$H$2:$CL$25,MATCH($E87,DEMANDS!$F$2:$F$25,0),FALSE)/HLOOKUP(2018,DEMANDS!$H$2:$CL$25,MATCH($E87,DEMANDS!$F$2:$F$25,0),FALSE)</f>
        <v>9.2212452798620961E-2</v>
      </c>
      <c r="AA87" s="10">
        <f>HLOOKUP(REG_TRA_DEMANDS!AA$3,'BY-Demands'!$J$5:$AK$14,MATCH($E87,'BY-Demands'!$I$5:$I$14,0),FALSE)*HLOOKUP(REG_TRA_DEMANDS!$F87,DEMANDS!$H$2:$CL$25,MATCH($E87,DEMANDS!$F$2:$F$25,0),FALSE)/HLOOKUP(2018,DEMANDS!$H$2:$CL$25,MATCH($E87,DEMANDS!$F$2:$F$25,0),FALSE)</f>
        <v>0.38943064387766302</v>
      </c>
      <c r="AB87" s="10">
        <f>HLOOKUP(REG_TRA_DEMANDS!AB$3,'BY-Demands'!$J$5:$AK$14,MATCH($E87,'BY-Demands'!$I$5:$I$14,0),FALSE)*HLOOKUP(REG_TRA_DEMANDS!$F87,DEMANDS!$H$2:$CL$25,MATCH($E87,DEMANDS!$F$2:$F$25,0),FALSE)/HLOOKUP(2018,DEMANDS!$H$2:$CL$25,MATCH($E87,DEMANDS!$F$2:$F$25,0),FALSE)</f>
        <v>0.17293737753245211</v>
      </c>
      <c r="AC87" s="10">
        <f>HLOOKUP(REG_TRA_DEMANDS!AC$3,'BY-Demands'!$J$5:$AK$14,MATCH($E87,'BY-Demands'!$I$5:$I$14,0),FALSE)*HLOOKUP(REG_TRA_DEMANDS!$F87,DEMANDS!$H$2:$CL$25,MATCH($E87,DEMANDS!$F$2:$F$25,0),FALSE)/HLOOKUP(2018,DEMANDS!$H$2:$CL$25,MATCH($E87,DEMANDS!$F$2:$F$25,0),FALSE)</f>
        <v>0.18858891193851063</v>
      </c>
      <c r="AD87" s="10">
        <f>HLOOKUP(REG_TRA_DEMANDS!AD$3,'BY-Demands'!$J$5:$AK$14,MATCH($E87,'BY-Demands'!$I$5:$I$14,0),FALSE)*HLOOKUP(REG_TRA_DEMANDS!$F87,DEMANDS!$H$2:$CL$25,MATCH($E87,DEMANDS!$F$2:$F$25,0),FALSE)/HLOOKUP(2018,DEMANDS!$H$2:$CL$25,MATCH($E87,DEMANDS!$F$2:$F$25,0),FALSE)</f>
        <v>0.21921032968380211</v>
      </c>
      <c r="AE87" s="10">
        <f>HLOOKUP(REG_TRA_DEMANDS!AE$3,'BY-Demands'!$J$5:$AK$14,MATCH($E87,'BY-Demands'!$I$5:$I$14,0),FALSE)*HLOOKUP(REG_TRA_DEMANDS!$F87,DEMANDS!$H$2:$CL$25,MATCH($E87,DEMANDS!$F$2:$F$25,0),FALSE)/HLOOKUP(2018,DEMANDS!$H$2:$CL$25,MATCH($E87,DEMANDS!$F$2:$F$25,0),FALSE)</f>
        <v>0.45810400655093186</v>
      </c>
      <c r="AF87" s="10">
        <f>HLOOKUP(REG_TRA_DEMANDS!AF$3,'BY-Demands'!$J$5:$AK$14,MATCH($E87,'BY-Demands'!$I$5:$I$14,0),FALSE)*HLOOKUP(REG_TRA_DEMANDS!$F87,DEMANDS!$H$2:$CL$25,MATCH($E87,DEMANDS!$F$2:$F$25,0),FALSE)/HLOOKUP(2018,DEMANDS!$H$2:$CL$25,MATCH($E87,DEMANDS!$F$2:$F$25,0),FALSE)</f>
        <v>0.17664940792336045</v>
      </c>
    </row>
    <row r="88" spans="4:32" x14ac:dyDescent="0.25">
      <c r="D88" s="1" t="s">
        <v>8</v>
      </c>
      <c r="E88" s="1" t="str">
        <f>DEMANDS!$F$20</f>
        <v>TRAF</v>
      </c>
      <c r="F88" s="1">
        <v>2023</v>
      </c>
      <c r="G88" s="10">
        <f>HLOOKUP(REG_TRA_DEMANDS!G$3,'BY-Demands'!$J$5:$AK$14,MATCH($E88,'BY-Demands'!$I$5:$I$14,0),FALSE)*HLOOKUP(REG_TRA_DEMANDS!$F88,DEMANDS!$H$2:$CL$25,MATCH($E88,DEMANDS!$F$2:$F$25,0),FALSE)/HLOOKUP(2018,DEMANDS!$H$2:$CL$25,MATCH($E88,DEMANDS!$F$2:$F$25,0),FALSE)</f>
        <v>0.20964565411048339</v>
      </c>
      <c r="H88" s="10">
        <f>HLOOKUP(REG_TRA_DEMANDS!H$3,'BY-Demands'!$J$5:$AK$14,MATCH($E88,'BY-Demands'!$I$5:$I$14,0),FALSE)*HLOOKUP(REG_TRA_DEMANDS!$F88,DEMANDS!$H$2:$CL$25,MATCH($E88,DEMANDS!$F$2:$F$25,0),FALSE)/HLOOKUP(2018,DEMANDS!$H$2:$CL$25,MATCH($E88,DEMANDS!$F$2:$F$25,0),FALSE)</f>
        <v>3.1312251660855233</v>
      </c>
      <c r="I88" s="10">
        <f>HLOOKUP(REG_TRA_DEMANDS!I$3,'BY-Demands'!$J$5:$AK$14,MATCH($E88,'BY-Demands'!$I$5:$I$14,0),FALSE)*HLOOKUP(REG_TRA_DEMANDS!$F88,DEMANDS!$H$2:$CL$25,MATCH($E88,DEMANDS!$F$2:$F$25,0),FALSE)/HLOOKUP(2018,DEMANDS!$H$2:$CL$25,MATCH($E88,DEMANDS!$F$2:$F$25,0),FALSE)</f>
        <v>0.56821505874922862</v>
      </c>
      <c r="J88" s="10">
        <f>HLOOKUP(REG_TRA_DEMANDS!J$3,'BY-Demands'!$J$5:$AK$14,MATCH($E88,'BY-Demands'!$I$5:$I$14,0),FALSE)*HLOOKUP(REG_TRA_DEMANDS!$F88,DEMANDS!$H$2:$CL$25,MATCH($E88,DEMANDS!$F$2:$F$25,0),FALSE)/HLOOKUP(2018,DEMANDS!$H$2:$CL$25,MATCH($E88,DEMANDS!$F$2:$F$25,0),FALSE)</f>
        <v>0.36541062229838167</v>
      </c>
      <c r="K88" s="10">
        <f>HLOOKUP(REG_TRA_DEMANDS!K$3,'BY-Demands'!$J$5:$AK$14,MATCH($E88,'BY-Demands'!$I$5:$I$14,0),FALSE)*HLOOKUP(REG_TRA_DEMANDS!$F88,DEMANDS!$H$2:$CL$25,MATCH($E88,DEMANDS!$F$2:$F$25,0),FALSE)/HLOOKUP(2018,DEMANDS!$H$2:$CL$25,MATCH($E88,DEMANDS!$F$2:$F$25,0),FALSE)</f>
        <v>0.26026439784874855</v>
      </c>
      <c r="L88" s="10">
        <f>HLOOKUP(REG_TRA_DEMANDS!L$3,'BY-Demands'!$J$5:$AK$14,MATCH($E88,'BY-Demands'!$I$5:$I$14,0),FALSE)*HLOOKUP(REG_TRA_DEMANDS!$F88,DEMANDS!$H$2:$CL$25,MATCH($E88,DEMANDS!$F$2:$F$25,0),FALSE)/HLOOKUP(2018,DEMANDS!$H$2:$CL$25,MATCH($E88,DEMANDS!$F$2:$F$25,0),FALSE)</f>
        <v>0.12559815262963198</v>
      </c>
      <c r="M88" s="10">
        <f>HLOOKUP(REG_TRA_DEMANDS!M$3,'BY-Demands'!$J$5:$AK$14,MATCH($E88,'BY-Demands'!$I$5:$I$14,0),FALSE)*HLOOKUP(REG_TRA_DEMANDS!$F88,DEMANDS!$H$2:$CL$25,MATCH($E88,DEMANDS!$F$2:$F$25,0),FALSE)/HLOOKUP(2018,DEMANDS!$H$2:$CL$25,MATCH($E88,DEMANDS!$F$2:$F$25,0),FALSE)</f>
        <v>0.32913489030235693</v>
      </c>
      <c r="N88" s="10">
        <f>HLOOKUP(REG_TRA_DEMANDS!N$3,'BY-Demands'!$J$5:$AK$14,MATCH($E88,'BY-Demands'!$I$5:$I$14,0),FALSE)*HLOOKUP(REG_TRA_DEMANDS!$F88,DEMANDS!$H$2:$CL$25,MATCH($E88,DEMANDS!$F$2:$F$25,0),FALSE)/HLOOKUP(2018,DEMANDS!$H$2:$CL$25,MATCH($E88,DEMANDS!$F$2:$F$25,0),FALSE)</f>
        <v>0.50926770564043011</v>
      </c>
      <c r="O88" s="10">
        <f>HLOOKUP(REG_TRA_DEMANDS!O$3,'BY-Demands'!$J$5:$AK$14,MATCH($E88,'BY-Demands'!$I$5:$I$14,0),FALSE)*HLOOKUP(REG_TRA_DEMANDS!$F88,DEMANDS!$H$2:$CL$25,MATCH($E88,DEMANDS!$F$2:$F$25,0),FALSE)/HLOOKUP(2018,DEMANDS!$H$2:$CL$25,MATCH($E88,DEMANDS!$F$2:$F$25,0),FALSE)</f>
        <v>0.23956542404909567</v>
      </c>
      <c r="P88" s="10">
        <f>HLOOKUP(REG_TRA_DEMANDS!P$3,'BY-Demands'!$J$5:$AK$14,MATCH($E88,'BY-Demands'!$I$5:$I$14,0),FALSE)*HLOOKUP(REG_TRA_DEMANDS!$F88,DEMANDS!$H$2:$CL$25,MATCH($E88,DEMANDS!$F$2:$F$25,0),FALSE)/HLOOKUP(2018,DEMANDS!$H$2:$CL$25,MATCH($E88,DEMANDS!$F$2:$F$25,0),FALSE)</f>
        <v>0.27278027081282008</v>
      </c>
      <c r="Q88" s="10">
        <f>HLOOKUP(REG_TRA_DEMANDS!Q$3,'BY-Demands'!$J$5:$AK$14,MATCH($E88,'BY-Demands'!$I$5:$I$14,0),FALSE)*HLOOKUP(REG_TRA_DEMANDS!$F88,DEMANDS!$H$2:$CL$25,MATCH($E88,DEMANDS!$F$2:$F$25,0),FALSE)/HLOOKUP(2018,DEMANDS!$H$2:$CL$25,MATCH($E88,DEMANDS!$F$2:$F$25,0),FALSE)</f>
        <v>0.55133433964606426</v>
      </c>
      <c r="R88" s="10">
        <f>HLOOKUP(REG_TRA_DEMANDS!R$3,'BY-Demands'!$J$5:$AK$14,MATCH($E88,'BY-Demands'!$I$5:$I$14,0),FALSE)*HLOOKUP(REG_TRA_DEMANDS!$F88,DEMANDS!$H$2:$CL$25,MATCH($E88,DEMANDS!$F$2:$F$25,0),FALSE)/HLOOKUP(2018,DEMANDS!$H$2:$CL$25,MATCH($E88,DEMANDS!$F$2:$F$25,0),FALSE)</f>
        <v>0.36371494329251991</v>
      </c>
      <c r="S88" s="10">
        <f>HLOOKUP(REG_TRA_DEMANDS!S$3,'BY-Demands'!$J$5:$AK$14,MATCH($E88,'BY-Demands'!$I$5:$I$14,0),FALSE)*HLOOKUP(REG_TRA_DEMANDS!$F88,DEMANDS!$H$2:$CL$25,MATCH($E88,DEMANDS!$F$2:$F$25,0),FALSE)/HLOOKUP(2018,DEMANDS!$H$2:$CL$25,MATCH($E88,DEMANDS!$F$2:$F$25,0),FALSE)</f>
        <v>0.3579145992624454</v>
      </c>
      <c r="T88" s="10">
        <f>HLOOKUP(REG_TRA_DEMANDS!T$3,'BY-Demands'!$J$5:$AK$14,MATCH($E88,'BY-Demands'!$I$5:$I$14,0),FALSE)*HLOOKUP(REG_TRA_DEMANDS!$F88,DEMANDS!$H$2:$CL$25,MATCH($E88,DEMANDS!$F$2:$F$25,0),FALSE)/HLOOKUP(2018,DEMANDS!$H$2:$CL$25,MATCH($E88,DEMANDS!$F$2:$F$25,0),FALSE)</f>
        <v>1.915038479918568</v>
      </c>
      <c r="U88" s="10">
        <f>HLOOKUP(REG_TRA_DEMANDS!U$3,'BY-Demands'!$J$5:$AK$14,MATCH($E88,'BY-Demands'!$I$5:$I$14,0),FALSE)*HLOOKUP(REG_TRA_DEMANDS!$F88,DEMANDS!$H$2:$CL$25,MATCH($E88,DEMANDS!$F$2:$F$25,0),FALSE)/HLOOKUP(2018,DEMANDS!$H$2:$CL$25,MATCH($E88,DEMANDS!$F$2:$F$25,0),FALSE)</f>
        <v>0.52105592658497313</v>
      </c>
      <c r="V88" s="10">
        <f>HLOOKUP(REG_TRA_DEMANDS!V$3,'BY-Demands'!$J$5:$AK$14,MATCH($E88,'BY-Demands'!$I$5:$I$14,0),FALSE)*HLOOKUP(REG_TRA_DEMANDS!$F88,DEMANDS!$H$2:$CL$25,MATCH($E88,DEMANDS!$F$2:$F$25,0),FALSE)/HLOOKUP(2018,DEMANDS!$H$2:$CL$25,MATCH($E88,DEMANDS!$F$2:$F$25,0),FALSE)</f>
        <v>0.58709778467434348</v>
      </c>
      <c r="W88" s="10">
        <f>HLOOKUP(REG_TRA_DEMANDS!W$3,'BY-Demands'!$J$5:$AK$14,MATCH($E88,'BY-Demands'!$I$5:$I$14,0),FALSE)*HLOOKUP(REG_TRA_DEMANDS!$F88,DEMANDS!$H$2:$CL$25,MATCH($E88,DEMANDS!$F$2:$F$25,0),FALSE)/HLOOKUP(2018,DEMANDS!$H$2:$CL$25,MATCH($E88,DEMANDS!$F$2:$F$25,0),FALSE)</f>
        <v>0.48062438923824879</v>
      </c>
      <c r="X88" s="10">
        <f>HLOOKUP(REG_TRA_DEMANDS!X$3,'BY-Demands'!$J$5:$AK$14,MATCH($E88,'BY-Demands'!$I$5:$I$14,0),FALSE)*HLOOKUP(REG_TRA_DEMANDS!$F88,DEMANDS!$H$2:$CL$25,MATCH($E88,DEMANDS!$F$2:$F$25,0),FALSE)/HLOOKUP(2018,DEMANDS!$H$2:$CL$25,MATCH($E88,DEMANDS!$F$2:$F$25,0),FALSE)</f>
        <v>0.44643509131650805</v>
      </c>
      <c r="Y88" s="10">
        <f>HLOOKUP(REG_TRA_DEMANDS!Y$3,'BY-Demands'!$J$5:$AK$14,MATCH($E88,'BY-Demands'!$I$5:$I$14,0),FALSE)*HLOOKUP(REG_TRA_DEMANDS!$F88,DEMANDS!$H$2:$CL$25,MATCH($E88,DEMANDS!$F$2:$F$25,0),FALSE)/HLOOKUP(2018,DEMANDS!$H$2:$CL$25,MATCH($E88,DEMANDS!$F$2:$F$25,0),FALSE)</f>
        <v>0.71286777792171241</v>
      </c>
      <c r="Z88" s="10">
        <f>HLOOKUP(REG_TRA_DEMANDS!Z$3,'BY-Demands'!$J$5:$AK$14,MATCH($E88,'BY-Demands'!$I$5:$I$14,0),FALSE)*HLOOKUP(REG_TRA_DEMANDS!$F88,DEMANDS!$H$2:$CL$25,MATCH($E88,DEMANDS!$F$2:$F$25,0),FALSE)/HLOOKUP(2018,DEMANDS!$H$2:$CL$25,MATCH($E88,DEMANDS!$F$2:$F$25,0),FALSE)</f>
        <v>9.5071038835378208E-2</v>
      </c>
      <c r="AA88" s="10">
        <f>HLOOKUP(REG_TRA_DEMANDS!AA$3,'BY-Demands'!$J$5:$AK$14,MATCH($E88,'BY-Demands'!$I$5:$I$14,0),FALSE)*HLOOKUP(REG_TRA_DEMANDS!$F88,DEMANDS!$H$2:$CL$25,MATCH($E88,DEMANDS!$F$2:$F$25,0),FALSE)/HLOOKUP(2018,DEMANDS!$H$2:$CL$25,MATCH($E88,DEMANDS!$F$2:$F$25,0),FALSE)</f>
        <v>0.40150299383787053</v>
      </c>
      <c r="AB88" s="10">
        <f>HLOOKUP(REG_TRA_DEMANDS!AB$3,'BY-Demands'!$J$5:$AK$14,MATCH($E88,'BY-Demands'!$I$5:$I$14,0),FALSE)*HLOOKUP(REG_TRA_DEMANDS!$F88,DEMANDS!$H$2:$CL$25,MATCH($E88,DEMANDS!$F$2:$F$25,0),FALSE)/HLOOKUP(2018,DEMANDS!$H$2:$CL$25,MATCH($E88,DEMANDS!$F$2:$F$25,0),FALSE)</f>
        <v>0.17829843623595812</v>
      </c>
      <c r="AC88" s="10">
        <f>HLOOKUP(REG_TRA_DEMANDS!AC$3,'BY-Demands'!$J$5:$AK$14,MATCH($E88,'BY-Demands'!$I$5:$I$14,0),FALSE)*HLOOKUP(REG_TRA_DEMANDS!$F88,DEMANDS!$H$2:$CL$25,MATCH($E88,DEMANDS!$F$2:$F$25,0),FALSE)/HLOOKUP(2018,DEMANDS!$H$2:$CL$25,MATCH($E88,DEMANDS!$F$2:$F$25,0),FALSE)</f>
        <v>0.19443516820860443</v>
      </c>
      <c r="AD88" s="10">
        <f>HLOOKUP(REG_TRA_DEMANDS!AD$3,'BY-Demands'!$J$5:$AK$14,MATCH($E88,'BY-Demands'!$I$5:$I$14,0),FALSE)*HLOOKUP(REG_TRA_DEMANDS!$F88,DEMANDS!$H$2:$CL$25,MATCH($E88,DEMANDS!$F$2:$F$25,0),FALSE)/HLOOKUP(2018,DEMANDS!$H$2:$CL$25,MATCH($E88,DEMANDS!$F$2:$F$25,0),FALSE)</f>
        <v>0.22600584990399991</v>
      </c>
      <c r="AE88" s="10">
        <f>HLOOKUP(REG_TRA_DEMANDS!AE$3,'BY-Demands'!$J$5:$AK$14,MATCH($E88,'BY-Demands'!$I$5:$I$14,0),FALSE)*HLOOKUP(REG_TRA_DEMANDS!$F88,DEMANDS!$H$2:$CL$25,MATCH($E88,DEMANDS!$F$2:$F$25,0),FALSE)/HLOOKUP(2018,DEMANDS!$H$2:$CL$25,MATCH($E88,DEMANDS!$F$2:$F$25,0),FALSE)</f>
        <v>0.47230523075401065</v>
      </c>
      <c r="AF88" s="10">
        <f>HLOOKUP(REG_TRA_DEMANDS!AF$3,'BY-Demands'!$J$5:$AK$14,MATCH($E88,'BY-Demands'!$I$5:$I$14,0),FALSE)*HLOOKUP(REG_TRA_DEMANDS!$F88,DEMANDS!$H$2:$CL$25,MATCH($E88,DEMANDS!$F$2:$F$25,0),FALSE)/HLOOKUP(2018,DEMANDS!$H$2:$CL$25,MATCH($E88,DEMANDS!$F$2:$F$25,0),FALSE)</f>
        <v>0.18212553956898461</v>
      </c>
    </row>
    <row r="89" spans="4:32" x14ac:dyDescent="0.25">
      <c r="D89" s="1" t="s">
        <v>8</v>
      </c>
      <c r="E89" s="1" t="str">
        <f>DEMANDS!$F$20</f>
        <v>TRAF</v>
      </c>
      <c r="F89" s="1">
        <v>2024</v>
      </c>
      <c r="G89" s="10">
        <f>HLOOKUP(REG_TRA_DEMANDS!G$3,'BY-Demands'!$J$5:$AK$14,MATCH($E89,'BY-Demands'!$I$5:$I$14,0),FALSE)*HLOOKUP(REG_TRA_DEMANDS!$F89,DEMANDS!$H$2:$CL$25,MATCH($E89,DEMANDS!$F$2:$F$25,0),FALSE)/HLOOKUP(2018,DEMANDS!$H$2:$CL$25,MATCH($E89,DEMANDS!$F$2:$F$25,0),FALSE)</f>
        <v>0.21614466938790836</v>
      </c>
      <c r="H89" s="10">
        <f>HLOOKUP(REG_TRA_DEMANDS!H$3,'BY-Demands'!$J$5:$AK$14,MATCH($E89,'BY-Demands'!$I$5:$I$14,0),FALSE)*HLOOKUP(REG_TRA_DEMANDS!$F89,DEMANDS!$H$2:$CL$25,MATCH($E89,DEMANDS!$F$2:$F$25,0),FALSE)/HLOOKUP(2018,DEMANDS!$H$2:$CL$25,MATCH($E89,DEMANDS!$F$2:$F$25,0),FALSE)</f>
        <v>3.2282931462341744</v>
      </c>
      <c r="I89" s="10">
        <f>HLOOKUP(REG_TRA_DEMANDS!I$3,'BY-Demands'!$J$5:$AK$14,MATCH($E89,'BY-Demands'!$I$5:$I$14,0),FALSE)*HLOOKUP(REG_TRA_DEMANDS!$F89,DEMANDS!$H$2:$CL$25,MATCH($E89,DEMANDS!$F$2:$F$25,0),FALSE)/HLOOKUP(2018,DEMANDS!$H$2:$CL$25,MATCH($E89,DEMANDS!$F$2:$F$25,0),FALSE)</f>
        <v>0.58582972557045465</v>
      </c>
      <c r="J89" s="10">
        <f>HLOOKUP(REG_TRA_DEMANDS!J$3,'BY-Demands'!$J$5:$AK$14,MATCH($E89,'BY-Demands'!$I$5:$I$14,0),FALSE)*HLOOKUP(REG_TRA_DEMANDS!$F89,DEMANDS!$H$2:$CL$25,MATCH($E89,DEMANDS!$F$2:$F$25,0),FALSE)/HLOOKUP(2018,DEMANDS!$H$2:$CL$25,MATCH($E89,DEMANDS!$F$2:$F$25,0),FALSE)</f>
        <v>0.37673835158963148</v>
      </c>
      <c r="K89" s="10">
        <f>HLOOKUP(REG_TRA_DEMANDS!K$3,'BY-Demands'!$J$5:$AK$14,MATCH($E89,'BY-Demands'!$I$5:$I$14,0),FALSE)*HLOOKUP(REG_TRA_DEMANDS!$F89,DEMANDS!$H$2:$CL$25,MATCH($E89,DEMANDS!$F$2:$F$25,0),FALSE)/HLOOKUP(2018,DEMANDS!$H$2:$CL$25,MATCH($E89,DEMANDS!$F$2:$F$25,0),FALSE)</f>
        <v>0.26833259418205974</v>
      </c>
      <c r="L89" s="10">
        <f>HLOOKUP(REG_TRA_DEMANDS!L$3,'BY-Demands'!$J$5:$AK$14,MATCH($E89,'BY-Demands'!$I$5:$I$14,0),FALSE)*HLOOKUP(REG_TRA_DEMANDS!$F89,DEMANDS!$H$2:$CL$25,MATCH($E89,DEMANDS!$F$2:$F$25,0),FALSE)/HLOOKUP(2018,DEMANDS!$H$2:$CL$25,MATCH($E89,DEMANDS!$F$2:$F$25,0),FALSE)</f>
        <v>0.12949169536115057</v>
      </c>
      <c r="M89" s="10">
        <f>HLOOKUP(REG_TRA_DEMANDS!M$3,'BY-Demands'!$J$5:$AK$14,MATCH($E89,'BY-Demands'!$I$5:$I$14,0),FALSE)*HLOOKUP(REG_TRA_DEMANDS!$F89,DEMANDS!$H$2:$CL$25,MATCH($E89,DEMANDS!$F$2:$F$25,0),FALSE)/HLOOKUP(2018,DEMANDS!$H$2:$CL$25,MATCH($E89,DEMANDS!$F$2:$F$25,0),FALSE)</f>
        <v>0.33933807190172993</v>
      </c>
      <c r="N89" s="10">
        <f>HLOOKUP(REG_TRA_DEMANDS!N$3,'BY-Demands'!$J$5:$AK$14,MATCH($E89,'BY-Demands'!$I$5:$I$14,0),FALSE)*HLOOKUP(REG_TRA_DEMANDS!$F89,DEMANDS!$H$2:$CL$25,MATCH($E89,DEMANDS!$F$2:$F$25,0),FALSE)/HLOOKUP(2018,DEMANDS!$H$2:$CL$25,MATCH($E89,DEMANDS!$F$2:$F$25,0),FALSE)</f>
        <v>0.52505500451528331</v>
      </c>
      <c r="O89" s="10">
        <f>HLOOKUP(REG_TRA_DEMANDS!O$3,'BY-Demands'!$J$5:$AK$14,MATCH($E89,'BY-Demands'!$I$5:$I$14,0),FALSE)*HLOOKUP(REG_TRA_DEMANDS!$F89,DEMANDS!$H$2:$CL$25,MATCH($E89,DEMANDS!$F$2:$F$25,0),FALSE)/HLOOKUP(2018,DEMANDS!$H$2:$CL$25,MATCH($E89,DEMANDS!$F$2:$F$25,0),FALSE)</f>
        <v>0.24699195219461761</v>
      </c>
      <c r="P89" s="10">
        <f>HLOOKUP(REG_TRA_DEMANDS!P$3,'BY-Demands'!$J$5:$AK$14,MATCH($E89,'BY-Demands'!$I$5:$I$14,0),FALSE)*HLOOKUP(REG_TRA_DEMANDS!$F89,DEMANDS!$H$2:$CL$25,MATCH($E89,DEMANDS!$F$2:$F$25,0),FALSE)/HLOOKUP(2018,DEMANDS!$H$2:$CL$25,MATCH($E89,DEMANDS!$F$2:$F$25,0),FALSE)</f>
        <v>0.28123645920801749</v>
      </c>
      <c r="Q89" s="10">
        <f>HLOOKUP(REG_TRA_DEMANDS!Q$3,'BY-Demands'!$J$5:$AK$14,MATCH($E89,'BY-Demands'!$I$5:$I$14,0),FALSE)*HLOOKUP(REG_TRA_DEMANDS!$F89,DEMANDS!$H$2:$CL$25,MATCH($E89,DEMANDS!$F$2:$F$25,0),FALSE)/HLOOKUP(2018,DEMANDS!$H$2:$CL$25,MATCH($E89,DEMANDS!$F$2:$F$25,0),FALSE)</f>
        <v>0.56842570417509219</v>
      </c>
      <c r="R89" s="10">
        <f>HLOOKUP(REG_TRA_DEMANDS!R$3,'BY-Demands'!$J$5:$AK$14,MATCH($E89,'BY-Demands'!$I$5:$I$14,0),FALSE)*HLOOKUP(REG_TRA_DEMANDS!$F89,DEMANDS!$H$2:$CL$25,MATCH($E89,DEMANDS!$F$2:$F$25,0),FALSE)/HLOOKUP(2018,DEMANDS!$H$2:$CL$25,MATCH($E89,DEMANDS!$F$2:$F$25,0),FALSE)</f>
        <v>0.37499010653458803</v>
      </c>
      <c r="S89" s="10">
        <f>HLOOKUP(REG_TRA_DEMANDS!S$3,'BY-Demands'!$J$5:$AK$14,MATCH($E89,'BY-Demands'!$I$5:$I$14,0),FALSE)*HLOOKUP(REG_TRA_DEMANDS!$F89,DEMANDS!$H$2:$CL$25,MATCH($E89,DEMANDS!$F$2:$F$25,0),FALSE)/HLOOKUP(2018,DEMANDS!$H$2:$CL$25,MATCH($E89,DEMANDS!$F$2:$F$25,0),FALSE)</f>
        <v>0.36900995183958119</v>
      </c>
      <c r="T89" s="10">
        <f>HLOOKUP(REG_TRA_DEMANDS!T$3,'BY-Demands'!$J$5:$AK$14,MATCH($E89,'BY-Demands'!$I$5:$I$14,0),FALSE)*HLOOKUP(REG_TRA_DEMANDS!$F89,DEMANDS!$H$2:$CL$25,MATCH($E89,DEMANDS!$F$2:$F$25,0),FALSE)/HLOOKUP(2018,DEMANDS!$H$2:$CL$25,MATCH($E89,DEMANDS!$F$2:$F$25,0),FALSE)</f>
        <v>1.9744046727960436</v>
      </c>
      <c r="U89" s="10">
        <f>HLOOKUP(REG_TRA_DEMANDS!U$3,'BY-Demands'!$J$5:$AK$14,MATCH($E89,'BY-Demands'!$I$5:$I$14,0),FALSE)*HLOOKUP(REG_TRA_DEMANDS!$F89,DEMANDS!$H$2:$CL$25,MATCH($E89,DEMANDS!$F$2:$F$25,0),FALSE)/HLOOKUP(2018,DEMANDS!$H$2:$CL$25,MATCH($E89,DEMANDS!$F$2:$F$25,0),FALSE)</f>
        <v>0.53720866030910719</v>
      </c>
      <c r="V89" s="10">
        <f>HLOOKUP(REG_TRA_DEMANDS!V$3,'BY-Demands'!$J$5:$AK$14,MATCH($E89,'BY-Demands'!$I$5:$I$14,0),FALSE)*HLOOKUP(REG_TRA_DEMANDS!$F89,DEMANDS!$H$2:$CL$25,MATCH($E89,DEMANDS!$F$2:$F$25,0),FALSE)/HLOOKUP(2018,DEMANDS!$H$2:$CL$25,MATCH($E89,DEMANDS!$F$2:$F$25,0),FALSE)</f>
        <v>0.60529781599924815</v>
      </c>
      <c r="W89" s="10">
        <f>HLOOKUP(REG_TRA_DEMANDS!W$3,'BY-Demands'!$J$5:$AK$14,MATCH($E89,'BY-Demands'!$I$5:$I$14,0),FALSE)*HLOOKUP(REG_TRA_DEMANDS!$F89,DEMANDS!$H$2:$CL$25,MATCH($E89,DEMANDS!$F$2:$F$25,0),FALSE)/HLOOKUP(2018,DEMANDS!$H$2:$CL$25,MATCH($E89,DEMANDS!$F$2:$F$25,0),FALSE)</f>
        <v>0.4955237453046345</v>
      </c>
      <c r="X89" s="10">
        <f>HLOOKUP(REG_TRA_DEMANDS!X$3,'BY-Demands'!$J$5:$AK$14,MATCH($E89,'BY-Demands'!$I$5:$I$14,0),FALSE)*HLOOKUP(REG_TRA_DEMANDS!$F89,DEMANDS!$H$2:$CL$25,MATCH($E89,DEMANDS!$F$2:$F$25,0),FALSE)/HLOOKUP(2018,DEMANDS!$H$2:$CL$25,MATCH($E89,DEMANDS!$F$2:$F$25,0),FALSE)</f>
        <v>0.46027457914731978</v>
      </c>
      <c r="Y89" s="10">
        <f>HLOOKUP(REG_TRA_DEMANDS!Y$3,'BY-Demands'!$J$5:$AK$14,MATCH($E89,'BY-Demands'!$I$5:$I$14,0),FALSE)*HLOOKUP(REG_TRA_DEMANDS!$F89,DEMANDS!$H$2:$CL$25,MATCH($E89,DEMANDS!$F$2:$F$25,0),FALSE)/HLOOKUP(2018,DEMANDS!$H$2:$CL$25,MATCH($E89,DEMANDS!$F$2:$F$25,0),FALSE)</f>
        <v>0.73496667903728541</v>
      </c>
      <c r="Z89" s="10">
        <f>HLOOKUP(REG_TRA_DEMANDS!Z$3,'BY-Demands'!$J$5:$AK$14,MATCH($E89,'BY-Demands'!$I$5:$I$14,0),FALSE)*HLOOKUP(REG_TRA_DEMANDS!$F89,DEMANDS!$H$2:$CL$25,MATCH($E89,DEMANDS!$F$2:$F$25,0),FALSE)/HLOOKUP(2018,DEMANDS!$H$2:$CL$25,MATCH($E89,DEMANDS!$F$2:$F$25,0),FALSE)</f>
        <v>9.8018241039274923E-2</v>
      </c>
      <c r="AA89" s="10">
        <f>HLOOKUP(REG_TRA_DEMANDS!AA$3,'BY-Demands'!$J$5:$AK$14,MATCH($E89,'BY-Demands'!$I$5:$I$14,0),FALSE)*HLOOKUP(REG_TRA_DEMANDS!$F89,DEMANDS!$H$2:$CL$25,MATCH($E89,DEMANDS!$F$2:$F$25,0),FALSE)/HLOOKUP(2018,DEMANDS!$H$2:$CL$25,MATCH($E89,DEMANDS!$F$2:$F$25,0),FALSE)</f>
        <v>0.41394958664684445</v>
      </c>
      <c r="AB89" s="10">
        <f>HLOOKUP(REG_TRA_DEMANDS!AB$3,'BY-Demands'!$J$5:$AK$14,MATCH($E89,'BY-Demands'!$I$5:$I$14,0),FALSE)*HLOOKUP(REG_TRA_DEMANDS!$F89,DEMANDS!$H$2:$CL$25,MATCH($E89,DEMANDS!$F$2:$F$25,0),FALSE)/HLOOKUP(2018,DEMANDS!$H$2:$CL$25,MATCH($E89,DEMANDS!$F$2:$F$25,0),FALSE)</f>
        <v>0.18382568775927283</v>
      </c>
      <c r="AC89" s="10">
        <f>HLOOKUP(REG_TRA_DEMANDS!AC$3,'BY-Demands'!$J$5:$AK$14,MATCH($E89,'BY-Demands'!$I$5:$I$14,0),FALSE)*HLOOKUP(REG_TRA_DEMANDS!$F89,DEMANDS!$H$2:$CL$25,MATCH($E89,DEMANDS!$F$2:$F$25,0),FALSE)/HLOOKUP(2018,DEMANDS!$H$2:$CL$25,MATCH($E89,DEMANDS!$F$2:$F$25,0),FALSE)</f>
        <v>0.20046265842307118</v>
      </c>
      <c r="AD89" s="10">
        <f>HLOOKUP(REG_TRA_DEMANDS!AD$3,'BY-Demands'!$J$5:$AK$14,MATCH($E89,'BY-Demands'!$I$5:$I$14,0),FALSE)*HLOOKUP(REG_TRA_DEMANDS!$F89,DEMANDS!$H$2:$CL$25,MATCH($E89,DEMANDS!$F$2:$F$25,0),FALSE)/HLOOKUP(2018,DEMANDS!$H$2:$CL$25,MATCH($E89,DEMANDS!$F$2:$F$25,0),FALSE)</f>
        <v>0.23301203125102393</v>
      </c>
      <c r="AE89" s="10">
        <f>HLOOKUP(REG_TRA_DEMANDS!AE$3,'BY-Demands'!$J$5:$AK$14,MATCH($E89,'BY-Demands'!$I$5:$I$14,0),FALSE)*HLOOKUP(REG_TRA_DEMANDS!$F89,DEMANDS!$H$2:$CL$25,MATCH($E89,DEMANDS!$F$2:$F$25,0),FALSE)/HLOOKUP(2018,DEMANDS!$H$2:$CL$25,MATCH($E89,DEMANDS!$F$2:$F$25,0),FALSE)</f>
        <v>0.4869466929073849</v>
      </c>
      <c r="AF89" s="10">
        <f>HLOOKUP(REG_TRA_DEMANDS!AF$3,'BY-Demands'!$J$5:$AK$14,MATCH($E89,'BY-Demands'!$I$5:$I$14,0),FALSE)*HLOOKUP(REG_TRA_DEMANDS!$F89,DEMANDS!$H$2:$CL$25,MATCH($E89,DEMANDS!$F$2:$F$25,0),FALSE)/HLOOKUP(2018,DEMANDS!$H$2:$CL$25,MATCH($E89,DEMANDS!$F$2:$F$25,0),FALSE)</f>
        <v>0.18777143129562313</v>
      </c>
    </row>
    <row r="90" spans="4:32" x14ac:dyDescent="0.25">
      <c r="D90" s="1" t="s">
        <v>8</v>
      </c>
      <c r="E90" s="1" t="str">
        <f>DEMANDS!$F$20</f>
        <v>TRAF</v>
      </c>
      <c r="F90" s="1">
        <v>2025</v>
      </c>
      <c r="G90" s="10">
        <f>HLOOKUP(REG_TRA_DEMANDS!G$3,'BY-Demands'!$J$5:$AK$14,MATCH($E90,'BY-Demands'!$I$5:$I$14,0),FALSE)*HLOOKUP(REG_TRA_DEMANDS!$F90,DEMANDS!$H$2:$CL$25,MATCH($E90,DEMANDS!$F$2:$F$25,0),FALSE)/HLOOKUP(2018,DEMANDS!$H$2:$CL$25,MATCH($E90,DEMANDS!$F$2:$F$25,0),FALSE)</f>
        <v>0.22284515413893349</v>
      </c>
      <c r="H90" s="10">
        <f>HLOOKUP(REG_TRA_DEMANDS!H$3,'BY-Demands'!$J$5:$AK$14,MATCH($E90,'BY-Demands'!$I$5:$I$14,0),FALSE)*HLOOKUP(REG_TRA_DEMANDS!$F90,DEMANDS!$H$2:$CL$25,MATCH($E90,DEMANDS!$F$2:$F$25,0),FALSE)/HLOOKUP(2018,DEMANDS!$H$2:$CL$25,MATCH($E90,DEMANDS!$F$2:$F$25,0),FALSE)</f>
        <v>3.328370233767433</v>
      </c>
      <c r="I90" s="10">
        <f>HLOOKUP(REG_TRA_DEMANDS!I$3,'BY-Demands'!$J$5:$AK$14,MATCH($E90,'BY-Demands'!$I$5:$I$14,0),FALSE)*HLOOKUP(REG_TRA_DEMANDS!$F90,DEMANDS!$H$2:$CL$25,MATCH($E90,DEMANDS!$F$2:$F$25,0),FALSE)/HLOOKUP(2018,DEMANDS!$H$2:$CL$25,MATCH($E90,DEMANDS!$F$2:$F$25,0),FALSE)</f>
        <v>0.60399044706313865</v>
      </c>
      <c r="J90" s="10">
        <f>HLOOKUP(REG_TRA_DEMANDS!J$3,'BY-Demands'!$J$5:$AK$14,MATCH($E90,'BY-Demands'!$I$5:$I$14,0),FALSE)*HLOOKUP(REG_TRA_DEMANDS!$F90,DEMANDS!$H$2:$CL$25,MATCH($E90,DEMANDS!$F$2:$F$25,0),FALSE)/HLOOKUP(2018,DEMANDS!$H$2:$CL$25,MATCH($E90,DEMANDS!$F$2:$F$25,0),FALSE)</f>
        <v>0.38841724048890991</v>
      </c>
      <c r="K90" s="10">
        <f>HLOOKUP(REG_TRA_DEMANDS!K$3,'BY-Demands'!$J$5:$AK$14,MATCH($E90,'BY-Demands'!$I$5:$I$14,0),FALSE)*HLOOKUP(REG_TRA_DEMANDS!$F90,DEMANDS!$H$2:$CL$25,MATCH($E90,DEMANDS!$F$2:$F$25,0),FALSE)/HLOOKUP(2018,DEMANDS!$H$2:$CL$25,MATCH($E90,DEMANDS!$F$2:$F$25,0),FALSE)</f>
        <v>0.27665090460170355</v>
      </c>
      <c r="L90" s="10">
        <f>HLOOKUP(REG_TRA_DEMANDS!L$3,'BY-Demands'!$J$5:$AK$14,MATCH($E90,'BY-Demands'!$I$5:$I$14,0),FALSE)*HLOOKUP(REG_TRA_DEMANDS!$F90,DEMANDS!$H$2:$CL$25,MATCH($E90,DEMANDS!$F$2:$F$25,0),FALSE)/HLOOKUP(2018,DEMANDS!$H$2:$CL$25,MATCH($E90,DEMANDS!$F$2:$F$25,0),FALSE)</f>
        <v>0.13350593791734622</v>
      </c>
      <c r="M90" s="10">
        <f>HLOOKUP(REG_TRA_DEMANDS!M$3,'BY-Demands'!$J$5:$AK$14,MATCH($E90,'BY-Demands'!$I$5:$I$14,0),FALSE)*HLOOKUP(REG_TRA_DEMANDS!$F90,DEMANDS!$H$2:$CL$25,MATCH($E90,DEMANDS!$F$2:$F$25,0),FALSE)/HLOOKUP(2018,DEMANDS!$H$2:$CL$25,MATCH($E90,DEMANDS!$F$2:$F$25,0),FALSE)</f>
        <v>0.34985755213068354</v>
      </c>
      <c r="N90" s="10">
        <f>HLOOKUP(REG_TRA_DEMANDS!N$3,'BY-Demands'!$J$5:$AK$14,MATCH($E90,'BY-Demands'!$I$5:$I$14,0),FALSE)*HLOOKUP(REG_TRA_DEMANDS!$F90,DEMANDS!$H$2:$CL$25,MATCH($E90,DEMANDS!$F$2:$F$25,0),FALSE)/HLOOKUP(2018,DEMANDS!$H$2:$CL$25,MATCH($E90,DEMANDS!$F$2:$F$25,0),FALSE)</f>
        <v>0.54133170965525701</v>
      </c>
      <c r="O90" s="10">
        <f>HLOOKUP(REG_TRA_DEMANDS!O$3,'BY-Demands'!$J$5:$AK$14,MATCH($E90,'BY-Demands'!$I$5:$I$14,0),FALSE)*HLOOKUP(REG_TRA_DEMANDS!$F90,DEMANDS!$H$2:$CL$25,MATCH($E90,DEMANDS!$F$2:$F$25,0),FALSE)/HLOOKUP(2018,DEMANDS!$H$2:$CL$25,MATCH($E90,DEMANDS!$F$2:$F$25,0),FALSE)</f>
        <v>0.25464870271265072</v>
      </c>
      <c r="P90" s="10">
        <f>HLOOKUP(REG_TRA_DEMANDS!P$3,'BY-Demands'!$J$5:$AK$14,MATCH($E90,'BY-Demands'!$I$5:$I$14,0),FALSE)*HLOOKUP(REG_TRA_DEMANDS!$F90,DEMANDS!$H$2:$CL$25,MATCH($E90,DEMANDS!$F$2:$F$25,0),FALSE)/HLOOKUP(2018,DEMANDS!$H$2:$CL$25,MATCH($E90,DEMANDS!$F$2:$F$25,0),FALSE)</f>
        <v>0.28995478944346598</v>
      </c>
      <c r="Q90" s="10">
        <f>HLOOKUP(REG_TRA_DEMANDS!Q$3,'BY-Demands'!$J$5:$AK$14,MATCH($E90,'BY-Demands'!$I$5:$I$14,0),FALSE)*HLOOKUP(REG_TRA_DEMANDS!$F90,DEMANDS!$H$2:$CL$25,MATCH($E90,DEMANDS!$F$2:$F$25,0),FALSE)/HLOOKUP(2018,DEMANDS!$H$2:$CL$25,MATCH($E90,DEMANDS!$F$2:$F$25,0),FALSE)</f>
        <v>0.58604690100451995</v>
      </c>
      <c r="R90" s="10">
        <f>HLOOKUP(REG_TRA_DEMANDS!R$3,'BY-Demands'!$J$5:$AK$14,MATCH($E90,'BY-Demands'!$I$5:$I$14,0),FALSE)*HLOOKUP(REG_TRA_DEMANDS!$F90,DEMANDS!$H$2:$CL$25,MATCH($E90,DEMANDS!$F$2:$F$25,0),FALSE)/HLOOKUP(2018,DEMANDS!$H$2:$CL$25,MATCH($E90,DEMANDS!$F$2:$F$25,0),FALSE)</f>
        <v>0.38661479983716018</v>
      </c>
      <c r="S90" s="10">
        <f>HLOOKUP(REG_TRA_DEMANDS!S$3,'BY-Demands'!$J$5:$AK$14,MATCH($E90,'BY-Demands'!$I$5:$I$14,0),FALSE)*HLOOKUP(REG_TRA_DEMANDS!$F90,DEMANDS!$H$2:$CL$25,MATCH($E90,DEMANDS!$F$2:$F$25,0),FALSE)/HLOOKUP(2018,DEMANDS!$H$2:$CL$25,MATCH($E90,DEMANDS!$F$2:$F$25,0),FALSE)</f>
        <v>0.3804492603466082</v>
      </c>
      <c r="T90" s="10">
        <f>HLOOKUP(REG_TRA_DEMANDS!T$3,'BY-Demands'!$J$5:$AK$14,MATCH($E90,'BY-Demands'!$I$5:$I$14,0),FALSE)*HLOOKUP(REG_TRA_DEMANDS!$F90,DEMANDS!$H$2:$CL$25,MATCH($E90,DEMANDS!$F$2:$F$25,0),FALSE)/HLOOKUP(2018,DEMANDS!$H$2:$CL$25,MATCH($E90,DEMANDS!$F$2:$F$25,0),FALSE)</f>
        <v>2.0356112176527206</v>
      </c>
      <c r="U90" s="10">
        <f>HLOOKUP(REG_TRA_DEMANDS!U$3,'BY-Demands'!$J$5:$AK$14,MATCH($E90,'BY-Demands'!$I$5:$I$14,0),FALSE)*HLOOKUP(REG_TRA_DEMANDS!$F90,DEMANDS!$H$2:$CL$25,MATCH($E90,DEMANDS!$F$2:$F$25,0),FALSE)/HLOOKUP(2018,DEMANDS!$H$2:$CL$25,MATCH($E90,DEMANDS!$F$2:$F$25,0),FALSE)</f>
        <v>0.55386212877868946</v>
      </c>
      <c r="V90" s="10">
        <f>HLOOKUP(REG_TRA_DEMANDS!V$3,'BY-Demands'!$J$5:$AK$14,MATCH($E90,'BY-Demands'!$I$5:$I$14,0),FALSE)*HLOOKUP(REG_TRA_DEMANDS!$F90,DEMANDS!$H$2:$CL$25,MATCH($E90,DEMANDS!$F$2:$F$25,0),FALSE)/HLOOKUP(2018,DEMANDS!$H$2:$CL$25,MATCH($E90,DEMANDS!$F$2:$F$25,0),FALSE)</f>
        <v>0.62406204829522471</v>
      </c>
      <c r="W90" s="10">
        <f>HLOOKUP(REG_TRA_DEMANDS!W$3,'BY-Demands'!$J$5:$AK$14,MATCH($E90,'BY-Demands'!$I$5:$I$14,0),FALSE)*HLOOKUP(REG_TRA_DEMANDS!$F90,DEMANDS!$H$2:$CL$25,MATCH($E90,DEMANDS!$F$2:$F$25,0),FALSE)/HLOOKUP(2018,DEMANDS!$H$2:$CL$25,MATCH($E90,DEMANDS!$F$2:$F$25,0),FALSE)</f>
        <v>0.51088498140907812</v>
      </c>
      <c r="X90" s="10">
        <f>HLOOKUP(REG_TRA_DEMANDS!X$3,'BY-Demands'!$J$5:$AK$14,MATCH($E90,'BY-Demands'!$I$5:$I$14,0),FALSE)*HLOOKUP(REG_TRA_DEMANDS!$F90,DEMANDS!$H$2:$CL$25,MATCH($E90,DEMANDS!$F$2:$F$25,0),FALSE)/HLOOKUP(2018,DEMANDS!$H$2:$CL$25,MATCH($E90,DEMANDS!$F$2:$F$25,0),FALSE)</f>
        <v>0.4745430911008866</v>
      </c>
      <c r="Y90" s="10">
        <f>HLOOKUP(REG_TRA_DEMANDS!Y$3,'BY-Demands'!$J$5:$AK$14,MATCH($E90,'BY-Demands'!$I$5:$I$14,0),FALSE)*HLOOKUP(REG_TRA_DEMANDS!$F90,DEMANDS!$H$2:$CL$25,MATCH($E90,DEMANDS!$F$2:$F$25,0),FALSE)/HLOOKUP(2018,DEMANDS!$H$2:$CL$25,MATCH($E90,DEMANDS!$F$2:$F$25,0),FALSE)</f>
        <v>0.75775064608744125</v>
      </c>
      <c r="Z90" s="10">
        <f>HLOOKUP(REG_TRA_DEMANDS!Z$3,'BY-Demands'!$J$5:$AK$14,MATCH($E90,'BY-Demands'!$I$5:$I$14,0),FALSE)*HLOOKUP(REG_TRA_DEMANDS!$F90,DEMANDS!$H$2:$CL$25,MATCH($E90,DEMANDS!$F$2:$F$25,0),FALSE)/HLOOKUP(2018,DEMANDS!$H$2:$CL$25,MATCH($E90,DEMANDS!$F$2:$F$25,0),FALSE)</f>
        <v>0.10105680651149243</v>
      </c>
      <c r="AA90" s="10">
        <f>HLOOKUP(REG_TRA_DEMANDS!AA$3,'BY-Demands'!$J$5:$AK$14,MATCH($E90,'BY-Demands'!$I$5:$I$14,0),FALSE)*HLOOKUP(REG_TRA_DEMANDS!$F90,DEMANDS!$H$2:$CL$25,MATCH($E90,DEMANDS!$F$2:$F$25,0),FALSE)/HLOOKUP(2018,DEMANDS!$H$2:$CL$25,MATCH($E90,DEMANDS!$F$2:$F$25,0),FALSE)</f>
        <v>0.42678202383289654</v>
      </c>
      <c r="AB90" s="10">
        <f>HLOOKUP(REG_TRA_DEMANDS!AB$3,'BY-Demands'!$J$5:$AK$14,MATCH($E90,'BY-Demands'!$I$5:$I$14,0),FALSE)*HLOOKUP(REG_TRA_DEMANDS!$F90,DEMANDS!$H$2:$CL$25,MATCH($E90,DEMANDS!$F$2:$F$25,0),FALSE)/HLOOKUP(2018,DEMANDS!$H$2:$CL$25,MATCH($E90,DEMANDS!$F$2:$F$25,0),FALSE)</f>
        <v>0.18952428407981023</v>
      </c>
      <c r="AC90" s="10">
        <f>HLOOKUP(REG_TRA_DEMANDS!AC$3,'BY-Demands'!$J$5:$AK$14,MATCH($E90,'BY-Demands'!$I$5:$I$14,0),FALSE)*HLOOKUP(REG_TRA_DEMANDS!$F90,DEMANDS!$H$2:$CL$25,MATCH($E90,DEMANDS!$F$2:$F$25,0),FALSE)/HLOOKUP(2018,DEMANDS!$H$2:$CL$25,MATCH($E90,DEMANDS!$F$2:$F$25,0),FALSE)</f>
        <v>0.20667700083418633</v>
      </c>
      <c r="AD90" s="10">
        <f>HLOOKUP(REG_TRA_DEMANDS!AD$3,'BY-Demands'!$J$5:$AK$14,MATCH($E90,'BY-Demands'!$I$5:$I$14,0),FALSE)*HLOOKUP(REG_TRA_DEMANDS!$F90,DEMANDS!$H$2:$CL$25,MATCH($E90,DEMANDS!$F$2:$F$25,0),FALSE)/HLOOKUP(2018,DEMANDS!$H$2:$CL$25,MATCH($E90,DEMANDS!$F$2:$F$25,0),FALSE)</f>
        <v>0.24023540421980563</v>
      </c>
      <c r="AE90" s="10">
        <f>HLOOKUP(REG_TRA_DEMANDS!AE$3,'BY-Demands'!$J$5:$AK$14,MATCH($E90,'BY-Demands'!$I$5:$I$14,0),FALSE)*HLOOKUP(REG_TRA_DEMANDS!$F90,DEMANDS!$H$2:$CL$25,MATCH($E90,DEMANDS!$F$2:$F$25,0),FALSE)/HLOOKUP(2018,DEMANDS!$H$2:$CL$25,MATCH($E90,DEMANDS!$F$2:$F$25,0),FALSE)</f>
        <v>0.50204204038751388</v>
      </c>
      <c r="AF90" s="10">
        <f>HLOOKUP(REG_TRA_DEMANDS!AF$3,'BY-Demands'!$J$5:$AK$14,MATCH($E90,'BY-Demands'!$I$5:$I$14,0),FALSE)*HLOOKUP(REG_TRA_DEMANDS!$F90,DEMANDS!$H$2:$CL$25,MATCH($E90,DEMANDS!$F$2:$F$25,0),FALSE)/HLOOKUP(2018,DEMANDS!$H$2:$CL$25,MATCH($E90,DEMANDS!$F$2:$F$25,0),FALSE)</f>
        <v>0.19359234566578742</v>
      </c>
    </row>
    <row r="91" spans="4:32" x14ac:dyDescent="0.25">
      <c r="D91" s="1" t="s">
        <v>8</v>
      </c>
      <c r="E91" s="1" t="str">
        <f>DEMANDS!$F$20</f>
        <v>TRAF</v>
      </c>
      <c r="F91" s="1">
        <v>2026</v>
      </c>
      <c r="G91" s="10">
        <f>HLOOKUP(REG_TRA_DEMANDS!G$3,'BY-Demands'!$J$5:$AK$14,MATCH($E91,'BY-Demands'!$I$5:$I$14,0),FALSE)*HLOOKUP(REG_TRA_DEMANDS!$F91,DEMANDS!$H$2:$CL$25,MATCH($E91,DEMANDS!$F$2:$F$25,0),FALSE)/HLOOKUP(2018,DEMANDS!$H$2:$CL$25,MATCH($E91,DEMANDS!$F$2:$F$25,0),FALSE)</f>
        <v>0.22730205722171218</v>
      </c>
      <c r="H91" s="10">
        <f>HLOOKUP(REG_TRA_DEMANDS!H$3,'BY-Demands'!$J$5:$AK$14,MATCH($E91,'BY-Demands'!$I$5:$I$14,0),FALSE)*HLOOKUP(REG_TRA_DEMANDS!$F91,DEMANDS!$H$2:$CL$25,MATCH($E91,DEMANDS!$F$2:$F$25,0),FALSE)/HLOOKUP(2018,DEMANDS!$H$2:$CL$25,MATCH($E91,DEMANDS!$F$2:$F$25,0),FALSE)</f>
        <v>3.3949376384427823</v>
      </c>
      <c r="I91" s="10">
        <f>HLOOKUP(REG_TRA_DEMANDS!I$3,'BY-Demands'!$J$5:$AK$14,MATCH($E91,'BY-Demands'!$I$5:$I$14,0),FALSE)*HLOOKUP(REG_TRA_DEMANDS!$F91,DEMANDS!$H$2:$CL$25,MATCH($E91,DEMANDS!$F$2:$F$25,0),FALSE)/HLOOKUP(2018,DEMANDS!$H$2:$CL$25,MATCH($E91,DEMANDS!$F$2:$F$25,0),FALSE)</f>
        <v>0.61607025600440146</v>
      </c>
      <c r="J91" s="10">
        <f>HLOOKUP(REG_TRA_DEMANDS!J$3,'BY-Demands'!$J$5:$AK$14,MATCH($E91,'BY-Demands'!$I$5:$I$14,0),FALSE)*HLOOKUP(REG_TRA_DEMANDS!$F91,DEMANDS!$H$2:$CL$25,MATCH($E91,DEMANDS!$F$2:$F$25,0),FALSE)/HLOOKUP(2018,DEMANDS!$H$2:$CL$25,MATCH($E91,DEMANDS!$F$2:$F$25,0),FALSE)</f>
        <v>0.39618558529868814</v>
      </c>
      <c r="K91" s="10">
        <f>HLOOKUP(REG_TRA_DEMANDS!K$3,'BY-Demands'!$J$5:$AK$14,MATCH($E91,'BY-Demands'!$I$5:$I$14,0),FALSE)*HLOOKUP(REG_TRA_DEMANDS!$F91,DEMANDS!$H$2:$CL$25,MATCH($E91,DEMANDS!$F$2:$F$25,0),FALSE)/HLOOKUP(2018,DEMANDS!$H$2:$CL$25,MATCH($E91,DEMANDS!$F$2:$F$25,0),FALSE)</f>
        <v>0.28218392269373765</v>
      </c>
      <c r="L91" s="10">
        <f>HLOOKUP(REG_TRA_DEMANDS!L$3,'BY-Demands'!$J$5:$AK$14,MATCH($E91,'BY-Demands'!$I$5:$I$14,0),FALSE)*HLOOKUP(REG_TRA_DEMANDS!$F91,DEMANDS!$H$2:$CL$25,MATCH($E91,DEMANDS!$F$2:$F$25,0),FALSE)/HLOOKUP(2018,DEMANDS!$H$2:$CL$25,MATCH($E91,DEMANDS!$F$2:$F$25,0),FALSE)</f>
        <v>0.13617605667569316</v>
      </c>
      <c r="M91" s="10">
        <f>HLOOKUP(REG_TRA_DEMANDS!M$3,'BY-Demands'!$J$5:$AK$14,MATCH($E91,'BY-Demands'!$I$5:$I$14,0),FALSE)*HLOOKUP(REG_TRA_DEMANDS!$F91,DEMANDS!$H$2:$CL$25,MATCH($E91,DEMANDS!$F$2:$F$25,0),FALSE)/HLOOKUP(2018,DEMANDS!$H$2:$CL$25,MATCH($E91,DEMANDS!$F$2:$F$25,0),FALSE)</f>
        <v>0.35685470317329726</v>
      </c>
      <c r="N91" s="10">
        <f>HLOOKUP(REG_TRA_DEMANDS!N$3,'BY-Demands'!$J$5:$AK$14,MATCH($E91,'BY-Demands'!$I$5:$I$14,0),FALSE)*HLOOKUP(REG_TRA_DEMANDS!$F91,DEMANDS!$H$2:$CL$25,MATCH($E91,DEMANDS!$F$2:$F$25,0),FALSE)/HLOOKUP(2018,DEMANDS!$H$2:$CL$25,MATCH($E91,DEMANDS!$F$2:$F$25,0),FALSE)</f>
        <v>0.55215834384836215</v>
      </c>
      <c r="O91" s="10">
        <f>HLOOKUP(REG_TRA_DEMANDS!O$3,'BY-Demands'!$J$5:$AK$14,MATCH($E91,'BY-Demands'!$I$5:$I$14,0),FALSE)*HLOOKUP(REG_TRA_DEMANDS!$F91,DEMANDS!$H$2:$CL$25,MATCH($E91,DEMANDS!$F$2:$F$25,0),FALSE)/HLOOKUP(2018,DEMANDS!$H$2:$CL$25,MATCH($E91,DEMANDS!$F$2:$F$25,0),FALSE)</f>
        <v>0.25974167676690374</v>
      </c>
      <c r="P91" s="10">
        <f>HLOOKUP(REG_TRA_DEMANDS!P$3,'BY-Demands'!$J$5:$AK$14,MATCH($E91,'BY-Demands'!$I$5:$I$14,0),FALSE)*HLOOKUP(REG_TRA_DEMANDS!$F91,DEMANDS!$H$2:$CL$25,MATCH($E91,DEMANDS!$F$2:$F$25,0),FALSE)/HLOOKUP(2018,DEMANDS!$H$2:$CL$25,MATCH($E91,DEMANDS!$F$2:$F$25,0),FALSE)</f>
        <v>0.29575388523233531</v>
      </c>
      <c r="Q91" s="10">
        <f>HLOOKUP(REG_TRA_DEMANDS!Q$3,'BY-Demands'!$J$5:$AK$14,MATCH($E91,'BY-Demands'!$I$5:$I$14,0),FALSE)*HLOOKUP(REG_TRA_DEMANDS!$F91,DEMANDS!$H$2:$CL$25,MATCH($E91,DEMANDS!$F$2:$F$25,0),FALSE)/HLOOKUP(2018,DEMANDS!$H$2:$CL$25,MATCH($E91,DEMANDS!$F$2:$F$25,0),FALSE)</f>
        <v>0.59776783902461039</v>
      </c>
      <c r="R91" s="10">
        <f>HLOOKUP(REG_TRA_DEMANDS!R$3,'BY-Demands'!$J$5:$AK$14,MATCH($E91,'BY-Demands'!$I$5:$I$14,0),FALSE)*HLOOKUP(REG_TRA_DEMANDS!$F91,DEMANDS!$H$2:$CL$25,MATCH($E91,DEMANDS!$F$2:$F$25,0),FALSE)/HLOOKUP(2018,DEMANDS!$H$2:$CL$25,MATCH($E91,DEMANDS!$F$2:$F$25,0),FALSE)</f>
        <v>0.39434709583390343</v>
      </c>
      <c r="S91" s="10">
        <f>HLOOKUP(REG_TRA_DEMANDS!S$3,'BY-Demands'!$J$5:$AK$14,MATCH($E91,'BY-Demands'!$I$5:$I$14,0),FALSE)*HLOOKUP(REG_TRA_DEMANDS!$F91,DEMANDS!$H$2:$CL$25,MATCH($E91,DEMANDS!$F$2:$F$25,0),FALSE)/HLOOKUP(2018,DEMANDS!$H$2:$CL$25,MATCH($E91,DEMANDS!$F$2:$F$25,0),FALSE)</f>
        <v>0.38805824555354035</v>
      </c>
      <c r="T91" s="10">
        <f>HLOOKUP(REG_TRA_DEMANDS!T$3,'BY-Demands'!$J$5:$AK$14,MATCH($E91,'BY-Demands'!$I$5:$I$14,0),FALSE)*HLOOKUP(REG_TRA_DEMANDS!$F91,DEMANDS!$H$2:$CL$25,MATCH($E91,DEMANDS!$F$2:$F$25,0),FALSE)/HLOOKUP(2018,DEMANDS!$H$2:$CL$25,MATCH($E91,DEMANDS!$F$2:$F$25,0),FALSE)</f>
        <v>2.076323442005775</v>
      </c>
      <c r="U91" s="10">
        <f>HLOOKUP(REG_TRA_DEMANDS!U$3,'BY-Demands'!$J$5:$AK$14,MATCH($E91,'BY-Demands'!$I$5:$I$14,0),FALSE)*HLOOKUP(REG_TRA_DEMANDS!$F91,DEMANDS!$H$2:$CL$25,MATCH($E91,DEMANDS!$F$2:$F$25,0),FALSE)/HLOOKUP(2018,DEMANDS!$H$2:$CL$25,MATCH($E91,DEMANDS!$F$2:$F$25,0),FALSE)</f>
        <v>0.56493937135426331</v>
      </c>
      <c r="V91" s="10">
        <f>HLOOKUP(REG_TRA_DEMANDS!V$3,'BY-Demands'!$J$5:$AK$14,MATCH($E91,'BY-Demands'!$I$5:$I$14,0),FALSE)*HLOOKUP(REG_TRA_DEMANDS!$F91,DEMANDS!$H$2:$CL$25,MATCH($E91,DEMANDS!$F$2:$F$25,0),FALSE)/HLOOKUP(2018,DEMANDS!$H$2:$CL$25,MATCH($E91,DEMANDS!$F$2:$F$25,0),FALSE)</f>
        <v>0.63654328926112924</v>
      </c>
      <c r="W91" s="10">
        <f>HLOOKUP(REG_TRA_DEMANDS!W$3,'BY-Demands'!$J$5:$AK$14,MATCH($E91,'BY-Demands'!$I$5:$I$14,0),FALSE)*HLOOKUP(REG_TRA_DEMANDS!$F91,DEMANDS!$H$2:$CL$25,MATCH($E91,DEMANDS!$F$2:$F$25,0),FALSE)/HLOOKUP(2018,DEMANDS!$H$2:$CL$25,MATCH($E91,DEMANDS!$F$2:$F$25,0),FALSE)</f>
        <v>0.52110268103725976</v>
      </c>
      <c r="X91" s="10">
        <f>HLOOKUP(REG_TRA_DEMANDS!X$3,'BY-Demands'!$J$5:$AK$14,MATCH($E91,'BY-Demands'!$I$5:$I$14,0),FALSE)*HLOOKUP(REG_TRA_DEMANDS!$F91,DEMANDS!$H$2:$CL$25,MATCH($E91,DEMANDS!$F$2:$F$25,0),FALSE)/HLOOKUP(2018,DEMANDS!$H$2:$CL$25,MATCH($E91,DEMANDS!$F$2:$F$25,0),FALSE)</f>
        <v>0.4840339529229043</v>
      </c>
      <c r="Y91" s="10">
        <f>HLOOKUP(REG_TRA_DEMANDS!Y$3,'BY-Demands'!$J$5:$AK$14,MATCH($E91,'BY-Demands'!$I$5:$I$14,0),FALSE)*HLOOKUP(REG_TRA_DEMANDS!$F91,DEMANDS!$H$2:$CL$25,MATCH($E91,DEMANDS!$F$2:$F$25,0),FALSE)/HLOOKUP(2018,DEMANDS!$H$2:$CL$25,MATCH($E91,DEMANDS!$F$2:$F$25,0),FALSE)</f>
        <v>0.77290565900919006</v>
      </c>
      <c r="Z91" s="10">
        <f>HLOOKUP(REG_TRA_DEMANDS!Z$3,'BY-Demands'!$J$5:$AK$14,MATCH($E91,'BY-Demands'!$I$5:$I$14,0),FALSE)*HLOOKUP(REG_TRA_DEMANDS!$F91,DEMANDS!$H$2:$CL$25,MATCH($E91,DEMANDS!$F$2:$F$25,0),FALSE)/HLOOKUP(2018,DEMANDS!$H$2:$CL$25,MATCH($E91,DEMANDS!$F$2:$F$25,0),FALSE)</f>
        <v>0.10307794264172228</v>
      </c>
      <c r="AA91" s="10">
        <f>HLOOKUP(REG_TRA_DEMANDS!AA$3,'BY-Demands'!$J$5:$AK$14,MATCH($E91,'BY-Demands'!$I$5:$I$14,0),FALSE)*HLOOKUP(REG_TRA_DEMANDS!$F91,DEMANDS!$H$2:$CL$25,MATCH($E91,DEMANDS!$F$2:$F$25,0),FALSE)/HLOOKUP(2018,DEMANDS!$H$2:$CL$25,MATCH($E91,DEMANDS!$F$2:$F$25,0),FALSE)</f>
        <v>0.43531766430955449</v>
      </c>
      <c r="AB91" s="10">
        <f>HLOOKUP(REG_TRA_DEMANDS!AB$3,'BY-Demands'!$J$5:$AK$14,MATCH($E91,'BY-Demands'!$I$5:$I$14,0),FALSE)*HLOOKUP(REG_TRA_DEMANDS!$F91,DEMANDS!$H$2:$CL$25,MATCH($E91,DEMANDS!$F$2:$F$25,0),FALSE)/HLOOKUP(2018,DEMANDS!$H$2:$CL$25,MATCH($E91,DEMANDS!$F$2:$F$25,0),FALSE)</f>
        <v>0.19331476976140644</v>
      </c>
      <c r="AC91" s="10">
        <f>HLOOKUP(REG_TRA_DEMANDS!AC$3,'BY-Demands'!$J$5:$AK$14,MATCH($E91,'BY-Demands'!$I$5:$I$14,0),FALSE)*HLOOKUP(REG_TRA_DEMANDS!$F91,DEMANDS!$H$2:$CL$25,MATCH($E91,DEMANDS!$F$2:$F$25,0),FALSE)/HLOOKUP(2018,DEMANDS!$H$2:$CL$25,MATCH($E91,DEMANDS!$F$2:$F$25,0),FALSE)</f>
        <v>0.21081054085087006</v>
      </c>
      <c r="AD91" s="10">
        <f>HLOOKUP(REG_TRA_DEMANDS!AD$3,'BY-Demands'!$J$5:$AK$14,MATCH($E91,'BY-Demands'!$I$5:$I$14,0),FALSE)*HLOOKUP(REG_TRA_DEMANDS!$F91,DEMANDS!$H$2:$CL$25,MATCH($E91,DEMANDS!$F$2:$F$25,0),FALSE)/HLOOKUP(2018,DEMANDS!$H$2:$CL$25,MATCH($E91,DEMANDS!$F$2:$F$25,0),FALSE)</f>
        <v>0.24504011230420175</v>
      </c>
      <c r="AE91" s="10">
        <f>HLOOKUP(REG_TRA_DEMANDS!AE$3,'BY-Demands'!$J$5:$AK$14,MATCH($E91,'BY-Demands'!$I$5:$I$14,0),FALSE)*HLOOKUP(REG_TRA_DEMANDS!$F91,DEMANDS!$H$2:$CL$25,MATCH($E91,DEMANDS!$F$2:$F$25,0),FALSE)/HLOOKUP(2018,DEMANDS!$H$2:$CL$25,MATCH($E91,DEMANDS!$F$2:$F$25,0),FALSE)</f>
        <v>0.51208288119526413</v>
      </c>
      <c r="AF91" s="10">
        <f>HLOOKUP(REG_TRA_DEMANDS!AF$3,'BY-Demands'!$J$5:$AK$14,MATCH($E91,'BY-Demands'!$I$5:$I$14,0),FALSE)*HLOOKUP(REG_TRA_DEMANDS!$F91,DEMANDS!$H$2:$CL$25,MATCH($E91,DEMANDS!$F$2:$F$25,0),FALSE)/HLOOKUP(2018,DEMANDS!$H$2:$CL$25,MATCH($E91,DEMANDS!$F$2:$F$25,0),FALSE)</f>
        <v>0.19746419257910316</v>
      </c>
    </row>
    <row r="92" spans="4:32" x14ac:dyDescent="0.25">
      <c r="D92" s="1" t="s">
        <v>8</v>
      </c>
      <c r="E92" s="1" t="str">
        <f>DEMANDS!$F$20</f>
        <v>TRAF</v>
      </c>
      <c r="F92" s="1">
        <v>2027</v>
      </c>
      <c r="G92" s="10">
        <f>HLOOKUP(REG_TRA_DEMANDS!G$3,'BY-Demands'!$J$5:$AK$14,MATCH($E92,'BY-Demands'!$I$5:$I$14,0),FALSE)*HLOOKUP(REG_TRA_DEMANDS!$F92,DEMANDS!$H$2:$CL$25,MATCH($E92,DEMANDS!$F$2:$F$25,0),FALSE)/HLOOKUP(2018,DEMANDS!$H$2:$CL$25,MATCH($E92,DEMANDS!$F$2:$F$25,0),FALSE)</f>
        <v>0.23184809836614639</v>
      </c>
      <c r="H92" s="10">
        <f>HLOOKUP(REG_TRA_DEMANDS!H$3,'BY-Demands'!$J$5:$AK$14,MATCH($E92,'BY-Demands'!$I$5:$I$14,0),FALSE)*HLOOKUP(REG_TRA_DEMANDS!$F92,DEMANDS!$H$2:$CL$25,MATCH($E92,DEMANDS!$F$2:$F$25,0),FALSE)/HLOOKUP(2018,DEMANDS!$H$2:$CL$25,MATCH($E92,DEMANDS!$F$2:$F$25,0),FALSE)</f>
        <v>3.4628363912116371</v>
      </c>
      <c r="I92" s="10">
        <f>HLOOKUP(REG_TRA_DEMANDS!I$3,'BY-Demands'!$J$5:$AK$14,MATCH($E92,'BY-Demands'!$I$5:$I$14,0),FALSE)*HLOOKUP(REG_TRA_DEMANDS!$F92,DEMANDS!$H$2:$CL$25,MATCH($E92,DEMANDS!$F$2:$F$25,0),FALSE)/HLOOKUP(2018,DEMANDS!$H$2:$CL$25,MATCH($E92,DEMANDS!$F$2:$F$25,0),FALSE)</f>
        <v>0.62839166112448941</v>
      </c>
      <c r="J92" s="10">
        <f>HLOOKUP(REG_TRA_DEMANDS!J$3,'BY-Demands'!$J$5:$AK$14,MATCH($E92,'BY-Demands'!$I$5:$I$14,0),FALSE)*HLOOKUP(REG_TRA_DEMANDS!$F92,DEMANDS!$H$2:$CL$25,MATCH($E92,DEMANDS!$F$2:$F$25,0),FALSE)/HLOOKUP(2018,DEMANDS!$H$2:$CL$25,MATCH($E92,DEMANDS!$F$2:$F$25,0),FALSE)</f>
        <v>0.40410929700466186</v>
      </c>
      <c r="K92" s="10">
        <f>HLOOKUP(REG_TRA_DEMANDS!K$3,'BY-Demands'!$J$5:$AK$14,MATCH($E92,'BY-Demands'!$I$5:$I$14,0),FALSE)*HLOOKUP(REG_TRA_DEMANDS!$F92,DEMANDS!$H$2:$CL$25,MATCH($E92,DEMANDS!$F$2:$F$25,0),FALSE)/HLOOKUP(2018,DEMANDS!$H$2:$CL$25,MATCH($E92,DEMANDS!$F$2:$F$25,0),FALSE)</f>
        <v>0.28782760114761236</v>
      </c>
      <c r="L92" s="10">
        <f>HLOOKUP(REG_TRA_DEMANDS!L$3,'BY-Demands'!$J$5:$AK$14,MATCH($E92,'BY-Demands'!$I$5:$I$14,0),FALSE)*HLOOKUP(REG_TRA_DEMANDS!$F92,DEMANDS!$H$2:$CL$25,MATCH($E92,DEMANDS!$F$2:$F$25,0),FALSE)/HLOOKUP(2018,DEMANDS!$H$2:$CL$25,MATCH($E92,DEMANDS!$F$2:$F$25,0),FALSE)</f>
        <v>0.13889957780920703</v>
      </c>
      <c r="M92" s="10">
        <f>HLOOKUP(REG_TRA_DEMANDS!M$3,'BY-Demands'!$J$5:$AK$14,MATCH($E92,'BY-Demands'!$I$5:$I$14,0),FALSE)*HLOOKUP(REG_TRA_DEMANDS!$F92,DEMANDS!$H$2:$CL$25,MATCH($E92,DEMANDS!$F$2:$F$25,0),FALSE)/HLOOKUP(2018,DEMANDS!$H$2:$CL$25,MATCH($E92,DEMANDS!$F$2:$F$25,0),FALSE)</f>
        <v>0.36399179723676317</v>
      </c>
      <c r="N92" s="10">
        <f>HLOOKUP(REG_TRA_DEMANDS!N$3,'BY-Demands'!$J$5:$AK$14,MATCH($E92,'BY-Demands'!$I$5:$I$14,0),FALSE)*HLOOKUP(REG_TRA_DEMANDS!$F92,DEMANDS!$H$2:$CL$25,MATCH($E92,DEMANDS!$F$2:$F$25,0),FALSE)/HLOOKUP(2018,DEMANDS!$H$2:$CL$25,MATCH($E92,DEMANDS!$F$2:$F$25,0),FALSE)</f>
        <v>0.56320151072532942</v>
      </c>
      <c r="O92" s="10">
        <f>HLOOKUP(REG_TRA_DEMANDS!O$3,'BY-Demands'!$J$5:$AK$14,MATCH($E92,'BY-Demands'!$I$5:$I$14,0),FALSE)*HLOOKUP(REG_TRA_DEMANDS!$F92,DEMANDS!$H$2:$CL$25,MATCH($E92,DEMANDS!$F$2:$F$25,0),FALSE)/HLOOKUP(2018,DEMANDS!$H$2:$CL$25,MATCH($E92,DEMANDS!$F$2:$F$25,0),FALSE)</f>
        <v>0.2649365103022418</v>
      </c>
      <c r="P92" s="10">
        <f>HLOOKUP(REG_TRA_DEMANDS!P$3,'BY-Demands'!$J$5:$AK$14,MATCH($E92,'BY-Demands'!$I$5:$I$14,0),FALSE)*HLOOKUP(REG_TRA_DEMANDS!$F92,DEMANDS!$H$2:$CL$25,MATCH($E92,DEMANDS!$F$2:$F$25,0),FALSE)/HLOOKUP(2018,DEMANDS!$H$2:$CL$25,MATCH($E92,DEMANDS!$F$2:$F$25,0),FALSE)</f>
        <v>0.30166896293698203</v>
      </c>
      <c r="Q92" s="10">
        <f>HLOOKUP(REG_TRA_DEMANDS!Q$3,'BY-Demands'!$J$5:$AK$14,MATCH($E92,'BY-Demands'!$I$5:$I$14,0),FALSE)*HLOOKUP(REG_TRA_DEMANDS!$F92,DEMANDS!$H$2:$CL$25,MATCH($E92,DEMANDS!$F$2:$F$25,0),FALSE)/HLOOKUP(2018,DEMANDS!$H$2:$CL$25,MATCH($E92,DEMANDS!$F$2:$F$25,0),FALSE)</f>
        <v>0.60972319580510259</v>
      </c>
      <c r="R92" s="10">
        <f>HLOOKUP(REG_TRA_DEMANDS!R$3,'BY-Demands'!$J$5:$AK$14,MATCH($E92,'BY-Demands'!$I$5:$I$14,0),FALSE)*HLOOKUP(REG_TRA_DEMANDS!$F92,DEMANDS!$H$2:$CL$25,MATCH($E92,DEMANDS!$F$2:$F$25,0),FALSE)/HLOOKUP(2018,DEMANDS!$H$2:$CL$25,MATCH($E92,DEMANDS!$F$2:$F$25,0),FALSE)</f>
        <v>0.40223403775058147</v>
      </c>
      <c r="S92" s="10">
        <f>HLOOKUP(REG_TRA_DEMANDS!S$3,'BY-Demands'!$J$5:$AK$14,MATCH($E92,'BY-Demands'!$I$5:$I$14,0),FALSE)*HLOOKUP(REG_TRA_DEMANDS!$F92,DEMANDS!$H$2:$CL$25,MATCH($E92,DEMANDS!$F$2:$F$25,0),FALSE)/HLOOKUP(2018,DEMANDS!$H$2:$CL$25,MATCH($E92,DEMANDS!$F$2:$F$25,0),FALSE)</f>
        <v>0.39581941046461111</v>
      </c>
      <c r="T92" s="10">
        <f>HLOOKUP(REG_TRA_DEMANDS!T$3,'BY-Demands'!$J$5:$AK$14,MATCH($E92,'BY-Demands'!$I$5:$I$14,0),FALSE)*HLOOKUP(REG_TRA_DEMANDS!$F92,DEMANDS!$H$2:$CL$25,MATCH($E92,DEMANDS!$F$2:$F$25,0),FALSE)/HLOOKUP(2018,DEMANDS!$H$2:$CL$25,MATCH($E92,DEMANDS!$F$2:$F$25,0),FALSE)</f>
        <v>2.1178499108458904</v>
      </c>
      <c r="U92" s="10">
        <f>HLOOKUP(REG_TRA_DEMANDS!U$3,'BY-Demands'!$J$5:$AK$14,MATCH($E92,'BY-Demands'!$I$5:$I$14,0),FALSE)*HLOOKUP(REG_TRA_DEMANDS!$F92,DEMANDS!$H$2:$CL$25,MATCH($E92,DEMANDS!$F$2:$F$25,0),FALSE)/HLOOKUP(2018,DEMANDS!$H$2:$CL$25,MATCH($E92,DEMANDS!$F$2:$F$25,0),FALSE)</f>
        <v>0.57623815878134854</v>
      </c>
      <c r="V92" s="10">
        <f>HLOOKUP(REG_TRA_DEMANDS!V$3,'BY-Demands'!$J$5:$AK$14,MATCH($E92,'BY-Demands'!$I$5:$I$14,0),FALSE)*HLOOKUP(REG_TRA_DEMANDS!$F92,DEMANDS!$H$2:$CL$25,MATCH($E92,DEMANDS!$F$2:$F$25,0),FALSE)/HLOOKUP(2018,DEMANDS!$H$2:$CL$25,MATCH($E92,DEMANDS!$F$2:$F$25,0),FALSE)</f>
        <v>0.64927415504635189</v>
      </c>
      <c r="W92" s="10">
        <f>HLOOKUP(REG_TRA_DEMANDS!W$3,'BY-Demands'!$J$5:$AK$14,MATCH($E92,'BY-Demands'!$I$5:$I$14,0),FALSE)*HLOOKUP(REG_TRA_DEMANDS!$F92,DEMANDS!$H$2:$CL$25,MATCH($E92,DEMANDS!$F$2:$F$25,0),FALSE)/HLOOKUP(2018,DEMANDS!$H$2:$CL$25,MATCH($E92,DEMANDS!$F$2:$F$25,0),FALSE)</f>
        <v>0.53152473465800487</v>
      </c>
      <c r="X92" s="10">
        <f>HLOOKUP(REG_TRA_DEMANDS!X$3,'BY-Demands'!$J$5:$AK$14,MATCH($E92,'BY-Demands'!$I$5:$I$14,0),FALSE)*HLOOKUP(REG_TRA_DEMANDS!$F92,DEMANDS!$H$2:$CL$25,MATCH($E92,DEMANDS!$F$2:$F$25,0),FALSE)/HLOOKUP(2018,DEMANDS!$H$2:$CL$25,MATCH($E92,DEMANDS!$F$2:$F$25,0),FALSE)</f>
        <v>0.4937146319813624</v>
      </c>
      <c r="Y92" s="10">
        <f>HLOOKUP(REG_TRA_DEMANDS!Y$3,'BY-Demands'!$J$5:$AK$14,MATCH($E92,'BY-Demands'!$I$5:$I$14,0),FALSE)*HLOOKUP(REG_TRA_DEMANDS!$F92,DEMANDS!$H$2:$CL$25,MATCH($E92,DEMANDS!$F$2:$F$25,0),FALSE)/HLOOKUP(2018,DEMANDS!$H$2:$CL$25,MATCH($E92,DEMANDS!$F$2:$F$25,0),FALSE)</f>
        <v>0.78836377218937392</v>
      </c>
      <c r="Z92" s="10">
        <f>HLOOKUP(REG_TRA_DEMANDS!Z$3,'BY-Demands'!$J$5:$AK$14,MATCH($E92,'BY-Demands'!$I$5:$I$14,0),FALSE)*HLOOKUP(REG_TRA_DEMANDS!$F92,DEMANDS!$H$2:$CL$25,MATCH($E92,DEMANDS!$F$2:$F$25,0),FALSE)/HLOOKUP(2018,DEMANDS!$H$2:$CL$25,MATCH($E92,DEMANDS!$F$2:$F$25,0),FALSE)</f>
        <v>0.10513950149455673</v>
      </c>
      <c r="AA92" s="10">
        <f>HLOOKUP(REG_TRA_DEMANDS!AA$3,'BY-Demands'!$J$5:$AK$14,MATCH($E92,'BY-Demands'!$I$5:$I$14,0),FALSE)*HLOOKUP(REG_TRA_DEMANDS!$F92,DEMANDS!$H$2:$CL$25,MATCH($E92,DEMANDS!$F$2:$F$25,0),FALSE)/HLOOKUP(2018,DEMANDS!$H$2:$CL$25,MATCH($E92,DEMANDS!$F$2:$F$25,0),FALSE)</f>
        <v>0.44402401759574556</v>
      </c>
      <c r="AB92" s="10">
        <f>HLOOKUP(REG_TRA_DEMANDS!AB$3,'BY-Demands'!$J$5:$AK$14,MATCH($E92,'BY-Demands'!$I$5:$I$14,0),FALSE)*HLOOKUP(REG_TRA_DEMANDS!$F92,DEMANDS!$H$2:$CL$25,MATCH($E92,DEMANDS!$F$2:$F$25,0),FALSE)/HLOOKUP(2018,DEMANDS!$H$2:$CL$25,MATCH($E92,DEMANDS!$F$2:$F$25,0),FALSE)</f>
        <v>0.19718106515663458</v>
      </c>
      <c r="AC92" s="10">
        <f>HLOOKUP(REG_TRA_DEMANDS!AC$3,'BY-Demands'!$J$5:$AK$14,MATCH($E92,'BY-Demands'!$I$5:$I$14,0),FALSE)*HLOOKUP(REG_TRA_DEMANDS!$F92,DEMANDS!$H$2:$CL$25,MATCH($E92,DEMANDS!$F$2:$F$25,0),FALSE)/HLOOKUP(2018,DEMANDS!$H$2:$CL$25,MATCH($E92,DEMANDS!$F$2:$F$25,0),FALSE)</f>
        <v>0.21502675166788746</v>
      </c>
      <c r="AD92" s="10">
        <f>HLOOKUP(REG_TRA_DEMANDS!AD$3,'BY-Demands'!$J$5:$AK$14,MATCH($E92,'BY-Demands'!$I$5:$I$14,0),FALSE)*HLOOKUP(REG_TRA_DEMANDS!$F92,DEMANDS!$H$2:$CL$25,MATCH($E92,DEMANDS!$F$2:$F$25,0),FALSE)/HLOOKUP(2018,DEMANDS!$H$2:$CL$25,MATCH($E92,DEMANDS!$F$2:$F$25,0),FALSE)</f>
        <v>0.24994091455028578</v>
      </c>
      <c r="AE92" s="10">
        <f>HLOOKUP(REG_TRA_DEMANDS!AE$3,'BY-Demands'!$J$5:$AK$14,MATCH($E92,'BY-Demands'!$I$5:$I$14,0),FALSE)*HLOOKUP(REG_TRA_DEMANDS!$F92,DEMANDS!$H$2:$CL$25,MATCH($E92,DEMANDS!$F$2:$F$25,0),FALSE)/HLOOKUP(2018,DEMANDS!$H$2:$CL$25,MATCH($E92,DEMANDS!$F$2:$F$25,0),FALSE)</f>
        <v>0.5223245388191694</v>
      </c>
      <c r="AF92" s="10">
        <f>HLOOKUP(REG_TRA_DEMANDS!AF$3,'BY-Demands'!$J$5:$AK$14,MATCH($E92,'BY-Demands'!$I$5:$I$14,0),FALSE)*HLOOKUP(REG_TRA_DEMANDS!$F92,DEMANDS!$H$2:$CL$25,MATCH($E92,DEMANDS!$F$2:$F$25,0),FALSE)/HLOOKUP(2018,DEMANDS!$H$2:$CL$25,MATCH($E92,DEMANDS!$F$2:$F$25,0),FALSE)</f>
        <v>0.20141347643068522</v>
      </c>
    </row>
    <row r="93" spans="4:32" x14ac:dyDescent="0.25">
      <c r="D93" s="1" t="s">
        <v>8</v>
      </c>
      <c r="E93" s="1" t="str">
        <f>DEMANDS!$F$20</f>
        <v>TRAF</v>
      </c>
      <c r="F93" s="1">
        <v>2028</v>
      </c>
      <c r="G93" s="10">
        <f>HLOOKUP(REG_TRA_DEMANDS!G$3,'BY-Demands'!$J$5:$AK$14,MATCH($E93,'BY-Demands'!$I$5:$I$14,0),FALSE)*HLOOKUP(REG_TRA_DEMANDS!$F93,DEMANDS!$H$2:$CL$25,MATCH($E93,DEMANDS!$F$2:$F$25,0),FALSE)/HLOOKUP(2018,DEMANDS!$H$2:$CL$25,MATCH($E93,DEMANDS!$F$2:$F$25,0),FALSE)</f>
        <v>0.2364850603334693</v>
      </c>
      <c r="H93" s="10">
        <f>HLOOKUP(REG_TRA_DEMANDS!H$3,'BY-Demands'!$J$5:$AK$14,MATCH($E93,'BY-Demands'!$I$5:$I$14,0),FALSE)*HLOOKUP(REG_TRA_DEMANDS!$F93,DEMANDS!$H$2:$CL$25,MATCH($E93,DEMANDS!$F$2:$F$25,0),FALSE)/HLOOKUP(2018,DEMANDS!$H$2:$CL$25,MATCH($E93,DEMANDS!$F$2:$F$25,0),FALSE)</f>
        <v>3.5320931190358702</v>
      </c>
      <c r="I93" s="10">
        <f>HLOOKUP(REG_TRA_DEMANDS!I$3,'BY-Demands'!$J$5:$AK$14,MATCH($E93,'BY-Demands'!$I$5:$I$14,0),FALSE)*HLOOKUP(REG_TRA_DEMANDS!$F93,DEMANDS!$H$2:$CL$25,MATCH($E93,DEMANDS!$F$2:$F$25,0),FALSE)/HLOOKUP(2018,DEMANDS!$H$2:$CL$25,MATCH($E93,DEMANDS!$F$2:$F$25,0),FALSE)</f>
        <v>0.64095949434697919</v>
      </c>
      <c r="J93" s="10">
        <f>HLOOKUP(REG_TRA_DEMANDS!J$3,'BY-Demands'!$J$5:$AK$14,MATCH($E93,'BY-Demands'!$I$5:$I$14,0),FALSE)*HLOOKUP(REG_TRA_DEMANDS!$F93,DEMANDS!$H$2:$CL$25,MATCH($E93,DEMANDS!$F$2:$F$25,0),FALSE)/HLOOKUP(2018,DEMANDS!$H$2:$CL$25,MATCH($E93,DEMANDS!$F$2:$F$25,0),FALSE)</f>
        <v>0.41219148294475516</v>
      </c>
      <c r="K93" s="10">
        <f>HLOOKUP(REG_TRA_DEMANDS!K$3,'BY-Demands'!$J$5:$AK$14,MATCH($E93,'BY-Demands'!$I$5:$I$14,0),FALSE)*HLOOKUP(REG_TRA_DEMANDS!$F93,DEMANDS!$H$2:$CL$25,MATCH($E93,DEMANDS!$F$2:$F$25,0),FALSE)/HLOOKUP(2018,DEMANDS!$H$2:$CL$25,MATCH($E93,DEMANDS!$F$2:$F$25,0),FALSE)</f>
        <v>0.29358415317056463</v>
      </c>
      <c r="L93" s="10">
        <f>HLOOKUP(REG_TRA_DEMANDS!L$3,'BY-Demands'!$J$5:$AK$14,MATCH($E93,'BY-Demands'!$I$5:$I$14,0),FALSE)*HLOOKUP(REG_TRA_DEMANDS!$F93,DEMANDS!$H$2:$CL$25,MATCH($E93,DEMANDS!$F$2:$F$25,0),FALSE)/HLOOKUP(2018,DEMANDS!$H$2:$CL$25,MATCH($E93,DEMANDS!$F$2:$F$25,0),FALSE)</f>
        <v>0.14167756936539114</v>
      </c>
      <c r="M93" s="10">
        <f>HLOOKUP(REG_TRA_DEMANDS!M$3,'BY-Demands'!$J$5:$AK$14,MATCH($E93,'BY-Demands'!$I$5:$I$14,0),FALSE)*HLOOKUP(REG_TRA_DEMANDS!$F93,DEMANDS!$H$2:$CL$25,MATCH($E93,DEMANDS!$F$2:$F$25,0),FALSE)/HLOOKUP(2018,DEMANDS!$H$2:$CL$25,MATCH($E93,DEMANDS!$F$2:$F$25,0),FALSE)</f>
        <v>0.37127163318149842</v>
      </c>
      <c r="N93" s="10">
        <f>HLOOKUP(REG_TRA_DEMANDS!N$3,'BY-Demands'!$J$5:$AK$14,MATCH($E93,'BY-Demands'!$I$5:$I$14,0),FALSE)*HLOOKUP(REG_TRA_DEMANDS!$F93,DEMANDS!$H$2:$CL$25,MATCH($E93,DEMANDS!$F$2:$F$25,0),FALSE)/HLOOKUP(2018,DEMANDS!$H$2:$CL$25,MATCH($E93,DEMANDS!$F$2:$F$25,0),FALSE)</f>
        <v>0.57446554093983593</v>
      </c>
      <c r="O93" s="10">
        <f>HLOOKUP(REG_TRA_DEMANDS!O$3,'BY-Demands'!$J$5:$AK$14,MATCH($E93,'BY-Demands'!$I$5:$I$14,0),FALSE)*HLOOKUP(REG_TRA_DEMANDS!$F93,DEMANDS!$H$2:$CL$25,MATCH($E93,DEMANDS!$F$2:$F$25,0),FALSE)/HLOOKUP(2018,DEMANDS!$H$2:$CL$25,MATCH($E93,DEMANDS!$F$2:$F$25,0),FALSE)</f>
        <v>0.27023524050828668</v>
      </c>
      <c r="P93" s="10">
        <f>HLOOKUP(REG_TRA_DEMANDS!P$3,'BY-Demands'!$J$5:$AK$14,MATCH($E93,'BY-Demands'!$I$5:$I$14,0),FALSE)*HLOOKUP(REG_TRA_DEMANDS!$F93,DEMANDS!$H$2:$CL$25,MATCH($E93,DEMANDS!$F$2:$F$25,0),FALSE)/HLOOKUP(2018,DEMANDS!$H$2:$CL$25,MATCH($E93,DEMANDS!$F$2:$F$25,0),FALSE)</f>
        <v>0.30770234219572168</v>
      </c>
      <c r="Q93" s="10">
        <f>HLOOKUP(REG_TRA_DEMANDS!Q$3,'BY-Demands'!$J$5:$AK$14,MATCH($E93,'BY-Demands'!$I$5:$I$14,0),FALSE)*HLOOKUP(REG_TRA_DEMANDS!$F93,DEMANDS!$H$2:$CL$25,MATCH($E93,DEMANDS!$F$2:$F$25,0),FALSE)/HLOOKUP(2018,DEMANDS!$H$2:$CL$25,MATCH($E93,DEMANDS!$F$2:$F$25,0),FALSE)</f>
        <v>0.62191765972120461</v>
      </c>
      <c r="R93" s="10">
        <f>HLOOKUP(REG_TRA_DEMANDS!R$3,'BY-Demands'!$J$5:$AK$14,MATCH($E93,'BY-Demands'!$I$5:$I$14,0),FALSE)*HLOOKUP(REG_TRA_DEMANDS!$F93,DEMANDS!$H$2:$CL$25,MATCH($E93,DEMANDS!$F$2:$F$25,0),FALSE)/HLOOKUP(2018,DEMANDS!$H$2:$CL$25,MATCH($E93,DEMANDS!$F$2:$F$25,0),FALSE)</f>
        <v>0.41027871850559305</v>
      </c>
      <c r="S93" s="10">
        <f>HLOOKUP(REG_TRA_DEMANDS!S$3,'BY-Demands'!$J$5:$AK$14,MATCH($E93,'BY-Demands'!$I$5:$I$14,0),FALSE)*HLOOKUP(REG_TRA_DEMANDS!$F93,DEMANDS!$H$2:$CL$25,MATCH($E93,DEMANDS!$F$2:$F$25,0),FALSE)/HLOOKUP(2018,DEMANDS!$H$2:$CL$25,MATCH($E93,DEMANDS!$F$2:$F$25,0),FALSE)</f>
        <v>0.40373579867390336</v>
      </c>
      <c r="T93" s="10">
        <f>HLOOKUP(REG_TRA_DEMANDS!T$3,'BY-Demands'!$J$5:$AK$14,MATCH($E93,'BY-Demands'!$I$5:$I$14,0),FALSE)*HLOOKUP(REG_TRA_DEMANDS!$F93,DEMANDS!$H$2:$CL$25,MATCH($E93,DEMANDS!$F$2:$F$25,0),FALSE)/HLOOKUP(2018,DEMANDS!$H$2:$CL$25,MATCH($E93,DEMANDS!$F$2:$F$25,0),FALSE)</f>
        <v>2.1602069090628082</v>
      </c>
      <c r="U93" s="10">
        <f>HLOOKUP(REG_TRA_DEMANDS!U$3,'BY-Demands'!$J$5:$AK$14,MATCH($E93,'BY-Demands'!$I$5:$I$14,0),FALSE)*HLOOKUP(REG_TRA_DEMANDS!$F93,DEMANDS!$H$2:$CL$25,MATCH($E93,DEMANDS!$F$2:$F$25,0),FALSE)/HLOOKUP(2018,DEMANDS!$H$2:$CL$25,MATCH($E93,DEMANDS!$F$2:$F$25,0),FALSE)</f>
        <v>0.58776292195697555</v>
      </c>
      <c r="V93" s="10">
        <f>HLOOKUP(REG_TRA_DEMANDS!V$3,'BY-Demands'!$J$5:$AK$14,MATCH($E93,'BY-Demands'!$I$5:$I$14,0),FALSE)*HLOOKUP(REG_TRA_DEMANDS!$F93,DEMANDS!$H$2:$CL$25,MATCH($E93,DEMANDS!$F$2:$F$25,0),FALSE)/HLOOKUP(2018,DEMANDS!$H$2:$CL$25,MATCH($E93,DEMANDS!$F$2:$F$25,0),FALSE)</f>
        <v>0.66225963814727884</v>
      </c>
      <c r="W93" s="10">
        <f>HLOOKUP(REG_TRA_DEMANDS!W$3,'BY-Demands'!$J$5:$AK$14,MATCH($E93,'BY-Demands'!$I$5:$I$14,0),FALSE)*HLOOKUP(REG_TRA_DEMANDS!$F93,DEMANDS!$H$2:$CL$25,MATCH($E93,DEMANDS!$F$2:$F$25,0),FALSE)/HLOOKUP(2018,DEMANDS!$H$2:$CL$25,MATCH($E93,DEMANDS!$F$2:$F$25,0),FALSE)</f>
        <v>0.542155229351165</v>
      </c>
      <c r="X93" s="10">
        <f>HLOOKUP(REG_TRA_DEMANDS!X$3,'BY-Demands'!$J$5:$AK$14,MATCH($E93,'BY-Demands'!$I$5:$I$14,0),FALSE)*HLOOKUP(REG_TRA_DEMANDS!$F93,DEMANDS!$H$2:$CL$25,MATCH($E93,DEMANDS!$F$2:$F$25,0),FALSE)/HLOOKUP(2018,DEMANDS!$H$2:$CL$25,MATCH($E93,DEMANDS!$F$2:$F$25,0),FALSE)</f>
        <v>0.5035889246209897</v>
      </c>
      <c r="Y93" s="10">
        <f>HLOOKUP(REG_TRA_DEMANDS!Y$3,'BY-Demands'!$J$5:$AK$14,MATCH($E93,'BY-Demands'!$I$5:$I$14,0),FALSE)*HLOOKUP(REG_TRA_DEMANDS!$F93,DEMANDS!$H$2:$CL$25,MATCH($E93,DEMANDS!$F$2:$F$25,0),FALSE)/HLOOKUP(2018,DEMANDS!$H$2:$CL$25,MATCH($E93,DEMANDS!$F$2:$F$25,0),FALSE)</f>
        <v>0.80413104763316123</v>
      </c>
      <c r="Z93" s="10">
        <f>HLOOKUP(REG_TRA_DEMANDS!Z$3,'BY-Demands'!$J$5:$AK$14,MATCH($E93,'BY-Demands'!$I$5:$I$14,0),FALSE)*HLOOKUP(REG_TRA_DEMANDS!$F93,DEMANDS!$H$2:$CL$25,MATCH($E93,DEMANDS!$F$2:$F$25,0),FALSE)/HLOOKUP(2018,DEMANDS!$H$2:$CL$25,MATCH($E93,DEMANDS!$F$2:$F$25,0),FALSE)</f>
        <v>0.10724229152444785</v>
      </c>
      <c r="AA93" s="10">
        <f>HLOOKUP(REG_TRA_DEMANDS!AA$3,'BY-Demands'!$J$5:$AK$14,MATCH($E93,'BY-Demands'!$I$5:$I$14,0),FALSE)*HLOOKUP(REG_TRA_DEMANDS!$F93,DEMANDS!$H$2:$CL$25,MATCH($E93,DEMANDS!$F$2:$F$25,0),FALSE)/HLOOKUP(2018,DEMANDS!$H$2:$CL$25,MATCH($E93,DEMANDS!$F$2:$F$25,0),FALSE)</f>
        <v>0.45290449794766052</v>
      </c>
      <c r="AB93" s="10">
        <f>HLOOKUP(REG_TRA_DEMANDS!AB$3,'BY-Demands'!$J$5:$AK$14,MATCH($E93,'BY-Demands'!$I$5:$I$14,0),FALSE)*HLOOKUP(REG_TRA_DEMANDS!$F93,DEMANDS!$H$2:$CL$25,MATCH($E93,DEMANDS!$F$2:$F$25,0),FALSE)/HLOOKUP(2018,DEMANDS!$H$2:$CL$25,MATCH($E93,DEMANDS!$F$2:$F$25,0),FALSE)</f>
        <v>0.20112468645976725</v>
      </c>
      <c r="AC93" s="10">
        <f>HLOOKUP(REG_TRA_DEMANDS!AC$3,'BY-Demands'!$J$5:$AK$14,MATCH($E93,'BY-Demands'!$I$5:$I$14,0),FALSE)*HLOOKUP(REG_TRA_DEMANDS!$F93,DEMANDS!$H$2:$CL$25,MATCH($E93,DEMANDS!$F$2:$F$25,0),FALSE)/HLOOKUP(2018,DEMANDS!$H$2:$CL$25,MATCH($E93,DEMANDS!$F$2:$F$25,0),FALSE)</f>
        <v>0.21932728670124518</v>
      </c>
      <c r="AD93" s="10">
        <f>HLOOKUP(REG_TRA_DEMANDS!AD$3,'BY-Demands'!$J$5:$AK$14,MATCH($E93,'BY-Demands'!$I$5:$I$14,0),FALSE)*HLOOKUP(REG_TRA_DEMANDS!$F93,DEMANDS!$H$2:$CL$25,MATCH($E93,DEMANDS!$F$2:$F$25,0),FALSE)/HLOOKUP(2018,DEMANDS!$H$2:$CL$25,MATCH($E93,DEMANDS!$F$2:$F$25,0),FALSE)</f>
        <v>0.25493973284129146</v>
      </c>
      <c r="AE93" s="10">
        <f>HLOOKUP(REG_TRA_DEMANDS!AE$3,'BY-Demands'!$J$5:$AK$14,MATCH($E93,'BY-Demands'!$I$5:$I$14,0),FALSE)*HLOOKUP(REG_TRA_DEMANDS!$F93,DEMANDS!$H$2:$CL$25,MATCH($E93,DEMANDS!$F$2:$F$25,0),FALSE)/HLOOKUP(2018,DEMANDS!$H$2:$CL$25,MATCH($E93,DEMANDS!$F$2:$F$25,0),FALSE)</f>
        <v>0.53277102959555278</v>
      </c>
      <c r="AF93" s="10">
        <f>HLOOKUP(REG_TRA_DEMANDS!AF$3,'BY-Demands'!$J$5:$AK$14,MATCH($E93,'BY-Demands'!$I$5:$I$14,0),FALSE)*HLOOKUP(REG_TRA_DEMANDS!$F93,DEMANDS!$H$2:$CL$25,MATCH($E93,DEMANDS!$F$2:$F$25,0),FALSE)/HLOOKUP(2018,DEMANDS!$H$2:$CL$25,MATCH($E93,DEMANDS!$F$2:$F$25,0),FALSE)</f>
        <v>0.2054417459592989</v>
      </c>
    </row>
    <row r="94" spans="4:32" x14ac:dyDescent="0.25">
      <c r="D94" s="1" t="s">
        <v>8</v>
      </c>
      <c r="E94" s="1" t="str">
        <f>DEMANDS!$F$20</f>
        <v>TRAF</v>
      </c>
      <c r="F94" s="1">
        <v>2029</v>
      </c>
      <c r="G94" s="10">
        <f>HLOOKUP(REG_TRA_DEMANDS!G$3,'BY-Demands'!$J$5:$AK$14,MATCH($E94,'BY-Demands'!$I$5:$I$14,0),FALSE)*HLOOKUP(REG_TRA_DEMANDS!$F94,DEMANDS!$H$2:$CL$25,MATCH($E94,DEMANDS!$F$2:$F$25,0),FALSE)/HLOOKUP(2018,DEMANDS!$H$2:$CL$25,MATCH($E94,DEMANDS!$F$2:$F$25,0),FALSE)</f>
        <v>0.24121476154013868</v>
      </c>
      <c r="H94" s="10">
        <f>HLOOKUP(REG_TRA_DEMANDS!H$3,'BY-Demands'!$J$5:$AK$14,MATCH($E94,'BY-Demands'!$I$5:$I$14,0),FALSE)*HLOOKUP(REG_TRA_DEMANDS!$F94,DEMANDS!$H$2:$CL$25,MATCH($E94,DEMANDS!$F$2:$F$25,0),FALSE)/HLOOKUP(2018,DEMANDS!$H$2:$CL$25,MATCH($E94,DEMANDS!$F$2:$F$25,0),FALSE)</f>
        <v>3.6027349814165874</v>
      </c>
      <c r="I94" s="10">
        <f>HLOOKUP(REG_TRA_DEMANDS!I$3,'BY-Demands'!$J$5:$AK$14,MATCH($E94,'BY-Demands'!$I$5:$I$14,0),FALSE)*HLOOKUP(REG_TRA_DEMANDS!$F94,DEMANDS!$H$2:$CL$25,MATCH($E94,DEMANDS!$F$2:$F$25,0),FALSE)/HLOOKUP(2018,DEMANDS!$H$2:$CL$25,MATCH($E94,DEMANDS!$F$2:$F$25,0),FALSE)</f>
        <v>0.65377868423391872</v>
      </c>
      <c r="J94" s="10">
        <f>HLOOKUP(REG_TRA_DEMANDS!J$3,'BY-Demands'!$J$5:$AK$14,MATCH($E94,'BY-Demands'!$I$5:$I$14,0),FALSE)*HLOOKUP(REG_TRA_DEMANDS!$F94,DEMANDS!$H$2:$CL$25,MATCH($E94,DEMANDS!$F$2:$F$25,0),FALSE)/HLOOKUP(2018,DEMANDS!$H$2:$CL$25,MATCH($E94,DEMANDS!$F$2:$F$25,0),FALSE)</f>
        <v>0.42043531260365025</v>
      </c>
      <c r="K94" s="10">
        <f>HLOOKUP(REG_TRA_DEMANDS!K$3,'BY-Demands'!$J$5:$AK$14,MATCH($E94,'BY-Demands'!$I$5:$I$14,0),FALSE)*HLOOKUP(REG_TRA_DEMANDS!$F94,DEMANDS!$H$2:$CL$25,MATCH($E94,DEMANDS!$F$2:$F$25,0),FALSE)/HLOOKUP(2018,DEMANDS!$H$2:$CL$25,MATCH($E94,DEMANDS!$F$2:$F$25,0),FALSE)</f>
        <v>0.29945583623397592</v>
      </c>
      <c r="L94" s="10">
        <f>HLOOKUP(REG_TRA_DEMANDS!L$3,'BY-Demands'!$J$5:$AK$14,MATCH($E94,'BY-Demands'!$I$5:$I$14,0),FALSE)*HLOOKUP(REG_TRA_DEMANDS!$F94,DEMANDS!$H$2:$CL$25,MATCH($E94,DEMANDS!$F$2:$F$25,0),FALSE)/HLOOKUP(2018,DEMANDS!$H$2:$CL$25,MATCH($E94,DEMANDS!$F$2:$F$25,0),FALSE)</f>
        <v>0.14451112075269895</v>
      </c>
      <c r="M94" s="10">
        <f>HLOOKUP(REG_TRA_DEMANDS!M$3,'BY-Demands'!$J$5:$AK$14,MATCH($E94,'BY-Demands'!$I$5:$I$14,0),FALSE)*HLOOKUP(REG_TRA_DEMANDS!$F94,DEMANDS!$H$2:$CL$25,MATCH($E94,DEMANDS!$F$2:$F$25,0),FALSE)/HLOOKUP(2018,DEMANDS!$H$2:$CL$25,MATCH($E94,DEMANDS!$F$2:$F$25,0),FALSE)</f>
        <v>0.37869706584512836</v>
      </c>
      <c r="N94" s="10">
        <f>HLOOKUP(REG_TRA_DEMANDS!N$3,'BY-Demands'!$J$5:$AK$14,MATCH($E94,'BY-Demands'!$I$5:$I$14,0),FALSE)*HLOOKUP(REG_TRA_DEMANDS!$F94,DEMANDS!$H$2:$CL$25,MATCH($E94,DEMANDS!$F$2:$F$25,0),FALSE)/HLOOKUP(2018,DEMANDS!$H$2:$CL$25,MATCH($E94,DEMANDS!$F$2:$F$25,0),FALSE)</f>
        <v>0.58595485175863271</v>
      </c>
      <c r="O94" s="10">
        <f>HLOOKUP(REG_TRA_DEMANDS!O$3,'BY-Demands'!$J$5:$AK$14,MATCH($E94,'BY-Demands'!$I$5:$I$14,0),FALSE)*HLOOKUP(REG_TRA_DEMANDS!$F94,DEMANDS!$H$2:$CL$25,MATCH($E94,DEMANDS!$F$2:$F$25,0),FALSE)/HLOOKUP(2018,DEMANDS!$H$2:$CL$25,MATCH($E94,DEMANDS!$F$2:$F$25,0),FALSE)</f>
        <v>0.27563994531845237</v>
      </c>
      <c r="P94" s="10">
        <f>HLOOKUP(REG_TRA_DEMANDS!P$3,'BY-Demands'!$J$5:$AK$14,MATCH($E94,'BY-Demands'!$I$5:$I$14,0),FALSE)*HLOOKUP(REG_TRA_DEMANDS!$F94,DEMANDS!$H$2:$CL$25,MATCH($E94,DEMANDS!$F$2:$F$25,0),FALSE)/HLOOKUP(2018,DEMANDS!$H$2:$CL$25,MATCH($E94,DEMANDS!$F$2:$F$25,0),FALSE)</f>
        <v>0.31385638903963609</v>
      </c>
      <c r="Q94" s="10">
        <f>HLOOKUP(REG_TRA_DEMANDS!Q$3,'BY-Demands'!$J$5:$AK$14,MATCH($E94,'BY-Demands'!$I$5:$I$14,0),FALSE)*HLOOKUP(REG_TRA_DEMANDS!$F94,DEMANDS!$H$2:$CL$25,MATCH($E94,DEMANDS!$F$2:$F$25,0),FALSE)/HLOOKUP(2018,DEMANDS!$H$2:$CL$25,MATCH($E94,DEMANDS!$F$2:$F$25,0),FALSE)</f>
        <v>0.63435601291562871</v>
      </c>
      <c r="R94" s="10">
        <f>HLOOKUP(REG_TRA_DEMANDS!R$3,'BY-Demands'!$J$5:$AK$14,MATCH($E94,'BY-Demands'!$I$5:$I$14,0),FALSE)*HLOOKUP(REG_TRA_DEMANDS!$F94,DEMANDS!$H$2:$CL$25,MATCH($E94,DEMANDS!$F$2:$F$25,0),FALSE)/HLOOKUP(2018,DEMANDS!$H$2:$CL$25,MATCH($E94,DEMANDS!$F$2:$F$25,0),FALSE)</f>
        <v>0.41848429287570493</v>
      </c>
      <c r="S94" s="10">
        <f>HLOOKUP(REG_TRA_DEMANDS!S$3,'BY-Demands'!$J$5:$AK$14,MATCH($E94,'BY-Demands'!$I$5:$I$14,0),FALSE)*HLOOKUP(REG_TRA_DEMANDS!$F94,DEMANDS!$H$2:$CL$25,MATCH($E94,DEMANDS!$F$2:$F$25,0),FALSE)/HLOOKUP(2018,DEMANDS!$H$2:$CL$25,MATCH($E94,DEMANDS!$F$2:$F$25,0),FALSE)</f>
        <v>0.41181051464738144</v>
      </c>
      <c r="T94" s="10">
        <f>HLOOKUP(REG_TRA_DEMANDS!T$3,'BY-Demands'!$J$5:$AK$14,MATCH($E94,'BY-Demands'!$I$5:$I$14,0),FALSE)*HLOOKUP(REG_TRA_DEMANDS!$F94,DEMANDS!$H$2:$CL$25,MATCH($E94,DEMANDS!$F$2:$F$25,0),FALSE)/HLOOKUP(2018,DEMANDS!$H$2:$CL$25,MATCH($E94,DEMANDS!$F$2:$F$25,0),FALSE)</f>
        <v>2.2034110472440642</v>
      </c>
      <c r="U94" s="10">
        <f>HLOOKUP(REG_TRA_DEMANDS!U$3,'BY-Demands'!$J$5:$AK$14,MATCH($E94,'BY-Demands'!$I$5:$I$14,0),FALSE)*HLOOKUP(REG_TRA_DEMANDS!$F94,DEMANDS!$H$2:$CL$25,MATCH($E94,DEMANDS!$F$2:$F$25,0),FALSE)/HLOOKUP(2018,DEMANDS!$H$2:$CL$25,MATCH($E94,DEMANDS!$F$2:$F$25,0),FALSE)</f>
        <v>0.59951818039611493</v>
      </c>
      <c r="V94" s="10">
        <f>HLOOKUP(REG_TRA_DEMANDS!V$3,'BY-Demands'!$J$5:$AK$14,MATCH($E94,'BY-Demands'!$I$5:$I$14,0),FALSE)*HLOOKUP(REG_TRA_DEMANDS!$F94,DEMANDS!$H$2:$CL$25,MATCH($E94,DEMANDS!$F$2:$F$25,0),FALSE)/HLOOKUP(2018,DEMANDS!$H$2:$CL$25,MATCH($E94,DEMANDS!$F$2:$F$25,0),FALSE)</f>
        <v>0.6755048309102244</v>
      </c>
      <c r="W94" s="10">
        <f>HLOOKUP(REG_TRA_DEMANDS!W$3,'BY-Demands'!$J$5:$AK$14,MATCH($E94,'BY-Demands'!$I$5:$I$14,0),FALSE)*HLOOKUP(REG_TRA_DEMANDS!$F94,DEMANDS!$H$2:$CL$25,MATCH($E94,DEMANDS!$F$2:$F$25,0),FALSE)/HLOOKUP(2018,DEMANDS!$H$2:$CL$25,MATCH($E94,DEMANDS!$F$2:$F$25,0),FALSE)</f>
        <v>0.5529983339381882</v>
      </c>
      <c r="X94" s="10">
        <f>HLOOKUP(REG_TRA_DEMANDS!X$3,'BY-Demands'!$J$5:$AK$14,MATCH($E94,'BY-Demands'!$I$5:$I$14,0),FALSE)*HLOOKUP(REG_TRA_DEMANDS!$F94,DEMANDS!$H$2:$CL$25,MATCH($E94,DEMANDS!$F$2:$F$25,0),FALSE)/HLOOKUP(2018,DEMANDS!$H$2:$CL$25,MATCH($E94,DEMANDS!$F$2:$F$25,0),FALSE)</f>
        <v>0.51366070311340939</v>
      </c>
      <c r="Y94" s="10">
        <f>HLOOKUP(REG_TRA_DEMANDS!Y$3,'BY-Demands'!$J$5:$AK$14,MATCH($E94,'BY-Demands'!$I$5:$I$14,0),FALSE)*HLOOKUP(REG_TRA_DEMANDS!$F94,DEMANDS!$H$2:$CL$25,MATCH($E94,DEMANDS!$F$2:$F$25,0),FALSE)/HLOOKUP(2018,DEMANDS!$H$2:$CL$25,MATCH($E94,DEMANDS!$F$2:$F$25,0),FALSE)</f>
        <v>0.82021366858582456</v>
      </c>
      <c r="Z94" s="10">
        <f>HLOOKUP(REG_TRA_DEMANDS!Z$3,'BY-Demands'!$J$5:$AK$14,MATCH($E94,'BY-Demands'!$I$5:$I$14,0),FALSE)*HLOOKUP(REG_TRA_DEMANDS!$F94,DEMANDS!$H$2:$CL$25,MATCH($E94,DEMANDS!$F$2:$F$25,0),FALSE)/HLOOKUP(2018,DEMANDS!$H$2:$CL$25,MATCH($E94,DEMANDS!$F$2:$F$25,0),FALSE)</f>
        <v>0.1093871373549368</v>
      </c>
      <c r="AA94" s="10">
        <f>HLOOKUP(REG_TRA_DEMANDS!AA$3,'BY-Demands'!$J$5:$AK$14,MATCH($E94,'BY-Demands'!$I$5:$I$14,0),FALSE)*HLOOKUP(REG_TRA_DEMANDS!$F94,DEMANDS!$H$2:$CL$25,MATCH($E94,DEMANDS!$F$2:$F$25,0),FALSE)/HLOOKUP(2018,DEMANDS!$H$2:$CL$25,MATCH($E94,DEMANDS!$F$2:$F$25,0),FALSE)</f>
        <v>0.46196258790661365</v>
      </c>
      <c r="AB94" s="10">
        <f>HLOOKUP(REG_TRA_DEMANDS!AB$3,'BY-Demands'!$J$5:$AK$14,MATCH($E94,'BY-Demands'!$I$5:$I$14,0),FALSE)*HLOOKUP(REG_TRA_DEMANDS!$F94,DEMANDS!$H$2:$CL$25,MATCH($E94,DEMANDS!$F$2:$F$25,0),FALSE)/HLOOKUP(2018,DEMANDS!$H$2:$CL$25,MATCH($E94,DEMANDS!$F$2:$F$25,0),FALSE)</f>
        <v>0.20514718018896261</v>
      </c>
      <c r="AC94" s="10">
        <f>HLOOKUP(REG_TRA_DEMANDS!AC$3,'BY-Demands'!$J$5:$AK$14,MATCH($E94,'BY-Demands'!$I$5:$I$14,0),FALSE)*HLOOKUP(REG_TRA_DEMANDS!$F94,DEMANDS!$H$2:$CL$25,MATCH($E94,DEMANDS!$F$2:$F$25,0),FALSE)/HLOOKUP(2018,DEMANDS!$H$2:$CL$25,MATCH($E94,DEMANDS!$F$2:$F$25,0),FALSE)</f>
        <v>0.2237138324352701</v>
      </c>
      <c r="AD94" s="10">
        <f>HLOOKUP(REG_TRA_DEMANDS!AD$3,'BY-Demands'!$J$5:$AK$14,MATCH($E94,'BY-Demands'!$I$5:$I$14,0),FALSE)*HLOOKUP(REG_TRA_DEMANDS!$F94,DEMANDS!$H$2:$CL$25,MATCH($E94,DEMANDS!$F$2:$F$25,0),FALSE)/HLOOKUP(2018,DEMANDS!$H$2:$CL$25,MATCH($E94,DEMANDS!$F$2:$F$25,0),FALSE)</f>
        <v>0.26003852749811729</v>
      </c>
      <c r="AE94" s="10">
        <f>HLOOKUP(REG_TRA_DEMANDS!AE$3,'BY-Demands'!$J$5:$AK$14,MATCH($E94,'BY-Demands'!$I$5:$I$14,0),FALSE)*HLOOKUP(REG_TRA_DEMANDS!$F94,DEMANDS!$H$2:$CL$25,MATCH($E94,DEMANDS!$F$2:$F$25,0),FALSE)/HLOOKUP(2018,DEMANDS!$H$2:$CL$25,MATCH($E94,DEMANDS!$F$2:$F$25,0),FALSE)</f>
        <v>0.54342645018746383</v>
      </c>
      <c r="AF94" s="10">
        <f>HLOOKUP(REG_TRA_DEMANDS!AF$3,'BY-Demands'!$J$5:$AK$14,MATCH($E94,'BY-Demands'!$I$5:$I$14,0),FALSE)*HLOOKUP(REG_TRA_DEMANDS!$F94,DEMANDS!$H$2:$CL$25,MATCH($E94,DEMANDS!$F$2:$F$25,0),FALSE)/HLOOKUP(2018,DEMANDS!$H$2:$CL$25,MATCH($E94,DEMANDS!$F$2:$F$25,0),FALSE)</f>
        <v>0.20955058087848485</v>
      </c>
    </row>
    <row r="95" spans="4:32" x14ac:dyDescent="0.25">
      <c r="D95" s="1" t="s">
        <v>8</v>
      </c>
      <c r="E95" s="1" t="str">
        <f>DEMANDS!$F$20</f>
        <v>TRAF</v>
      </c>
      <c r="F95" s="1">
        <v>2030</v>
      </c>
      <c r="G95" s="10">
        <f>HLOOKUP(REG_TRA_DEMANDS!G$3,'BY-Demands'!$J$5:$AK$14,MATCH($E95,'BY-Demands'!$I$5:$I$14,0),FALSE)*HLOOKUP(REG_TRA_DEMANDS!$F95,DEMANDS!$H$2:$CL$25,MATCH($E95,DEMANDS!$F$2:$F$25,0),FALSE)/HLOOKUP(2018,DEMANDS!$H$2:$CL$25,MATCH($E95,DEMANDS!$F$2:$F$25,0),FALSE)</f>
        <v>0.24603905677094148</v>
      </c>
      <c r="H95" s="10">
        <f>HLOOKUP(REG_TRA_DEMANDS!H$3,'BY-Demands'!$J$5:$AK$14,MATCH($E95,'BY-Demands'!$I$5:$I$14,0),FALSE)*HLOOKUP(REG_TRA_DEMANDS!$F95,DEMANDS!$H$2:$CL$25,MATCH($E95,DEMANDS!$F$2:$F$25,0),FALSE)/HLOOKUP(2018,DEMANDS!$H$2:$CL$25,MATCH($E95,DEMANDS!$F$2:$F$25,0),FALSE)</f>
        <v>3.6747896810449197</v>
      </c>
      <c r="I95" s="10">
        <f>HLOOKUP(REG_TRA_DEMANDS!I$3,'BY-Demands'!$J$5:$AK$14,MATCH($E95,'BY-Demands'!$I$5:$I$14,0),FALSE)*HLOOKUP(REG_TRA_DEMANDS!$F95,DEMANDS!$H$2:$CL$25,MATCH($E95,DEMANDS!$F$2:$F$25,0),FALSE)/HLOOKUP(2018,DEMANDS!$H$2:$CL$25,MATCH($E95,DEMANDS!$F$2:$F$25,0),FALSE)</f>
        <v>0.6668542579185972</v>
      </c>
      <c r="J95" s="10">
        <f>HLOOKUP(REG_TRA_DEMANDS!J$3,'BY-Demands'!$J$5:$AK$14,MATCH($E95,'BY-Demands'!$I$5:$I$14,0),FALSE)*HLOOKUP(REG_TRA_DEMANDS!$F95,DEMANDS!$H$2:$CL$25,MATCH($E95,DEMANDS!$F$2:$F$25,0),FALSE)/HLOOKUP(2018,DEMANDS!$H$2:$CL$25,MATCH($E95,DEMANDS!$F$2:$F$25,0),FALSE)</f>
        <v>0.42884401885572321</v>
      </c>
      <c r="K95" s="10">
        <f>HLOOKUP(REG_TRA_DEMANDS!K$3,'BY-Demands'!$J$5:$AK$14,MATCH($E95,'BY-Demands'!$I$5:$I$14,0),FALSE)*HLOOKUP(REG_TRA_DEMANDS!$F95,DEMANDS!$H$2:$CL$25,MATCH($E95,DEMANDS!$F$2:$F$25,0),FALSE)/HLOOKUP(2018,DEMANDS!$H$2:$CL$25,MATCH($E95,DEMANDS!$F$2:$F$25,0),FALSE)</f>
        <v>0.30544495295865542</v>
      </c>
      <c r="L95" s="10">
        <f>HLOOKUP(REG_TRA_DEMANDS!L$3,'BY-Demands'!$J$5:$AK$14,MATCH($E95,'BY-Demands'!$I$5:$I$14,0),FALSE)*HLOOKUP(REG_TRA_DEMANDS!$F95,DEMANDS!$H$2:$CL$25,MATCH($E95,DEMANDS!$F$2:$F$25,0),FALSE)/HLOOKUP(2018,DEMANDS!$H$2:$CL$25,MATCH($E95,DEMANDS!$F$2:$F$25,0),FALSE)</f>
        <v>0.14740134316775294</v>
      </c>
      <c r="M95" s="10">
        <f>HLOOKUP(REG_TRA_DEMANDS!M$3,'BY-Demands'!$J$5:$AK$14,MATCH($E95,'BY-Demands'!$I$5:$I$14,0),FALSE)*HLOOKUP(REG_TRA_DEMANDS!$F95,DEMANDS!$H$2:$CL$25,MATCH($E95,DEMANDS!$F$2:$F$25,0),FALSE)/HLOOKUP(2018,DEMANDS!$H$2:$CL$25,MATCH($E95,DEMANDS!$F$2:$F$25,0),FALSE)</f>
        <v>0.386271007162031</v>
      </c>
      <c r="N95" s="10">
        <f>HLOOKUP(REG_TRA_DEMANDS!N$3,'BY-Demands'!$J$5:$AK$14,MATCH($E95,'BY-Demands'!$I$5:$I$14,0),FALSE)*HLOOKUP(REG_TRA_DEMANDS!$F95,DEMANDS!$H$2:$CL$25,MATCH($E95,DEMANDS!$F$2:$F$25,0),FALSE)/HLOOKUP(2018,DEMANDS!$H$2:$CL$25,MATCH($E95,DEMANDS!$F$2:$F$25,0),FALSE)</f>
        <v>0.59767394879380531</v>
      </c>
      <c r="O95" s="10">
        <f>HLOOKUP(REG_TRA_DEMANDS!O$3,'BY-Demands'!$J$5:$AK$14,MATCH($E95,'BY-Demands'!$I$5:$I$14,0),FALSE)*HLOOKUP(REG_TRA_DEMANDS!$F95,DEMANDS!$H$2:$CL$25,MATCH($E95,DEMANDS!$F$2:$F$25,0),FALSE)/HLOOKUP(2018,DEMANDS!$H$2:$CL$25,MATCH($E95,DEMANDS!$F$2:$F$25,0),FALSE)</f>
        <v>0.28115274422482139</v>
      </c>
      <c r="P95" s="10">
        <f>HLOOKUP(REG_TRA_DEMANDS!P$3,'BY-Demands'!$J$5:$AK$14,MATCH($E95,'BY-Demands'!$I$5:$I$14,0),FALSE)*HLOOKUP(REG_TRA_DEMANDS!$F95,DEMANDS!$H$2:$CL$25,MATCH($E95,DEMANDS!$F$2:$F$25,0),FALSE)/HLOOKUP(2018,DEMANDS!$H$2:$CL$25,MATCH($E95,DEMANDS!$F$2:$F$25,0),FALSE)</f>
        <v>0.32013351682042884</v>
      </c>
      <c r="Q95" s="10">
        <f>HLOOKUP(REG_TRA_DEMANDS!Q$3,'BY-Demands'!$J$5:$AK$14,MATCH($E95,'BY-Demands'!$I$5:$I$14,0),FALSE)*HLOOKUP(REG_TRA_DEMANDS!$F95,DEMANDS!$H$2:$CL$25,MATCH($E95,DEMANDS!$F$2:$F$25,0),FALSE)/HLOOKUP(2018,DEMANDS!$H$2:$CL$25,MATCH($E95,DEMANDS!$F$2:$F$25,0),FALSE)</f>
        <v>0.64704313317394124</v>
      </c>
      <c r="R95" s="10">
        <f>HLOOKUP(REG_TRA_DEMANDS!R$3,'BY-Demands'!$J$5:$AK$14,MATCH($E95,'BY-Demands'!$I$5:$I$14,0),FALSE)*HLOOKUP(REG_TRA_DEMANDS!$F95,DEMANDS!$H$2:$CL$25,MATCH($E95,DEMANDS!$F$2:$F$25,0),FALSE)/HLOOKUP(2018,DEMANDS!$H$2:$CL$25,MATCH($E95,DEMANDS!$F$2:$F$25,0),FALSE)</f>
        <v>0.42685397873321906</v>
      </c>
      <c r="S95" s="10">
        <f>HLOOKUP(REG_TRA_DEMANDS!S$3,'BY-Demands'!$J$5:$AK$14,MATCH($E95,'BY-Demands'!$I$5:$I$14,0),FALSE)*HLOOKUP(REG_TRA_DEMANDS!$F95,DEMANDS!$H$2:$CL$25,MATCH($E95,DEMANDS!$F$2:$F$25,0),FALSE)/HLOOKUP(2018,DEMANDS!$H$2:$CL$25,MATCH($E95,DEMANDS!$F$2:$F$25,0),FALSE)</f>
        <v>0.42004672494032907</v>
      </c>
      <c r="T95" s="10">
        <f>HLOOKUP(REG_TRA_DEMANDS!T$3,'BY-Demands'!$J$5:$AK$14,MATCH($E95,'BY-Demands'!$I$5:$I$14,0),FALSE)*HLOOKUP(REG_TRA_DEMANDS!$F95,DEMANDS!$H$2:$CL$25,MATCH($E95,DEMANDS!$F$2:$F$25,0),FALSE)/HLOOKUP(2018,DEMANDS!$H$2:$CL$25,MATCH($E95,DEMANDS!$F$2:$F$25,0),FALSE)</f>
        <v>2.2474792681889455</v>
      </c>
      <c r="U95" s="10">
        <f>HLOOKUP(REG_TRA_DEMANDS!U$3,'BY-Demands'!$J$5:$AK$14,MATCH($E95,'BY-Demands'!$I$5:$I$14,0),FALSE)*HLOOKUP(REG_TRA_DEMANDS!$F95,DEMANDS!$H$2:$CL$25,MATCH($E95,DEMANDS!$F$2:$F$25,0),FALSE)/HLOOKUP(2018,DEMANDS!$H$2:$CL$25,MATCH($E95,DEMANDS!$F$2:$F$25,0),FALSE)</f>
        <v>0.61150854400403731</v>
      </c>
      <c r="V95" s="10">
        <f>HLOOKUP(REG_TRA_DEMANDS!V$3,'BY-Demands'!$J$5:$AK$14,MATCH($E95,'BY-Demands'!$I$5:$I$14,0),FALSE)*HLOOKUP(REG_TRA_DEMANDS!$F95,DEMANDS!$H$2:$CL$25,MATCH($E95,DEMANDS!$F$2:$F$25,0),FALSE)/HLOOKUP(2018,DEMANDS!$H$2:$CL$25,MATCH($E95,DEMANDS!$F$2:$F$25,0),FALSE)</f>
        <v>0.68901492752842886</v>
      </c>
      <c r="W95" s="10">
        <f>HLOOKUP(REG_TRA_DEMANDS!W$3,'BY-Demands'!$J$5:$AK$14,MATCH($E95,'BY-Demands'!$I$5:$I$14,0),FALSE)*HLOOKUP(REG_TRA_DEMANDS!$F95,DEMANDS!$H$2:$CL$25,MATCH($E95,DEMANDS!$F$2:$F$25,0),FALSE)/HLOOKUP(2018,DEMANDS!$H$2:$CL$25,MATCH($E95,DEMANDS!$F$2:$F$25,0),FALSE)</f>
        <v>0.56405830061695206</v>
      </c>
      <c r="X95" s="10">
        <f>HLOOKUP(REG_TRA_DEMANDS!X$3,'BY-Demands'!$J$5:$AK$14,MATCH($E95,'BY-Demands'!$I$5:$I$14,0),FALSE)*HLOOKUP(REG_TRA_DEMANDS!$F95,DEMANDS!$H$2:$CL$25,MATCH($E95,DEMANDS!$F$2:$F$25,0),FALSE)/HLOOKUP(2018,DEMANDS!$H$2:$CL$25,MATCH($E95,DEMANDS!$F$2:$F$25,0),FALSE)</f>
        <v>0.52393391717567761</v>
      </c>
      <c r="Y95" s="10">
        <f>HLOOKUP(REG_TRA_DEMANDS!Y$3,'BY-Demands'!$J$5:$AK$14,MATCH($E95,'BY-Demands'!$I$5:$I$14,0),FALSE)*HLOOKUP(REG_TRA_DEMANDS!$F95,DEMANDS!$H$2:$CL$25,MATCH($E95,DEMANDS!$F$2:$F$25,0),FALSE)/HLOOKUP(2018,DEMANDS!$H$2:$CL$25,MATCH($E95,DEMANDS!$F$2:$F$25,0),FALSE)</f>
        <v>0.83661794195754102</v>
      </c>
      <c r="Z95" s="10">
        <f>HLOOKUP(REG_TRA_DEMANDS!Z$3,'BY-Demands'!$J$5:$AK$14,MATCH($E95,'BY-Demands'!$I$5:$I$14,0),FALSE)*HLOOKUP(REG_TRA_DEMANDS!$F95,DEMANDS!$H$2:$CL$25,MATCH($E95,DEMANDS!$F$2:$F$25,0),FALSE)/HLOOKUP(2018,DEMANDS!$H$2:$CL$25,MATCH($E95,DEMANDS!$F$2:$F$25,0),FALSE)</f>
        <v>0.11157488010203555</v>
      </c>
      <c r="AA95" s="10">
        <f>HLOOKUP(REG_TRA_DEMANDS!AA$3,'BY-Demands'!$J$5:$AK$14,MATCH($E95,'BY-Demands'!$I$5:$I$14,0),FALSE)*HLOOKUP(REG_TRA_DEMANDS!$F95,DEMANDS!$H$2:$CL$25,MATCH($E95,DEMANDS!$F$2:$F$25,0),FALSE)/HLOOKUP(2018,DEMANDS!$H$2:$CL$25,MATCH($E95,DEMANDS!$F$2:$F$25,0),FALSE)</f>
        <v>0.47120183966474594</v>
      </c>
      <c r="AB95" s="10">
        <f>HLOOKUP(REG_TRA_DEMANDS!AB$3,'BY-Demands'!$J$5:$AK$14,MATCH($E95,'BY-Demands'!$I$5:$I$14,0),FALSE)*HLOOKUP(REG_TRA_DEMANDS!$F95,DEMANDS!$H$2:$CL$25,MATCH($E95,DEMANDS!$F$2:$F$25,0),FALSE)/HLOOKUP(2018,DEMANDS!$H$2:$CL$25,MATCH($E95,DEMANDS!$F$2:$F$25,0),FALSE)</f>
        <v>0.20925012379274185</v>
      </c>
      <c r="AC95" s="10">
        <f>HLOOKUP(REG_TRA_DEMANDS!AC$3,'BY-Demands'!$J$5:$AK$14,MATCH($E95,'BY-Demands'!$I$5:$I$14,0),FALSE)*HLOOKUP(REG_TRA_DEMANDS!$F95,DEMANDS!$H$2:$CL$25,MATCH($E95,DEMANDS!$F$2:$F$25,0),FALSE)/HLOOKUP(2018,DEMANDS!$H$2:$CL$25,MATCH($E95,DEMANDS!$F$2:$F$25,0),FALSE)</f>
        <v>0.22818810908397552</v>
      </c>
      <c r="AD95" s="10">
        <f>HLOOKUP(REG_TRA_DEMANDS!AD$3,'BY-Demands'!$J$5:$AK$14,MATCH($E95,'BY-Demands'!$I$5:$I$14,0),FALSE)*HLOOKUP(REG_TRA_DEMANDS!$F95,DEMANDS!$H$2:$CL$25,MATCH($E95,DEMANDS!$F$2:$F$25,0),FALSE)/HLOOKUP(2018,DEMANDS!$H$2:$CL$25,MATCH($E95,DEMANDS!$F$2:$F$25,0),FALSE)</f>
        <v>0.26523929804807966</v>
      </c>
      <c r="AE95" s="10">
        <f>HLOOKUP(REG_TRA_DEMANDS!AE$3,'BY-Demands'!$J$5:$AK$14,MATCH($E95,'BY-Demands'!$I$5:$I$14,0),FALSE)*HLOOKUP(REG_TRA_DEMANDS!$F95,DEMANDS!$H$2:$CL$25,MATCH($E95,DEMANDS!$F$2:$F$25,0),FALSE)/HLOOKUP(2018,DEMANDS!$H$2:$CL$25,MATCH($E95,DEMANDS!$F$2:$F$25,0),FALSE)</f>
        <v>0.55429497919121307</v>
      </c>
      <c r="AF95" s="10">
        <f>HLOOKUP(REG_TRA_DEMANDS!AF$3,'BY-Demands'!$J$5:$AK$14,MATCH($E95,'BY-Demands'!$I$5:$I$14,0),FALSE)*HLOOKUP(REG_TRA_DEMANDS!$F95,DEMANDS!$H$2:$CL$25,MATCH($E95,DEMANDS!$F$2:$F$25,0),FALSE)/HLOOKUP(2018,DEMANDS!$H$2:$CL$25,MATCH($E95,DEMANDS!$F$2:$F$25,0),FALSE)</f>
        <v>0.21374159249605457</v>
      </c>
    </row>
    <row r="96" spans="4:32" x14ac:dyDescent="0.25">
      <c r="D96" s="1" t="s">
        <v>8</v>
      </c>
      <c r="E96" s="1" t="str">
        <f>DEMANDS!$F$20</f>
        <v>TRAF</v>
      </c>
      <c r="F96" s="1">
        <v>2031</v>
      </c>
      <c r="G96" s="10">
        <f>HLOOKUP(REG_TRA_DEMANDS!G$3,'BY-Demands'!$J$5:$AK$14,MATCH($E96,'BY-Demands'!$I$5:$I$14,0),FALSE)*HLOOKUP(REG_TRA_DEMANDS!$F96,DEMANDS!$H$2:$CL$25,MATCH($E96,DEMANDS!$F$2:$F$25,0),FALSE)/HLOOKUP(2018,DEMANDS!$H$2:$CL$25,MATCH($E96,DEMANDS!$F$2:$F$25,0),FALSE)</f>
        <v>0.25169795507667314</v>
      </c>
      <c r="H96" s="10">
        <f>HLOOKUP(REG_TRA_DEMANDS!H$3,'BY-Demands'!$J$5:$AK$14,MATCH($E96,'BY-Demands'!$I$5:$I$14,0),FALSE)*HLOOKUP(REG_TRA_DEMANDS!$F96,DEMANDS!$H$2:$CL$25,MATCH($E96,DEMANDS!$F$2:$F$25,0),FALSE)/HLOOKUP(2018,DEMANDS!$H$2:$CL$25,MATCH($E96,DEMANDS!$F$2:$F$25,0),FALSE)</f>
        <v>3.7593098437089525</v>
      </c>
      <c r="I96" s="10">
        <f>HLOOKUP(REG_TRA_DEMANDS!I$3,'BY-Demands'!$J$5:$AK$14,MATCH($E96,'BY-Demands'!$I$5:$I$14,0),FALSE)*HLOOKUP(REG_TRA_DEMANDS!$F96,DEMANDS!$H$2:$CL$25,MATCH($E96,DEMANDS!$F$2:$F$25,0),FALSE)/HLOOKUP(2018,DEMANDS!$H$2:$CL$25,MATCH($E96,DEMANDS!$F$2:$F$25,0),FALSE)</f>
        <v>0.68219190585072498</v>
      </c>
      <c r="J96" s="10">
        <f>HLOOKUP(REG_TRA_DEMANDS!J$3,'BY-Demands'!$J$5:$AK$14,MATCH($E96,'BY-Demands'!$I$5:$I$14,0),FALSE)*HLOOKUP(REG_TRA_DEMANDS!$F96,DEMANDS!$H$2:$CL$25,MATCH($E96,DEMANDS!$F$2:$F$25,0),FALSE)/HLOOKUP(2018,DEMANDS!$H$2:$CL$25,MATCH($E96,DEMANDS!$F$2:$F$25,0),FALSE)</f>
        <v>0.43870743128940498</v>
      </c>
      <c r="K96" s="10">
        <f>HLOOKUP(REG_TRA_DEMANDS!K$3,'BY-Demands'!$J$5:$AK$14,MATCH($E96,'BY-Demands'!$I$5:$I$14,0),FALSE)*HLOOKUP(REG_TRA_DEMANDS!$F96,DEMANDS!$H$2:$CL$25,MATCH($E96,DEMANDS!$F$2:$F$25,0),FALSE)/HLOOKUP(2018,DEMANDS!$H$2:$CL$25,MATCH($E96,DEMANDS!$F$2:$F$25,0),FALSE)</f>
        <v>0.31247018687670453</v>
      </c>
      <c r="L96" s="10">
        <f>HLOOKUP(REG_TRA_DEMANDS!L$3,'BY-Demands'!$J$5:$AK$14,MATCH($E96,'BY-Demands'!$I$5:$I$14,0),FALSE)*HLOOKUP(REG_TRA_DEMANDS!$F96,DEMANDS!$H$2:$CL$25,MATCH($E96,DEMANDS!$F$2:$F$25,0),FALSE)/HLOOKUP(2018,DEMANDS!$H$2:$CL$25,MATCH($E96,DEMANDS!$F$2:$F$25,0),FALSE)</f>
        <v>0.15079157406061131</v>
      </c>
      <c r="M96" s="10">
        <f>HLOOKUP(REG_TRA_DEMANDS!M$3,'BY-Demands'!$J$5:$AK$14,MATCH($E96,'BY-Demands'!$I$5:$I$14,0),FALSE)*HLOOKUP(REG_TRA_DEMANDS!$F96,DEMANDS!$H$2:$CL$25,MATCH($E96,DEMANDS!$F$2:$F$25,0),FALSE)/HLOOKUP(2018,DEMANDS!$H$2:$CL$25,MATCH($E96,DEMANDS!$F$2:$F$25,0),FALSE)</f>
        <v>0.3951552403267577</v>
      </c>
      <c r="N96" s="10">
        <f>HLOOKUP(REG_TRA_DEMANDS!N$3,'BY-Demands'!$J$5:$AK$14,MATCH($E96,'BY-Demands'!$I$5:$I$14,0),FALSE)*HLOOKUP(REG_TRA_DEMANDS!$F96,DEMANDS!$H$2:$CL$25,MATCH($E96,DEMANDS!$F$2:$F$25,0),FALSE)/HLOOKUP(2018,DEMANDS!$H$2:$CL$25,MATCH($E96,DEMANDS!$F$2:$F$25,0),FALSE)</f>
        <v>0.61142044961606301</v>
      </c>
      <c r="O96" s="10">
        <f>HLOOKUP(REG_TRA_DEMANDS!O$3,'BY-Demands'!$J$5:$AK$14,MATCH($E96,'BY-Demands'!$I$5:$I$14,0),FALSE)*HLOOKUP(REG_TRA_DEMANDS!$F96,DEMANDS!$H$2:$CL$25,MATCH($E96,DEMANDS!$F$2:$F$25,0),FALSE)/HLOOKUP(2018,DEMANDS!$H$2:$CL$25,MATCH($E96,DEMANDS!$F$2:$F$25,0),FALSE)</f>
        <v>0.28761925734199234</v>
      </c>
      <c r="P96" s="10">
        <f>HLOOKUP(REG_TRA_DEMANDS!P$3,'BY-Demands'!$J$5:$AK$14,MATCH($E96,'BY-Demands'!$I$5:$I$14,0),FALSE)*HLOOKUP(REG_TRA_DEMANDS!$F96,DEMANDS!$H$2:$CL$25,MATCH($E96,DEMANDS!$F$2:$F$25,0),FALSE)/HLOOKUP(2018,DEMANDS!$H$2:$CL$25,MATCH($E96,DEMANDS!$F$2:$F$25,0),FALSE)</f>
        <v>0.32749658770729873</v>
      </c>
      <c r="Q96" s="10">
        <f>HLOOKUP(REG_TRA_DEMANDS!Q$3,'BY-Demands'!$J$5:$AK$14,MATCH($E96,'BY-Demands'!$I$5:$I$14,0),FALSE)*HLOOKUP(REG_TRA_DEMANDS!$F96,DEMANDS!$H$2:$CL$25,MATCH($E96,DEMANDS!$F$2:$F$25,0),FALSE)/HLOOKUP(2018,DEMANDS!$H$2:$CL$25,MATCH($E96,DEMANDS!$F$2:$F$25,0),FALSE)</f>
        <v>0.66192512523694202</v>
      </c>
      <c r="R96" s="10">
        <f>HLOOKUP(REG_TRA_DEMANDS!R$3,'BY-Demands'!$J$5:$AK$14,MATCH($E96,'BY-Demands'!$I$5:$I$14,0),FALSE)*HLOOKUP(REG_TRA_DEMANDS!$F96,DEMANDS!$H$2:$CL$25,MATCH($E96,DEMANDS!$F$2:$F$25,0),FALSE)/HLOOKUP(2018,DEMANDS!$H$2:$CL$25,MATCH($E96,DEMANDS!$F$2:$F$25,0),FALSE)</f>
        <v>0.43667162024408313</v>
      </c>
      <c r="S96" s="10">
        <f>HLOOKUP(REG_TRA_DEMANDS!S$3,'BY-Demands'!$J$5:$AK$14,MATCH($E96,'BY-Demands'!$I$5:$I$14,0),FALSE)*HLOOKUP(REG_TRA_DEMANDS!$F96,DEMANDS!$H$2:$CL$25,MATCH($E96,DEMANDS!$F$2:$F$25,0),FALSE)/HLOOKUP(2018,DEMANDS!$H$2:$CL$25,MATCH($E96,DEMANDS!$F$2:$F$25,0),FALSE)</f>
        <v>0.42970779961395661</v>
      </c>
      <c r="T96" s="10">
        <f>HLOOKUP(REG_TRA_DEMANDS!T$3,'BY-Demands'!$J$5:$AK$14,MATCH($E96,'BY-Demands'!$I$5:$I$14,0),FALSE)*HLOOKUP(REG_TRA_DEMANDS!$F96,DEMANDS!$H$2:$CL$25,MATCH($E96,DEMANDS!$F$2:$F$25,0),FALSE)/HLOOKUP(2018,DEMANDS!$H$2:$CL$25,MATCH($E96,DEMANDS!$F$2:$F$25,0),FALSE)</f>
        <v>2.2991712913572915</v>
      </c>
      <c r="U96" s="10">
        <f>HLOOKUP(REG_TRA_DEMANDS!U$3,'BY-Demands'!$J$5:$AK$14,MATCH($E96,'BY-Demands'!$I$5:$I$14,0),FALSE)*HLOOKUP(REG_TRA_DEMANDS!$F96,DEMANDS!$H$2:$CL$25,MATCH($E96,DEMANDS!$F$2:$F$25,0),FALSE)/HLOOKUP(2018,DEMANDS!$H$2:$CL$25,MATCH($E96,DEMANDS!$F$2:$F$25,0),FALSE)</f>
        <v>0.62557324051613017</v>
      </c>
      <c r="V96" s="10">
        <f>HLOOKUP(REG_TRA_DEMANDS!V$3,'BY-Demands'!$J$5:$AK$14,MATCH($E96,'BY-Demands'!$I$5:$I$14,0),FALSE)*HLOOKUP(REG_TRA_DEMANDS!$F96,DEMANDS!$H$2:$CL$25,MATCH($E96,DEMANDS!$F$2:$F$25,0),FALSE)/HLOOKUP(2018,DEMANDS!$H$2:$CL$25,MATCH($E96,DEMANDS!$F$2:$F$25,0),FALSE)</f>
        <v>0.70486227086158282</v>
      </c>
      <c r="W96" s="10">
        <f>HLOOKUP(REG_TRA_DEMANDS!W$3,'BY-Demands'!$J$5:$AK$14,MATCH($E96,'BY-Demands'!$I$5:$I$14,0),FALSE)*HLOOKUP(REG_TRA_DEMANDS!$F96,DEMANDS!$H$2:$CL$25,MATCH($E96,DEMANDS!$F$2:$F$25,0),FALSE)/HLOOKUP(2018,DEMANDS!$H$2:$CL$25,MATCH($E96,DEMANDS!$F$2:$F$25,0),FALSE)</f>
        <v>0.57703164153114195</v>
      </c>
      <c r="X96" s="10">
        <f>HLOOKUP(REG_TRA_DEMANDS!X$3,'BY-Demands'!$J$5:$AK$14,MATCH($E96,'BY-Demands'!$I$5:$I$14,0),FALSE)*HLOOKUP(REG_TRA_DEMANDS!$F96,DEMANDS!$H$2:$CL$25,MATCH($E96,DEMANDS!$F$2:$F$25,0),FALSE)/HLOOKUP(2018,DEMANDS!$H$2:$CL$25,MATCH($E96,DEMANDS!$F$2:$F$25,0),FALSE)</f>
        <v>0.53598439727071823</v>
      </c>
      <c r="Y96" s="10">
        <f>HLOOKUP(REG_TRA_DEMANDS!Y$3,'BY-Demands'!$J$5:$AK$14,MATCH($E96,'BY-Demands'!$I$5:$I$14,0),FALSE)*HLOOKUP(REG_TRA_DEMANDS!$F96,DEMANDS!$H$2:$CL$25,MATCH($E96,DEMANDS!$F$2:$F$25,0),FALSE)/HLOOKUP(2018,DEMANDS!$H$2:$CL$25,MATCH($E96,DEMANDS!$F$2:$F$25,0),FALSE)</f>
        <v>0.85586015462256448</v>
      </c>
      <c r="Z96" s="10">
        <f>HLOOKUP(REG_TRA_DEMANDS!Z$3,'BY-Demands'!$J$5:$AK$14,MATCH($E96,'BY-Demands'!$I$5:$I$14,0),FALSE)*HLOOKUP(REG_TRA_DEMANDS!$F96,DEMANDS!$H$2:$CL$25,MATCH($E96,DEMANDS!$F$2:$F$25,0),FALSE)/HLOOKUP(2018,DEMANDS!$H$2:$CL$25,MATCH($E96,DEMANDS!$F$2:$F$25,0),FALSE)</f>
        <v>0.11414110234438238</v>
      </c>
      <c r="AA96" s="10">
        <f>HLOOKUP(REG_TRA_DEMANDS!AA$3,'BY-Demands'!$J$5:$AK$14,MATCH($E96,'BY-Demands'!$I$5:$I$14,0),FALSE)*HLOOKUP(REG_TRA_DEMANDS!$F96,DEMANDS!$H$2:$CL$25,MATCH($E96,DEMANDS!$F$2:$F$25,0),FALSE)/HLOOKUP(2018,DEMANDS!$H$2:$CL$25,MATCH($E96,DEMANDS!$F$2:$F$25,0),FALSE)</f>
        <v>0.48203948197703517</v>
      </c>
      <c r="AB96" s="10">
        <f>HLOOKUP(REG_TRA_DEMANDS!AB$3,'BY-Demands'!$J$5:$AK$14,MATCH($E96,'BY-Demands'!$I$5:$I$14,0),FALSE)*HLOOKUP(REG_TRA_DEMANDS!$F96,DEMANDS!$H$2:$CL$25,MATCH($E96,DEMANDS!$F$2:$F$25,0),FALSE)/HLOOKUP(2018,DEMANDS!$H$2:$CL$25,MATCH($E96,DEMANDS!$F$2:$F$25,0),FALSE)</f>
        <v>0.21406287663997495</v>
      </c>
      <c r="AC96" s="10">
        <f>HLOOKUP(REG_TRA_DEMANDS!AC$3,'BY-Demands'!$J$5:$AK$14,MATCH($E96,'BY-Demands'!$I$5:$I$14,0),FALSE)*HLOOKUP(REG_TRA_DEMANDS!$F96,DEMANDS!$H$2:$CL$25,MATCH($E96,DEMANDS!$F$2:$F$25,0),FALSE)/HLOOKUP(2018,DEMANDS!$H$2:$CL$25,MATCH($E96,DEMANDS!$F$2:$F$25,0),FALSE)</f>
        <v>0.23343643559290697</v>
      </c>
      <c r="AD96" s="10">
        <f>HLOOKUP(REG_TRA_DEMANDS!AD$3,'BY-Demands'!$J$5:$AK$14,MATCH($E96,'BY-Demands'!$I$5:$I$14,0),FALSE)*HLOOKUP(REG_TRA_DEMANDS!$F96,DEMANDS!$H$2:$CL$25,MATCH($E96,DEMANDS!$F$2:$F$25,0),FALSE)/HLOOKUP(2018,DEMANDS!$H$2:$CL$25,MATCH($E96,DEMANDS!$F$2:$F$25,0),FALSE)</f>
        <v>0.27133980190318552</v>
      </c>
      <c r="AE96" s="10">
        <f>HLOOKUP(REG_TRA_DEMANDS!AE$3,'BY-Demands'!$J$5:$AK$14,MATCH($E96,'BY-Demands'!$I$5:$I$14,0),FALSE)*HLOOKUP(REG_TRA_DEMANDS!$F96,DEMANDS!$H$2:$CL$25,MATCH($E96,DEMANDS!$F$2:$F$25,0),FALSE)/HLOOKUP(2018,DEMANDS!$H$2:$CL$25,MATCH($E96,DEMANDS!$F$2:$F$25,0),FALSE)</f>
        <v>0.567043763712611</v>
      </c>
      <c r="AF96" s="10">
        <f>HLOOKUP(REG_TRA_DEMANDS!AF$3,'BY-Demands'!$J$5:$AK$14,MATCH($E96,'BY-Demands'!$I$5:$I$14,0),FALSE)*HLOOKUP(REG_TRA_DEMANDS!$F96,DEMANDS!$H$2:$CL$25,MATCH($E96,DEMANDS!$F$2:$F$25,0),FALSE)/HLOOKUP(2018,DEMANDS!$H$2:$CL$25,MATCH($E96,DEMANDS!$F$2:$F$25,0),FALSE)</f>
        <v>0.21865764912346386</v>
      </c>
    </row>
    <row r="97" spans="4:32" x14ac:dyDescent="0.25">
      <c r="D97" s="1" t="s">
        <v>8</v>
      </c>
      <c r="E97" s="1" t="str">
        <f>DEMANDS!$F$20</f>
        <v>TRAF</v>
      </c>
      <c r="F97" s="1">
        <v>2032</v>
      </c>
      <c r="G97" s="10">
        <f>HLOOKUP(REG_TRA_DEMANDS!G$3,'BY-Demands'!$J$5:$AK$14,MATCH($E97,'BY-Demands'!$I$5:$I$14,0),FALSE)*HLOOKUP(REG_TRA_DEMANDS!$F97,DEMANDS!$H$2:$CL$25,MATCH($E97,DEMANDS!$F$2:$F$25,0),FALSE)/HLOOKUP(2018,DEMANDS!$H$2:$CL$25,MATCH($E97,DEMANDS!$F$2:$F$25,0),FALSE)</f>
        <v>0.2574870080434366</v>
      </c>
      <c r="H97" s="10">
        <f>HLOOKUP(REG_TRA_DEMANDS!H$3,'BY-Demands'!$J$5:$AK$14,MATCH($E97,'BY-Demands'!$I$5:$I$14,0),FALSE)*HLOOKUP(REG_TRA_DEMANDS!$F97,DEMANDS!$H$2:$CL$25,MATCH($E97,DEMANDS!$F$2:$F$25,0),FALSE)/HLOOKUP(2018,DEMANDS!$H$2:$CL$25,MATCH($E97,DEMANDS!$F$2:$F$25,0),FALSE)</f>
        <v>3.845773970114259</v>
      </c>
      <c r="I97" s="10">
        <f>HLOOKUP(REG_TRA_DEMANDS!I$3,'BY-Demands'!$J$5:$AK$14,MATCH($E97,'BY-Demands'!$I$5:$I$14,0),FALSE)*HLOOKUP(REG_TRA_DEMANDS!$F97,DEMANDS!$H$2:$CL$25,MATCH($E97,DEMANDS!$F$2:$F$25,0),FALSE)/HLOOKUP(2018,DEMANDS!$H$2:$CL$25,MATCH($E97,DEMANDS!$F$2:$F$25,0),FALSE)</f>
        <v>0.69788231968529169</v>
      </c>
      <c r="J97" s="10">
        <f>HLOOKUP(REG_TRA_DEMANDS!J$3,'BY-Demands'!$J$5:$AK$14,MATCH($E97,'BY-Demands'!$I$5:$I$14,0),FALSE)*HLOOKUP(REG_TRA_DEMANDS!$F97,DEMANDS!$H$2:$CL$25,MATCH($E97,DEMANDS!$F$2:$F$25,0),FALSE)/HLOOKUP(2018,DEMANDS!$H$2:$CL$25,MATCH($E97,DEMANDS!$F$2:$F$25,0),FALSE)</f>
        <v>0.44879770220906123</v>
      </c>
      <c r="K97" s="10">
        <f>HLOOKUP(REG_TRA_DEMANDS!K$3,'BY-Demands'!$J$5:$AK$14,MATCH($E97,'BY-Demands'!$I$5:$I$14,0),FALSE)*HLOOKUP(REG_TRA_DEMANDS!$F97,DEMANDS!$H$2:$CL$25,MATCH($E97,DEMANDS!$F$2:$F$25,0),FALSE)/HLOOKUP(2018,DEMANDS!$H$2:$CL$25,MATCH($E97,DEMANDS!$F$2:$F$25,0),FALSE)</f>
        <v>0.31965700117486873</v>
      </c>
      <c r="L97" s="10">
        <f>HLOOKUP(REG_TRA_DEMANDS!L$3,'BY-Demands'!$J$5:$AK$14,MATCH($E97,'BY-Demands'!$I$5:$I$14,0),FALSE)*HLOOKUP(REG_TRA_DEMANDS!$F97,DEMANDS!$H$2:$CL$25,MATCH($E97,DEMANDS!$F$2:$F$25,0),FALSE)/HLOOKUP(2018,DEMANDS!$H$2:$CL$25,MATCH($E97,DEMANDS!$F$2:$F$25,0),FALSE)</f>
        <v>0.15425978026400533</v>
      </c>
      <c r="M97" s="10">
        <f>HLOOKUP(REG_TRA_DEMANDS!M$3,'BY-Demands'!$J$5:$AK$14,MATCH($E97,'BY-Demands'!$I$5:$I$14,0),FALSE)*HLOOKUP(REG_TRA_DEMANDS!$F97,DEMANDS!$H$2:$CL$25,MATCH($E97,DEMANDS!$F$2:$F$25,0),FALSE)/HLOOKUP(2018,DEMANDS!$H$2:$CL$25,MATCH($E97,DEMANDS!$F$2:$F$25,0),FALSE)</f>
        <v>0.40424381085427319</v>
      </c>
      <c r="N97" s="10">
        <f>HLOOKUP(REG_TRA_DEMANDS!N$3,'BY-Demands'!$J$5:$AK$14,MATCH($E97,'BY-Demands'!$I$5:$I$14,0),FALSE)*HLOOKUP(REG_TRA_DEMANDS!$F97,DEMANDS!$H$2:$CL$25,MATCH($E97,DEMANDS!$F$2:$F$25,0),FALSE)/HLOOKUP(2018,DEMANDS!$H$2:$CL$25,MATCH($E97,DEMANDS!$F$2:$F$25,0),FALSE)</f>
        <v>0.62548311995723238</v>
      </c>
      <c r="O97" s="10">
        <f>HLOOKUP(REG_TRA_DEMANDS!O$3,'BY-Demands'!$J$5:$AK$14,MATCH($E97,'BY-Demands'!$I$5:$I$14,0),FALSE)*HLOOKUP(REG_TRA_DEMANDS!$F97,DEMANDS!$H$2:$CL$25,MATCH($E97,DEMANDS!$F$2:$F$25,0),FALSE)/HLOOKUP(2018,DEMANDS!$H$2:$CL$25,MATCH($E97,DEMANDS!$F$2:$F$25,0),FALSE)</f>
        <v>0.29423450026085818</v>
      </c>
      <c r="P97" s="10">
        <f>HLOOKUP(REG_TRA_DEMANDS!P$3,'BY-Demands'!$J$5:$AK$14,MATCH($E97,'BY-Demands'!$I$5:$I$14,0),FALSE)*HLOOKUP(REG_TRA_DEMANDS!$F97,DEMANDS!$H$2:$CL$25,MATCH($E97,DEMANDS!$F$2:$F$25,0),FALSE)/HLOOKUP(2018,DEMANDS!$H$2:$CL$25,MATCH($E97,DEMANDS!$F$2:$F$25,0),FALSE)</f>
        <v>0.33502900922456658</v>
      </c>
      <c r="Q97" s="10">
        <f>HLOOKUP(REG_TRA_DEMANDS!Q$3,'BY-Demands'!$J$5:$AK$14,MATCH($E97,'BY-Demands'!$I$5:$I$14,0),FALSE)*HLOOKUP(REG_TRA_DEMANDS!$F97,DEMANDS!$H$2:$CL$25,MATCH($E97,DEMANDS!$F$2:$F$25,0),FALSE)/HLOOKUP(2018,DEMANDS!$H$2:$CL$25,MATCH($E97,DEMANDS!$F$2:$F$25,0),FALSE)</f>
        <v>0.67714940311739169</v>
      </c>
      <c r="R97" s="10">
        <f>HLOOKUP(REG_TRA_DEMANDS!R$3,'BY-Demands'!$J$5:$AK$14,MATCH($E97,'BY-Demands'!$I$5:$I$14,0),FALSE)*HLOOKUP(REG_TRA_DEMANDS!$F97,DEMANDS!$H$2:$CL$25,MATCH($E97,DEMANDS!$F$2:$F$25,0),FALSE)/HLOOKUP(2018,DEMANDS!$H$2:$CL$25,MATCH($E97,DEMANDS!$F$2:$F$25,0),FALSE)</f>
        <v>0.44671506750969703</v>
      </c>
      <c r="S97" s="10">
        <f>HLOOKUP(REG_TRA_DEMANDS!S$3,'BY-Demands'!$J$5:$AK$14,MATCH($E97,'BY-Demands'!$I$5:$I$14,0),FALSE)*HLOOKUP(REG_TRA_DEMANDS!$F97,DEMANDS!$H$2:$CL$25,MATCH($E97,DEMANDS!$F$2:$F$25,0),FALSE)/HLOOKUP(2018,DEMANDS!$H$2:$CL$25,MATCH($E97,DEMANDS!$F$2:$F$25,0),FALSE)</f>
        <v>0.43959107900507766</v>
      </c>
      <c r="T97" s="10">
        <f>HLOOKUP(REG_TRA_DEMANDS!T$3,'BY-Demands'!$J$5:$AK$14,MATCH($E97,'BY-Demands'!$I$5:$I$14,0),FALSE)*HLOOKUP(REG_TRA_DEMANDS!$F97,DEMANDS!$H$2:$CL$25,MATCH($E97,DEMANDS!$F$2:$F$25,0),FALSE)/HLOOKUP(2018,DEMANDS!$H$2:$CL$25,MATCH($E97,DEMANDS!$F$2:$F$25,0),FALSE)</f>
        <v>2.3520522310585092</v>
      </c>
      <c r="U97" s="10">
        <f>HLOOKUP(REG_TRA_DEMANDS!U$3,'BY-Demands'!$J$5:$AK$14,MATCH($E97,'BY-Demands'!$I$5:$I$14,0),FALSE)*HLOOKUP(REG_TRA_DEMANDS!$F97,DEMANDS!$H$2:$CL$25,MATCH($E97,DEMANDS!$F$2:$F$25,0),FALSE)/HLOOKUP(2018,DEMANDS!$H$2:$CL$25,MATCH($E97,DEMANDS!$F$2:$F$25,0),FALSE)</f>
        <v>0.63996142504800124</v>
      </c>
      <c r="V97" s="10">
        <f>HLOOKUP(REG_TRA_DEMANDS!V$3,'BY-Demands'!$J$5:$AK$14,MATCH($E97,'BY-Demands'!$I$5:$I$14,0),FALSE)*HLOOKUP(REG_TRA_DEMANDS!$F97,DEMANDS!$H$2:$CL$25,MATCH($E97,DEMANDS!$F$2:$F$25,0),FALSE)/HLOOKUP(2018,DEMANDS!$H$2:$CL$25,MATCH($E97,DEMANDS!$F$2:$F$25,0),FALSE)</f>
        <v>0.7210741030913993</v>
      </c>
      <c r="W97" s="10">
        <f>HLOOKUP(REG_TRA_DEMANDS!W$3,'BY-Demands'!$J$5:$AK$14,MATCH($E97,'BY-Demands'!$I$5:$I$14,0),FALSE)*HLOOKUP(REG_TRA_DEMANDS!$F97,DEMANDS!$H$2:$CL$25,MATCH($E97,DEMANDS!$F$2:$F$25,0),FALSE)/HLOOKUP(2018,DEMANDS!$H$2:$CL$25,MATCH($E97,DEMANDS!$F$2:$F$25,0),FALSE)</f>
        <v>0.59030336928635818</v>
      </c>
      <c r="X97" s="10">
        <f>HLOOKUP(REG_TRA_DEMANDS!X$3,'BY-Demands'!$J$5:$AK$14,MATCH($E97,'BY-Demands'!$I$5:$I$14,0),FALSE)*HLOOKUP(REG_TRA_DEMANDS!$F97,DEMANDS!$H$2:$CL$25,MATCH($E97,DEMANDS!$F$2:$F$25,0),FALSE)/HLOOKUP(2018,DEMANDS!$H$2:$CL$25,MATCH($E97,DEMANDS!$F$2:$F$25,0),FALSE)</f>
        <v>0.54831203840794474</v>
      </c>
      <c r="Y97" s="10">
        <f>HLOOKUP(REG_TRA_DEMANDS!Y$3,'BY-Demands'!$J$5:$AK$14,MATCH($E97,'BY-Demands'!$I$5:$I$14,0),FALSE)*HLOOKUP(REG_TRA_DEMANDS!$F97,DEMANDS!$H$2:$CL$25,MATCH($E97,DEMANDS!$F$2:$F$25,0),FALSE)/HLOOKUP(2018,DEMANDS!$H$2:$CL$25,MATCH($E97,DEMANDS!$F$2:$F$25,0),FALSE)</f>
        <v>0.87554493817888357</v>
      </c>
      <c r="Z97" s="10">
        <f>HLOOKUP(REG_TRA_DEMANDS!Z$3,'BY-Demands'!$J$5:$AK$14,MATCH($E97,'BY-Demands'!$I$5:$I$14,0),FALSE)*HLOOKUP(REG_TRA_DEMANDS!$F97,DEMANDS!$H$2:$CL$25,MATCH($E97,DEMANDS!$F$2:$F$25,0),FALSE)/HLOOKUP(2018,DEMANDS!$H$2:$CL$25,MATCH($E97,DEMANDS!$F$2:$F$25,0),FALSE)</f>
        <v>0.11676634769830317</v>
      </c>
      <c r="AA97" s="10">
        <f>HLOOKUP(REG_TRA_DEMANDS!AA$3,'BY-Demands'!$J$5:$AK$14,MATCH($E97,'BY-Demands'!$I$5:$I$14,0),FALSE)*HLOOKUP(REG_TRA_DEMANDS!$F97,DEMANDS!$H$2:$CL$25,MATCH($E97,DEMANDS!$F$2:$F$25,0),FALSE)/HLOOKUP(2018,DEMANDS!$H$2:$CL$25,MATCH($E97,DEMANDS!$F$2:$F$25,0),FALSE)</f>
        <v>0.49312639006250697</v>
      </c>
      <c r="AB97" s="10">
        <f>HLOOKUP(REG_TRA_DEMANDS!AB$3,'BY-Demands'!$J$5:$AK$14,MATCH($E97,'BY-Demands'!$I$5:$I$14,0),FALSE)*HLOOKUP(REG_TRA_DEMANDS!$F97,DEMANDS!$H$2:$CL$25,MATCH($E97,DEMANDS!$F$2:$F$25,0),FALSE)/HLOOKUP(2018,DEMANDS!$H$2:$CL$25,MATCH($E97,DEMANDS!$F$2:$F$25,0),FALSE)</f>
        <v>0.21898632280269437</v>
      </c>
      <c r="AC97" s="10">
        <f>HLOOKUP(REG_TRA_DEMANDS!AC$3,'BY-Demands'!$J$5:$AK$14,MATCH($E97,'BY-Demands'!$I$5:$I$14,0),FALSE)*HLOOKUP(REG_TRA_DEMANDS!$F97,DEMANDS!$H$2:$CL$25,MATCH($E97,DEMANDS!$F$2:$F$25,0),FALSE)/HLOOKUP(2018,DEMANDS!$H$2:$CL$25,MATCH($E97,DEMANDS!$F$2:$F$25,0),FALSE)</f>
        <v>0.23880547361154381</v>
      </c>
      <c r="AD97" s="10">
        <f>HLOOKUP(REG_TRA_DEMANDS!AD$3,'BY-Demands'!$J$5:$AK$14,MATCH($E97,'BY-Demands'!$I$5:$I$14,0),FALSE)*HLOOKUP(REG_TRA_DEMANDS!$F97,DEMANDS!$H$2:$CL$25,MATCH($E97,DEMANDS!$F$2:$F$25,0),FALSE)/HLOOKUP(2018,DEMANDS!$H$2:$CL$25,MATCH($E97,DEMANDS!$F$2:$F$25,0),FALSE)</f>
        <v>0.27758061734695877</v>
      </c>
      <c r="AE97" s="10">
        <f>HLOOKUP(REG_TRA_DEMANDS!AE$3,'BY-Demands'!$J$5:$AK$14,MATCH($E97,'BY-Demands'!$I$5:$I$14,0),FALSE)*HLOOKUP(REG_TRA_DEMANDS!$F97,DEMANDS!$H$2:$CL$25,MATCH($E97,DEMANDS!$F$2:$F$25,0),FALSE)/HLOOKUP(2018,DEMANDS!$H$2:$CL$25,MATCH($E97,DEMANDS!$F$2:$F$25,0),FALSE)</f>
        <v>0.58008577027800112</v>
      </c>
      <c r="AF97" s="10">
        <f>HLOOKUP(REG_TRA_DEMANDS!AF$3,'BY-Demands'!$J$5:$AK$14,MATCH($E97,'BY-Demands'!$I$5:$I$14,0),FALSE)*HLOOKUP(REG_TRA_DEMANDS!$F97,DEMANDS!$H$2:$CL$25,MATCH($E97,DEMANDS!$F$2:$F$25,0),FALSE)/HLOOKUP(2018,DEMANDS!$H$2:$CL$25,MATCH($E97,DEMANDS!$F$2:$F$25,0),FALSE)</f>
        <v>0.22368677505330353</v>
      </c>
    </row>
    <row r="98" spans="4:32" x14ac:dyDescent="0.25">
      <c r="D98" s="1" t="s">
        <v>8</v>
      </c>
      <c r="E98" s="1" t="str">
        <f>DEMANDS!$F$20</f>
        <v>TRAF</v>
      </c>
      <c r="F98" s="1">
        <v>2033</v>
      </c>
      <c r="G98" s="10">
        <f>HLOOKUP(REG_TRA_DEMANDS!G$3,'BY-Demands'!$J$5:$AK$14,MATCH($E98,'BY-Demands'!$I$5:$I$14,0),FALSE)*HLOOKUP(REG_TRA_DEMANDS!$F98,DEMANDS!$H$2:$CL$25,MATCH($E98,DEMANDS!$F$2:$F$25,0),FALSE)/HLOOKUP(2018,DEMANDS!$H$2:$CL$25,MATCH($E98,DEMANDS!$F$2:$F$25,0),FALSE)</f>
        <v>0.26340920922843564</v>
      </c>
      <c r="H98" s="10">
        <f>HLOOKUP(REG_TRA_DEMANDS!H$3,'BY-Demands'!$J$5:$AK$14,MATCH($E98,'BY-Demands'!$I$5:$I$14,0),FALSE)*HLOOKUP(REG_TRA_DEMANDS!$F98,DEMANDS!$H$2:$CL$25,MATCH($E98,DEMANDS!$F$2:$F$25,0),FALSE)/HLOOKUP(2018,DEMANDS!$H$2:$CL$25,MATCH($E98,DEMANDS!$F$2:$F$25,0),FALSE)</f>
        <v>3.9342267714268866</v>
      </c>
      <c r="I98" s="10">
        <f>HLOOKUP(REG_TRA_DEMANDS!I$3,'BY-Demands'!$J$5:$AK$14,MATCH($E98,'BY-Demands'!$I$5:$I$14,0),FALSE)*HLOOKUP(REG_TRA_DEMANDS!$F98,DEMANDS!$H$2:$CL$25,MATCH($E98,DEMANDS!$F$2:$F$25,0),FALSE)/HLOOKUP(2018,DEMANDS!$H$2:$CL$25,MATCH($E98,DEMANDS!$F$2:$F$25,0),FALSE)</f>
        <v>0.71393361303805325</v>
      </c>
      <c r="J98" s="10">
        <f>HLOOKUP(REG_TRA_DEMANDS!J$3,'BY-Demands'!$J$5:$AK$14,MATCH($E98,'BY-Demands'!$I$5:$I$14,0),FALSE)*HLOOKUP(REG_TRA_DEMANDS!$F98,DEMANDS!$H$2:$CL$25,MATCH($E98,DEMANDS!$F$2:$F$25,0),FALSE)/HLOOKUP(2018,DEMANDS!$H$2:$CL$25,MATCH($E98,DEMANDS!$F$2:$F$25,0),FALSE)</f>
        <v>0.45912004935986966</v>
      </c>
      <c r="K98" s="10">
        <f>HLOOKUP(REG_TRA_DEMANDS!K$3,'BY-Demands'!$J$5:$AK$14,MATCH($E98,'BY-Demands'!$I$5:$I$14,0),FALSE)*HLOOKUP(REG_TRA_DEMANDS!$F98,DEMANDS!$H$2:$CL$25,MATCH($E98,DEMANDS!$F$2:$F$25,0),FALSE)/HLOOKUP(2018,DEMANDS!$H$2:$CL$25,MATCH($E98,DEMANDS!$F$2:$F$25,0),FALSE)</f>
        <v>0.32700911220189066</v>
      </c>
      <c r="L98" s="10">
        <f>HLOOKUP(REG_TRA_DEMANDS!L$3,'BY-Demands'!$J$5:$AK$14,MATCH($E98,'BY-Demands'!$I$5:$I$14,0),FALSE)*HLOOKUP(REG_TRA_DEMANDS!$F98,DEMANDS!$H$2:$CL$25,MATCH($E98,DEMANDS!$F$2:$F$25,0),FALSE)/HLOOKUP(2018,DEMANDS!$H$2:$CL$25,MATCH($E98,DEMANDS!$F$2:$F$25,0),FALSE)</f>
        <v>0.15780775521007745</v>
      </c>
      <c r="M98" s="10">
        <f>HLOOKUP(REG_TRA_DEMANDS!M$3,'BY-Demands'!$J$5:$AK$14,MATCH($E98,'BY-Demands'!$I$5:$I$14,0),FALSE)*HLOOKUP(REG_TRA_DEMANDS!$F98,DEMANDS!$H$2:$CL$25,MATCH($E98,DEMANDS!$F$2:$F$25,0),FALSE)/HLOOKUP(2018,DEMANDS!$H$2:$CL$25,MATCH($E98,DEMANDS!$F$2:$F$25,0),FALSE)</f>
        <v>0.41354141850392134</v>
      </c>
      <c r="N98" s="10">
        <f>HLOOKUP(REG_TRA_DEMANDS!N$3,'BY-Demands'!$J$5:$AK$14,MATCH($E98,'BY-Demands'!$I$5:$I$14,0),FALSE)*HLOOKUP(REG_TRA_DEMANDS!$F98,DEMANDS!$H$2:$CL$25,MATCH($E98,DEMANDS!$F$2:$F$25,0),FALSE)/HLOOKUP(2018,DEMANDS!$H$2:$CL$25,MATCH($E98,DEMANDS!$F$2:$F$25,0),FALSE)</f>
        <v>0.63986923171624865</v>
      </c>
      <c r="O98" s="10">
        <f>HLOOKUP(REG_TRA_DEMANDS!O$3,'BY-Demands'!$J$5:$AK$14,MATCH($E98,'BY-Demands'!$I$5:$I$14,0),FALSE)*HLOOKUP(REG_TRA_DEMANDS!$F98,DEMANDS!$H$2:$CL$25,MATCH($E98,DEMANDS!$F$2:$F$25,0),FALSE)/HLOOKUP(2018,DEMANDS!$H$2:$CL$25,MATCH($E98,DEMANDS!$F$2:$F$25,0),FALSE)</f>
        <v>0.30100189376685788</v>
      </c>
      <c r="P98" s="10">
        <f>HLOOKUP(REG_TRA_DEMANDS!P$3,'BY-Demands'!$J$5:$AK$14,MATCH($E98,'BY-Demands'!$I$5:$I$14,0),FALSE)*HLOOKUP(REG_TRA_DEMANDS!$F98,DEMANDS!$H$2:$CL$25,MATCH($E98,DEMANDS!$F$2:$F$25,0),FALSE)/HLOOKUP(2018,DEMANDS!$H$2:$CL$25,MATCH($E98,DEMANDS!$F$2:$F$25,0),FALSE)</f>
        <v>0.34273467643673156</v>
      </c>
      <c r="Q98" s="10">
        <f>HLOOKUP(REG_TRA_DEMANDS!Q$3,'BY-Demands'!$J$5:$AK$14,MATCH($E98,'BY-Demands'!$I$5:$I$14,0),FALSE)*HLOOKUP(REG_TRA_DEMANDS!$F98,DEMANDS!$H$2:$CL$25,MATCH($E98,DEMANDS!$F$2:$F$25,0),FALSE)/HLOOKUP(2018,DEMANDS!$H$2:$CL$25,MATCH($E98,DEMANDS!$F$2:$F$25,0),FALSE)</f>
        <v>0.69272383938909154</v>
      </c>
      <c r="R98" s="10">
        <f>HLOOKUP(REG_TRA_DEMANDS!R$3,'BY-Demands'!$J$5:$AK$14,MATCH($E98,'BY-Demands'!$I$5:$I$14,0),FALSE)*HLOOKUP(REG_TRA_DEMANDS!$F98,DEMANDS!$H$2:$CL$25,MATCH($E98,DEMANDS!$F$2:$F$25,0),FALSE)/HLOOKUP(2018,DEMANDS!$H$2:$CL$25,MATCH($E98,DEMANDS!$F$2:$F$25,0),FALSE)</f>
        <v>0.45698951406242</v>
      </c>
      <c r="S98" s="10">
        <f>HLOOKUP(REG_TRA_DEMANDS!S$3,'BY-Demands'!$J$5:$AK$14,MATCH($E98,'BY-Demands'!$I$5:$I$14,0),FALSE)*HLOOKUP(REG_TRA_DEMANDS!$F98,DEMANDS!$H$2:$CL$25,MATCH($E98,DEMANDS!$F$2:$F$25,0),FALSE)/HLOOKUP(2018,DEMANDS!$H$2:$CL$25,MATCH($E98,DEMANDS!$F$2:$F$25,0),FALSE)</f>
        <v>0.44970167382219439</v>
      </c>
      <c r="T98" s="10">
        <f>HLOOKUP(REG_TRA_DEMANDS!T$3,'BY-Demands'!$J$5:$AK$14,MATCH($E98,'BY-Demands'!$I$5:$I$14,0),FALSE)*HLOOKUP(REG_TRA_DEMANDS!$F98,DEMANDS!$H$2:$CL$25,MATCH($E98,DEMANDS!$F$2:$F$25,0),FALSE)/HLOOKUP(2018,DEMANDS!$H$2:$CL$25,MATCH($E98,DEMANDS!$F$2:$F$25,0),FALSE)</f>
        <v>2.4061494323728549</v>
      </c>
      <c r="U98" s="10">
        <f>HLOOKUP(REG_TRA_DEMANDS!U$3,'BY-Demands'!$J$5:$AK$14,MATCH($E98,'BY-Demands'!$I$5:$I$14,0),FALSE)*HLOOKUP(REG_TRA_DEMANDS!$F98,DEMANDS!$H$2:$CL$25,MATCH($E98,DEMANDS!$F$2:$F$25,0),FALSE)/HLOOKUP(2018,DEMANDS!$H$2:$CL$25,MATCH($E98,DEMANDS!$F$2:$F$25,0),FALSE)</f>
        <v>0.65468053782410518</v>
      </c>
      <c r="V98" s="10">
        <f>HLOOKUP(REG_TRA_DEMANDS!V$3,'BY-Demands'!$J$5:$AK$14,MATCH($E98,'BY-Demands'!$I$5:$I$14,0),FALSE)*HLOOKUP(REG_TRA_DEMANDS!$F98,DEMANDS!$H$2:$CL$25,MATCH($E98,DEMANDS!$F$2:$F$25,0),FALSE)/HLOOKUP(2018,DEMANDS!$H$2:$CL$25,MATCH($E98,DEMANDS!$F$2:$F$25,0),FALSE)</f>
        <v>0.73765880746250134</v>
      </c>
      <c r="W98" s="10">
        <f>HLOOKUP(REG_TRA_DEMANDS!W$3,'BY-Demands'!$J$5:$AK$14,MATCH($E98,'BY-Demands'!$I$5:$I$14,0),FALSE)*HLOOKUP(REG_TRA_DEMANDS!$F98,DEMANDS!$H$2:$CL$25,MATCH($E98,DEMANDS!$F$2:$F$25,0),FALSE)/HLOOKUP(2018,DEMANDS!$H$2:$CL$25,MATCH($E98,DEMANDS!$F$2:$F$25,0),FALSE)</f>
        <v>0.6038803467799444</v>
      </c>
      <c r="X98" s="10">
        <f>HLOOKUP(REG_TRA_DEMANDS!X$3,'BY-Demands'!$J$5:$AK$14,MATCH($E98,'BY-Demands'!$I$5:$I$14,0),FALSE)*HLOOKUP(REG_TRA_DEMANDS!$F98,DEMANDS!$H$2:$CL$25,MATCH($E98,DEMANDS!$F$2:$F$25,0),FALSE)/HLOOKUP(2018,DEMANDS!$H$2:$CL$25,MATCH($E98,DEMANDS!$F$2:$F$25,0),FALSE)</f>
        <v>0.56092321529132738</v>
      </c>
      <c r="Y98" s="10">
        <f>HLOOKUP(REG_TRA_DEMANDS!Y$3,'BY-Demands'!$J$5:$AK$14,MATCH($E98,'BY-Demands'!$I$5:$I$14,0),FALSE)*HLOOKUP(REG_TRA_DEMANDS!$F98,DEMANDS!$H$2:$CL$25,MATCH($E98,DEMANDS!$F$2:$F$25,0),FALSE)/HLOOKUP(2018,DEMANDS!$H$2:$CL$25,MATCH($E98,DEMANDS!$F$2:$F$25,0),FALSE)</f>
        <v>0.89568247175699789</v>
      </c>
      <c r="Z98" s="10">
        <f>HLOOKUP(REG_TRA_DEMANDS!Z$3,'BY-Demands'!$J$5:$AK$14,MATCH($E98,'BY-Demands'!$I$5:$I$14,0),FALSE)*HLOOKUP(REG_TRA_DEMANDS!$F98,DEMANDS!$H$2:$CL$25,MATCH($E98,DEMANDS!$F$2:$F$25,0),FALSE)/HLOOKUP(2018,DEMANDS!$H$2:$CL$25,MATCH($E98,DEMANDS!$F$2:$F$25,0),FALSE)</f>
        <v>0.11945197369536413</v>
      </c>
      <c r="AA98" s="10">
        <f>HLOOKUP(REG_TRA_DEMANDS!AA$3,'BY-Demands'!$J$5:$AK$14,MATCH($E98,'BY-Demands'!$I$5:$I$14,0),FALSE)*HLOOKUP(REG_TRA_DEMANDS!$F98,DEMANDS!$H$2:$CL$25,MATCH($E98,DEMANDS!$F$2:$F$25,0),FALSE)/HLOOKUP(2018,DEMANDS!$H$2:$CL$25,MATCH($E98,DEMANDS!$F$2:$F$25,0),FALSE)</f>
        <v>0.50446829703394458</v>
      </c>
      <c r="AB98" s="10">
        <f>HLOOKUP(REG_TRA_DEMANDS!AB$3,'BY-Demands'!$J$5:$AK$14,MATCH($E98,'BY-Demands'!$I$5:$I$14,0),FALSE)*HLOOKUP(REG_TRA_DEMANDS!$F98,DEMANDS!$H$2:$CL$25,MATCH($E98,DEMANDS!$F$2:$F$25,0),FALSE)/HLOOKUP(2018,DEMANDS!$H$2:$CL$25,MATCH($E98,DEMANDS!$F$2:$F$25,0),FALSE)</f>
        <v>0.22402300822715634</v>
      </c>
      <c r="AC98" s="10">
        <f>HLOOKUP(REG_TRA_DEMANDS!AC$3,'BY-Demands'!$J$5:$AK$14,MATCH($E98,'BY-Demands'!$I$5:$I$14,0),FALSE)*HLOOKUP(REG_TRA_DEMANDS!$F98,DEMANDS!$H$2:$CL$25,MATCH($E98,DEMANDS!$F$2:$F$25,0),FALSE)/HLOOKUP(2018,DEMANDS!$H$2:$CL$25,MATCH($E98,DEMANDS!$F$2:$F$25,0),FALSE)</f>
        <v>0.24429799950460931</v>
      </c>
      <c r="AD98" s="10">
        <f>HLOOKUP(REG_TRA_DEMANDS!AD$3,'BY-Demands'!$J$5:$AK$14,MATCH($E98,'BY-Demands'!$I$5:$I$14,0),FALSE)*HLOOKUP(REG_TRA_DEMANDS!$F98,DEMANDS!$H$2:$CL$25,MATCH($E98,DEMANDS!$F$2:$F$25,0),FALSE)/HLOOKUP(2018,DEMANDS!$H$2:$CL$25,MATCH($E98,DEMANDS!$F$2:$F$25,0),FALSE)</f>
        <v>0.2839649715459388</v>
      </c>
      <c r="AE98" s="10">
        <f>HLOOKUP(REG_TRA_DEMANDS!AE$3,'BY-Demands'!$J$5:$AK$14,MATCH($E98,'BY-Demands'!$I$5:$I$14,0),FALSE)*HLOOKUP(REG_TRA_DEMANDS!$F98,DEMANDS!$H$2:$CL$25,MATCH($E98,DEMANDS!$F$2:$F$25,0),FALSE)/HLOOKUP(2018,DEMANDS!$H$2:$CL$25,MATCH($E98,DEMANDS!$F$2:$F$25,0),FALSE)</f>
        <v>0.59342774299439505</v>
      </c>
      <c r="AF98" s="10">
        <f>HLOOKUP(REG_TRA_DEMANDS!AF$3,'BY-Demands'!$J$5:$AK$14,MATCH($E98,'BY-Demands'!$I$5:$I$14,0),FALSE)*HLOOKUP(REG_TRA_DEMANDS!$F98,DEMANDS!$H$2:$CL$25,MATCH($E98,DEMANDS!$F$2:$F$25,0),FALSE)/HLOOKUP(2018,DEMANDS!$H$2:$CL$25,MATCH($E98,DEMANDS!$F$2:$F$25,0),FALSE)</f>
        <v>0.22883157087952949</v>
      </c>
    </row>
    <row r="99" spans="4:32" x14ac:dyDescent="0.25">
      <c r="D99" s="1" t="s">
        <v>8</v>
      </c>
      <c r="E99" s="1" t="str">
        <f>DEMANDS!$F$20</f>
        <v>TRAF</v>
      </c>
      <c r="F99" s="1">
        <v>2034</v>
      </c>
      <c r="G99" s="10">
        <f>HLOOKUP(REG_TRA_DEMANDS!G$3,'BY-Demands'!$J$5:$AK$14,MATCH($E99,'BY-Demands'!$I$5:$I$14,0),FALSE)*HLOOKUP(REG_TRA_DEMANDS!$F99,DEMANDS!$H$2:$CL$25,MATCH($E99,DEMANDS!$F$2:$F$25,0),FALSE)/HLOOKUP(2018,DEMANDS!$H$2:$CL$25,MATCH($E99,DEMANDS!$F$2:$F$25,0),FALSE)</f>
        <v>0.26946762104068961</v>
      </c>
      <c r="H99" s="10">
        <f>HLOOKUP(REG_TRA_DEMANDS!H$3,'BY-Demands'!$J$5:$AK$14,MATCH($E99,'BY-Demands'!$I$5:$I$14,0),FALSE)*HLOOKUP(REG_TRA_DEMANDS!$F99,DEMANDS!$H$2:$CL$25,MATCH($E99,DEMANDS!$F$2:$F$25,0),FALSE)/HLOOKUP(2018,DEMANDS!$H$2:$CL$25,MATCH($E99,DEMANDS!$F$2:$F$25,0),FALSE)</f>
        <v>4.0247139871697044</v>
      </c>
      <c r="I99" s="10">
        <f>HLOOKUP(REG_TRA_DEMANDS!I$3,'BY-Demands'!$J$5:$AK$14,MATCH($E99,'BY-Demands'!$I$5:$I$14,0),FALSE)*HLOOKUP(REG_TRA_DEMANDS!$F99,DEMANDS!$H$2:$CL$25,MATCH($E99,DEMANDS!$F$2:$F$25,0),FALSE)/HLOOKUP(2018,DEMANDS!$H$2:$CL$25,MATCH($E99,DEMANDS!$F$2:$F$25,0),FALSE)</f>
        <v>0.7303540861379284</v>
      </c>
      <c r="J99" s="10">
        <f>HLOOKUP(REG_TRA_DEMANDS!J$3,'BY-Demands'!$J$5:$AK$14,MATCH($E99,'BY-Demands'!$I$5:$I$14,0),FALSE)*HLOOKUP(REG_TRA_DEMANDS!$F99,DEMANDS!$H$2:$CL$25,MATCH($E99,DEMANDS!$F$2:$F$25,0),FALSE)/HLOOKUP(2018,DEMANDS!$H$2:$CL$25,MATCH($E99,DEMANDS!$F$2:$F$25,0),FALSE)</f>
        <v>0.46967981049514651</v>
      </c>
      <c r="K99" s="10">
        <f>HLOOKUP(REG_TRA_DEMANDS!K$3,'BY-Demands'!$J$5:$AK$14,MATCH($E99,'BY-Demands'!$I$5:$I$14,0),FALSE)*HLOOKUP(REG_TRA_DEMANDS!$F99,DEMANDS!$H$2:$CL$25,MATCH($E99,DEMANDS!$F$2:$F$25,0),FALSE)/HLOOKUP(2018,DEMANDS!$H$2:$CL$25,MATCH($E99,DEMANDS!$F$2:$F$25,0),FALSE)</f>
        <v>0.33453032178253411</v>
      </c>
      <c r="L99" s="10">
        <f>HLOOKUP(REG_TRA_DEMANDS!L$3,'BY-Demands'!$J$5:$AK$14,MATCH($E99,'BY-Demands'!$I$5:$I$14,0),FALSE)*HLOOKUP(REG_TRA_DEMANDS!$F99,DEMANDS!$H$2:$CL$25,MATCH($E99,DEMANDS!$F$2:$F$25,0),FALSE)/HLOOKUP(2018,DEMANDS!$H$2:$CL$25,MATCH($E99,DEMANDS!$F$2:$F$25,0),FALSE)</f>
        <v>0.16143733357990922</v>
      </c>
      <c r="M99" s="10">
        <f>HLOOKUP(REG_TRA_DEMANDS!M$3,'BY-Demands'!$J$5:$AK$14,MATCH($E99,'BY-Demands'!$I$5:$I$14,0),FALSE)*HLOOKUP(REG_TRA_DEMANDS!$F99,DEMANDS!$H$2:$CL$25,MATCH($E99,DEMANDS!$F$2:$F$25,0),FALSE)/HLOOKUP(2018,DEMANDS!$H$2:$CL$25,MATCH($E99,DEMANDS!$F$2:$F$25,0),FALSE)</f>
        <v>0.42305287112951151</v>
      </c>
      <c r="N99" s="10">
        <f>HLOOKUP(REG_TRA_DEMANDS!N$3,'BY-Demands'!$J$5:$AK$14,MATCH($E99,'BY-Demands'!$I$5:$I$14,0),FALSE)*HLOOKUP(REG_TRA_DEMANDS!$F99,DEMANDS!$H$2:$CL$25,MATCH($E99,DEMANDS!$F$2:$F$25,0),FALSE)/HLOOKUP(2018,DEMANDS!$H$2:$CL$25,MATCH($E99,DEMANDS!$F$2:$F$25,0),FALSE)</f>
        <v>0.65458622404572231</v>
      </c>
      <c r="O99" s="10">
        <f>HLOOKUP(REG_TRA_DEMANDS!O$3,'BY-Demands'!$J$5:$AK$14,MATCH($E99,'BY-Demands'!$I$5:$I$14,0),FALSE)*HLOOKUP(REG_TRA_DEMANDS!$F99,DEMANDS!$H$2:$CL$25,MATCH($E99,DEMANDS!$F$2:$F$25,0),FALSE)/HLOOKUP(2018,DEMANDS!$H$2:$CL$25,MATCH($E99,DEMANDS!$F$2:$F$25,0),FALSE)</f>
        <v>0.30792493732349557</v>
      </c>
      <c r="P99" s="10">
        <f>HLOOKUP(REG_TRA_DEMANDS!P$3,'BY-Demands'!$J$5:$AK$14,MATCH($E99,'BY-Demands'!$I$5:$I$14,0),FALSE)*HLOOKUP(REG_TRA_DEMANDS!$F99,DEMANDS!$H$2:$CL$25,MATCH($E99,DEMANDS!$F$2:$F$25,0),FALSE)/HLOOKUP(2018,DEMANDS!$H$2:$CL$25,MATCH($E99,DEMANDS!$F$2:$F$25,0),FALSE)</f>
        <v>0.35061757399477639</v>
      </c>
      <c r="Q99" s="10">
        <f>HLOOKUP(REG_TRA_DEMANDS!Q$3,'BY-Demands'!$J$5:$AK$14,MATCH($E99,'BY-Demands'!$I$5:$I$14,0),FALSE)*HLOOKUP(REG_TRA_DEMANDS!$F99,DEMANDS!$H$2:$CL$25,MATCH($E99,DEMANDS!$F$2:$F$25,0),FALSE)/HLOOKUP(2018,DEMANDS!$H$2:$CL$25,MATCH($E99,DEMANDS!$F$2:$F$25,0),FALSE)</f>
        <v>0.70865648769504064</v>
      </c>
      <c r="R99" s="10">
        <f>HLOOKUP(REG_TRA_DEMANDS!R$3,'BY-Demands'!$J$5:$AK$14,MATCH($E99,'BY-Demands'!$I$5:$I$14,0),FALSE)*HLOOKUP(REG_TRA_DEMANDS!$F99,DEMANDS!$H$2:$CL$25,MATCH($E99,DEMANDS!$F$2:$F$25,0),FALSE)/HLOOKUP(2018,DEMANDS!$H$2:$CL$25,MATCH($E99,DEMANDS!$F$2:$F$25,0),FALSE)</f>
        <v>0.46750027288585561</v>
      </c>
      <c r="S99" s="10">
        <f>HLOOKUP(REG_TRA_DEMANDS!S$3,'BY-Demands'!$J$5:$AK$14,MATCH($E99,'BY-Demands'!$I$5:$I$14,0),FALSE)*HLOOKUP(REG_TRA_DEMANDS!$F99,DEMANDS!$H$2:$CL$25,MATCH($E99,DEMANDS!$F$2:$F$25,0),FALSE)/HLOOKUP(2018,DEMANDS!$H$2:$CL$25,MATCH($E99,DEMANDS!$F$2:$F$25,0),FALSE)</f>
        <v>0.4600448123201048</v>
      </c>
      <c r="T99" s="10">
        <f>HLOOKUP(REG_TRA_DEMANDS!T$3,'BY-Demands'!$J$5:$AK$14,MATCH($E99,'BY-Demands'!$I$5:$I$14,0),FALSE)*HLOOKUP(REG_TRA_DEMANDS!$F99,DEMANDS!$H$2:$CL$25,MATCH($E99,DEMANDS!$F$2:$F$25,0),FALSE)/HLOOKUP(2018,DEMANDS!$H$2:$CL$25,MATCH($E99,DEMANDS!$F$2:$F$25,0),FALSE)</f>
        <v>2.46149086931743</v>
      </c>
      <c r="U99" s="10">
        <f>HLOOKUP(REG_TRA_DEMANDS!U$3,'BY-Demands'!$J$5:$AK$14,MATCH($E99,'BY-Demands'!$I$5:$I$14,0),FALSE)*HLOOKUP(REG_TRA_DEMANDS!$F99,DEMANDS!$H$2:$CL$25,MATCH($E99,DEMANDS!$F$2:$F$25,0),FALSE)/HLOOKUP(2018,DEMANDS!$H$2:$CL$25,MATCH($E99,DEMANDS!$F$2:$F$25,0),FALSE)</f>
        <v>0.66973819019405956</v>
      </c>
      <c r="V99" s="10">
        <f>HLOOKUP(REG_TRA_DEMANDS!V$3,'BY-Demands'!$J$5:$AK$14,MATCH($E99,'BY-Demands'!$I$5:$I$14,0),FALSE)*HLOOKUP(REG_TRA_DEMANDS!$F99,DEMANDS!$H$2:$CL$25,MATCH($E99,DEMANDS!$F$2:$F$25,0),FALSE)/HLOOKUP(2018,DEMANDS!$H$2:$CL$25,MATCH($E99,DEMANDS!$F$2:$F$25,0),FALSE)</f>
        <v>0.75462496003413881</v>
      </c>
      <c r="W99" s="10">
        <f>HLOOKUP(REG_TRA_DEMANDS!W$3,'BY-Demands'!$J$5:$AK$14,MATCH($E99,'BY-Demands'!$I$5:$I$14,0),FALSE)*HLOOKUP(REG_TRA_DEMANDS!$F99,DEMANDS!$H$2:$CL$25,MATCH($E99,DEMANDS!$F$2:$F$25,0),FALSE)/HLOOKUP(2018,DEMANDS!$H$2:$CL$25,MATCH($E99,DEMANDS!$F$2:$F$25,0),FALSE)</f>
        <v>0.61776959475588311</v>
      </c>
      <c r="X99" s="10">
        <f>HLOOKUP(REG_TRA_DEMANDS!X$3,'BY-Demands'!$J$5:$AK$14,MATCH($E99,'BY-Demands'!$I$5:$I$14,0),FALSE)*HLOOKUP(REG_TRA_DEMANDS!$F99,DEMANDS!$H$2:$CL$25,MATCH($E99,DEMANDS!$F$2:$F$25,0),FALSE)/HLOOKUP(2018,DEMANDS!$H$2:$CL$25,MATCH($E99,DEMANDS!$F$2:$F$25,0),FALSE)</f>
        <v>0.57382444924302789</v>
      </c>
      <c r="Y99" s="10">
        <f>HLOOKUP(REG_TRA_DEMANDS!Y$3,'BY-Demands'!$J$5:$AK$14,MATCH($E99,'BY-Demands'!$I$5:$I$14,0),FALSE)*HLOOKUP(REG_TRA_DEMANDS!$F99,DEMANDS!$H$2:$CL$25,MATCH($E99,DEMANDS!$F$2:$F$25,0),FALSE)/HLOOKUP(2018,DEMANDS!$H$2:$CL$25,MATCH($E99,DEMANDS!$F$2:$F$25,0),FALSE)</f>
        <v>0.91628316860740855</v>
      </c>
      <c r="Z99" s="10">
        <f>HLOOKUP(REG_TRA_DEMANDS!Z$3,'BY-Demands'!$J$5:$AK$14,MATCH($E99,'BY-Demands'!$I$5:$I$14,0),FALSE)*HLOOKUP(REG_TRA_DEMANDS!$F99,DEMANDS!$H$2:$CL$25,MATCH($E99,DEMANDS!$F$2:$F$25,0),FALSE)/HLOOKUP(2018,DEMANDS!$H$2:$CL$25,MATCH($E99,DEMANDS!$F$2:$F$25,0),FALSE)</f>
        <v>0.12219936909035749</v>
      </c>
      <c r="AA99" s="10">
        <f>HLOOKUP(REG_TRA_DEMANDS!AA$3,'BY-Demands'!$J$5:$AK$14,MATCH($E99,'BY-Demands'!$I$5:$I$14,0),FALSE)*HLOOKUP(REG_TRA_DEMANDS!$F99,DEMANDS!$H$2:$CL$25,MATCH($E99,DEMANDS!$F$2:$F$25,0),FALSE)/HLOOKUP(2018,DEMANDS!$H$2:$CL$25,MATCH($E99,DEMANDS!$F$2:$F$25,0),FALSE)</f>
        <v>0.51607106786572521</v>
      </c>
      <c r="AB99" s="10">
        <f>HLOOKUP(REG_TRA_DEMANDS!AB$3,'BY-Demands'!$J$5:$AK$14,MATCH($E99,'BY-Demands'!$I$5:$I$14,0),FALSE)*HLOOKUP(REG_TRA_DEMANDS!$F99,DEMANDS!$H$2:$CL$25,MATCH($E99,DEMANDS!$F$2:$F$25,0),FALSE)/HLOOKUP(2018,DEMANDS!$H$2:$CL$25,MATCH($E99,DEMANDS!$F$2:$F$25,0),FALSE)</f>
        <v>0.22917553741638089</v>
      </c>
      <c r="AC99" s="10">
        <f>HLOOKUP(REG_TRA_DEMANDS!AC$3,'BY-Demands'!$J$5:$AK$14,MATCH($E99,'BY-Demands'!$I$5:$I$14,0),FALSE)*HLOOKUP(REG_TRA_DEMANDS!$F99,DEMANDS!$H$2:$CL$25,MATCH($E99,DEMANDS!$F$2:$F$25,0),FALSE)/HLOOKUP(2018,DEMANDS!$H$2:$CL$25,MATCH($E99,DEMANDS!$F$2:$F$25,0),FALSE)</f>
        <v>0.2499168534932153</v>
      </c>
      <c r="AD99" s="10">
        <f>HLOOKUP(REG_TRA_DEMANDS!AD$3,'BY-Demands'!$J$5:$AK$14,MATCH($E99,'BY-Demands'!$I$5:$I$14,0),FALSE)*HLOOKUP(REG_TRA_DEMANDS!$F99,DEMANDS!$H$2:$CL$25,MATCH($E99,DEMANDS!$F$2:$F$25,0),FALSE)/HLOOKUP(2018,DEMANDS!$H$2:$CL$25,MATCH($E99,DEMANDS!$F$2:$F$25,0),FALSE)</f>
        <v>0.29049616589149535</v>
      </c>
      <c r="AE99" s="10">
        <f>HLOOKUP(REG_TRA_DEMANDS!AE$3,'BY-Demands'!$J$5:$AK$14,MATCH($E99,'BY-Demands'!$I$5:$I$14,0),FALSE)*HLOOKUP(REG_TRA_DEMANDS!$F99,DEMANDS!$H$2:$CL$25,MATCH($E99,DEMANDS!$F$2:$F$25,0),FALSE)/HLOOKUP(2018,DEMANDS!$H$2:$CL$25,MATCH($E99,DEMANDS!$F$2:$F$25,0),FALSE)</f>
        <v>0.60707658108326601</v>
      </c>
      <c r="AF99" s="10">
        <f>HLOOKUP(REG_TRA_DEMANDS!AF$3,'BY-Demands'!$J$5:$AK$14,MATCH($E99,'BY-Demands'!$I$5:$I$14,0),FALSE)*HLOOKUP(REG_TRA_DEMANDS!$F99,DEMANDS!$H$2:$CL$25,MATCH($E99,DEMANDS!$F$2:$F$25,0),FALSE)/HLOOKUP(2018,DEMANDS!$H$2:$CL$25,MATCH($E99,DEMANDS!$F$2:$F$25,0),FALSE)</f>
        <v>0.23409469700975863</v>
      </c>
    </row>
    <row r="100" spans="4:32" x14ac:dyDescent="0.25">
      <c r="D100" s="1" t="s">
        <v>8</v>
      </c>
      <c r="E100" s="1" t="str">
        <f>DEMANDS!$F$20</f>
        <v>TRAF</v>
      </c>
      <c r="F100" s="1">
        <v>2035</v>
      </c>
      <c r="G100" s="10">
        <f>HLOOKUP(REG_TRA_DEMANDS!G$3,'BY-Demands'!$J$5:$AK$14,MATCH($E100,'BY-Demands'!$I$5:$I$14,0),FALSE)*HLOOKUP(REG_TRA_DEMANDS!$F100,DEMANDS!$H$2:$CL$25,MATCH($E100,DEMANDS!$F$2:$F$25,0),FALSE)/HLOOKUP(2018,DEMANDS!$H$2:$CL$25,MATCH($E100,DEMANDS!$F$2:$F$25,0),FALSE)</f>
        <v>0.27566537632462551</v>
      </c>
      <c r="H100" s="10">
        <f>HLOOKUP(REG_TRA_DEMANDS!H$3,'BY-Demands'!$J$5:$AK$14,MATCH($E100,'BY-Demands'!$I$5:$I$14,0),FALSE)*HLOOKUP(REG_TRA_DEMANDS!$F100,DEMANDS!$H$2:$CL$25,MATCH($E100,DEMANDS!$F$2:$F$25,0),FALSE)/HLOOKUP(2018,DEMANDS!$H$2:$CL$25,MATCH($E100,DEMANDS!$F$2:$F$25,0),FALSE)</f>
        <v>4.1172824088746074</v>
      </c>
      <c r="I100" s="10">
        <f>HLOOKUP(REG_TRA_DEMANDS!I$3,'BY-Demands'!$J$5:$AK$14,MATCH($E100,'BY-Demands'!$I$5:$I$14,0),FALSE)*HLOOKUP(REG_TRA_DEMANDS!$F100,DEMANDS!$H$2:$CL$25,MATCH($E100,DEMANDS!$F$2:$F$25,0),FALSE)/HLOOKUP(2018,DEMANDS!$H$2:$CL$25,MATCH($E100,DEMANDS!$F$2:$F$25,0),FALSE)</f>
        <v>0.7471522301191007</v>
      </c>
      <c r="J100" s="10">
        <f>HLOOKUP(REG_TRA_DEMANDS!J$3,'BY-Demands'!$J$5:$AK$14,MATCH($E100,'BY-Demands'!$I$5:$I$14,0),FALSE)*HLOOKUP(REG_TRA_DEMANDS!$F100,DEMANDS!$H$2:$CL$25,MATCH($E100,DEMANDS!$F$2:$F$25,0),FALSE)/HLOOKUP(2018,DEMANDS!$H$2:$CL$25,MATCH($E100,DEMANDS!$F$2:$F$25,0),FALSE)</f>
        <v>0.4804824461365349</v>
      </c>
      <c r="K100" s="10">
        <f>HLOOKUP(REG_TRA_DEMANDS!K$3,'BY-Demands'!$J$5:$AK$14,MATCH($E100,'BY-Demands'!$I$5:$I$14,0),FALSE)*HLOOKUP(REG_TRA_DEMANDS!$F100,DEMANDS!$H$2:$CL$25,MATCH($E100,DEMANDS!$F$2:$F$25,0),FALSE)/HLOOKUP(2018,DEMANDS!$H$2:$CL$25,MATCH($E100,DEMANDS!$F$2:$F$25,0),FALSE)</f>
        <v>0.34222451918353242</v>
      </c>
      <c r="L100" s="10">
        <f>HLOOKUP(REG_TRA_DEMANDS!L$3,'BY-Demands'!$J$5:$AK$14,MATCH($E100,'BY-Demands'!$I$5:$I$14,0),FALSE)*HLOOKUP(REG_TRA_DEMANDS!$F100,DEMANDS!$H$2:$CL$25,MATCH($E100,DEMANDS!$F$2:$F$25,0),FALSE)/HLOOKUP(2018,DEMANDS!$H$2:$CL$25,MATCH($E100,DEMANDS!$F$2:$F$25,0),FALSE)</f>
        <v>0.16515039225224712</v>
      </c>
      <c r="M100" s="10">
        <f>HLOOKUP(REG_TRA_DEMANDS!M$3,'BY-Demands'!$J$5:$AK$14,MATCH($E100,'BY-Demands'!$I$5:$I$14,0),FALSE)*HLOOKUP(REG_TRA_DEMANDS!$F100,DEMANDS!$H$2:$CL$25,MATCH($E100,DEMANDS!$F$2:$F$25,0),FALSE)/HLOOKUP(2018,DEMANDS!$H$2:$CL$25,MATCH($E100,DEMANDS!$F$2:$F$25,0),FALSE)</f>
        <v>0.43278308716549024</v>
      </c>
      <c r="N100" s="10">
        <f>HLOOKUP(REG_TRA_DEMANDS!N$3,'BY-Demands'!$J$5:$AK$14,MATCH($E100,'BY-Demands'!$I$5:$I$14,0),FALSE)*HLOOKUP(REG_TRA_DEMANDS!$F100,DEMANDS!$H$2:$CL$25,MATCH($E100,DEMANDS!$F$2:$F$25,0),FALSE)/HLOOKUP(2018,DEMANDS!$H$2:$CL$25,MATCH($E100,DEMANDS!$F$2:$F$25,0),FALSE)</f>
        <v>0.66964170719877392</v>
      </c>
      <c r="O100" s="10">
        <f>HLOOKUP(REG_TRA_DEMANDS!O$3,'BY-Demands'!$J$5:$AK$14,MATCH($E100,'BY-Demands'!$I$5:$I$14,0),FALSE)*HLOOKUP(REG_TRA_DEMANDS!$F100,DEMANDS!$H$2:$CL$25,MATCH($E100,DEMANDS!$F$2:$F$25,0),FALSE)/HLOOKUP(2018,DEMANDS!$H$2:$CL$25,MATCH($E100,DEMANDS!$F$2:$F$25,0),FALSE)</f>
        <v>0.31500721088193595</v>
      </c>
      <c r="P100" s="10">
        <f>HLOOKUP(REG_TRA_DEMANDS!P$3,'BY-Demands'!$J$5:$AK$14,MATCH($E100,'BY-Demands'!$I$5:$I$14,0),FALSE)*HLOOKUP(REG_TRA_DEMANDS!$F100,DEMANDS!$H$2:$CL$25,MATCH($E100,DEMANDS!$F$2:$F$25,0),FALSE)/HLOOKUP(2018,DEMANDS!$H$2:$CL$25,MATCH($E100,DEMANDS!$F$2:$F$25,0),FALSE)</f>
        <v>0.3586817781966562</v>
      </c>
      <c r="Q100" s="10">
        <f>HLOOKUP(REG_TRA_DEMANDS!Q$3,'BY-Demands'!$J$5:$AK$14,MATCH($E100,'BY-Demands'!$I$5:$I$14,0),FALSE)*HLOOKUP(REG_TRA_DEMANDS!$F100,DEMANDS!$H$2:$CL$25,MATCH($E100,DEMANDS!$F$2:$F$25,0),FALSE)/HLOOKUP(2018,DEMANDS!$H$2:$CL$25,MATCH($E100,DEMANDS!$F$2:$F$25,0),FALSE)</f>
        <v>0.72495558691202666</v>
      </c>
      <c r="R100" s="10">
        <f>HLOOKUP(REG_TRA_DEMANDS!R$3,'BY-Demands'!$J$5:$AK$14,MATCH($E100,'BY-Demands'!$I$5:$I$14,0),FALSE)*HLOOKUP(REG_TRA_DEMANDS!$F100,DEMANDS!$H$2:$CL$25,MATCH($E100,DEMANDS!$F$2:$F$25,0),FALSE)/HLOOKUP(2018,DEMANDS!$H$2:$CL$25,MATCH($E100,DEMANDS!$F$2:$F$25,0),FALSE)</f>
        <v>0.47825277916223025</v>
      </c>
      <c r="S100" s="10">
        <f>HLOOKUP(REG_TRA_DEMANDS!S$3,'BY-Demands'!$J$5:$AK$14,MATCH($E100,'BY-Demands'!$I$5:$I$14,0),FALSE)*HLOOKUP(REG_TRA_DEMANDS!$F100,DEMANDS!$H$2:$CL$25,MATCH($E100,DEMANDS!$F$2:$F$25,0),FALSE)/HLOOKUP(2018,DEMANDS!$H$2:$CL$25,MATCH($E100,DEMANDS!$F$2:$F$25,0),FALSE)</f>
        <v>0.47062584300346721</v>
      </c>
      <c r="T100" s="10">
        <f>HLOOKUP(REG_TRA_DEMANDS!T$3,'BY-Demands'!$J$5:$AK$14,MATCH($E100,'BY-Demands'!$I$5:$I$14,0),FALSE)*HLOOKUP(REG_TRA_DEMANDS!$F100,DEMANDS!$H$2:$CL$25,MATCH($E100,DEMANDS!$F$2:$F$25,0),FALSE)/HLOOKUP(2018,DEMANDS!$H$2:$CL$25,MATCH($E100,DEMANDS!$F$2:$F$25,0),FALSE)</f>
        <v>2.5181051593117307</v>
      </c>
      <c r="U100" s="10">
        <f>HLOOKUP(REG_TRA_DEMANDS!U$3,'BY-Demands'!$J$5:$AK$14,MATCH($E100,'BY-Demands'!$I$5:$I$14,0),FALSE)*HLOOKUP(REG_TRA_DEMANDS!$F100,DEMANDS!$H$2:$CL$25,MATCH($E100,DEMANDS!$F$2:$F$25,0),FALSE)/HLOOKUP(2018,DEMANDS!$H$2:$CL$25,MATCH($E100,DEMANDS!$F$2:$F$25,0),FALSE)</f>
        <v>0.68514216856852284</v>
      </c>
      <c r="V100" s="10">
        <f>HLOOKUP(REG_TRA_DEMANDS!V$3,'BY-Demands'!$J$5:$AK$14,MATCH($E100,'BY-Demands'!$I$5:$I$14,0),FALSE)*HLOOKUP(REG_TRA_DEMANDS!$F100,DEMANDS!$H$2:$CL$25,MATCH($E100,DEMANDS!$F$2:$F$25,0),FALSE)/HLOOKUP(2018,DEMANDS!$H$2:$CL$25,MATCH($E100,DEMANDS!$F$2:$F$25,0),FALSE)</f>
        <v>0.77198133411492387</v>
      </c>
      <c r="W100" s="10">
        <f>HLOOKUP(REG_TRA_DEMANDS!W$3,'BY-Demands'!$J$5:$AK$14,MATCH($E100,'BY-Demands'!$I$5:$I$14,0),FALSE)*HLOOKUP(REG_TRA_DEMANDS!$F100,DEMANDS!$H$2:$CL$25,MATCH($E100,DEMANDS!$F$2:$F$25,0),FALSE)/HLOOKUP(2018,DEMANDS!$H$2:$CL$25,MATCH($E100,DEMANDS!$F$2:$F$25,0),FALSE)</f>
        <v>0.63197829543526829</v>
      </c>
      <c r="X100" s="10">
        <f>HLOOKUP(REG_TRA_DEMANDS!X$3,'BY-Demands'!$J$5:$AK$14,MATCH($E100,'BY-Demands'!$I$5:$I$14,0),FALSE)*HLOOKUP(REG_TRA_DEMANDS!$F100,DEMANDS!$H$2:$CL$25,MATCH($E100,DEMANDS!$F$2:$F$25,0),FALSE)/HLOOKUP(2018,DEMANDS!$H$2:$CL$25,MATCH($E100,DEMANDS!$F$2:$F$25,0),FALSE)</f>
        <v>0.58702241157561752</v>
      </c>
      <c r="Y100" s="10">
        <f>HLOOKUP(REG_TRA_DEMANDS!Y$3,'BY-Demands'!$J$5:$AK$14,MATCH($E100,'BY-Demands'!$I$5:$I$14,0),FALSE)*HLOOKUP(REG_TRA_DEMANDS!$F100,DEMANDS!$H$2:$CL$25,MATCH($E100,DEMANDS!$F$2:$F$25,0),FALSE)/HLOOKUP(2018,DEMANDS!$H$2:$CL$25,MATCH($E100,DEMANDS!$F$2:$F$25,0),FALSE)</f>
        <v>0.9373576814853789</v>
      </c>
      <c r="Z100" s="10">
        <f>HLOOKUP(REG_TRA_DEMANDS!Z$3,'BY-Demands'!$J$5:$AK$14,MATCH($E100,'BY-Demands'!$I$5:$I$14,0),FALSE)*HLOOKUP(REG_TRA_DEMANDS!$F100,DEMANDS!$H$2:$CL$25,MATCH($E100,DEMANDS!$F$2:$F$25,0),FALSE)/HLOOKUP(2018,DEMANDS!$H$2:$CL$25,MATCH($E100,DEMANDS!$F$2:$F$25,0),FALSE)</f>
        <v>0.12500995457943573</v>
      </c>
      <c r="AA100" s="10">
        <f>HLOOKUP(REG_TRA_DEMANDS!AA$3,'BY-Demands'!$J$5:$AK$14,MATCH($E100,'BY-Demands'!$I$5:$I$14,0),FALSE)*HLOOKUP(REG_TRA_DEMANDS!$F100,DEMANDS!$H$2:$CL$25,MATCH($E100,DEMANDS!$F$2:$F$25,0),FALSE)/HLOOKUP(2018,DEMANDS!$H$2:$CL$25,MATCH($E100,DEMANDS!$F$2:$F$25,0),FALSE)</f>
        <v>0.52794070242663693</v>
      </c>
      <c r="AB100" s="10">
        <f>HLOOKUP(REG_TRA_DEMANDS!AB$3,'BY-Demands'!$J$5:$AK$14,MATCH($E100,'BY-Demands'!$I$5:$I$14,0),FALSE)*HLOOKUP(REG_TRA_DEMANDS!$F100,DEMANDS!$H$2:$CL$25,MATCH($E100,DEMANDS!$F$2:$F$25,0),FALSE)/HLOOKUP(2018,DEMANDS!$H$2:$CL$25,MATCH($E100,DEMANDS!$F$2:$F$25,0),FALSE)</f>
        <v>0.23444657477695763</v>
      </c>
      <c r="AC100" s="10">
        <f>HLOOKUP(REG_TRA_DEMANDS!AC$3,'BY-Demands'!$J$5:$AK$14,MATCH($E100,'BY-Demands'!$I$5:$I$14,0),FALSE)*HLOOKUP(REG_TRA_DEMANDS!$F100,DEMANDS!$H$2:$CL$25,MATCH($E100,DEMANDS!$F$2:$F$25,0),FALSE)/HLOOKUP(2018,DEMANDS!$H$2:$CL$25,MATCH($E100,DEMANDS!$F$2:$F$25,0),FALSE)</f>
        <v>0.25566494112355925</v>
      </c>
      <c r="AD100" s="10">
        <f>HLOOKUP(REG_TRA_DEMANDS!AD$3,'BY-Demands'!$J$5:$AK$14,MATCH($E100,'BY-Demands'!$I$5:$I$14,0),FALSE)*HLOOKUP(REG_TRA_DEMANDS!$F100,DEMANDS!$H$2:$CL$25,MATCH($E100,DEMANDS!$F$2:$F$25,0),FALSE)/HLOOKUP(2018,DEMANDS!$H$2:$CL$25,MATCH($E100,DEMANDS!$F$2:$F$25,0),FALSE)</f>
        <v>0.29717757770699976</v>
      </c>
      <c r="AE100" s="10">
        <f>HLOOKUP(REG_TRA_DEMANDS!AE$3,'BY-Demands'!$J$5:$AK$14,MATCH($E100,'BY-Demands'!$I$5:$I$14,0),FALSE)*HLOOKUP(REG_TRA_DEMANDS!$F100,DEMANDS!$H$2:$CL$25,MATCH($E100,DEMANDS!$F$2:$F$25,0),FALSE)/HLOOKUP(2018,DEMANDS!$H$2:$CL$25,MATCH($E100,DEMANDS!$F$2:$F$25,0),FALSE)</f>
        <v>0.62103934244818115</v>
      </c>
      <c r="AF100" s="10">
        <f>HLOOKUP(REG_TRA_DEMANDS!AF$3,'BY-Demands'!$J$5:$AK$14,MATCH($E100,'BY-Demands'!$I$5:$I$14,0),FALSE)*HLOOKUP(REG_TRA_DEMANDS!$F100,DEMANDS!$H$2:$CL$25,MATCH($E100,DEMANDS!$F$2:$F$25,0),FALSE)/HLOOKUP(2018,DEMANDS!$H$2:$CL$25,MATCH($E100,DEMANDS!$F$2:$F$25,0),FALSE)</f>
        <v>0.23947887504098309</v>
      </c>
    </row>
    <row r="101" spans="4:32" x14ac:dyDescent="0.25">
      <c r="D101" s="1" t="s">
        <v>8</v>
      </c>
      <c r="E101" s="1" t="str">
        <f>DEMANDS!$F$20</f>
        <v>TRAF</v>
      </c>
      <c r="F101" s="1">
        <v>2036</v>
      </c>
      <c r="G101" s="10">
        <f>HLOOKUP(REG_TRA_DEMANDS!G$3,'BY-Demands'!$J$5:$AK$14,MATCH($E101,'BY-Demands'!$I$5:$I$14,0),FALSE)*HLOOKUP(REG_TRA_DEMANDS!$F101,DEMANDS!$H$2:$CL$25,MATCH($E101,DEMANDS!$F$2:$F$25,0),FALSE)/HLOOKUP(2018,DEMANDS!$H$2:$CL$25,MATCH($E101,DEMANDS!$F$2:$F$25,0),FALSE)</f>
        <v>0.28200567998009185</v>
      </c>
      <c r="H101" s="10">
        <f>HLOOKUP(REG_TRA_DEMANDS!H$3,'BY-Demands'!$J$5:$AK$14,MATCH($E101,'BY-Demands'!$I$5:$I$14,0),FALSE)*HLOOKUP(REG_TRA_DEMANDS!$F101,DEMANDS!$H$2:$CL$25,MATCH($E101,DEMANDS!$F$2:$F$25,0),FALSE)/HLOOKUP(2018,DEMANDS!$H$2:$CL$25,MATCH($E101,DEMANDS!$F$2:$F$25,0),FALSE)</f>
        <v>4.2119799042787234</v>
      </c>
      <c r="I101" s="10">
        <f>HLOOKUP(REG_TRA_DEMANDS!I$3,'BY-Demands'!$J$5:$AK$14,MATCH($E101,'BY-Demands'!$I$5:$I$14,0),FALSE)*HLOOKUP(REG_TRA_DEMANDS!$F101,DEMANDS!$H$2:$CL$25,MATCH($E101,DEMANDS!$F$2:$F$25,0),FALSE)/HLOOKUP(2018,DEMANDS!$H$2:$CL$25,MATCH($E101,DEMANDS!$F$2:$F$25,0),FALSE)</f>
        <v>0.76433673141184011</v>
      </c>
      <c r="J101" s="10">
        <f>HLOOKUP(REG_TRA_DEMANDS!J$3,'BY-Demands'!$J$5:$AK$14,MATCH($E101,'BY-Demands'!$I$5:$I$14,0),FALSE)*HLOOKUP(REG_TRA_DEMANDS!$F101,DEMANDS!$H$2:$CL$25,MATCH($E101,DEMANDS!$F$2:$F$25,0),FALSE)/HLOOKUP(2018,DEMANDS!$H$2:$CL$25,MATCH($E101,DEMANDS!$F$2:$F$25,0),FALSE)</f>
        <v>0.49153354239767516</v>
      </c>
      <c r="K101" s="10">
        <f>HLOOKUP(REG_TRA_DEMANDS!K$3,'BY-Demands'!$J$5:$AK$14,MATCH($E101,'BY-Demands'!$I$5:$I$14,0),FALSE)*HLOOKUP(REG_TRA_DEMANDS!$F101,DEMANDS!$H$2:$CL$25,MATCH($E101,DEMANDS!$F$2:$F$25,0),FALSE)/HLOOKUP(2018,DEMANDS!$H$2:$CL$25,MATCH($E101,DEMANDS!$F$2:$F$25,0),FALSE)</f>
        <v>0.35009568312475364</v>
      </c>
      <c r="L101" s="10">
        <f>HLOOKUP(REG_TRA_DEMANDS!L$3,'BY-Demands'!$J$5:$AK$14,MATCH($E101,'BY-Demands'!$I$5:$I$14,0),FALSE)*HLOOKUP(REG_TRA_DEMANDS!$F101,DEMANDS!$H$2:$CL$25,MATCH($E101,DEMANDS!$F$2:$F$25,0),FALSE)/HLOOKUP(2018,DEMANDS!$H$2:$CL$25,MATCH($E101,DEMANDS!$F$2:$F$25,0),FALSE)</f>
        <v>0.16894885127404879</v>
      </c>
      <c r="M101" s="10">
        <f>HLOOKUP(REG_TRA_DEMANDS!M$3,'BY-Demands'!$J$5:$AK$14,MATCH($E101,'BY-Demands'!$I$5:$I$14,0),FALSE)*HLOOKUP(REG_TRA_DEMANDS!$F101,DEMANDS!$H$2:$CL$25,MATCH($E101,DEMANDS!$F$2:$F$25,0),FALSE)/HLOOKUP(2018,DEMANDS!$H$2:$CL$25,MATCH($E101,DEMANDS!$F$2:$F$25,0),FALSE)</f>
        <v>0.44273709817029655</v>
      </c>
      <c r="N101" s="10">
        <f>HLOOKUP(REG_TRA_DEMANDS!N$3,'BY-Demands'!$J$5:$AK$14,MATCH($E101,'BY-Demands'!$I$5:$I$14,0),FALSE)*HLOOKUP(REG_TRA_DEMANDS!$F101,DEMANDS!$H$2:$CL$25,MATCH($E101,DEMANDS!$F$2:$F$25,0),FALSE)/HLOOKUP(2018,DEMANDS!$H$2:$CL$25,MATCH($E101,DEMANDS!$F$2:$F$25,0),FALSE)</f>
        <v>0.68504346646434577</v>
      </c>
      <c r="O101" s="10">
        <f>HLOOKUP(REG_TRA_DEMANDS!O$3,'BY-Demands'!$J$5:$AK$14,MATCH($E101,'BY-Demands'!$I$5:$I$14,0),FALSE)*HLOOKUP(REG_TRA_DEMANDS!$F101,DEMANDS!$H$2:$CL$25,MATCH($E101,DEMANDS!$F$2:$F$25,0),FALSE)/HLOOKUP(2018,DEMANDS!$H$2:$CL$25,MATCH($E101,DEMANDS!$F$2:$F$25,0),FALSE)</f>
        <v>0.32225237673222046</v>
      </c>
      <c r="P101" s="10">
        <f>HLOOKUP(REG_TRA_DEMANDS!P$3,'BY-Demands'!$J$5:$AK$14,MATCH($E101,'BY-Demands'!$I$5:$I$14,0),FALSE)*HLOOKUP(REG_TRA_DEMANDS!$F101,DEMANDS!$H$2:$CL$25,MATCH($E101,DEMANDS!$F$2:$F$25,0),FALSE)/HLOOKUP(2018,DEMANDS!$H$2:$CL$25,MATCH($E101,DEMANDS!$F$2:$F$25,0),FALSE)</f>
        <v>0.36693145909517932</v>
      </c>
      <c r="Q101" s="10">
        <f>HLOOKUP(REG_TRA_DEMANDS!Q$3,'BY-Demands'!$J$5:$AK$14,MATCH($E101,'BY-Demands'!$I$5:$I$14,0),FALSE)*HLOOKUP(REG_TRA_DEMANDS!$F101,DEMANDS!$H$2:$CL$25,MATCH($E101,DEMANDS!$F$2:$F$25,0),FALSE)/HLOOKUP(2018,DEMANDS!$H$2:$CL$25,MATCH($E101,DEMANDS!$F$2:$F$25,0),FALSE)</f>
        <v>0.74162956541100311</v>
      </c>
      <c r="R101" s="10">
        <f>HLOOKUP(REG_TRA_DEMANDS!R$3,'BY-Demands'!$J$5:$AK$14,MATCH($E101,'BY-Demands'!$I$5:$I$14,0),FALSE)*HLOOKUP(REG_TRA_DEMANDS!$F101,DEMANDS!$H$2:$CL$25,MATCH($E101,DEMANDS!$F$2:$F$25,0),FALSE)/HLOOKUP(2018,DEMANDS!$H$2:$CL$25,MATCH($E101,DEMANDS!$F$2:$F$25,0),FALSE)</f>
        <v>0.4892525930829616</v>
      </c>
      <c r="S101" s="10">
        <f>HLOOKUP(REG_TRA_DEMANDS!S$3,'BY-Demands'!$J$5:$AK$14,MATCH($E101,'BY-Demands'!$I$5:$I$14,0),FALSE)*HLOOKUP(REG_TRA_DEMANDS!$F101,DEMANDS!$H$2:$CL$25,MATCH($E101,DEMANDS!$F$2:$F$25,0),FALSE)/HLOOKUP(2018,DEMANDS!$H$2:$CL$25,MATCH($E101,DEMANDS!$F$2:$F$25,0),FALSE)</f>
        <v>0.48145023739254689</v>
      </c>
      <c r="T101" s="10">
        <f>HLOOKUP(REG_TRA_DEMANDS!T$3,'BY-Demands'!$J$5:$AK$14,MATCH($E101,'BY-Demands'!$I$5:$I$14,0),FALSE)*HLOOKUP(REG_TRA_DEMANDS!$F101,DEMANDS!$H$2:$CL$25,MATCH($E101,DEMANDS!$F$2:$F$25,0),FALSE)/HLOOKUP(2018,DEMANDS!$H$2:$CL$25,MATCH($E101,DEMANDS!$F$2:$F$25,0),FALSE)</f>
        <v>2.5760215779759008</v>
      </c>
      <c r="U101" s="10">
        <f>HLOOKUP(REG_TRA_DEMANDS!U$3,'BY-Demands'!$J$5:$AK$14,MATCH($E101,'BY-Demands'!$I$5:$I$14,0),FALSE)*HLOOKUP(REG_TRA_DEMANDS!$F101,DEMANDS!$H$2:$CL$25,MATCH($E101,DEMANDS!$F$2:$F$25,0),FALSE)/HLOOKUP(2018,DEMANDS!$H$2:$CL$25,MATCH($E101,DEMANDS!$F$2:$F$25,0),FALSE)</f>
        <v>0.70090043844559891</v>
      </c>
      <c r="V101" s="10">
        <f>HLOOKUP(REG_TRA_DEMANDS!V$3,'BY-Demands'!$J$5:$AK$14,MATCH($E101,'BY-Demands'!$I$5:$I$14,0),FALSE)*HLOOKUP(REG_TRA_DEMANDS!$F101,DEMANDS!$H$2:$CL$25,MATCH($E101,DEMANDS!$F$2:$F$25,0),FALSE)/HLOOKUP(2018,DEMANDS!$H$2:$CL$25,MATCH($E101,DEMANDS!$F$2:$F$25,0),FALSE)</f>
        <v>0.78973690479956715</v>
      </c>
      <c r="W101" s="10">
        <f>HLOOKUP(REG_TRA_DEMANDS!W$3,'BY-Demands'!$J$5:$AK$14,MATCH($E101,'BY-Demands'!$I$5:$I$14,0),FALSE)*HLOOKUP(REG_TRA_DEMANDS!$F101,DEMANDS!$H$2:$CL$25,MATCH($E101,DEMANDS!$F$2:$F$25,0),FALSE)/HLOOKUP(2018,DEMANDS!$H$2:$CL$25,MATCH($E101,DEMANDS!$F$2:$F$25,0),FALSE)</f>
        <v>0.64651379623027949</v>
      </c>
      <c r="X101" s="10">
        <f>HLOOKUP(REG_TRA_DEMANDS!X$3,'BY-Demands'!$J$5:$AK$14,MATCH($E101,'BY-Demands'!$I$5:$I$14,0),FALSE)*HLOOKUP(REG_TRA_DEMANDS!$F101,DEMANDS!$H$2:$CL$25,MATCH($E101,DEMANDS!$F$2:$F$25,0),FALSE)/HLOOKUP(2018,DEMANDS!$H$2:$CL$25,MATCH($E101,DEMANDS!$F$2:$F$25,0),FALSE)</f>
        <v>0.60052392704185675</v>
      </c>
      <c r="Y101" s="10">
        <f>HLOOKUP(REG_TRA_DEMANDS!Y$3,'BY-Demands'!$J$5:$AK$14,MATCH($E101,'BY-Demands'!$I$5:$I$14,0),FALSE)*HLOOKUP(REG_TRA_DEMANDS!$F101,DEMANDS!$H$2:$CL$25,MATCH($E101,DEMANDS!$F$2:$F$25,0),FALSE)/HLOOKUP(2018,DEMANDS!$H$2:$CL$25,MATCH($E101,DEMANDS!$F$2:$F$25,0),FALSE)</f>
        <v>0.95891690815954278</v>
      </c>
      <c r="Z101" s="10">
        <f>HLOOKUP(REG_TRA_DEMANDS!Z$3,'BY-Demands'!$J$5:$AK$14,MATCH($E101,'BY-Demands'!$I$5:$I$14,0),FALSE)*HLOOKUP(REG_TRA_DEMANDS!$F101,DEMANDS!$H$2:$CL$25,MATCH($E101,DEMANDS!$F$2:$F$25,0),FALSE)/HLOOKUP(2018,DEMANDS!$H$2:$CL$25,MATCH($E101,DEMANDS!$F$2:$F$25,0),FALSE)</f>
        <v>0.12788518353476272</v>
      </c>
      <c r="AA101" s="10">
        <f>HLOOKUP(REG_TRA_DEMANDS!AA$3,'BY-Demands'!$J$5:$AK$14,MATCH($E101,'BY-Demands'!$I$5:$I$14,0),FALSE)*HLOOKUP(REG_TRA_DEMANDS!$F101,DEMANDS!$H$2:$CL$25,MATCH($E101,DEMANDS!$F$2:$F$25,0),FALSE)/HLOOKUP(2018,DEMANDS!$H$2:$CL$25,MATCH($E101,DEMANDS!$F$2:$F$25,0),FALSE)</f>
        <v>0.5400833385824495</v>
      </c>
      <c r="AB101" s="10">
        <f>HLOOKUP(REG_TRA_DEMANDS!AB$3,'BY-Demands'!$J$5:$AK$14,MATCH($E101,'BY-Demands'!$I$5:$I$14,0),FALSE)*HLOOKUP(REG_TRA_DEMANDS!$F101,DEMANDS!$H$2:$CL$25,MATCH($E101,DEMANDS!$F$2:$F$25,0),FALSE)/HLOOKUP(2018,DEMANDS!$H$2:$CL$25,MATCH($E101,DEMANDS!$F$2:$F$25,0),FALSE)</f>
        <v>0.23983884599682767</v>
      </c>
      <c r="AC101" s="10">
        <f>HLOOKUP(REG_TRA_DEMANDS!AC$3,'BY-Demands'!$J$5:$AK$14,MATCH($E101,'BY-Demands'!$I$5:$I$14,0),FALSE)*HLOOKUP(REG_TRA_DEMANDS!$F101,DEMANDS!$H$2:$CL$25,MATCH($E101,DEMANDS!$F$2:$F$25,0),FALSE)/HLOOKUP(2018,DEMANDS!$H$2:$CL$25,MATCH($E101,DEMANDS!$F$2:$F$25,0),FALSE)</f>
        <v>0.26154523476940111</v>
      </c>
      <c r="AD101" s="10">
        <f>HLOOKUP(REG_TRA_DEMANDS!AD$3,'BY-Demands'!$J$5:$AK$14,MATCH($E101,'BY-Demands'!$I$5:$I$14,0),FALSE)*HLOOKUP(REG_TRA_DEMANDS!$F101,DEMANDS!$H$2:$CL$25,MATCH($E101,DEMANDS!$F$2:$F$25,0),FALSE)/HLOOKUP(2018,DEMANDS!$H$2:$CL$25,MATCH($E101,DEMANDS!$F$2:$F$25,0),FALSE)</f>
        <v>0.30401266199426075</v>
      </c>
      <c r="AE101" s="10">
        <f>HLOOKUP(REG_TRA_DEMANDS!AE$3,'BY-Demands'!$J$5:$AK$14,MATCH($E101,'BY-Demands'!$I$5:$I$14,0),FALSE)*HLOOKUP(REG_TRA_DEMANDS!$F101,DEMANDS!$H$2:$CL$25,MATCH($E101,DEMANDS!$F$2:$F$25,0),FALSE)/HLOOKUP(2018,DEMANDS!$H$2:$CL$25,MATCH($E101,DEMANDS!$F$2:$F$25,0),FALSE)</f>
        <v>0.6353232473244893</v>
      </c>
      <c r="AF101" s="10">
        <f>HLOOKUP(REG_TRA_DEMANDS!AF$3,'BY-Demands'!$J$5:$AK$14,MATCH($E101,'BY-Demands'!$I$5:$I$14,0),FALSE)*HLOOKUP(REG_TRA_DEMANDS!$F101,DEMANDS!$H$2:$CL$25,MATCH($E101,DEMANDS!$F$2:$F$25,0),FALSE)/HLOOKUP(2018,DEMANDS!$H$2:$CL$25,MATCH($E101,DEMANDS!$F$2:$F$25,0),FALSE)</f>
        <v>0.24498688916692568</v>
      </c>
    </row>
    <row r="102" spans="4:32" x14ac:dyDescent="0.25">
      <c r="D102" s="1" t="s">
        <v>8</v>
      </c>
      <c r="E102" s="1" t="str">
        <f>DEMANDS!$F$20</f>
        <v>TRAF</v>
      </c>
      <c r="F102" s="1">
        <v>2037</v>
      </c>
      <c r="G102" s="10">
        <f>HLOOKUP(REG_TRA_DEMANDS!G$3,'BY-Demands'!$J$5:$AK$14,MATCH($E102,'BY-Demands'!$I$5:$I$14,0),FALSE)*HLOOKUP(REG_TRA_DEMANDS!$F102,DEMANDS!$H$2:$CL$25,MATCH($E102,DEMANDS!$F$2:$F$25,0),FALSE)/HLOOKUP(2018,DEMANDS!$H$2:$CL$25,MATCH($E102,DEMANDS!$F$2:$F$25,0),FALSE)</f>
        <v>0.28849181061963397</v>
      </c>
      <c r="H102" s="10">
        <f>HLOOKUP(REG_TRA_DEMANDS!H$3,'BY-Demands'!$J$5:$AK$14,MATCH($E102,'BY-Demands'!$I$5:$I$14,0),FALSE)*HLOOKUP(REG_TRA_DEMANDS!$F102,DEMANDS!$H$2:$CL$25,MATCH($E102,DEMANDS!$F$2:$F$25,0),FALSE)/HLOOKUP(2018,DEMANDS!$H$2:$CL$25,MATCH($E102,DEMANDS!$F$2:$F$25,0),FALSE)</f>
        <v>4.3088554420771343</v>
      </c>
      <c r="I102" s="10">
        <f>HLOOKUP(REG_TRA_DEMANDS!I$3,'BY-Demands'!$J$5:$AK$14,MATCH($E102,'BY-Demands'!$I$5:$I$14,0),FALSE)*HLOOKUP(REG_TRA_DEMANDS!$F102,DEMANDS!$H$2:$CL$25,MATCH($E102,DEMANDS!$F$2:$F$25,0),FALSE)/HLOOKUP(2018,DEMANDS!$H$2:$CL$25,MATCH($E102,DEMANDS!$F$2:$F$25,0),FALSE)</f>
        <v>0.78191647623431237</v>
      </c>
      <c r="J102" s="10">
        <f>HLOOKUP(REG_TRA_DEMANDS!J$3,'BY-Demands'!$J$5:$AK$14,MATCH($E102,'BY-Demands'!$I$5:$I$14,0),FALSE)*HLOOKUP(REG_TRA_DEMANDS!$F102,DEMANDS!$H$2:$CL$25,MATCH($E102,DEMANDS!$F$2:$F$25,0),FALSE)/HLOOKUP(2018,DEMANDS!$H$2:$CL$25,MATCH($E102,DEMANDS!$F$2:$F$25,0),FALSE)</f>
        <v>0.5028388138728217</v>
      </c>
      <c r="K102" s="10">
        <f>HLOOKUP(REG_TRA_DEMANDS!K$3,'BY-Demands'!$J$5:$AK$14,MATCH($E102,'BY-Demands'!$I$5:$I$14,0),FALSE)*HLOOKUP(REG_TRA_DEMANDS!$F102,DEMANDS!$H$2:$CL$25,MATCH($E102,DEMANDS!$F$2:$F$25,0),FALSE)/HLOOKUP(2018,DEMANDS!$H$2:$CL$25,MATCH($E102,DEMANDS!$F$2:$F$25,0),FALSE)</f>
        <v>0.35814788383662299</v>
      </c>
      <c r="L102" s="10">
        <f>HLOOKUP(REG_TRA_DEMANDS!L$3,'BY-Demands'!$J$5:$AK$14,MATCH($E102,'BY-Demands'!$I$5:$I$14,0),FALSE)*HLOOKUP(REG_TRA_DEMANDS!$F102,DEMANDS!$H$2:$CL$25,MATCH($E102,DEMANDS!$F$2:$F$25,0),FALSE)/HLOOKUP(2018,DEMANDS!$H$2:$CL$25,MATCH($E102,DEMANDS!$F$2:$F$25,0),FALSE)</f>
        <v>0.17283467485335194</v>
      </c>
      <c r="M102" s="10">
        <f>HLOOKUP(REG_TRA_DEMANDS!M$3,'BY-Demands'!$J$5:$AK$14,MATCH($E102,'BY-Demands'!$I$5:$I$14,0),FALSE)*HLOOKUP(REG_TRA_DEMANDS!$F102,DEMANDS!$H$2:$CL$25,MATCH($E102,DEMANDS!$F$2:$F$25,0),FALSE)/HLOOKUP(2018,DEMANDS!$H$2:$CL$25,MATCH($E102,DEMANDS!$F$2:$F$25,0),FALSE)</f>
        <v>0.45292005142821334</v>
      </c>
      <c r="N102" s="10">
        <f>HLOOKUP(REG_TRA_DEMANDS!N$3,'BY-Demands'!$J$5:$AK$14,MATCH($E102,'BY-Demands'!$I$5:$I$14,0),FALSE)*HLOOKUP(REG_TRA_DEMANDS!$F102,DEMANDS!$H$2:$CL$25,MATCH($E102,DEMANDS!$F$2:$F$25,0),FALSE)/HLOOKUP(2018,DEMANDS!$H$2:$CL$25,MATCH($E102,DEMANDS!$F$2:$F$25,0),FALSE)</f>
        <v>0.70079946619302558</v>
      </c>
      <c r="O102" s="10">
        <f>HLOOKUP(REG_TRA_DEMANDS!O$3,'BY-Demands'!$J$5:$AK$14,MATCH($E102,'BY-Demands'!$I$5:$I$14,0),FALSE)*HLOOKUP(REG_TRA_DEMANDS!$F102,DEMANDS!$H$2:$CL$25,MATCH($E102,DEMANDS!$F$2:$F$25,0),FALSE)/HLOOKUP(2018,DEMANDS!$H$2:$CL$25,MATCH($E102,DEMANDS!$F$2:$F$25,0),FALSE)</f>
        <v>0.32966418139706155</v>
      </c>
      <c r="P102" s="10">
        <f>HLOOKUP(REG_TRA_DEMANDS!P$3,'BY-Demands'!$J$5:$AK$14,MATCH($E102,'BY-Demands'!$I$5:$I$14,0),FALSE)*HLOOKUP(REG_TRA_DEMANDS!$F102,DEMANDS!$H$2:$CL$25,MATCH($E102,DEMANDS!$F$2:$F$25,0),FALSE)/HLOOKUP(2018,DEMANDS!$H$2:$CL$25,MATCH($E102,DEMANDS!$F$2:$F$25,0),FALSE)</f>
        <v>0.37537088265436841</v>
      </c>
      <c r="Q102" s="10">
        <f>HLOOKUP(REG_TRA_DEMANDS!Q$3,'BY-Demands'!$J$5:$AK$14,MATCH($E102,'BY-Demands'!$I$5:$I$14,0),FALSE)*HLOOKUP(REG_TRA_DEMANDS!$F102,DEMANDS!$H$2:$CL$25,MATCH($E102,DEMANDS!$F$2:$F$25,0),FALSE)/HLOOKUP(2018,DEMANDS!$H$2:$CL$25,MATCH($E102,DEMANDS!$F$2:$F$25,0),FALSE)</f>
        <v>0.75868704541545628</v>
      </c>
      <c r="R102" s="10">
        <f>HLOOKUP(REG_TRA_DEMANDS!R$3,'BY-Demands'!$J$5:$AK$14,MATCH($E102,'BY-Demands'!$I$5:$I$14,0),FALSE)*HLOOKUP(REG_TRA_DEMANDS!$F102,DEMANDS!$H$2:$CL$25,MATCH($E102,DEMANDS!$F$2:$F$25,0),FALSE)/HLOOKUP(2018,DEMANDS!$H$2:$CL$25,MATCH($E102,DEMANDS!$F$2:$F$25,0),FALSE)</f>
        <v>0.50050540272386967</v>
      </c>
      <c r="S102" s="10">
        <f>HLOOKUP(REG_TRA_DEMANDS!S$3,'BY-Demands'!$J$5:$AK$14,MATCH($E102,'BY-Demands'!$I$5:$I$14,0),FALSE)*HLOOKUP(REG_TRA_DEMANDS!$F102,DEMANDS!$H$2:$CL$25,MATCH($E102,DEMANDS!$F$2:$F$25,0),FALSE)/HLOOKUP(2018,DEMANDS!$H$2:$CL$25,MATCH($E102,DEMANDS!$F$2:$F$25,0),FALSE)</f>
        <v>0.49252359285257552</v>
      </c>
      <c r="T102" s="10">
        <f>HLOOKUP(REG_TRA_DEMANDS!T$3,'BY-Demands'!$J$5:$AK$14,MATCH($E102,'BY-Demands'!$I$5:$I$14,0),FALSE)*HLOOKUP(REG_TRA_DEMANDS!$F102,DEMANDS!$H$2:$CL$25,MATCH($E102,DEMANDS!$F$2:$F$25,0),FALSE)/HLOOKUP(2018,DEMANDS!$H$2:$CL$25,MATCH($E102,DEMANDS!$F$2:$F$25,0),FALSE)</f>
        <v>2.6352700742693465</v>
      </c>
      <c r="U102" s="10">
        <f>HLOOKUP(REG_TRA_DEMANDS!U$3,'BY-Demands'!$J$5:$AK$14,MATCH($E102,'BY-Demands'!$I$5:$I$14,0),FALSE)*HLOOKUP(REG_TRA_DEMANDS!$F102,DEMANDS!$H$2:$CL$25,MATCH($E102,DEMANDS!$F$2:$F$25,0),FALSE)/HLOOKUP(2018,DEMANDS!$H$2:$CL$25,MATCH($E102,DEMANDS!$F$2:$F$25,0),FALSE)</f>
        <v>0.71702114852984766</v>
      </c>
      <c r="V102" s="10">
        <f>HLOOKUP(REG_TRA_DEMANDS!V$3,'BY-Demands'!$J$5:$AK$14,MATCH($E102,'BY-Demands'!$I$5:$I$14,0),FALSE)*HLOOKUP(REG_TRA_DEMANDS!$F102,DEMANDS!$H$2:$CL$25,MATCH($E102,DEMANDS!$F$2:$F$25,0),FALSE)/HLOOKUP(2018,DEMANDS!$H$2:$CL$25,MATCH($E102,DEMANDS!$F$2:$F$25,0),FALSE)</f>
        <v>0.80790085360995723</v>
      </c>
      <c r="W102" s="10">
        <f>HLOOKUP(REG_TRA_DEMANDS!W$3,'BY-Demands'!$J$5:$AK$14,MATCH($E102,'BY-Demands'!$I$5:$I$14,0),FALSE)*HLOOKUP(REG_TRA_DEMANDS!$F102,DEMANDS!$H$2:$CL$25,MATCH($E102,DEMANDS!$F$2:$F$25,0),FALSE)/HLOOKUP(2018,DEMANDS!$H$2:$CL$25,MATCH($E102,DEMANDS!$F$2:$F$25,0),FALSE)</f>
        <v>0.661383613543576</v>
      </c>
      <c r="X102" s="10">
        <f>HLOOKUP(REG_TRA_DEMANDS!X$3,'BY-Demands'!$J$5:$AK$14,MATCH($E102,'BY-Demands'!$I$5:$I$14,0),FALSE)*HLOOKUP(REG_TRA_DEMANDS!$F102,DEMANDS!$H$2:$CL$25,MATCH($E102,DEMANDS!$F$2:$F$25,0),FALSE)/HLOOKUP(2018,DEMANDS!$H$2:$CL$25,MATCH($E102,DEMANDS!$F$2:$F$25,0),FALSE)</f>
        <v>0.6143359773638194</v>
      </c>
      <c r="Y102" s="10">
        <f>HLOOKUP(REG_TRA_DEMANDS!Y$3,'BY-Demands'!$J$5:$AK$14,MATCH($E102,'BY-Demands'!$I$5:$I$14,0),FALSE)*HLOOKUP(REG_TRA_DEMANDS!$F102,DEMANDS!$H$2:$CL$25,MATCH($E102,DEMANDS!$F$2:$F$25,0),FALSE)/HLOOKUP(2018,DEMANDS!$H$2:$CL$25,MATCH($E102,DEMANDS!$F$2:$F$25,0),FALSE)</f>
        <v>0.98097199704721216</v>
      </c>
      <c r="Z102" s="10">
        <f>HLOOKUP(REG_TRA_DEMANDS!Z$3,'BY-Demands'!$J$5:$AK$14,MATCH($E102,'BY-Demands'!$I$5:$I$14,0),FALSE)*HLOOKUP(REG_TRA_DEMANDS!$F102,DEMANDS!$H$2:$CL$25,MATCH($E102,DEMANDS!$F$2:$F$25,0),FALSE)/HLOOKUP(2018,DEMANDS!$H$2:$CL$25,MATCH($E102,DEMANDS!$F$2:$F$25,0),FALSE)</f>
        <v>0.13082654275606229</v>
      </c>
      <c r="AA102" s="10">
        <f>HLOOKUP(REG_TRA_DEMANDS!AA$3,'BY-Demands'!$J$5:$AK$14,MATCH($E102,'BY-Demands'!$I$5:$I$14,0),FALSE)*HLOOKUP(REG_TRA_DEMANDS!$F102,DEMANDS!$H$2:$CL$25,MATCH($E102,DEMANDS!$F$2:$F$25,0),FALSE)/HLOOKUP(2018,DEMANDS!$H$2:$CL$25,MATCH($E102,DEMANDS!$F$2:$F$25,0),FALSE)</f>
        <v>0.55250525536984596</v>
      </c>
      <c r="AB102" s="10">
        <f>HLOOKUP(REG_TRA_DEMANDS!AB$3,'BY-Demands'!$J$5:$AK$14,MATCH($E102,'BY-Demands'!$I$5:$I$14,0),FALSE)*HLOOKUP(REG_TRA_DEMANDS!$F102,DEMANDS!$H$2:$CL$25,MATCH($E102,DEMANDS!$F$2:$F$25,0),FALSE)/HLOOKUP(2018,DEMANDS!$H$2:$CL$25,MATCH($E102,DEMANDS!$F$2:$F$25,0),FALSE)</f>
        <v>0.24535513945475471</v>
      </c>
      <c r="AC102" s="10">
        <f>HLOOKUP(REG_TRA_DEMANDS!AC$3,'BY-Demands'!$J$5:$AK$14,MATCH($E102,'BY-Demands'!$I$5:$I$14,0),FALSE)*HLOOKUP(REG_TRA_DEMANDS!$F102,DEMANDS!$H$2:$CL$25,MATCH($E102,DEMANDS!$F$2:$F$25,0),FALSE)/HLOOKUP(2018,DEMANDS!$H$2:$CL$25,MATCH($E102,DEMANDS!$F$2:$F$25,0),FALSE)</f>
        <v>0.26756077516909732</v>
      </c>
      <c r="AD102" s="10">
        <f>HLOOKUP(REG_TRA_DEMANDS!AD$3,'BY-Demands'!$J$5:$AK$14,MATCH($E102,'BY-Demands'!$I$5:$I$14,0),FALSE)*HLOOKUP(REG_TRA_DEMANDS!$F102,DEMANDS!$H$2:$CL$25,MATCH($E102,DEMANDS!$F$2:$F$25,0),FALSE)/HLOOKUP(2018,DEMANDS!$H$2:$CL$25,MATCH($E102,DEMANDS!$F$2:$F$25,0),FALSE)</f>
        <v>0.31100495322012872</v>
      </c>
      <c r="AE102" s="10">
        <f>HLOOKUP(REG_TRA_DEMANDS!AE$3,'BY-Demands'!$J$5:$AK$14,MATCH($E102,'BY-Demands'!$I$5:$I$14,0),FALSE)*HLOOKUP(REG_TRA_DEMANDS!$F102,DEMANDS!$H$2:$CL$25,MATCH($E102,DEMANDS!$F$2:$F$25,0),FALSE)/HLOOKUP(2018,DEMANDS!$H$2:$CL$25,MATCH($E102,DEMANDS!$F$2:$F$25,0),FALSE)</f>
        <v>0.6499356820129526</v>
      </c>
      <c r="AF102" s="10">
        <f>HLOOKUP(REG_TRA_DEMANDS!AF$3,'BY-Demands'!$J$5:$AK$14,MATCH($E102,'BY-Demands'!$I$5:$I$14,0),FALSE)*HLOOKUP(REG_TRA_DEMANDS!$F102,DEMANDS!$H$2:$CL$25,MATCH($E102,DEMANDS!$F$2:$F$25,0),FALSE)/HLOOKUP(2018,DEMANDS!$H$2:$CL$25,MATCH($E102,DEMANDS!$F$2:$F$25,0),FALSE)</f>
        <v>0.25062158761776498</v>
      </c>
    </row>
    <row r="103" spans="4:32" x14ac:dyDescent="0.25">
      <c r="D103" s="1" t="s">
        <v>8</v>
      </c>
      <c r="E103" s="1" t="str">
        <f>DEMANDS!$F$20</f>
        <v>TRAF</v>
      </c>
      <c r="F103" s="1">
        <v>2038</v>
      </c>
      <c r="G103" s="10">
        <f>HLOOKUP(REG_TRA_DEMANDS!G$3,'BY-Demands'!$J$5:$AK$14,MATCH($E103,'BY-Demands'!$I$5:$I$14,0),FALSE)*HLOOKUP(REG_TRA_DEMANDS!$F103,DEMANDS!$H$2:$CL$25,MATCH($E103,DEMANDS!$F$2:$F$25,0),FALSE)/HLOOKUP(2018,DEMANDS!$H$2:$CL$25,MATCH($E103,DEMANDS!$F$2:$F$25,0),FALSE)</f>
        <v>0.29512712226388549</v>
      </c>
      <c r="H103" s="10">
        <f>HLOOKUP(REG_TRA_DEMANDS!H$3,'BY-Demands'!$J$5:$AK$14,MATCH($E103,'BY-Demands'!$I$5:$I$14,0),FALSE)*HLOOKUP(REG_TRA_DEMANDS!$F103,DEMANDS!$H$2:$CL$25,MATCH($E103,DEMANDS!$F$2:$F$25,0),FALSE)/HLOOKUP(2018,DEMANDS!$H$2:$CL$25,MATCH($E103,DEMANDS!$F$2:$F$25,0),FALSE)</f>
        <v>4.4079591172449071</v>
      </c>
      <c r="I103" s="10">
        <f>HLOOKUP(REG_TRA_DEMANDS!I$3,'BY-Demands'!$J$5:$AK$14,MATCH($E103,'BY-Demands'!$I$5:$I$14,0),FALSE)*HLOOKUP(REG_TRA_DEMANDS!$F103,DEMANDS!$H$2:$CL$25,MATCH($E103,DEMANDS!$F$2:$F$25,0),FALSE)/HLOOKUP(2018,DEMANDS!$H$2:$CL$25,MATCH($E103,DEMANDS!$F$2:$F$25,0),FALSE)</f>
        <v>0.79990055518770142</v>
      </c>
      <c r="J103" s="10">
        <f>HLOOKUP(REG_TRA_DEMANDS!J$3,'BY-Demands'!$J$5:$AK$14,MATCH($E103,'BY-Demands'!$I$5:$I$14,0),FALSE)*HLOOKUP(REG_TRA_DEMANDS!$F103,DEMANDS!$H$2:$CL$25,MATCH($E103,DEMANDS!$F$2:$F$25,0),FALSE)/HLOOKUP(2018,DEMANDS!$H$2:$CL$25,MATCH($E103,DEMANDS!$F$2:$F$25,0),FALSE)</f>
        <v>0.5144041065918965</v>
      </c>
      <c r="K103" s="10">
        <f>HLOOKUP(REG_TRA_DEMANDS!K$3,'BY-Demands'!$J$5:$AK$14,MATCH($E103,'BY-Demands'!$I$5:$I$14,0),FALSE)*HLOOKUP(REG_TRA_DEMANDS!$F103,DEMANDS!$H$2:$CL$25,MATCH($E103,DEMANDS!$F$2:$F$25,0),FALSE)/HLOOKUP(2018,DEMANDS!$H$2:$CL$25,MATCH($E103,DEMANDS!$F$2:$F$25,0),FALSE)</f>
        <v>0.36638528516486518</v>
      </c>
      <c r="L103" s="10">
        <f>HLOOKUP(REG_TRA_DEMANDS!L$3,'BY-Demands'!$J$5:$AK$14,MATCH($E103,'BY-Demands'!$I$5:$I$14,0),FALSE)*HLOOKUP(REG_TRA_DEMANDS!$F103,DEMANDS!$H$2:$CL$25,MATCH($E103,DEMANDS!$F$2:$F$25,0),FALSE)/HLOOKUP(2018,DEMANDS!$H$2:$CL$25,MATCH($E103,DEMANDS!$F$2:$F$25,0),FALSE)</f>
        <v>0.17680987237497897</v>
      </c>
      <c r="M103" s="10">
        <f>HLOOKUP(REG_TRA_DEMANDS!M$3,'BY-Demands'!$J$5:$AK$14,MATCH($E103,'BY-Demands'!$I$5:$I$14,0),FALSE)*HLOOKUP(REG_TRA_DEMANDS!$F103,DEMANDS!$H$2:$CL$25,MATCH($E103,DEMANDS!$F$2:$F$25,0),FALSE)/HLOOKUP(2018,DEMANDS!$H$2:$CL$25,MATCH($E103,DEMANDS!$F$2:$F$25,0),FALSE)</f>
        <v>0.46333721261106214</v>
      </c>
      <c r="N103" s="10">
        <f>HLOOKUP(REG_TRA_DEMANDS!N$3,'BY-Demands'!$J$5:$AK$14,MATCH($E103,'BY-Demands'!$I$5:$I$14,0),FALSE)*HLOOKUP(REG_TRA_DEMANDS!$F103,DEMANDS!$H$2:$CL$25,MATCH($E103,DEMANDS!$F$2:$F$25,0),FALSE)/HLOOKUP(2018,DEMANDS!$H$2:$CL$25,MATCH($E103,DEMANDS!$F$2:$F$25,0),FALSE)</f>
        <v>0.71691785391546514</v>
      </c>
      <c r="O103" s="10">
        <f>HLOOKUP(REG_TRA_DEMANDS!O$3,'BY-Demands'!$J$5:$AK$14,MATCH($E103,'BY-Demands'!$I$5:$I$14,0),FALSE)*HLOOKUP(REG_TRA_DEMANDS!$F103,DEMANDS!$H$2:$CL$25,MATCH($E103,DEMANDS!$F$2:$F$25,0),FALSE)/HLOOKUP(2018,DEMANDS!$H$2:$CL$25,MATCH($E103,DEMANDS!$F$2:$F$25,0),FALSE)</f>
        <v>0.33724645756919386</v>
      </c>
      <c r="P103" s="10">
        <f>HLOOKUP(REG_TRA_DEMANDS!P$3,'BY-Demands'!$J$5:$AK$14,MATCH($E103,'BY-Demands'!$I$5:$I$14,0),FALSE)*HLOOKUP(REG_TRA_DEMANDS!$F103,DEMANDS!$H$2:$CL$25,MATCH($E103,DEMANDS!$F$2:$F$25,0),FALSE)/HLOOKUP(2018,DEMANDS!$H$2:$CL$25,MATCH($E103,DEMANDS!$F$2:$F$25,0),FALSE)</f>
        <v>0.38400441295541882</v>
      </c>
      <c r="Q103" s="10">
        <f>HLOOKUP(REG_TRA_DEMANDS!Q$3,'BY-Demands'!$J$5:$AK$14,MATCH($E103,'BY-Demands'!$I$5:$I$14,0),FALSE)*HLOOKUP(REG_TRA_DEMANDS!$F103,DEMANDS!$H$2:$CL$25,MATCH($E103,DEMANDS!$F$2:$F$25,0),FALSE)/HLOOKUP(2018,DEMANDS!$H$2:$CL$25,MATCH($E103,DEMANDS!$F$2:$F$25,0),FALSE)</f>
        <v>0.77613684746001144</v>
      </c>
      <c r="R103" s="10">
        <f>HLOOKUP(REG_TRA_DEMANDS!R$3,'BY-Demands'!$J$5:$AK$14,MATCH($E103,'BY-Demands'!$I$5:$I$14,0),FALSE)*HLOOKUP(REG_TRA_DEMANDS!$F103,DEMANDS!$H$2:$CL$25,MATCH($E103,DEMANDS!$F$2:$F$25,0),FALSE)/HLOOKUP(2018,DEMANDS!$H$2:$CL$25,MATCH($E103,DEMANDS!$F$2:$F$25,0),FALSE)</f>
        <v>0.51201702698651852</v>
      </c>
      <c r="S103" s="10">
        <f>HLOOKUP(REG_TRA_DEMANDS!S$3,'BY-Demands'!$J$5:$AK$14,MATCH($E103,'BY-Demands'!$I$5:$I$14,0),FALSE)*HLOOKUP(REG_TRA_DEMANDS!$F103,DEMANDS!$H$2:$CL$25,MATCH($E103,DEMANDS!$F$2:$F$25,0),FALSE)/HLOOKUP(2018,DEMANDS!$H$2:$CL$25,MATCH($E103,DEMANDS!$F$2:$F$25,0),FALSE)</f>
        <v>0.50385163548818468</v>
      </c>
      <c r="T103" s="10">
        <f>HLOOKUP(REG_TRA_DEMANDS!T$3,'BY-Demands'!$J$5:$AK$14,MATCH($E103,'BY-Demands'!$I$5:$I$14,0),FALSE)*HLOOKUP(REG_TRA_DEMANDS!$F103,DEMANDS!$H$2:$CL$25,MATCH($E103,DEMANDS!$F$2:$F$25,0),FALSE)/HLOOKUP(2018,DEMANDS!$H$2:$CL$25,MATCH($E103,DEMANDS!$F$2:$F$25,0),FALSE)</f>
        <v>2.6958812859775407</v>
      </c>
      <c r="U103" s="10">
        <f>HLOOKUP(REG_TRA_DEMANDS!U$3,'BY-Demands'!$J$5:$AK$14,MATCH($E103,'BY-Demands'!$I$5:$I$14,0),FALSE)*HLOOKUP(REG_TRA_DEMANDS!$F103,DEMANDS!$H$2:$CL$25,MATCH($E103,DEMANDS!$F$2:$F$25,0),FALSE)/HLOOKUP(2018,DEMANDS!$H$2:$CL$25,MATCH($E103,DEMANDS!$F$2:$F$25,0),FALSE)</f>
        <v>0.73351263494603403</v>
      </c>
      <c r="V103" s="10">
        <f>HLOOKUP(REG_TRA_DEMANDS!V$3,'BY-Demands'!$J$5:$AK$14,MATCH($E103,'BY-Demands'!$I$5:$I$14,0),FALSE)*HLOOKUP(REG_TRA_DEMANDS!$F103,DEMANDS!$H$2:$CL$25,MATCH($E103,DEMANDS!$F$2:$F$25,0),FALSE)/HLOOKUP(2018,DEMANDS!$H$2:$CL$25,MATCH($E103,DEMANDS!$F$2:$F$25,0),FALSE)</f>
        <v>0.82648257324298613</v>
      </c>
      <c r="W103" s="10">
        <f>HLOOKUP(REG_TRA_DEMANDS!W$3,'BY-Demands'!$J$5:$AK$14,MATCH($E103,'BY-Demands'!$I$5:$I$14,0),FALSE)*HLOOKUP(REG_TRA_DEMANDS!$F103,DEMANDS!$H$2:$CL$25,MATCH($E103,DEMANDS!$F$2:$F$25,0),FALSE)/HLOOKUP(2018,DEMANDS!$H$2:$CL$25,MATCH($E103,DEMANDS!$F$2:$F$25,0),FALSE)</f>
        <v>0.67659543665507804</v>
      </c>
      <c r="X103" s="10">
        <f>HLOOKUP(REG_TRA_DEMANDS!X$3,'BY-Demands'!$J$5:$AK$14,MATCH($E103,'BY-Demands'!$I$5:$I$14,0),FALSE)*HLOOKUP(REG_TRA_DEMANDS!$F103,DEMANDS!$H$2:$CL$25,MATCH($E103,DEMANDS!$F$2:$F$25,0),FALSE)/HLOOKUP(2018,DEMANDS!$H$2:$CL$25,MATCH($E103,DEMANDS!$F$2:$F$25,0),FALSE)</f>
        <v>0.62846570484318709</v>
      </c>
      <c r="Y103" s="10">
        <f>HLOOKUP(REG_TRA_DEMANDS!Y$3,'BY-Demands'!$J$5:$AK$14,MATCH($E103,'BY-Demands'!$I$5:$I$14,0),FALSE)*HLOOKUP(REG_TRA_DEMANDS!$F103,DEMANDS!$H$2:$CL$25,MATCH($E103,DEMANDS!$F$2:$F$25,0),FALSE)/HLOOKUP(2018,DEMANDS!$H$2:$CL$25,MATCH($E103,DEMANDS!$F$2:$F$25,0),FALSE)</f>
        <v>1.0035343529792979</v>
      </c>
      <c r="Z103" s="10">
        <f>HLOOKUP(REG_TRA_DEMANDS!Z$3,'BY-Demands'!$J$5:$AK$14,MATCH($E103,'BY-Demands'!$I$5:$I$14,0),FALSE)*HLOOKUP(REG_TRA_DEMANDS!$F103,DEMANDS!$H$2:$CL$25,MATCH($E103,DEMANDS!$F$2:$F$25,0),FALSE)/HLOOKUP(2018,DEMANDS!$H$2:$CL$25,MATCH($E103,DEMANDS!$F$2:$F$25,0),FALSE)</f>
        <v>0.13383555323945168</v>
      </c>
      <c r="AA103" s="10">
        <f>HLOOKUP(REG_TRA_DEMANDS!AA$3,'BY-Demands'!$J$5:$AK$14,MATCH($E103,'BY-Demands'!$I$5:$I$14,0),FALSE)*HLOOKUP(REG_TRA_DEMANDS!$F103,DEMANDS!$H$2:$CL$25,MATCH($E103,DEMANDS!$F$2:$F$25,0),FALSE)/HLOOKUP(2018,DEMANDS!$H$2:$CL$25,MATCH($E103,DEMANDS!$F$2:$F$25,0),FALSE)</f>
        <v>0.56521287624335215</v>
      </c>
      <c r="AB103" s="10">
        <f>HLOOKUP(REG_TRA_DEMANDS!AB$3,'BY-Demands'!$J$5:$AK$14,MATCH($E103,'BY-Demands'!$I$5:$I$14,0),FALSE)*HLOOKUP(REG_TRA_DEMANDS!$F103,DEMANDS!$H$2:$CL$25,MATCH($E103,DEMANDS!$F$2:$F$25,0),FALSE)/HLOOKUP(2018,DEMANDS!$H$2:$CL$25,MATCH($E103,DEMANDS!$F$2:$F$25,0),FALSE)</f>
        <v>0.25099830766221398</v>
      </c>
      <c r="AC103" s="10">
        <f>HLOOKUP(REG_TRA_DEMANDS!AC$3,'BY-Demands'!$J$5:$AK$14,MATCH($E103,'BY-Demands'!$I$5:$I$14,0),FALSE)*HLOOKUP(REG_TRA_DEMANDS!$F103,DEMANDS!$H$2:$CL$25,MATCH($E103,DEMANDS!$F$2:$F$25,0),FALSE)/HLOOKUP(2018,DEMANDS!$H$2:$CL$25,MATCH($E103,DEMANDS!$F$2:$F$25,0),FALSE)</f>
        <v>0.27371467299798652</v>
      </c>
      <c r="AD103" s="10">
        <f>HLOOKUP(REG_TRA_DEMANDS!AD$3,'BY-Demands'!$J$5:$AK$14,MATCH($E103,'BY-Demands'!$I$5:$I$14,0),FALSE)*HLOOKUP(REG_TRA_DEMANDS!$F103,DEMANDS!$H$2:$CL$25,MATCH($E103,DEMANDS!$F$2:$F$25,0),FALSE)/HLOOKUP(2018,DEMANDS!$H$2:$CL$25,MATCH($E103,DEMANDS!$F$2:$F$25,0),FALSE)</f>
        <v>0.31815806714419159</v>
      </c>
      <c r="AE103" s="10">
        <f>HLOOKUP(REG_TRA_DEMANDS!AE$3,'BY-Demands'!$J$5:$AK$14,MATCH($E103,'BY-Demands'!$I$5:$I$14,0),FALSE)*HLOOKUP(REG_TRA_DEMANDS!$F103,DEMANDS!$H$2:$CL$25,MATCH($E103,DEMANDS!$F$2:$F$25,0),FALSE)/HLOOKUP(2018,DEMANDS!$H$2:$CL$25,MATCH($E103,DEMANDS!$F$2:$F$25,0),FALSE)</f>
        <v>0.6648842026992503</v>
      </c>
      <c r="AF103" s="10">
        <f>HLOOKUP(REG_TRA_DEMANDS!AF$3,'BY-Demands'!$J$5:$AK$14,MATCH($E103,'BY-Demands'!$I$5:$I$14,0),FALSE)*HLOOKUP(REG_TRA_DEMANDS!$F103,DEMANDS!$H$2:$CL$25,MATCH($E103,DEMANDS!$F$2:$F$25,0),FALSE)/HLOOKUP(2018,DEMANDS!$H$2:$CL$25,MATCH($E103,DEMANDS!$F$2:$F$25,0),FALSE)</f>
        <v>0.25638588413297347</v>
      </c>
    </row>
    <row r="104" spans="4:32" x14ac:dyDescent="0.25">
      <c r="D104" s="1" t="s">
        <v>8</v>
      </c>
      <c r="E104" s="1" t="str">
        <f>DEMANDS!$F$20</f>
        <v>TRAF</v>
      </c>
      <c r="F104" s="1">
        <v>2039</v>
      </c>
      <c r="G104" s="10">
        <f>HLOOKUP(REG_TRA_DEMANDS!G$3,'BY-Demands'!$J$5:$AK$14,MATCH($E104,'BY-Demands'!$I$5:$I$14,0),FALSE)*HLOOKUP(REG_TRA_DEMANDS!$F104,DEMANDS!$H$2:$CL$25,MATCH($E104,DEMANDS!$F$2:$F$25,0),FALSE)/HLOOKUP(2018,DEMANDS!$H$2:$CL$25,MATCH($E104,DEMANDS!$F$2:$F$25,0),FALSE)</f>
        <v>0.30191504607595482</v>
      </c>
      <c r="H104" s="10">
        <f>HLOOKUP(REG_TRA_DEMANDS!H$3,'BY-Demands'!$J$5:$AK$14,MATCH($E104,'BY-Demands'!$I$5:$I$14,0),FALSE)*HLOOKUP(REG_TRA_DEMANDS!$F104,DEMANDS!$H$2:$CL$25,MATCH($E104,DEMANDS!$F$2:$F$25,0),FALSE)/HLOOKUP(2018,DEMANDS!$H$2:$CL$25,MATCH($E104,DEMANDS!$F$2:$F$25,0),FALSE)</f>
        <v>4.5093421769415398</v>
      </c>
      <c r="I104" s="10">
        <f>HLOOKUP(REG_TRA_DEMANDS!I$3,'BY-Demands'!$J$5:$AK$14,MATCH($E104,'BY-Demands'!$I$5:$I$14,0),FALSE)*HLOOKUP(REG_TRA_DEMANDS!$F104,DEMANDS!$H$2:$CL$25,MATCH($E104,DEMANDS!$F$2:$F$25,0),FALSE)/HLOOKUP(2018,DEMANDS!$H$2:$CL$25,MATCH($E104,DEMANDS!$F$2:$F$25,0),FALSE)</f>
        <v>0.81829826795701854</v>
      </c>
      <c r="J104" s="10">
        <f>HLOOKUP(REG_TRA_DEMANDS!J$3,'BY-Demands'!$J$5:$AK$14,MATCH($E104,'BY-Demands'!$I$5:$I$14,0),FALSE)*HLOOKUP(REG_TRA_DEMANDS!$F104,DEMANDS!$H$2:$CL$25,MATCH($E104,DEMANDS!$F$2:$F$25,0),FALSE)/HLOOKUP(2018,DEMANDS!$H$2:$CL$25,MATCH($E104,DEMANDS!$F$2:$F$25,0),FALSE)</f>
        <v>0.52623540104351019</v>
      </c>
      <c r="K104" s="10">
        <f>HLOOKUP(REG_TRA_DEMANDS!K$3,'BY-Demands'!$J$5:$AK$14,MATCH($E104,'BY-Demands'!$I$5:$I$14,0),FALSE)*HLOOKUP(REG_TRA_DEMANDS!$F104,DEMANDS!$H$2:$CL$25,MATCH($E104,DEMANDS!$F$2:$F$25,0),FALSE)/HLOOKUP(2018,DEMANDS!$H$2:$CL$25,MATCH($E104,DEMANDS!$F$2:$F$25,0),FALSE)</f>
        <v>0.37481214672365709</v>
      </c>
      <c r="L104" s="10">
        <f>HLOOKUP(REG_TRA_DEMANDS!L$3,'BY-Demands'!$J$5:$AK$14,MATCH($E104,'BY-Demands'!$I$5:$I$14,0),FALSE)*HLOOKUP(REG_TRA_DEMANDS!$F104,DEMANDS!$H$2:$CL$25,MATCH($E104,DEMANDS!$F$2:$F$25,0),FALSE)/HLOOKUP(2018,DEMANDS!$H$2:$CL$25,MATCH($E104,DEMANDS!$F$2:$F$25,0),FALSE)</f>
        <v>0.18087649943960349</v>
      </c>
      <c r="M104" s="10">
        <f>HLOOKUP(REG_TRA_DEMANDS!M$3,'BY-Demands'!$J$5:$AK$14,MATCH($E104,'BY-Demands'!$I$5:$I$14,0),FALSE)*HLOOKUP(REG_TRA_DEMANDS!$F104,DEMANDS!$H$2:$CL$25,MATCH($E104,DEMANDS!$F$2:$F$25,0),FALSE)/HLOOKUP(2018,DEMANDS!$H$2:$CL$25,MATCH($E104,DEMANDS!$F$2:$F$25,0),FALSE)</f>
        <v>0.47399396850111664</v>
      </c>
      <c r="N104" s="10">
        <f>HLOOKUP(REG_TRA_DEMANDS!N$3,'BY-Demands'!$J$5:$AK$14,MATCH($E104,'BY-Demands'!$I$5:$I$14,0),FALSE)*HLOOKUP(REG_TRA_DEMANDS!$F104,DEMANDS!$H$2:$CL$25,MATCH($E104,DEMANDS!$F$2:$F$25,0),FALSE)/HLOOKUP(2018,DEMANDS!$H$2:$CL$25,MATCH($E104,DEMANDS!$F$2:$F$25,0),FALSE)</f>
        <v>0.73340696455552079</v>
      </c>
      <c r="O104" s="10">
        <f>HLOOKUP(REG_TRA_DEMANDS!O$3,'BY-Demands'!$J$5:$AK$14,MATCH($E104,'BY-Demands'!$I$5:$I$14,0),FALSE)*HLOOKUP(REG_TRA_DEMANDS!$F104,DEMANDS!$H$2:$CL$25,MATCH($E104,DEMANDS!$F$2:$F$25,0),FALSE)/HLOOKUP(2018,DEMANDS!$H$2:$CL$25,MATCH($E104,DEMANDS!$F$2:$F$25,0),FALSE)</f>
        <v>0.34500312609328537</v>
      </c>
      <c r="P104" s="10">
        <f>HLOOKUP(REG_TRA_DEMANDS!P$3,'BY-Demands'!$J$5:$AK$14,MATCH($E104,'BY-Demands'!$I$5:$I$14,0),FALSE)*HLOOKUP(REG_TRA_DEMANDS!$F104,DEMANDS!$H$2:$CL$25,MATCH($E104,DEMANDS!$F$2:$F$25,0),FALSE)/HLOOKUP(2018,DEMANDS!$H$2:$CL$25,MATCH($E104,DEMANDS!$F$2:$F$25,0),FALSE)</f>
        <v>0.3928365144533934</v>
      </c>
      <c r="Q104" s="10">
        <f>HLOOKUP(REG_TRA_DEMANDS!Q$3,'BY-Demands'!$J$5:$AK$14,MATCH($E104,'BY-Demands'!$I$5:$I$14,0),FALSE)*HLOOKUP(REG_TRA_DEMANDS!$F104,DEMANDS!$H$2:$CL$25,MATCH($E104,DEMANDS!$F$2:$F$25,0),FALSE)/HLOOKUP(2018,DEMANDS!$H$2:$CL$25,MATCH($E104,DEMANDS!$F$2:$F$25,0),FALSE)</f>
        <v>0.79398799495159189</v>
      </c>
      <c r="R104" s="10">
        <f>HLOOKUP(REG_TRA_DEMANDS!R$3,'BY-Demands'!$J$5:$AK$14,MATCH($E104,'BY-Demands'!$I$5:$I$14,0),FALSE)*HLOOKUP(REG_TRA_DEMANDS!$F104,DEMANDS!$H$2:$CL$25,MATCH($E104,DEMANDS!$F$2:$F$25,0),FALSE)/HLOOKUP(2018,DEMANDS!$H$2:$CL$25,MATCH($E104,DEMANDS!$F$2:$F$25,0),FALSE)</f>
        <v>0.52379341860720852</v>
      </c>
      <c r="S104" s="10">
        <f>HLOOKUP(REG_TRA_DEMANDS!S$3,'BY-Demands'!$J$5:$AK$14,MATCH($E104,'BY-Demands'!$I$5:$I$14,0),FALSE)*HLOOKUP(REG_TRA_DEMANDS!$F104,DEMANDS!$H$2:$CL$25,MATCH($E104,DEMANDS!$F$2:$F$25,0),FALSE)/HLOOKUP(2018,DEMANDS!$H$2:$CL$25,MATCH($E104,DEMANDS!$F$2:$F$25,0),FALSE)</f>
        <v>0.51544022310441284</v>
      </c>
      <c r="T104" s="10">
        <f>HLOOKUP(REG_TRA_DEMANDS!T$3,'BY-Demands'!$J$5:$AK$14,MATCH($E104,'BY-Demands'!$I$5:$I$14,0),FALSE)*HLOOKUP(REG_TRA_DEMANDS!$F104,DEMANDS!$H$2:$CL$25,MATCH($E104,DEMANDS!$F$2:$F$25,0),FALSE)/HLOOKUP(2018,DEMANDS!$H$2:$CL$25,MATCH($E104,DEMANDS!$F$2:$F$25,0),FALSE)</f>
        <v>2.7578865555550243</v>
      </c>
      <c r="U104" s="10">
        <f>HLOOKUP(REG_TRA_DEMANDS!U$3,'BY-Demands'!$J$5:$AK$14,MATCH($E104,'BY-Demands'!$I$5:$I$14,0),FALSE)*HLOOKUP(REG_TRA_DEMANDS!$F104,DEMANDS!$H$2:$CL$25,MATCH($E104,DEMANDS!$F$2:$F$25,0),FALSE)/HLOOKUP(2018,DEMANDS!$H$2:$CL$25,MATCH($E104,DEMANDS!$F$2:$F$25,0),FALSE)</f>
        <v>0.75038342554979276</v>
      </c>
      <c r="V104" s="10">
        <f>HLOOKUP(REG_TRA_DEMANDS!V$3,'BY-Demands'!$J$5:$AK$14,MATCH($E104,'BY-Demands'!$I$5:$I$14,0),FALSE)*HLOOKUP(REG_TRA_DEMANDS!$F104,DEMANDS!$H$2:$CL$25,MATCH($E104,DEMANDS!$F$2:$F$25,0),FALSE)/HLOOKUP(2018,DEMANDS!$H$2:$CL$25,MATCH($E104,DEMANDS!$F$2:$F$25,0),FALSE)</f>
        <v>0.84549167242757461</v>
      </c>
      <c r="W104" s="10">
        <f>HLOOKUP(REG_TRA_DEMANDS!W$3,'BY-Demands'!$J$5:$AK$14,MATCH($E104,'BY-Demands'!$I$5:$I$14,0),FALSE)*HLOOKUP(REG_TRA_DEMANDS!$F104,DEMANDS!$H$2:$CL$25,MATCH($E104,DEMANDS!$F$2:$F$25,0),FALSE)/HLOOKUP(2018,DEMANDS!$H$2:$CL$25,MATCH($E104,DEMANDS!$F$2:$F$25,0),FALSE)</f>
        <v>0.69215713169814486</v>
      </c>
      <c r="X104" s="10">
        <f>HLOOKUP(REG_TRA_DEMANDS!X$3,'BY-Demands'!$J$5:$AK$14,MATCH($E104,'BY-Demands'!$I$5:$I$14,0),FALSE)*HLOOKUP(REG_TRA_DEMANDS!$F104,DEMANDS!$H$2:$CL$25,MATCH($E104,DEMANDS!$F$2:$F$25,0),FALSE)/HLOOKUP(2018,DEMANDS!$H$2:$CL$25,MATCH($E104,DEMANDS!$F$2:$F$25,0),FALSE)</f>
        <v>0.6429204160545805</v>
      </c>
      <c r="Y104" s="10">
        <f>HLOOKUP(REG_TRA_DEMANDS!Y$3,'BY-Demands'!$J$5:$AK$14,MATCH($E104,'BY-Demands'!$I$5:$I$14,0),FALSE)*HLOOKUP(REG_TRA_DEMANDS!$F104,DEMANDS!$H$2:$CL$25,MATCH($E104,DEMANDS!$F$2:$F$25,0),FALSE)/HLOOKUP(2018,DEMANDS!$H$2:$CL$25,MATCH($E104,DEMANDS!$F$2:$F$25,0),FALSE)</f>
        <v>1.0266156430978215</v>
      </c>
      <c r="Z104" s="10">
        <f>HLOOKUP(REG_TRA_DEMANDS!Z$3,'BY-Demands'!$J$5:$AK$14,MATCH($E104,'BY-Demands'!$I$5:$I$14,0),FALSE)*HLOOKUP(REG_TRA_DEMANDS!$F104,DEMANDS!$H$2:$CL$25,MATCH($E104,DEMANDS!$F$2:$F$25,0),FALSE)/HLOOKUP(2018,DEMANDS!$H$2:$CL$25,MATCH($E104,DEMANDS!$F$2:$F$25,0),FALSE)</f>
        <v>0.13691377096395907</v>
      </c>
      <c r="AA104" s="10">
        <f>HLOOKUP(REG_TRA_DEMANDS!AA$3,'BY-Demands'!$J$5:$AK$14,MATCH($E104,'BY-Demands'!$I$5:$I$14,0),FALSE)*HLOOKUP(REG_TRA_DEMANDS!$F104,DEMANDS!$H$2:$CL$25,MATCH($E104,DEMANDS!$F$2:$F$25,0),FALSE)/HLOOKUP(2018,DEMANDS!$H$2:$CL$25,MATCH($E104,DEMANDS!$F$2:$F$25,0),FALSE)</f>
        <v>0.57821277239694935</v>
      </c>
      <c r="AB104" s="10">
        <f>HLOOKUP(REG_TRA_DEMANDS!AB$3,'BY-Demands'!$J$5:$AK$14,MATCH($E104,'BY-Demands'!$I$5:$I$14,0),FALSE)*HLOOKUP(REG_TRA_DEMANDS!$F104,DEMANDS!$H$2:$CL$25,MATCH($E104,DEMANDS!$F$2:$F$25,0),FALSE)/HLOOKUP(2018,DEMANDS!$H$2:$CL$25,MATCH($E104,DEMANDS!$F$2:$F$25,0),FALSE)</f>
        <v>0.25677126873844491</v>
      </c>
      <c r="AC104" s="10">
        <f>HLOOKUP(REG_TRA_DEMANDS!AC$3,'BY-Demands'!$J$5:$AK$14,MATCH($E104,'BY-Demands'!$I$5:$I$14,0),FALSE)*HLOOKUP(REG_TRA_DEMANDS!$F104,DEMANDS!$H$2:$CL$25,MATCH($E104,DEMANDS!$F$2:$F$25,0),FALSE)/HLOOKUP(2018,DEMANDS!$H$2:$CL$25,MATCH($E104,DEMANDS!$F$2:$F$25,0),FALSE)</f>
        <v>0.28001011047694019</v>
      </c>
      <c r="AD104" s="10">
        <f>HLOOKUP(REG_TRA_DEMANDS!AD$3,'BY-Demands'!$J$5:$AK$14,MATCH($E104,'BY-Demands'!$I$5:$I$14,0),FALSE)*HLOOKUP(REG_TRA_DEMANDS!$F104,DEMANDS!$H$2:$CL$25,MATCH($E104,DEMANDS!$F$2:$F$25,0),FALSE)/HLOOKUP(2018,DEMANDS!$H$2:$CL$25,MATCH($E104,DEMANDS!$F$2:$F$25,0),FALSE)</f>
        <v>0.32547570268850801</v>
      </c>
      <c r="AE104" s="10">
        <f>HLOOKUP(REG_TRA_DEMANDS!AE$3,'BY-Demands'!$J$5:$AK$14,MATCH($E104,'BY-Demands'!$I$5:$I$14,0),FALSE)*HLOOKUP(REG_TRA_DEMANDS!$F104,DEMANDS!$H$2:$CL$25,MATCH($E104,DEMANDS!$F$2:$F$25,0),FALSE)/HLOOKUP(2018,DEMANDS!$H$2:$CL$25,MATCH($E104,DEMANDS!$F$2:$F$25,0),FALSE)</f>
        <v>0.68017653936133315</v>
      </c>
      <c r="AF104" s="10">
        <f>HLOOKUP(REG_TRA_DEMANDS!AF$3,'BY-Demands'!$J$5:$AK$14,MATCH($E104,'BY-Demands'!$I$5:$I$14,0),FALSE)*HLOOKUP(REG_TRA_DEMANDS!$F104,DEMANDS!$H$2:$CL$25,MATCH($E104,DEMANDS!$F$2:$F$25,0),FALSE)/HLOOKUP(2018,DEMANDS!$H$2:$CL$25,MATCH($E104,DEMANDS!$F$2:$F$25,0),FALSE)</f>
        <v>0.26228275946803187</v>
      </c>
    </row>
    <row r="105" spans="4:32" x14ac:dyDescent="0.25">
      <c r="D105" s="1" t="s">
        <v>8</v>
      </c>
      <c r="E105" s="1" t="str">
        <f>DEMANDS!$F$20</f>
        <v>TRAF</v>
      </c>
      <c r="F105" s="1">
        <v>2040</v>
      </c>
      <c r="G105" s="10">
        <f>HLOOKUP(REG_TRA_DEMANDS!G$3,'BY-Demands'!$J$5:$AK$14,MATCH($E105,'BY-Demands'!$I$5:$I$14,0),FALSE)*HLOOKUP(REG_TRA_DEMANDS!$F105,DEMANDS!$H$2:$CL$25,MATCH($E105,DEMANDS!$F$2:$F$25,0),FALSE)/HLOOKUP(2018,DEMANDS!$H$2:$CL$25,MATCH($E105,DEMANDS!$F$2:$F$25,0),FALSE)</f>
        <v>0.30885909213570173</v>
      </c>
      <c r="H105" s="10">
        <f>HLOOKUP(REG_TRA_DEMANDS!H$3,'BY-Demands'!$J$5:$AK$14,MATCH($E105,'BY-Demands'!$I$5:$I$14,0),FALSE)*HLOOKUP(REG_TRA_DEMANDS!$F105,DEMANDS!$H$2:$CL$25,MATCH($E105,DEMANDS!$F$2:$F$25,0),FALSE)/HLOOKUP(2018,DEMANDS!$H$2:$CL$25,MATCH($E105,DEMANDS!$F$2:$F$25,0),FALSE)</f>
        <v>4.6130570470111945</v>
      </c>
      <c r="I105" s="10">
        <f>HLOOKUP(REG_TRA_DEMANDS!I$3,'BY-Demands'!$J$5:$AK$14,MATCH($E105,'BY-Demands'!$I$5:$I$14,0),FALSE)*HLOOKUP(REG_TRA_DEMANDS!$F105,DEMANDS!$H$2:$CL$25,MATCH($E105,DEMANDS!$F$2:$F$25,0),FALSE)/HLOOKUP(2018,DEMANDS!$H$2:$CL$25,MATCH($E105,DEMANDS!$F$2:$F$25,0),FALSE)</f>
        <v>0.83711912812002975</v>
      </c>
      <c r="J105" s="10">
        <f>HLOOKUP(REG_TRA_DEMANDS!J$3,'BY-Demands'!$J$5:$AK$14,MATCH($E105,'BY-Demands'!$I$5:$I$14,0),FALSE)*HLOOKUP(REG_TRA_DEMANDS!$F105,DEMANDS!$H$2:$CL$25,MATCH($E105,DEMANDS!$F$2:$F$25,0),FALSE)/HLOOKUP(2018,DEMANDS!$H$2:$CL$25,MATCH($E105,DEMANDS!$F$2:$F$25,0),FALSE)</f>
        <v>0.53833881526751071</v>
      </c>
      <c r="K105" s="10">
        <f>HLOOKUP(REG_TRA_DEMANDS!K$3,'BY-Demands'!$J$5:$AK$14,MATCH($E105,'BY-Demands'!$I$5:$I$14,0),FALSE)*HLOOKUP(REG_TRA_DEMANDS!$F105,DEMANDS!$H$2:$CL$25,MATCH($E105,DEMANDS!$F$2:$F$25,0),FALSE)/HLOOKUP(2018,DEMANDS!$H$2:$CL$25,MATCH($E105,DEMANDS!$F$2:$F$25,0),FALSE)</f>
        <v>0.38343282609830115</v>
      </c>
      <c r="L105" s="10">
        <f>HLOOKUP(REG_TRA_DEMANDS!L$3,'BY-Demands'!$J$5:$AK$14,MATCH($E105,'BY-Demands'!$I$5:$I$14,0),FALSE)*HLOOKUP(REG_TRA_DEMANDS!$F105,DEMANDS!$H$2:$CL$25,MATCH($E105,DEMANDS!$F$2:$F$25,0),FALSE)/HLOOKUP(2018,DEMANDS!$H$2:$CL$25,MATCH($E105,DEMANDS!$F$2:$F$25,0),FALSE)</f>
        <v>0.18503665892671434</v>
      </c>
      <c r="M105" s="10">
        <f>HLOOKUP(REG_TRA_DEMANDS!M$3,'BY-Demands'!$J$5:$AK$14,MATCH($E105,'BY-Demands'!$I$5:$I$14,0),FALSE)*HLOOKUP(REG_TRA_DEMANDS!$F105,DEMANDS!$H$2:$CL$25,MATCH($E105,DEMANDS!$F$2:$F$25,0),FALSE)/HLOOKUP(2018,DEMANDS!$H$2:$CL$25,MATCH($E105,DEMANDS!$F$2:$F$25,0),FALSE)</f>
        <v>0.4848958297766422</v>
      </c>
      <c r="N105" s="10">
        <f>HLOOKUP(REG_TRA_DEMANDS!N$3,'BY-Demands'!$J$5:$AK$14,MATCH($E105,'BY-Demands'!$I$5:$I$14,0),FALSE)*HLOOKUP(REG_TRA_DEMANDS!$F105,DEMANDS!$H$2:$CL$25,MATCH($E105,DEMANDS!$F$2:$F$25,0),FALSE)/HLOOKUP(2018,DEMANDS!$H$2:$CL$25,MATCH($E105,DEMANDS!$F$2:$F$25,0),FALSE)</f>
        <v>0.75027532474029768</v>
      </c>
      <c r="O105" s="10">
        <f>HLOOKUP(REG_TRA_DEMANDS!O$3,'BY-Demands'!$J$5:$AK$14,MATCH($E105,'BY-Demands'!$I$5:$I$14,0),FALSE)*HLOOKUP(REG_TRA_DEMANDS!$F105,DEMANDS!$H$2:$CL$25,MATCH($E105,DEMANDS!$F$2:$F$25,0),FALSE)/HLOOKUP(2018,DEMANDS!$H$2:$CL$25,MATCH($E105,DEMANDS!$F$2:$F$25,0),FALSE)</f>
        <v>0.35293819799343079</v>
      </c>
      <c r="P105" s="10">
        <f>HLOOKUP(REG_TRA_DEMANDS!P$3,'BY-Demands'!$J$5:$AK$14,MATCH($E105,'BY-Demands'!$I$5:$I$14,0),FALSE)*HLOOKUP(REG_TRA_DEMANDS!$F105,DEMANDS!$H$2:$CL$25,MATCH($E105,DEMANDS!$F$2:$F$25,0),FALSE)/HLOOKUP(2018,DEMANDS!$H$2:$CL$25,MATCH($E105,DEMANDS!$F$2:$F$25,0),FALSE)</f>
        <v>0.40187175428582139</v>
      </c>
      <c r="Q105" s="10">
        <f>HLOOKUP(REG_TRA_DEMANDS!Q$3,'BY-Demands'!$J$5:$AK$14,MATCH($E105,'BY-Demands'!$I$5:$I$14,0),FALSE)*HLOOKUP(REG_TRA_DEMANDS!$F105,DEMANDS!$H$2:$CL$25,MATCH($E105,DEMANDS!$F$2:$F$25,0),FALSE)/HLOOKUP(2018,DEMANDS!$H$2:$CL$25,MATCH($E105,DEMANDS!$F$2:$F$25,0),FALSE)</f>
        <v>0.81224971883547825</v>
      </c>
      <c r="R105" s="10">
        <f>HLOOKUP(REG_TRA_DEMANDS!R$3,'BY-Demands'!$J$5:$AK$14,MATCH($E105,'BY-Demands'!$I$5:$I$14,0),FALSE)*HLOOKUP(REG_TRA_DEMANDS!$F105,DEMANDS!$H$2:$CL$25,MATCH($E105,DEMANDS!$F$2:$F$25,0),FALSE)/HLOOKUP(2018,DEMANDS!$H$2:$CL$25,MATCH($E105,DEMANDS!$F$2:$F$25,0),FALSE)</f>
        <v>0.5358406672351741</v>
      </c>
      <c r="S105" s="10">
        <f>HLOOKUP(REG_TRA_DEMANDS!S$3,'BY-Demands'!$J$5:$AK$14,MATCH($E105,'BY-Demands'!$I$5:$I$14,0),FALSE)*HLOOKUP(REG_TRA_DEMANDS!$F105,DEMANDS!$H$2:$CL$25,MATCH($E105,DEMANDS!$F$2:$F$25,0),FALSE)/HLOOKUP(2018,DEMANDS!$H$2:$CL$25,MATCH($E105,DEMANDS!$F$2:$F$25,0),FALSE)</f>
        <v>0.52729534823581425</v>
      </c>
      <c r="T105" s="10">
        <f>HLOOKUP(REG_TRA_DEMANDS!T$3,'BY-Demands'!$J$5:$AK$14,MATCH($E105,'BY-Demands'!$I$5:$I$14,0),FALSE)*HLOOKUP(REG_TRA_DEMANDS!$F105,DEMANDS!$H$2:$CL$25,MATCH($E105,DEMANDS!$F$2:$F$25,0),FALSE)/HLOOKUP(2018,DEMANDS!$H$2:$CL$25,MATCH($E105,DEMANDS!$F$2:$F$25,0),FALSE)</f>
        <v>2.8213179463327891</v>
      </c>
      <c r="U105" s="10">
        <f>HLOOKUP(REG_TRA_DEMANDS!U$3,'BY-Demands'!$J$5:$AK$14,MATCH($E105,'BY-Demands'!$I$5:$I$14,0),FALSE)*HLOOKUP(REG_TRA_DEMANDS!$F105,DEMANDS!$H$2:$CL$25,MATCH($E105,DEMANDS!$F$2:$F$25,0),FALSE)/HLOOKUP(2018,DEMANDS!$H$2:$CL$25,MATCH($E105,DEMANDS!$F$2:$F$25,0),FALSE)</f>
        <v>0.76764224433743777</v>
      </c>
      <c r="V105" s="10">
        <f>HLOOKUP(REG_TRA_DEMANDS!V$3,'BY-Demands'!$J$5:$AK$14,MATCH($E105,'BY-Demands'!$I$5:$I$14,0),FALSE)*HLOOKUP(REG_TRA_DEMANDS!$F105,DEMANDS!$H$2:$CL$25,MATCH($E105,DEMANDS!$F$2:$F$25,0),FALSE)/HLOOKUP(2018,DEMANDS!$H$2:$CL$25,MATCH($E105,DEMANDS!$F$2:$F$25,0),FALSE)</f>
        <v>0.86493798089340879</v>
      </c>
      <c r="W105" s="10">
        <f>HLOOKUP(REG_TRA_DEMANDS!W$3,'BY-Demands'!$J$5:$AK$14,MATCH($E105,'BY-Demands'!$I$5:$I$14,0),FALSE)*HLOOKUP(REG_TRA_DEMANDS!$F105,DEMANDS!$H$2:$CL$25,MATCH($E105,DEMANDS!$F$2:$F$25,0),FALSE)/HLOOKUP(2018,DEMANDS!$H$2:$CL$25,MATCH($E105,DEMANDS!$F$2:$F$25,0),FALSE)</f>
        <v>0.70807674572720203</v>
      </c>
      <c r="X105" s="10">
        <f>HLOOKUP(REG_TRA_DEMANDS!X$3,'BY-Demands'!$J$5:$AK$14,MATCH($E105,'BY-Demands'!$I$5:$I$14,0),FALSE)*HLOOKUP(REG_TRA_DEMANDS!$F105,DEMANDS!$H$2:$CL$25,MATCH($E105,DEMANDS!$F$2:$F$25,0),FALSE)/HLOOKUP(2018,DEMANDS!$H$2:$CL$25,MATCH($E105,DEMANDS!$F$2:$F$25,0),FALSE)</f>
        <v>0.65770758562383569</v>
      </c>
      <c r="Y105" s="10">
        <f>HLOOKUP(REG_TRA_DEMANDS!Y$3,'BY-Demands'!$J$5:$AK$14,MATCH($E105,'BY-Demands'!$I$5:$I$14,0),FALSE)*HLOOKUP(REG_TRA_DEMANDS!$F105,DEMANDS!$H$2:$CL$25,MATCH($E105,DEMANDS!$F$2:$F$25,0),FALSE)/HLOOKUP(2018,DEMANDS!$H$2:$CL$25,MATCH($E105,DEMANDS!$F$2:$F$25,0),FALSE)</f>
        <v>1.0502278028890715</v>
      </c>
      <c r="Z105" s="10">
        <f>HLOOKUP(REG_TRA_DEMANDS!Z$3,'BY-Demands'!$J$5:$AK$14,MATCH($E105,'BY-Demands'!$I$5:$I$14,0),FALSE)*HLOOKUP(REG_TRA_DEMANDS!$F105,DEMANDS!$H$2:$CL$25,MATCH($E105,DEMANDS!$F$2:$F$25,0),FALSE)/HLOOKUP(2018,DEMANDS!$H$2:$CL$25,MATCH($E105,DEMANDS!$F$2:$F$25,0),FALSE)</f>
        <v>0.14006278769613009</v>
      </c>
      <c r="AA105" s="10">
        <f>HLOOKUP(REG_TRA_DEMANDS!AA$3,'BY-Demands'!$J$5:$AK$14,MATCH($E105,'BY-Demands'!$I$5:$I$14,0),FALSE)*HLOOKUP(REG_TRA_DEMANDS!$F105,DEMANDS!$H$2:$CL$25,MATCH($E105,DEMANDS!$F$2:$F$25,0),FALSE)/HLOOKUP(2018,DEMANDS!$H$2:$CL$25,MATCH($E105,DEMANDS!$F$2:$F$25,0),FALSE)</f>
        <v>0.59151166616207895</v>
      </c>
      <c r="AB105" s="10">
        <f>HLOOKUP(REG_TRA_DEMANDS!AB$3,'BY-Demands'!$J$5:$AK$14,MATCH($E105,'BY-Demands'!$I$5:$I$14,0),FALSE)*HLOOKUP(REG_TRA_DEMANDS!$F105,DEMANDS!$H$2:$CL$25,MATCH($E105,DEMANDS!$F$2:$F$25,0),FALSE)/HLOOKUP(2018,DEMANDS!$H$2:$CL$25,MATCH($E105,DEMANDS!$F$2:$F$25,0),FALSE)</f>
        <v>0.26267700791942911</v>
      </c>
      <c r="AC105" s="10">
        <f>HLOOKUP(REG_TRA_DEMANDS!AC$3,'BY-Demands'!$J$5:$AK$14,MATCH($E105,'BY-Demands'!$I$5:$I$14,0),FALSE)*HLOOKUP(REG_TRA_DEMANDS!$F105,DEMANDS!$H$2:$CL$25,MATCH($E105,DEMANDS!$F$2:$F$25,0),FALSE)/HLOOKUP(2018,DEMANDS!$H$2:$CL$25,MATCH($E105,DEMANDS!$F$2:$F$25,0),FALSE)</f>
        <v>0.28645034301790978</v>
      </c>
      <c r="AD105" s="10">
        <f>HLOOKUP(REG_TRA_DEMANDS!AD$3,'BY-Demands'!$J$5:$AK$14,MATCH($E105,'BY-Demands'!$I$5:$I$14,0),FALSE)*HLOOKUP(REG_TRA_DEMANDS!$F105,DEMANDS!$H$2:$CL$25,MATCH($E105,DEMANDS!$F$2:$F$25,0),FALSE)/HLOOKUP(2018,DEMANDS!$H$2:$CL$25,MATCH($E105,DEMANDS!$F$2:$F$25,0),FALSE)</f>
        <v>0.33296164385034366</v>
      </c>
      <c r="AE105" s="10">
        <f>HLOOKUP(REG_TRA_DEMANDS!AE$3,'BY-Demands'!$J$5:$AK$14,MATCH($E105,'BY-Demands'!$I$5:$I$14,0),FALSE)*HLOOKUP(REG_TRA_DEMANDS!$F105,DEMANDS!$H$2:$CL$25,MATCH($E105,DEMANDS!$F$2:$F$25,0),FALSE)/HLOOKUP(2018,DEMANDS!$H$2:$CL$25,MATCH($E105,DEMANDS!$F$2:$F$25,0),FALSE)</f>
        <v>0.69582059976664368</v>
      </c>
      <c r="AF105" s="10">
        <f>HLOOKUP(REG_TRA_DEMANDS!AF$3,'BY-Demands'!$J$5:$AK$14,MATCH($E105,'BY-Demands'!$I$5:$I$14,0),FALSE)*HLOOKUP(REG_TRA_DEMANDS!$F105,DEMANDS!$H$2:$CL$25,MATCH($E105,DEMANDS!$F$2:$F$25,0),FALSE)/HLOOKUP(2018,DEMANDS!$H$2:$CL$25,MATCH($E105,DEMANDS!$F$2:$F$25,0),FALSE)</f>
        <v>0.26831526293579661</v>
      </c>
    </row>
    <row r="106" spans="4:32" x14ac:dyDescent="0.25">
      <c r="D106" s="1" t="s">
        <v>8</v>
      </c>
      <c r="E106" s="1" t="str">
        <f>DEMANDS!$F$20</f>
        <v>TRAF</v>
      </c>
      <c r="F106" s="1">
        <v>2045</v>
      </c>
      <c r="G106" s="10">
        <f>HLOOKUP(REG_TRA_DEMANDS!G$3,'BY-Demands'!$J$5:$AK$14,MATCH($E106,'BY-Demands'!$I$5:$I$14,0),FALSE)*HLOOKUP(REG_TRA_DEMANDS!$F106,DEMANDS!$H$2:$CL$25,MATCH($E106,DEMANDS!$F$2:$F$25,0),FALSE)/HLOOKUP(2018,DEMANDS!$H$2:$CL$25,MATCH($E106,DEMANDS!$F$2:$F$25,0),FALSE)</f>
        <v>0.34604976535955428</v>
      </c>
      <c r="H106" s="10">
        <f>HLOOKUP(REG_TRA_DEMANDS!H$3,'BY-Demands'!$J$5:$AK$14,MATCH($E106,'BY-Demands'!$I$5:$I$14,0),FALSE)*HLOOKUP(REG_TRA_DEMANDS!$F106,DEMANDS!$H$2:$CL$25,MATCH($E106,DEMANDS!$F$2:$F$25,0),FALSE)/HLOOKUP(2018,DEMANDS!$H$2:$CL$25,MATCH($E106,DEMANDS!$F$2:$F$25,0),FALSE)</f>
        <v>5.1685294341507806</v>
      </c>
      <c r="I106" s="10">
        <f>HLOOKUP(REG_TRA_DEMANDS!I$3,'BY-Demands'!$J$5:$AK$14,MATCH($E106,'BY-Demands'!$I$5:$I$14,0),FALSE)*HLOOKUP(REG_TRA_DEMANDS!$F106,DEMANDS!$H$2:$CL$25,MATCH($E106,DEMANDS!$F$2:$F$25,0),FALSE)/HLOOKUP(2018,DEMANDS!$H$2:$CL$25,MATCH($E106,DEMANDS!$F$2:$F$25,0),FALSE)</f>
        <v>0.93791921701516134</v>
      </c>
      <c r="J106" s="10">
        <f>HLOOKUP(REG_TRA_DEMANDS!J$3,'BY-Demands'!$J$5:$AK$14,MATCH($E106,'BY-Demands'!$I$5:$I$14,0),FALSE)*HLOOKUP(REG_TRA_DEMANDS!$F106,DEMANDS!$H$2:$CL$25,MATCH($E106,DEMANDS!$F$2:$F$25,0),FALSE)/HLOOKUP(2018,DEMANDS!$H$2:$CL$25,MATCH($E106,DEMANDS!$F$2:$F$25,0),FALSE)</f>
        <v>0.60316184775098813</v>
      </c>
      <c r="K106" s="10">
        <f>HLOOKUP(REG_TRA_DEMANDS!K$3,'BY-Demands'!$J$5:$AK$14,MATCH($E106,'BY-Demands'!$I$5:$I$14,0),FALSE)*HLOOKUP(REG_TRA_DEMANDS!$F106,DEMANDS!$H$2:$CL$25,MATCH($E106,DEMANDS!$F$2:$F$25,0),FALSE)/HLOOKUP(2018,DEMANDS!$H$2:$CL$25,MATCH($E106,DEMANDS!$F$2:$F$25,0),FALSE)</f>
        <v>0.42960315199064952</v>
      </c>
      <c r="L106" s="10">
        <f>HLOOKUP(REG_TRA_DEMANDS!L$3,'BY-Demands'!$J$5:$AK$14,MATCH($E106,'BY-Demands'!$I$5:$I$14,0),FALSE)*HLOOKUP(REG_TRA_DEMANDS!$F106,DEMANDS!$H$2:$CL$25,MATCH($E106,DEMANDS!$F$2:$F$25,0),FALSE)/HLOOKUP(2018,DEMANDS!$H$2:$CL$25,MATCH($E106,DEMANDS!$F$2:$F$25,0),FALSE)</f>
        <v>0.20731749213447806</v>
      </c>
      <c r="M106" s="10">
        <f>HLOOKUP(REG_TRA_DEMANDS!M$3,'BY-Demands'!$J$5:$AK$14,MATCH($E106,'BY-Demands'!$I$5:$I$14,0),FALSE)*HLOOKUP(REG_TRA_DEMANDS!$F106,DEMANDS!$H$2:$CL$25,MATCH($E106,DEMANDS!$F$2:$F$25,0),FALSE)/HLOOKUP(2018,DEMANDS!$H$2:$CL$25,MATCH($E106,DEMANDS!$F$2:$F$25,0),FALSE)</f>
        <v>0.5432836280057084</v>
      </c>
      <c r="N106" s="10">
        <f>HLOOKUP(REG_TRA_DEMANDS!N$3,'BY-Demands'!$J$5:$AK$14,MATCH($E106,'BY-Demands'!$I$5:$I$14,0),FALSE)*HLOOKUP(REG_TRA_DEMANDS!$F106,DEMANDS!$H$2:$CL$25,MATCH($E106,DEMANDS!$F$2:$F$25,0),FALSE)/HLOOKUP(2018,DEMANDS!$H$2:$CL$25,MATCH($E106,DEMANDS!$F$2:$F$25,0),FALSE)</f>
        <v>0.84061828417008377</v>
      </c>
      <c r="O106" s="10">
        <f>HLOOKUP(REG_TRA_DEMANDS!O$3,'BY-Demands'!$J$5:$AK$14,MATCH($E106,'BY-Demands'!$I$5:$I$14,0),FALSE)*HLOOKUP(REG_TRA_DEMANDS!$F106,DEMANDS!$H$2:$CL$25,MATCH($E106,DEMANDS!$F$2:$F$25,0),FALSE)/HLOOKUP(2018,DEMANDS!$H$2:$CL$25,MATCH($E106,DEMANDS!$F$2:$F$25,0),FALSE)</f>
        <v>0.39543657192513287</v>
      </c>
      <c r="P106" s="10">
        <f>HLOOKUP(REG_TRA_DEMANDS!P$3,'BY-Demands'!$J$5:$AK$14,MATCH($E106,'BY-Demands'!$I$5:$I$14,0),FALSE)*HLOOKUP(REG_TRA_DEMANDS!$F106,DEMANDS!$H$2:$CL$25,MATCH($E106,DEMANDS!$F$2:$F$25,0),FALSE)/HLOOKUP(2018,DEMANDS!$H$2:$CL$25,MATCH($E106,DEMANDS!$F$2:$F$25,0),FALSE)</f>
        <v>0.45026236823275895</v>
      </c>
      <c r="Q106" s="10">
        <f>HLOOKUP(REG_TRA_DEMANDS!Q$3,'BY-Demands'!$J$5:$AK$14,MATCH($E106,'BY-Demands'!$I$5:$I$14,0),FALSE)*HLOOKUP(REG_TRA_DEMANDS!$F106,DEMANDS!$H$2:$CL$25,MATCH($E106,DEMANDS!$F$2:$F$25,0),FALSE)/HLOOKUP(2018,DEMANDS!$H$2:$CL$25,MATCH($E106,DEMANDS!$F$2:$F$25,0),FALSE)</f>
        <v>0.91005520566927378</v>
      </c>
      <c r="R106" s="10">
        <f>HLOOKUP(REG_TRA_DEMANDS!R$3,'BY-Demands'!$J$5:$AK$14,MATCH($E106,'BY-Demands'!$I$5:$I$14,0),FALSE)*HLOOKUP(REG_TRA_DEMANDS!$F106,DEMANDS!$H$2:$CL$25,MATCH($E106,DEMANDS!$F$2:$F$25,0),FALSE)/HLOOKUP(2018,DEMANDS!$H$2:$CL$25,MATCH($E106,DEMANDS!$F$2:$F$25,0),FALSE)</f>
        <v>0.60036289003067056</v>
      </c>
      <c r="S106" s="10">
        <f>HLOOKUP(REG_TRA_DEMANDS!S$3,'BY-Demands'!$J$5:$AK$14,MATCH($E106,'BY-Demands'!$I$5:$I$14,0),FALSE)*HLOOKUP(REG_TRA_DEMANDS!$F106,DEMANDS!$H$2:$CL$25,MATCH($E106,DEMANDS!$F$2:$F$25,0),FALSE)/HLOOKUP(2018,DEMANDS!$H$2:$CL$25,MATCH($E106,DEMANDS!$F$2:$F$25,0),FALSE)</f>
        <v>0.59078860288826129</v>
      </c>
      <c r="T106" s="10">
        <f>HLOOKUP(REG_TRA_DEMANDS!T$3,'BY-Demands'!$J$5:$AK$14,MATCH($E106,'BY-Demands'!$I$5:$I$14,0),FALSE)*HLOOKUP(REG_TRA_DEMANDS!$F106,DEMANDS!$H$2:$CL$25,MATCH($E106,DEMANDS!$F$2:$F$25,0),FALSE)/HLOOKUP(2018,DEMANDS!$H$2:$CL$25,MATCH($E106,DEMANDS!$F$2:$F$25,0),FALSE)</f>
        <v>3.1610415176128361</v>
      </c>
      <c r="U106" s="10">
        <f>HLOOKUP(REG_TRA_DEMANDS!U$3,'BY-Demands'!$J$5:$AK$14,MATCH($E106,'BY-Demands'!$I$5:$I$14,0),FALSE)*HLOOKUP(REG_TRA_DEMANDS!$F106,DEMANDS!$H$2:$CL$25,MATCH($E106,DEMANDS!$F$2:$F$25,0),FALSE)/HLOOKUP(2018,DEMANDS!$H$2:$CL$25,MATCH($E106,DEMANDS!$F$2:$F$25,0),FALSE)</f>
        <v>0.86007640797033158</v>
      </c>
      <c r="V106" s="10">
        <f>HLOOKUP(REG_TRA_DEMANDS!V$3,'BY-Demands'!$J$5:$AK$14,MATCH($E106,'BY-Demands'!$I$5:$I$14,0),FALSE)*HLOOKUP(REG_TRA_DEMANDS!$F106,DEMANDS!$H$2:$CL$25,MATCH($E106,DEMANDS!$F$2:$F$25,0),FALSE)/HLOOKUP(2018,DEMANDS!$H$2:$CL$25,MATCH($E106,DEMANDS!$F$2:$F$25,0),FALSE)</f>
        <v>0.96908782341179667</v>
      </c>
      <c r="W106" s="10">
        <f>HLOOKUP(REG_TRA_DEMANDS!W$3,'BY-Demands'!$J$5:$AK$14,MATCH($E106,'BY-Demands'!$I$5:$I$14,0),FALSE)*HLOOKUP(REG_TRA_DEMANDS!$F106,DEMANDS!$H$2:$CL$25,MATCH($E106,DEMANDS!$F$2:$F$25,0),FALSE)/HLOOKUP(2018,DEMANDS!$H$2:$CL$25,MATCH($E106,DEMANDS!$F$2:$F$25,0),FALSE)</f>
        <v>0.79333844447032698</v>
      </c>
      <c r="X106" s="10">
        <f>HLOOKUP(REG_TRA_DEMANDS!X$3,'BY-Demands'!$J$5:$AK$14,MATCH($E106,'BY-Demands'!$I$5:$I$14,0),FALSE)*HLOOKUP(REG_TRA_DEMANDS!$F106,DEMANDS!$H$2:$CL$25,MATCH($E106,DEMANDS!$F$2:$F$25,0),FALSE)/HLOOKUP(2018,DEMANDS!$H$2:$CL$25,MATCH($E106,DEMANDS!$F$2:$F$25,0),FALSE)</f>
        <v>0.73690417888144322</v>
      </c>
      <c r="Y106" s="10">
        <f>HLOOKUP(REG_TRA_DEMANDS!Y$3,'BY-Demands'!$J$5:$AK$14,MATCH($E106,'BY-Demands'!$I$5:$I$14,0),FALSE)*HLOOKUP(REG_TRA_DEMANDS!$F106,DEMANDS!$H$2:$CL$25,MATCH($E106,DEMANDS!$F$2:$F$25,0),FALSE)/HLOOKUP(2018,DEMANDS!$H$2:$CL$25,MATCH($E106,DEMANDS!$F$2:$F$25,0),FALSE)</f>
        <v>1.1766889627589938</v>
      </c>
      <c r="Z106" s="10">
        <f>HLOOKUP(REG_TRA_DEMANDS!Z$3,'BY-Demands'!$J$5:$AK$14,MATCH($E106,'BY-Demands'!$I$5:$I$14,0),FALSE)*HLOOKUP(REG_TRA_DEMANDS!$F106,DEMANDS!$H$2:$CL$25,MATCH($E106,DEMANDS!$F$2:$F$25,0),FALSE)/HLOOKUP(2018,DEMANDS!$H$2:$CL$25,MATCH($E106,DEMANDS!$F$2:$F$25,0),FALSE)</f>
        <v>0.15692817874552148</v>
      </c>
      <c r="AA106" s="10">
        <f>HLOOKUP(REG_TRA_DEMANDS!AA$3,'BY-Demands'!$J$5:$AK$14,MATCH($E106,'BY-Demands'!$I$5:$I$14,0),FALSE)*HLOOKUP(REG_TRA_DEMANDS!$F106,DEMANDS!$H$2:$CL$25,MATCH($E106,DEMANDS!$F$2:$F$25,0),FALSE)/HLOOKUP(2018,DEMANDS!$H$2:$CL$25,MATCH($E106,DEMANDS!$F$2:$F$25,0),FALSE)</f>
        <v>0.66273740516238988</v>
      </c>
      <c r="AB106" s="10">
        <f>HLOOKUP(REG_TRA_DEMANDS!AB$3,'BY-Demands'!$J$5:$AK$14,MATCH($E106,'BY-Demands'!$I$5:$I$14,0),FALSE)*HLOOKUP(REG_TRA_DEMANDS!$F106,DEMANDS!$H$2:$CL$25,MATCH($E106,DEMANDS!$F$2:$F$25,0),FALSE)/HLOOKUP(2018,DEMANDS!$H$2:$CL$25,MATCH($E106,DEMANDS!$F$2:$F$25,0),FALSE)</f>
        <v>0.29430675434327275</v>
      </c>
      <c r="AC106" s="10">
        <f>HLOOKUP(REG_TRA_DEMANDS!AC$3,'BY-Demands'!$J$5:$AK$14,MATCH($E106,'BY-Demands'!$I$5:$I$14,0),FALSE)*HLOOKUP(REG_TRA_DEMANDS!$F106,DEMANDS!$H$2:$CL$25,MATCH($E106,DEMANDS!$F$2:$F$25,0),FALSE)/HLOOKUP(2018,DEMANDS!$H$2:$CL$25,MATCH($E106,DEMANDS!$F$2:$F$25,0),FALSE)</f>
        <v>0.32094270983921375</v>
      </c>
      <c r="AD106" s="10">
        <f>HLOOKUP(REG_TRA_DEMANDS!AD$3,'BY-Demands'!$J$5:$AK$14,MATCH($E106,'BY-Demands'!$I$5:$I$14,0),FALSE)*HLOOKUP(REG_TRA_DEMANDS!$F106,DEMANDS!$H$2:$CL$25,MATCH($E106,DEMANDS!$F$2:$F$25,0),FALSE)/HLOOKUP(2018,DEMANDS!$H$2:$CL$25,MATCH($E106,DEMANDS!$F$2:$F$25,0),FALSE)</f>
        <v>0.37305457945696069</v>
      </c>
      <c r="AE106" s="10">
        <f>HLOOKUP(REG_TRA_DEMANDS!AE$3,'BY-Demands'!$J$5:$AK$14,MATCH($E106,'BY-Demands'!$I$5:$I$14,0),FALSE)*HLOOKUP(REG_TRA_DEMANDS!$F106,DEMANDS!$H$2:$CL$25,MATCH($E106,DEMANDS!$F$2:$F$25,0),FALSE)/HLOOKUP(2018,DEMANDS!$H$2:$CL$25,MATCH($E106,DEMANDS!$F$2:$F$25,0),FALSE)</f>
        <v>0.77960649827914863</v>
      </c>
      <c r="AF106" s="10">
        <f>HLOOKUP(REG_TRA_DEMANDS!AF$3,'BY-Demands'!$J$5:$AK$14,MATCH($E106,'BY-Demands'!$I$5:$I$14,0),FALSE)*HLOOKUP(REG_TRA_DEMANDS!$F106,DEMANDS!$H$2:$CL$25,MATCH($E106,DEMANDS!$F$2:$F$25,0),FALSE)/HLOOKUP(2018,DEMANDS!$H$2:$CL$25,MATCH($E106,DEMANDS!$F$2:$F$25,0),FALSE)</f>
        <v>0.3006239289874113</v>
      </c>
    </row>
    <row r="107" spans="4:32" x14ac:dyDescent="0.25">
      <c r="D107" s="1" t="s">
        <v>8</v>
      </c>
      <c r="E107" s="1" t="str">
        <f>DEMANDS!$F$20</f>
        <v>TRAF</v>
      </c>
      <c r="F107" s="1">
        <v>2050</v>
      </c>
      <c r="G107" s="10">
        <f>HLOOKUP(REG_TRA_DEMANDS!G$3,'BY-Demands'!$J$5:$AK$14,MATCH($E107,'BY-Demands'!$I$5:$I$14,0),FALSE)*HLOOKUP(REG_TRA_DEMANDS!$F107,DEMANDS!$H$2:$CL$25,MATCH($E107,DEMANDS!$F$2:$F$25,0),FALSE)/HLOOKUP(2018,DEMANDS!$H$2:$CL$25,MATCH($E107,DEMANDS!$F$2:$F$25,0),FALSE)</f>
        <v>0.38771868193146314</v>
      </c>
      <c r="H107" s="10">
        <f>HLOOKUP(REG_TRA_DEMANDS!H$3,'BY-Demands'!$J$5:$AK$14,MATCH($E107,'BY-Demands'!$I$5:$I$14,0),FALSE)*HLOOKUP(REG_TRA_DEMANDS!$F107,DEMANDS!$H$2:$CL$25,MATCH($E107,DEMANDS!$F$2:$F$25,0),FALSE)/HLOOKUP(2018,DEMANDS!$H$2:$CL$25,MATCH($E107,DEMANDS!$F$2:$F$25,0),FALSE)</f>
        <v>5.790887959859683</v>
      </c>
      <c r="I107" s="10">
        <f>HLOOKUP(REG_TRA_DEMANDS!I$3,'BY-Demands'!$J$5:$AK$14,MATCH($E107,'BY-Demands'!$I$5:$I$14,0),FALSE)*HLOOKUP(REG_TRA_DEMANDS!$F107,DEMANDS!$H$2:$CL$25,MATCH($E107,DEMANDS!$F$2:$F$25,0),FALSE)/HLOOKUP(2018,DEMANDS!$H$2:$CL$25,MATCH($E107,DEMANDS!$F$2:$F$25,0),FALSE)</f>
        <v>1.0508569546390769</v>
      </c>
      <c r="J107" s="10">
        <f>HLOOKUP(REG_TRA_DEMANDS!J$3,'BY-Demands'!$J$5:$AK$14,MATCH($E107,'BY-Demands'!$I$5:$I$14,0),FALSE)*HLOOKUP(REG_TRA_DEMANDS!$F107,DEMANDS!$H$2:$CL$25,MATCH($E107,DEMANDS!$F$2:$F$25,0),FALSE)/HLOOKUP(2018,DEMANDS!$H$2:$CL$25,MATCH($E107,DEMANDS!$F$2:$F$25,0),FALSE)</f>
        <v>0.67579042094819974</v>
      </c>
      <c r="K107" s="10">
        <f>HLOOKUP(REG_TRA_DEMANDS!K$3,'BY-Demands'!$J$5:$AK$14,MATCH($E107,'BY-Demands'!$I$5:$I$14,0),FALSE)*HLOOKUP(REG_TRA_DEMANDS!$F107,DEMANDS!$H$2:$CL$25,MATCH($E107,DEMANDS!$F$2:$F$25,0),FALSE)/HLOOKUP(2018,DEMANDS!$H$2:$CL$25,MATCH($E107,DEMANDS!$F$2:$F$25,0),FALSE)</f>
        <v>0.48133298882705872</v>
      </c>
      <c r="L107" s="10">
        <f>HLOOKUP(REG_TRA_DEMANDS!L$3,'BY-Demands'!$J$5:$AK$14,MATCH($E107,'BY-Demands'!$I$5:$I$14,0),FALSE)*HLOOKUP(REG_TRA_DEMANDS!$F107,DEMANDS!$H$2:$CL$25,MATCH($E107,DEMANDS!$F$2:$F$25,0),FALSE)/HLOOKUP(2018,DEMANDS!$H$2:$CL$25,MATCH($E107,DEMANDS!$F$2:$F$25,0),FALSE)</f>
        <v>0.23228122899664036</v>
      </c>
      <c r="M107" s="10">
        <f>HLOOKUP(REG_TRA_DEMANDS!M$3,'BY-Demands'!$J$5:$AK$14,MATCH($E107,'BY-Demands'!$I$5:$I$14,0),FALSE)*HLOOKUP(REG_TRA_DEMANDS!$F107,DEMANDS!$H$2:$CL$25,MATCH($E107,DEMANDS!$F$2:$F$25,0),FALSE)/HLOOKUP(2018,DEMANDS!$H$2:$CL$25,MATCH($E107,DEMANDS!$F$2:$F$25,0),FALSE)</f>
        <v>0.60870208059946274</v>
      </c>
      <c r="N107" s="10">
        <f>HLOOKUP(REG_TRA_DEMANDS!N$3,'BY-Demands'!$J$5:$AK$14,MATCH($E107,'BY-Demands'!$I$5:$I$14,0),FALSE)*HLOOKUP(REG_TRA_DEMANDS!$F107,DEMANDS!$H$2:$CL$25,MATCH($E107,DEMANDS!$F$2:$F$25,0),FALSE)/HLOOKUP(2018,DEMANDS!$H$2:$CL$25,MATCH($E107,DEMANDS!$F$2:$F$25,0),FALSE)</f>
        <v>0.94183971720735149</v>
      </c>
      <c r="O107" s="10">
        <f>HLOOKUP(REG_TRA_DEMANDS!O$3,'BY-Demands'!$J$5:$AK$14,MATCH($E107,'BY-Demands'!$I$5:$I$14,0),FALSE)*HLOOKUP(REG_TRA_DEMANDS!$F107,DEMANDS!$H$2:$CL$25,MATCH($E107,DEMANDS!$F$2:$F$25,0),FALSE)/HLOOKUP(2018,DEMANDS!$H$2:$CL$25,MATCH($E107,DEMANDS!$F$2:$F$25,0),FALSE)</f>
        <v>0.44305230577170701</v>
      </c>
      <c r="P107" s="10">
        <f>HLOOKUP(REG_TRA_DEMANDS!P$3,'BY-Demands'!$J$5:$AK$14,MATCH($E107,'BY-Demands'!$I$5:$I$14,0),FALSE)*HLOOKUP(REG_TRA_DEMANDS!$F107,DEMANDS!$H$2:$CL$25,MATCH($E107,DEMANDS!$F$2:$F$25,0),FALSE)/HLOOKUP(2018,DEMANDS!$H$2:$CL$25,MATCH($E107,DEMANDS!$F$2:$F$25,0),FALSE)</f>
        <v>0.50447984483722008</v>
      </c>
      <c r="Q107" s="10">
        <f>HLOOKUP(REG_TRA_DEMANDS!Q$3,'BY-Demands'!$J$5:$AK$14,MATCH($E107,'BY-Demands'!$I$5:$I$14,0),FALSE)*HLOOKUP(REG_TRA_DEMANDS!$F107,DEMANDS!$H$2:$CL$25,MATCH($E107,DEMANDS!$F$2:$F$25,0),FALSE)/HLOOKUP(2018,DEMANDS!$H$2:$CL$25,MATCH($E107,DEMANDS!$F$2:$F$25,0),FALSE)</f>
        <v>1.0196377519873254</v>
      </c>
      <c r="R107" s="10">
        <f>HLOOKUP(REG_TRA_DEMANDS!R$3,'BY-Demands'!$J$5:$AK$14,MATCH($E107,'BY-Demands'!$I$5:$I$14,0),FALSE)*HLOOKUP(REG_TRA_DEMANDS!$F107,DEMANDS!$H$2:$CL$25,MATCH($E107,DEMANDS!$F$2:$F$25,0),FALSE)/HLOOKUP(2018,DEMANDS!$H$2:$CL$25,MATCH($E107,DEMANDS!$F$2:$F$25,0),FALSE)</f>
        <v>0.67265443212018861</v>
      </c>
      <c r="S107" s="10">
        <f>HLOOKUP(REG_TRA_DEMANDS!S$3,'BY-Demands'!$J$5:$AK$14,MATCH($E107,'BY-Demands'!$I$5:$I$14,0),FALSE)*HLOOKUP(REG_TRA_DEMANDS!$F107,DEMANDS!$H$2:$CL$25,MATCH($E107,DEMANDS!$F$2:$F$25,0),FALSE)/HLOOKUP(2018,DEMANDS!$H$2:$CL$25,MATCH($E107,DEMANDS!$F$2:$F$25,0),FALSE)</f>
        <v>0.66192727561588849</v>
      </c>
      <c r="T107" s="10">
        <f>HLOOKUP(REG_TRA_DEMANDS!T$3,'BY-Demands'!$J$5:$AK$14,MATCH($E107,'BY-Demands'!$I$5:$I$14,0),FALSE)*HLOOKUP(REG_TRA_DEMANDS!$F107,DEMANDS!$H$2:$CL$25,MATCH($E107,DEMANDS!$F$2:$F$25,0),FALSE)/HLOOKUP(2018,DEMANDS!$H$2:$CL$25,MATCH($E107,DEMANDS!$F$2:$F$25,0),FALSE)</f>
        <v>3.5416722489785744</v>
      </c>
      <c r="U107" s="10">
        <f>HLOOKUP(REG_TRA_DEMANDS!U$3,'BY-Demands'!$J$5:$AK$14,MATCH($E107,'BY-Demands'!$I$5:$I$14,0),FALSE)*HLOOKUP(REG_TRA_DEMANDS!$F107,DEMANDS!$H$2:$CL$25,MATCH($E107,DEMANDS!$F$2:$F$25,0),FALSE)/HLOOKUP(2018,DEMANDS!$H$2:$CL$25,MATCH($E107,DEMANDS!$F$2:$F$25,0),FALSE)</f>
        <v>0.96364085354059725</v>
      </c>
      <c r="V107" s="10">
        <f>HLOOKUP(REG_TRA_DEMANDS!V$3,'BY-Demands'!$J$5:$AK$14,MATCH($E107,'BY-Demands'!$I$5:$I$14,0),FALSE)*HLOOKUP(REG_TRA_DEMANDS!$F107,DEMANDS!$H$2:$CL$25,MATCH($E107,DEMANDS!$F$2:$F$25,0),FALSE)/HLOOKUP(2018,DEMANDS!$H$2:$CL$25,MATCH($E107,DEMANDS!$F$2:$F$25,0),FALSE)</f>
        <v>1.0857786687953852</v>
      </c>
      <c r="W107" s="10">
        <f>HLOOKUP(REG_TRA_DEMANDS!W$3,'BY-Demands'!$J$5:$AK$14,MATCH($E107,'BY-Demands'!$I$5:$I$14,0),FALSE)*HLOOKUP(REG_TRA_DEMANDS!$F107,DEMANDS!$H$2:$CL$25,MATCH($E107,DEMANDS!$F$2:$F$25,0),FALSE)/HLOOKUP(2018,DEMANDS!$H$2:$CL$25,MATCH($E107,DEMANDS!$F$2:$F$25,0),FALSE)</f>
        <v>0.88886676659351749</v>
      </c>
      <c r="X107" s="10">
        <f>HLOOKUP(REG_TRA_DEMANDS!X$3,'BY-Demands'!$J$5:$AK$14,MATCH($E107,'BY-Demands'!$I$5:$I$14,0),FALSE)*HLOOKUP(REG_TRA_DEMANDS!$F107,DEMANDS!$H$2:$CL$25,MATCH($E107,DEMANDS!$F$2:$F$25,0),FALSE)/HLOOKUP(2018,DEMANDS!$H$2:$CL$25,MATCH($E107,DEMANDS!$F$2:$F$25,0),FALSE)</f>
        <v>0.82563707751351578</v>
      </c>
      <c r="Y107" s="10">
        <f>HLOOKUP(REG_TRA_DEMANDS!Y$3,'BY-Demands'!$J$5:$AK$14,MATCH($E107,'BY-Demands'!$I$5:$I$14,0),FALSE)*HLOOKUP(REG_TRA_DEMANDS!$F107,DEMANDS!$H$2:$CL$25,MATCH($E107,DEMANDS!$F$2:$F$25,0),FALSE)/HLOOKUP(2018,DEMANDS!$H$2:$CL$25,MATCH($E107,DEMANDS!$F$2:$F$25,0),FALSE)</f>
        <v>1.3183776998380254</v>
      </c>
      <c r="Z107" s="10">
        <f>HLOOKUP(REG_TRA_DEMANDS!Z$3,'BY-Demands'!$J$5:$AK$14,MATCH($E107,'BY-Demands'!$I$5:$I$14,0),FALSE)*HLOOKUP(REG_TRA_DEMANDS!$F107,DEMANDS!$H$2:$CL$25,MATCH($E107,DEMANDS!$F$2:$F$25,0),FALSE)/HLOOKUP(2018,DEMANDS!$H$2:$CL$25,MATCH($E107,DEMANDS!$F$2:$F$25,0),FALSE)</f>
        <v>0.17582438340306403</v>
      </c>
      <c r="AA107" s="10">
        <f>HLOOKUP(REG_TRA_DEMANDS!AA$3,'BY-Demands'!$J$5:$AK$14,MATCH($E107,'BY-Demands'!$I$5:$I$14,0),FALSE)*HLOOKUP(REG_TRA_DEMANDS!$F107,DEMANDS!$H$2:$CL$25,MATCH($E107,DEMANDS!$F$2:$F$25,0),FALSE)/HLOOKUP(2018,DEMANDS!$H$2:$CL$25,MATCH($E107,DEMANDS!$F$2:$F$25,0),FALSE)</f>
        <v>0.7425396544605557</v>
      </c>
      <c r="AB107" s="10">
        <f>HLOOKUP(REG_TRA_DEMANDS!AB$3,'BY-Demands'!$J$5:$AK$14,MATCH($E107,'BY-Demands'!$I$5:$I$14,0),FALSE)*HLOOKUP(REG_TRA_DEMANDS!$F107,DEMANDS!$H$2:$CL$25,MATCH($E107,DEMANDS!$F$2:$F$25,0),FALSE)/HLOOKUP(2018,DEMANDS!$H$2:$CL$25,MATCH($E107,DEMANDS!$F$2:$F$25,0),FALSE)</f>
        <v>0.32974513581576725</v>
      </c>
      <c r="AC107" s="10">
        <f>HLOOKUP(REG_TRA_DEMANDS!AC$3,'BY-Demands'!$J$5:$AK$14,MATCH($E107,'BY-Demands'!$I$5:$I$14,0),FALSE)*HLOOKUP(REG_TRA_DEMANDS!$F107,DEMANDS!$H$2:$CL$25,MATCH($E107,DEMANDS!$F$2:$F$25,0),FALSE)/HLOOKUP(2018,DEMANDS!$H$2:$CL$25,MATCH($E107,DEMANDS!$F$2:$F$25,0),FALSE)</f>
        <v>0.35958840863562042</v>
      </c>
      <c r="AD107" s="10">
        <f>HLOOKUP(REG_TRA_DEMANDS!AD$3,'BY-Demands'!$J$5:$AK$14,MATCH($E107,'BY-Demands'!$I$5:$I$14,0),FALSE)*HLOOKUP(REG_TRA_DEMANDS!$F107,DEMANDS!$H$2:$CL$25,MATCH($E107,DEMANDS!$F$2:$F$25,0),FALSE)/HLOOKUP(2018,DEMANDS!$H$2:$CL$25,MATCH($E107,DEMANDS!$F$2:$F$25,0),FALSE)</f>
        <v>0.41797522875146098</v>
      </c>
      <c r="AE107" s="10">
        <f>HLOOKUP(REG_TRA_DEMANDS!AE$3,'BY-Demands'!$J$5:$AK$14,MATCH($E107,'BY-Demands'!$I$5:$I$14,0),FALSE)*HLOOKUP(REG_TRA_DEMANDS!$F107,DEMANDS!$H$2:$CL$25,MATCH($E107,DEMANDS!$F$2:$F$25,0),FALSE)/HLOOKUP(2018,DEMANDS!$H$2:$CL$25,MATCH($E107,DEMANDS!$F$2:$F$25,0),FALSE)</f>
        <v>0.8734813145269178</v>
      </c>
      <c r="AF107" s="10">
        <f>HLOOKUP(REG_TRA_DEMANDS!AF$3,'BY-Demands'!$J$5:$AK$14,MATCH($E107,'BY-Demands'!$I$5:$I$14,0),FALSE)*HLOOKUP(REG_TRA_DEMANDS!$F107,DEMANDS!$H$2:$CL$25,MATCH($E107,DEMANDS!$F$2:$F$25,0),FALSE)/HLOOKUP(2018,DEMANDS!$H$2:$CL$25,MATCH($E107,DEMANDS!$F$2:$F$25,0),FALSE)</f>
        <v>0.33682298088817003</v>
      </c>
    </row>
    <row r="108" spans="4:32" x14ac:dyDescent="0.25">
      <c r="D108" s="1" t="s">
        <v>8</v>
      </c>
      <c r="E108" s="1" t="str">
        <f>DEMANDS!$F$20</f>
        <v>TRAF</v>
      </c>
      <c r="F108" s="1">
        <v>2055</v>
      </c>
      <c r="G108" s="10">
        <f>HLOOKUP(REG_TRA_DEMANDS!G$3,'BY-Demands'!$J$5:$AK$14,MATCH($E108,'BY-Demands'!$I$5:$I$14,0),FALSE)*HLOOKUP(REG_TRA_DEMANDS!$F108,DEMANDS!$H$2:$CL$25,MATCH($E108,DEMANDS!$F$2:$F$25,0),FALSE)/HLOOKUP(2018,DEMANDS!$H$2:$CL$25,MATCH($E108,DEMANDS!$F$2:$F$25,0),FALSE)</f>
        <v>0.43440508090643798</v>
      </c>
      <c r="H108" s="10">
        <f>HLOOKUP(REG_TRA_DEMANDS!H$3,'BY-Demands'!$J$5:$AK$14,MATCH($E108,'BY-Demands'!$I$5:$I$14,0),FALSE)*HLOOKUP(REG_TRA_DEMANDS!$F108,DEMANDS!$H$2:$CL$25,MATCH($E108,DEMANDS!$F$2:$F$25,0),FALSE)/HLOOKUP(2018,DEMANDS!$H$2:$CL$25,MATCH($E108,DEMANDS!$F$2:$F$25,0),FALSE)</f>
        <v>6.4881865898008062</v>
      </c>
      <c r="I108" s="10">
        <f>HLOOKUP(REG_TRA_DEMANDS!I$3,'BY-Demands'!$J$5:$AK$14,MATCH($E108,'BY-Demands'!$I$5:$I$14,0),FALSE)*HLOOKUP(REG_TRA_DEMANDS!$F108,DEMANDS!$H$2:$CL$25,MATCH($E108,DEMANDS!$F$2:$F$25,0),FALSE)/HLOOKUP(2018,DEMANDS!$H$2:$CL$25,MATCH($E108,DEMANDS!$F$2:$F$25,0),FALSE)</f>
        <v>1.1773938726062627</v>
      </c>
      <c r="J108" s="10">
        <f>HLOOKUP(REG_TRA_DEMANDS!J$3,'BY-Demands'!$J$5:$AK$14,MATCH($E108,'BY-Demands'!$I$5:$I$14,0),FALSE)*HLOOKUP(REG_TRA_DEMANDS!$F108,DEMANDS!$H$2:$CL$25,MATCH($E108,DEMANDS!$F$2:$F$25,0),FALSE)/HLOOKUP(2018,DEMANDS!$H$2:$CL$25,MATCH($E108,DEMANDS!$F$2:$F$25,0),FALSE)</f>
        <v>0.75716442402353001</v>
      </c>
      <c r="K108" s="10">
        <f>HLOOKUP(REG_TRA_DEMANDS!K$3,'BY-Demands'!$J$5:$AK$14,MATCH($E108,'BY-Demands'!$I$5:$I$14,0),FALSE)*HLOOKUP(REG_TRA_DEMANDS!$F108,DEMANDS!$H$2:$CL$25,MATCH($E108,DEMANDS!$F$2:$F$25,0),FALSE)/HLOOKUP(2018,DEMANDS!$H$2:$CL$25,MATCH($E108,DEMANDS!$F$2:$F$25,0),FALSE)</f>
        <v>0.53929177441936482</v>
      </c>
      <c r="L108" s="10">
        <f>HLOOKUP(REG_TRA_DEMANDS!L$3,'BY-Demands'!$J$5:$AK$14,MATCH($E108,'BY-Demands'!$I$5:$I$14,0),FALSE)*HLOOKUP(REG_TRA_DEMANDS!$F108,DEMANDS!$H$2:$CL$25,MATCH($E108,DEMANDS!$F$2:$F$25,0),FALSE)/HLOOKUP(2018,DEMANDS!$H$2:$CL$25,MATCH($E108,DEMANDS!$F$2:$F$25,0),FALSE)</f>
        <v>0.2602509261938768</v>
      </c>
      <c r="M108" s="10">
        <f>HLOOKUP(REG_TRA_DEMANDS!M$3,'BY-Demands'!$J$5:$AK$14,MATCH($E108,'BY-Demands'!$I$5:$I$14,0),FALSE)*HLOOKUP(REG_TRA_DEMANDS!$F108,DEMANDS!$H$2:$CL$25,MATCH($E108,DEMANDS!$F$2:$F$25,0),FALSE)/HLOOKUP(2018,DEMANDS!$H$2:$CL$25,MATCH($E108,DEMANDS!$F$2:$F$25,0),FALSE)</f>
        <v>0.68199777027372843</v>
      </c>
      <c r="N108" s="10">
        <f>HLOOKUP(REG_TRA_DEMANDS!N$3,'BY-Demands'!$J$5:$AK$14,MATCH($E108,'BY-Demands'!$I$5:$I$14,0),FALSE)*HLOOKUP(REG_TRA_DEMANDS!$F108,DEMANDS!$H$2:$CL$25,MATCH($E108,DEMANDS!$F$2:$F$25,0),FALSE)/HLOOKUP(2018,DEMANDS!$H$2:$CL$25,MATCH($E108,DEMANDS!$F$2:$F$25,0),FALSE)</f>
        <v>1.0552495343174608</v>
      </c>
      <c r="O108" s="10">
        <f>HLOOKUP(REG_TRA_DEMANDS!O$3,'BY-Demands'!$J$5:$AK$14,MATCH($E108,'BY-Demands'!$I$5:$I$14,0),FALSE)*HLOOKUP(REG_TRA_DEMANDS!$F108,DEMANDS!$H$2:$CL$25,MATCH($E108,DEMANDS!$F$2:$F$25,0),FALSE)/HLOOKUP(2018,DEMANDS!$H$2:$CL$25,MATCH($E108,DEMANDS!$F$2:$F$25,0),FALSE)</f>
        <v>0.49640159657966676</v>
      </c>
      <c r="P108" s="10">
        <f>HLOOKUP(REG_TRA_DEMANDS!P$3,'BY-Demands'!$J$5:$AK$14,MATCH($E108,'BY-Demands'!$I$5:$I$14,0),FALSE)*HLOOKUP(REG_TRA_DEMANDS!$F108,DEMANDS!$H$2:$CL$25,MATCH($E108,DEMANDS!$F$2:$F$25,0),FALSE)/HLOOKUP(2018,DEMANDS!$H$2:$CL$25,MATCH($E108,DEMANDS!$F$2:$F$25,0),FALSE)</f>
        <v>0.56522581455313703</v>
      </c>
      <c r="Q108" s="10">
        <f>HLOOKUP(REG_TRA_DEMANDS!Q$3,'BY-Demands'!$J$5:$AK$14,MATCH($E108,'BY-Demands'!$I$5:$I$14,0),FALSE)*HLOOKUP(REG_TRA_DEMANDS!$F108,DEMANDS!$H$2:$CL$25,MATCH($E108,DEMANDS!$F$2:$F$25,0),FALSE)/HLOOKUP(2018,DEMANDS!$H$2:$CL$25,MATCH($E108,DEMANDS!$F$2:$F$25,0),FALSE)</f>
        <v>1.1424154697441435</v>
      </c>
      <c r="R108" s="10">
        <f>HLOOKUP(REG_TRA_DEMANDS!R$3,'BY-Demands'!$J$5:$AK$14,MATCH($E108,'BY-Demands'!$I$5:$I$14,0),FALSE)*HLOOKUP(REG_TRA_DEMANDS!$F108,DEMANDS!$H$2:$CL$25,MATCH($E108,DEMANDS!$F$2:$F$25,0),FALSE)/HLOOKUP(2018,DEMANDS!$H$2:$CL$25,MATCH($E108,DEMANDS!$F$2:$F$25,0),FALSE)</f>
        <v>0.75365082113556114</v>
      </c>
      <c r="S108" s="10">
        <f>HLOOKUP(REG_TRA_DEMANDS!S$3,'BY-Demands'!$J$5:$AK$14,MATCH($E108,'BY-Demands'!$I$5:$I$14,0),FALSE)*HLOOKUP(REG_TRA_DEMANDS!$F108,DEMANDS!$H$2:$CL$25,MATCH($E108,DEMANDS!$F$2:$F$25,0),FALSE)/HLOOKUP(2018,DEMANDS!$H$2:$CL$25,MATCH($E108,DEMANDS!$F$2:$F$25,0),FALSE)</f>
        <v>0.74163197472369236</v>
      </c>
      <c r="T108" s="10">
        <f>HLOOKUP(REG_TRA_DEMANDS!T$3,'BY-Demands'!$J$5:$AK$14,MATCH($E108,'BY-Demands'!$I$5:$I$14,0),FALSE)*HLOOKUP(REG_TRA_DEMANDS!$F108,DEMANDS!$H$2:$CL$25,MATCH($E108,DEMANDS!$F$2:$F$25,0),FALSE)/HLOOKUP(2018,DEMANDS!$H$2:$CL$25,MATCH($E108,DEMANDS!$F$2:$F$25,0),FALSE)</f>
        <v>3.9681358973916749</v>
      </c>
      <c r="U108" s="10">
        <f>HLOOKUP(REG_TRA_DEMANDS!U$3,'BY-Demands'!$J$5:$AK$14,MATCH($E108,'BY-Demands'!$I$5:$I$14,0),FALSE)*HLOOKUP(REG_TRA_DEMANDS!$F108,DEMANDS!$H$2:$CL$25,MATCH($E108,DEMANDS!$F$2:$F$25,0),FALSE)/HLOOKUP(2018,DEMANDS!$H$2:$CL$25,MATCH($E108,DEMANDS!$F$2:$F$25,0),FALSE)</f>
        <v>1.0796758125290689</v>
      </c>
      <c r="V108" s="10">
        <f>HLOOKUP(REG_TRA_DEMANDS!V$3,'BY-Demands'!$J$5:$AK$14,MATCH($E108,'BY-Demands'!$I$5:$I$14,0),FALSE)*HLOOKUP(REG_TRA_DEMANDS!$F108,DEMANDS!$H$2:$CL$25,MATCH($E108,DEMANDS!$F$2:$F$25,0),FALSE)/HLOOKUP(2018,DEMANDS!$H$2:$CL$25,MATCH($E108,DEMANDS!$F$2:$F$25,0),FALSE)</f>
        <v>1.2165206177708001</v>
      </c>
      <c r="W108" s="10">
        <f>HLOOKUP(REG_TRA_DEMANDS!W$3,'BY-Demands'!$J$5:$AK$14,MATCH($E108,'BY-Demands'!$I$5:$I$14,0),FALSE)*HLOOKUP(REG_TRA_DEMANDS!$F108,DEMANDS!$H$2:$CL$25,MATCH($E108,DEMANDS!$F$2:$F$25,0),FALSE)/HLOOKUP(2018,DEMANDS!$H$2:$CL$25,MATCH($E108,DEMANDS!$F$2:$F$25,0),FALSE)</f>
        <v>0.9958979477944182</v>
      </c>
      <c r="X108" s="10">
        <f>HLOOKUP(REG_TRA_DEMANDS!X$3,'BY-Demands'!$J$5:$AK$14,MATCH($E108,'BY-Demands'!$I$5:$I$14,0),FALSE)*HLOOKUP(REG_TRA_DEMANDS!$F108,DEMANDS!$H$2:$CL$25,MATCH($E108,DEMANDS!$F$2:$F$25,0),FALSE)/HLOOKUP(2018,DEMANDS!$H$2:$CL$25,MATCH($E108,DEMANDS!$F$2:$F$25,0),FALSE)</f>
        <v>0.92505457738044761</v>
      </c>
      <c r="Y108" s="10">
        <f>HLOOKUP(REG_TRA_DEMANDS!Y$3,'BY-Demands'!$J$5:$AK$14,MATCH($E108,'BY-Demands'!$I$5:$I$14,0),FALSE)*HLOOKUP(REG_TRA_DEMANDS!$F108,DEMANDS!$H$2:$CL$25,MATCH($E108,DEMANDS!$F$2:$F$25,0),FALSE)/HLOOKUP(2018,DEMANDS!$H$2:$CL$25,MATCH($E108,DEMANDS!$F$2:$F$25,0),FALSE)</f>
        <v>1.4771276135324805</v>
      </c>
      <c r="Z108" s="10">
        <f>HLOOKUP(REG_TRA_DEMANDS!Z$3,'BY-Demands'!$J$5:$AK$14,MATCH($E108,'BY-Demands'!$I$5:$I$14,0),FALSE)*HLOOKUP(REG_TRA_DEMANDS!$F108,DEMANDS!$H$2:$CL$25,MATCH($E108,DEMANDS!$F$2:$F$25,0),FALSE)/HLOOKUP(2018,DEMANDS!$H$2:$CL$25,MATCH($E108,DEMANDS!$F$2:$F$25,0),FALSE)</f>
        <v>0.1969959381813696</v>
      </c>
      <c r="AA108" s="10">
        <f>HLOOKUP(REG_TRA_DEMANDS!AA$3,'BY-Demands'!$J$5:$AK$14,MATCH($E108,'BY-Demands'!$I$5:$I$14,0),FALSE)*HLOOKUP(REG_TRA_DEMANDS!$F108,DEMANDS!$H$2:$CL$25,MATCH($E108,DEMANDS!$F$2:$F$25,0),FALSE)/HLOOKUP(2018,DEMANDS!$H$2:$CL$25,MATCH($E108,DEMANDS!$F$2:$F$25,0),FALSE)</f>
        <v>0.8319511380398108</v>
      </c>
      <c r="AB108" s="10">
        <f>HLOOKUP(REG_TRA_DEMANDS!AB$3,'BY-Demands'!$J$5:$AK$14,MATCH($E108,'BY-Demands'!$I$5:$I$14,0),FALSE)*HLOOKUP(REG_TRA_DEMANDS!$F108,DEMANDS!$H$2:$CL$25,MATCH($E108,DEMANDS!$F$2:$F$25,0),FALSE)/HLOOKUP(2018,DEMANDS!$H$2:$CL$25,MATCH($E108,DEMANDS!$F$2:$F$25,0),FALSE)</f>
        <v>0.36945076179711606</v>
      </c>
      <c r="AC108" s="10">
        <f>HLOOKUP(REG_TRA_DEMANDS!AC$3,'BY-Demands'!$J$5:$AK$14,MATCH($E108,'BY-Demands'!$I$5:$I$14,0),FALSE)*HLOOKUP(REG_TRA_DEMANDS!$F108,DEMANDS!$H$2:$CL$25,MATCH($E108,DEMANDS!$F$2:$F$25,0),FALSE)/HLOOKUP(2018,DEMANDS!$H$2:$CL$25,MATCH($E108,DEMANDS!$F$2:$F$25,0),FALSE)</f>
        <v>0.40288755488441136</v>
      </c>
      <c r="AD108" s="10">
        <f>HLOOKUP(REG_TRA_DEMANDS!AD$3,'BY-Demands'!$J$5:$AK$14,MATCH($E108,'BY-Demands'!$I$5:$I$14,0),FALSE)*HLOOKUP(REG_TRA_DEMANDS!$F108,DEMANDS!$H$2:$CL$25,MATCH($E108,DEMANDS!$F$2:$F$25,0),FALSE)/HLOOKUP(2018,DEMANDS!$H$2:$CL$25,MATCH($E108,DEMANDS!$F$2:$F$25,0),FALSE)</f>
        <v>0.46830491158731807</v>
      </c>
      <c r="AE108" s="10">
        <f>HLOOKUP(REG_TRA_DEMANDS!AE$3,'BY-Demands'!$J$5:$AK$14,MATCH($E108,'BY-Demands'!$I$5:$I$14,0),FALSE)*HLOOKUP(REG_TRA_DEMANDS!$F108,DEMANDS!$H$2:$CL$25,MATCH($E108,DEMANDS!$F$2:$F$25,0),FALSE)/HLOOKUP(2018,DEMANDS!$H$2:$CL$25,MATCH($E108,DEMANDS!$F$2:$F$25,0),FALSE)</f>
        <v>0.97865988612434685</v>
      </c>
      <c r="AF108" s="10">
        <f>HLOOKUP(REG_TRA_DEMANDS!AF$3,'BY-Demands'!$J$5:$AK$14,MATCH($E108,'BY-Demands'!$I$5:$I$14,0),FALSE)*HLOOKUP(REG_TRA_DEMANDS!$F108,DEMANDS!$H$2:$CL$25,MATCH($E108,DEMANDS!$F$2:$F$25,0),FALSE)/HLOOKUP(2018,DEMANDS!$H$2:$CL$25,MATCH($E108,DEMANDS!$F$2:$F$25,0),FALSE)</f>
        <v>0.37738087196359965</v>
      </c>
    </row>
    <row r="109" spans="4:32" x14ac:dyDescent="0.25">
      <c r="D109" s="1" t="s">
        <v>8</v>
      </c>
      <c r="E109" s="1" t="str">
        <f>DEMANDS!$F$20</f>
        <v>TRAF</v>
      </c>
      <c r="F109" s="1">
        <v>2060</v>
      </c>
      <c r="G109" s="10">
        <f>HLOOKUP(REG_TRA_DEMANDS!G$3,'BY-Demands'!$J$5:$AK$14,MATCH($E109,'BY-Demands'!$I$5:$I$14,0),FALSE)*HLOOKUP(REG_TRA_DEMANDS!$F109,DEMANDS!$H$2:$CL$25,MATCH($E109,DEMANDS!$F$2:$F$25,0),FALSE)/HLOOKUP(2018,DEMANDS!$H$2:$CL$25,MATCH($E109,DEMANDS!$F$2:$F$25,0),FALSE)</f>
        <v>0.48671313277260853</v>
      </c>
      <c r="H109" s="10">
        <f>HLOOKUP(REG_TRA_DEMANDS!H$3,'BY-Demands'!$J$5:$AK$14,MATCH($E109,'BY-Demands'!$I$5:$I$14,0),FALSE)*HLOOKUP(REG_TRA_DEMANDS!$F109,DEMANDS!$H$2:$CL$25,MATCH($E109,DEMANDS!$F$2:$F$25,0),FALSE)/HLOOKUP(2018,DEMANDS!$H$2:$CL$25,MATCH($E109,DEMANDS!$F$2:$F$25,0),FALSE)</f>
        <v>7.2694490924136357</v>
      </c>
      <c r="I109" s="10">
        <f>HLOOKUP(REG_TRA_DEMANDS!I$3,'BY-Demands'!$J$5:$AK$14,MATCH($E109,'BY-Demands'!$I$5:$I$14,0),FALSE)*HLOOKUP(REG_TRA_DEMANDS!$F109,DEMANDS!$H$2:$CL$25,MATCH($E109,DEMANDS!$F$2:$F$25,0),FALSE)/HLOOKUP(2018,DEMANDS!$H$2:$CL$25,MATCH($E109,DEMANDS!$F$2:$F$25,0),FALSE)</f>
        <v>1.3191674900480539</v>
      </c>
      <c r="J109" s="10">
        <f>HLOOKUP(REG_TRA_DEMANDS!J$3,'BY-Demands'!$J$5:$AK$14,MATCH($E109,'BY-Demands'!$I$5:$I$14,0),FALSE)*HLOOKUP(REG_TRA_DEMANDS!$F109,DEMANDS!$H$2:$CL$25,MATCH($E109,DEMANDS!$F$2:$F$25,0),FALSE)/HLOOKUP(2018,DEMANDS!$H$2:$CL$25,MATCH($E109,DEMANDS!$F$2:$F$25,0),FALSE)</f>
        <v>0.8483369210864089</v>
      </c>
      <c r="K109" s="10">
        <f>HLOOKUP(REG_TRA_DEMANDS!K$3,'BY-Demands'!$J$5:$AK$14,MATCH($E109,'BY-Demands'!$I$5:$I$14,0),FALSE)*HLOOKUP(REG_TRA_DEMANDS!$F109,DEMANDS!$H$2:$CL$25,MATCH($E109,DEMANDS!$F$2:$F$25,0),FALSE)/HLOOKUP(2018,DEMANDS!$H$2:$CL$25,MATCH($E109,DEMANDS!$F$2:$F$25,0),FALSE)</f>
        <v>0.60422955564527769</v>
      </c>
      <c r="L109" s="10">
        <f>HLOOKUP(REG_TRA_DEMANDS!L$3,'BY-Demands'!$J$5:$AK$14,MATCH($E109,'BY-Demands'!$I$5:$I$14,0),FALSE)*HLOOKUP(REG_TRA_DEMANDS!$F109,DEMANDS!$H$2:$CL$25,MATCH($E109,DEMANDS!$F$2:$F$25,0),FALSE)/HLOOKUP(2018,DEMANDS!$H$2:$CL$25,MATCH($E109,DEMANDS!$F$2:$F$25,0),FALSE)</f>
        <v>0.29158854065538958</v>
      </c>
      <c r="M109" s="10">
        <f>HLOOKUP(REG_TRA_DEMANDS!M$3,'BY-Demands'!$J$5:$AK$14,MATCH($E109,'BY-Demands'!$I$5:$I$14,0),FALSE)*HLOOKUP(REG_TRA_DEMANDS!$F109,DEMANDS!$H$2:$CL$25,MATCH($E109,DEMANDS!$F$2:$F$25,0),FALSE)/HLOOKUP(2018,DEMANDS!$H$2:$CL$25,MATCH($E109,DEMANDS!$F$2:$F$25,0),FALSE)</f>
        <v>0.76411921937292582</v>
      </c>
      <c r="N109" s="10">
        <f>HLOOKUP(REG_TRA_DEMANDS!N$3,'BY-Demands'!$J$5:$AK$14,MATCH($E109,'BY-Demands'!$I$5:$I$14,0),FALSE)*HLOOKUP(REG_TRA_DEMANDS!$F109,DEMANDS!$H$2:$CL$25,MATCH($E109,DEMANDS!$F$2:$F$25,0),FALSE)/HLOOKUP(2018,DEMANDS!$H$2:$CL$25,MATCH($E109,DEMANDS!$F$2:$F$25,0),FALSE)</f>
        <v>1.1823153763137209</v>
      </c>
      <c r="O109" s="10">
        <f>HLOOKUP(REG_TRA_DEMANDS!O$3,'BY-Demands'!$J$5:$AK$14,MATCH($E109,'BY-Demands'!$I$5:$I$14,0),FALSE)*HLOOKUP(REG_TRA_DEMANDS!$F109,DEMANDS!$H$2:$CL$25,MATCH($E109,DEMANDS!$F$2:$F$25,0),FALSE)/HLOOKUP(2018,DEMANDS!$H$2:$CL$25,MATCH($E109,DEMANDS!$F$2:$F$25,0),FALSE)</f>
        <v>0.55617483957709746</v>
      </c>
      <c r="P109" s="10">
        <f>HLOOKUP(REG_TRA_DEMANDS!P$3,'BY-Demands'!$J$5:$AK$14,MATCH($E109,'BY-Demands'!$I$5:$I$14,0),FALSE)*HLOOKUP(REG_TRA_DEMANDS!$F109,DEMANDS!$H$2:$CL$25,MATCH($E109,DEMANDS!$F$2:$F$25,0),FALSE)/HLOOKUP(2018,DEMANDS!$H$2:$CL$25,MATCH($E109,DEMANDS!$F$2:$F$25,0),FALSE)</f>
        <v>0.63328639331536341</v>
      </c>
      <c r="Q109" s="10">
        <f>HLOOKUP(REG_TRA_DEMANDS!Q$3,'BY-Demands'!$J$5:$AK$14,MATCH($E109,'BY-Demands'!$I$5:$I$14,0),FALSE)*HLOOKUP(REG_TRA_DEMANDS!$F109,DEMANDS!$H$2:$CL$25,MATCH($E109,DEMANDS!$F$2:$F$25,0),FALSE)/HLOOKUP(2018,DEMANDS!$H$2:$CL$25,MATCH($E109,DEMANDS!$F$2:$F$25,0),FALSE)</f>
        <v>1.2799772301162851</v>
      </c>
      <c r="R109" s="10">
        <f>HLOOKUP(REG_TRA_DEMANDS!R$3,'BY-Demands'!$J$5:$AK$14,MATCH($E109,'BY-Demands'!$I$5:$I$14,0),FALSE)*HLOOKUP(REG_TRA_DEMANDS!$F109,DEMANDS!$H$2:$CL$25,MATCH($E109,DEMANDS!$F$2:$F$25,0),FALSE)/HLOOKUP(2018,DEMANDS!$H$2:$CL$25,MATCH($E109,DEMANDS!$F$2:$F$25,0),FALSE)</f>
        <v>0.84440023446811752</v>
      </c>
      <c r="S109" s="10">
        <f>HLOOKUP(REG_TRA_DEMANDS!S$3,'BY-Demands'!$J$5:$AK$14,MATCH($E109,'BY-Demands'!$I$5:$I$14,0),FALSE)*HLOOKUP(REG_TRA_DEMANDS!$F109,DEMANDS!$H$2:$CL$25,MATCH($E109,DEMANDS!$F$2:$F$25,0),FALSE)/HLOOKUP(2018,DEMANDS!$H$2:$CL$25,MATCH($E109,DEMANDS!$F$2:$F$25,0),FALSE)</f>
        <v>0.83093416179413448</v>
      </c>
      <c r="T109" s="10">
        <f>HLOOKUP(REG_TRA_DEMANDS!T$3,'BY-Demands'!$J$5:$AK$14,MATCH($E109,'BY-Demands'!$I$5:$I$14,0),FALSE)*HLOOKUP(REG_TRA_DEMANDS!$F109,DEMANDS!$H$2:$CL$25,MATCH($E109,DEMANDS!$F$2:$F$25,0),FALSE)/HLOOKUP(2018,DEMANDS!$H$2:$CL$25,MATCH($E109,DEMANDS!$F$2:$F$25,0),FALSE)</f>
        <v>4.4459513453594255</v>
      </c>
      <c r="U109" s="10">
        <f>HLOOKUP(REG_TRA_DEMANDS!U$3,'BY-Demands'!$J$5:$AK$14,MATCH($E109,'BY-Demands'!$I$5:$I$14,0),FALSE)*HLOOKUP(REG_TRA_DEMANDS!$F109,DEMANDS!$H$2:$CL$25,MATCH($E109,DEMANDS!$F$2:$F$25,0),FALSE)/HLOOKUP(2018,DEMANDS!$H$2:$CL$25,MATCH($E109,DEMANDS!$F$2:$F$25,0),FALSE)</f>
        <v>1.2096828978112597</v>
      </c>
      <c r="V109" s="10">
        <f>HLOOKUP(REG_TRA_DEMANDS!V$3,'BY-Demands'!$J$5:$AK$14,MATCH($E109,'BY-Demands'!$I$5:$I$14,0),FALSE)*HLOOKUP(REG_TRA_DEMANDS!$F109,DEMANDS!$H$2:$CL$25,MATCH($E109,DEMANDS!$F$2:$F$25,0),FALSE)/HLOOKUP(2018,DEMANDS!$H$2:$CL$25,MATCH($E109,DEMANDS!$F$2:$F$25,0),FALSE)</f>
        <v>1.3630056069376884</v>
      </c>
      <c r="W109" s="10">
        <f>HLOOKUP(REG_TRA_DEMANDS!W$3,'BY-Demands'!$J$5:$AK$14,MATCH($E109,'BY-Demands'!$I$5:$I$14,0),FALSE)*HLOOKUP(REG_TRA_DEMANDS!$F109,DEMANDS!$H$2:$CL$25,MATCH($E109,DEMANDS!$F$2:$F$25,0),FALSE)/HLOOKUP(2018,DEMANDS!$H$2:$CL$25,MATCH($E109,DEMANDS!$F$2:$F$25,0),FALSE)</f>
        <v>1.1158170827132454</v>
      </c>
      <c r="X109" s="10">
        <f>HLOOKUP(REG_TRA_DEMANDS!X$3,'BY-Demands'!$J$5:$AK$14,MATCH($E109,'BY-Demands'!$I$5:$I$14,0),FALSE)*HLOOKUP(REG_TRA_DEMANDS!$F109,DEMANDS!$H$2:$CL$25,MATCH($E109,DEMANDS!$F$2:$F$25,0),FALSE)/HLOOKUP(2018,DEMANDS!$H$2:$CL$25,MATCH($E109,DEMANDS!$F$2:$F$25,0),FALSE)</f>
        <v>1.0364432441789297</v>
      </c>
      <c r="Y109" s="10">
        <f>HLOOKUP(REG_TRA_DEMANDS!Y$3,'BY-Demands'!$J$5:$AK$14,MATCH($E109,'BY-Demands'!$I$5:$I$14,0),FALSE)*HLOOKUP(REG_TRA_DEMANDS!$F109,DEMANDS!$H$2:$CL$25,MATCH($E109,DEMANDS!$F$2:$F$25,0),FALSE)/HLOOKUP(2018,DEMANDS!$H$2:$CL$25,MATCH($E109,DEMANDS!$F$2:$F$25,0),FALSE)</f>
        <v>1.654993092592683</v>
      </c>
      <c r="Z109" s="10">
        <f>HLOOKUP(REG_TRA_DEMANDS!Z$3,'BY-Demands'!$J$5:$AK$14,MATCH($E109,'BY-Demands'!$I$5:$I$14,0),FALSE)*HLOOKUP(REG_TRA_DEMANDS!$F109,DEMANDS!$H$2:$CL$25,MATCH($E109,DEMANDS!$F$2:$F$25,0),FALSE)/HLOOKUP(2018,DEMANDS!$H$2:$CL$25,MATCH($E109,DEMANDS!$F$2:$F$25,0),FALSE)</f>
        <v>0.22071682498664011</v>
      </c>
      <c r="AA109" s="10">
        <f>HLOOKUP(REG_TRA_DEMANDS!AA$3,'BY-Demands'!$J$5:$AK$14,MATCH($E109,'BY-Demands'!$I$5:$I$14,0),FALSE)*HLOOKUP(REG_TRA_DEMANDS!$F109,DEMANDS!$H$2:$CL$25,MATCH($E109,DEMANDS!$F$2:$F$25,0),FALSE)/HLOOKUP(2018,DEMANDS!$H$2:$CL$25,MATCH($E109,DEMANDS!$F$2:$F$25,0),FALSE)</f>
        <v>0.93212893335449976</v>
      </c>
      <c r="AB109" s="10">
        <f>HLOOKUP(REG_TRA_DEMANDS!AB$3,'BY-Demands'!$J$5:$AK$14,MATCH($E109,'BY-Demands'!$I$5:$I$14,0),FALSE)*HLOOKUP(REG_TRA_DEMANDS!$F109,DEMANDS!$H$2:$CL$25,MATCH($E109,DEMANDS!$F$2:$F$25,0),FALSE)/HLOOKUP(2018,DEMANDS!$H$2:$CL$25,MATCH($E109,DEMANDS!$F$2:$F$25,0),FALSE)</f>
        <v>0.41393746432314377</v>
      </c>
      <c r="AC109" s="10">
        <f>HLOOKUP(REG_TRA_DEMANDS!AC$3,'BY-Demands'!$J$5:$AK$14,MATCH($E109,'BY-Demands'!$I$5:$I$14,0),FALSE)*HLOOKUP(REG_TRA_DEMANDS!$F109,DEMANDS!$H$2:$CL$25,MATCH($E109,DEMANDS!$F$2:$F$25,0),FALSE)/HLOOKUP(2018,DEMANDS!$H$2:$CL$25,MATCH($E109,DEMANDS!$F$2:$F$25,0),FALSE)</f>
        <v>0.45140048450566361</v>
      </c>
      <c r="AD109" s="10">
        <f>HLOOKUP(REG_TRA_DEMANDS!AD$3,'BY-Demands'!$J$5:$AK$14,MATCH($E109,'BY-Demands'!$I$5:$I$14,0),FALSE)*HLOOKUP(REG_TRA_DEMANDS!$F109,DEMANDS!$H$2:$CL$25,MATCH($E109,DEMANDS!$F$2:$F$25,0),FALSE)/HLOOKUP(2018,DEMANDS!$H$2:$CL$25,MATCH($E109,DEMANDS!$F$2:$F$25,0),FALSE)</f>
        <v>0.52469494632949409</v>
      </c>
      <c r="AE109" s="10">
        <f>HLOOKUP(REG_TRA_DEMANDS!AE$3,'BY-Demands'!$J$5:$AK$14,MATCH($E109,'BY-Demands'!$I$5:$I$14,0),FALSE)*HLOOKUP(REG_TRA_DEMANDS!$F109,DEMANDS!$H$2:$CL$25,MATCH($E109,DEMANDS!$F$2:$F$25,0),FALSE)/HLOOKUP(2018,DEMANDS!$H$2:$CL$25,MATCH($E109,DEMANDS!$F$2:$F$25,0),FALSE)</f>
        <v>1.0965033330193856</v>
      </c>
      <c r="AF109" s="10">
        <f>HLOOKUP(REG_TRA_DEMANDS!AF$3,'BY-Demands'!$J$5:$AK$14,MATCH($E109,'BY-Demands'!$I$5:$I$14,0),FALSE)*HLOOKUP(REG_TRA_DEMANDS!$F109,DEMANDS!$H$2:$CL$25,MATCH($E109,DEMANDS!$F$2:$F$25,0),FALSE)/HLOOKUP(2018,DEMANDS!$H$2:$CL$25,MATCH($E109,DEMANDS!$F$2:$F$25,0),FALSE)</f>
        <v>0.42282246344494845</v>
      </c>
    </row>
    <row r="110" spans="4:32" x14ac:dyDescent="0.25">
      <c r="D110" s="1" t="s">
        <v>8</v>
      </c>
      <c r="E110" s="1" t="str">
        <f>DEMANDS!$F$20</f>
        <v>TRAF</v>
      </c>
      <c r="F110" s="1">
        <v>2065</v>
      </c>
      <c r="G110" s="10">
        <f>HLOOKUP(REG_TRA_DEMANDS!G$3,'BY-Demands'!$J$5:$AK$14,MATCH($E110,'BY-Demands'!$I$5:$I$14,0),FALSE)*HLOOKUP(REG_TRA_DEMANDS!$F110,DEMANDS!$H$2:$CL$25,MATCH($E110,DEMANDS!$F$2:$F$25,0),FALSE)/HLOOKUP(2018,DEMANDS!$H$2:$CL$25,MATCH($E110,DEMANDS!$F$2:$F$25,0),FALSE)</f>
        <v>0.54531975804479138</v>
      </c>
      <c r="H110" s="10">
        <f>HLOOKUP(REG_TRA_DEMANDS!H$3,'BY-Demands'!$J$5:$AK$14,MATCH($E110,'BY-Demands'!$I$5:$I$14,0),FALSE)*HLOOKUP(REG_TRA_DEMANDS!$F110,DEMANDS!$H$2:$CL$25,MATCH($E110,DEMANDS!$F$2:$F$25,0),FALSE)/HLOOKUP(2018,DEMANDS!$H$2:$CL$25,MATCH($E110,DEMANDS!$F$2:$F$25,0),FALSE)</f>
        <v>8.1447858158493265</v>
      </c>
      <c r="I110" s="10">
        <f>HLOOKUP(REG_TRA_DEMANDS!I$3,'BY-Demands'!$J$5:$AK$14,MATCH($E110,'BY-Demands'!$I$5:$I$14,0),FALSE)*HLOOKUP(REG_TRA_DEMANDS!$F110,DEMANDS!$H$2:$CL$25,MATCH($E110,DEMANDS!$F$2:$F$25,0),FALSE)/HLOOKUP(2018,DEMANDS!$H$2:$CL$25,MATCH($E110,DEMANDS!$F$2:$F$25,0),FALSE)</f>
        <v>1.4780125048108099</v>
      </c>
      <c r="J110" s="10">
        <f>HLOOKUP(REG_TRA_DEMANDS!J$3,'BY-Demands'!$J$5:$AK$14,MATCH($E110,'BY-Demands'!$I$5:$I$14,0),FALSE)*HLOOKUP(REG_TRA_DEMANDS!$F110,DEMANDS!$H$2:$CL$25,MATCH($E110,DEMANDS!$F$2:$F$25,0),FALSE)/HLOOKUP(2018,DEMANDS!$H$2:$CL$25,MATCH($E110,DEMANDS!$F$2:$F$25,0),FALSE)</f>
        <v>0.95048777893453018</v>
      </c>
      <c r="K110" s="10">
        <f>HLOOKUP(REG_TRA_DEMANDS!K$3,'BY-Demands'!$J$5:$AK$14,MATCH($E110,'BY-Demands'!$I$5:$I$14,0),FALSE)*HLOOKUP(REG_TRA_DEMANDS!$F110,DEMANDS!$H$2:$CL$25,MATCH($E110,DEMANDS!$F$2:$F$25,0),FALSE)/HLOOKUP(2018,DEMANDS!$H$2:$CL$25,MATCH($E110,DEMANDS!$F$2:$F$25,0),FALSE)</f>
        <v>0.67698669483392715</v>
      </c>
      <c r="L110" s="10">
        <f>HLOOKUP(REG_TRA_DEMANDS!L$3,'BY-Demands'!$J$5:$AK$14,MATCH($E110,'BY-Demands'!$I$5:$I$14,0),FALSE)*HLOOKUP(REG_TRA_DEMANDS!$F110,DEMANDS!$H$2:$CL$25,MATCH($E110,DEMANDS!$F$2:$F$25,0),FALSE)/HLOOKUP(2018,DEMANDS!$H$2:$CL$25,MATCH($E110,DEMANDS!$F$2:$F$25,0),FALSE)</f>
        <v>0.32669961365747568</v>
      </c>
      <c r="M110" s="10">
        <f>HLOOKUP(REG_TRA_DEMANDS!M$3,'BY-Demands'!$J$5:$AK$14,MATCH($E110,'BY-Demands'!$I$5:$I$14,0),FALSE)*HLOOKUP(REG_TRA_DEMANDS!$F110,DEMANDS!$H$2:$CL$25,MATCH($E110,DEMANDS!$F$2:$F$25,0),FALSE)/HLOOKUP(2018,DEMANDS!$H$2:$CL$25,MATCH($E110,DEMANDS!$F$2:$F$25,0),FALSE)</f>
        <v>0.85612916473428158</v>
      </c>
      <c r="N110" s="10">
        <f>HLOOKUP(REG_TRA_DEMANDS!N$3,'BY-Demands'!$J$5:$AK$14,MATCH($E110,'BY-Demands'!$I$5:$I$14,0),FALSE)*HLOOKUP(REG_TRA_DEMANDS!$F110,DEMANDS!$H$2:$CL$25,MATCH($E110,DEMANDS!$F$2:$F$25,0),FALSE)/HLOOKUP(2018,DEMANDS!$H$2:$CL$25,MATCH($E110,DEMANDS!$F$2:$F$25,0),FALSE)</f>
        <v>1.3246816071537073</v>
      </c>
      <c r="O110" s="10">
        <f>HLOOKUP(REG_TRA_DEMANDS!O$3,'BY-Demands'!$J$5:$AK$14,MATCH($E110,'BY-Demands'!$I$5:$I$14,0),FALSE)*HLOOKUP(REG_TRA_DEMANDS!$F110,DEMANDS!$H$2:$CL$25,MATCH($E110,DEMANDS!$F$2:$F$25,0),FALSE)/HLOOKUP(2018,DEMANDS!$H$2:$CL$25,MATCH($E110,DEMANDS!$F$2:$F$25,0),FALSE)</f>
        <v>0.62314556260490594</v>
      </c>
      <c r="P110" s="10">
        <f>HLOOKUP(REG_TRA_DEMANDS!P$3,'BY-Demands'!$J$5:$AK$14,MATCH($E110,'BY-Demands'!$I$5:$I$14,0),FALSE)*HLOOKUP(REG_TRA_DEMANDS!$F110,DEMANDS!$H$2:$CL$25,MATCH($E110,DEMANDS!$F$2:$F$25,0),FALSE)/HLOOKUP(2018,DEMANDS!$H$2:$CL$25,MATCH($E110,DEMANDS!$F$2:$F$25,0),FALSE)</f>
        <v>0.7095423556962791</v>
      </c>
      <c r="Q110" s="10">
        <f>HLOOKUP(REG_TRA_DEMANDS!Q$3,'BY-Demands'!$J$5:$AK$14,MATCH($E110,'BY-Demands'!$I$5:$I$14,0),FALSE)*HLOOKUP(REG_TRA_DEMANDS!$F110,DEMANDS!$H$2:$CL$25,MATCH($E110,DEMANDS!$F$2:$F$25,0),FALSE)/HLOOKUP(2018,DEMANDS!$H$2:$CL$25,MATCH($E110,DEMANDS!$F$2:$F$25,0),FALSE)</f>
        <v>1.4341032251454735</v>
      </c>
      <c r="R110" s="10">
        <f>HLOOKUP(REG_TRA_DEMANDS!R$3,'BY-Demands'!$J$5:$AK$14,MATCH($E110,'BY-Demands'!$I$5:$I$14,0),FALSE)*HLOOKUP(REG_TRA_DEMANDS!$F110,DEMANDS!$H$2:$CL$25,MATCH($E110,DEMANDS!$F$2:$F$25,0),FALSE)/HLOOKUP(2018,DEMANDS!$H$2:$CL$25,MATCH($E110,DEMANDS!$F$2:$F$25,0),FALSE)</f>
        <v>0.94607706377269418</v>
      </c>
      <c r="S110" s="10">
        <f>HLOOKUP(REG_TRA_DEMANDS!S$3,'BY-Demands'!$J$5:$AK$14,MATCH($E110,'BY-Demands'!$I$5:$I$14,0),FALSE)*HLOOKUP(REG_TRA_DEMANDS!$F110,DEMANDS!$H$2:$CL$25,MATCH($E110,DEMANDS!$F$2:$F$25,0),FALSE)/HLOOKUP(2018,DEMANDS!$H$2:$CL$25,MATCH($E110,DEMANDS!$F$2:$F$25,0),FALSE)</f>
        <v>0.93098949987122714</v>
      </c>
      <c r="T110" s="10">
        <f>HLOOKUP(REG_TRA_DEMANDS!T$3,'BY-Demands'!$J$5:$AK$14,MATCH($E110,'BY-Demands'!$I$5:$I$14,0),FALSE)*HLOOKUP(REG_TRA_DEMANDS!$F110,DEMANDS!$H$2:$CL$25,MATCH($E110,DEMANDS!$F$2:$F$25,0),FALSE)/HLOOKUP(2018,DEMANDS!$H$2:$CL$25,MATCH($E110,DEMANDS!$F$2:$F$25,0),FALSE)</f>
        <v>4.9813020210059182</v>
      </c>
      <c r="U110" s="10">
        <f>HLOOKUP(REG_TRA_DEMANDS!U$3,'BY-Demands'!$J$5:$AK$14,MATCH($E110,'BY-Demands'!$I$5:$I$14,0),FALSE)*HLOOKUP(REG_TRA_DEMANDS!$F110,DEMANDS!$H$2:$CL$25,MATCH($E110,DEMANDS!$F$2:$F$25,0),FALSE)/HLOOKUP(2018,DEMANDS!$H$2:$CL$25,MATCH($E110,DEMANDS!$F$2:$F$25,0),FALSE)</f>
        <v>1.3553445360874452</v>
      </c>
      <c r="V110" s="10">
        <f>HLOOKUP(REG_TRA_DEMANDS!V$3,'BY-Demands'!$J$5:$AK$14,MATCH($E110,'BY-Demands'!$I$5:$I$14,0),FALSE)*HLOOKUP(REG_TRA_DEMANDS!$F110,DEMANDS!$H$2:$CL$25,MATCH($E110,DEMANDS!$F$2:$F$25,0),FALSE)/HLOOKUP(2018,DEMANDS!$H$2:$CL$25,MATCH($E110,DEMANDS!$F$2:$F$25,0),FALSE)</f>
        <v>1.5271293041854501</v>
      </c>
      <c r="W110" s="10">
        <f>HLOOKUP(REG_TRA_DEMANDS!W$3,'BY-Demands'!$J$5:$AK$14,MATCH($E110,'BY-Demands'!$I$5:$I$14,0),FALSE)*HLOOKUP(REG_TRA_DEMANDS!$F110,DEMANDS!$H$2:$CL$25,MATCH($E110,DEMANDS!$F$2:$F$25,0),FALSE)/HLOOKUP(2018,DEMANDS!$H$2:$CL$25,MATCH($E110,DEMANDS!$F$2:$F$25,0),FALSE)</f>
        <v>1.2501760494958973</v>
      </c>
      <c r="X110" s="10">
        <f>HLOOKUP(REG_TRA_DEMANDS!X$3,'BY-Demands'!$J$5:$AK$14,MATCH($E110,'BY-Demands'!$I$5:$I$14,0),FALSE)*HLOOKUP(REG_TRA_DEMANDS!$F110,DEMANDS!$H$2:$CL$25,MATCH($E110,DEMANDS!$F$2:$F$25,0),FALSE)/HLOOKUP(2018,DEMANDS!$H$2:$CL$25,MATCH($E110,DEMANDS!$F$2:$F$25,0),FALSE)</f>
        <v>1.1612445629382055</v>
      </c>
      <c r="Y110" s="10">
        <f>HLOOKUP(REG_TRA_DEMANDS!Y$3,'BY-Demands'!$J$5:$AK$14,MATCH($E110,'BY-Demands'!$I$5:$I$14,0),FALSE)*HLOOKUP(REG_TRA_DEMANDS!$F110,DEMANDS!$H$2:$CL$25,MATCH($E110,DEMANDS!$F$2:$F$25,0),FALSE)/HLOOKUP(2018,DEMANDS!$H$2:$CL$25,MATCH($E110,DEMANDS!$F$2:$F$25,0),FALSE)</f>
        <v>1.854275901036945</v>
      </c>
      <c r="Z110" s="10">
        <f>HLOOKUP(REG_TRA_DEMANDS!Z$3,'BY-Demands'!$J$5:$AK$14,MATCH($E110,'BY-Demands'!$I$5:$I$14,0),FALSE)*HLOOKUP(REG_TRA_DEMANDS!$F110,DEMANDS!$H$2:$CL$25,MATCH($E110,DEMANDS!$F$2:$F$25,0),FALSE)/HLOOKUP(2018,DEMANDS!$H$2:$CL$25,MATCH($E110,DEMANDS!$F$2:$F$25,0),FALSE)</f>
        <v>0.24729401672907333</v>
      </c>
      <c r="AA110" s="10">
        <f>HLOOKUP(REG_TRA_DEMANDS!AA$3,'BY-Demands'!$J$5:$AK$14,MATCH($E110,'BY-Demands'!$I$5:$I$14,0),FALSE)*HLOOKUP(REG_TRA_DEMANDS!$F110,DEMANDS!$H$2:$CL$25,MATCH($E110,DEMANDS!$F$2:$F$25,0),FALSE)/HLOOKUP(2018,DEMANDS!$H$2:$CL$25,MATCH($E110,DEMANDS!$F$2:$F$25,0),FALSE)</f>
        <v>1.0443694451139989</v>
      </c>
      <c r="AB110" s="10">
        <f>HLOOKUP(REG_TRA_DEMANDS!AB$3,'BY-Demands'!$J$5:$AK$14,MATCH($E110,'BY-Demands'!$I$5:$I$14,0),FALSE)*HLOOKUP(REG_TRA_DEMANDS!$F110,DEMANDS!$H$2:$CL$25,MATCH($E110,DEMANDS!$F$2:$F$25,0),FALSE)/HLOOKUP(2018,DEMANDS!$H$2:$CL$25,MATCH($E110,DEMANDS!$F$2:$F$25,0),FALSE)</f>
        <v>0.463780947525472</v>
      </c>
      <c r="AC110" s="10">
        <f>HLOOKUP(REG_TRA_DEMANDS!AC$3,'BY-Demands'!$J$5:$AK$14,MATCH($E110,'BY-Demands'!$I$5:$I$14,0),FALSE)*HLOOKUP(REG_TRA_DEMANDS!$F110,DEMANDS!$H$2:$CL$25,MATCH($E110,DEMANDS!$F$2:$F$25,0),FALSE)/HLOOKUP(2018,DEMANDS!$H$2:$CL$25,MATCH($E110,DEMANDS!$F$2:$F$25,0),FALSE)</f>
        <v>0.5057550051909826</v>
      </c>
      <c r="AD110" s="10">
        <f>HLOOKUP(REG_TRA_DEMANDS!AD$3,'BY-Demands'!$J$5:$AK$14,MATCH($E110,'BY-Demands'!$I$5:$I$14,0),FALSE)*HLOOKUP(REG_TRA_DEMANDS!$F110,DEMANDS!$H$2:$CL$25,MATCH($E110,DEMANDS!$F$2:$F$25,0),FALSE)/HLOOKUP(2018,DEMANDS!$H$2:$CL$25,MATCH($E110,DEMANDS!$F$2:$F$25,0),FALSE)</f>
        <v>0.58787507859049748</v>
      </c>
      <c r="AE110" s="10">
        <f>HLOOKUP(REG_TRA_DEMANDS!AE$3,'BY-Demands'!$J$5:$AK$14,MATCH($E110,'BY-Demands'!$I$5:$I$14,0),FALSE)*HLOOKUP(REG_TRA_DEMANDS!$F110,DEMANDS!$H$2:$CL$25,MATCH($E110,DEMANDS!$F$2:$F$25,0),FALSE)/HLOOKUP(2018,DEMANDS!$H$2:$CL$25,MATCH($E110,DEMANDS!$F$2:$F$25,0),FALSE)</f>
        <v>1.228536671799233</v>
      </c>
      <c r="AF110" s="10">
        <f>HLOOKUP(REG_TRA_DEMANDS!AF$3,'BY-Demands'!$J$5:$AK$14,MATCH($E110,'BY-Demands'!$I$5:$I$14,0),FALSE)*HLOOKUP(REG_TRA_DEMANDS!$F110,DEMANDS!$H$2:$CL$25,MATCH($E110,DEMANDS!$F$2:$F$25,0),FALSE)/HLOOKUP(2018,DEMANDS!$H$2:$CL$25,MATCH($E110,DEMANDS!$F$2:$F$25,0),FALSE)</f>
        <v>0.47373581671860376</v>
      </c>
    </row>
    <row r="111" spans="4:32" x14ac:dyDescent="0.25">
      <c r="D111" s="1" t="s">
        <v>8</v>
      </c>
      <c r="E111" s="1" t="str">
        <f>DEMANDS!$F$20</f>
        <v>TRAF</v>
      </c>
      <c r="F111" s="1">
        <v>2070</v>
      </c>
      <c r="G111" s="9">
        <f>HLOOKUP(REG_TRA_DEMANDS!G$3,'BY-Demands'!$J$5:$AK$14,MATCH($E111,'BY-Demands'!$I$5:$I$14,0),FALSE)*HLOOKUP(REG_TRA_DEMANDS!$F111,DEMANDS!$H$2:$CL$25,MATCH($E111,DEMANDS!$F$2:$F$25,0),FALSE)/HLOOKUP(2018,DEMANDS!$H$2:$CL$25,MATCH($E111,DEMANDS!$F$2:$F$25,0),FALSE)</f>
        <v>0.61098338731895729</v>
      </c>
      <c r="H111" s="9">
        <f>HLOOKUP(REG_TRA_DEMANDS!H$3,'BY-Demands'!$J$5:$AK$14,MATCH($E111,'BY-Demands'!$I$5:$I$14,0),FALSE)*HLOOKUP(REG_TRA_DEMANDS!$F111,DEMANDS!$H$2:$CL$25,MATCH($E111,DEMANDS!$F$2:$F$25,0),FALSE)/HLOOKUP(2018,DEMANDS!$H$2:$CL$25,MATCH($E111,DEMANDS!$F$2:$F$25,0),FALSE)</f>
        <v>9.1255245263757239</v>
      </c>
      <c r="I111" s="9">
        <f>HLOOKUP(REG_TRA_DEMANDS!I$3,'BY-Demands'!$J$5:$AK$14,MATCH($E111,'BY-Demands'!$I$5:$I$14,0),FALSE)*HLOOKUP(REG_TRA_DEMANDS!$F111,DEMANDS!$H$2:$CL$25,MATCH($E111,DEMANDS!$F$2:$F$25,0),FALSE)/HLOOKUP(2018,DEMANDS!$H$2:$CL$25,MATCH($E111,DEMANDS!$F$2:$F$25,0),FALSE)</f>
        <v>1.655984536351444</v>
      </c>
      <c r="J111" s="9">
        <f>HLOOKUP(REG_TRA_DEMANDS!J$3,'BY-Demands'!$J$5:$AK$14,MATCH($E111,'BY-Demands'!$I$5:$I$14,0),FALSE)*HLOOKUP(REG_TRA_DEMANDS!$F111,DEMANDS!$H$2:$CL$25,MATCH($E111,DEMANDS!$F$2:$F$25,0),FALSE)/HLOOKUP(2018,DEMANDS!$H$2:$CL$25,MATCH($E111,DEMANDS!$F$2:$F$25,0),FALSE)</f>
        <v>1.0649389357555454</v>
      </c>
      <c r="K111" s="9">
        <f>HLOOKUP(REG_TRA_DEMANDS!K$3,'BY-Demands'!$J$5:$AK$14,MATCH($E111,'BY-Demands'!$I$5:$I$14,0),FALSE)*HLOOKUP(REG_TRA_DEMANDS!$F111,DEMANDS!$H$2:$CL$25,MATCH($E111,DEMANDS!$F$2:$F$25,0),FALSE)/HLOOKUP(2018,DEMANDS!$H$2:$CL$25,MATCH($E111,DEMANDS!$F$2:$F$25,0),FALSE)</f>
        <v>0.75850474492714726</v>
      </c>
      <c r="L111" s="9">
        <f>HLOOKUP(REG_TRA_DEMANDS!L$3,'BY-Demands'!$J$5:$AK$14,MATCH($E111,'BY-Demands'!$I$5:$I$14,0),FALSE)*HLOOKUP(REG_TRA_DEMANDS!$F111,DEMANDS!$H$2:$CL$25,MATCH($E111,DEMANDS!$F$2:$F$25,0),FALSE)/HLOOKUP(2018,DEMANDS!$H$2:$CL$25,MATCH($E111,DEMANDS!$F$2:$F$25,0),FALSE)</f>
        <v>0.36603851894881062</v>
      </c>
      <c r="M111" s="9">
        <f>HLOOKUP(REG_TRA_DEMANDS!M$3,'BY-Demands'!$J$5:$AK$14,MATCH($E111,'BY-Demands'!$I$5:$I$14,0),FALSE)*HLOOKUP(REG_TRA_DEMANDS!$F111,DEMANDS!$H$2:$CL$25,MATCH($E111,DEMANDS!$F$2:$F$25,0),FALSE)/HLOOKUP(2018,DEMANDS!$H$2:$CL$25,MATCH($E111,DEMANDS!$F$2:$F$25,0),FALSE)</f>
        <v>0.95921831060618978</v>
      </c>
      <c r="N111" s="9">
        <f>HLOOKUP(REG_TRA_DEMANDS!N$3,'BY-Demands'!$J$5:$AK$14,MATCH($E111,'BY-Demands'!$I$5:$I$14,0),FALSE)*HLOOKUP(REG_TRA_DEMANDS!$F111,DEMANDS!$H$2:$CL$25,MATCH($E111,DEMANDS!$F$2:$F$25,0),FALSE)/HLOOKUP(2018,DEMANDS!$H$2:$CL$25,MATCH($E111,DEMANDS!$F$2:$F$25,0),FALSE)</f>
        <v>1.4841905937166016</v>
      </c>
      <c r="O111" s="9">
        <f>HLOOKUP(REG_TRA_DEMANDS!O$3,'BY-Demands'!$J$5:$AK$14,MATCH($E111,'BY-Demands'!$I$5:$I$14,0),FALSE)*HLOOKUP(REG_TRA_DEMANDS!$F111,DEMANDS!$H$2:$CL$25,MATCH($E111,DEMANDS!$F$2:$F$25,0),FALSE)/HLOOKUP(2018,DEMANDS!$H$2:$CL$25,MATCH($E111,DEMANDS!$F$2:$F$25,0),FALSE)</f>
        <v>0.69818043637041738</v>
      </c>
      <c r="P111" s="9">
        <f>HLOOKUP(REG_TRA_DEMANDS!P$3,'BY-Demands'!$J$5:$AK$14,MATCH($E111,'BY-Demands'!$I$5:$I$14,0),FALSE)*HLOOKUP(REG_TRA_DEMANDS!$F111,DEMANDS!$H$2:$CL$25,MATCH($E111,DEMANDS!$F$2:$F$25,0),FALSE)/HLOOKUP(2018,DEMANDS!$H$2:$CL$25,MATCH($E111,DEMANDS!$F$2:$F$25,0),FALSE)</f>
        <v>0.79498053304347149</v>
      </c>
      <c r="Q111" s="9">
        <f>HLOOKUP(REG_TRA_DEMANDS!Q$3,'BY-Demands'!$J$5:$AK$14,MATCH($E111,'BY-Demands'!$I$5:$I$14,0),FALSE)*HLOOKUP(REG_TRA_DEMANDS!$F111,DEMANDS!$H$2:$CL$25,MATCH($E111,DEMANDS!$F$2:$F$25,0),FALSE)/HLOOKUP(2018,DEMANDS!$H$2:$CL$25,MATCH($E111,DEMANDS!$F$2:$F$25,0),FALSE)</f>
        <v>1.6067880052724084</v>
      </c>
      <c r="R111" s="9">
        <f>HLOOKUP(REG_TRA_DEMANDS!R$3,'BY-Demands'!$J$5:$AK$14,MATCH($E111,'BY-Demands'!$I$5:$I$14,0),FALSE)*HLOOKUP(REG_TRA_DEMANDS!$F111,DEMANDS!$H$2:$CL$25,MATCH($E111,DEMANDS!$F$2:$F$25,0),FALSE)/HLOOKUP(2018,DEMANDS!$H$2:$CL$25,MATCH($E111,DEMANDS!$F$2:$F$25,0),FALSE)</f>
        <v>1.0599971128152945</v>
      </c>
      <c r="S111" s="9">
        <f>HLOOKUP(REG_TRA_DEMANDS!S$3,'BY-Demands'!$J$5:$AK$14,MATCH($E111,'BY-Demands'!$I$5:$I$14,0),FALSE)*HLOOKUP(REG_TRA_DEMANDS!$F111,DEMANDS!$H$2:$CL$25,MATCH($E111,DEMANDS!$F$2:$F$25,0),FALSE)/HLOOKUP(2018,DEMANDS!$H$2:$CL$25,MATCH($E111,DEMANDS!$F$2:$F$25,0),FALSE)</f>
        <v>1.0430928089405167</v>
      </c>
      <c r="T111" s="9">
        <f>HLOOKUP(REG_TRA_DEMANDS!T$3,'BY-Demands'!$J$5:$AK$14,MATCH($E111,'BY-Demands'!$I$5:$I$14,0),FALSE)*HLOOKUP(REG_TRA_DEMANDS!$F111,DEMANDS!$H$2:$CL$25,MATCH($E111,DEMANDS!$F$2:$F$25,0),FALSE)/HLOOKUP(2018,DEMANDS!$H$2:$CL$25,MATCH($E111,DEMANDS!$F$2:$F$25,0),FALSE)</f>
        <v>5.5811159180536754</v>
      </c>
      <c r="U111" s="9">
        <f>HLOOKUP(REG_TRA_DEMANDS!U$3,'BY-Demands'!$J$5:$AK$14,MATCH($E111,'BY-Demands'!$I$5:$I$14,0),FALSE)*HLOOKUP(REG_TRA_DEMANDS!$F111,DEMANDS!$H$2:$CL$25,MATCH($E111,DEMANDS!$F$2:$F$25,0),FALSE)/HLOOKUP(2018,DEMANDS!$H$2:$CL$25,MATCH($E111,DEMANDS!$F$2:$F$25,0),FALSE)</f>
        <v>1.5185457402314229</v>
      </c>
      <c r="V111" s="9">
        <f>HLOOKUP(REG_TRA_DEMANDS!V$3,'BY-Demands'!$J$5:$AK$14,MATCH($E111,'BY-Demands'!$I$5:$I$14,0),FALSE)*HLOOKUP(REG_TRA_DEMANDS!$F111,DEMANDS!$H$2:$CL$25,MATCH($E111,DEMANDS!$F$2:$F$25,0),FALSE)/HLOOKUP(2018,DEMANDS!$H$2:$CL$25,MATCH($E111,DEMANDS!$F$2:$F$25,0),FALSE)</f>
        <v>1.7110156406044432</v>
      </c>
      <c r="W111" s="9">
        <f>HLOOKUP(REG_TRA_DEMANDS!W$3,'BY-Demands'!$J$5:$AK$14,MATCH($E111,'BY-Demands'!$I$5:$I$14,0),FALSE)*HLOOKUP(REG_TRA_DEMANDS!$F111,DEMANDS!$H$2:$CL$25,MATCH($E111,DEMANDS!$F$2:$F$25,0),FALSE)/HLOOKUP(2018,DEMANDS!$H$2:$CL$25,MATCH($E111,DEMANDS!$F$2:$F$25,0),FALSE)</f>
        <v>1.4007135927088417</v>
      </c>
      <c r="X111" s="9">
        <f>HLOOKUP(REG_TRA_DEMANDS!X$3,'BY-Demands'!$J$5:$AK$14,MATCH($E111,'BY-Demands'!$I$5:$I$14,0),FALSE)*HLOOKUP(REG_TRA_DEMANDS!$F111,DEMANDS!$H$2:$CL$25,MATCH($E111,DEMANDS!$F$2:$F$25,0),FALSE)/HLOOKUP(2018,DEMANDS!$H$2:$CL$25,MATCH($E111,DEMANDS!$F$2:$F$25,0),FALSE)</f>
        <v>1.3010735923333812</v>
      </c>
      <c r="Y111" s="9">
        <f>HLOOKUP(REG_TRA_DEMANDS!Y$3,'BY-Demands'!$J$5:$AK$14,MATCH($E111,'BY-Demands'!$I$5:$I$14,0),FALSE)*HLOOKUP(REG_TRA_DEMANDS!$F111,DEMANDS!$H$2:$CL$25,MATCH($E111,DEMANDS!$F$2:$F$25,0),FALSE)/HLOOKUP(2018,DEMANDS!$H$2:$CL$25,MATCH($E111,DEMANDS!$F$2:$F$25,0),FALSE)</f>
        <v>2.0775549653684253</v>
      </c>
      <c r="Z111" s="9">
        <f>HLOOKUP(REG_TRA_DEMANDS!Z$3,'BY-Demands'!$J$5:$AK$14,MATCH($E111,'BY-Demands'!$I$5:$I$14,0),FALSE)*HLOOKUP(REG_TRA_DEMANDS!$F111,DEMANDS!$H$2:$CL$25,MATCH($E111,DEMANDS!$F$2:$F$25,0),FALSE)/HLOOKUP(2018,DEMANDS!$H$2:$CL$25,MATCH($E111,DEMANDS!$F$2:$F$25,0),FALSE)</f>
        <v>0.27707144987112264</v>
      </c>
      <c r="AA111" s="9">
        <f>HLOOKUP(REG_TRA_DEMANDS!AA$3,'BY-Demands'!$J$5:$AK$14,MATCH($E111,'BY-Demands'!$I$5:$I$14,0),FALSE)*HLOOKUP(REG_TRA_DEMANDS!$F111,DEMANDS!$H$2:$CL$25,MATCH($E111,DEMANDS!$F$2:$F$25,0),FALSE)/HLOOKUP(2018,DEMANDS!$H$2:$CL$25,MATCH($E111,DEMANDS!$F$2:$F$25,0),FALSE)</f>
        <v>1.1701251821060177</v>
      </c>
      <c r="AB111" s="9">
        <f>HLOOKUP(REG_TRA_DEMANDS!AB$3,'BY-Demands'!$J$5:$AK$14,MATCH($E111,'BY-Demands'!$I$5:$I$14,0),FALSE)*HLOOKUP(REG_TRA_DEMANDS!$F111,DEMANDS!$H$2:$CL$25,MATCH($E111,DEMANDS!$F$2:$F$25,0),FALSE)/HLOOKUP(2018,DEMANDS!$H$2:$CL$25,MATCH($E111,DEMANDS!$F$2:$F$25,0),FALSE)</f>
        <v>0.51962623784087003</v>
      </c>
      <c r="AC111" s="9">
        <f>HLOOKUP(REG_TRA_DEMANDS!AC$3,'BY-Demands'!$J$5:$AK$14,MATCH($E111,'BY-Demands'!$I$5:$I$14,0),FALSE)*HLOOKUP(REG_TRA_DEMANDS!$F111,DEMANDS!$H$2:$CL$25,MATCH($E111,DEMANDS!$F$2:$F$25,0),FALSE)/HLOOKUP(2018,DEMANDS!$H$2:$CL$25,MATCH($E111,DEMANDS!$F$2:$F$25,0),FALSE)</f>
        <v>0.56665452088703194</v>
      </c>
      <c r="AD111" s="9">
        <f>HLOOKUP(REG_TRA_DEMANDS!AD$3,'BY-Demands'!$J$5:$AK$14,MATCH($E111,'BY-Demands'!$I$5:$I$14,0),FALSE)*HLOOKUP(REG_TRA_DEMANDS!$F111,DEMANDS!$H$2:$CL$25,MATCH($E111,DEMANDS!$F$2:$F$25,0),FALSE)/HLOOKUP(2018,DEMANDS!$H$2:$CL$25,MATCH($E111,DEMANDS!$F$2:$F$25,0),FALSE)</f>
        <v>0.65866292489647515</v>
      </c>
      <c r="AE111" s="9">
        <f>HLOOKUP(REG_TRA_DEMANDS!AE$3,'BY-Demands'!$J$5:$AK$14,MATCH($E111,'BY-Demands'!$I$5:$I$14,0),FALSE)*HLOOKUP(REG_TRA_DEMANDS!$F111,DEMANDS!$H$2:$CL$25,MATCH($E111,DEMANDS!$F$2:$F$25,0),FALSE)/HLOOKUP(2018,DEMANDS!$H$2:$CL$25,MATCH($E111,DEMANDS!$F$2:$F$25,0),FALSE)</f>
        <v>1.3764685509887571</v>
      </c>
      <c r="AF111" s="9">
        <f>HLOOKUP(REG_TRA_DEMANDS!AF$3,'BY-Demands'!$J$5:$AK$14,MATCH($E111,'BY-Demands'!$I$5:$I$14,0),FALSE)*HLOOKUP(REG_TRA_DEMANDS!$F111,DEMANDS!$H$2:$CL$25,MATCH($E111,DEMANDS!$F$2:$F$25,0),FALSE)/HLOOKUP(2018,DEMANDS!$H$2:$CL$25,MATCH($E111,DEMANDS!$F$2:$F$25,0),FALSE)</f>
        <v>0.53077980345115405</v>
      </c>
    </row>
    <row r="112" spans="4:32" x14ac:dyDescent="0.25">
      <c r="D112" s="11" t="s">
        <v>8</v>
      </c>
      <c r="E112" s="11" t="str">
        <f>DEMANDS!$F$21</f>
        <v>TTURS</v>
      </c>
      <c r="F112" s="11">
        <v>2020</v>
      </c>
      <c r="G112" s="12">
        <f>HLOOKUP(REG_TRA_DEMANDS!G$3,'BY-Demands'!$J$5:$AK$14,MATCH($E112,'BY-Demands'!$I$5:$I$14,0),FALSE)*HLOOKUP(REG_TRA_DEMANDS!$F112,DEMANDS!$H$2:$CL$25,MATCH($E112,DEMANDS!$F$2:$F$25,0),FALSE)/HLOOKUP(2018,DEMANDS!$H$2:$CL$25,MATCH($E112,DEMANDS!$F$2:$F$25,0),FALSE)</f>
        <v>0.11877072280331726</v>
      </c>
      <c r="H112" s="12">
        <f>HLOOKUP(REG_TRA_DEMANDS!H$3,'BY-Demands'!$J$5:$AK$14,MATCH($E112,'BY-Demands'!$I$5:$I$14,0),FALSE)*HLOOKUP(REG_TRA_DEMANDS!$F112,DEMANDS!$H$2:$CL$25,MATCH($E112,DEMANDS!$F$2:$F$25,0),FALSE)/HLOOKUP(2018,DEMANDS!$H$2:$CL$25,MATCH($E112,DEMANDS!$F$2:$F$25,0),FALSE)</f>
        <v>2.8108410437988307</v>
      </c>
      <c r="I112" s="12">
        <f>HLOOKUP(REG_TRA_DEMANDS!I$3,'BY-Demands'!$J$5:$AK$14,MATCH($E112,'BY-Demands'!$I$5:$I$14,0),FALSE)*HLOOKUP(REG_TRA_DEMANDS!$F112,DEMANDS!$H$2:$CL$25,MATCH($E112,DEMANDS!$F$2:$F$25,0),FALSE)/HLOOKUP(2018,DEMANDS!$H$2:$CL$25,MATCH($E112,DEMANDS!$F$2:$F$25,0),FALSE)</f>
        <v>0.46418465725126973</v>
      </c>
      <c r="J112" s="12">
        <f>HLOOKUP(REG_TRA_DEMANDS!J$3,'BY-Demands'!$J$5:$AK$14,MATCH($E112,'BY-Demands'!$I$5:$I$14,0),FALSE)*HLOOKUP(REG_TRA_DEMANDS!$F112,DEMANDS!$H$2:$CL$25,MATCH($E112,DEMANDS!$F$2:$F$25,0),FALSE)/HLOOKUP(2018,DEMANDS!$H$2:$CL$25,MATCH($E112,DEMANDS!$F$2:$F$25,0),FALSE)</f>
        <v>0.20701637682180085</v>
      </c>
      <c r="K112" s="12">
        <f>HLOOKUP(REG_TRA_DEMANDS!K$3,'BY-Demands'!$J$5:$AK$14,MATCH($E112,'BY-Demands'!$I$5:$I$14,0),FALSE)*HLOOKUP(REG_TRA_DEMANDS!$F112,DEMANDS!$H$2:$CL$25,MATCH($E112,DEMANDS!$F$2:$F$25,0),FALSE)/HLOOKUP(2018,DEMANDS!$H$2:$CL$25,MATCH($E112,DEMANDS!$F$2:$F$25,0),FALSE)</f>
        <v>0.17669366804736417</v>
      </c>
      <c r="L112" s="12">
        <f>HLOOKUP(REG_TRA_DEMANDS!L$3,'BY-Demands'!$J$5:$AK$14,MATCH($E112,'BY-Demands'!$I$5:$I$14,0),FALSE)*HLOOKUP(REG_TRA_DEMANDS!$F112,DEMANDS!$H$2:$CL$25,MATCH($E112,DEMANDS!$F$2:$F$25,0),FALSE)/HLOOKUP(2018,DEMANDS!$H$2:$CL$25,MATCH($E112,DEMANDS!$F$2:$F$25,0),FALSE)</f>
        <v>8.5268667061406372E-2</v>
      </c>
      <c r="M112" s="12">
        <f>HLOOKUP(REG_TRA_DEMANDS!M$3,'BY-Demands'!$J$5:$AK$14,MATCH($E112,'BY-Demands'!$I$5:$I$14,0),FALSE)*HLOOKUP(REG_TRA_DEMANDS!$F112,DEMANDS!$H$2:$CL$25,MATCH($E112,DEMANDS!$F$2:$F$25,0),FALSE)/HLOOKUP(2018,DEMANDS!$H$2:$CL$25,MATCH($E112,DEMANDS!$F$2:$F$25,0),FALSE)</f>
        <v>0.26887595443305573</v>
      </c>
      <c r="N112" s="12">
        <f>HLOOKUP(REG_TRA_DEMANDS!N$3,'BY-Demands'!$J$5:$AK$14,MATCH($E112,'BY-Demands'!$I$5:$I$14,0),FALSE)*HLOOKUP(REG_TRA_DEMANDS!$F112,DEMANDS!$H$2:$CL$25,MATCH($E112,DEMANDS!$F$2:$F$25,0),FALSE)/HLOOKUP(2018,DEMANDS!$H$2:$CL$25,MATCH($E112,DEMANDS!$F$2:$F$25,0),FALSE)</f>
        <v>0.40689799863785192</v>
      </c>
      <c r="O112" s="12">
        <f>HLOOKUP(REG_TRA_DEMANDS!O$3,'BY-Demands'!$J$5:$AK$14,MATCH($E112,'BY-Demands'!$I$5:$I$14,0),FALSE)*HLOOKUP(REG_TRA_DEMANDS!$F112,DEMANDS!$H$2:$CL$25,MATCH($E112,DEMANDS!$F$2:$F$25,0),FALSE)/HLOOKUP(2018,DEMANDS!$H$2:$CL$25,MATCH($E112,DEMANDS!$F$2:$F$25,0),FALSE)</f>
        <v>0.16264112134598166</v>
      </c>
      <c r="P112" s="12">
        <f>HLOOKUP(REG_TRA_DEMANDS!P$3,'BY-Demands'!$J$5:$AK$14,MATCH($E112,'BY-Demands'!$I$5:$I$14,0),FALSE)*HLOOKUP(REG_TRA_DEMANDS!$F112,DEMANDS!$H$2:$CL$25,MATCH($E112,DEMANDS!$F$2:$F$25,0),FALSE)/HLOOKUP(2018,DEMANDS!$H$2:$CL$25,MATCH($E112,DEMANDS!$F$2:$F$25,0),FALSE)</f>
        <v>0.18519070229836443</v>
      </c>
      <c r="Q112" s="12">
        <f>HLOOKUP(REG_TRA_DEMANDS!Q$3,'BY-Demands'!$J$5:$AK$14,MATCH($E112,'BY-Demands'!$I$5:$I$14,0),FALSE)*HLOOKUP(REG_TRA_DEMANDS!$F112,DEMANDS!$H$2:$CL$25,MATCH($E112,DEMANDS!$F$2:$F$25,0),FALSE)/HLOOKUP(2018,DEMANDS!$H$2:$CL$25,MATCH($E112,DEMANDS!$F$2:$F$25,0),FALSE)</f>
        <v>0.31234789151194903</v>
      </c>
      <c r="R112" s="12">
        <f>HLOOKUP(REG_TRA_DEMANDS!R$3,'BY-Demands'!$J$5:$AK$14,MATCH($E112,'BY-Demands'!$I$5:$I$14,0),FALSE)*HLOOKUP(REG_TRA_DEMANDS!$F112,DEMANDS!$H$2:$CL$25,MATCH($E112,DEMANDS!$F$2:$F$25,0),FALSE)/HLOOKUP(2018,DEMANDS!$H$2:$CL$25,MATCH($E112,DEMANDS!$F$2:$F$25,0),FALSE)</f>
        <v>0.29712499464734149</v>
      </c>
      <c r="S112" s="12">
        <f>HLOOKUP(REG_TRA_DEMANDS!S$3,'BY-Demands'!$J$5:$AK$14,MATCH($E112,'BY-Demands'!$I$5:$I$14,0),FALSE)*HLOOKUP(REG_TRA_DEMANDS!$F112,DEMANDS!$H$2:$CL$25,MATCH($E112,DEMANDS!$F$2:$F$25,0),FALSE)/HLOOKUP(2018,DEMANDS!$H$2:$CL$25,MATCH($E112,DEMANDS!$F$2:$F$25,0),FALSE)</f>
        <v>0.2478743232509259</v>
      </c>
      <c r="T112" s="12">
        <f>HLOOKUP(REG_TRA_DEMANDS!T$3,'BY-Demands'!$J$5:$AK$14,MATCH($E112,'BY-Demands'!$I$5:$I$14,0),FALSE)*HLOOKUP(REG_TRA_DEMANDS!$F112,DEMANDS!$H$2:$CL$25,MATCH($E112,DEMANDS!$F$2:$F$25,0),FALSE)/HLOOKUP(2018,DEMANDS!$H$2:$CL$25,MATCH($E112,DEMANDS!$F$2:$F$25,0),FALSE)</f>
        <v>1.1325234445793442</v>
      </c>
      <c r="U112" s="12">
        <f>HLOOKUP(REG_TRA_DEMANDS!U$3,'BY-Demands'!$J$5:$AK$14,MATCH($E112,'BY-Demands'!$I$5:$I$14,0),FALSE)*HLOOKUP(REG_TRA_DEMANDS!$F112,DEMANDS!$H$2:$CL$25,MATCH($E112,DEMANDS!$F$2:$F$25,0),FALSE)/HLOOKUP(2018,DEMANDS!$H$2:$CL$25,MATCH($E112,DEMANDS!$F$2:$F$25,0),FALSE)</f>
        <v>0.30814422737844349</v>
      </c>
      <c r="V112" s="12">
        <f>HLOOKUP(REG_TRA_DEMANDS!V$3,'BY-Demands'!$J$5:$AK$14,MATCH($E112,'BY-Demands'!$I$5:$I$14,0),FALSE)*HLOOKUP(REG_TRA_DEMANDS!$F112,DEMANDS!$H$2:$CL$25,MATCH($E112,DEMANDS!$F$2:$F$25,0),FALSE)/HLOOKUP(2018,DEMANDS!$H$2:$CL$25,MATCH($E112,DEMANDS!$F$2:$F$25,0),FALSE)</f>
        <v>0.4065955017150939</v>
      </c>
      <c r="W112" s="12">
        <f>HLOOKUP(REG_TRA_DEMANDS!W$3,'BY-Demands'!$J$5:$AK$14,MATCH($E112,'BY-Demands'!$I$5:$I$14,0),FALSE)*HLOOKUP(REG_TRA_DEMANDS!$F112,DEMANDS!$H$2:$CL$25,MATCH($E112,DEMANDS!$F$2:$F$25,0),FALSE)/HLOOKUP(2018,DEMANDS!$H$2:$CL$25,MATCH($E112,DEMANDS!$F$2:$F$25,0),FALSE)</f>
        <v>0.33285718287496763</v>
      </c>
      <c r="X112" s="12">
        <f>HLOOKUP(REG_TRA_DEMANDS!X$3,'BY-Demands'!$J$5:$AK$14,MATCH($E112,'BY-Demands'!$I$5:$I$14,0),FALSE)*HLOOKUP(REG_TRA_DEMANDS!$F112,DEMANDS!$H$2:$CL$25,MATCH($E112,DEMANDS!$F$2:$F$25,0),FALSE)/HLOOKUP(2018,DEMANDS!$H$2:$CL$25,MATCH($E112,DEMANDS!$F$2:$F$25,0),FALSE)</f>
        <v>0.2423647068853749</v>
      </c>
      <c r="Y112" s="12">
        <f>HLOOKUP(REG_TRA_DEMANDS!Y$3,'BY-Demands'!$J$5:$AK$14,MATCH($E112,'BY-Demands'!$I$5:$I$14,0),FALSE)*HLOOKUP(REG_TRA_DEMANDS!$F112,DEMANDS!$H$2:$CL$25,MATCH($E112,DEMANDS!$F$2:$F$25,0),FALSE)/HLOOKUP(2018,DEMANDS!$H$2:$CL$25,MATCH($E112,DEMANDS!$F$2:$F$25,0),FALSE)</f>
        <v>0.53835690271162884</v>
      </c>
      <c r="Z112" s="12">
        <f>HLOOKUP(REG_TRA_DEMANDS!Z$3,'BY-Demands'!$J$5:$AK$14,MATCH($E112,'BY-Demands'!$I$5:$I$14,0),FALSE)*HLOOKUP(REG_TRA_DEMANDS!$F112,DEMANDS!$H$2:$CL$25,MATCH($E112,DEMANDS!$F$2:$F$25,0),FALSE)/HLOOKUP(2018,DEMANDS!$H$2:$CL$25,MATCH($E112,DEMANDS!$F$2:$F$25,0),FALSE)</f>
        <v>6.6849733743931328E-2</v>
      </c>
      <c r="AA112" s="12">
        <f>HLOOKUP(REG_TRA_DEMANDS!AA$3,'BY-Demands'!$J$5:$AK$14,MATCH($E112,'BY-Demands'!$I$5:$I$14,0),FALSE)*HLOOKUP(REG_TRA_DEMANDS!$F112,DEMANDS!$H$2:$CL$25,MATCH($E112,DEMANDS!$F$2:$F$25,0),FALSE)/HLOOKUP(2018,DEMANDS!$H$2:$CL$25,MATCH($E112,DEMANDS!$F$2:$F$25,0),FALSE)</f>
        <v>0.27226183378227509</v>
      </c>
      <c r="AB112" s="12">
        <f>HLOOKUP(REG_TRA_DEMANDS!AB$3,'BY-Demands'!$J$5:$AK$14,MATCH($E112,'BY-Demands'!$I$5:$I$14,0),FALSE)*HLOOKUP(REG_TRA_DEMANDS!$F112,DEMANDS!$H$2:$CL$25,MATCH($E112,DEMANDS!$F$2:$F$25,0),FALSE)/HLOOKUP(2018,DEMANDS!$H$2:$CL$25,MATCH($E112,DEMANDS!$F$2:$F$25,0),FALSE)</f>
        <v>0.13465076815529611</v>
      </c>
      <c r="AC112" s="12">
        <f>HLOOKUP(REG_TRA_DEMANDS!AC$3,'BY-Demands'!$J$5:$AK$14,MATCH($E112,'BY-Demands'!$I$5:$I$14,0),FALSE)*HLOOKUP(REG_TRA_DEMANDS!$F112,DEMANDS!$H$2:$CL$25,MATCH($E112,DEMANDS!$F$2:$F$25,0),FALSE)/HLOOKUP(2018,DEMANDS!$H$2:$CL$25,MATCH($E112,DEMANDS!$F$2:$F$25,0),FALSE)</f>
        <v>0.13671817815842413</v>
      </c>
      <c r="AD112" s="12">
        <f>HLOOKUP(REG_TRA_DEMANDS!AD$3,'BY-Demands'!$J$5:$AK$14,MATCH($E112,'BY-Demands'!$I$5:$I$14,0),FALSE)*HLOOKUP(REG_TRA_DEMANDS!$F112,DEMANDS!$H$2:$CL$25,MATCH($E112,DEMANDS!$F$2:$F$25,0),FALSE)/HLOOKUP(2018,DEMANDS!$H$2:$CL$25,MATCH($E112,DEMANDS!$F$2:$F$25,0),FALSE)</f>
        <v>0.15891727991754154</v>
      </c>
      <c r="AE112" s="12">
        <f>HLOOKUP(REG_TRA_DEMANDS!AE$3,'BY-Demands'!$J$5:$AK$14,MATCH($E112,'BY-Demands'!$I$5:$I$14,0),FALSE)*HLOOKUP(REG_TRA_DEMANDS!$F112,DEMANDS!$H$2:$CL$25,MATCH($E112,DEMANDS!$F$2:$F$25,0),FALSE)/HLOOKUP(2018,DEMANDS!$H$2:$CL$25,MATCH($E112,DEMANDS!$F$2:$F$25,0),FALSE)</f>
        <v>0.33210406984658275</v>
      </c>
      <c r="AF112" s="12">
        <f>HLOOKUP(REG_TRA_DEMANDS!AF$3,'BY-Demands'!$J$5:$AK$14,MATCH($E112,'BY-Demands'!$I$5:$I$14,0),FALSE)*HLOOKUP(REG_TRA_DEMANDS!$F112,DEMANDS!$H$2:$CL$25,MATCH($E112,DEMANDS!$F$2:$F$25,0),FALSE)/HLOOKUP(2018,DEMANDS!$H$2:$CL$25,MATCH($E112,DEMANDS!$F$2:$F$25,0),FALSE)</f>
        <v>0.12806259379618537</v>
      </c>
    </row>
    <row r="113" spans="4:32" x14ac:dyDescent="0.25">
      <c r="D113" s="1" t="s">
        <v>8</v>
      </c>
      <c r="E113" s="1" t="str">
        <f>DEMANDS!$F$21</f>
        <v>TTURS</v>
      </c>
      <c r="F113" s="1">
        <v>2021</v>
      </c>
      <c r="G113" s="10">
        <f>HLOOKUP(REG_TRA_DEMANDS!G$3,'BY-Demands'!$J$5:$AK$14,MATCH($E113,'BY-Demands'!$I$5:$I$14,0),FALSE)*HLOOKUP(REG_TRA_DEMANDS!$F113,DEMANDS!$H$2:$CL$25,MATCH($E113,DEMANDS!$F$2:$F$25,0),FALSE)/HLOOKUP(2018,DEMANDS!$H$2:$CL$25,MATCH($E113,DEMANDS!$F$2:$F$25,0),FALSE)</f>
        <v>0.10689365052298552</v>
      </c>
      <c r="H113" s="10">
        <f>HLOOKUP(REG_TRA_DEMANDS!H$3,'BY-Demands'!$J$5:$AK$14,MATCH($E113,'BY-Demands'!$I$5:$I$14,0),FALSE)*HLOOKUP(REG_TRA_DEMANDS!$F113,DEMANDS!$H$2:$CL$25,MATCH($E113,DEMANDS!$F$2:$F$25,0),FALSE)/HLOOKUP(2018,DEMANDS!$H$2:$CL$25,MATCH($E113,DEMANDS!$F$2:$F$25,0),FALSE)</f>
        <v>2.5297569394189474</v>
      </c>
      <c r="I113" s="10">
        <f>HLOOKUP(REG_TRA_DEMANDS!I$3,'BY-Demands'!$J$5:$AK$14,MATCH($E113,'BY-Demands'!$I$5:$I$14,0),FALSE)*HLOOKUP(REG_TRA_DEMANDS!$F113,DEMANDS!$H$2:$CL$25,MATCH($E113,DEMANDS!$F$2:$F$25,0),FALSE)/HLOOKUP(2018,DEMANDS!$H$2:$CL$25,MATCH($E113,DEMANDS!$F$2:$F$25,0),FALSE)</f>
        <v>0.4177661915261428</v>
      </c>
      <c r="J113" s="10">
        <f>HLOOKUP(REG_TRA_DEMANDS!J$3,'BY-Demands'!$J$5:$AK$14,MATCH($E113,'BY-Demands'!$I$5:$I$14,0),FALSE)*HLOOKUP(REG_TRA_DEMANDS!$F113,DEMANDS!$H$2:$CL$25,MATCH($E113,DEMANDS!$F$2:$F$25,0),FALSE)/HLOOKUP(2018,DEMANDS!$H$2:$CL$25,MATCH($E113,DEMANDS!$F$2:$F$25,0),FALSE)</f>
        <v>0.18631473913962077</v>
      </c>
      <c r="K113" s="10">
        <f>HLOOKUP(REG_TRA_DEMANDS!K$3,'BY-Demands'!$J$5:$AK$14,MATCH($E113,'BY-Demands'!$I$5:$I$14,0),FALSE)*HLOOKUP(REG_TRA_DEMANDS!$F113,DEMANDS!$H$2:$CL$25,MATCH($E113,DEMANDS!$F$2:$F$25,0),FALSE)/HLOOKUP(2018,DEMANDS!$H$2:$CL$25,MATCH($E113,DEMANDS!$F$2:$F$25,0),FALSE)</f>
        <v>0.15902430124262779</v>
      </c>
      <c r="L113" s="10">
        <f>HLOOKUP(REG_TRA_DEMANDS!L$3,'BY-Demands'!$J$5:$AK$14,MATCH($E113,'BY-Demands'!$I$5:$I$14,0),FALSE)*HLOOKUP(REG_TRA_DEMANDS!$F113,DEMANDS!$H$2:$CL$25,MATCH($E113,DEMANDS!$F$2:$F$25,0),FALSE)/HLOOKUP(2018,DEMANDS!$H$2:$CL$25,MATCH($E113,DEMANDS!$F$2:$F$25,0),FALSE)</f>
        <v>7.6741800355265746E-2</v>
      </c>
      <c r="M113" s="10">
        <f>HLOOKUP(REG_TRA_DEMANDS!M$3,'BY-Demands'!$J$5:$AK$14,MATCH($E113,'BY-Demands'!$I$5:$I$14,0),FALSE)*HLOOKUP(REG_TRA_DEMANDS!$F113,DEMANDS!$H$2:$CL$25,MATCH($E113,DEMANDS!$F$2:$F$25,0),FALSE)/HLOOKUP(2018,DEMANDS!$H$2:$CL$25,MATCH($E113,DEMANDS!$F$2:$F$25,0),FALSE)</f>
        <v>0.24198835898975019</v>
      </c>
      <c r="N113" s="10">
        <f>HLOOKUP(REG_TRA_DEMANDS!N$3,'BY-Demands'!$J$5:$AK$14,MATCH($E113,'BY-Demands'!$I$5:$I$14,0),FALSE)*HLOOKUP(REG_TRA_DEMANDS!$F113,DEMANDS!$H$2:$CL$25,MATCH($E113,DEMANDS!$F$2:$F$25,0),FALSE)/HLOOKUP(2018,DEMANDS!$H$2:$CL$25,MATCH($E113,DEMANDS!$F$2:$F$25,0),FALSE)</f>
        <v>0.3662081987740668</v>
      </c>
      <c r="O113" s="10">
        <f>HLOOKUP(REG_TRA_DEMANDS!O$3,'BY-Demands'!$J$5:$AK$14,MATCH($E113,'BY-Demands'!$I$5:$I$14,0),FALSE)*HLOOKUP(REG_TRA_DEMANDS!$F113,DEMANDS!$H$2:$CL$25,MATCH($E113,DEMANDS!$F$2:$F$25,0),FALSE)/HLOOKUP(2018,DEMANDS!$H$2:$CL$25,MATCH($E113,DEMANDS!$F$2:$F$25,0),FALSE)</f>
        <v>0.1463770092113835</v>
      </c>
      <c r="P113" s="10">
        <f>HLOOKUP(REG_TRA_DEMANDS!P$3,'BY-Demands'!$J$5:$AK$14,MATCH($E113,'BY-Demands'!$I$5:$I$14,0),FALSE)*HLOOKUP(REG_TRA_DEMANDS!$F113,DEMANDS!$H$2:$CL$25,MATCH($E113,DEMANDS!$F$2:$F$25,0),FALSE)/HLOOKUP(2018,DEMANDS!$H$2:$CL$25,MATCH($E113,DEMANDS!$F$2:$F$25,0),FALSE)</f>
        <v>0.16667163206852798</v>
      </c>
      <c r="Q113" s="10">
        <f>HLOOKUP(REG_TRA_DEMANDS!Q$3,'BY-Demands'!$J$5:$AK$14,MATCH($E113,'BY-Demands'!$I$5:$I$14,0),FALSE)*HLOOKUP(REG_TRA_DEMANDS!$F113,DEMANDS!$H$2:$CL$25,MATCH($E113,DEMANDS!$F$2:$F$25,0),FALSE)/HLOOKUP(2018,DEMANDS!$H$2:$CL$25,MATCH($E113,DEMANDS!$F$2:$F$25,0),FALSE)</f>
        <v>0.28111310236075415</v>
      </c>
      <c r="R113" s="10">
        <f>HLOOKUP(REG_TRA_DEMANDS!R$3,'BY-Demands'!$J$5:$AK$14,MATCH($E113,'BY-Demands'!$I$5:$I$14,0),FALSE)*HLOOKUP(REG_TRA_DEMANDS!$F113,DEMANDS!$H$2:$CL$25,MATCH($E113,DEMANDS!$F$2:$F$25,0),FALSE)/HLOOKUP(2018,DEMANDS!$H$2:$CL$25,MATCH($E113,DEMANDS!$F$2:$F$25,0),FALSE)</f>
        <v>0.26741249518260735</v>
      </c>
      <c r="S113" s="10">
        <f>HLOOKUP(REG_TRA_DEMANDS!S$3,'BY-Demands'!$J$5:$AK$14,MATCH($E113,'BY-Demands'!$I$5:$I$14,0),FALSE)*HLOOKUP(REG_TRA_DEMANDS!$F113,DEMANDS!$H$2:$CL$25,MATCH($E113,DEMANDS!$F$2:$F$25,0),FALSE)/HLOOKUP(2018,DEMANDS!$H$2:$CL$25,MATCH($E113,DEMANDS!$F$2:$F$25,0),FALSE)</f>
        <v>0.22308689092583334</v>
      </c>
      <c r="T113" s="10">
        <f>HLOOKUP(REG_TRA_DEMANDS!T$3,'BY-Demands'!$J$5:$AK$14,MATCH($E113,'BY-Demands'!$I$5:$I$14,0),FALSE)*HLOOKUP(REG_TRA_DEMANDS!$F113,DEMANDS!$H$2:$CL$25,MATCH($E113,DEMANDS!$F$2:$F$25,0),FALSE)/HLOOKUP(2018,DEMANDS!$H$2:$CL$25,MATCH($E113,DEMANDS!$F$2:$F$25,0),FALSE)</f>
        <v>1.0192711001214099</v>
      </c>
      <c r="U113" s="10">
        <f>HLOOKUP(REG_TRA_DEMANDS!U$3,'BY-Demands'!$J$5:$AK$14,MATCH($E113,'BY-Demands'!$I$5:$I$14,0),FALSE)*HLOOKUP(REG_TRA_DEMANDS!$F113,DEMANDS!$H$2:$CL$25,MATCH($E113,DEMANDS!$F$2:$F$25,0),FALSE)/HLOOKUP(2018,DEMANDS!$H$2:$CL$25,MATCH($E113,DEMANDS!$F$2:$F$25,0),FALSE)</f>
        <v>0.27732980464059914</v>
      </c>
      <c r="V113" s="10">
        <f>HLOOKUP(REG_TRA_DEMANDS!V$3,'BY-Demands'!$J$5:$AK$14,MATCH($E113,'BY-Demands'!$I$5:$I$14,0),FALSE)*HLOOKUP(REG_TRA_DEMANDS!$F113,DEMANDS!$H$2:$CL$25,MATCH($E113,DEMANDS!$F$2:$F$25,0),FALSE)/HLOOKUP(2018,DEMANDS!$H$2:$CL$25,MATCH($E113,DEMANDS!$F$2:$F$25,0),FALSE)</f>
        <v>0.36593595154358449</v>
      </c>
      <c r="W113" s="10">
        <f>HLOOKUP(REG_TRA_DEMANDS!W$3,'BY-Demands'!$J$5:$AK$14,MATCH($E113,'BY-Demands'!$I$5:$I$14,0),FALSE)*HLOOKUP(REG_TRA_DEMANDS!$F113,DEMANDS!$H$2:$CL$25,MATCH($E113,DEMANDS!$F$2:$F$25,0),FALSE)/HLOOKUP(2018,DEMANDS!$H$2:$CL$25,MATCH($E113,DEMANDS!$F$2:$F$25,0),FALSE)</f>
        <v>0.29957146458747086</v>
      </c>
      <c r="X113" s="10">
        <f>HLOOKUP(REG_TRA_DEMANDS!X$3,'BY-Demands'!$J$5:$AK$14,MATCH($E113,'BY-Demands'!$I$5:$I$14,0),FALSE)*HLOOKUP(REG_TRA_DEMANDS!$F113,DEMANDS!$H$2:$CL$25,MATCH($E113,DEMANDS!$F$2:$F$25,0),FALSE)/HLOOKUP(2018,DEMANDS!$H$2:$CL$25,MATCH($E113,DEMANDS!$F$2:$F$25,0),FALSE)</f>
        <v>0.21812823619683741</v>
      </c>
      <c r="Y113" s="10">
        <f>HLOOKUP(REG_TRA_DEMANDS!Y$3,'BY-Demands'!$J$5:$AK$14,MATCH($E113,'BY-Demands'!$I$5:$I$14,0),FALSE)*HLOOKUP(REG_TRA_DEMANDS!$F113,DEMANDS!$H$2:$CL$25,MATCH($E113,DEMANDS!$F$2:$F$25,0),FALSE)/HLOOKUP(2018,DEMANDS!$H$2:$CL$25,MATCH($E113,DEMANDS!$F$2:$F$25,0),FALSE)</f>
        <v>0.48452121244046603</v>
      </c>
      <c r="Z113" s="10">
        <f>HLOOKUP(REG_TRA_DEMANDS!Z$3,'BY-Demands'!$J$5:$AK$14,MATCH($E113,'BY-Demands'!$I$5:$I$14,0),FALSE)*HLOOKUP(REG_TRA_DEMANDS!$F113,DEMANDS!$H$2:$CL$25,MATCH($E113,DEMANDS!$F$2:$F$25,0),FALSE)/HLOOKUP(2018,DEMANDS!$H$2:$CL$25,MATCH($E113,DEMANDS!$F$2:$F$25,0),FALSE)</f>
        <v>6.0164760369538196E-2</v>
      </c>
      <c r="AA113" s="10">
        <f>HLOOKUP(REG_TRA_DEMANDS!AA$3,'BY-Demands'!$J$5:$AK$14,MATCH($E113,'BY-Demands'!$I$5:$I$14,0),FALSE)*HLOOKUP(REG_TRA_DEMANDS!$F113,DEMANDS!$H$2:$CL$25,MATCH($E113,DEMANDS!$F$2:$F$25,0),FALSE)/HLOOKUP(2018,DEMANDS!$H$2:$CL$25,MATCH($E113,DEMANDS!$F$2:$F$25,0),FALSE)</f>
        <v>0.24503565040404757</v>
      </c>
      <c r="AB113" s="10">
        <f>HLOOKUP(REG_TRA_DEMANDS!AB$3,'BY-Demands'!$J$5:$AK$14,MATCH($E113,'BY-Demands'!$I$5:$I$14,0),FALSE)*HLOOKUP(REG_TRA_DEMANDS!$F113,DEMANDS!$H$2:$CL$25,MATCH($E113,DEMANDS!$F$2:$F$25,0),FALSE)/HLOOKUP(2018,DEMANDS!$H$2:$CL$25,MATCH($E113,DEMANDS!$F$2:$F$25,0),FALSE)</f>
        <v>0.12118569133976652</v>
      </c>
      <c r="AC113" s="10">
        <f>HLOOKUP(REG_TRA_DEMANDS!AC$3,'BY-Demands'!$J$5:$AK$14,MATCH($E113,'BY-Demands'!$I$5:$I$14,0),FALSE)*HLOOKUP(REG_TRA_DEMANDS!$F113,DEMANDS!$H$2:$CL$25,MATCH($E113,DEMANDS!$F$2:$F$25,0),FALSE)/HLOOKUP(2018,DEMANDS!$H$2:$CL$25,MATCH($E113,DEMANDS!$F$2:$F$25,0),FALSE)</f>
        <v>0.12304636034258173</v>
      </c>
      <c r="AD113" s="10">
        <f>HLOOKUP(REG_TRA_DEMANDS!AD$3,'BY-Demands'!$J$5:$AK$14,MATCH($E113,'BY-Demands'!$I$5:$I$14,0),FALSE)*HLOOKUP(REG_TRA_DEMANDS!$F113,DEMANDS!$H$2:$CL$25,MATCH($E113,DEMANDS!$F$2:$F$25,0),FALSE)/HLOOKUP(2018,DEMANDS!$H$2:$CL$25,MATCH($E113,DEMANDS!$F$2:$F$25,0),FALSE)</f>
        <v>0.14302555192578742</v>
      </c>
      <c r="AE113" s="10">
        <f>HLOOKUP(REG_TRA_DEMANDS!AE$3,'BY-Demands'!$J$5:$AK$14,MATCH($E113,'BY-Demands'!$I$5:$I$14,0),FALSE)*HLOOKUP(REG_TRA_DEMANDS!$F113,DEMANDS!$H$2:$CL$25,MATCH($E113,DEMANDS!$F$2:$F$25,0),FALSE)/HLOOKUP(2018,DEMANDS!$H$2:$CL$25,MATCH($E113,DEMANDS!$F$2:$F$25,0),FALSE)</f>
        <v>0.29889366286192448</v>
      </c>
      <c r="AF113" s="10">
        <f>HLOOKUP(REG_TRA_DEMANDS!AF$3,'BY-Demands'!$J$5:$AK$14,MATCH($E113,'BY-Demands'!$I$5:$I$14,0),FALSE)*HLOOKUP(REG_TRA_DEMANDS!$F113,DEMANDS!$H$2:$CL$25,MATCH($E113,DEMANDS!$F$2:$F$25,0),FALSE)/HLOOKUP(2018,DEMANDS!$H$2:$CL$25,MATCH($E113,DEMANDS!$F$2:$F$25,0),FALSE)</f>
        <v>0.11525633441656685</v>
      </c>
    </row>
    <row r="114" spans="4:32" x14ac:dyDescent="0.25">
      <c r="D114" s="1" t="s">
        <v>8</v>
      </c>
      <c r="E114" s="1" t="str">
        <f>DEMANDS!$F$21</f>
        <v>TTURS</v>
      </c>
      <c r="F114" s="1">
        <v>2022</v>
      </c>
      <c r="G114" s="10">
        <f>HLOOKUP(REG_TRA_DEMANDS!G$3,'BY-Demands'!$J$5:$AK$14,MATCH($E114,'BY-Demands'!$I$5:$I$14,0),FALSE)*HLOOKUP(REG_TRA_DEMANDS!$F114,DEMANDS!$H$2:$CL$25,MATCH($E114,DEMANDS!$F$2:$F$25,0),FALSE)/HLOOKUP(2018,DEMANDS!$H$2:$CL$25,MATCH($E114,DEMANDS!$F$2:$F$25,0),FALSE)</f>
        <v>9.5016578242653818E-2</v>
      </c>
      <c r="H114" s="10">
        <f>HLOOKUP(REG_TRA_DEMANDS!H$3,'BY-Demands'!$J$5:$AK$14,MATCH($E114,'BY-Demands'!$I$5:$I$14,0),FALSE)*HLOOKUP(REG_TRA_DEMANDS!$F114,DEMANDS!$H$2:$CL$25,MATCH($E114,DEMANDS!$F$2:$F$25,0),FALSE)/HLOOKUP(2018,DEMANDS!$H$2:$CL$25,MATCH($E114,DEMANDS!$F$2:$F$25,0),FALSE)</f>
        <v>2.248672835039065</v>
      </c>
      <c r="I114" s="10">
        <f>HLOOKUP(REG_TRA_DEMANDS!I$3,'BY-Demands'!$J$5:$AK$14,MATCH($E114,'BY-Demands'!$I$5:$I$14,0),FALSE)*HLOOKUP(REG_TRA_DEMANDS!$F114,DEMANDS!$H$2:$CL$25,MATCH($E114,DEMANDS!$F$2:$F$25,0),FALSE)/HLOOKUP(2018,DEMANDS!$H$2:$CL$25,MATCH($E114,DEMANDS!$F$2:$F$25,0),FALSE)</f>
        <v>0.37134772580101583</v>
      </c>
      <c r="J114" s="10">
        <f>HLOOKUP(REG_TRA_DEMANDS!J$3,'BY-Demands'!$J$5:$AK$14,MATCH($E114,'BY-Demands'!$I$5:$I$14,0),FALSE)*HLOOKUP(REG_TRA_DEMANDS!$F114,DEMANDS!$H$2:$CL$25,MATCH($E114,DEMANDS!$F$2:$F$25,0),FALSE)/HLOOKUP(2018,DEMANDS!$H$2:$CL$25,MATCH($E114,DEMANDS!$F$2:$F$25,0),FALSE)</f>
        <v>0.16561310145744071</v>
      </c>
      <c r="K114" s="10">
        <f>HLOOKUP(REG_TRA_DEMANDS!K$3,'BY-Demands'!$J$5:$AK$14,MATCH($E114,'BY-Demands'!$I$5:$I$14,0),FALSE)*HLOOKUP(REG_TRA_DEMANDS!$F114,DEMANDS!$H$2:$CL$25,MATCH($E114,DEMANDS!$F$2:$F$25,0),FALSE)/HLOOKUP(2018,DEMANDS!$H$2:$CL$25,MATCH($E114,DEMANDS!$F$2:$F$25,0),FALSE)</f>
        <v>0.14135493443789138</v>
      </c>
      <c r="L114" s="10">
        <f>HLOOKUP(REG_TRA_DEMANDS!L$3,'BY-Demands'!$J$5:$AK$14,MATCH($E114,'BY-Demands'!$I$5:$I$14,0),FALSE)*HLOOKUP(REG_TRA_DEMANDS!$F114,DEMANDS!$H$2:$CL$25,MATCH($E114,DEMANDS!$F$2:$F$25,0),FALSE)/HLOOKUP(2018,DEMANDS!$H$2:$CL$25,MATCH($E114,DEMANDS!$F$2:$F$25,0),FALSE)</f>
        <v>6.8214933649125106E-2</v>
      </c>
      <c r="M114" s="10">
        <f>HLOOKUP(REG_TRA_DEMANDS!M$3,'BY-Demands'!$J$5:$AK$14,MATCH($E114,'BY-Demands'!$I$5:$I$14,0),FALSE)*HLOOKUP(REG_TRA_DEMANDS!$F114,DEMANDS!$H$2:$CL$25,MATCH($E114,DEMANDS!$F$2:$F$25,0),FALSE)/HLOOKUP(2018,DEMANDS!$H$2:$CL$25,MATCH($E114,DEMANDS!$F$2:$F$25,0),FALSE)</f>
        <v>0.21510076354644464</v>
      </c>
      <c r="N114" s="10">
        <f>HLOOKUP(REG_TRA_DEMANDS!N$3,'BY-Demands'!$J$5:$AK$14,MATCH($E114,'BY-Demands'!$I$5:$I$14,0),FALSE)*HLOOKUP(REG_TRA_DEMANDS!$F114,DEMANDS!$H$2:$CL$25,MATCH($E114,DEMANDS!$F$2:$F$25,0),FALSE)/HLOOKUP(2018,DEMANDS!$H$2:$CL$25,MATCH($E114,DEMANDS!$F$2:$F$25,0),FALSE)</f>
        <v>0.32551839891028156</v>
      </c>
      <c r="O114" s="10">
        <f>HLOOKUP(REG_TRA_DEMANDS!O$3,'BY-Demands'!$J$5:$AK$14,MATCH($E114,'BY-Demands'!$I$5:$I$14,0),FALSE)*HLOOKUP(REG_TRA_DEMANDS!$F114,DEMANDS!$H$2:$CL$25,MATCH($E114,DEMANDS!$F$2:$F$25,0),FALSE)/HLOOKUP(2018,DEMANDS!$H$2:$CL$25,MATCH($E114,DEMANDS!$F$2:$F$25,0),FALSE)</f>
        <v>0.13011289707678533</v>
      </c>
      <c r="P114" s="10">
        <f>HLOOKUP(REG_TRA_DEMANDS!P$3,'BY-Demands'!$J$5:$AK$14,MATCH($E114,'BY-Demands'!$I$5:$I$14,0),FALSE)*HLOOKUP(REG_TRA_DEMANDS!$F114,DEMANDS!$H$2:$CL$25,MATCH($E114,DEMANDS!$F$2:$F$25,0),FALSE)/HLOOKUP(2018,DEMANDS!$H$2:$CL$25,MATCH($E114,DEMANDS!$F$2:$F$25,0),FALSE)</f>
        <v>0.14815256183869155</v>
      </c>
      <c r="Q114" s="10">
        <f>HLOOKUP(REG_TRA_DEMANDS!Q$3,'BY-Demands'!$J$5:$AK$14,MATCH($E114,'BY-Demands'!$I$5:$I$14,0),FALSE)*HLOOKUP(REG_TRA_DEMANDS!$F114,DEMANDS!$H$2:$CL$25,MATCH($E114,DEMANDS!$F$2:$F$25,0),FALSE)/HLOOKUP(2018,DEMANDS!$H$2:$CL$25,MATCH($E114,DEMANDS!$F$2:$F$25,0),FALSE)</f>
        <v>0.24987831320955928</v>
      </c>
      <c r="R114" s="10">
        <f>HLOOKUP(REG_TRA_DEMANDS!R$3,'BY-Demands'!$J$5:$AK$14,MATCH($E114,'BY-Demands'!$I$5:$I$14,0),FALSE)*HLOOKUP(REG_TRA_DEMANDS!$F114,DEMANDS!$H$2:$CL$25,MATCH($E114,DEMANDS!$F$2:$F$25,0),FALSE)/HLOOKUP(2018,DEMANDS!$H$2:$CL$25,MATCH($E114,DEMANDS!$F$2:$F$25,0),FALSE)</f>
        <v>0.2376999957178732</v>
      </c>
      <c r="S114" s="10">
        <f>HLOOKUP(REG_TRA_DEMANDS!S$3,'BY-Demands'!$J$5:$AK$14,MATCH($E114,'BY-Demands'!$I$5:$I$14,0),FALSE)*HLOOKUP(REG_TRA_DEMANDS!$F114,DEMANDS!$H$2:$CL$25,MATCH($E114,DEMANDS!$F$2:$F$25,0),FALSE)/HLOOKUP(2018,DEMANDS!$H$2:$CL$25,MATCH($E114,DEMANDS!$F$2:$F$25,0),FALSE)</f>
        <v>0.19829945860074075</v>
      </c>
      <c r="T114" s="10">
        <f>HLOOKUP(REG_TRA_DEMANDS!T$3,'BY-Demands'!$J$5:$AK$14,MATCH($E114,'BY-Demands'!$I$5:$I$14,0),FALSE)*HLOOKUP(REG_TRA_DEMANDS!$F114,DEMANDS!$H$2:$CL$25,MATCH($E114,DEMANDS!$F$2:$F$25,0),FALSE)/HLOOKUP(2018,DEMANDS!$H$2:$CL$25,MATCH($E114,DEMANDS!$F$2:$F$25,0),FALSE)</f>
        <v>0.90601875566347556</v>
      </c>
      <c r="U114" s="10">
        <f>HLOOKUP(REG_TRA_DEMANDS!U$3,'BY-Demands'!$J$5:$AK$14,MATCH($E114,'BY-Demands'!$I$5:$I$14,0),FALSE)*HLOOKUP(REG_TRA_DEMANDS!$F114,DEMANDS!$H$2:$CL$25,MATCH($E114,DEMANDS!$F$2:$F$25,0),FALSE)/HLOOKUP(2018,DEMANDS!$H$2:$CL$25,MATCH($E114,DEMANDS!$F$2:$F$25,0),FALSE)</f>
        <v>0.24651538190275485</v>
      </c>
      <c r="V114" s="10">
        <f>HLOOKUP(REG_TRA_DEMANDS!V$3,'BY-Demands'!$J$5:$AK$14,MATCH($E114,'BY-Demands'!$I$5:$I$14,0),FALSE)*HLOOKUP(REG_TRA_DEMANDS!$F114,DEMANDS!$H$2:$CL$25,MATCH($E114,DEMANDS!$F$2:$F$25,0),FALSE)/HLOOKUP(2018,DEMANDS!$H$2:$CL$25,MATCH($E114,DEMANDS!$F$2:$F$25,0),FALSE)</f>
        <v>0.32527640137207514</v>
      </c>
      <c r="W114" s="10">
        <f>HLOOKUP(REG_TRA_DEMANDS!W$3,'BY-Demands'!$J$5:$AK$14,MATCH($E114,'BY-Demands'!$I$5:$I$14,0),FALSE)*HLOOKUP(REG_TRA_DEMANDS!$F114,DEMANDS!$H$2:$CL$25,MATCH($E114,DEMANDS!$F$2:$F$25,0),FALSE)/HLOOKUP(2018,DEMANDS!$H$2:$CL$25,MATCH($E114,DEMANDS!$F$2:$F$25,0),FALSE)</f>
        <v>0.26628574629997415</v>
      </c>
      <c r="X114" s="10">
        <f>HLOOKUP(REG_TRA_DEMANDS!X$3,'BY-Demands'!$J$5:$AK$14,MATCH($E114,'BY-Demands'!$I$5:$I$14,0),FALSE)*HLOOKUP(REG_TRA_DEMANDS!$F114,DEMANDS!$H$2:$CL$25,MATCH($E114,DEMANDS!$F$2:$F$25,0),FALSE)/HLOOKUP(2018,DEMANDS!$H$2:$CL$25,MATCH($E114,DEMANDS!$F$2:$F$25,0),FALSE)</f>
        <v>0.19389176550829995</v>
      </c>
      <c r="Y114" s="10">
        <f>HLOOKUP(REG_TRA_DEMANDS!Y$3,'BY-Demands'!$J$5:$AK$14,MATCH($E114,'BY-Demands'!$I$5:$I$14,0),FALSE)*HLOOKUP(REG_TRA_DEMANDS!$F114,DEMANDS!$H$2:$CL$25,MATCH($E114,DEMANDS!$F$2:$F$25,0),FALSE)/HLOOKUP(2018,DEMANDS!$H$2:$CL$25,MATCH($E114,DEMANDS!$F$2:$F$25,0),FALSE)</f>
        <v>0.43068552216930311</v>
      </c>
      <c r="Z114" s="10">
        <f>HLOOKUP(REG_TRA_DEMANDS!Z$3,'BY-Demands'!$J$5:$AK$14,MATCH($E114,'BY-Demands'!$I$5:$I$14,0),FALSE)*HLOOKUP(REG_TRA_DEMANDS!$F114,DEMANDS!$H$2:$CL$25,MATCH($E114,DEMANDS!$F$2:$F$25,0),FALSE)/HLOOKUP(2018,DEMANDS!$H$2:$CL$25,MATCH($E114,DEMANDS!$F$2:$F$25,0),FALSE)</f>
        <v>5.3479786995145065E-2</v>
      </c>
      <c r="AA114" s="10">
        <f>HLOOKUP(REG_TRA_DEMANDS!AA$3,'BY-Demands'!$J$5:$AK$14,MATCH($E114,'BY-Demands'!$I$5:$I$14,0),FALSE)*HLOOKUP(REG_TRA_DEMANDS!$F114,DEMANDS!$H$2:$CL$25,MATCH($E114,DEMANDS!$F$2:$F$25,0),FALSE)/HLOOKUP(2018,DEMANDS!$H$2:$CL$25,MATCH($E114,DEMANDS!$F$2:$F$25,0),FALSE)</f>
        <v>0.21780946702582007</v>
      </c>
      <c r="AB114" s="10">
        <f>HLOOKUP(REG_TRA_DEMANDS!AB$3,'BY-Demands'!$J$5:$AK$14,MATCH($E114,'BY-Demands'!$I$5:$I$14,0),FALSE)*HLOOKUP(REG_TRA_DEMANDS!$F114,DEMANDS!$H$2:$CL$25,MATCH($E114,DEMANDS!$F$2:$F$25,0),FALSE)/HLOOKUP(2018,DEMANDS!$H$2:$CL$25,MATCH($E114,DEMANDS!$F$2:$F$25,0),FALSE)</f>
        <v>0.10772061452423691</v>
      </c>
      <c r="AC114" s="10">
        <f>HLOOKUP(REG_TRA_DEMANDS!AC$3,'BY-Demands'!$J$5:$AK$14,MATCH($E114,'BY-Demands'!$I$5:$I$14,0),FALSE)*HLOOKUP(REG_TRA_DEMANDS!$F114,DEMANDS!$H$2:$CL$25,MATCH($E114,DEMANDS!$F$2:$F$25,0),FALSE)/HLOOKUP(2018,DEMANDS!$H$2:$CL$25,MATCH($E114,DEMANDS!$F$2:$F$25,0),FALSE)</f>
        <v>0.10937454252673931</v>
      </c>
      <c r="AD114" s="10">
        <f>HLOOKUP(REG_TRA_DEMANDS!AD$3,'BY-Demands'!$J$5:$AK$14,MATCH($E114,'BY-Demands'!$I$5:$I$14,0),FALSE)*HLOOKUP(REG_TRA_DEMANDS!$F114,DEMANDS!$H$2:$CL$25,MATCH($E114,DEMANDS!$F$2:$F$25,0),FALSE)/HLOOKUP(2018,DEMANDS!$H$2:$CL$25,MATCH($E114,DEMANDS!$F$2:$F$25,0),FALSE)</f>
        <v>0.12713382393403327</v>
      </c>
      <c r="AE114" s="10">
        <f>HLOOKUP(REG_TRA_DEMANDS!AE$3,'BY-Demands'!$J$5:$AK$14,MATCH($E114,'BY-Demands'!$I$5:$I$14,0),FALSE)*HLOOKUP(REG_TRA_DEMANDS!$F114,DEMANDS!$H$2:$CL$25,MATCH($E114,DEMANDS!$F$2:$F$25,0),FALSE)/HLOOKUP(2018,DEMANDS!$H$2:$CL$25,MATCH($E114,DEMANDS!$F$2:$F$25,0),FALSE)</f>
        <v>0.26568325587726621</v>
      </c>
      <c r="AF114" s="10">
        <f>HLOOKUP(REG_TRA_DEMANDS!AF$3,'BY-Demands'!$J$5:$AK$14,MATCH($E114,'BY-Demands'!$I$5:$I$14,0),FALSE)*HLOOKUP(REG_TRA_DEMANDS!$F114,DEMANDS!$H$2:$CL$25,MATCH($E114,DEMANDS!$F$2:$F$25,0),FALSE)/HLOOKUP(2018,DEMANDS!$H$2:$CL$25,MATCH($E114,DEMANDS!$F$2:$F$25,0),FALSE)</f>
        <v>0.10245007503694832</v>
      </c>
    </row>
    <row r="115" spans="4:32" x14ac:dyDescent="0.25">
      <c r="D115" s="1" t="s">
        <v>8</v>
      </c>
      <c r="E115" s="1" t="str">
        <f>DEMANDS!$F$21</f>
        <v>TTURS</v>
      </c>
      <c r="F115" s="1">
        <v>2023</v>
      </c>
      <c r="G115" s="10">
        <f>HLOOKUP(REG_TRA_DEMANDS!G$3,'BY-Demands'!$J$5:$AK$14,MATCH($E115,'BY-Demands'!$I$5:$I$14,0),FALSE)*HLOOKUP(REG_TRA_DEMANDS!$F115,DEMANDS!$H$2:$CL$25,MATCH($E115,DEMANDS!$F$2:$F$25,0),FALSE)/HLOOKUP(2018,DEMANDS!$H$2:$CL$25,MATCH($E115,DEMANDS!$F$2:$F$25,0),FALSE)</f>
        <v>8.3139505962322099E-2</v>
      </c>
      <c r="H115" s="10">
        <f>HLOOKUP(REG_TRA_DEMANDS!H$3,'BY-Demands'!$J$5:$AK$14,MATCH($E115,'BY-Demands'!$I$5:$I$14,0),FALSE)*HLOOKUP(REG_TRA_DEMANDS!$F115,DEMANDS!$H$2:$CL$25,MATCH($E115,DEMANDS!$F$2:$F$25,0),FALSE)/HLOOKUP(2018,DEMANDS!$H$2:$CL$25,MATCH($E115,DEMANDS!$F$2:$F$25,0),FALSE)</f>
        <v>1.9675887306591819</v>
      </c>
      <c r="I115" s="10">
        <f>HLOOKUP(REG_TRA_DEMANDS!I$3,'BY-Demands'!$J$5:$AK$14,MATCH($E115,'BY-Demands'!$I$5:$I$14,0),FALSE)*HLOOKUP(REG_TRA_DEMANDS!$F115,DEMANDS!$H$2:$CL$25,MATCH($E115,DEMANDS!$F$2:$F$25,0),FALSE)/HLOOKUP(2018,DEMANDS!$H$2:$CL$25,MATCH($E115,DEMANDS!$F$2:$F$25,0),FALSE)</f>
        <v>0.3249292600758889</v>
      </c>
      <c r="J115" s="10">
        <f>HLOOKUP(REG_TRA_DEMANDS!J$3,'BY-Demands'!$J$5:$AK$14,MATCH($E115,'BY-Demands'!$I$5:$I$14,0),FALSE)*HLOOKUP(REG_TRA_DEMANDS!$F115,DEMANDS!$H$2:$CL$25,MATCH($E115,DEMANDS!$F$2:$F$25,0),FALSE)/HLOOKUP(2018,DEMANDS!$H$2:$CL$25,MATCH($E115,DEMANDS!$F$2:$F$25,0),FALSE)</f>
        <v>0.14491146377526062</v>
      </c>
      <c r="K115" s="10">
        <f>HLOOKUP(REG_TRA_DEMANDS!K$3,'BY-Demands'!$J$5:$AK$14,MATCH($E115,'BY-Demands'!$I$5:$I$14,0),FALSE)*HLOOKUP(REG_TRA_DEMANDS!$F115,DEMANDS!$H$2:$CL$25,MATCH($E115,DEMANDS!$F$2:$F$25,0),FALSE)/HLOOKUP(2018,DEMANDS!$H$2:$CL$25,MATCH($E115,DEMANDS!$F$2:$F$25,0),FALSE)</f>
        <v>0.12368556763315496</v>
      </c>
      <c r="L115" s="10">
        <f>HLOOKUP(REG_TRA_DEMANDS!L$3,'BY-Demands'!$J$5:$AK$14,MATCH($E115,'BY-Demands'!$I$5:$I$14,0),FALSE)*HLOOKUP(REG_TRA_DEMANDS!$F115,DEMANDS!$H$2:$CL$25,MATCH($E115,DEMANDS!$F$2:$F$25,0),FALSE)/HLOOKUP(2018,DEMANDS!$H$2:$CL$25,MATCH($E115,DEMANDS!$F$2:$F$25,0),FALSE)</f>
        <v>5.9688066942984473E-2</v>
      </c>
      <c r="M115" s="10">
        <f>HLOOKUP(REG_TRA_DEMANDS!M$3,'BY-Demands'!$J$5:$AK$14,MATCH($E115,'BY-Demands'!$I$5:$I$14,0),FALSE)*HLOOKUP(REG_TRA_DEMANDS!$F115,DEMANDS!$H$2:$CL$25,MATCH($E115,DEMANDS!$F$2:$F$25,0),FALSE)/HLOOKUP(2018,DEMANDS!$H$2:$CL$25,MATCH($E115,DEMANDS!$F$2:$F$25,0),FALSE)</f>
        <v>0.18821316810313907</v>
      </c>
      <c r="N115" s="10">
        <f>HLOOKUP(REG_TRA_DEMANDS!N$3,'BY-Demands'!$J$5:$AK$14,MATCH($E115,'BY-Demands'!$I$5:$I$14,0),FALSE)*HLOOKUP(REG_TRA_DEMANDS!$F115,DEMANDS!$H$2:$CL$25,MATCH($E115,DEMANDS!$F$2:$F$25,0),FALSE)/HLOOKUP(2018,DEMANDS!$H$2:$CL$25,MATCH($E115,DEMANDS!$F$2:$F$25,0),FALSE)</f>
        <v>0.28482859904649638</v>
      </c>
      <c r="O115" s="10">
        <f>HLOOKUP(REG_TRA_DEMANDS!O$3,'BY-Demands'!$J$5:$AK$14,MATCH($E115,'BY-Demands'!$I$5:$I$14,0),FALSE)*HLOOKUP(REG_TRA_DEMANDS!$F115,DEMANDS!$H$2:$CL$25,MATCH($E115,DEMANDS!$F$2:$F$25,0),FALSE)/HLOOKUP(2018,DEMANDS!$H$2:$CL$25,MATCH($E115,DEMANDS!$F$2:$F$25,0),FALSE)</f>
        <v>0.11384878494218718</v>
      </c>
      <c r="P115" s="10">
        <f>HLOOKUP(REG_TRA_DEMANDS!P$3,'BY-Demands'!$J$5:$AK$14,MATCH($E115,'BY-Demands'!$I$5:$I$14,0),FALSE)*HLOOKUP(REG_TRA_DEMANDS!$F115,DEMANDS!$H$2:$CL$25,MATCH($E115,DEMANDS!$F$2:$F$25,0),FALSE)/HLOOKUP(2018,DEMANDS!$H$2:$CL$25,MATCH($E115,DEMANDS!$F$2:$F$25,0),FALSE)</f>
        <v>0.12963349160885512</v>
      </c>
      <c r="Q115" s="10">
        <f>HLOOKUP(REG_TRA_DEMANDS!Q$3,'BY-Demands'!$J$5:$AK$14,MATCH($E115,'BY-Demands'!$I$5:$I$14,0),FALSE)*HLOOKUP(REG_TRA_DEMANDS!$F115,DEMANDS!$H$2:$CL$25,MATCH($E115,DEMANDS!$F$2:$F$25,0),FALSE)/HLOOKUP(2018,DEMANDS!$H$2:$CL$25,MATCH($E115,DEMANDS!$F$2:$F$25,0),FALSE)</f>
        <v>0.21864352405836437</v>
      </c>
      <c r="R115" s="10">
        <f>HLOOKUP(REG_TRA_DEMANDS!R$3,'BY-Demands'!$J$5:$AK$14,MATCH($E115,'BY-Demands'!$I$5:$I$14,0),FALSE)*HLOOKUP(REG_TRA_DEMANDS!$F115,DEMANDS!$H$2:$CL$25,MATCH($E115,DEMANDS!$F$2:$F$25,0),FALSE)/HLOOKUP(2018,DEMANDS!$H$2:$CL$25,MATCH($E115,DEMANDS!$F$2:$F$25,0),FALSE)</f>
        <v>0.20798749625313906</v>
      </c>
      <c r="S115" s="10">
        <f>HLOOKUP(REG_TRA_DEMANDS!S$3,'BY-Demands'!$J$5:$AK$14,MATCH($E115,'BY-Demands'!$I$5:$I$14,0),FALSE)*HLOOKUP(REG_TRA_DEMANDS!$F115,DEMANDS!$H$2:$CL$25,MATCH($E115,DEMANDS!$F$2:$F$25,0),FALSE)/HLOOKUP(2018,DEMANDS!$H$2:$CL$25,MATCH($E115,DEMANDS!$F$2:$F$25,0),FALSE)</f>
        <v>0.17351202627564818</v>
      </c>
      <c r="T115" s="10">
        <f>HLOOKUP(REG_TRA_DEMANDS!T$3,'BY-Demands'!$J$5:$AK$14,MATCH($E115,'BY-Demands'!$I$5:$I$14,0),FALSE)*HLOOKUP(REG_TRA_DEMANDS!$F115,DEMANDS!$H$2:$CL$25,MATCH($E115,DEMANDS!$F$2:$F$25,0),FALSE)/HLOOKUP(2018,DEMANDS!$H$2:$CL$25,MATCH($E115,DEMANDS!$F$2:$F$25,0),FALSE)</f>
        <v>0.79276641120554125</v>
      </c>
      <c r="U115" s="10">
        <f>HLOOKUP(REG_TRA_DEMANDS!U$3,'BY-Demands'!$J$5:$AK$14,MATCH($E115,'BY-Demands'!$I$5:$I$14,0),FALSE)*HLOOKUP(REG_TRA_DEMANDS!$F115,DEMANDS!$H$2:$CL$25,MATCH($E115,DEMANDS!$F$2:$F$25,0),FALSE)/HLOOKUP(2018,DEMANDS!$H$2:$CL$25,MATCH($E115,DEMANDS!$F$2:$F$25,0),FALSE)</f>
        <v>0.2157009591649105</v>
      </c>
      <c r="V115" s="10">
        <f>HLOOKUP(REG_TRA_DEMANDS!V$3,'BY-Demands'!$J$5:$AK$14,MATCH($E115,'BY-Demands'!$I$5:$I$14,0),FALSE)*HLOOKUP(REG_TRA_DEMANDS!$F115,DEMANDS!$H$2:$CL$25,MATCH($E115,DEMANDS!$F$2:$F$25,0),FALSE)/HLOOKUP(2018,DEMANDS!$H$2:$CL$25,MATCH($E115,DEMANDS!$F$2:$F$25,0),FALSE)</f>
        <v>0.28461685120056579</v>
      </c>
      <c r="W115" s="10">
        <f>HLOOKUP(REG_TRA_DEMANDS!W$3,'BY-Demands'!$J$5:$AK$14,MATCH($E115,'BY-Demands'!$I$5:$I$14,0),FALSE)*HLOOKUP(REG_TRA_DEMANDS!$F115,DEMANDS!$H$2:$CL$25,MATCH($E115,DEMANDS!$F$2:$F$25,0),FALSE)/HLOOKUP(2018,DEMANDS!$H$2:$CL$25,MATCH($E115,DEMANDS!$F$2:$F$25,0),FALSE)</f>
        <v>0.23300002801247741</v>
      </c>
      <c r="X115" s="10">
        <f>HLOOKUP(REG_TRA_DEMANDS!X$3,'BY-Demands'!$J$5:$AK$14,MATCH($E115,'BY-Demands'!$I$5:$I$14,0),FALSE)*HLOOKUP(REG_TRA_DEMANDS!$F115,DEMANDS!$H$2:$CL$25,MATCH($E115,DEMANDS!$F$2:$F$25,0),FALSE)/HLOOKUP(2018,DEMANDS!$H$2:$CL$25,MATCH($E115,DEMANDS!$F$2:$F$25,0),FALSE)</f>
        <v>0.16965529481976244</v>
      </c>
      <c r="Y115" s="10">
        <f>HLOOKUP(REG_TRA_DEMANDS!Y$3,'BY-Demands'!$J$5:$AK$14,MATCH($E115,'BY-Demands'!$I$5:$I$14,0),FALSE)*HLOOKUP(REG_TRA_DEMANDS!$F115,DEMANDS!$H$2:$CL$25,MATCH($E115,DEMANDS!$F$2:$F$25,0),FALSE)/HLOOKUP(2018,DEMANDS!$H$2:$CL$25,MATCH($E115,DEMANDS!$F$2:$F$25,0),FALSE)</f>
        <v>0.37684983189814031</v>
      </c>
      <c r="Z115" s="10">
        <f>HLOOKUP(REG_TRA_DEMANDS!Z$3,'BY-Demands'!$J$5:$AK$14,MATCH($E115,'BY-Demands'!$I$5:$I$14,0),FALSE)*HLOOKUP(REG_TRA_DEMANDS!$F115,DEMANDS!$H$2:$CL$25,MATCH($E115,DEMANDS!$F$2:$F$25,0),FALSE)/HLOOKUP(2018,DEMANDS!$H$2:$CL$25,MATCH($E115,DEMANDS!$F$2:$F$25,0),FALSE)</f>
        <v>4.6794813620751934E-2</v>
      </c>
      <c r="AA115" s="10">
        <f>HLOOKUP(REG_TRA_DEMANDS!AA$3,'BY-Demands'!$J$5:$AK$14,MATCH($E115,'BY-Demands'!$I$5:$I$14,0),FALSE)*HLOOKUP(REG_TRA_DEMANDS!$F115,DEMANDS!$H$2:$CL$25,MATCH($E115,DEMANDS!$F$2:$F$25,0),FALSE)/HLOOKUP(2018,DEMANDS!$H$2:$CL$25,MATCH($E115,DEMANDS!$F$2:$F$25,0),FALSE)</f>
        <v>0.19058328364759258</v>
      </c>
      <c r="AB115" s="10">
        <f>HLOOKUP(REG_TRA_DEMANDS!AB$3,'BY-Demands'!$J$5:$AK$14,MATCH($E115,'BY-Demands'!$I$5:$I$14,0),FALSE)*HLOOKUP(REG_TRA_DEMANDS!$F115,DEMANDS!$H$2:$CL$25,MATCH($E115,DEMANDS!$F$2:$F$25,0),FALSE)/HLOOKUP(2018,DEMANDS!$H$2:$CL$25,MATCH($E115,DEMANDS!$F$2:$F$25,0),FALSE)</f>
        <v>9.4255537708707315E-2</v>
      </c>
      <c r="AC115" s="10">
        <f>HLOOKUP(REG_TRA_DEMANDS!AC$3,'BY-Demands'!$J$5:$AK$14,MATCH($E115,'BY-Demands'!$I$5:$I$14,0),FALSE)*HLOOKUP(REG_TRA_DEMANDS!$F115,DEMANDS!$H$2:$CL$25,MATCH($E115,DEMANDS!$F$2:$F$25,0),FALSE)/HLOOKUP(2018,DEMANDS!$H$2:$CL$25,MATCH($E115,DEMANDS!$F$2:$F$25,0),FALSE)</f>
        <v>9.5702724710896914E-2</v>
      </c>
      <c r="AD115" s="10">
        <f>HLOOKUP(REG_TRA_DEMANDS!AD$3,'BY-Demands'!$J$5:$AK$14,MATCH($E115,'BY-Demands'!$I$5:$I$14,0),FALSE)*HLOOKUP(REG_TRA_DEMANDS!$F115,DEMANDS!$H$2:$CL$25,MATCH($E115,DEMANDS!$F$2:$F$25,0),FALSE)/HLOOKUP(2018,DEMANDS!$H$2:$CL$25,MATCH($E115,DEMANDS!$F$2:$F$25,0),FALSE)</f>
        <v>0.11124209594227912</v>
      </c>
      <c r="AE115" s="10">
        <f>HLOOKUP(REG_TRA_DEMANDS!AE$3,'BY-Demands'!$J$5:$AK$14,MATCH($E115,'BY-Demands'!$I$5:$I$14,0),FALSE)*HLOOKUP(REG_TRA_DEMANDS!$F115,DEMANDS!$H$2:$CL$25,MATCH($E115,DEMANDS!$F$2:$F$25,0),FALSE)/HLOOKUP(2018,DEMANDS!$H$2:$CL$25,MATCH($E115,DEMANDS!$F$2:$F$25,0),FALSE)</f>
        <v>0.23247284889260794</v>
      </c>
      <c r="AF115" s="10">
        <f>HLOOKUP(REG_TRA_DEMANDS!AF$3,'BY-Demands'!$J$5:$AK$14,MATCH($E115,'BY-Demands'!$I$5:$I$14,0),FALSE)*HLOOKUP(REG_TRA_DEMANDS!$F115,DEMANDS!$H$2:$CL$25,MATCH($E115,DEMANDS!$F$2:$F$25,0),FALSE)/HLOOKUP(2018,DEMANDS!$H$2:$CL$25,MATCH($E115,DEMANDS!$F$2:$F$25,0),FALSE)</f>
        <v>8.964381565732979E-2</v>
      </c>
    </row>
    <row r="116" spans="4:32" x14ac:dyDescent="0.25">
      <c r="D116" s="1" t="s">
        <v>8</v>
      </c>
      <c r="E116" s="1" t="str">
        <f>DEMANDS!$F$21</f>
        <v>TTURS</v>
      </c>
      <c r="F116" s="1">
        <v>2024</v>
      </c>
      <c r="G116" s="10">
        <f>HLOOKUP(REG_TRA_DEMANDS!G$3,'BY-Demands'!$J$5:$AK$14,MATCH($E116,'BY-Demands'!$I$5:$I$14,0),FALSE)*HLOOKUP(REG_TRA_DEMANDS!$F116,DEMANDS!$H$2:$CL$25,MATCH($E116,DEMANDS!$F$2:$F$25,0),FALSE)/HLOOKUP(2018,DEMANDS!$H$2:$CL$25,MATCH($E116,DEMANDS!$F$2:$F$25,0),FALSE)</f>
        <v>7.1262433681990367E-2</v>
      </c>
      <c r="H116" s="10">
        <f>HLOOKUP(REG_TRA_DEMANDS!H$3,'BY-Demands'!$J$5:$AK$14,MATCH($E116,'BY-Demands'!$I$5:$I$14,0),FALSE)*HLOOKUP(REG_TRA_DEMANDS!$F116,DEMANDS!$H$2:$CL$25,MATCH($E116,DEMANDS!$F$2:$F$25,0),FALSE)/HLOOKUP(2018,DEMANDS!$H$2:$CL$25,MATCH($E116,DEMANDS!$F$2:$F$25,0),FALSE)</f>
        <v>1.6865046262792989</v>
      </c>
      <c r="I116" s="10">
        <f>HLOOKUP(REG_TRA_DEMANDS!I$3,'BY-Demands'!$J$5:$AK$14,MATCH($E116,'BY-Demands'!$I$5:$I$14,0),FALSE)*HLOOKUP(REG_TRA_DEMANDS!$F116,DEMANDS!$H$2:$CL$25,MATCH($E116,DEMANDS!$F$2:$F$25,0),FALSE)/HLOOKUP(2018,DEMANDS!$H$2:$CL$25,MATCH($E116,DEMANDS!$F$2:$F$25,0),FALSE)</f>
        <v>0.27851079435076198</v>
      </c>
      <c r="J116" s="10">
        <f>HLOOKUP(REG_TRA_DEMANDS!J$3,'BY-Demands'!$J$5:$AK$14,MATCH($E116,'BY-Demands'!$I$5:$I$14,0),FALSE)*HLOOKUP(REG_TRA_DEMANDS!$F116,DEMANDS!$H$2:$CL$25,MATCH($E116,DEMANDS!$F$2:$F$25,0),FALSE)/HLOOKUP(2018,DEMANDS!$H$2:$CL$25,MATCH($E116,DEMANDS!$F$2:$F$25,0),FALSE)</f>
        <v>0.12420982609308055</v>
      </c>
      <c r="K116" s="10">
        <f>HLOOKUP(REG_TRA_DEMANDS!K$3,'BY-Demands'!$J$5:$AK$14,MATCH($E116,'BY-Demands'!$I$5:$I$14,0),FALSE)*HLOOKUP(REG_TRA_DEMANDS!$F116,DEMANDS!$H$2:$CL$25,MATCH($E116,DEMANDS!$F$2:$F$25,0),FALSE)/HLOOKUP(2018,DEMANDS!$H$2:$CL$25,MATCH($E116,DEMANDS!$F$2:$F$25,0),FALSE)</f>
        <v>0.10601620082841855</v>
      </c>
      <c r="L116" s="10">
        <f>HLOOKUP(REG_TRA_DEMANDS!L$3,'BY-Demands'!$J$5:$AK$14,MATCH($E116,'BY-Demands'!$I$5:$I$14,0),FALSE)*HLOOKUP(REG_TRA_DEMANDS!$F116,DEMANDS!$H$2:$CL$25,MATCH($E116,DEMANDS!$F$2:$F$25,0),FALSE)/HLOOKUP(2018,DEMANDS!$H$2:$CL$25,MATCH($E116,DEMANDS!$F$2:$F$25,0),FALSE)</f>
        <v>5.1161200236843847E-2</v>
      </c>
      <c r="M116" s="10">
        <f>HLOOKUP(REG_TRA_DEMANDS!M$3,'BY-Demands'!$J$5:$AK$14,MATCH($E116,'BY-Demands'!$I$5:$I$14,0),FALSE)*HLOOKUP(REG_TRA_DEMANDS!$F116,DEMANDS!$H$2:$CL$25,MATCH($E116,DEMANDS!$F$2:$F$25,0),FALSE)/HLOOKUP(2018,DEMANDS!$H$2:$CL$25,MATCH($E116,DEMANDS!$F$2:$F$25,0),FALSE)</f>
        <v>0.16132557265983349</v>
      </c>
      <c r="N116" s="10">
        <f>HLOOKUP(REG_TRA_DEMANDS!N$3,'BY-Demands'!$J$5:$AK$14,MATCH($E116,'BY-Demands'!$I$5:$I$14,0),FALSE)*HLOOKUP(REG_TRA_DEMANDS!$F116,DEMANDS!$H$2:$CL$25,MATCH($E116,DEMANDS!$F$2:$F$25,0),FALSE)/HLOOKUP(2018,DEMANDS!$H$2:$CL$25,MATCH($E116,DEMANDS!$F$2:$F$25,0),FALSE)</f>
        <v>0.24413879918271125</v>
      </c>
      <c r="O116" s="10">
        <f>HLOOKUP(REG_TRA_DEMANDS!O$3,'BY-Demands'!$J$5:$AK$14,MATCH($E116,'BY-Demands'!$I$5:$I$14,0),FALSE)*HLOOKUP(REG_TRA_DEMANDS!$F116,DEMANDS!$H$2:$CL$25,MATCH($E116,DEMANDS!$F$2:$F$25,0),FALSE)/HLOOKUP(2018,DEMANDS!$H$2:$CL$25,MATCH($E116,DEMANDS!$F$2:$F$25,0),FALSE)</f>
        <v>9.7584672807589035E-2</v>
      </c>
      <c r="P116" s="10">
        <f>HLOOKUP(REG_TRA_DEMANDS!P$3,'BY-Demands'!$J$5:$AK$14,MATCH($E116,'BY-Demands'!$I$5:$I$14,0),FALSE)*HLOOKUP(REG_TRA_DEMANDS!$F116,DEMANDS!$H$2:$CL$25,MATCH($E116,DEMANDS!$F$2:$F$25,0),FALSE)/HLOOKUP(2018,DEMANDS!$H$2:$CL$25,MATCH($E116,DEMANDS!$F$2:$F$25,0),FALSE)</f>
        <v>0.1111144213790187</v>
      </c>
      <c r="Q116" s="10">
        <f>HLOOKUP(REG_TRA_DEMANDS!Q$3,'BY-Demands'!$J$5:$AK$14,MATCH($E116,'BY-Demands'!$I$5:$I$14,0),FALSE)*HLOOKUP(REG_TRA_DEMANDS!$F116,DEMANDS!$H$2:$CL$25,MATCH($E116,DEMANDS!$F$2:$F$25,0),FALSE)/HLOOKUP(2018,DEMANDS!$H$2:$CL$25,MATCH($E116,DEMANDS!$F$2:$F$25,0),FALSE)</f>
        <v>0.1874087349071695</v>
      </c>
      <c r="R116" s="10">
        <f>HLOOKUP(REG_TRA_DEMANDS!R$3,'BY-Demands'!$J$5:$AK$14,MATCH($E116,'BY-Demands'!$I$5:$I$14,0),FALSE)*HLOOKUP(REG_TRA_DEMANDS!$F116,DEMANDS!$H$2:$CL$25,MATCH($E116,DEMANDS!$F$2:$F$25,0),FALSE)/HLOOKUP(2018,DEMANDS!$H$2:$CL$25,MATCH($E116,DEMANDS!$F$2:$F$25,0),FALSE)</f>
        <v>0.17827499678840494</v>
      </c>
      <c r="S116" s="10">
        <f>HLOOKUP(REG_TRA_DEMANDS!S$3,'BY-Demands'!$J$5:$AK$14,MATCH($E116,'BY-Demands'!$I$5:$I$14,0),FALSE)*HLOOKUP(REG_TRA_DEMANDS!$F116,DEMANDS!$H$2:$CL$25,MATCH($E116,DEMANDS!$F$2:$F$25,0),FALSE)/HLOOKUP(2018,DEMANDS!$H$2:$CL$25,MATCH($E116,DEMANDS!$F$2:$F$25,0),FALSE)</f>
        <v>0.14872459395055559</v>
      </c>
      <c r="T116" s="10">
        <f>HLOOKUP(REG_TRA_DEMANDS!T$3,'BY-Demands'!$J$5:$AK$14,MATCH($E116,'BY-Demands'!$I$5:$I$14,0),FALSE)*HLOOKUP(REG_TRA_DEMANDS!$F116,DEMANDS!$H$2:$CL$25,MATCH($E116,DEMANDS!$F$2:$F$25,0),FALSE)/HLOOKUP(2018,DEMANDS!$H$2:$CL$25,MATCH($E116,DEMANDS!$F$2:$F$25,0),FALSE)</f>
        <v>0.67951406674760684</v>
      </c>
      <c r="U116" s="10">
        <f>HLOOKUP(REG_TRA_DEMANDS!U$3,'BY-Demands'!$J$5:$AK$14,MATCH($E116,'BY-Demands'!$I$5:$I$14,0),FALSE)*HLOOKUP(REG_TRA_DEMANDS!$F116,DEMANDS!$H$2:$CL$25,MATCH($E116,DEMANDS!$F$2:$F$25,0),FALSE)/HLOOKUP(2018,DEMANDS!$H$2:$CL$25,MATCH($E116,DEMANDS!$F$2:$F$25,0),FALSE)</f>
        <v>0.18488653642706615</v>
      </c>
      <c r="V116" s="10">
        <f>HLOOKUP(REG_TRA_DEMANDS!V$3,'BY-Demands'!$J$5:$AK$14,MATCH($E116,'BY-Demands'!$I$5:$I$14,0),FALSE)*HLOOKUP(REG_TRA_DEMANDS!$F116,DEMANDS!$H$2:$CL$25,MATCH($E116,DEMANDS!$F$2:$F$25,0),FALSE)/HLOOKUP(2018,DEMANDS!$H$2:$CL$25,MATCH($E116,DEMANDS!$F$2:$F$25,0),FALSE)</f>
        <v>0.24395730102905641</v>
      </c>
      <c r="W116" s="10">
        <f>HLOOKUP(REG_TRA_DEMANDS!W$3,'BY-Demands'!$J$5:$AK$14,MATCH($E116,'BY-Demands'!$I$5:$I$14,0),FALSE)*HLOOKUP(REG_TRA_DEMANDS!$F116,DEMANDS!$H$2:$CL$25,MATCH($E116,DEMANDS!$F$2:$F$25,0),FALSE)/HLOOKUP(2018,DEMANDS!$H$2:$CL$25,MATCH($E116,DEMANDS!$F$2:$F$25,0),FALSE)</f>
        <v>0.19971430972498064</v>
      </c>
      <c r="X116" s="10">
        <f>HLOOKUP(REG_TRA_DEMANDS!X$3,'BY-Demands'!$J$5:$AK$14,MATCH($E116,'BY-Demands'!$I$5:$I$14,0),FALSE)*HLOOKUP(REG_TRA_DEMANDS!$F116,DEMANDS!$H$2:$CL$25,MATCH($E116,DEMANDS!$F$2:$F$25,0),FALSE)/HLOOKUP(2018,DEMANDS!$H$2:$CL$25,MATCH($E116,DEMANDS!$F$2:$F$25,0),FALSE)</f>
        <v>0.14541882413122498</v>
      </c>
      <c r="Y116" s="10">
        <f>HLOOKUP(REG_TRA_DEMANDS!Y$3,'BY-Demands'!$J$5:$AK$14,MATCH($E116,'BY-Demands'!$I$5:$I$14,0),FALSE)*HLOOKUP(REG_TRA_DEMANDS!$F116,DEMANDS!$H$2:$CL$25,MATCH($E116,DEMANDS!$F$2:$F$25,0),FALSE)/HLOOKUP(2018,DEMANDS!$H$2:$CL$25,MATCH($E116,DEMANDS!$F$2:$F$25,0),FALSE)</f>
        <v>0.32301414162697739</v>
      </c>
      <c r="Z116" s="10">
        <f>HLOOKUP(REG_TRA_DEMANDS!Z$3,'BY-Demands'!$J$5:$AK$14,MATCH($E116,'BY-Demands'!$I$5:$I$14,0),FALSE)*HLOOKUP(REG_TRA_DEMANDS!$F116,DEMANDS!$H$2:$CL$25,MATCH($E116,DEMANDS!$F$2:$F$25,0),FALSE)/HLOOKUP(2018,DEMANDS!$H$2:$CL$25,MATCH($E116,DEMANDS!$F$2:$F$25,0),FALSE)</f>
        <v>4.0109840246358809E-2</v>
      </c>
      <c r="AA116" s="10">
        <f>HLOOKUP(REG_TRA_DEMANDS!AA$3,'BY-Demands'!$J$5:$AK$14,MATCH($E116,'BY-Demands'!$I$5:$I$14,0),FALSE)*HLOOKUP(REG_TRA_DEMANDS!$F116,DEMANDS!$H$2:$CL$25,MATCH($E116,DEMANDS!$F$2:$F$25,0),FALSE)/HLOOKUP(2018,DEMANDS!$H$2:$CL$25,MATCH($E116,DEMANDS!$F$2:$F$25,0),FALSE)</f>
        <v>0.16335710026936509</v>
      </c>
      <c r="AB116" s="10">
        <f>HLOOKUP(REG_TRA_DEMANDS!AB$3,'BY-Demands'!$J$5:$AK$14,MATCH($E116,'BY-Demands'!$I$5:$I$14,0),FALSE)*HLOOKUP(REG_TRA_DEMANDS!$F116,DEMANDS!$H$2:$CL$25,MATCH($E116,DEMANDS!$F$2:$F$25,0),FALSE)/HLOOKUP(2018,DEMANDS!$H$2:$CL$25,MATCH($E116,DEMANDS!$F$2:$F$25,0),FALSE)</f>
        <v>8.0790460893177693E-2</v>
      </c>
      <c r="AC116" s="10">
        <f>HLOOKUP(REG_TRA_DEMANDS!AC$3,'BY-Demands'!$J$5:$AK$14,MATCH($E116,'BY-Demands'!$I$5:$I$14,0),FALSE)*HLOOKUP(REG_TRA_DEMANDS!$F116,DEMANDS!$H$2:$CL$25,MATCH($E116,DEMANDS!$F$2:$F$25,0),FALSE)/HLOOKUP(2018,DEMANDS!$H$2:$CL$25,MATCH($E116,DEMANDS!$F$2:$F$25,0),FALSE)</f>
        <v>8.2030906895054517E-2</v>
      </c>
      <c r="AD116" s="10">
        <f>HLOOKUP(REG_TRA_DEMANDS!AD$3,'BY-Demands'!$J$5:$AK$14,MATCH($E116,'BY-Demands'!$I$5:$I$14,0),FALSE)*HLOOKUP(REG_TRA_DEMANDS!$F116,DEMANDS!$H$2:$CL$25,MATCH($E116,DEMANDS!$F$2:$F$25,0),FALSE)/HLOOKUP(2018,DEMANDS!$H$2:$CL$25,MATCH($E116,DEMANDS!$F$2:$F$25,0),FALSE)</f>
        <v>9.535036795052497E-2</v>
      </c>
      <c r="AE116" s="10">
        <f>HLOOKUP(REG_TRA_DEMANDS!AE$3,'BY-Demands'!$J$5:$AK$14,MATCH($E116,'BY-Demands'!$I$5:$I$14,0),FALSE)*HLOOKUP(REG_TRA_DEMANDS!$F116,DEMANDS!$H$2:$CL$25,MATCH($E116,DEMANDS!$F$2:$F$25,0),FALSE)/HLOOKUP(2018,DEMANDS!$H$2:$CL$25,MATCH($E116,DEMANDS!$F$2:$F$25,0),FALSE)</f>
        <v>0.1992624419079497</v>
      </c>
      <c r="AF116" s="10">
        <f>HLOOKUP(REG_TRA_DEMANDS!AF$3,'BY-Demands'!$J$5:$AK$14,MATCH($E116,'BY-Demands'!$I$5:$I$14,0),FALSE)*HLOOKUP(REG_TRA_DEMANDS!$F116,DEMANDS!$H$2:$CL$25,MATCH($E116,DEMANDS!$F$2:$F$25,0),FALSE)/HLOOKUP(2018,DEMANDS!$H$2:$CL$25,MATCH($E116,DEMANDS!$F$2:$F$25,0),FALSE)</f>
        <v>7.6837556277711258E-2</v>
      </c>
    </row>
    <row r="117" spans="4:32" x14ac:dyDescent="0.25">
      <c r="D117" s="1" t="s">
        <v>8</v>
      </c>
      <c r="E117" s="1" t="str">
        <f>DEMANDS!$F$21</f>
        <v>TTURS</v>
      </c>
      <c r="F117" s="1">
        <v>2025</v>
      </c>
      <c r="G117" s="10">
        <f>HLOOKUP(REG_TRA_DEMANDS!G$3,'BY-Demands'!$J$5:$AK$14,MATCH($E117,'BY-Demands'!$I$5:$I$14,0),FALSE)*HLOOKUP(REG_TRA_DEMANDS!$F117,DEMANDS!$H$2:$CL$25,MATCH($E117,DEMANDS!$F$2:$F$25,0),FALSE)/HLOOKUP(2018,DEMANDS!$H$2:$CL$25,MATCH($E117,DEMANDS!$F$2:$F$25,0),FALSE)</f>
        <v>5.9385361401658655E-2</v>
      </c>
      <c r="H117" s="10">
        <f>HLOOKUP(REG_TRA_DEMANDS!H$3,'BY-Demands'!$J$5:$AK$14,MATCH($E117,'BY-Demands'!$I$5:$I$14,0),FALSE)*HLOOKUP(REG_TRA_DEMANDS!$F117,DEMANDS!$H$2:$CL$25,MATCH($E117,DEMANDS!$F$2:$F$25,0),FALSE)/HLOOKUP(2018,DEMANDS!$H$2:$CL$25,MATCH($E117,DEMANDS!$F$2:$F$25,0),FALSE)</f>
        <v>1.405420521899416</v>
      </c>
      <c r="I117" s="10">
        <f>HLOOKUP(REG_TRA_DEMANDS!I$3,'BY-Demands'!$J$5:$AK$14,MATCH($E117,'BY-Demands'!$I$5:$I$14,0),FALSE)*HLOOKUP(REG_TRA_DEMANDS!$F117,DEMANDS!$H$2:$CL$25,MATCH($E117,DEMANDS!$F$2:$F$25,0),FALSE)/HLOOKUP(2018,DEMANDS!$H$2:$CL$25,MATCH($E117,DEMANDS!$F$2:$F$25,0),FALSE)</f>
        <v>0.232092328625635</v>
      </c>
      <c r="J117" s="10">
        <f>HLOOKUP(REG_TRA_DEMANDS!J$3,'BY-Demands'!$J$5:$AK$14,MATCH($E117,'BY-Demands'!$I$5:$I$14,0),FALSE)*HLOOKUP(REG_TRA_DEMANDS!$F117,DEMANDS!$H$2:$CL$25,MATCH($E117,DEMANDS!$F$2:$F$25,0),FALSE)/HLOOKUP(2018,DEMANDS!$H$2:$CL$25,MATCH($E117,DEMANDS!$F$2:$F$25,0),FALSE)</f>
        <v>0.10350818841090048</v>
      </c>
      <c r="K117" s="10">
        <f>HLOOKUP(REG_TRA_DEMANDS!K$3,'BY-Demands'!$J$5:$AK$14,MATCH($E117,'BY-Demands'!$I$5:$I$14,0),FALSE)*HLOOKUP(REG_TRA_DEMANDS!$F117,DEMANDS!$H$2:$CL$25,MATCH($E117,DEMANDS!$F$2:$F$25,0),FALSE)/HLOOKUP(2018,DEMANDS!$H$2:$CL$25,MATCH($E117,DEMANDS!$F$2:$F$25,0),FALSE)</f>
        <v>8.8346834023682139E-2</v>
      </c>
      <c r="L117" s="10">
        <f>HLOOKUP(REG_TRA_DEMANDS!L$3,'BY-Demands'!$J$5:$AK$14,MATCH($E117,'BY-Demands'!$I$5:$I$14,0),FALSE)*HLOOKUP(REG_TRA_DEMANDS!$F117,DEMANDS!$H$2:$CL$25,MATCH($E117,DEMANDS!$F$2:$F$25,0),FALSE)/HLOOKUP(2018,DEMANDS!$H$2:$CL$25,MATCH($E117,DEMANDS!$F$2:$F$25,0),FALSE)</f>
        <v>4.2634333530703207E-2</v>
      </c>
      <c r="M117" s="10">
        <f>HLOOKUP(REG_TRA_DEMANDS!M$3,'BY-Demands'!$J$5:$AK$14,MATCH($E117,'BY-Demands'!$I$5:$I$14,0),FALSE)*HLOOKUP(REG_TRA_DEMANDS!$F117,DEMANDS!$H$2:$CL$25,MATCH($E117,DEMANDS!$F$2:$F$25,0),FALSE)/HLOOKUP(2018,DEMANDS!$H$2:$CL$25,MATCH($E117,DEMANDS!$F$2:$F$25,0),FALSE)</f>
        <v>0.13443797721652795</v>
      </c>
      <c r="N117" s="10">
        <f>HLOOKUP(REG_TRA_DEMANDS!N$3,'BY-Demands'!$J$5:$AK$14,MATCH($E117,'BY-Demands'!$I$5:$I$14,0),FALSE)*HLOOKUP(REG_TRA_DEMANDS!$F117,DEMANDS!$H$2:$CL$25,MATCH($E117,DEMANDS!$F$2:$F$25,0),FALSE)/HLOOKUP(2018,DEMANDS!$H$2:$CL$25,MATCH($E117,DEMANDS!$F$2:$F$25,0),FALSE)</f>
        <v>0.2034489993189261</v>
      </c>
      <c r="O117" s="10">
        <f>HLOOKUP(REG_TRA_DEMANDS!O$3,'BY-Demands'!$J$5:$AK$14,MATCH($E117,'BY-Demands'!$I$5:$I$14,0),FALSE)*HLOOKUP(REG_TRA_DEMANDS!$F117,DEMANDS!$H$2:$CL$25,MATCH($E117,DEMANDS!$F$2:$F$25,0),FALSE)/HLOOKUP(2018,DEMANDS!$H$2:$CL$25,MATCH($E117,DEMANDS!$F$2:$F$25,0),FALSE)</f>
        <v>8.1320560672990871E-2</v>
      </c>
      <c r="P117" s="10">
        <f>HLOOKUP(REG_TRA_DEMANDS!P$3,'BY-Demands'!$J$5:$AK$14,MATCH($E117,'BY-Demands'!$I$5:$I$14,0),FALSE)*HLOOKUP(REG_TRA_DEMANDS!$F117,DEMANDS!$H$2:$CL$25,MATCH($E117,DEMANDS!$F$2:$F$25,0),FALSE)/HLOOKUP(2018,DEMANDS!$H$2:$CL$25,MATCH($E117,DEMANDS!$F$2:$F$25,0),FALSE)</f>
        <v>9.259535114918227E-2</v>
      </c>
      <c r="Q117" s="10">
        <f>HLOOKUP(REG_TRA_DEMANDS!Q$3,'BY-Demands'!$J$5:$AK$14,MATCH($E117,'BY-Demands'!$I$5:$I$14,0),FALSE)*HLOOKUP(REG_TRA_DEMANDS!$F117,DEMANDS!$H$2:$CL$25,MATCH($E117,DEMANDS!$F$2:$F$25,0),FALSE)/HLOOKUP(2018,DEMANDS!$H$2:$CL$25,MATCH($E117,DEMANDS!$F$2:$F$25,0),FALSE)</f>
        <v>0.1561739457559746</v>
      </c>
      <c r="R117" s="10">
        <f>HLOOKUP(REG_TRA_DEMANDS!R$3,'BY-Demands'!$J$5:$AK$14,MATCH($E117,'BY-Demands'!$I$5:$I$14,0),FALSE)*HLOOKUP(REG_TRA_DEMANDS!$F117,DEMANDS!$H$2:$CL$25,MATCH($E117,DEMANDS!$F$2:$F$25,0),FALSE)/HLOOKUP(2018,DEMANDS!$H$2:$CL$25,MATCH($E117,DEMANDS!$F$2:$F$25,0),FALSE)</f>
        <v>0.14856249732367083</v>
      </c>
      <c r="S117" s="10">
        <f>HLOOKUP(REG_TRA_DEMANDS!S$3,'BY-Demands'!$J$5:$AK$14,MATCH($E117,'BY-Demands'!$I$5:$I$14,0),FALSE)*HLOOKUP(REG_TRA_DEMANDS!$F117,DEMANDS!$H$2:$CL$25,MATCH($E117,DEMANDS!$F$2:$F$25,0),FALSE)/HLOOKUP(2018,DEMANDS!$H$2:$CL$25,MATCH($E117,DEMANDS!$F$2:$F$25,0),FALSE)</f>
        <v>0.12393716162546302</v>
      </c>
      <c r="T117" s="10">
        <f>HLOOKUP(REG_TRA_DEMANDS!T$3,'BY-Demands'!$J$5:$AK$14,MATCH($E117,'BY-Demands'!$I$5:$I$14,0),FALSE)*HLOOKUP(REG_TRA_DEMANDS!$F117,DEMANDS!$H$2:$CL$25,MATCH($E117,DEMANDS!$F$2:$F$25,0),FALSE)/HLOOKUP(2018,DEMANDS!$H$2:$CL$25,MATCH($E117,DEMANDS!$F$2:$F$25,0),FALSE)</f>
        <v>0.56626172228967253</v>
      </c>
      <c r="U117" s="10">
        <f>HLOOKUP(REG_TRA_DEMANDS!U$3,'BY-Demands'!$J$5:$AK$14,MATCH($E117,'BY-Demands'!$I$5:$I$14,0),FALSE)*HLOOKUP(REG_TRA_DEMANDS!$F117,DEMANDS!$H$2:$CL$25,MATCH($E117,DEMANDS!$F$2:$F$25,0),FALSE)/HLOOKUP(2018,DEMANDS!$H$2:$CL$25,MATCH($E117,DEMANDS!$F$2:$F$25,0),FALSE)</f>
        <v>0.15407211368922183</v>
      </c>
      <c r="V117" s="10">
        <f>HLOOKUP(REG_TRA_DEMANDS!V$3,'BY-Demands'!$J$5:$AK$14,MATCH($E117,'BY-Demands'!$I$5:$I$14,0),FALSE)*HLOOKUP(REG_TRA_DEMANDS!$F117,DEMANDS!$H$2:$CL$25,MATCH($E117,DEMANDS!$F$2:$F$25,0),FALSE)/HLOOKUP(2018,DEMANDS!$H$2:$CL$25,MATCH($E117,DEMANDS!$F$2:$F$25,0),FALSE)</f>
        <v>0.20329775085754706</v>
      </c>
      <c r="W117" s="10">
        <f>HLOOKUP(REG_TRA_DEMANDS!W$3,'BY-Demands'!$J$5:$AK$14,MATCH($E117,'BY-Demands'!$I$5:$I$14,0),FALSE)*HLOOKUP(REG_TRA_DEMANDS!$F117,DEMANDS!$H$2:$CL$25,MATCH($E117,DEMANDS!$F$2:$F$25,0),FALSE)/HLOOKUP(2018,DEMANDS!$H$2:$CL$25,MATCH($E117,DEMANDS!$F$2:$F$25,0),FALSE)</f>
        <v>0.1664285914374839</v>
      </c>
      <c r="X117" s="10">
        <f>HLOOKUP(REG_TRA_DEMANDS!X$3,'BY-Demands'!$J$5:$AK$14,MATCH($E117,'BY-Demands'!$I$5:$I$14,0),FALSE)*HLOOKUP(REG_TRA_DEMANDS!$F117,DEMANDS!$H$2:$CL$25,MATCH($E117,DEMANDS!$F$2:$F$25,0),FALSE)/HLOOKUP(2018,DEMANDS!$H$2:$CL$25,MATCH($E117,DEMANDS!$F$2:$F$25,0),FALSE)</f>
        <v>0.1211823534426875</v>
      </c>
      <c r="Y117" s="10">
        <f>HLOOKUP(REG_TRA_DEMANDS!Y$3,'BY-Demands'!$J$5:$AK$14,MATCH($E117,'BY-Demands'!$I$5:$I$14,0),FALSE)*HLOOKUP(REG_TRA_DEMANDS!$F117,DEMANDS!$H$2:$CL$25,MATCH($E117,DEMANDS!$F$2:$F$25,0),FALSE)/HLOOKUP(2018,DEMANDS!$H$2:$CL$25,MATCH($E117,DEMANDS!$F$2:$F$25,0),FALSE)</f>
        <v>0.26917845135581459</v>
      </c>
      <c r="Z117" s="10">
        <f>HLOOKUP(REG_TRA_DEMANDS!Z$3,'BY-Demands'!$J$5:$AK$14,MATCH($E117,'BY-Demands'!$I$5:$I$14,0),FALSE)*HLOOKUP(REG_TRA_DEMANDS!$F117,DEMANDS!$H$2:$CL$25,MATCH($E117,DEMANDS!$F$2:$F$25,0),FALSE)/HLOOKUP(2018,DEMANDS!$H$2:$CL$25,MATCH($E117,DEMANDS!$F$2:$F$25,0),FALSE)</f>
        <v>3.3424866871965685E-2</v>
      </c>
      <c r="AA117" s="10">
        <f>HLOOKUP(REG_TRA_DEMANDS!AA$3,'BY-Demands'!$J$5:$AK$14,MATCH($E117,'BY-Demands'!$I$5:$I$14,0),FALSE)*HLOOKUP(REG_TRA_DEMANDS!$F117,DEMANDS!$H$2:$CL$25,MATCH($E117,DEMANDS!$F$2:$F$25,0),FALSE)/HLOOKUP(2018,DEMANDS!$H$2:$CL$25,MATCH($E117,DEMANDS!$F$2:$F$25,0),FALSE)</f>
        <v>0.1361309168911376</v>
      </c>
      <c r="AB117" s="10">
        <f>HLOOKUP(REG_TRA_DEMANDS!AB$3,'BY-Demands'!$J$5:$AK$14,MATCH($E117,'BY-Demands'!$I$5:$I$14,0),FALSE)*HLOOKUP(REG_TRA_DEMANDS!$F117,DEMANDS!$H$2:$CL$25,MATCH($E117,DEMANDS!$F$2:$F$25,0),FALSE)/HLOOKUP(2018,DEMANDS!$H$2:$CL$25,MATCH($E117,DEMANDS!$F$2:$F$25,0),FALSE)</f>
        <v>6.7325384077648098E-2</v>
      </c>
      <c r="AC117" s="10">
        <f>HLOOKUP(REG_TRA_DEMANDS!AC$3,'BY-Demands'!$J$5:$AK$14,MATCH($E117,'BY-Demands'!$I$5:$I$14,0),FALSE)*HLOOKUP(REG_TRA_DEMANDS!$F117,DEMANDS!$H$2:$CL$25,MATCH($E117,DEMANDS!$F$2:$F$25,0),FALSE)/HLOOKUP(2018,DEMANDS!$H$2:$CL$25,MATCH($E117,DEMANDS!$F$2:$F$25,0),FALSE)</f>
        <v>6.8359089079212107E-2</v>
      </c>
      <c r="AD117" s="10">
        <f>HLOOKUP(REG_TRA_DEMANDS!AD$3,'BY-Demands'!$J$5:$AK$14,MATCH($E117,'BY-Demands'!$I$5:$I$14,0),FALSE)*HLOOKUP(REG_TRA_DEMANDS!$F117,DEMANDS!$H$2:$CL$25,MATCH($E117,DEMANDS!$F$2:$F$25,0),FALSE)/HLOOKUP(2018,DEMANDS!$H$2:$CL$25,MATCH($E117,DEMANDS!$F$2:$F$25,0),FALSE)</f>
        <v>7.945863995877081E-2</v>
      </c>
      <c r="AE117" s="10">
        <f>HLOOKUP(REG_TRA_DEMANDS!AE$3,'BY-Demands'!$J$5:$AK$14,MATCH($E117,'BY-Demands'!$I$5:$I$14,0),FALSE)*HLOOKUP(REG_TRA_DEMANDS!$F117,DEMANDS!$H$2:$CL$25,MATCH($E117,DEMANDS!$F$2:$F$25,0),FALSE)/HLOOKUP(2018,DEMANDS!$H$2:$CL$25,MATCH($E117,DEMANDS!$F$2:$F$25,0),FALSE)</f>
        <v>0.16605203492329146</v>
      </c>
      <c r="AF117" s="10">
        <f>HLOOKUP(REG_TRA_DEMANDS!AF$3,'BY-Demands'!$J$5:$AK$14,MATCH($E117,'BY-Demands'!$I$5:$I$14,0),FALSE)*HLOOKUP(REG_TRA_DEMANDS!$F117,DEMANDS!$H$2:$CL$25,MATCH($E117,DEMANDS!$F$2:$F$25,0),FALSE)/HLOOKUP(2018,DEMANDS!$H$2:$CL$25,MATCH($E117,DEMANDS!$F$2:$F$25,0),FALSE)</f>
        <v>6.4031296898092727E-2</v>
      </c>
    </row>
    <row r="118" spans="4:32" x14ac:dyDescent="0.25">
      <c r="D118" s="1" t="s">
        <v>8</v>
      </c>
      <c r="E118" s="1" t="str">
        <f>DEMANDS!$F$21</f>
        <v>TTURS</v>
      </c>
      <c r="F118" s="1">
        <v>2026</v>
      </c>
      <c r="G118" s="10">
        <f>HLOOKUP(REG_TRA_DEMANDS!G$3,'BY-Demands'!$J$5:$AK$14,MATCH($E118,'BY-Demands'!$I$5:$I$14,0),FALSE)*HLOOKUP(REG_TRA_DEMANDS!$F118,DEMANDS!$H$2:$CL$25,MATCH($E118,DEMANDS!$F$2:$F$25,0),FALSE)/HLOOKUP(2018,DEMANDS!$H$2:$CL$25,MATCH($E118,DEMANDS!$F$2:$F$25,0),FALSE)</f>
        <v>4.7508289121326937E-2</v>
      </c>
      <c r="H118" s="10">
        <f>HLOOKUP(REG_TRA_DEMANDS!H$3,'BY-Demands'!$J$5:$AK$14,MATCH($E118,'BY-Demands'!$I$5:$I$14,0),FALSE)*HLOOKUP(REG_TRA_DEMANDS!$F118,DEMANDS!$H$2:$CL$25,MATCH($E118,DEMANDS!$F$2:$F$25,0),FALSE)/HLOOKUP(2018,DEMANDS!$H$2:$CL$25,MATCH($E118,DEMANDS!$F$2:$F$25,0),FALSE)</f>
        <v>1.1243364175195329</v>
      </c>
      <c r="I118" s="10">
        <f>HLOOKUP(REG_TRA_DEMANDS!I$3,'BY-Demands'!$J$5:$AK$14,MATCH($E118,'BY-Demands'!$I$5:$I$14,0),FALSE)*HLOOKUP(REG_TRA_DEMANDS!$F118,DEMANDS!$H$2:$CL$25,MATCH($E118,DEMANDS!$F$2:$F$25,0),FALSE)/HLOOKUP(2018,DEMANDS!$H$2:$CL$25,MATCH($E118,DEMANDS!$F$2:$F$25,0),FALSE)</f>
        <v>0.18567386290050805</v>
      </c>
      <c r="J118" s="10">
        <f>HLOOKUP(REG_TRA_DEMANDS!J$3,'BY-Demands'!$J$5:$AK$14,MATCH($E118,'BY-Demands'!$I$5:$I$14,0),FALSE)*HLOOKUP(REG_TRA_DEMANDS!$F118,DEMANDS!$H$2:$CL$25,MATCH($E118,DEMANDS!$F$2:$F$25,0),FALSE)/HLOOKUP(2018,DEMANDS!$H$2:$CL$25,MATCH($E118,DEMANDS!$F$2:$F$25,0),FALSE)</f>
        <v>8.2806550728720396E-2</v>
      </c>
      <c r="K118" s="10">
        <f>HLOOKUP(REG_TRA_DEMANDS!K$3,'BY-Demands'!$J$5:$AK$14,MATCH($E118,'BY-Demands'!$I$5:$I$14,0),FALSE)*HLOOKUP(REG_TRA_DEMANDS!$F118,DEMANDS!$H$2:$CL$25,MATCH($E118,DEMANDS!$F$2:$F$25,0),FALSE)/HLOOKUP(2018,DEMANDS!$H$2:$CL$25,MATCH($E118,DEMANDS!$F$2:$F$25,0),FALSE)</f>
        <v>7.067746721894573E-2</v>
      </c>
      <c r="L118" s="10">
        <f>HLOOKUP(REG_TRA_DEMANDS!L$3,'BY-Demands'!$J$5:$AK$14,MATCH($E118,'BY-Demands'!$I$5:$I$14,0),FALSE)*HLOOKUP(REG_TRA_DEMANDS!$F118,DEMANDS!$H$2:$CL$25,MATCH($E118,DEMANDS!$F$2:$F$25,0),FALSE)/HLOOKUP(2018,DEMANDS!$H$2:$CL$25,MATCH($E118,DEMANDS!$F$2:$F$25,0),FALSE)</f>
        <v>3.4107466824562574E-2</v>
      </c>
      <c r="M118" s="10">
        <f>HLOOKUP(REG_TRA_DEMANDS!M$3,'BY-Demands'!$J$5:$AK$14,MATCH($E118,'BY-Demands'!$I$5:$I$14,0),FALSE)*HLOOKUP(REG_TRA_DEMANDS!$F118,DEMANDS!$H$2:$CL$25,MATCH($E118,DEMANDS!$F$2:$F$25,0),FALSE)/HLOOKUP(2018,DEMANDS!$H$2:$CL$25,MATCH($E118,DEMANDS!$F$2:$F$25,0),FALSE)</f>
        <v>0.10755038177322238</v>
      </c>
      <c r="N118" s="10">
        <f>HLOOKUP(REG_TRA_DEMANDS!N$3,'BY-Demands'!$J$5:$AK$14,MATCH($E118,'BY-Demands'!$I$5:$I$14,0),FALSE)*HLOOKUP(REG_TRA_DEMANDS!$F118,DEMANDS!$H$2:$CL$25,MATCH($E118,DEMANDS!$F$2:$F$25,0),FALSE)/HLOOKUP(2018,DEMANDS!$H$2:$CL$25,MATCH($E118,DEMANDS!$F$2:$F$25,0),FALSE)</f>
        <v>0.16275919945514089</v>
      </c>
      <c r="O118" s="10">
        <f>HLOOKUP(REG_TRA_DEMANDS!O$3,'BY-Demands'!$J$5:$AK$14,MATCH($E118,'BY-Demands'!$I$5:$I$14,0),FALSE)*HLOOKUP(REG_TRA_DEMANDS!$F118,DEMANDS!$H$2:$CL$25,MATCH($E118,DEMANDS!$F$2:$F$25,0),FALSE)/HLOOKUP(2018,DEMANDS!$H$2:$CL$25,MATCH($E118,DEMANDS!$F$2:$F$25,0),FALSE)</f>
        <v>6.5056448538392708E-2</v>
      </c>
      <c r="P118" s="10">
        <f>HLOOKUP(REG_TRA_DEMANDS!P$3,'BY-Demands'!$J$5:$AK$14,MATCH($E118,'BY-Demands'!$I$5:$I$14,0),FALSE)*HLOOKUP(REG_TRA_DEMANDS!$F118,DEMANDS!$H$2:$CL$25,MATCH($E118,DEMANDS!$F$2:$F$25,0),FALSE)/HLOOKUP(2018,DEMANDS!$H$2:$CL$25,MATCH($E118,DEMANDS!$F$2:$F$25,0),FALSE)</f>
        <v>7.4076280919345816E-2</v>
      </c>
      <c r="Q118" s="10">
        <f>HLOOKUP(REG_TRA_DEMANDS!Q$3,'BY-Demands'!$J$5:$AK$14,MATCH($E118,'BY-Demands'!$I$5:$I$14,0),FALSE)*HLOOKUP(REG_TRA_DEMANDS!$F118,DEMANDS!$H$2:$CL$25,MATCH($E118,DEMANDS!$F$2:$F$25,0),FALSE)/HLOOKUP(2018,DEMANDS!$H$2:$CL$25,MATCH($E118,DEMANDS!$F$2:$F$25,0),FALSE)</f>
        <v>0.12493915660477971</v>
      </c>
      <c r="R118" s="10">
        <f>HLOOKUP(REG_TRA_DEMANDS!R$3,'BY-Demands'!$J$5:$AK$14,MATCH($E118,'BY-Demands'!$I$5:$I$14,0),FALSE)*HLOOKUP(REG_TRA_DEMANDS!$F118,DEMANDS!$H$2:$CL$25,MATCH($E118,DEMANDS!$F$2:$F$25,0),FALSE)/HLOOKUP(2018,DEMANDS!$H$2:$CL$25,MATCH($E118,DEMANDS!$F$2:$F$25,0),FALSE)</f>
        <v>0.11884999785893667</v>
      </c>
      <c r="S118" s="10">
        <f>HLOOKUP(REG_TRA_DEMANDS!S$3,'BY-Demands'!$J$5:$AK$14,MATCH($E118,'BY-Demands'!$I$5:$I$14,0),FALSE)*HLOOKUP(REG_TRA_DEMANDS!$F118,DEMANDS!$H$2:$CL$25,MATCH($E118,DEMANDS!$F$2:$F$25,0),FALSE)/HLOOKUP(2018,DEMANDS!$H$2:$CL$25,MATCH($E118,DEMANDS!$F$2:$F$25,0),FALSE)</f>
        <v>9.9149729300370429E-2</v>
      </c>
      <c r="T118" s="10">
        <f>HLOOKUP(REG_TRA_DEMANDS!T$3,'BY-Demands'!$J$5:$AK$14,MATCH($E118,'BY-Demands'!$I$5:$I$14,0),FALSE)*HLOOKUP(REG_TRA_DEMANDS!$F118,DEMANDS!$H$2:$CL$25,MATCH($E118,DEMANDS!$F$2:$F$25,0),FALSE)/HLOOKUP(2018,DEMANDS!$H$2:$CL$25,MATCH($E118,DEMANDS!$F$2:$F$25,0),FALSE)</f>
        <v>0.45300937783173806</v>
      </c>
      <c r="U118" s="10">
        <f>HLOOKUP(REG_TRA_DEMANDS!U$3,'BY-Demands'!$J$5:$AK$14,MATCH($E118,'BY-Demands'!$I$5:$I$14,0),FALSE)*HLOOKUP(REG_TRA_DEMANDS!$F118,DEMANDS!$H$2:$CL$25,MATCH($E118,DEMANDS!$F$2:$F$25,0),FALSE)/HLOOKUP(2018,DEMANDS!$H$2:$CL$25,MATCH($E118,DEMANDS!$F$2:$F$25,0),FALSE)</f>
        <v>0.12325769095137748</v>
      </c>
      <c r="V118" s="10">
        <f>HLOOKUP(REG_TRA_DEMANDS!V$3,'BY-Demands'!$J$5:$AK$14,MATCH($E118,'BY-Demands'!$I$5:$I$14,0),FALSE)*HLOOKUP(REG_TRA_DEMANDS!$F118,DEMANDS!$H$2:$CL$25,MATCH($E118,DEMANDS!$F$2:$F$25,0),FALSE)/HLOOKUP(2018,DEMANDS!$H$2:$CL$25,MATCH($E118,DEMANDS!$F$2:$F$25,0),FALSE)</f>
        <v>0.16263820068603765</v>
      </c>
      <c r="W118" s="10">
        <f>HLOOKUP(REG_TRA_DEMANDS!W$3,'BY-Demands'!$J$5:$AK$14,MATCH($E118,'BY-Demands'!$I$5:$I$14,0),FALSE)*HLOOKUP(REG_TRA_DEMANDS!$F118,DEMANDS!$H$2:$CL$25,MATCH($E118,DEMANDS!$F$2:$F$25,0),FALSE)/HLOOKUP(2018,DEMANDS!$H$2:$CL$25,MATCH($E118,DEMANDS!$F$2:$F$25,0),FALSE)</f>
        <v>0.13314287314998713</v>
      </c>
      <c r="X118" s="10">
        <f>HLOOKUP(REG_TRA_DEMANDS!X$3,'BY-Demands'!$J$5:$AK$14,MATCH($E118,'BY-Demands'!$I$5:$I$14,0),FALSE)*HLOOKUP(REG_TRA_DEMANDS!$F118,DEMANDS!$H$2:$CL$25,MATCH($E118,DEMANDS!$F$2:$F$25,0),FALSE)/HLOOKUP(2018,DEMANDS!$H$2:$CL$25,MATCH($E118,DEMANDS!$F$2:$F$25,0),FALSE)</f>
        <v>9.6945882754150017E-2</v>
      </c>
      <c r="Y118" s="10">
        <f>HLOOKUP(REG_TRA_DEMANDS!Y$3,'BY-Demands'!$J$5:$AK$14,MATCH($E118,'BY-Demands'!$I$5:$I$14,0),FALSE)*HLOOKUP(REG_TRA_DEMANDS!$F118,DEMANDS!$H$2:$CL$25,MATCH($E118,DEMANDS!$F$2:$F$25,0),FALSE)/HLOOKUP(2018,DEMANDS!$H$2:$CL$25,MATCH($E118,DEMANDS!$F$2:$F$25,0),FALSE)</f>
        <v>0.21534276108465167</v>
      </c>
      <c r="Z118" s="10">
        <f>HLOOKUP(REG_TRA_DEMANDS!Z$3,'BY-Demands'!$J$5:$AK$14,MATCH($E118,'BY-Demands'!$I$5:$I$14,0),FALSE)*HLOOKUP(REG_TRA_DEMANDS!$F118,DEMANDS!$H$2:$CL$25,MATCH($E118,DEMANDS!$F$2:$F$25,0),FALSE)/HLOOKUP(2018,DEMANDS!$H$2:$CL$25,MATCH($E118,DEMANDS!$F$2:$F$25,0),FALSE)</f>
        <v>2.673989349757255E-2</v>
      </c>
      <c r="AA118" s="10">
        <f>HLOOKUP(REG_TRA_DEMANDS!AA$3,'BY-Demands'!$J$5:$AK$14,MATCH($E118,'BY-Demands'!$I$5:$I$14,0),FALSE)*HLOOKUP(REG_TRA_DEMANDS!$F118,DEMANDS!$H$2:$CL$25,MATCH($E118,DEMANDS!$F$2:$F$25,0),FALSE)/HLOOKUP(2018,DEMANDS!$H$2:$CL$25,MATCH($E118,DEMANDS!$F$2:$F$25,0),FALSE)</f>
        <v>0.10890473351291009</v>
      </c>
      <c r="AB118" s="10">
        <f>HLOOKUP(REG_TRA_DEMANDS!AB$3,'BY-Demands'!$J$5:$AK$14,MATCH($E118,'BY-Demands'!$I$5:$I$14,0),FALSE)*HLOOKUP(REG_TRA_DEMANDS!$F118,DEMANDS!$H$2:$CL$25,MATCH($E118,DEMANDS!$F$2:$F$25,0),FALSE)/HLOOKUP(2018,DEMANDS!$H$2:$CL$25,MATCH($E118,DEMANDS!$F$2:$F$25,0),FALSE)</f>
        <v>5.386030726211849E-2</v>
      </c>
      <c r="AC118" s="10">
        <f>HLOOKUP(REG_TRA_DEMANDS!AC$3,'BY-Demands'!$J$5:$AK$14,MATCH($E118,'BY-Demands'!$I$5:$I$14,0),FALSE)*HLOOKUP(REG_TRA_DEMANDS!$F118,DEMANDS!$H$2:$CL$25,MATCH($E118,DEMANDS!$F$2:$F$25,0),FALSE)/HLOOKUP(2018,DEMANDS!$H$2:$CL$25,MATCH($E118,DEMANDS!$F$2:$F$25,0),FALSE)</f>
        <v>5.4687271263369697E-2</v>
      </c>
      <c r="AD118" s="10">
        <f>HLOOKUP(REG_TRA_DEMANDS!AD$3,'BY-Demands'!$J$5:$AK$14,MATCH($E118,'BY-Demands'!$I$5:$I$14,0),FALSE)*HLOOKUP(REG_TRA_DEMANDS!$F118,DEMANDS!$H$2:$CL$25,MATCH($E118,DEMANDS!$F$2:$F$25,0),FALSE)/HLOOKUP(2018,DEMANDS!$H$2:$CL$25,MATCH($E118,DEMANDS!$F$2:$F$25,0),FALSE)</f>
        <v>6.3566911967016665E-2</v>
      </c>
      <c r="AE118" s="10">
        <f>HLOOKUP(REG_TRA_DEMANDS!AE$3,'BY-Demands'!$J$5:$AK$14,MATCH($E118,'BY-Demands'!$I$5:$I$14,0),FALSE)*HLOOKUP(REG_TRA_DEMANDS!$F118,DEMANDS!$H$2:$CL$25,MATCH($E118,DEMANDS!$F$2:$F$25,0),FALSE)/HLOOKUP(2018,DEMANDS!$H$2:$CL$25,MATCH($E118,DEMANDS!$F$2:$F$25,0),FALSE)</f>
        <v>0.13284162793863316</v>
      </c>
      <c r="AF118" s="10">
        <f>HLOOKUP(REG_TRA_DEMANDS!AF$3,'BY-Demands'!$J$5:$AK$14,MATCH($E118,'BY-Demands'!$I$5:$I$14,0),FALSE)*HLOOKUP(REG_TRA_DEMANDS!$F118,DEMANDS!$H$2:$CL$25,MATCH($E118,DEMANDS!$F$2:$F$25,0),FALSE)/HLOOKUP(2018,DEMANDS!$H$2:$CL$25,MATCH($E118,DEMANDS!$F$2:$F$25,0),FALSE)</f>
        <v>5.1225037518474188E-2</v>
      </c>
    </row>
    <row r="119" spans="4:32" x14ac:dyDescent="0.25">
      <c r="D119" s="1" t="s">
        <v>8</v>
      </c>
      <c r="E119" s="1" t="str">
        <f>DEMANDS!$F$21</f>
        <v>TTURS</v>
      </c>
      <c r="F119" s="1">
        <v>2027</v>
      </c>
      <c r="G119" s="10">
        <f>HLOOKUP(REG_TRA_DEMANDS!G$3,'BY-Demands'!$J$5:$AK$14,MATCH($E119,'BY-Demands'!$I$5:$I$14,0),FALSE)*HLOOKUP(REG_TRA_DEMANDS!$F119,DEMANDS!$H$2:$CL$25,MATCH($E119,DEMANDS!$F$2:$F$25,0),FALSE)/HLOOKUP(2018,DEMANDS!$H$2:$CL$25,MATCH($E119,DEMANDS!$F$2:$F$25,0),FALSE)</f>
        <v>3.5631216840995204E-2</v>
      </c>
      <c r="H119" s="10">
        <f>HLOOKUP(REG_TRA_DEMANDS!H$3,'BY-Demands'!$J$5:$AK$14,MATCH($E119,'BY-Demands'!$I$5:$I$14,0),FALSE)*HLOOKUP(REG_TRA_DEMANDS!$F119,DEMANDS!$H$2:$CL$25,MATCH($E119,DEMANDS!$F$2:$F$25,0),FALSE)/HLOOKUP(2018,DEMANDS!$H$2:$CL$25,MATCH($E119,DEMANDS!$F$2:$F$25,0),FALSE)</f>
        <v>0.84325231313964988</v>
      </c>
      <c r="I119" s="10">
        <f>HLOOKUP(REG_TRA_DEMANDS!I$3,'BY-Demands'!$J$5:$AK$14,MATCH($E119,'BY-Demands'!$I$5:$I$14,0),FALSE)*HLOOKUP(REG_TRA_DEMANDS!$F119,DEMANDS!$H$2:$CL$25,MATCH($E119,DEMANDS!$F$2:$F$25,0),FALSE)/HLOOKUP(2018,DEMANDS!$H$2:$CL$25,MATCH($E119,DEMANDS!$F$2:$F$25,0),FALSE)</f>
        <v>0.13925539717538107</v>
      </c>
      <c r="J119" s="10">
        <f>HLOOKUP(REG_TRA_DEMANDS!J$3,'BY-Demands'!$J$5:$AK$14,MATCH($E119,'BY-Demands'!$I$5:$I$14,0),FALSE)*HLOOKUP(REG_TRA_DEMANDS!$F119,DEMANDS!$H$2:$CL$25,MATCH($E119,DEMANDS!$F$2:$F$25,0),FALSE)/HLOOKUP(2018,DEMANDS!$H$2:$CL$25,MATCH($E119,DEMANDS!$F$2:$F$25,0),FALSE)</f>
        <v>6.2104913046540311E-2</v>
      </c>
      <c r="K119" s="10">
        <f>HLOOKUP(REG_TRA_DEMANDS!K$3,'BY-Demands'!$J$5:$AK$14,MATCH($E119,'BY-Demands'!$I$5:$I$14,0),FALSE)*HLOOKUP(REG_TRA_DEMANDS!$F119,DEMANDS!$H$2:$CL$25,MATCH($E119,DEMANDS!$F$2:$F$25,0),FALSE)/HLOOKUP(2018,DEMANDS!$H$2:$CL$25,MATCH($E119,DEMANDS!$F$2:$F$25,0),FALSE)</f>
        <v>5.3008100414209308E-2</v>
      </c>
      <c r="L119" s="10">
        <f>HLOOKUP(REG_TRA_DEMANDS!L$3,'BY-Demands'!$J$5:$AK$14,MATCH($E119,'BY-Demands'!$I$5:$I$14,0),FALSE)*HLOOKUP(REG_TRA_DEMANDS!$F119,DEMANDS!$H$2:$CL$25,MATCH($E119,DEMANDS!$F$2:$F$25,0),FALSE)/HLOOKUP(2018,DEMANDS!$H$2:$CL$25,MATCH($E119,DEMANDS!$F$2:$F$25,0),FALSE)</f>
        <v>2.5580600118421937E-2</v>
      </c>
      <c r="M119" s="10">
        <f>HLOOKUP(REG_TRA_DEMANDS!M$3,'BY-Demands'!$J$5:$AK$14,MATCH($E119,'BY-Demands'!$I$5:$I$14,0),FALSE)*HLOOKUP(REG_TRA_DEMANDS!$F119,DEMANDS!$H$2:$CL$25,MATCH($E119,DEMANDS!$F$2:$F$25,0),FALSE)/HLOOKUP(2018,DEMANDS!$H$2:$CL$25,MATCH($E119,DEMANDS!$F$2:$F$25,0),FALSE)</f>
        <v>8.0662786329916789E-2</v>
      </c>
      <c r="N119" s="10">
        <f>HLOOKUP(REG_TRA_DEMANDS!N$3,'BY-Demands'!$J$5:$AK$14,MATCH($E119,'BY-Demands'!$I$5:$I$14,0),FALSE)*HLOOKUP(REG_TRA_DEMANDS!$F119,DEMANDS!$H$2:$CL$25,MATCH($E119,DEMANDS!$F$2:$F$25,0),FALSE)/HLOOKUP(2018,DEMANDS!$H$2:$CL$25,MATCH($E119,DEMANDS!$F$2:$F$25,0),FALSE)</f>
        <v>0.1220693995913557</v>
      </c>
      <c r="O119" s="10">
        <f>HLOOKUP(REG_TRA_DEMANDS!O$3,'BY-Demands'!$J$5:$AK$14,MATCH($E119,'BY-Demands'!$I$5:$I$14,0),FALSE)*HLOOKUP(REG_TRA_DEMANDS!$F119,DEMANDS!$H$2:$CL$25,MATCH($E119,DEMANDS!$F$2:$F$25,0),FALSE)/HLOOKUP(2018,DEMANDS!$H$2:$CL$25,MATCH($E119,DEMANDS!$F$2:$F$25,0),FALSE)</f>
        <v>4.8792336403794545E-2</v>
      </c>
      <c r="P119" s="10">
        <f>HLOOKUP(REG_TRA_DEMANDS!P$3,'BY-Demands'!$J$5:$AK$14,MATCH($E119,'BY-Demands'!$I$5:$I$14,0),FALSE)*HLOOKUP(REG_TRA_DEMANDS!$F119,DEMANDS!$H$2:$CL$25,MATCH($E119,DEMANDS!$F$2:$F$25,0),FALSE)/HLOOKUP(2018,DEMANDS!$H$2:$CL$25,MATCH($E119,DEMANDS!$F$2:$F$25,0),FALSE)</f>
        <v>5.5557210689509376E-2</v>
      </c>
      <c r="Q119" s="10">
        <f>HLOOKUP(REG_TRA_DEMANDS!Q$3,'BY-Demands'!$J$5:$AK$14,MATCH($E119,'BY-Demands'!$I$5:$I$14,0),FALSE)*HLOOKUP(REG_TRA_DEMANDS!$F119,DEMANDS!$H$2:$CL$25,MATCH($E119,DEMANDS!$F$2:$F$25,0),FALSE)/HLOOKUP(2018,DEMANDS!$H$2:$CL$25,MATCH($E119,DEMANDS!$F$2:$F$25,0),FALSE)</f>
        <v>9.3704367453584805E-2</v>
      </c>
      <c r="R119" s="10">
        <f>HLOOKUP(REG_TRA_DEMANDS!R$3,'BY-Demands'!$J$5:$AK$14,MATCH($E119,'BY-Demands'!$I$5:$I$14,0),FALSE)*HLOOKUP(REG_TRA_DEMANDS!$F119,DEMANDS!$H$2:$CL$25,MATCH($E119,DEMANDS!$F$2:$F$25,0),FALSE)/HLOOKUP(2018,DEMANDS!$H$2:$CL$25,MATCH($E119,DEMANDS!$F$2:$F$25,0),FALSE)</f>
        <v>8.9137498394202527E-2</v>
      </c>
      <c r="S119" s="10">
        <f>HLOOKUP(REG_TRA_DEMANDS!S$3,'BY-Demands'!$J$5:$AK$14,MATCH($E119,'BY-Demands'!$I$5:$I$14,0),FALSE)*HLOOKUP(REG_TRA_DEMANDS!$F119,DEMANDS!$H$2:$CL$25,MATCH($E119,DEMANDS!$F$2:$F$25,0),FALSE)/HLOOKUP(2018,DEMANDS!$H$2:$CL$25,MATCH($E119,DEMANDS!$F$2:$F$25,0),FALSE)</f>
        <v>7.4362296975277839E-2</v>
      </c>
      <c r="T119" s="10">
        <f>HLOOKUP(REG_TRA_DEMANDS!T$3,'BY-Demands'!$J$5:$AK$14,MATCH($E119,'BY-Demands'!$I$5:$I$14,0),FALSE)*HLOOKUP(REG_TRA_DEMANDS!$F119,DEMANDS!$H$2:$CL$25,MATCH($E119,DEMANDS!$F$2:$F$25,0),FALSE)/HLOOKUP(2018,DEMANDS!$H$2:$CL$25,MATCH($E119,DEMANDS!$F$2:$F$25,0),FALSE)</f>
        <v>0.33975703337380364</v>
      </c>
      <c r="U119" s="10">
        <f>HLOOKUP(REG_TRA_DEMANDS!U$3,'BY-Demands'!$J$5:$AK$14,MATCH($E119,'BY-Demands'!$I$5:$I$14,0),FALSE)*HLOOKUP(REG_TRA_DEMANDS!$F119,DEMANDS!$H$2:$CL$25,MATCH($E119,DEMANDS!$F$2:$F$25,0),FALSE)/HLOOKUP(2018,DEMANDS!$H$2:$CL$25,MATCH($E119,DEMANDS!$F$2:$F$25,0),FALSE)</f>
        <v>9.2443268213533131E-2</v>
      </c>
      <c r="V119" s="10">
        <f>HLOOKUP(REG_TRA_DEMANDS!V$3,'BY-Demands'!$J$5:$AK$14,MATCH($E119,'BY-Demands'!$I$5:$I$14,0),FALSE)*HLOOKUP(REG_TRA_DEMANDS!$F119,DEMANDS!$H$2:$CL$25,MATCH($E119,DEMANDS!$F$2:$F$25,0),FALSE)/HLOOKUP(2018,DEMANDS!$H$2:$CL$25,MATCH($E119,DEMANDS!$F$2:$F$25,0),FALSE)</f>
        <v>0.12197865051452828</v>
      </c>
      <c r="W119" s="10">
        <f>HLOOKUP(REG_TRA_DEMANDS!W$3,'BY-Demands'!$J$5:$AK$14,MATCH($E119,'BY-Demands'!$I$5:$I$14,0),FALSE)*HLOOKUP(REG_TRA_DEMANDS!$F119,DEMANDS!$H$2:$CL$25,MATCH($E119,DEMANDS!$F$2:$F$25,0),FALSE)/HLOOKUP(2018,DEMANDS!$H$2:$CL$25,MATCH($E119,DEMANDS!$F$2:$F$25,0),FALSE)</f>
        <v>9.9857154862490374E-2</v>
      </c>
      <c r="X119" s="10">
        <f>HLOOKUP(REG_TRA_DEMANDS!X$3,'BY-Demands'!$J$5:$AK$14,MATCH($E119,'BY-Demands'!$I$5:$I$14,0),FALSE)*HLOOKUP(REG_TRA_DEMANDS!$F119,DEMANDS!$H$2:$CL$25,MATCH($E119,DEMANDS!$F$2:$F$25,0),FALSE)/HLOOKUP(2018,DEMANDS!$H$2:$CL$25,MATCH($E119,DEMANDS!$F$2:$F$25,0),FALSE)</f>
        <v>7.270941206561253E-2</v>
      </c>
      <c r="Y119" s="10">
        <f>HLOOKUP(REG_TRA_DEMANDS!Y$3,'BY-Demands'!$J$5:$AK$14,MATCH($E119,'BY-Demands'!$I$5:$I$14,0),FALSE)*HLOOKUP(REG_TRA_DEMANDS!$F119,DEMANDS!$H$2:$CL$25,MATCH($E119,DEMANDS!$F$2:$F$25,0),FALSE)/HLOOKUP(2018,DEMANDS!$H$2:$CL$25,MATCH($E119,DEMANDS!$F$2:$F$25,0),FALSE)</f>
        <v>0.16150707081348881</v>
      </c>
      <c r="Z119" s="10">
        <f>HLOOKUP(REG_TRA_DEMANDS!Z$3,'BY-Demands'!$J$5:$AK$14,MATCH($E119,'BY-Demands'!$I$5:$I$14,0),FALSE)*HLOOKUP(REG_TRA_DEMANDS!$F119,DEMANDS!$H$2:$CL$25,MATCH($E119,DEMANDS!$F$2:$F$25,0),FALSE)/HLOOKUP(2018,DEMANDS!$H$2:$CL$25,MATCH($E119,DEMANDS!$F$2:$F$25,0),FALSE)</f>
        <v>2.0054920123179418E-2</v>
      </c>
      <c r="AA119" s="10">
        <f>HLOOKUP(REG_TRA_DEMANDS!AA$3,'BY-Demands'!$J$5:$AK$14,MATCH($E119,'BY-Demands'!$I$5:$I$14,0),FALSE)*HLOOKUP(REG_TRA_DEMANDS!$F119,DEMANDS!$H$2:$CL$25,MATCH($E119,DEMANDS!$F$2:$F$25,0),FALSE)/HLOOKUP(2018,DEMANDS!$H$2:$CL$25,MATCH($E119,DEMANDS!$F$2:$F$25,0),FALSE)</f>
        <v>8.1678550134682601E-2</v>
      </c>
      <c r="AB119" s="10">
        <f>HLOOKUP(REG_TRA_DEMANDS!AB$3,'BY-Demands'!$J$5:$AK$14,MATCH($E119,'BY-Demands'!$I$5:$I$14,0),FALSE)*HLOOKUP(REG_TRA_DEMANDS!$F119,DEMANDS!$H$2:$CL$25,MATCH($E119,DEMANDS!$F$2:$F$25,0),FALSE)/HLOOKUP(2018,DEMANDS!$H$2:$CL$25,MATCH($E119,DEMANDS!$F$2:$F$25,0),FALSE)</f>
        <v>4.0395230446588874E-2</v>
      </c>
      <c r="AC119" s="10">
        <f>HLOOKUP(REG_TRA_DEMANDS!AC$3,'BY-Demands'!$J$5:$AK$14,MATCH($E119,'BY-Demands'!$I$5:$I$14,0),FALSE)*HLOOKUP(REG_TRA_DEMANDS!$F119,DEMANDS!$H$2:$CL$25,MATCH($E119,DEMANDS!$F$2:$F$25,0),FALSE)/HLOOKUP(2018,DEMANDS!$H$2:$CL$25,MATCH($E119,DEMANDS!$F$2:$F$25,0),FALSE)</f>
        <v>4.1015453447527279E-2</v>
      </c>
      <c r="AD119" s="10">
        <f>HLOOKUP(REG_TRA_DEMANDS!AD$3,'BY-Demands'!$J$5:$AK$14,MATCH($E119,'BY-Demands'!$I$5:$I$14,0),FALSE)*HLOOKUP(REG_TRA_DEMANDS!$F119,DEMANDS!$H$2:$CL$25,MATCH($E119,DEMANDS!$F$2:$F$25,0),FALSE)/HLOOKUP(2018,DEMANDS!$H$2:$CL$25,MATCH($E119,DEMANDS!$F$2:$F$25,0),FALSE)</f>
        <v>4.7675183975262513E-2</v>
      </c>
      <c r="AE119" s="10">
        <f>HLOOKUP(REG_TRA_DEMANDS!AE$3,'BY-Demands'!$J$5:$AK$14,MATCH($E119,'BY-Demands'!$I$5:$I$14,0),FALSE)*HLOOKUP(REG_TRA_DEMANDS!$F119,DEMANDS!$H$2:$CL$25,MATCH($E119,DEMANDS!$F$2:$F$25,0),FALSE)/HLOOKUP(2018,DEMANDS!$H$2:$CL$25,MATCH($E119,DEMANDS!$F$2:$F$25,0),FALSE)</f>
        <v>9.9631220953974906E-2</v>
      </c>
      <c r="AF119" s="10">
        <f>HLOOKUP(REG_TRA_DEMANDS!AF$3,'BY-Demands'!$J$5:$AK$14,MATCH($E119,'BY-Demands'!$I$5:$I$14,0),FALSE)*HLOOKUP(REG_TRA_DEMANDS!$F119,DEMANDS!$H$2:$CL$25,MATCH($E119,DEMANDS!$F$2:$F$25,0),FALSE)/HLOOKUP(2018,DEMANDS!$H$2:$CL$25,MATCH($E119,DEMANDS!$F$2:$F$25,0),FALSE)</f>
        <v>3.841877813885565E-2</v>
      </c>
    </row>
    <row r="120" spans="4:32" x14ac:dyDescent="0.25">
      <c r="D120" s="1" t="s">
        <v>8</v>
      </c>
      <c r="E120" s="1" t="str">
        <f>DEMANDS!$F$21</f>
        <v>TTURS</v>
      </c>
      <c r="F120" s="1">
        <v>2028</v>
      </c>
      <c r="G120" s="10">
        <f>HLOOKUP(REG_TRA_DEMANDS!G$3,'BY-Demands'!$J$5:$AK$14,MATCH($E120,'BY-Demands'!$I$5:$I$14,0),FALSE)*HLOOKUP(REG_TRA_DEMANDS!$F120,DEMANDS!$H$2:$CL$25,MATCH($E120,DEMANDS!$F$2:$F$25,0),FALSE)/HLOOKUP(2018,DEMANDS!$H$2:$CL$25,MATCH($E120,DEMANDS!$F$2:$F$25,0),FALSE)</f>
        <v>2.3754144560663486E-2</v>
      </c>
      <c r="H120" s="10">
        <f>HLOOKUP(REG_TRA_DEMANDS!H$3,'BY-Demands'!$J$5:$AK$14,MATCH($E120,'BY-Demands'!$I$5:$I$14,0),FALSE)*HLOOKUP(REG_TRA_DEMANDS!$F120,DEMANDS!$H$2:$CL$25,MATCH($E120,DEMANDS!$F$2:$F$25,0),FALSE)/HLOOKUP(2018,DEMANDS!$H$2:$CL$25,MATCH($E120,DEMANDS!$F$2:$F$25,0),FALSE)</f>
        <v>0.56216820875976692</v>
      </c>
      <c r="I120" s="10">
        <f>HLOOKUP(REG_TRA_DEMANDS!I$3,'BY-Demands'!$J$5:$AK$14,MATCH($E120,'BY-Demands'!$I$5:$I$14,0),FALSE)*HLOOKUP(REG_TRA_DEMANDS!$F120,DEMANDS!$H$2:$CL$25,MATCH($E120,DEMANDS!$F$2:$F$25,0),FALSE)/HLOOKUP(2018,DEMANDS!$H$2:$CL$25,MATCH($E120,DEMANDS!$F$2:$F$25,0),FALSE)</f>
        <v>9.2836931450254095E-2</v>
      </c>
      <c r="J120" s="10">
        <f>HLOOKUP(REG_TRA_DEMANDS!J$3,'BY-Demands'!$J$5:$AK$14,MATCH($E120,'BY-Demands'!$I$5:$I$14,0),FALSE)*HLOOKUP(REG_TRA_DEMANDS!$F120,DEMANDS!$H$2:$CL$25,MATCH($E120,DEMANDS!$F$2:$F$25,0),FALSE)/HLOOKUP(2018,DEMANDS!$H$2:$CL$25,MATCH($E120,DEMANDS!$F$2:$F$25,0),FALSE)</f>
        <v>4.1403275364360233E-2</v>
      </c>
      <c r="K120" s="10">
        <f>HLOOKUP(REG_TRA_DEMANDS!K$3,'BY-Demands'!$J$5:$AK$14,MATCH($E120,'BY-Demands'!$I$5:$I$14,0),FALSE)*HLOOKUP(REG_TRA_DEMANDS!$F120,DEMANDS!$H$2:$CL$25,MATCH($E120,DEMANDS!$F$2:$F$25,0),FALSE)/HLOOKUP(2018,DEMANDS!$H$2:$CL$25,MATCH($E120,DEMANDS!$F$2:$F$25,0),FALSE)</f>
        <v>3.5338733609472893E-2</v>
      </c>
      <c r="L120" s="10">
        <f>HLOOKUP(REG_TRA_DEMANDS!L$3,'BY-Demands'!$J$5:$AK$14,MATCH($E120,'BY-Demands'!$I$5:$I$14,0),FALSE)*HLOOKUP(REG_TRA_DEMANDS!$F120,DEMANDS!$H$2:$CL$25,MATCH($E120,DEMANDS!$F$2:$F$25,0),FALSE)/HLOOKUP(2018,DEMANDS!$H$2:$CL$25,MATCH($E120,DEMANDS!$F$2:$F$25,0),FALSE)</f>
        <v>1.7053733412281297E-2</v>
      </c>
      <c r="M120" s="10">
        <f>HLOOKUP(REG_TRA_DEMANDS!M$3,'BY-Demands'!$J$5:$AK$14,MATCH($E120,'BY-Demands'!$I$5:$I$14,0),FALSE)*HLOOKUP(REG_TRA_DEMANDS!$F120,DEMANDS!$H$2:$CL$25,MATCH($E120,DEMANDS!$F$2:$F$25,0),FALSE)/HLOOKUP(2018,DEMANDS!$H$2:$CL$25,MATCH($E120,DEMANDS!$F$2:$F$25,0),FALSE)</f>
        <v>5.3775190886611229E-2</v>
      </c>
      <c r="N120" s="10">
        <f>HLOOKUP(REG_TRA_DEMANDS!N$3,'BY-Demands'!$J$5:$AK$14,MATCH($E120,'BY-Demands'!$I$5:$I$14,0),FALSE)*HLOOKUP(REG_TRA_DEMANDS!$F120,DEMANDS!$H$2:$CL$25,MATCH($E120,DEMANDS!$F$2:$F$25,0),FALSE)/HLOOKUP(2018,DEMANDS!$H$2:$CL$25,MATCH($E120,DEMANDS!$F$2:$F$25,0),FALSE)</f>
        <v>8.1379599727570501E-2</v>
      </c>
      <c r="O120" s="10">
        <f>HLOOKUP(REG_TRA_DEMANDS!O$3,'BY-Demands'!$J$5:$AK$14,MATCH($E120,'BY-Demands'!$I$5:$I$14,0),FALSE)*HLOOKUP(REG_TRA_DEMANDS!$F120,DEMANDS!$H$2:$CL$25,MATCH($E120,DEMANDS!$F$2:$F$25,0),FALSE)/HLOOKUP(2018,DEMANDS!$H$2:$CL$25,MATCH($E120,DEMANDS!$F$2:$F$25,0),FALSE)</f>
        <v>3.2528224269196375E-2</v>
      </c>
      <c r="P120" s="10">
        <f>HLOOKUP(REG_TRA_DEMANDS!P$3,'BY-Demands'!$J$5:$AK$14,MATCH($E120,'BY-Demands'!$I$5:$I$14,0),FALSE)*HLOOKUP(REG_TRA_DEMANDS!$F120,DEMANDS!$H$2:$CL$25,MATCH($E120,DEMANDS!$F$2:$F$25,0),FALSE)/HLOOKUP(2018,DEMANDS!$H$2:$CL$25,MATCH($E120,DEMANDS!$F$2:$F$25,0),FALSE)</f>
        <v>3.7038140459672943E-2</v>
      </c>
      <c r="Q120" s="10">
        <f>HLOOKUP(REG_TRA_DEMANDS!Q$3,'BY-Demands'!$J$5:$AK$14,MATCH($E120,'BY-Demands'!$I$5:$I$14,0),FALSE)*HLOOKUP(REG_TRA_DEMANDS!$F120,DEMANDS!$H$2:$CL$25,MATCH($E120,DEMANDS!$F$2:$F$25,0),FALSE)/HLOOKUP(2018,DEMANDS!$H$2:$CL$25,MATCH($E120,DEMANDS!$F$2:$F$25,0),FALSE)</f>
        <v>6.2469578302389903E-2</v>
      </c>
      <c r="R120" s="10">
        <f>HLOOKUP(REG_TRA_DEMANDS!R$3,'BY-Demands'!$J$5:$AK$14,MATCH($E120,'BY-Demands'!$I$5:$I$14,0),FALSE)*HLOOKUP(REG_TRA_DEMANDS!$F120,DEMANDS!$H$2:$CL$25,MATCH($E120,DEMANDS!$F$2:$F$25,0),FALSE)/HLOOKUP(2018,DEMANDS!$H$2:$CL$25,MATCH($E120,DEMANDS!$F$2:$F$25,0),FALSE)</f>
        <v>5.9424998929468391E-2</v>
      </c>
      <c r="S120" s="10">
        <f>HLOOKUP(REG_TRA_DEMANDS!S$3,'BY-Demands'!$J$5:$AK$14,MATCH($E120,'BY-Demands'!$I$5:$I$14,0),FALSE)*HLOOKUP(REG_TRA_DEMANDS!$F120,DEMANDS!$H$2:$CL$25,MATCH($E120,DEMANDS!$F$2:$F$25,0),FALSE)/HLOOKUP(2018,DEMANDS!$H$2:$CL$25,MATCH($E120,DEMANDS!$F$2:$F$25,0),FALSE)</f>
        <v>4.9574864650185249E-2</v>
      </c>
      <c r="T120" s="10">
        <f>HLOOKUP(REG_TRA_DEMANDS!T$3,'BY-Demands'!$J$5:$AK$14,MATCH($E120,'BY-Demands'!$I$5:$I$14,0),FALSE)*HLOOKUP(REG_TRA_DEMANDS!$F120,DEMANDS!$H$2:$CL$25,MATCH($E120,DEMANDS!$F$2:$F$25,0),FALSE)/HLOOKUP(2018,DEMANDS!$H$2:$CL$25,MATCH($E120,DEMANDS!$F$2:$F$25,0),FALSE)</f>
        <v>0.2265046889158692</v>
      </c>
      <c r="U120" s="10">
        <f>HLOOKUP(REG_TRA_DEMANDS!U$3,'BY-Demands'!$J$5:$AK$14,MATCH($E120,'BY-Demands'!$I$5:$I$14,0),FALSE)*HLOOKUP(REG_TRA_DEMANDS!$F120,DEMANDS!$H$2:$CL$25,MATCH($E120,DEMANDS!$F$2:$F$25,0),FALSE)/HLOOKUP(2018,DEMANDS!$H$2:$CL$25,MATCH($E120,DEMANDS!$F$2:$F$25,0),FALSE)</f>
        <v>6.1628845475688789E-2</v>
      </c>
      <c r="V120" s="10">
        <f>HLOOKUP(REG_TRA_DEMANDS!V$3,'BY-Demands'!$J$5:$AK$14,MATCH($E120,'BY-Demands'!$I$5:$I$14,0),FALSE)*HLOOKUP(REG_TRA_DEMANDS!$F120,DEMANDS!$H$2:$CL$25,MATCH($E120,DEMANDS!$F$2:$F$25,0),FALSE)/HLOOKUP(2018,DEMANDS!$H$2:$CL$25,MATCH($E120,DEMANDS!$F$2:$F$25,0),FALSE)</f>
        <v>8.1319100343018896E-2</v>
      </c>
      <c r="W120" s="10">
        <f>HLOOKUP(REG_TRA_DEMANDS!W$3,'BY-Demands'!$J$5:$AK$14,MATCH($E120,'BY-Demands'!$I$5:$I$14,0),FALSE)*HLOOKUP(REG_TRA_DEMANDS!$F120,DEMANDS!$H$2:$CL$25,MATCH($E120,DEMANDS!$F$2:$F$25,0),FALSE)/HLOOKUP(2018,DEMANDS!$H$2:$CL$25,MATCH($E120,DEMANDS!$F$2:$F$25,0),FALSE)</f>
        <v>6.657143657499362E-2</v>
      </c>
      <c r="X120" s="10">
        <f>HLOOKUP(REG_TRA_DEMANDS!X$3,'BY-Demands'!$J$5:$AK$14,MATCH($E120,'BY-Demands'!$I$5:$I$14,0),FALSE)*HLOOKUP(REG_TRA_DEMANDS!$F120,DEMANDS!$H$2:$CL$25,MATCH($E120,DEMANDS!$F$2:$F$25,0),FALSE)/HLOOKUP(2018,DEMANDS!$H$2:$CL$25,MATCH($E120,DEMANDS!$F$2:$F$25,0),FALSE)</f>
        <v>4.847294137707505E-2</v>
      </c>
      <c r="Y120" s="10">
        <f>HLOOKUP(REG_TRA_DEMANDS!Y$3,'BY-Demands'!$J$5:$AK$14,MATCH($E120,'BY-Demands'!$I$5:$I$14,0),FALSE)*HLOOKUP(REG_TRA_DEMANDS!$F120,DEMANDS!$H$2:$CL$25,MATCH($E120,DEMANDS!$F$2:$F$25,0),FALSE)/HLOOKUP(2018,DEMANDS!$H$2:$CL$25,MATCH($E120,DEMANDS!$F$2:$F$25,0),FALSE)</f>
        <v>0.10767138054232592</v>
      </c>
      <c r="Z120" s="10">
        <f>HLOOKUP(REG_TRA_DEMANDS!Z$3,'BY-Demands'!$J$5:$AK$14,MATCH($E120,'BY-Demands'!$I$5:$I$14,0),FALSE)*HLOOKUP(REG_TRA_DEMANDS!$F120,DEMANDS!$H$2:$CL$25,MATCH($E120,DEMANDS!$F$2:$F$25,0),FALSE)/HLOOKUP(2018,DEMANDS!$H$2:$CL$25,MATCH($E120,DEMANDS!$F$2:$F$25,0),FALSE)</f>
        <v>1.3369946748786284E-2</v>
      </c>
      <c r="AA120" s="10">
        <f>HLOOKUP(REG_TRA_DEMANDS!AA$3,'BY-Demands'!$J$5:$AK$14,MATCH($E120,'BY-Demands'!$I$5:$I$14,0),FALSE)*HLOOKUP(REG_TRA_DEMANDS!$F120,DEMANDS!$H$2:$CL$25,MATCH($E120,DEMANDS!$F$2:$F$25,0),FALSE)/HLOOKUP(2018,DEMANDS!$H$2:$CL$25,MATCH($E120,DEMANDS!$F$2:$F$25,0),FALSE)</f>
        <v>5.4452366756455088E-2</v>
      </c>
      <c r="AB120" s="10">
        <f>HLOOKUP(REG_TRA_DEMANDS!AB$3,'BY-Demands'!$J$5:$AK$14,MATCH($E120,'BY-Demands'!$I$5:$I$14,0),FALSE)*HLOOKUP(REG_TRA_DEMANDS!$F120,DEMANDS!$H$2:$CL$25,MATCH($E120,DEMANDS!$F$2:$F$25,0),FALSE)/HLOOKUP(2018,DEMANDS!$H$2:$CL$25,MATCH($E120,DEMANDS!$F$2:$F$25,0),FALSE)</f>
        <v>2.6930153631059262E-2</v>
      </c>
      <c r="AC120" s="10">
        <f>HLOOKUP(REG_TRA_DEMANDS!AC$3,'BY-Demands'!$J$5:$AK$14,MATCH($E120,'BY-Demands'!$I$5:$I$14,0),FALSE)*HLOOKUP(REG_TRA_DEMANDS!$F120,DEMANDS!$H$2:$CL$25,MATCH($E120,DEMANDS!$F$2:$F$25,0),FALSE)/HLOOKUP(2018,DEMANDS!$H$2:$CL$25,MATCH($E120,DEMANDS!$F$2:$F$25,0),FALSE)</f>
        <v>2.7343635631684869E-2</v>
      </c>
      <c r="AD120" s="10">
        <f>HLOOKUP(REG_TRA_DEMANDS!AD$3,'BY-Demands'!$J$5:$AK$14,MATCH($E120,'BY-Demands'!$I$5:$I$14,0),FALSE)*HLOOKUP(REG_TRA_DEMANDS!$F120,DEMANDS!$H$2:$CL$25,MATCH($E120,DEMANDS!$F$2:$F$25,0),FALSE)/HLOOKUP(2018,DEMANDS!$H$2:$CL$25,MATCH($E120,DEMANDS!$F$2:$F$25,0),FALSE)</f>
        <v>3.178345598350836E-2</v>
      </c>
      <c r="AE120" s="10">
        <f>HLOOKUP(REG_TRA_DEMANDS!AE$3,'BY-Demands'!$J$5:$AK$14,MATCH($E120,'BY-Demands'!$I$5:$I$14,0),FALSE)*HLOOKUP(REG_TRA_DEMANDS!$F120,DEMANDS!$H$2:$CL$25,MATCH($E120,DEMANDS!$F$2:$F$25,0),FALSE)/HLOOKUP(2018,DEMANDS!$H$2:$CL$25,MATCH($E120,DEMANDS!$F$2:$F$25,0),FALSE)</f>
        <v>6.6420813969316636E-2</v>
      </c>
      <c r="AF120" s="10">
        <f>HLOOKUP(REG_TRA_DEMANDS!AF$3,'BY-Demands'!$J$5:$AK$14,MATCH($E120,'BY-Demands'!$I$5:$I$14,0),FALSE)*HLOOKUP(REG_TRA_DEMANDS!$F120,DEMANDS!$H$2:$CL$25,MATCH($E120,DEMANDS!$F$2:$F$25,0),FALSE)/HLOOKUP(2018,DEMANDS!$H$2:$CL$25,MATCH($E120,DEMANDS!$F$2:$F$25,0),FALSE)</f>
        <v>2.5612518759237111E-2</v>
      </c>
    </row>
    <row r="121" spans="4:32" x14ac:dyDescent="0.25">
      <c r="D121" s="1" t="s">
        <v>8</v>
      </c>
      <c r="E121" s="1" t="str">
        <f>DEMANDS!$F$21</f>
        <v>TTURS</v>
      </c>
      <c r="F121" s="1">
        <v>2029</v>
      </c>
      <c r="G121" s="10">
        <f>HLOOKUP(REG_TRA_DEMANDS!G$3,'BY-Demands'!$J$5:$AK$14,MATCH($E121,'BY-Demands'!$I$5:$I$14,0),FALSE)*HLOOKUP(REG_TRA_DEMANDS!$F121,DEMANDS!$H$2:$CL$25,MATCH($E121,DEMANDS!$F$2:$F$25,0),FALSE)/HLOOKUP(2018,DEMANDS!$H$2:$CL$25,MATCH($E121,DEMANDS!$F$2:$F$25,0),FALSE)</f>
        <v>1.187707228033176E-2</v>
      </c>
      <c r="H121" s="10">
        <f>HLOOKUP(REG_TRA_DEMANDS!H$3,'BY-Demands'!$J$5:$AK$14,MATCH($E121,'BY-Demands'!$I$5:$I$14,0),FALSE)*HLOOKUP(REG_TRA_DEMANDS!$F121,DEMANDS!$H$2:$CL$25,MATCH($E121,DEMANDS!$F$2:$F$25,0),FALSE)/HLOOKUP(2018,DEMANDS!$H$2:$CL$25,MATCH($E121,DEMANDS!$F$2:$F$25,0),FALSE)</f>
        <v>0.2810841043798839</v>
      </c>
      <c r="I121" s="10">
        <f>HLOOKUP(REG_TRA_DEMANDS!I$3,'BY-Demands'!$J$5:$AK$14,MATCH($E121,'BY-Demands'!$I$5:$I$14,0),FALSE)*HLOOKUP(REG_TRA_DEMANDS!$F121,DEMANDS!$H$2:$CL$25,MATCH($E121,DEMANDS!$F$2:$F$25,0),FALSE)/HLOOKUP(2018,DEMANDS!$H$2:$CL$25,MATCH($E121,DEMANDS!$F$2:$F$25,0),FALSE)</f>
        <v>4.6418465725127117E-2</v>
      </c>
      <c r="J121" s="10">
        <f>HLOOKUP(REG_TRA_DEMANDS!J$3,'BY-Demands'!$J$5:$AK$14,MATCH($E121,'BY-Demands'!$I$5:$I$14,0),FALSE)*HLOOKUP(REG_TRA_DEMANDS!$F121,DEMANDS!$H$2:$CL$25,MATCH($E121,DEMANDS!$F$2:$F$25,0),FALSE)/HLOOKUP(2018,DEMANDS!$H$2:$CL$25,MATCH($E121,DEMANDS!$F$2:$F$25,0),FALSE)</f>
        <v>2.0701637682180148E-2</v>
      </c>
      <c r="K121" s="10">
        <f>HLOOKUP(REG_TRA_DEMANDS!K$3,'BY-Demands'!$J$5:$AK$14,MATCH($E121,'BY-Demands'!$I$5:$I$14,0),FALSE)*HLOOKUP(REG_TRA_DEMANDS!$F121,DEMANDS!$H$2:$CL$25,MATCH($E121,DEMANDS!$F$2:$F$25,0),FALSE)/HLOOKUP(2018,DEMANDS!$H$2:$CL$25,MATCH($E121,DEMANDS!$F$2:$F$25,0),FALSE)</f>
        <v>1.7669366804736471E-2</v>
      </c>
      <c r="L121" s="10">
        <f>HLOOKUP(REG_TRA_DEMANDS!L$3,'BY-Demands'!$J$5:$AK$14,MATCH($E121,'BY-Demands'!$I$5:$I$14,0),FALSE)*HLOOKUP(REG_TRA_DEMANDS!$F121,DEMANDS!$H$2:$CL$25,MATCH($E121,DEMANDS!$F$2:$F$25,0),FALSE)/HLOOKUP(2018,DEMANDS!$H$2:$CL$25,MATCH($E121,DEMANDS!$F$2:$F$25,0),FALSE)</f>
        <v>8.5268667061406626E-3</v>
      </c>
      <c r="M121" s="10">
        <f>HLOOKUP(REG_TRA_DEMANDS!M$3,'BY-Demands'!$J$5:$AK$14,MATCH($E121,'BY-Demands'!$I$5:$I$14,0),FALSE)*HLOOKUP(REG_TRA_DEMANDS!$F121,DEMANDS!$H$2:$CL$25,MATCH($E121,DEMANDS!$F$2:$F$25,0),FALSE)/HLOOKUP(2018,DEMANDS!$H$2:$CL$25,MATCH($E121,DEMANDS!$F$2:$F$25,0),FALSE)</f>
        <v>2.6887595443305653E-2</v>
      </c>
      <c r="N121" s="10">
        <f>HLOOKUP(REG_TRA_DEMANDS!N$3,'BY-Demands'!$J$5:$AK$14,MATCH($E121,'BY-Demands'!$I$5:$I$14,0),FALSE)*HLOOKUP(REG_TRA_DEMANDS!$F121,DEMANDS!$H$2:$CL$25,MATCH($E121,DEMANDS!$F$2:$F$25,0),FALSE)/HLOOKUP(2018,DEMANDS!$H$2:$CL$25,MATCH($E121,DEMANDS!$F$2:$F$25,0),FALSE)</f>
        <v>4.068979986378532E-2</v>
      </c>
      <c r="O121" s="10">
        <f>HLOOKUP(REG_TRA_DEMANDS!O$3,'BY-Demands'!$J$5:$AK$14,MATCH($E121,'BY-Demands'!$I$5:$I$14,0),FALSE)*HLOOKUP(REG_TRA_DEMANDS!$F121,DEMANDS!$H$2:$CL$25,MATCH($E121,DEMANDS!$F$2:$F$25,0),FALSE)/HLOOKUP(2018,DEMANDS!$H$2:$CL$25,MATCH($E121,DEMANDS!$F$2:$F$25,0),FALSE)</f>
        <v>1.6264112134598219E-2</v>
      </c>
      <c r="P121" s="10">
        <f>HLOOKUP(REG_TRA_DEMANDS!P$3,'BY-Demands'!$J$5:$AK$14,MATCH($E121,'BY-Demands'!$I$5:$I$14,0),FALSE)*HLOOKUP(REG_TRA_DEMANDS!$F121,DEMANDS!$H$2:$CL$25,MATCH($E121,DEMANDS!$F$2:$F$25,0),FALSE)/HLOOKUP(2018,DEMANDS!$H$2:$CL$25,MATCH($E121,DEMANDS!$F$2:$F$25,0),FALSE)</f>
        <v>1.8519070229836499E-2</v>
      </c>
      <c r="Q121" s="10">
        <f>HLOOKUP(REG_TRA_DEMANDS!Q$3,'BY-Demands'!$J$5:$AK$14,MATCH($E121,'BY-Demands'!$I$5:$I$14,0),FALSE)*HLOOKUP(REG_TRA_DEMANDS!$F121,DEMANDS!$H$2:$CL$25,MATCH($E121,DEMANDS!$F$2:$F$25,0),FALSE)/HLOOKUP(2018,DEMANDS!$H$2:$CL$25,MATCH($E121,DEMANDS!$F$2:$F$25,0),FALSE)</f>
        <v>3.1234789151195E-2</v>
      </c>
      <c r="R121" s="10">
        <f>HLOOKUP(REG_TRA_DEMANDS!R$3,'BY-Demands'!$J$5:$AK$14,MATCH($E121,'BY-Demands'!$I$5:$I$14,0),FALSE)*HLOOKUP(REG_TRA_DEMANDS!$F121,DEMANDS!$H$2:$CL$25,MATCH($E121,DEMANDS!$F$2:$F$25,0),FALSE)/HLOOKUP(2018,DEMANDS!$H$2:$CL$25,MATCH($E121,DEMANDS!$F$2:$F$25,0),FALSE)</f>
        <v>2.9712499464734241E-2</v>
      </c>
      <c r="S121" s="10">
        <f>HLOOKUP(REG_TRA_DEMANDS!S$3,'BY-Demands'!$J$5:$AK$14,MATCH($E121,'BY-Demands'!$I$5:$I$14,0),FALSE)*HLOOKUP(REG_TRA_DEMANDS!$F121,DEMANDS!$H$2:$CL$25,MATCH($E121,DEMANDS!$F$2:$F$25,0),FALSE)/HLOOKUP(2018,DEMANDS!$H$2:$CL$25,MATCH($E121,DEMANDS!$F$2:$F$25,0),FALSE)</f>
        <v>2.4787432325092666E-2</v>
      </c>
      <c r="T121" s="10">
        <f>HLOOKUP(REG_TRA_DEMANDS!T$3,'BY-Demands'!$J$5:$AK$14,MATCH($E121,'BY-Demands'!$I$5:$I$14,0),FALSE)*HLOOKUP(REG_TRA_DEMANDS!$F121,DEMANDS!$H$2:$CL$25,MATCH($E121,DEMANDS!$F$2:$F$25,0),FALSE)/HLOOKUP(2018,DEMANDS!$H$2:$CL$25,MATCH($E121,DEMANDS!$F$2:$F$25,0),FALSE)</f>
        <v>0.11325234445793476</v>
      </c>
      <c r="U121" s="10">
        <f>HLOOKUP(REG_TRA_DEMANDS!U$3,'BY-Demands'!$J$5:$AK$14,MATCH($E121,'BY-Demands'!$I$5:$I$14,0),FALSE)*HLOOKUP(REG_TRA_DEMANDS!$F121,DEMANDS!$H$2:$CL$25,MATCH($E121,DEMANDS!$F$2:$F$25,0),FALSE)/HLOOKUP(2018,DEMANDS!$H$2:$CL$25,MATCH($E121,DEMANDS!$F$2:$F$25,0),FALSE)</f>
        <v>3.0814422737844446E-2</v>
      </c>
      <c r="V121" s="10">
        <f>HLOOKUP(REG_TRA_DEMANDS!V$3,'BY-Demands'!$J$5:$AK$14,MATCH($E121,'BY-Demands'!$I$5:$I$14,0),FALSE)*HLOOKUP(REG_TRA_DEMANDS!$F121,DEMANDS!$H$2:$CL$25,MATCH($E121,DEMANDS!$F$2:$F$25,0),FALSE)/HLOOKUP(2018,DEMANDS!$H$2:$CL$25,MATCH($E121,DEMANDS!$F$2:$F$25,0),FALSE)</f>
        <v>4.0659550171509518E-2</v>
      </c>
      <c r="W121" s="10">
        <f>HLOOKUP(REG_TRA_DEMANDS!W$3,'BY-Demands'!$J$5:$AK$14,MATCH($E121,'BY-Demands'!$I$5:$I$14,0),FALSE)*HLOOKUP(REG_TRA_DEMANDS!$F121,DEMANDS!$H$2:$CL$25,MATCH($E121,DEMANDS!$F$2:$F$25,0),FALSE)/HLOOKUP(2018,DEMANDS!$H$2:$CL$25,MATCH($E121,DEMANDS!$F$2:$F$25,0),FALSE)</f>
        <v>3.3285718287496859E-2</v>
      </c>
      <c r="X121" s="10">
        <f>HLOOKUP(REG_TRA_DEMANDS!X$3,'BY-Demands'!$J$5:$AK$14,MATCH($E121,'BY-Demands'!$I$5:$I$14,0),FALSE)*HLOOKUP(REG_TRA_DEMANDS!$F121,DEMANDS!$H$2:$CL$25,MATCH($E121,DEMANDS!$F$2:$F$25,0),FALSE)/HLOOKUP(2018,DEMANDS!$H$2:$CL$25,MATCH($E121,DEMANDS!$F$2:$F$25,0),FALSE)</f>
        <v>2.4236470688537563E-2</v>
      </c>
      <c r="Y121" s="10">
        <f>HLOOKUP(REG_TRA_DEMANDS!Y$3,'BY-Demands'!$J$5:$AK$14,MATCH($E121,'BY-Demands'!$I$5:$I$14,0),FALSE)*HLOOKUP(REG_TRA_DEMANDS!$F121,DEMANDS!$H$2:$CL$25,MATCH($E121,DEMANDS!$F$2:$F$25,0),FALSE)/HLOOKUP(2018,DEMANDS!$H$2:$CL$25,MATCH($E121,DEMANDS!$F$2:$F$25,0),FALSE)</f>
        <v>5.3835690271163049E-2</v>
      </c>
      <c r="Z121" s="10">
        <f>HLOOKUP(REG_TRA_DEMANDS!Z$3,'BY-Demands'!$J$5:$AK$14,MATCH($E121,'BY-Demands'!$I$5:$I$14,0),FALSE)*HLOOKUP(REG_TRA_DEMANDS!$F121,DEMANDS!$H$2:$CL$25,MATCH($E121,DEMANDS!$F$2:$F$25,0),FALSE)/HLOOKUP(2018,DEMANDS!$H$2:$CL$25,MATCH($E121,DEMANDS!$F$2:$F$25,0),FALSE)</f>
        <v>6.6849733743931531E-3</v>
      </c>
      <c r="AA121" s="10">
        <f>HLOOKUP(REG_TRA_DEMANDS!AA$3,'BY-Demands'!$J$5:$AK$14,MATCH($E121,'BY-Demands'!$I$5:$I$14,0),FALSE)*HLOOKUP(REG_TRA_DEMANDS!$F121,DEMANDS!$H$2:$CL$25,MATCH($E121,DEMANDS!$F$2:$F$25,0),FALSE)/HLOOKUP(2018,DEMANDS!$H$2:$CL$25,MATCH($E121,DEMANDS!$F$2:$F$25,0),FALSE)</f>
        <v>2.7226183378227589E-2</v>
      </c>
      <c r="AB121" s="10">
        <f>HLOOKUP(REG_TRA_DEMANDS!AB$3,'BY-Demands'!$J$5:$AK$14,MATCH($E121,'BY-Demands'!$I$5:$I$14,0),FALSE)*HLOOKUP(REG_TRA_DEMANDS!$F121,DEMANDS!$H$2:$CL$25,MATCH($E121,DEMANDS!$F$2:$F$25,0),FALSE)/HLOOKUP(2018,DEMANDS!$H$2:$CL$25,MATCH($E121,DEMANDS!$F$2:$F$25,0),FALSE)</f>
        <v>1.3465076815529652E-2</v>
      </c>
      <c r="AC121" s="10">
        <f>HLOOKUP(REG_TRA_DEMANDS!AC$3,'BY-Demands'!$J$5:$AK$14,MATCH($E121,'BY-Demands'!$I$5:$I$14,0),FALSE)*HLOOKUP(REG_TRA_DEMANDS!$F121,DEMANDS!$H$2:$CL$25,MATCH($E121,DEMANDS!$F$2:$F$25,0),FALSE)/HLOOKUP(2018,DEMANDS!$H$2:$CL$25,MATCH($E121,DEMANDS!$F$2:$F$25,0),FALSE)</f>
        <v>1.3671817815842455E-2</v>
      </c>
      <c r="AD121" s="10">
        <f>HLOOKUP(REG_TRA_DEMANDS!AD$3,'BY-Demands'!$J$5:$AK$14,MATCH($E121,'BY-Demands'!$I$5:$I$14,0),FALSE)*HLOOKUP(REG_TRA_DEMANDS!$F121,DEMANDS!$H$2:$CL$25,MATCH($E121,DEMANDS!$F$2:$F$25,0),FALSE)/HLOOKUP(2018,DEMANDS!$H$2:$CL$25,MATCH($E121,DEMANDS!$F$2:$F$25,0),FALSE)</f>
        <v>1.5891727991754204E-2</v>
      </c>
      <c r="AE121" s="10">
        <f>HLOOKUP(REG_TRA_DEMANDS!AE$3,'BY-Demands'!$J$5:$AK$14,MATCH($E121,'BY-Demands'!$I$5:$I$14,0),FALSE)*HLOOKUP(REG_TRA_DEMANDS!$F121,DEMANDS!$H$2:$CL$25,MATCH($E121,DEMANDS!$F$2:$F$25,0),FALSE)/HLOOKUP(2018,DEMANDS!$H$2:$CL$25,MATCH($E121,DEMANDS!$F$2:$F$25,0),FALSE)</f>
        <v>3.3210406984658374E-2</v>
      </c>
      <c r="AF121" s="10">
        <f>HLOOKUP(REG_TRA_DEMANDS!AF$3,'BY-Demands'!$J$5:$AK$14,MATCH($E121,'BY-Demands'!$I$5:$I$14,0),FALSE)*HLOOKUP(REG_TRA_DEMANDS!$F121,DEMANDS!$H$2:$CL$25,MATCH($E121,DEMANDS!$F$2:$F$25,0),FALSE)/HLOOKUP(2018,DEMANDS!$H$2:$CL$25,MATCH($E121,DEMANDS!$F$2:$F$25,0),FALSE)</f>
        <v>1.2806259379618577E-2</v>
      </c>
    </row>
    <row r="122" spans="4:32" x14ac:dyDescent="0.25">
      <c r="D122" s="1" t="s">
        <v>8</v>
      </c>
      <c r="E122" s="1" t="str">
        <f>DEMANDS!$F$21</f>
        <v>TTURS</v>
      </c>
      <c r="F122" s="1">
        <v>2030</v>
      </c>
      <c r="G122" s="10">
        <f>HLOOKUP(REG_TRA_DEMANDS!G$3,'BY-Demands'!$J$5:$AK$14,MATCH($E122,'BY-Demands'!$I$5:$I$14,0),FALSE)*HLOOKUP(REG_TRA_DEMANDS!$F122,DEMANDS!$H$2:$CL$25,MATCH($E122,DEMANDS!$F$2:$F$25,0),FALSE)/HLOOKUP(2018,DEMANDS!$H$2:$CL$25,MATCH($E122,DEMANDS!$F$2:$F$25,0),FALSE)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H122" s="10">
        <f>HLOOKUP(REG_TRA_DEMANDS!H$3,'BY-Demands'!$J$5:$AK$14,MATCH($E122,'BY-Demands'!$I$5:$I$14,0),FALSE)*HLOOKUP(REG_TRA_DEMANDS!$F122,DEMANDS!$H$2:$CL$25,MATCH($E122,DEMANDS!$F$2:$F$25,0),FALSE)/HLOOKUP(2018,DEMANDS!$H$2:$CL$25,MATCH($E122,DEMANDS!$F$2:$F$25,0),FALSE)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I122" s="10">
        <f>HLOOKUP(REG_TRA_DEMANDS!I$3,'BY-Demands'!$J$5:$AK$14,MATCH($E122,'BY-Demands'!$I$5:$I$14,0),FALSE)*HLOOKUP(REG_TRA_DEMANDS!$F122,DEMANDS!$H$2:$CL$25,MATCH($E122,DEMANDS!$F$2:$F$25,0),FALSE)/HLOOKUP(2018,DEMANDS!$H$2:$CL$25,MATCH($E122,DEMANDS!$F$2:$F$25,0),FALSE)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J122" s="10">
        <f>HLOOKUP(REG_TRA_DEMANDS!J$3,'BY-Demands'!$J$5:$AK$14,MATCH($E122,'BY-Demands'!$I$5:$I$14,0),FALSE)*HLOOKUP(REG_TRA_DEMANDS!$F122,DEMANDS!$H$2:$CL$25,MATCH($E122,DEMANDS!$F$2:$F$25,0),FALSE)/HLOOKUP(2018,DEMANDS!$H$2:$CL$25,MATCH($E122,DEMANDS!$F$2:$F$25,0),FALSE)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K122" s="10">
        <f>HLOOKUP(REG_TRA_DEMANDS!K$3,'BY-Demands'!$J$5:$AK$14,MATCH($E122,'BY-Demands'!$I$5:$I$14,0),FALSE)*HLOOKUP(REG_TRA_DEMANDS!$F122,DEMANDS!$H$2:$CL$25,MATCH($E122,DEMANDS!$F$2:$F$25,0),FALSE)/HLOOKUP(2018,DEMANDS!$H$2:$CL$25,MATCH($E122,DEMANDS!$F$2:$F$25,0),FALSE)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L122" s="10">
        <f>HLOOKUP(REG_TRA_DEMANDS!L$3,'BY-Demands'!$J$5:$AK$14,MATCH($E122,'BY-Demands'!$I$5:$I$14,0),FALSE)*HLOOKUP(REG_TRA_DEMANDS!$F122,DEMANDS!$H$2:$CL$25,MATCH($E122,DEMANDS!$F$2:$F$25,0),FALSE)/HLOOKUP(2018,DEMANDS!$H$2:$CL$25,MATCH($E122,DEMANDS!$F$2:$F$25,0),FALSE)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M122" s="10">
        <f>HLOOKUP(REG_TRA_DEMANDS!M$3,'BY-Demands'!$J$5:$AK$14,MATCH($E122,'BY-Demands'!$I$5:$I$14,0),FALSE)*HLOOKUP(REG_TRA_DEMANDS!$F122,DEMANDS!$H$2:$CL$25,MATCH($E122,DEMANDS!$F$2:$F$25,0),FALSE)/HLOOKUP(2018,DEMANDS!$H$2:$CL$25,MATCH($E122,DEMANDS!$F$2:$F$25,0),FALSE)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N122" s="10">
        <f>HLOOKUP(REG_TRA_DEMANDS!N$3,'BY-Demands'!$J$5:$AK$14,MATCH($E122,'BY-Demands'!$I$5:$I$14,0),FALSE)*HLOOKUP(REG_TRA_DEMANDS!$F122,DEMANDS!$H$2:$CL$25,MATCH($E122,DEMANDS!$F$2:$F$25,0),FALSE)/HLOOKUP(2018,DEMANDS!$H$2:$CL$25,MATCH($E122,DEMANDS!$F$2:$F$25,0),FALSE)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O122" s="10">
        <f>HLOOKUP(REG_TRA_DEMANDS!O$3,'BY-Demands'!$J$5:$AK$14,MATCH($E122,'BY-Demands'!$I$5:$I$14,0),FALSE)*HLOOKUP(REG_TRA_DEMANDS!$F122,DEMANDS!$H$2:$CL$25,MATCH($E122,DEMANDS!$F$2:$F$25,0),FALSE)/HLOOKUP(2018,DEMANDS!$H$2:$CL$25,MATCH($E122,DEMANDS!$F$2:$F$25,0),FALSE)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P122" s="10">
        <f>HLOOKUP(REG_TRA_DEMANDS!P$3,'BY-Demands'!$J$5:$AK$14,MATCH($E122,'BY-Demands'!$I$5:$I$14,0),FALSE)*HLOOKUP(REG_TRA_DEMANDS!$F122,DEMANDS!$H$2:$CL$25,MATCH($E122,DEMANDS!$F$2:$F$25,0),FALSE)/HLOOKUP(2018,DEMANDS!$H$2:$CL$25,MATCH($E122,DEMANDS!$F$2:$F$25,0),FALSE)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Q122" s="10">
        <f>HLOOKUP(REG_TRA_DEMANDS!Q$3,'BY-Demands'!$J$5:$AK$14,MATCH($E122,'BY-Demands'!$I$5:$I$14,0),FALSE)*HLOOKUP(REG_TRA_DEMANDS!$F122,DEMANDS!$H$2:$CL$25,MATCH($E122,DEMANDS!$F$2:$F$25,0),FALSE)/HLOOKUP(2018,DEMANDS!$H$2:$CL$25,MATCH($E122,DEMANDS!$F$2:$F$25,0),FALSE)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R122" s="10">
        <f>HLOOKUP(REG_TRA_DEMANDS!R$3,'BY-Demands'!$J$5:$AK$14,MATCH($E122,'BY-Demands'!$I$5:$I$14,0),FALSE)*HLOOKUP(REG_TRA_DEMANDS!$F122,DEMANDS!$H$2:$CL$25,MATCH($E122,DEMANDS!$F$2:$F$25,0),FALSE)/HLOOKUP(2018,DEMANDS!$H$2:$CL$25,MATCH($E122,DEMANDS!$F$2:$F$25,0),FALSE)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S122" s="10">
        <f>HLOOKUP(REG_TRA_DEMANDS!S$3,'BY-Demands'!$J$5:$AK$14,MATCH($E122,'BY-Demands'!$I$5:$I$14,0),FALSE)*HLOOKUP(REG_TRA_DEMANDS!$F122,DEMANDS!$H$2:$CL$25,MATCH($E122,DEMANDS!$F$2:$F$25,0),FALSE)/HLOOKUP(2018,DEMANDS!$H$2:$CL$25,MATCH($E122,DEMANDS!$F$2:$F$25,0),FALSE)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T122" s="10">
        <f>HLOOKUP(REG_TRA_DEMANDS!T$3,'BY-Demands'!$J$5:$AK$14,MATCH($E122,'BY-Demands'!$I$5:$I$14,0),FALSE)*HLOOKUP(REG_TRA_DEMANDS!$F122,DEMANDS!$H$2:$CL$25,MATCH($E122,DEMANDS!$F$2:$F$25,0),FALSE)/HLOOKUP(2018,DEMANDS!$H$2:$CL$25,MATCH($E122,DEMANDS!$F$2:$F$25,0),FALSE)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U122" s="10">
        <f>HLOOKUP(REG_TRA_DEMANDS!U$3,'BY-Demands'!$J$5:$AK$14,MATCH($E122,'BY-Demands'!$I$5:$I$14,0),FALSE)*HLOOKUP(REG_TRA_DEMANDS!$F122,DEMANDS!$H$2:$CL$25,MATCH($E122,DEMANDS!$F$2:$F$25,0),FALSE)/HLOOKUP(2018,DEMANDS!$H$2:$CL$25,MATCH($E122,DEMANDS!$F$2:$F$25,0),FALSE)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V122" s="10">
        <f>HLOOKUP(REG_TRA_DEMANDS!V$3,'BY-Demands'!$J$5:$AK$14,MATCH($E122,'BY-Demands'!$I$5:$I$14,0),FALSE)*HLOOKUP(REG_TRA_DEMANDS!$F122,DEMANDS!$H$2:$CL$25,MATCH($E122,DEMANDS!$F$2:$F$25,0),FALSE)/HLOOKUP(2018,DEMANDS!$H$2:$CL$25,MATCH($E122,DEMANDS!$F$2:$F$25,0),FALSE)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W122" s="10">
        <f>HLOOKUP(REG_TRA_DEMANDS!W$3,'BY-Demands'!$J$5:$AK$14,MATCH($E122,'BY-Demands'!$I$5:$I$14,0),FALSE)*HLOOKUP(REG_TRA_DEMANDS!$F122,DEMANDS!$H$2:$CL$25,MATCH($E122,DEMANDS!$F$2:$F$25,0),FALSE)/HLOOKUP(2018,DEMANDS!$H$2:$CL$25,MATCH($E122,DEMANDS!$F$2:$F$25,0),FALSE)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X122" s="10">
        <f>HLOOKUP(REG_TRA_DEMANDS!X$3,'BY-Demands'!$J$5:$AK$14,MATCH($E122,'BY-Demands'!$I$5:$I$14,0),FALSE)*HLOOKUP(REG_TRA_DEMANDS!$F122,DEMANDS!$H$2:$CL$25,MATCH($E122,DEMANDS!$F$2:$F$25,0),FALSE)/HLOOKUP(2018,DEMANDS!$H$2:$CL$25,MATCH($E122,DEMANDS!$F$2:$F$25,0),FALSE)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Y122" s="10">
        <f>HLOOKUP(REG_TRA_DEMANDS!Y$3,'BY-Demands'!$J$5:$AK$14,MATCH($E122,'BY-Demands'!$I$5:$I$14,0),FALSE)*HLOOKUP(REG_TRA_DEMANDS!$F122,DEMANDS!$H$2:$CL$25,MATCH($E122,DEMANDS!$F$2:$F$25,0),FALSE)/HLOOKUP(2018,DEMANDS!$H$2:$CL$25,MATCH($E122,DEMANDS!$F$2:$F$25,0),FALSE)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Z122" s="10">
        <f>HLOOKUP(REG_TRA_DEMANDS!Z$3,'BY-Demands'!$J$5:$AK$14,MATCH($E122,'BY-Demands'!$I$5:$I$14,0),FALSE)*HLOOKUP(REG_TRA_DEMANDS!$F122,DEMANDS!$H$2:$CL$25,MATCH($E122,DEMANDS!$F$2:$F$25,0),FALSE)/HLOOKUP(2018,DEMANDS!$H$2:$CL$25,MATCH($E122,DEMANDS!$F$2:$F$25,0),FALSE)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A122" s="10">
        <f>HLOOKUP(REG_TRA_DEMANDS!AA$3,'BY-Demands'!$J$5:$AK$14,MATCH($E122,'BY-Demands'!$I$5:$I$14,0),FALSE)*HLOOKUP(REG_TRA_DEMANDS!$F122,DEMANDS!$H$2:$CL$25,MATCH($E122,DEMANDS!$F$2:$F$25,0),FALSE)/HLOOKUP(2018,DEMANDS!$H$2:$CL$25,MATCH($E122,DEMANDS!$F$2:$F$25,0),FALSE)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B122" s="10">
        <f>HLOOKUP(REG_TRA_DEMANDS!AB$3,'BY-Demands'!$J$5:$AK$14,MATCH($E122,'BY-Demands'!$I$5:$I$14,0),FALSE)*HLOOKUP(REG_TRA_DEMANDS!$F122,DEMANDS!$H$2:$CL$25,MATCH($E122,DEMANDS!$F$2:$F$25,0),FALSE)/HLOOKUP(2018,DEMANDS!$H$2:$CL$25,MATCH($E122,DEMANDS!$F$2:$F$25,0),FALSE)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C122" s="10">
        <f>HLOOKUP(REG_TRA_DEMANDS!AC$3,'BY-Demands'!$J$5:$AK$14,MATCH($E122,'BY-Demands'!$I$5:$I$14,0),FALSE)*HLOOKUP(REG_TRA_DEMANDS!$F122,DEMANDS!$H$2:$CL$25,MATCH($E122,DEMANDS!$F$2:$F$25,0),FALSE)/HLOOKUP(2018,DEMANDS!$H$2:$CL$25,MATCH($E122,DEMANDS!$F$2:$F$25,0),FALSE)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D122" s="10">
        <f>HLOOKUP(REG_TRA_DEMANDS!AD$3,'BY-Demands'!$J$5:$AK$14,MATCH($E122,'BY-Demands'!$I$5:$I$14,0),FALSE)*HLOOKUP(REG_TRA_DEMANDS!$F122,DEMANDS!$H$2:$CL$25,MATCH($E122,DEMANDS!$F$2:$F$25,0),FALSE)/HLOOKUP(2018,DEMANDS!$H$2:$CL$25,MATCH($E122,DEMANDS!$F$2:$F$25,0),FALSE)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E122" s="10">
        <f>HLOOKUP(REG_TRA_DEMANDS!AE$3,'BY-Demands'!$J$5:$AK$14,MATCH($E122,'BY-Demands'!$I$5:$I$14,0),FALSE)*HLOOKUP(REG_TRA_DEMANDS!$F122,DEMANDS!$H$2:$CL$25,MATCH($E122,DEMANDS!$F$2:$F$25,0),FALSE)/HLOOKUP(2018,DEMANDS!$H$2:$CL$25,MATCH($E122,DEMANDS!$F$2:$F$25,0),FALSE)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F122" s="10">
        <f>HLOOKUP(REG_TRA_DEMANDS!AF$3,'BY-Demands'!$J$5:$AK$14,MATCH($E122,'BY-Demands'!$I$5:$I$14,0),FALSE)*HLOOKUP(REG_TRA_DEMANDS!$F122,DEMANDS!$H$2:$CL$25,MATCH($E122,DEMANDS!$F$2:$F$25,0),FALSE)/HLOOKUP(2018,DEMANDS!$H$2:$CL$25,MATCH($E122,DEMANDS!$F$2:$F$25,0),FALSE)</f>
        <v>0</v>
      </c>
    </row>
    <row r="123" spans="4:32" x14ac:dyDescent="0.25">
      <c r="D123" s="1" t="s">
        <v>8</v>
      </c>
      <c r="E123" s="1" t="str">
        <f>DEMANDS!$F$21</f>
        <v>TTURS</v>
      </c>
      <c r="F123" s="1">
        <v>2031</v>
      </c>
      <c r="G123" s="10">
        <f>HLOOKUP(REG_TRA_DEMANDS!G$3,'BY-Demands'!$J$5:$AK$14,MATCH($E123,'BY-Demands'!$I$5:$I$14,0),FALSE)*HLOOKUP(REG_TRA_DEMANDS!$F123,DEMANDS!$H$2:$CL$25,MATCH($E123,DEMANDS!$F$2:$F$25,0),FALSE)/HLOOKUP(2018,DEMANDS!$H$2:$CL$25,MATCH($E123,DEMANDS!$F$2:$F$25,0),FALSE)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H123" s="10">
        <f>HLOOKUP(REG_TRA_DEMANDS!H$3,'BY-Demands'!$J$5:$AK$14,MATCH($E123,'BY-Demands'!$I$5:$I$14,0),FALSE)*HLOOKUP(REG_TRA_DEMANDS!$F123,DEMANDS!$H$2:$CL$25,MATCH($E123,DEMANDS!$F$2:$F$25,0),FALSE)/HLOOKUP(2018,DEMANDS!$H$2:$CL$25,MATCH($E123,DEMANDS!$F$2:$F$25,0),FALSE)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I123" s="10">
        <f>HLOOKUP(REG_TRA_DEMANDS!I$3,'BY-Demands'!$J$5:$AK$14,MATCH($E123,'BY-Demands'!$I$5:$I$14,0),FALSE)*HLOOKUP(REG_TRA_DEMANDS!$F123,DEMANDS!$H$2:$CL$25,MATCH($E123,DEMANDS!$F$2:$F$25,0),FALSE)/HLOOKUP(2018,DEMANDS!$H$2:$CL$25,MATCH($E123,DEMANDS!$F$2:$F$25,0),FALSE)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J123" s="10">
        <f>HLOOKUP(REG_TRA_DEMANDS!J$3,'BY-Demands'!$J$5:$AK$14,MATCH($E123,'BY-Demands'!$I$5:$I$14,0),FALSE)*HLOOKUP(REG_TRA_DEMANDS!$F123,DEMANDS!$H$2:$CL$25,MATCH($E123,DEMANDS!$F$2:$F$25,0),FALSE)/HLOOKUP(2018,DEMANDS!$H$2:$CL$25,MATCH($E123,DEMANDS!$F$2:$F$25,0),FALSE)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K123" s="10">
        <f>HLOOKUP(REG_TRA_DEMANDS!K$3,'BY-Demands'!$J$5:$AK$14,MATCH($E123,'BY-Demands'!$I$5:$I$14,0),FALSE)*HLOOKUP(REG_TRA_DEMANDS!$F123,DEMANDS!$H$2:$CL$25,MATCH($E123,DEMANDS!$F$2:$F$25,0),FALSE)/HLOOKUP(2018,DEMANDS!$H$2:$CL$25,MATCH($E123,DEMANDS!$F$2:$F$25,0),FALSE)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L123" s="10">
        <f>HLOOKUP(REG_TRA_DEMANDS!L$3,'BY-Demands'!$J$5:$AK$14,MATCH($E123,'BY-Demands'!$I$5:$I$14,0),FALSE)*HLOOKUP(REG_TRA_DEMANDS!$F123,DEMANDS!$H$2:$CL$25,MATCH($E123,DEMANDS!$F$2:$F$25,0),FALSE)/HLOOKUP(2018,DEMANDS!$H$2:$CL$25,MATCH($E123,DEMANDS!$F$2:$F$25,0),FALSE)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M123" s="10">
        <f>HLOOKUP(REG_TRA_DEMANDS!M$3,'BY-Demands'!$J$5:$AK$14,MATCH($E123,'BY-Demands'!$I$5:$I$14,0),FALSE)*HLOOKUP(REG_TRA_DEMANDS!$F123,DEMANDS!$H$2:$CL$25,MATCH($E123,DEMANDS!$F$2:$F$25,0),FALSE)/HLOOKUP(2018,DEMANDS!$H$2:$CL$25,MATCH($E123,DEMANDS!$F$2:$F$25,0),FALSE)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N123" s="10">
        <f>HLOOKUP(REG_TRA_DEMANDS!N$3,'BY-Demands'!$J$5:$AK$14,MATCH($E123,'BY-Demands'!$I$5:$I$14,0),FALSE)*HLOOKUP(REG_TRA_DEMANDS!$F123,DEMANDS!$H$2:$CL$25,MATCH($E123,DEMANDS!$F$2:$F$25,0),FALSE)/HLOOKUP(2018,DEMANDS!$H$2:$CL$25,MATCH($E123,DEMANDS!$F$2:$F$25,0),FALSE)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O123" s="10">
        <f>HLOOKUP(REG_TRA_DEMANDS!O$3,'BY-Demands'!$J$5:$AK$14,MATCH($E123,'BY-Demands'!$I$5:$I$14,0),FALSE)*HLOOKUP(REG_TRA_DEMANDS!$F123,DEMANDS!$H$2:$CL$25,MATCH($E123,DEMANDS!$F$2:$F$25,0),FALSE)/HLOOKUP(2018,DEMANDS!$H$2:$CL$25,MATCH($E123,DEMANDS!$F$2:$F$25,0),FALSE)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P123" s="10">
        <f>HLOOKUP(REG_TRA_DEMANDS!P$3,'BY-Demands'!$J$5:$AK$14,MATCH($E123,'BY-Demands'!$I$5:$I$14,0),FALSE)*HLOOKUP(REG_TRA_DEMANDS!$F123,DEMANDS!$H$2:$CL$25,MATCH($E123,DEMANDS!$F$2:$F$25,0),FALSE)/HLOOKUP(2018,DEMANDS!$H$2:$CL$25,MATCH($E123,DEMANDS!$F$2:$F$25,0),FALSE)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Q123" s="10">
        <f>HLOOKUP(REG_TRA_DEMANDS!Q$3,'BY-Demands'!$J$5:$AK$14,MATCH($E123,'BY-Demands'!$I$5:$I$14,0),FALSE)*HLOOKUP(REG_TRA_DEMANDS!$F123,DEMANDS!$H$2:$CL$25,MATCH($E123,DEMANDS!$F$2:$F$25,0),FALSE)/HLOOKUP(2018,DEMANDS!$H$2:$CL$25,MATCH($E123,DEMANDS!$F$2:$F$25,0),FALSE)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R123" s="10">
        <f>HLOOKUP(REG_TRA_DEMANDS!R$3,'BY-Demands'!$J$5:$AK$14,MATCH($E123,'BY-Demands'!$I$5:$I$14,0),FALSE)*HLOOKUP(REG_TRA_DEMANDS!$F123,DEMANDS!$H$2:$CL$25,MATCH($E123,DEMANDS!$F$2:$F$25,0),FALSE)/HLOOKUP(2018,DEMANDS!$H$2:$CL$25,MATCH($E123,DEMANDS!$F$2:$F$25,0),FALSE)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S123" s="10">
        <f>HLOOKUP(REG_TRA_DEMANDS!S$3,'BY-Demands'!$J$5:$AK$14,MATCH($E123,'BY-Demands'!$I$5:$I$14,0),FALSE)*HLOOKUP(REG_TRA_DEMANDS!$F123,DEMANDS!$H$2:$CL$25,MATCH($E123,DEMANDS!$F$2:$F$25,0),FALSE)/HLOOKUP(2018,DEMANDS!$H$2:$CL$25,MATCH($E123,DEMANDS!$F$2:$F$25,0),FALSE)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T123" s="10">
        <f>HLOOKUP(REG_TRA_DEMANDS!T$3,'BY-Demands'!$J$5:$AK$14,MATCH($E123,'BY-Demands'!$I$5:$I$14,0),FALSE)*HLOOKUP(REG_TRA_DEMANDS!$F123,DEMANDS!$H$2:$CL$25,MATCH($E123,DEMANDS!$F$2:$F$25,0),FALSE)/HLOOKUP(2018,DEMANDS!$H$2:$CL$25,MATCH($E123,DEMANDS!$F$2:$F$25,0),FALSE)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U123" s="10">
        <f>HLOOKUP(REG_TRA_DEMANDS!U$3,'BY-Demands'!$J$5:$AK$14,MATCH($E123,'BY-Demands'!$I$5:$I$14,0),FALSE)*HLOOKUP(REG_TRA_DEMANDS!$F123,DEMANDS!$H$2:$CL$25,MATCH($E123,DEMANDS!$F$2:$F$25,0),FALSE)/HLOOKUP(2018,DEMANDS!$H$2:$CL$25,MATCH($E123,DEMANDS!$F$2:$F$25,0),FALSE)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V123" s="10">
        <f>HLOOKUP(REG_TRA_DEMANDS!V$3,'BY-Demands'!$J$5:$AK$14,MATCH($E123,'BY-Demands'!$I$5:$I$14,0),FALSE)*HLOOKUP(REG_TRA_DEMANDS!$F123,DEMANDS!$H$2:$CL$25,MATCH($E123,DEMANDS!$F$2:$F$25,0),FALSE)/HLOOKUP(2018,DEMANDS!$H$2:$CL$25,MATCH($E123,DEMANDS!$F$2:$F$25,0),FALSE)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W123" s="10">
        <f>HLOOKUP(REG_TRA_DEMANDS!W$3,'BY-Demands'!$J$5:$AK$14,MATCH($E123,'BY-Demands'!$I$5:$I$14,0),FALSE)*HLOOKUP(REG_TRA_DEMANDS!$F123,DEMANDS!$H$2:$CL$25,MATCH($E123,DEMANDS!$F$2:$F$25,0),FALSE)/HLOOKUP(2018,DEMANDS!$H$2:$CL$25,MATCH($E123,DEMANDS!$F$2:$F$25,0),FALSE)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X123" s="10">
        <f>HLOOKUP(REG_TRA_DEMANDS!X$3,'BY-Demands'!$J$5:$AK$14,MATCH($E123,'BY-Demands'!$I$5:$I$14,0),FALSE)*HLOOKUP(REG_TRA_DEMANDS!$F123,DEMANDS!$H$2:$CL$25,MATCH($E123,DEMANDS!$F$2:$F$25,0),FALSE)/HLOOKUP(2018,DEMANDS!$H$2:$CL$25,MATCH($E123,DEMANDS!$F$2:$F$25,0),FALSE)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Y123" s="10">
        <f>HLOOKUP(REG_TRA_DEMANDS!Y$3,'BY-Demands'!$J$5:$AK$14,MATCH($E123,'BY-Demands'!$I$5:$I$14,0),FALSE)*HLOOKUP(REG_TRA_DEMANDS!$F123,DEMANDS!$H$2:$CL$25,MATCH($E123,DEMANDS!$F$2:$F$25,0),FALSE)/HLOOKUP(2018,DEMANDS!$H$2:$CL$25,MATCH($E123,DEMANDS!$F$2:$F$25,0),FALSE)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Z123" s="10">
        <f>HLOOKUP(REG_TRA_DEMANDS!Z$3,'BY-Demands'!$J$5:$AK$14,MATCH($E123,'BY-Demands'!$I$5:$I$14,0),FALSE)*HLOOKUP(REG_TRA_DEMANDS!$F123,DEMANDS!$H$2:$CL$25,MATCH($E123,DEMANDS!$F$2:$F$25,0),FALSE)/HLOOKUP(2018,DEMANDS!$H$2:$CL$25,MATCH($E123,DEMANDS!$F$2:$F$25,0),FALSE)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A123" s="10">
        <f>HLOOKUP(REG_TRA_DEMANDS!AA$3,'BY-Demands'!$J$5:$AK$14,MATCH($E123,'BY-Demands'!$I$5:$I$14,0),FALSE)*HLOOKUP(REG_TRA_DEMANDS!$F123,DEMANDS!$H$2:$CL$25,MATCH($E123,DEMANDS!$F$2:$F$25,0),FALSE)/HLOOKUP(2018,DEMANDS!$H$2:$CL$25,MATCH($E123,DEMANDS!$F$2:$F$25,0),FALSE)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B123" s="10">
        <f>HLOOKUP(REG_TRA_DEMANDS!AB$3,'BY-Demands'!$J$5:$AK$14,MATCH($E123,'BY-Demands'!$I$5:$I$14,0),FALSE)*HLOOKUP(REG_TRA_DEMANDS!$F123,DEMANDS!$H$2:$CL$25,MATCH($E123,DEMANDS!$F$2:$F$25,0),FALSE)/HLOOKUP(2018,DEMANDS!$H$2:$CL$25,MATCH($E123,DEMANDS!$F$2:$F$25,0),FALSE)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C123" s="10">
        <f>HLOOKUP(REG_TRA_DEMANDS!AC$3,'BY-Demands'!$J$5:$AK$14,MATCH($E123,'BY-Demands'!$I$5:$I$14,0),FALSE)*HLOOKUP(REG_TRA_DEMANDS!$F123,DEMANDS!$H$2:$CL$25,MATCH($E123,DEMANDS!$F$2:$F$25,0),FALSE)/HLOOKUP(2018,DEMANDS!$H$2:$CL$25,MATCH($E123,DEMANDS!$F$2:$F$25,0),FALSE)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D123" s="10">
        <f>HLOOKUP(REG_TRA_DEMANDS!AD$3,'BY-Demands'!$J$5:$AK$14,MATCH($E123,'BY-Demands'!$I$5:$I$14,0),FALSE)*HLOOKUP(REG_TRA_DEMANDS!$F123,DEMANDS!$H$2:$CL$25,MATCH($E123,DEMANDS!$F$2:$F$25,0),FALSE)/HLOOKUP(2018,DEMANDS!$H$2:$CL$25,MATCH($E123,DEMANDS!$F$2:$F$25,0),FALSE)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E123" s="10">
        <f>HLOOKUP(REG_TRA_DEMANDS!AE$3,'BY-Demands'!$J$5:$AK$14,MATCH($E123,'BY-Demands'!$I$5:$I$14,0),FALSE)*HLOOKUP(REG_TRA_DEMANDS!$F123,DEMANDS!$H$2:$CL$25,MATCH($E123,DEMANDS!$F$2:$F$25,0),FALSE)/HLOOKUP(2018,DEMANDS!$H$2:$CL$25,MATCH($E123,DEMANDS!$F$2:$F$25,0),FALSE)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F123" s="10">
        <f>HLOOKUP(REG_TRA_DEMANDS!AF$3,'BY-Demands'!$J$5:$AK$14,MATCH($E123,'BY-Demands'!$I$5:$I$14,0),FALSE)*HLOOKUP(REG_TRA_DEMANDS!$F123,DEMANDS!$H$2:$CL$25,MATCH($E123,DEMANDS!$F$2:$F$25,0),FALSE)/HLOOKUP(2018,DEMANDS!$H$2:$CL$25,MATCH($E123,DEMANDS!$F$2:$F$25,0),FALSE)</f>
        <v>0</v>
      </c>
    </row>
    <row r="124" spans="4:32" x14ac:dyDescent="0.25">
      <c r="D124" s="1" t="s">
        <v>8</v>
      </c>
      <c r="E124" s="1" t="str">
        <f>DEMANDS!$F$21</f>
        <v>TTURS</v>
      </c>
      <c r="F124" s="1">
        <v>2032</v>
      </c>
      <c r="G124" s="10">
        <f>HLOOKUP(REG_TRA_DEMANDS!G$3,'BY-Demands'!$J$5:$AK$14,MATCH($E124,'BY-Demands'!$I$5:$I$14,0),FALSE)*HLOOKUP(REG_TRA_DEMANDS!$F124,DEMANDS!$H$2:$CL$25,MATCH($E124,DEMANDS!$F$2:$F$25,0),FALSE)/HLOOKUP(2018,DEMANDS!$H$2:$CL$25,MATCH($E124,DEMANDS!$F$2:$F$25,0),FALSE)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H124" s="10">
        <f>HLOOKUP(REG_TRA_DEMANDS!H$3,'BY-Demands'!$J$5:$AK$14,MATCH($E124,'BY-Demands'!$I$5:$I$14,0),FALSE)*HLOOKUP(REG_TRA_DEMANDS!$F124,DEMANDS!$H$2:$CL$25,MATCH($E124,DEMANDS!$F$2:$F$25,0),FALSE)/HLOOKUP(2018,DEMANDS!$H$2:$CL$25,MATCH($E124,DEMANDS!$F$2:$F$25,0),FALSE)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I124" s="10">
        <f>HLOOKUP(REG_TRA_DEMANDS!I$3,'BY-Demands'!$J$5:$AK$14,MATCH($E124,'BY-Demands'!$I$5:$I$14,0),FALSE)*HLOOKUP(REG_TRA_DEMANDS!$F124,DEMANDS!$H$2:$CL$25,MATCH($E124,DEMANDS!$F$2:$F$25,0),FALSE)/HLOOKUP(2018,DEMANDS!$H$2:$CL$25,MATCH($E124,DEMANDS!$F$2:$F$25,0),FALSE)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J124" s="10">
        <f>HLOOKUP(REG_TRA_DEMANDS!J$3,'BY-Demands'!$J$5:$AK$14,MATCH($E124,'BY-Demands'!$I$5:$I$14,0),FALSE)*HLOOKUP(REG_TRA_DEMANDS!$F124,DEMANDS!$H$2:$CL$25,MATCH($E124,DEMANDS!$F$2:$F$25,0),FALSE)/HLOOKUP(2018,DEMANDS!$H$2:$CL$25,MATCH($E124,DEMANDS!$F$2:$F$25,0),FALSE)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K124" s="10">
        <f>HLOOKUP(REG_TRA_DEMANDS!K$3,'BY-Demands'!$J$5:$AK$14,MATCH($E124,'BY-Demands'!$I$5:$I$14,0),FALSE)*HLOOKUP(REG_TRA_DEMANDS!$F124,DEMANDS!$H$2:$CL$25,MATCH($E124,DEMANDS!$F$2:$F$25,0),FALSE)/HLOOKUP(2018,DEMANDS!$H$2:$CL$25,MATCH($E124,DEMANDS!$F$2:$F$25,0),FALSE)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L124" s="10">
        <f>HLOOKUP(REG_TRA_DEMANDS!L$3,'BY-Demands'!$J$5:$AK$14,MATCH($E124,'BY-Demands'!$I$5:$I$14,0),FALSE)*HLOOKUP(REG_TRA_DEMANDS!$F124,DEMANDS!$H$2:$CL$25,MATCH($E124,DEMANDS!$F$2:$F$25,0),FALSE)/HLOOKUP(2018,DEMANDS!$H$2:$CL$25,MATCH($E124,DEMANDS!$F$2:$F$25,0),FALSE)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M124" s="10">
        <f>HLOOKUP(REG_TRA_DEMANDS!M$3,'BY-Demands'!$J$5:$AK$14,MATCH($E124,'BY-Demands'!$I$5:$I$14,0),FALSE)*HLOOKUP(REG_TRA_DEMANDS!$F124,DEMANDS!$H$2:$CL$25,MATCH($E124,DEMANDS!$F$2:$F$25,0),FALSE)/HLOOKUP(2018,DEMANDS!$H$2:$CL$25,MATCH($E124,DEMANDS!$F$2:$F$25,0),FALSE)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N124" s="10">
        <f>HLOOKUP(REG_TRA_DEMANDS!N$3,'BY-Demands'!$J$5:$AK$14,MATCH($E124,'BY-Demands'!$I$5:$I$14,0),FALSE)*HLOOKUP(REG_TRA_DEMANDS!$F124,DEMANDS!$H$2:$CL$25,MATCH($E124,DEMANDS!$F$2:$F$25,0),FALSE)/HLOOKUP(2018,DEMANDS!$H$2:$CL$25,MATCH($E124,DEMANDS!$F$2:$F$25,0),FALSE)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O124" s="10">
        <f>HLOOKUP(REG_TRA_DEMANDS!O$3,'BY-Demands'!$J$5:$AK$14,MATCH($E124,'BY-Demands'!$I$5:$I$14,0),FALSE)*HLOOKUP(REG_TRA_DEMANDS!$F124,DEMANDS!$H$2:$CL$25,MATCH($E124,DEMANDS!$F$2:$F$25,0),FALSE)/HLOOKUP(2018,DEMANDS!$H$2:$CL$25,MATCH($E124,DEMANDS!$F$2:$F$25,0),FALSE)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P124" s="10">
        <f>HLOOKUP(REG_TRA_DEMANDS!P$3,'BY-Demands'!$J$5:$AK$14,MATCH($E124,'BY-Demands'!$I$5:$I$14,0),FALSE)*HLOOKUP(REG_TRA_DEMANDS!$F124,DEMANDS!$H$2:$CL$25,MATCH($E124,DEMANDS!$F$2:$F$25,0),FALSE)/HLOOKUP(2018,DEMANDS!$H$2:$CL$25,MATCH($E124,DEMANDS!$F$2:$F$25,0),FALSE)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Q124" s="10">
        <f>HLOOKUP(REG_TRA_DEMANDS!Q$3,'BY-Demands'!$J$5:$AK$14,MATCH($E124,'BY-Demands'!$I$5:$I$14,0),FALSE)*HLOOKUP(REG_TRA_DEMANDS!$F124,DEMANDS!$H$2:$CL$25,MATCH($E124,DEMANDS!$F$2:$F$25,0),FALSE)/HLOOKUP(2018,DEMANDS!$H$2:$CL$25,MATCH($E124,DEMANDS!$F$2:$F$25,0),FALSE)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R124" s="10">
        <f>HLOOKUP(REG_TRA_DEMANDS!R$3,'BY-Demands'!$J$5:$AK$14,MATCH($E124,'BY-Demands'!$I$5:$I$14,0),FALSE)*HLOOKUP(REG_TRA_DEMANDS!$F124,DEMANDS!$H$2:$CL$25,MATCH($E124,DEMANDS!$F$2:$F$25,0),FALSE)/HLOOKUP(2018,DEMANDS!$H$2:$CL$25,MATCH($E124,DEMANDS!$F$2:$F$25,0),FALSE)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S124" s="10">
        <f>HLOOKUP(REG_TRA_DEMANDS!S$3,'BY-Demands'!$J$5:$AK$14,MATCH($E124,'BY-Demands'!$I$5:$I$14,0),FALSE)*HLOOKUP(REG_TRA_DEMANDS!$F124,DEMANDS!$H$2:$CL$25,MATCH($E124,DEMANDS!$F$2:$F$25,0),FALSE)/HLOOKUP(2018,DEMANDS!$H$2:$CL$25,MATCH($E124,DEMANDS!$F$2:$F$25,0),FALSE)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T124" s="10">
        <f>HLOOKUP(REG_TRA_DEMANDS!T$3,'BY-Demands'!$J$5:$AK$14,MATCH($E124,'BY-Demands'!$I$5:$I$14,0),FALSE)*HLOOKUP(REG_TRA_DEMANDS!$F124,DEMANDS!$H$2:$CL$25,MATCH($E124,DEMANDS!$F$2:$F$25,0),FALSE)/HLOOKUP(2018,DEMANDS!$H$2:$CL$25,MATCH($E124,DEMANDS!$F$2:$F$25,0),FALSE)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U124" s="10">
        <f>HLOOKUP(REG_TRA_DEMANDS!U$3,'BY-Demands'!$J$5:$AK$14,MATCH($E124,'BY-Demands'!$I$5:$I$14,0),FALSE)*HLOOKUP(REG_TRA_DEMANDS!$F124,DEMANDS!$H$2:$CL$25,MATCH($E124,DEMANDS!$F$2:$F$25,0),FALSE)/HLOOKUP(2018,DEMANDS!$H$2:$CL$25,MATCH($E124,DEMANDS!$F$2:$F$25,0),FALSE)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V124" s="10">
        <f>HLOOKUP(REG_TRA_DEMANDS!V$3,'BY-Demands'!$J$5:$AK$14,MATCH($E124,'BY-Demands'!$I$5:$I$14,0),FALSE)*HLOOKUP(REG_TRA_DEMANDS!$F124,DEMANDS!$H$2:$CL$25,MATCH($E124,DEMANDS!$F$2:$F$25,0),FALSE)/HLOOKUP(2018,DEMANDS!$H$2:$CL$25,MATCH($E124,DEMANDS!$F$2:$F$25,0),FALSE)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W124" s="10">
        <f>HLOOKUP(REG_TRA_DEMANDS!W$3,'BY-Demands'!$J$5:$AK$14,MATCH($E124,'BY-Demands'!$I$5:$I$14,0),FALSE)*HLOOKUP(REG_TRA_DEMANDS!$F124,DEMANDS!$H$2:$CL$25,MATCH($E124,DEMANDS!$F$2:$F$25,0),FALSE)/HLOOKUP(2018,DEMANDS!$H$2:$CL$25,MATCH($E124,DEMANDS!$F$2:$F$25,0),FALSE)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X124" s="10">
        <f>HLOOKUP(REG_TRA_DEMANDS!X$3,'BY-Demands'!$J$5:$AK$14,MATCH($E124,'BY-Demands'!$I$5:$I$14,0),FALSE)*HLOOKUP(REG_TRA_DEMANDS!$F124,DEMANDS!$H$2:$CL$25,MATCH($E124,DEMANDS!$F$2:$F$25,0),FALSE)/HLOOKUP(2018,DEMANDS!$H$2:$CL$25,MATCH($E124,DEMANDS!$F$2:$F$25,0),FALSE)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Y124" s="10">
        <f>HLOOKUP(REG_TRA_DEMANDS!Y$3,'BY-Demands'!$J$5:$AK$14,MATCH($E124,'BY-Demands'!$I$5:$I$14,0),FALSE)*HLOOKUP(REG_TRA_DEMANDS!$F124,DEMANDS!$H$2:$CL$25,MATCH($E124,DEMANDS!$F$2:$F$25,0),FALSE)/HLOOKUP(2018,DEMANDS!$H$2:$CL$25,MATCH($E124,DEMANDS!$F$2:$F$25,0),FALSE)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Z124" s="10">
        <f>HLOOKUP(REG_TRA_DEMANDS!Z$3,'BY-Demands'!$J$5:$AK$14,MATCH($E124,'BY-Demands'!$I$5:$I$14,0),FALSE)*HLOOKUP(REG_TRA_DEMANDS!$F124,DEMANDS!$H$2:$CL$25,MATCH($E124,DEMANDS!$F$2:$F$25,0),FALSE)/HLOOKUP(2018,DEMANDS!$H$2:$CL$25,MATCH($E124,DEMANDS!$F$2:$F$25,0),FALSE)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A124" s="10">
        <f>HLOOKUP(REG_TRA_DEMANDS!AA$3,'BY-Demands'!$J$5:$AK$14,MATCH($E124,'BY-Demands'!$I$5:$I$14,0),FALSE)*HLOOKUP(REG_TRA_DEMANDS!$F124,DEMANDS!$H$2:$CL$25,MATCH($E124,DEMANDS!$F$2:$F$25,0),FALSE)/HLOOKUP(2018,DEMANDS!$H$2:$CL$25,MATCH($E124,DEMANDS!$F$2:$F$25,0),FALSE)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B124" s="10">
        <f>HLOOKUP(REG_TRA_DEMANDS!AB$3,'BY-Demands'!$J$5:$AK$14,MATCH($E124,'BY-Demands'!$I$5:$I$14,0),FALSE)*HLOOKUP(REG_TRA_DEMANDS!$F124,DEMANDS!$H$2:$CL$25,MATCH($E124,DEMANDS!$F$2:$F$25,0),FALSE)/HLOOKUP(2018,DEMANDS!$H$2:$CL$25,MATCH($E124,DEMANDS!$F$2:$F$25,0),FALSE)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C124" s="10">
        <f>HLOOKUP(REG_TRA_DEMANDS!AC$3,'BY-Demands'!$J$5:$AK$14,MATCH($E124,'BY-Demands'!$I$5:$I$14,0),FALSE)*HLOOKUP(REG_TRA_DEMANDS!$F124,DEMANDS!$H$2:$CL$25,MATCH($E124,DEMANDS!$F$2:$F$25,0),FALSE)/HLOOKUP(2018,DEMANDS!$H$2:$CL$25,MATCH($E124,DEMANDS!$F$2:$F$25,0),FALSE)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D124" s="10">
        <f>HLOOKUP(REG_TRA_DEMANDS!AD$3,'BY-Demands'!$J$5:$AK$14,MATCH($E124,'BY-Demands'!$I$5:$I$14,0),FALSE)*HLOOKUP(REG_TRA_DEMANDS!$F124,DEMANDS!$H$2:$CL$25,MATCH($E124,DEMANDS!$F$2:$F$25,0),FALSE)/HLOOKUP(2018,DEMANDS!$H$2:$CL$25,MATCH($E124,DEMANDS!$F$2:$F$25,0),FALSE)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E124" s="10">
        <f>HLOOKUP(REG_TRA_DEMANDS!AE$3,'BY-Demands'!$J$5:$AK$14,MATCH($E124,'BY-Demands'!$I$5:$I$14,0),FALSE)*HLOOKUP(REG_TRA_DEMANDS!$F124,DEMANDS!$H$2:$CL$25,MATCH($E124,DEMANDS!$F$2:$F$25,0),FALSE)/HLOOKUP(2018,DEMANDS!$H$2:$CL$25,MATCH($E124,DEMANDS!$F$2:$F$25,0),FALSE)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F124" s="10">
        <f>HLOOKUP(REG_TRA_DEMANDS!AF$3,'BY-Demands'!$J$5:$AK$14,MATCH($E124,'BY-Demands'!$I$5:$I$14,0),FALSE)*HLOOKUP(REG_TRA_DEMANDS!$F124,DEMANDS!$H$2:$CL$25,MATCH($E124,DEMANDS!$F$2:$F$25,0),FALSE)/HLOOKUP(2018,DEMANDS!$H$2:$CL$25,MATCH($E124,DEMANDS!$F$2:$F$25,0),FALSE)</f>
        <v>0</v>
      </c>
    </row>
    <row r="125" spans="4:32" x14ac:dyDescent="0.25">
      <c r="D125" s="1" t="s">
        <v>8</v>
      </c>
      <c r="E125" s="1" t="str">
        <f>DEMANDS!$F$21</f>
        <v>TTURS</v>
      </c>
      <c r="F125" s="1">
        <v>2033</v>
      </c>
      <c r="G125" s="10">
        <f>HLOOKUP(REG_TRA_DEMANDS!G$3,'BY-Demands'!$J$5:$AK$14,MATCH($E125,'BY-Demands'!$I$5:$I$14,0),FALSE)*HLOOKUP(REG_TRA_DEMANDS!$F125,DEMANDS!$H$2:$CL$25,MATCH($E125,DEMANDS!$F$2:$F$25,0),FALSE)/HLOOKUP(2018,DEMANDS!$H$2:$CL$25,MATCH($E125,DEMANDS!$F$2:$F$25,0),FALSE)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H125" s="10">
        <f>HLOOKUP(REG_TRA_DEMANDS!H$3,'BY-Demands'!$J$5:$AK$14,MATCH($E125,'BY-Demands'!$I$5:$I$14,0),FALSE)*HLOOKUP(REG_TRA_DEMANDS!$F125,DEMANDS!$H$2:$CL$25,MATCH($E125,DEMANDS!$F$2:$F$25,0),FALSE)/HLOOKUP(2018,DEMANDS!$H$2:$CL$25,MATCH($E125,DEMANDS!$F$2:$F$25,0),FALSE)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I125" s="10">
        <f>HLOOKUP(REG_TRA_DEMANDS!I$3,'BY-Demands'!$J$5:$AK$14,MATCH($E125,'BY-Demands'!$I$5:$I$14,0),FALSE)*HLOOKUP(REG_TRA_DEMANDS!$F125,DEMANDS!$H$2:$CL$25,MATCH($E125,DEMANDS!$F$2:$F$25,0),FALSE)/HLOOKUP(2018,DEMANDS!$H$2:$CL$25,MATCH($E125,DEMANDS!$F$2:$F$25,0),FALSE)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J125" s="10">
        <f>HLOOKUP(REG_TRA_DEMANDS!J$3,'BY-Demands'!$J$5:$AK$14,MATCH($E125,'BY-Demands'!$I$5:$I$14,0),FALSE)*HLOOKUP(REG_TRA_DEMANDS!$F125,DEMANDS!$H$2:$CL$25,MATCH($E125,DEMANDS!$F$2:$F$25,0),FALSE)/HLOOKUP(2018,DEMANDS!$H$2:$CL$25,MATCH($E125,DEMANDS!$F$2:$F$25,0),FALSE)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K125" s="10">
        <f>HLOOKUP(REG_TRA_DEMANDS!K$3,'BY-Demands'!$J$5:$AK$14,MATCH($E125,'BY-Demands'!$I$5:$I$14,0),FALSE)*HLOOKUP(REG_TRA_DEMANDS!$F125,DEMANDS!$H$2:$CL$25,MATCH($E125,DEMANDS!$F$2:$F$25,0),FALSE)/HLOOKUP(2018,DEMANDS!$H$2:$CL$25,MATCH($E125,DEMANDS!$F$2:$F$25,0),FALSE)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L125" s="10">
        <f>HLOOKUP(REG_TRA_DEMANDS!L$3,'BY-Demands'!$J$5:$AK$14,MATCH($E125,'BY-Demands'!$I$5:$I$14,0),FALSE)*HLOOKUP(REG_TRA_DEMANDS!$F125,DEMANDS!$H$2:$CL$25,MATCH($E125,DEMANDS!$F$2:$F$25,0),FALSE)/HLOOKUP(2018,DEMANDS!$H$2:$CL$25,MATCH($E125,DEMANDS!$F$2:$F$25,0),FALSE)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M125" s="10">
        <f>HLOOKUP(REG_TRA_DEMANDS!M$3,'BY-Demands'!$J$5:$AK$14,MATCH($E125,'BY-Demands'!$I$5:$I$14,0),FALSE)*HLOOKUP(REG_TRA_DEMANDS!$F125,DEMANDS!$H$2:$CL$25,MATCH($E125,DEMANDS!$F$2:$F$25,0),FALSE)/HLOOKUP(2018,DEMANDS!$H$2:$CL$25,MATCH($E125,DEMANDS!$F$2:$F$25,0),FALSE)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N125" s="10">
        <f>HLOOKUP(REG_TRA_DEMANDS!N$3,'BY-Demands'!$J$5:$AK$14,MATCH($E125,'BY-Demands'!$I$5:$I$14,0),FALSE)*HLOOKUP(REG_TRA_DEMANDS!$F125,DEMANDS!$H$2:$CL$25,MATCH($E125,DEMANDS!$F$2:$F$25,0),FALSE)/HLOOKUP(2018,DEMANDS!$H$2:$CL$25,MATCH($E125,DEMANDS!$F$2:$F$25,0),FALSE)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O125" s="10">
        <f>HLOOKUP(REG_TRA_DEMANDS!O$3,'BY-Demands'!$J$5:$AK$14,MATCH($E125,'BY-Demands'!$I$5:$I$14,0),FALSE)*HLOOKUP(REG_TRA_DEMANDS!$F125,DEMANDS!$H$2:$CL$25,MATCH($E125,DEMANDS!$F$2:$F$25,0),FALSE)/HLOOKUP(2018,DEMANDS!$H$2:$CL$25,MATCH($E125,DEMANDS!$F$2:$F$25,0),FALSE)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P125" s="10">
        <f>HLOOKUP(REG_TRA_DEMANDS!P$3,'BY-Demands'!$J$5:$AK$14,MATCH($E125,'BY-Demands'!$I$5:$I$14,0),FALSE)*HLOOKUP(REG_TRA_DEMANDS!$F125,DEMANDS!$H$2:$CL$25,MATCH($E125,DEMANDS!$F$2:$F$25,0),FALSE)/HLOOKUP(2018,DEMANDS!$H$2:$CL$25,MATCH($E125,DEMANDS!$F$2:$F$25,0),FALSE)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Q125" s="10">
        <f>HLOOKUP(REG_TRA_DEMANDS!Q$3,'BY-Demands'!$J$5:$AK$14,MATCH($E125,'BY-Demands'!$I$5:$I$14,0),FALSE)*HLOOKUP(REG_TRA_DEMANDS!$F125,DEMANDS!$H$2:$CL$25,MATCH($E125,DEMANDS!$F$2:$F$25,0),FALSE)/HLOOKUP(2018,DEMANDS!$H$2:$CL$25,MATCH($E125,DEMANDS!$F$2:$F$25,0),FALSE)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R125" s="10">
        <f>HLOOKUP(REG_TRA_DEMANDS!R$3,'BY-Demands'!$J$5:$AK$14,MATCH($E125,'BY-Demands'!$I$5:$I$14,0),FALSE)*HLOOKUP(REG_TRA_DEMANDS!$F125,DEMANDS!$H$2:$CL$25,MATCH($E125,DEMANDS!$F$2:$F$25,0),FALSE)/HLOOKUP(2018,DEMANDS!$H$2:$CL$25,MATCH($E125,DEMANDS!$F$2:$F$25,0),FALSE)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S125" s="10">
        <f>HLOOKUP(REG_TRA_DEMANDS!S$3,'BY-Demands'!$J$5:$AK$14,MATCH($E125,'BY-Demands'!$I$5:$I$14,0),FALSE)*HLOOKUP(REG_TRA_DEMANDS!$F125,DEMANDS!$H$2:$CL$25,MATCH($E125,DEMANDS!$F$2:$F$25,0),FALSE)/HLOOKUP(2018,DEMANDS!$H$2:$CL$25,MATCH($E125,DEMANDS!$F$2:$F$25,0),FALSE)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T125" s="10">
        <f>HLOOKUP(REG_TRA_DEMANDS!T$3,'BY-Demands'!$J$5:$AK$14,MATCH($E125,'BY-Demands'!$I$5:$I$14,0),FALSE)*HLOOKUP(REG_TRA_DEMANDS!$F125,DEMANDS!$H$2:$CL$25,MATCH($E125,DEMANDS!$F$2:$F$25,0),FALSE)/HLOOKUP(2018,DEMANDS!$H$2:$CL$25,MATCH($E125,DEMANDS!$F$2:$F$25,0),FALSE)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U125" s="10">
        <f>HLOOKUP(REG_TRA_DEMANDS!U$3,'BY-Demands'!$J$5:$AK$14,MATCH($E125,'BY-Demands'!$I$5:$I$14,0),FALSE)*HLOOKUP(REG_TRA_DEMANDS!$F125,DEMANDS!$H$2:$CL$25,MATCH($E125,DEMANDS!$F$2:$F$25,0),FALSE)/HLOOKUP(2018,DEMANDS!$H$2:$CL$25,MATCH($E125,DEMANDS!$F$2:$F$25,0),FALSE)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V125" s="10">
        <f>HLOOKUP(REG_TRA_DEMANDS!V$3,'BY-Demands'!$J$5:$AK$14,MATCH($E125,'BY-Demands'!$I$5:$I$14,0),FALSE)*HLOOKUP(REG_TRA_DEMANDS!$F125,DEMANDS!$H$2:$CL$25,MATCH($E125,DEMANDS!$F$2:$F$25,0),FALSE)/HLOOKUP(2018,DEMANDS!$H$2:$CL$25,MATCH($E125,DEMANDS!$F$2:$F$25,0),FALSE)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W125" s="10">
        <f>HLOOKUP(REG_TRA_DEMANDS!W$3,'BY-Demands'!$J$5:$AK$14,MATCH($E125,'BY-Demands'!$I$5:$I$14,0),FALSE)*HLOOKUP(REG_TRA_DEMANDS!$F125,DEMANDS!$H$2:$CL$25,MATCH($E125,DEMANDS!$F$2:$F$25,0),FALSE)/HLOOKUP(2018,DEMANDS!$H$2:$CL$25,MATCH($E125,DEMANDS!$F$2:$F$25,0),FALSE)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X125" s="10">
        <f>HLOOKUP(REG_TRA_DEMANDS!X$3,'BY-Demands'!$J$5:$AK$14,MATCH($E125,'BY-Demands'!$I$5:$I$14,0),FALSE)*HLOOKUP(REG_TRA_DEMANDS!$F125,DEMANDS!$H$2:$CL$25,MATCH($E125,DEMANDS!$F$2:$F$25,0),FALSE)/HLOOKUP(2018,DEMANDS!$H$2:$CL$25,MATCH($E125,DEMANDS!$F$2:$F$25,0),FALSE)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Y125" s="10">
        <f>HLOOKUP(REG_TRA_DEMANDS!Y$3,'BY-Demands'!$J$5:$AK$14,MATCH($E125,'BY-Demands'!$I$5:$I$14,0),FALSE)*HLOOKUP(REG_TRA_DEMANDS!$F125,DEMANDS!$H$2:$CL$25,MATCH($E125,DEMANDS!$F$2:$F$25,0),FALSE)/HLOOKUP(2018,DEMANDS!$H$2:$CL$25,MATCH($E125,DEMANDS!$F$2:$F$25,0),FALSE)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Z125" s="10">
        <f>HLOOKUP(REG_TRA_DEMANDS!Z$3,'BY-Demands'!$J$5:$AK$14,MATCH($E125,'BY-Demands'!$I$5:$I$14,0),FALSE)*HLOOKUP(REG_TRA_DEMANDS!$F125,DEMANDS!$H$2:$CL$25,MATCH($E125,DEMANDS!$F$2:$F$25,0),FALSE)/HLOOKUP(2018,DEMANDS!$H$2:$CL$25,MATCH($E125,DEMANDS!$F$2:$F$25,0),FALSE)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A125" s="10">
        <f>HLOOKUP(REG_TRA_DEMANDS!AA$3,'BY-Demands'!$J$5:$AK$14,MATCH($E125,'BY-Demands'!$I$5:$I$14,0),FALSE)*HLOOKUP(REG_TRA_DEMANDS!$F125,DEMANDS!$H$2:$CL$25,MATCH($E125,DEMANDS!$F$2:$F$25,0),FALSE)/HLOOKUP(2018,DEMANDS!$H$2:$CL$25,MATCH($E125,DEMANDS!$F$2:$F$25,0),FALSE)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B125" s="10">
        <f>HLOOKUP(REG_TRA_DEMANDS!AB$3,'BY-Demands'!$J$5:$AK$14,MATCH($E125,'BY-Demands'!$I$5:$I$14,0),FALSE)*HLOOKUP(REG_TRA_DEMANDS!$F125,DEMANDS!$H$2:$CL$25,MATCH($E125,DEMANDS!$F$2:$F$25,0),FALSE)/HLOOKUP(2018,DEMANDS!$H$2:$CL$25,MATCH($E125,DEMANDS!$F$2:$F$25,0),FALSE)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C125" s="10">
        <f>HLOOKUP(REG_TRA_DEMANDS!AC$3,'BY-Demands'!$J$5:$AK$14,MATCH($E125,'BY-Demands'!$I$5:$I$14,0),FALSE)*HLOOKUP(REG_TRA_DEMANDS!$F125,DEMANDS!$H$2:$CL$25,MATCH($E125,DEMANDS!$F$2:$F$25,0),FALSE)/HLOOKUP(2018,DEMANDS!$H$2:$CL$25,MATCH($E125,DEMANDS!$F$2:$F$25,0),FALSE)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D125" s="10">
        <f>HLOOKUP(REG_TRA_DEMANDS!AD$3,'BY-Demands'!$J$5:$AK$14,MATCH($E125,'BY-Demands'!$I$5:$I$14,0),FALSE)*HLOOKUP(REG_TRA_DEMANDS!$F125,DEMANDS!$H$2:$CL$25,MATCH($E125,DEMANDS!$F$2:$F$25,0),FALSE)/HLOOKUP(2018,DEMANDS!$H$2:$CL$25,MATCH($E125,DEMANDS!$F$2:$F$25,0),FALSE)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E125" s="10">
        <f>HLOOKUP(REG_TRA_DEMANDS!AE$3,'BY-Demands'!$J$5:$AK$14,MATCH($E125,'BY-Demands'!$I$5:$I$14,0),FALSE)*HLOOKUP(REG_TRA_DEMANDS!$F125,DEMANDS!$H$2:$CL$25,MATCH($E125,DEMANDS!$F$2:$F$25,0),FALSE)/HLOOKUP(2018,DEMANDS!$H$2:$CL$25,MATCH($E125,DEMANDS!$F$2:$F$25,0),FALSE)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F125" s="10">
        <f>HLOOKUP(REG_TRA_DEMANDS!AF$3,'BY-Demands'!$J$5:$AK$14,MATCH($E125,'BY-Demands'!$I$5:$I$14,0),FALSE)*HLOOKUP(REG_TRA_DEMANDS!$F125,DEMANDS!$H$2:$CL$25,MATCH($E125,DEMANDS!$F$2:$F$25,0),FALSE)/HLOOKUP(2018,DEMANDS!$H$2:$CL$25,MATCH($E125,DEMANDS!$F$2:$F$25,0),FALSE)</f>
        <v>0</v>
      </c>
    </row>
    <row r="126" spans="4:32" x14ac:dyDescent="0.25">
      <c r="D126" s="1" t="s">
        <v>8</v>
      </c>
      <c r="E126" s="1" t="str">
        <f>DEMANDS!$F$21</f>
        <v>TTURS</v>
      </c>
      <c r="F126" s="1">
        <v>2034</v>
      </c>
      <c r="G126" s="10">
        <f>HLOOKUP(REG_TRA_DEMANDS!G$3,'BY-Demands'!$J$5:$AK$14,MATCH($E126,'BY-Demands'!$I$5:$I$14,0),FALSE)*HLOOKUP(REG_TRA_DEMANDS!$F126,DEMANDS!$H$2:$CL$25,MATCH($E126,DEMANDS!$F$2:$F$25,0),FALSE)/HLOOKUP(2018,DEMANDS!$H$2:$CL$25,MATCH($E126,DEMANDS!$F$2:$F$25,0),FALSE)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H126" s="10">
        <f>HLOOKUP(REG_TRA_DEMANDS!H$3,'BY-Demands'!$J$5:$AK$14,MATCH($E126,'BY-Demands'!$I$5:$I$14,0),FALSE)*HLOOKUP(REG_TRA_DEMANDS!$F126,DEMANDS!$H$2:$CL$25,MATCH($E126,DEMANDS!$F$2:$F$25,0),FALSE)/HLOOKUP(2018,DEMANDS!$H$2:$CL$25,MATCH($E126,DEMANDS!$F$2:$F$25,0),FALSE)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I126" s="10">
        <f>HLOOKUP(REG_TRA_DEMANDS!I$3,'BY-Demands'!$J$5:$AK$14,MATCH($E126,'BY-Demands'!$I$5:$I$14,0),FALSE)*HLOOKUP(REG_TRA_DEMANDS!$F126,DEMANDS!$H$2:$CL$25,MATCH($E126,DEMANDS!$F$2:$F$25,0),FALSE)/HLOOKUP(2018,DEMANDS!$H$2:$CL$25,MATCH($E126,DEMANDS!$F$2:$F$25,0),FALSE)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J126" s="10">
        <f>HLOOKUP(REG_TRA_DEMANDS!J$3,'BY-Demands'!$J$5:$AK$14,MATCH($E126,'BY-Demands'!$I$5:$I$14,0),FALSE)*HLOOKUP(REG_TRA_DEMANDS!$F126,DEMANDS!$H$2:$CL$25,MATCH($E126,DEMANDS!$F$2:$F$25,0),FALSE)/HLOOKUP(2018,DEMANDS!$H$2:$CL$25,MATCH($E126,DEMANDS!$F$2:$F$25,0),FALSE)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K126" s="10">
        <f>HLOOKUP(REG_TRA_DEMANDS!K$3,'BY-Demands'!$J$5:$AK$14,MATCH($E126,'BY-Demands'!$I$5:$I$14,0),FALSE)*HLOOKUP(REG_TRA_DEMANDS!$F126,DEMANDS!$H$2:$CL$25,MATCH($E126,DEMANDS!$F$2:$F$25,0),FALSE)/HLOOKUP(2018,DEMANDS!$H$2:$CL$25,MATCH($E126,DEMANDS!$F$2:$F$25,0),FALSE)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L126" s="10">
        <f>HLOOKUP(REG_TRA_DEMANDS!L$3,'BY-Demands'!$J$5:$AK$14,MATCH($E126,'BY-Demands'!$I$5:$I$14,0),FALSE)*HLOOKUP(REG_TRA_DEMANDS!$F126,DEMANDS!$H$2:$CL$25,MATCH($E126,DEMANDS!$F$2:$F$25,0),FALSE)/HLOOKUP(2018,DEMANDS!$H$2:$CL$25,MATCH($E126,DEMANDS!$F$2:$F$25,0),FALSE)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M126" s="10">
        <f>HLOOKUP(REG_TRA_DEMANDS!M$3,'BY-Demands'!$J$5:$AK$14,MATCH($E126,'BY-Demands'!$I$5:$I$14,0),FALSE)*HLOOKUP(REG_TRA_DEMANDS!$F126,DEMANDS!$H$2:$CL$25,MATCH($E126,DEMANDS!$F$2:$F$25,0),FALSE)/HLOOKUP(2018,DEMANDS!$H$2:$CL$25,MATCH($E126,DEMANDS!$F$2:$F$25,0),FALSE)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N126" s="10">
        <f>HLOOKUP(REG_TRA_DEMANDS!N$3,'BY-Demands'!$J$5:$AK$14,MATCH($E126,'BY-Demands'!$I$5:$I$14,0),FALSE)*HLOOKUP(REG_TRA_DEMANDS!$F126,DEMANDS!$H$2:$CL$25,MATCH($E126,DEMANDS!$F$2:$F$25,0),FALSE)/HLOOKUP(2018,DEMANDS!$H$2:$CL$25,MATCH($E126,DEMANDS!$F$2:$F$25,0),FALSE)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O126" s="10">
        <f>HLOOKUP(REG_TRA_DEMANDS!O$3,'BY-Demands'!$J$5:$AK$14,MATCH($E126,'BY-Demands'!$I$5:$I$14,0),FALSE)*HLOOKUP(REG_TRA_DEMANDS!$F126,DEMANDS!$H$2:$CL$25,MATCH($E126,DEMANDS!$F$2:$F$25,0),FALSE)/HLOOKUP(2018,DEMANDS!$H$2:$CL$25,MATCH($E126,DEMANDS!$F$2:$F$25,0),FALSE)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P126" s="10">
        <f>HLOOKUP(REG_TRA_DEMANDS!P$3,'BY-Demands'!$J$5:$AK$14,MATCH($E126,'BY-Demands'!$I$5:$I$14,0),FALSE)*HLOOKUP(REG_TRA_DEMANDS!$F126,DEMANDS!$H$2:$CL$25,MATCH($E126,DEMANDS!$F$2:$F$25,0),FALSE)/HLOOKUP(2018,DEMANDS!$H$2:$CL$25,MATCH($E126,DEMANDS!$F$2:$F$25,0),FALSE)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Q126" s="10">
        <f>HLOOKUP(REG_TRA_DEMANDS!Q$3,'BY-Demands'!$J$5:$AK$14,MATCH($E126,'BY-Demands'!$I$5:$I$14,0),FALSE)*HLOOKUP(REG_TRA_DEMANDS!$F126,DEMANDS!$H$2:$CL$25,MATCH($E126,DEMANDS!$F$2:$F$25,0),FALSE)/HLOOKUP(2018,DEMANDS!$H$2:$CL$25,MATCH($E126,DEMANDS!$F$2:$F$25,0),FALSE)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R126" s="10">
        <f>HLOOKUP(REG_TRA_DEMANDS!R$3,'BY-Demands'!$J$5:$AK$14,MATCH($E126,'BY-Demands'!$I$5:$I$14,0),FALSE)*HLOOKUP(REG_TRA_DEMANDS!$F126,DEMANDS!$H$2:$CL$25,MATCH($E126,DEMANDS!$F$2:$F$25,0),FALSE)/HLOOKUP(2018,DEMANDS!$H$2:$CL$25,MATCH($E126,DEMANDS!$F$2:$F$25,0),FALSE)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S126" s="10">
        <f>HLOOKUP(REG_TRA_DEMANDS!S$3,'BY-Demands'!$J$5:$AK$14,MATCH($E126,'BY-Demands'!$I$5:$I$14,0),FALSE)*HLOOKUP(REG_TRA_DEMANDS!$F126,DEMANDS!$H$2:$CL$25,MATCH($E126,DEMANDS!$F$2:$F$25,0),FALSE)/HLOOKUP(2018,DEMANDS!$H$2:$CL$25,MATCH($E126,DEMANDS!$F$2:$F$25,0),FALSE)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T126" s="10">
        <f>HLOOKUP(REG_TRA_DEMANDS!T$3,'BY-Demands'!$J$5:$AK$14,MATCH($E126,'BY-Demands'!$I$5:$I$14,0),FALSE)*HLOOKUP(REG_TRA_DEMANDS!$F126,DEMANDS!$H$2:$CL$25,MATCH($E126,DEMANDS!$F$2:$F$25,0),FALSE)/HLOOKUP(2018,DEMANDS!$H$2:$CL$25,MATCH($E126,DEMANDS!$F$2:$F$25,0),FALSE)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U126" s="10">
        <f>HLOOKUP(REG_TRA_DEMANDS!U$3,'BY-Demands'!$J$5:$AK$14,MATCH($E126,'BY-Demands'!$I$5:$I$14,0),FALSE)*HLOOKUP(REG_TRA_DEMANDS!$F126,DEMANDS!$H$2:$CL$25,MATCH($E126,DEMANDS!$F$2:$F$25,0),FALSE)/HLOOKUP(2018,DEMANDS!$H$2:$CL$25,MATCH($E126,DEMANDS!$F$2:$F$25,0),FALSE)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V126" s="10">
        <f>HLOOKUP(REG_TRA_DEMANDS!V$3,'BY-Demands'!$J$5:$AK$14,MATCH($E126,'BY-Demands'!$I$5:$I$14,0),FALSE)*HLOOKUP(REG_TRA_DEMANDS!$F126,DEMANDS!$H$2:$CL$25,MATCH($E126,DEMANDS!$F$2:$F$25,0),FALSE)/HLOOKUP(2018,DEMANDS!$H$2:$CL$25,MATCH($E126,DEMANDS!$F$2:$F$25,0),FALSE)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W126" s="10">
        <f>HLOOKUP(REG_TRA_DEMANDS!W$3,'BY-Demands'!$J$5:$AK$14,MATCH($E126,'BY-Demands'!$I$5:$I$14,0),FALSE)*HLOOKUP(REG_TRA_DEMANDS!$F126,DEMANDS!$H$2:$CL$25,MATCH($E126,DEMANDS!$F$2:$F$25,0),FALSE)/HLOOKUP(2018,DEMANDS!$H$2:$CL$25,MATCH($E126,DEMANDS!$F$2:$F$25,0),FALSE)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X126" s="10">
        <f>HLOOKUP(REG_TRA_DEMANDS!X$3,'BY-Demands'!$J$5:$AK$14,MATCH($E126,'BY-Demands'!$I$5:$I$14,0),FALSE)*HLOOKUP(REG_TRA_DEMANDS!$F126,DEMANDS!$H$2:$CL$25,MATCH($E126,DEMANDS!$F$2:$F$25,0),FALSE)/HLOOKUP(2018,DEMANDS!$H$2:$CL$25,MATCH($E126,DEMANDS!$F$2:$F$25,0),FALSE)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Y126" s="10">
        <f>HLOOKUP(REG_TRA_DEMANDS!Y$3,'BY-Demands'!$J$5:$AK$14,MATCH($E126,'BY-Demands'!$I$5:$I$14,0),FALSE)*HLOOKUP(REG_TRA_DEMANDS!$F126,DEMANDS!$H$2:$CL$25,MATCH($E126,DEMANDS!$F$2:$F$25,0),FALSE)/HLOOKUP(2018,DEMANDS!$H$2:$CL$25,MATCH($E126,DEMANDS!$F$2:$F$25,0),FALSE)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Z126" s="10">
        <f>HLOOKUP(REG_TRA_DEMANDS!Z$3,'BY-Demands'!$J$5:$AK$14,MATCH($E126,'BY-Demands'!$I$5:$I$14,0),FALSE)*HLOOKUP(REG_TRA_DEMANDS!$F126,DEMANDS!$H$2:$CL$25,MATCH($E126,DEMANDS!$F$2:$F$25,0),FALSE)/HLOOKUP(2018,DEMANDS!$H$2:$CL$25,MATCH($E126,DEMANDS!$F$2:$F$25,0),FALSE)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A126" s="10">
        <f>HLOOKUP(REG_TRA_DEMANDS!AA$3,'BY-Demands'!$J$5:$AK$14,MATCH($E126,'BY-Demands'!$I$5:$I$14,0),FALSE)*HLOOKUP(REG_TRA_DEMANDS!$F126,DEMANDS!$H$2:$CL$25,MATCH($E126,DEMANDS!$F$2:$F$25,0),FALSE)/HLOOKUP(2018,DEMANDS!$H$2:$CL$25,MATCH($E126,DEMANDS!$F$2:$F$25,0),FALSE)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B126" s="10">
        <f>HLOOKUP(REG_TRA_DEMANDS!AB$3,'BY-Demands'!$J$5:$AK$14,MATCH($E126,'BY-Demands'!$I$5:$I$14,0),FALSE)*HLOOKUP(REG_TRA_DEMANDS!$F126,DEMANDS!$H$2:$CL$25,MATCH($E126,DEMANDS!$F$2:$F$25,0),FALSE)/HLOOKUP(2018,DEMANDS!$H$2:$CL$25,MATCH($E126,DEMANDS!$F$2:$F$25,0),FALSE)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C126" s="10">
        <f>HLOOKUP(REG_TRA_DEMANDS!AC$3,'BY-Demands'!$J$5:$AK$14,MATCH($E126,'BY-Demands'!$I$5:$I$14,0),FALSE)*HLOOKUP(REG_TRA_DEMANDS!$F126,DEMANDS!$H$2:$CL$25,MATCH($E126,DEMANDS!$F$2:$F$25,0),FALSE)/HLOOKUP(2018,DEMANDS!$H$2:$CL$25,MATCH($E126,DEMANDS!$F$2:$F$25,0),FALSE)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D126" s="10">
        <f>HLOOKUP(REG_TRA_DEMANDS!AD$3,'BY-Demands'!$J$5:$AK$14,MATCH($E126,'BY-Demands'!$I$5:$I$14,0),FALSE)*HLOOKUP(REG_TRA_DEMANDS!$F126,DEMANDS!$H$2:$CL$25,MATCH($E126,DEMANDS!$F$2:$F$25,0),FALSE)/HLOOKUP(2018,DEMANDS!$H$2:$CL$25,MATCH($E126,DEMANDS!$F$2:$F$25,0),FALSE)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E126" s="10">
        <f>HLOOKUP(REG_TRA_DEMANDS!AE$3,'BY-Demands'!$J$5:$AK$14,MATCH($E126,'BY-Demands'!$I$5:$I$14,0),FALSE)*HLOOKUP(REG_TRA_DEMANDS!$F126,DEMANDS!$H$2:$CL$25,MATCH($E126,DEMANDS!$F$2:$F$25,0),FALSE)/HLOOKUP(2018,DEMANDS!$H$2:$CL$25,MATCH($E126,DEMANDS!$F$2:$F$25,0),FALSE)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F126" s="10">
        <f>HLOOKUP(REG_TRA_DEMANDS!AF$3,'BY-Demands'!$J$5:$AK$14,MATCH($E126,'BY-Demands'!$I$5:$I$14,0),FALSE)*HLOOKUP(REG_TRA_DEMANDS!$F126,DEMANDS!$H$2:$CL$25,MATCH($E126,DEMANDS!$F$2:$F$25,0),FALSE)/HLOOKUP(2018,DEMANDS!$H$2:$CL$25,MATCH($E126,DEMANDS!$F$2:$F$25,0),FALSE)</f>
        <v>0</v>
      </c>
    </row>
    <row r="127" spans="4:32" x14ac:dyDescent="0.25">
      <c r="D127" s="1" t="s">
        <v>8</v>
      </c>
      <c r="E127" s="1" t="str">
        <f>DEMANDS!$F$21</f>
        <v>TTURS</v>
      </c>
      <c r="F127" s="1">
        <v>2035</v>
      </c>
      <c r="G127" s="10">
        <f>HLOOKUP(REG_TRA_DEMANDS!G$3,'BY-Demands'!$J$5:$AK$14,MATCH($E127,'BY-Demands'!$I$5:$I$14,0),FALSE)*HLOOKUP(REG_TRA_DEMANDS!$F127,DEMANDS!$H$2:$CL$25,MATCH($E127,DEMANDS!$F$2:$F$25,0),FALSE)/HLOOKUP(2018,DEMANDS!$H$2:$CL$25,MATCH($E127,DEMANDS!$F$2:$F$25,0),FALSE)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H127" s="10">
        <f>HLOOKUP(REG_TRA_DEMANDS!H$3,'BY-Demands'!$J$5:$AK$14,MATCH($E127,'BY-Demands'!$I$5:$I$14,0),FALSE)*HLOOKUP(REG_TRA_DEMANDS!$F127,DEMANDS!$H$2:$CL$25,MATCH($E127,DEMANDS!$F$2:$F$25,0),FALSE)/HLOOKUP(2018,DEMANDS!$H$2:$CL$25,MATCH($E127,DEMANDS!$F$2:$F$25,0),FALSE)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I127" s="10">
        <f>HLOOKUP(REG_TRA_DEMANDS!I$3,'BY-Demands'!$J$5:$AK$14,MATCH($E127,'BY-Demands'!$I$5:$I$14,0),FALSE)*HLOOKUP(REG_TRA_DEMANDS!$F127,DEMANDS!$H$2:$CL$25,MATCH($E127,DEMANDS!$F$2:$F$25,0),FALSE)/HLOOKUP(2018,DEMANDS!$H$2:$CL$25,MATCH($E127,DEMANDS!$F$2:$F$25,0),FALSE)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J127" s="10">
        <f>HLOOKUP(REG_TRA_DEMANDS!J$3,'BY-Demands'!$J$5:$AK$14,MATCH($E127,'BY-Demands'!$I$5:$I$14,0),FALSE)*HLOOKUP(REG_TRA_DEMANDS!$F127,DEMANDS!$H$2:$CL$25,MATCH($E127,DEMANDS!$F$2:$F$25,0),FALSE)/HLOOKUP(2018,DEMANDS!$H$2:$CL$25,MATCH($E127,DEMANDS!$F$2:$F$25,0),FALSE)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K127" s="10">
        <f>HLOOKUP(REG_TRA_DEMANDS!K$3,'BY-Demands'!$J$5:$AK$14,MATCH($E127,'BY-Demands'!$I$5:$I$14,0),FALSE)*HLOOKUP(REG_TRA_DEMANDS!$F127,DEMANDS!$H$2:$CL$25,MATCH($E127,DEMANDS!$F$2:$F$25,0),FALSE)/HLOOKUP(2018,DEMANDS!$H$2:$CL$25,MATCH($E127,DEMANDS!$F$2:$F$25,0),FALSE)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L127" s="10">
        <f>HLOOKUP(REG_TRA_DEMANDS!L$3,'BY-Demands'!$J$5:$AK$14,MATCH($E127,'BY-Demands'!$I$5:$I$14,0),FALSE)*HLOOKUP(REG_TRA_DEMANDS!$F127,DEMANDS!$H$2:$CL$25,MATCH($E127,DEMANDS!$F$2:$F$25,0),FALSE)/HLOOKUP(2018,DEMANDS!$H$2:$CL$25,MATCH($E127,DEMANDS!$F$2:$F$25,0),FALSE)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M127" s="10">
        <f>HLOOKUP(REG_TRA_DEMANDS!M$3,'BY-Demands'!$J$5:$AK$14,MATCH($E127,'BY-Demands'!$I$5:$I$14,0),FALSE)*HLOOKUP(REG_TRA_DEMANDS!$F127,DEMANDS!$H$2:$CL$25,MATCH($E127,DEMANDS!$F$2:$F$25,0),FALSE)/HLOOKUP(2018,DEMANDS!$H$2:$CL$25,MATCH($E127,DEMANDS!$F$2:$F$25,0),FALSE)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N127" s="10">
        <f>HLOOKUP(REG_TRA_DEMANDS!N$3,'BY-Demands'!$J$5:$AK$14,MATCH($E127,'BY-Demands'!$I$5:$I$14,0),FALSE)*HLOOKUP(REG_TRA_DEMANDS!$F127,DEMANDS!$H$2:$CL$25,MATCH($E127,DEMANDS!$F$2:$F$25,0),FALSE)/HLOOKUP(2018,DEMANDS!$H$2:$CL$25,MATCH($E127,DEMANDS!$F$2:$F$25,0),FALSE)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O127" s="10">
        <f>HLOOKUP(REG_TRA_DEMANDS!O$3,'BY-Demands'!$J$5:$AK$14,MATCH($E127,'BY-Demands'!$I$5:$I$14,0),FALSE)*HLOOKUP(REG_TRA_DEMANDS!$F127,DEMANDS!$H$2:$CL$25,MATCH($E127,DEMANDS!$F$2:$F$25,0),FALSE)/HLOOKUP(2018,DEMANDS!$H$2:$CL$25,MATCH($E127,DEMANDS!$F$2:$F$25,0),FALSE)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P127" s="10">
        <f>HLOOKUP(REG_TRA_DEMANDS!P$3,'BY-Demands'!$J$5:$AK$14,MATCH($E127,'BY-Demands'!$I$5:$I$14,0),FALSE)*HLOOKUP(REG_TRA_DEMANDS!$F127,DEMANDS!$H$2:$CL$25,MATCH($E127,DEMANDS!$F$2:$F$25,0),FALSE)/HLOOKUP(2018,DEMANDS!$H$2:$CL$25,MATCH($E127,DEMANDS!$F$2:$F$25,0),FALSE)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Q127" s="10">
        <f>HLOOKUP(REG_TRA_DEMANDS!Q$3,'BY-Demands'!$J$5:$AK$14,MATCH($E127,'BY-Demands'!$I$5:$I$14,0),FALSE)*HLOOKUP(REG_TRA_DEMANDS!$F127,DEMANDS!$H$2:$CL$25,MATCH($E127,DEMANDS!$F$2:$F$25,0),FALSE)/HLOOKUP(2018,DEMANDS!$H$2:$CL$25,MATCH($E127,DEMANDS!$F$2:$F$25,0),FALSE)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R127" s="10">
        <f>HLOOKUP(REG_TRA_DEMANDS!R$3,'BY-Demands'!$J$5:$AK$14,MATCH($E127,'BY-Demands'!$I$5:$I$14,0),FALSE)*HLOOKUP(REG_TRA_DEMANDS!$F127,DEMANDS!$H$2:$CL$25,MATCH($E127,DEMANDS!$F$2:$F$25,0),FALSE)/HLOOKUP(2018,DEMANDS!$H$2:$CL$25,MATCH($E127,DEMANDS!$F$2:$F$25,0),FALSE)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S127" s="10">
        <f>HLOOKUP(REG_TRA_DEMANDS!S$3,'BY-Demands'!$J$5:$AK$14,MATCH($E127,'BY-Demands'!$I$5:$I$14,0),FALSE)*HLOOKUP(REG_TRA_DEMANDS!$F127,DEMANDS!$H$2:$CL$25,MATCH($E127,DEMANDS!$F$2:$F$25,0),FALSE)/HLOOKUP(2018,DEMANDS!$H$2:$CL$25,MATCH($E127,DEMANDS!$F$2:$F$25,0),FALSE)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T127" s="10">
        <f>HLOOKUP(REG_TRA_DEMANDS!T$3,'BY-Demands'!$J$5:$AK$14,MATCH($E127,'BY-Demands'!$I$5:$I$14,0),FALSE)*HLOOKUP(REG_TRA_DEMANDS!$F127,DEMANDS!$H$2:$CL$25,MATCH($E127,DEMANDS!$F$2:$F$25,0),FALSE)/HLOOKUP(2018,DEMANDS!$H$2:$CL$25,MATCH($E127,DEMANDS!$F$2:$F$25,0),FALSE)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U127" s="10">
        <f>HLOOKUP(REG_TRA_DEMANDS!U$3,'BY-Demands'!$J$5:$AK$14,MATCH($E127,'BY-Demands'!$I$5:$I$14,0),FALSE)*HLOOKUP(REG_TRA_DEMANDS!$F127,DEMANDS!$H$2:$CL$25,MATCH($E127,DEMANDS!$F$2:$F$25,0),FALSE)/HLOOKUP(2018,DEMANDS!$H$2:$CL$25,MATCH($E127,DEMANDS!$F$2:$F$25,0),FALSE)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V127" s="10">
        <f>HLOOKUP(REG_TRA_DEMANDS!V$3,'BY-Demands'!$J$5:$AK$14,MATCH($E127,'BY-Demands'!$I$5:$I$14,0),FALSE)*HLOOKUP(REG_TRA_DEMANDS!$F127,DEMANDS!$H$2:$CL$25,MATCH($E127,DEMANDS!$F$2:$F$25,0),FALSE)/HLOOKUP(2018,DEMANDS!$H$2:$CL$25,MATCH($E127,DEMANDS!$F$2:$F$25,0),FALSE)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W127" s="10">
        <f>HLOOKUP(REG_TRA_DEMANDS!W$3,'BY-Demands'!$J$5:$AK$14,MATCH($E127,'BY-Demands'!$I$5:$I$14,0),FALSE)*HLOOKUP(REG_TRA_DEMANDS!$F127,DEMANDS!$H$2:$CL$25,MATCH($E127,DEMANDS!$F$2:$F$25,0),FALSE)/HLOOKUP(2018,DEMANDS!$H$2:$CL$25,MATCH($E127,DEMANDS!$F$2:$F$25,0),FALSE)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X127" s="10">
        <f>HLOOKUP(REG_TRA_DEMANDS!X$3,'BY-Demands'!$J$5:$AK$14,MATCH($E127,'BY-Demands'!$I$5:$I$14,0),FALSE)*HLOOKUP(REG_TRA_DEMANDS!$F127,DEMANDS!$H$2:$CL$25,MATCH($E127,DEMANDS!$F$2:$F$25,0),FALSE)/HLOOKUP(2018,DEMANDS!$H$2:$CL$25,MATCH($E127,DEMANDS!$F$2:$F$25,0),FALSE)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Y127" s="10">
        <f>HLOOKUP(REG_TRA_DEMANDS!Y$3,'BY-Demands'!$J$5:$AK$14,MATCH($E127,'BY-Demands'!$I$5:$I$14,0),FALSE)*HLOOKUP(REG_TRA_DEMANDS!$F127,DEMANDS!$H$2:$CL$25,MATCH($E127,DEMANDS!$F$2:$F$25,0),FALSE)/HLOOKUP(2018,DEMANDS!$H$2:$CL$25,MATCH($E127,DEMANDS!$F$2:$F$25,0),FALSE)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Z127" s="10">
        <f>HLOOKUP(REG_TRA_DEMANDS!Z$3,'BY-Demands'!$J$5:$AK$14,MATCH($E127,'BY-Demands'!$I$5:$I$14,0),FALSE)*HLOOKUP(REG_TRA_DEMANDS!$F127,DEMANDS!$H$2:$CL$25,MATCH($E127,DEMANDS!$F$2:$F$25,0),FALSE)/HLOOKUP(2018,DEMANDS!$H$2:$CL$25,MATCH($E127,DEMANDS!$F$2:$F$25,0),FALSE)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A127" s="10">
        <f>HLOOKUP(REG_TRA_DEMANDS!AA$3,'BY-Demands'!$J$5:$AK$14,MATCH($E127,'BY-Demands'!$I$5:$I$14,0),FALSE)*HLOOKUP(REG_TRA_DEMANDS!$F127,DEMANDS!$H$2:$CL$25,MATCH($E127,DEMANDS!$F$2:$F$25,0),FALSE)/HLOOKUP(2018,DEMANDS!$H$2:$CL$25,MATCH($E127,DEMANDS!$F$2:$F$25,0),FALSE)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B127" s="10">
        <f>HLOOKUP(REG_TRA_DEMANDS!AB$3,'BY-Demands'!$J$5:$AK$14,MATCH($E127,'BY-Demands'!$I$5:$I$14,0),FALSE)*HLOOKUP(REG_TRA_DEMANDS!$F127,DEMANDS!$H$2:$CL$25,MATCH($E127,DEMANDS!$F$2:$F$25,0),FALSE)/HLOOKUP(2018,DEMANDS!$H$2:$CL$25,MATCH($E127,DEMANDS!$F$2:$F$25,0),FALSE)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C127" s="10">
        <f>HLOOKUP(REG_TRA_DEMANDS!AC$3,'BY-Demands'!$J$5:$AK$14,MATCH($E127,'BY-Demands'!$I$5:$I$14,0),FALSE)*HLOOKUP(REG_TRA_DEMANDS!$F127,DEMANDS!$H$2:$CL$25,MATCH($E127,DEMANDS!$F$2:$F$25,0),FALSE)/HLOOKUP(2018,DEMANDS!$H$2:$CL$25,MATCH($E127,DEMANDS!$F$2:$F$25,0),FALSE)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D127" s="10">
        <f>HLOOKUP(REG_TRA_DEMANDS!AD$3,'BY-Demands'!$J$5:$AK$14,MATCH($E127,'BY-Demands'!$I$5:$I$14,0),FALSE)*HLOOKUP(REG_TRA_DEMANDS!$F127,DEMANDS!$H$2:$CL$25,MATCH($E127,DEMANDS!$F$2:$F$25,0),FALSE)/HLOOKUP(2018,DEMANDS!$H$2:$CL$25,MATCH($E127,DEMANDS!$F$2:$F$25,0),FALSE)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E127" s="10">
        <f>HLOOKUP(REG_TRA_DEMANDS!AE$3,'BY-Demands'!$J$5:$AK$14,MATCH($E127,'BY-Demands'!$I$5:$I$14,0),FALSE)*HLOOKUP(REG_TRA_DEMANDS!$F127,DEMANDS!$H$2:$CL$25,MATCH($E127,DEMANDS!$F$2:$F$25,0),FALSE)/HLOOKUP(2018,DEMANDS!$H$2:$CL$25,MATCH($E127,DEMANDS!$F$2:$F$25,0),FALSE)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F127" s="10">
        <f>HLOOKUP(REG_TRA_DEMANDS!AF$3,'BY-Demands'!$J$5:$AK$14,MATCH($E127,'BY-Demands'!$I$5:$I$14,0),FALSE)*HLOOKUP(REG_TRA_DEMANDS!$F127,DEMANDS!$H$2:$CL$25,MATCH($E127,DEMANDS!$F$2:$F$25,0),FALSE)/HLOOKUP(2018,DEMANDS!$H$2:$CL$25,MATCH($E127,DEMANDS!$F$2:$F$25,0),FALSE)</f>
        <v>0</v>
      </c>
    </row>
    <row r="128" spans="4:32" x14ac:dyDescent="0.25">
      <c r="D128" s="1" t="s">
        <v>8</v>
      </c>
      <c r="E128" s="1" t="str">
        <f>DEMANDS!$F$21</f>
        <v>TTURS</v>
      </c>
      <c r="F128" s="1">
        <v>2036</v>
      </c>
      <c r="G128" s="10">
        <f>HLOOKUP(REG_TRA_DEMANDS!G$3,'BY-Demands'!$J$5:$AK$14,MATCH($E128,'BY-Demands'!$I$5:$I$14,0),FALSE)*HLOOKUP(REG_TRA_DEMANDS!$F128,DEMANDS!$H$2:$CL$25,MATCH($E128,DEMANDS!$F$2:$F$25,0),FALSE)/HLOOKUP(2018,DEMANDS!$H$2:$CL$25,MATCH($E128,DEMANDS!$F$2:$F$25,0),FALSE)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H128" s="10">
        <f>HLOOKUP(REG_TRA_DEMANDS!H$3,'BY-Demands'!$J$5:$AK$14,MATCH($E128,'BY-Demands'!$I$5:$I$14,0),FALSE)*HLOOKUP(REG_TRA_DEMANDS!$F128,DEMANDS!$H$2:$CL$25,MATCH($E128,DEMANDS!$F$2:$F$25,0),FALSE)/HLOOKUP(2018,DEMANDS!$H$2:$CL$25,MATCH($E128,DEMANDS!$F$2:$F$25,0),FALSE)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I128" s="10">
        <f>HLOOKUP(REG_TRA_DEMANDS!I$3,'BY-Demands'!$J$5:$AK$14,MATCH($E128,'BY-Demands'!$I$5:$I$14,0),FALSE)*HLOOKUP(REG_TRA_DEMANDS!$F128,DEMANDS!$H$2:$CL$25,MATCH($E128,DEMANDS!$F$2:$F$25,0),FALSE)/HLOOKUP(2018,DEMANDS!$H$2:$CL$25,MATCH($E128,DEMANDS!$F$2:$F$25,0),FALSE)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J128" s="10">
        <f>HLOOKUP(REG_TRA_DEMANDS!J$3,'BY-Demands'!$J$5:$AK$14,MATCH($E128,'BY-Demands'!$I$5:$I$14,0),FALSE)*HLOOKUP(REG_TRA_DEMANDS!$F128,DEMANDS!$H$2:$CL$25,MATCH($E128,DEMANDS!$F$2:$F$25,0),FALSE)/HLOOKUP(2018,DEMANDS!$H$2:$CL$25,MATCH($E128,DEMANDS!$F$2:$F$25,0),FALSE)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K128" s="10">
        <f>HLOOKUP(REG_TRA_DEMANDS!K$3,'BY-Demands'!$J$5:$AK$14,MATCH($E128,'BY-Demands'!$I$5:$I$14,0),FALSE)*HLOOKUP(REG_TRA_DEMANDS!$F128,DEMANDS!$H$2:$CL$25,MATCH($E128,DEMANDS!$F$2:$F$25,0),FALSE)/HLOOKUP(2018,DEMANDS!$H$2:$CL$25,MATCH($E128,DEMANDS!$F$2:$F$25,0),FALSE)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L128" s="10">
        <f>HLOOKUP(REG_TRA_DEMANDS!L$3,'BY-Demands'!$J$5:$AK$14,MATCH($E128,'BY-Demands'!$I$5:$I$14,0),FALSE)*HLOOKUP(REG_TRA_DEMANDS!$F128,DEMANDS!$H$2:$CL$25,MATCH($E128,DEMANDS!$F$2:$F$25,0),FALSE)/HLOOKUP(2018,DEMANDS!$H$2:$CL$25,MATCH($E128,DEMANDS!$F$2:$F$25,0),FALSE)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M128" s="10">
        <f>HLOOKUP(REG_TRA_DEMANDS!M$3,'BY-Demands'!$J$5:$AK$14,MATCH($E128,'BY-Demands'!$I$5:$I$14,0),FALSE)*HLOOKUP(REG_TRA_DEMANDS!$F128,DEMANDS!$H$2:$CL$25,MATCH($E128,DEMANDS!$F$2:$F$25,0),FALSE)/HLOOKUP(2018,DEMANDS!$H$2:$CL$25,MATCH($E128,DEMANDS!$F$2:$F$25,0),FALSE)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N128" s="10">
        <f>HLOOKUP(REG_TRA_DEMANDS!N$3,'BY-Demands'!$J$5:$AK$14,MATCH($E128,'BY-Demands'!$I$5:$I$14,0),FALSE)*HLOOKUP(REG_TRA_DEMANDS!$F128,DEMANDS!$H$2:$CL$25,MATCH($E128,DEMANDS!$F$2:$F$25,0),FALSE)/HLOOKUP(2018,DEMANDS!$H$2:$CL$25,MATCH($E128,DEMANDS!$F$2:$F$25,0),FALSE)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O128" s="10">
        <f>HLOOKUP(REG_TRA_DEMANDS!O$3,'BY-Demands'!$J$5:$AK$14,MATCH($E128,'BY-Demands'!$I$5:$I$14,0),FALSE)*HLOOKUP(REG_TRA_DEMANDS!$F128,DEMANDS!$H$2:$CL$25,MATCH($E128,DEMANDS!$F$2:$F$25,0),FALSE)/HLOOKUP(2018,DEMANDS!$H$2:$CL$25,MATCH($E128,DEMANDS!$F$2:$F$25,0),FALSE)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P128" s="10">
        <f>HLOOKUP(REG_TRA_DEMANDS!P$3,'BY-Demands'!$J$5:$AK$14,MATCH($E128,'BY-Demands'!$I$5:$I$14,0),FALSE)*HLOOKUP(REG_TRA_DEMANDS!$F128,DEMANDS!$H$2:$CL$25,MATCH($E128,DEMANDS!$F$2:$F$25,0),FALSE)/HLOOKUP(2018,DEMANDS!$H$2:$CL$25,MATCH($E128,DEMANDS!$F$2:$F$25,0),FALSE)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Q128" s="10">
        <f>HLOOKUP(REG_TRA_DEMANDS!Q$3,'BY-Demands'!$J$5:$AK$14,MATCH($E128,'BY-Demands'!$I$5:$I$14,0),FALSE)*HLOOKUP(REG_TRA_DEMANDS!$F128,DEMANDS!$H$2:$CL$25,MATCH($E128,DEMANDS!$F$2:$F$25,0),FALSE)/HLOOKUP(2018,DEMANDS!$H$2:$CL$25,MATCH($E128,DEMANDS!$F$2:$F$25,0),FALSE)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R128" s="10">
        <f>HLOOKUP(REG_TRA_DEMANDS!R$3,'BY-Demands'!$J$5:$AK$14,MATCH($E128,'BY-Demands'!$I$5:$I$14,0),FALSE)*HLOOKUP(REG_TRA_DEMANDS!$F128,DEMANDS!$H$2:$CL$25,MATCH($E128,DEMANDS!$F$2:$F$25,0),FALSE)/HLOOKUP(2018,DEMANDS!$H$2:$CL$25,MATCH($E128,DEMANDS!$F$2:$F$25,0),FALSE)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S128" s="10">
        <f>HLOOKUP(REG_TRA_DEMANDS!S$3,'BY-Demands'!$J$5:$AK$14,MATCH($E128,'BY-Demands'!$I$5:$I$14,0),FALSE)*HLOOKUP(REG_TRA_DEMANDS!$F128,DEMANDS!$H$2:$CL$25,MATCH($E128,DEMANDS!$F$2:$F$25,0),FALSE)/HLOOKUP(2018,DEMANDS!$H$2:$CL$25,MATCH($E128,DEMANDS!$F$2:$F$25,0),FALSE)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T128" s="10">
        <f>HLOOKUP(REG_TRA_DEMANDS!T$3,'BY-Demands'!$J$5:$AK$14,MATCH($E128,'BY-Demands'!$I$5:$I$14,0),FALSE)*HLOOKUP(REG_TRA_DEMANDS!$F128,DEMANDS!$H$2:$CL$25,MATCH($E128,DEMANDS!$F$2:$F$25,0),FALSE)/HLOOKUP(2018,DEMANDS!$H$2:$CL$25,MATCH($E128,DEMANDS!$F$2:$F$25,0),FALSE)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U128" s="10">
        <f>HLOOKUP(REG_TRA_DEMANDS!U$3,'BY-Demands'!$J$5:$AK$14,MATCH($E128,'BY-Demands'!$I$5:$I$14,0),FALSE)*HLOOKUP(REG_TRA_DEMANDS!$F128,DEMANDS!$H$2:$CL$25,MATCH($E128,DEMANDS!$F$2:$F$25,0),FALSE)/HLOOKUP(2018,DEMANDS!$H$2:$CL$25,MATCH($E128,DEMANDS!$F$2:$F$25,0),FALSE)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V128" s="10">
        <f>HLOOKUP(REG_TRA_DEMANDS!V$3,'BY-Demands'!$J$5:$AK$14,MATCH($E128,'BY-Demands'!$I$5:$I$14,0),FALSE)*HLOOKUP(REG_TRA_DEMANDS!$F128,DEMANDS!$H$2:$CL$25,MATCH($E128,DEMANDS!$F$2:$F$25,0),FALSE)/HLOOKUP(2018,DEMANDS!$H$2:$CL$25,MATCH($E128,DEMANDS!$F$2:$F$25,0),FALSE)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W128" s="10">
        <f>HLOOKUP(REG_TRA_DEMANDS!W$3,'BY-Demands'!$J$5:$AK$14,MATCH($E128,'BY-Demands'!$I$5:$I$14,0),FALSE)*HLOOKUP(REG_TRA_DEMANDS!$F128,DEMANDS!$H$2:$CL$25,MATCH($E128,DEMANDS!$F$2:$F$25,0),FALSE)/HLOOKUP(2018,DEMANDS!$H$2:$CL$25,MATCH($E128,DEMANDS!$F$2:$F$25,0),FALSE)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X128" s="10">
        <f>HLOOKUP(REG_TRA_DEMANDS!X$3,'BY-Demands'!$J$5:$AK$14,MATCH($E128,'BY-Demands'!$I$5:$I$14,0),FALSE)*HLOOKUP(REG_TRA_DEMANDS!$F128,DEMANDS!$H$2:$CL$25,MATCH($E128,DEMANDS!$F$2:$F$25,0),FALSE)/HLOOKUP(2018,DEMANDS!$H$2:$CL$25,MATCH($E128,DEMANDS!$F$2:$F$25,0),FALSE)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Y128" s="10">
        <f>HLOOKUP(REG_TRA_DEMANDS!Y$3,'BY-Demands'!$J$5:$AK$14,MATCH($E128,'BY-Demands'!$I$5:$I$14,0),FALSE)*HLOOKUP(REG_TRA_DEMANDS!$F128,DEMANDS!$H$2:$CL$25,MATCH($E128,DEMANDS!$F$2:$F$25,0),FALSE)/HLOOKUP(2018,DEMANDS!$H$2:$CL$25,MATCH($E128,DEMANDS!$F$2:$F$25,0),FALSE)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Z128" s="10">
        <f>HLOOKUP(REG_TRA_DEMANDS!Z$3,'BY-Demands'!$J$5:$AK$14,MATCH($E128,'BY-Demands'!$I$5:$I$14,0),FALSE)*HLOOKUP(REG_TRA_DEMANDS!$F128,DEMANDS!$H$2:$CL$25,MATCH($E128,DEMANDS!$F$2:$F$25,0),FALSE)/HLOOKUP(2018,DEMANDS!$H$2:$CL$25,MATCH($E128,DEMANDS!$F$2:$F$25,0),FALSE)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A128" s="10">
        <f>HLOOKUP(REG_TRA_DEMANDS!AA$3,'BY-Demands'!$J$5:$AK$14,MATCH($E128,'BY-Demands'!$I$5:$I$14,0),FALSE)*HLOOKUP(REG_TRA_DEMANDS!$F128,DEMANDS!$H$2:$CL$25,MATCH($E128,DEMANDS!$F$2:$F$25,0),FALSE)/HLOOKUP(2018,DEMANDS!$H$2:$CL$25,MATCH($E128,DEMANDS!$F$2:$F$25,0),FALSE)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B128" s="10">
        <f>HLOOKUP(REG_TRA_DEMANDS!AB$3,'BY-Demands'!$J$5:$AK$14,MATCH($E128,'BY-Demands'!$I$5:$I$14,0),FALSE)*HLOOKUP(REG_TRA_DEMANDS!$F128,DEMANDS!$H$2:$CL$25,MATCH($E128,DEMANDS!$F$2:$F$25,0),FALSE)/HLOOKUP(2018,DEMANDS!$H$2:$CL$25,MATCH($E128,DEMANDS!$F$2:$F$25,0),FALSE)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C128" s="10">
        <f>HLOOKUP(REG_TRA_DEMANDS!AC$3,'BY-Demands'!$J$5:$AK$14,MATCH($E128,'BY-Demands'!$I$5:$I$14,0),FALSE)*HLOOKUP(REG_TRA_DEMANDS!$F128,DEMANDS!$H$2:$CL$25,MATCH($E128,DEMANDS!$F$2:$F$25,0),FALSE)/HLOOKUP(2018,DEMANDS!$H$2:$CL$25,MATCH($E128,DEMANDS!$F$2:$F$25,0),FALSE)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D128" s="10">
        <f>HLOOKUP(REG_TRA_DEMANDS!AD$3,'BY-Demands'!$J$5:$AK$14,MATCH($E128,'BY-Demands'!$I$5:$I$14,0),FALSE)*HLOOKUP(REG_TRA_DEMANDS!$F128,DEMANDS!$H$2:$CL$25,MATCH($E128,DEMANDS!$F$2:$F$25,0),FALSE)/HLOOKUP(2018,DEMANDS!$H$2:$CL$25,MATCH($E128,DEMANDS!$F$2:$F$25,0),FALSE)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E128" s="10">
        <f>HLOOKUP(REG_TRA_DEMANDS!AE$3,'BY-Demands'!$J$5:$AK$14,MATCH($E128,'BY-Demands'!$I$5:$I$14,0),FALSE)*HLOOKUP(REG_TRA_DEMANDS!$F128,DEMANDS!$H$2:$CL$25,MATCH($E128,DEMANDS!$F$2:$F$25,0),FALSE)/HLOOKUP(2018,DEMANDS!$H$2:$CL$25,MATCH($E128,DEMANDS!$F$2:$F$25,0),FALSE)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F128" s="10">
        <f>HLOOKUP(REG_TRA_DEMANDS!AF$3,'BY-Demands'!$J$5:$AK$14,MATCH($E128,'BY-Demands'!$I$5:$I$14,0),FALSE)*HLOOKUP(REG_TRA_DEMANDS!$F128,DEMANDS!$H$2:$CL$25,MATCH($E128,DEMANDS!$F$2:$F$25,0),FALSE)/HLOOKUP(2018,DEMANDS!$H$2:$CL$25,MATCH($E128,DEMANDS!$F$2:$F$25,0),FALSE)</f>
        <v>0</v>
      </c>
    </row>
    <row r="129" spans="4:32" x14ac:dyDescent="0.25">
      <c r="D129" s="1" t="s">
        <v>8</v>
      </c>
      <c r="E129" s="1" t="str">
        <f>DEMANDS!$F$21</f>
        <v>TTURS</v>
      </c>
      <c r="F129" s="1">
        <v>2037</v>
      </c>
      <c r="G129" s="10">
        <f>HLOOKUP(REG_TRA_DEMANDS!G$3,'BY-Demands'!$J$5:$AK$14,MATCH($E129,'BY-Demands'!$I$5:$I$14,0),FALSE)*HLOOKUP(REG_TRA_DEMANDS!$F129,DEMANDS!$H$2:$CL$25,MATCH($E129,DEMANDS!$F$2:$F$25,0),FALSE)/HLOOKUP(2018,DEMANDS!$H$2:$CL$25,MATCH($E129,DEMANDS!$F$2:$F$25,0),FALSE)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H129" s="10">
        <f>HLOOKUP(REG_TRA_DEMANDS!H$3,'BY-Demands'!$J$5:$AK$14,MATCH($E129,'BY-Demands'!$I$5:$I$14,0),FALSE)*HLOOKUP(REG_TRA_DEMANDS!$F129,DEMANDS!$H$2:$CL$25,MATCH($E129,DEMANDS!$F$2:$F$25,0),FALSE)/HLOOKUP(2018,DEMANDS!$H$2:$CL$25,MATCH($E129,DEMANDS!$F$2:$F$25,0),FALSE)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I129" s="10">
        <f>HLOOKUP(REG_TRA_DEMANDS!I$3,'BY-Demands'!$J$5:$AK$14,MATCH($E129,'BY-Demands'!$I$5:$I$14,0),FALSE)*HLOOKUP(REG_TRA_DEMANDS!$F129,DEMANDS!$H$2:$CL$25,MATCH($E129,DEMANDS!$F$2:$F$25,0),FALSE)/HLOOKUP(2018,DEMANDS!$H$2:$CL$25,MATCH($E129,DEMANDS!$F$2:$F$25,0),FALSE)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J129" s="10">
        <f>HLOOKUP(REG_TRA_DEMANDS!J$3,'BY-Demands'!$J$5:$AK$14,MATCH($E129,'BY-Demands'!$I$5:$I$14,0),FALSE)*HLOOKUP(REG_TRA_DEMANDS!$F129,DEMANDS!$H$2:$CL$25,MATCH($E129,DEMANDS!$F$2:$F$25,0),FALSE)/HLOOKUP(2018,DEMANDS!$H$2:$CL$25,MATCH($E129,DEMANDS!$F$2:$F$25,0),FALSE)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K129" s="10">
        <f>HLOOKUP(REG_TRA_DEMANDS!K$3,'BY-Demands'!$J$5:$AK$14,MATCH($E129,'BY-Demands'!$I$5:$I$14,0),FALSE)*HLOOKUP(REG_TRA_DEMANDS!$F129,DEMANDS!$H$2:$CL$25,MATCH($E129,DEMANDS!$F$2:$F$25,0),FALSE)/HLOOKUP(2018,DEMANDS!$H$2:$CL$25,MATCH($E129,DEMANDS!$F$2:$F$25,0),FALSE)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L129" s="10">
        <f>HLOOKUP(REG_TRA_DEMANDS!L$3,'BY-Demands'!$J$5:$AK$14,MATCH($E129,'BY-Demands'!$I$5:$I$14,0),FALSE)*HLOOKUP(REG_TRA_DEMANDS!$F129,DEMANDS!$H$2:$CL$25,MATCH($E129,DEMANDS!$F$2:$F$25,0),FALSE)/HLOOKUP(2018,DEMANDS!$H$2:$CL$25,MATCH($E129,DEMANDS!$F$2:$F$25,0),FALSE)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M129" s="10">
        <f>HLOOKUP(REG_TRA_DEMANDS!M$3,'BY-Demands'!$J$5:$AK$14,MATCH($E129,'BY-Demands'!$I$5:$I$14,0),FALSE)*HLOOKUP(REG_TRA_DEMANDS!$F129,DEMANDS!$H$2:$CL$25,MATCH($E129,DEMANDS!$F$2:$F$25,0),FALSE)/HLOOKUP(2018,DEMANDS!$H$2:$CL$25,MATCH($E129,DEMANDS!$F$2:$F$25,0),FALSE)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N129" s="10">
        <f>HLOOKUP(REG_TRA_DEMANDS!N$3,'BY-Demands'!$J$5:$AK$14,MATCH($E129,'BY-Demands'!$I$5:$I$14,0),FALSE)*HLOOKUP(REG_TRA_DEMANDS!$F129,DEMANDS!$H$2:$CL$25,MATCH($E129,DEMANDS!$F$2:$F$25,0),FALSE)/HLOOKUP(2018,DEMANDS!$H$2:$CL$25,MATCH($E129,DEMANDS!$F$2:$F$25,0),FALSE)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O129" s="10">
        <f>HLOOKUP(REG_TRA_DEMANDS!O$3,'BY-Demands'!$J$5:$AK$14,MATCH($E129,'BY-Demands'!$I$5:$I$14,0),FALSE)*HLOOKUP(REG_TRA_DEMANDS!$F129,DEMANDS!$H$2:$CL$25,MATCH($E129,DEMANDS!$F$2:$F$25,0),FALSE)/HLOOKUP(2018,DEMANDS!$H$2:$CL$25,MATCH($E129,DEMANDS!$F$2:$F$25,0),FALSE)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P129" s="10">
        <f>HLOOKUP(REG_TRA_DEMANDS!P$3,'BY-Demands'!$J$5:$AK$14,MATCH($E129,'BY-Demands'!$I$5:$I$14,0),FALSE)*HLOOKUP(REG_TRA_DEMANDS!$F129,DEMANDS!$H$2:$CL$25,MATCH($E129,DEMANDS!$F$2:$F$25,0),FALSE)/HLOOKUP(2018,DEMANDS!$H$2:$CL$25,MATCH($E129,DEMANDS!$F$2:$F$25,0),FALSE)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Q129" s="10">
        <f>HLOOKUP(REG_TRA_DEMANDS!Q$3,'BY-Demands'!$J$5:$AK$14,MATCH($E129,'BY-Demands'!$I$5:$I$14,0),FALSE)*HLOOKUP(REG_TRA_DEMANDS!$F129,DEMANDS!$H$2:$CL$25,MATCH($E129,DEMANDS!$F$2:$F$25,0),FALSE)/HLOOKUP(2018,DEMANDS!$H$2:$CL$25,MATCH($E129,DEMANDS!$F$2:$F$25,0),FALSE)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R129" s="10">
        <f>HLOOKUP(REG_TRA_DEMANDS!R$3,'BY-Demands'!$J$5:$AK$14,MATCH($E129,'BY-Demands'!$I$5:$I$14,0),FALSE)*HLOOKUP(REG_TRA_DEMANDS!$F129,DEMANDS!$H$2:$CL$25,MATCH($E129,DEMANDS!$F$2:$F$25,0),FALSE)/HLOOKUP(2018,DEMANDS!$H$2:$CL$25,MATCH($E129,DEMANDS!$F$2:$F$25,0),FALSE)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S129" s="10">
        <f>HLOOKUP(REG_TRA_DEMANDS!S$3,'BY-Demands'!$J$5:$AK$14,MATCH($E129,'BY-Demands'!$I$5:$I$14,0),FALSE)*HLOOKUP(REG_TRA_DEMANDS!$F129,DEMANDS!$H$2:$CL$25,MATCH($E129,DEMANDS!$F$2:$F$25,0),FALSE)/HLOOKUP(2018,DEMANDS!$H$2:$CL$25,MATCH($E129,DEMANDS!$F$2:$F$25,0),FALSE)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T129" s="10">
        <f>HLOOKUP(REG_TRA_DEMANDS!T$3,'BY-Demands'!$J$5:$AK$14,MATCH($E129,'BY-Demands'!$I$5:$I$14,0),FALSE)*HLOOKUP(REG_TRA_DEMANDS!$F129,DEMANDS!$H$2:$CL$25,MATCH($E129,DEMANDS!$F$2:$F$25,0),FALSE)/HLOOKUP(2018,DEMANDS!$H$2:$CL$25,MATCH($E129,DEMANDS!$F$2:$F$25,0),FALSE)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U129" s="10">
        <f>HLOOKUP(REG_TRA_DEMANDS!U$3,'BY-Demands'!$J$5:$AK$14,MATCH($E129,'BY-Demands'!$I$5:$I$14,0),FALSE)*HLOOKUP(REG_TRA_DEMANDS!$F129,DEMANDS!$H$2:$CL$25,MATCH($E129,DEMANDS!$F$2:$F$25,0),FALSE)/HLOOKUP(2018,DEMANDS!$H$2:$CL$25,MATCH($E129,DEMANDS!$F$2:$F$25,0),FALSE)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V129" s="10">
        <f>HLOOKUP(REG_TRA_DEMANDS!V$3,'BY-Demands'!$J$5:$AK$14,MATCH($E129,'BY-Demands'!$I$5:$I$14,0),FALSE)*HLOOKUP(REG_TRA_DEMANDS!$F129,DEMANDS!$H$2:$CL$25,MATCH($E129,DEMANDS!$F$2:$F$25,0),FALSE)/HLOOKUP(2018,DEMANDS!$H$2:$CL$25,MATCH($E129,DEMANDS!$F$2:$F$25,0),FALSE)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W129" s="10">
        <f>HLOOKUP(REG_TRA_DEMANDS!W$3,'BY-Demands'!$J$5:$AK$14,MATCH($E129,'BY-Demands'!$I$5:$I$14,0),FALSE)*HLOOKUP(REG_TRA_DEMANDS!$F129,DEMANDS!$H$2:$CL$25,MATCH($E129,DEMANDS!$F$2:$F$25,0),FALSE)/HLOOKUP(2018,DEMANDS!$H$2:$CL$25,MATCH($E129,DEMANDS!$F$2:$F$25,0),FALSE)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X129" s="10">
        <f>HLOOKUP(REG_TRA_DEMANDS!X$3,'BY-Demands'!$J$5:$AK$14,MATCH($E129,'BY-Demands'!$I$5:$I$14,0),FALSE)*HLOOKUP(REG_TRA_DEMANDS!$F129,DEMANDS!$H$2:$CL$25,MATCH($E129,DEMANDS!$F$2:$F$25,0),FALSE)/HLOOKUP(2018,DEMANDS!$H$2:$CL$25,MATCH($E129,DEMANDS!$F$2:$F$25,0),FALSE)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Y129" s="10">
        <f>HLOOKUP(REG_TRA_DEMANDS!Y$3,'BY-Demands'!$J$5:$AK$14,MATCH($E129,'BY-Demands'!$I$5:$I$14,0),FALSE)*HLOOKUP(REG_TRA_DEMANDS!$F129,DEMANDS!$H$2:$CL$25,MATCH($E129,DEMANDS!$F$2:$F$25,0),FALSE)/HLOOKUP(2018,DEMANDS!$H$2:$CL$25,MATCH($E129,DEMANDS!$F$2:$F$25,0),FALSE)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Z129" s="10">
        <f>HLOOKUP(REG_TRA_DEMANDS!Z$3,'BY-Demands'!$J$5:$AK$14,MATCH($E129,'BY-Demands'!$I$5:$I$14,0),FALSE)*HLOOKUP(REG_TRA_DEMANDS!$F129,DEMANDS!$H$2:$CL$25,MATCH($E129,DEMANDS!$F$2:$F$25,0),FALSE)/HLOOKUP(2018,DEMANDS!$H$2:$CL$25,MATCH($E129,DEMANDS!$F$2:$F$25,0),FALSE)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A129" s="10">
        <f>HLOOKUP(REG_TRA_DEMANDS!AA$3,'BY-Demands'!$J$5:$AK$14,MATCH($E129,'BY-Demands'!$I$5:$I$14,0),FALSE)*HLOOKUP(REG_TRA_DEMANDS!$F129,DEMANDS!$H$2:$CL$25,MATCH($E129,DEMANDS!$F$2:$F$25,0),FALSE)/HLOOKUP(2018,DEMANDS!$H$2:$CL$25,MATCH($E129,DEMANDS!$F$2:$F$25,0),FALSE)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B129" s="10">
        <f>HLOOKUP(REG_TRA_DEMANDS!AB$3,'BY-Demands'!$J$5:$AK$14,MATCH($E129,'BY-Demands'!$I$5:$I$14,0),FALSE)*HLOOKUP(REG_TRA_DEMANDS!$F129,DEMANDS!$H$2:$CL$25,MATCH($E129,DEMANDS!$F$2:$F$25,0),FALSE)/HLOOKUP(2018,DEMANDS!$H$2:$CL$25,MATCH($E129,DEMANDS!$F$2:$F$25,0),FALSE)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C129" s="10">
        <f>HLOOKUP(REG_TRA_DEMANDS!AC$3,'BY-Demands'!$J$5:$AK$14,MATCH($E129,'BY-Demands'!$I$5:$I$14,0),FALSE)*HLOOKUP(REG_TRA_DEMANDS!$F129,DEMANDS!$H$2:$CL$25,MATCH($E129,DEMANDS!$F$2:$F$25,0),FALSE)/HLOOKUP(2018,DEMANDS!$H$2:$CL$25,MATCH($E129,DEMANDS!$F$2:$F$25,0),FALSE)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D129" s="10">
        <f>HLOOKUP(REG_TRA_DEMANDS!AD$3,'BY-Demands'!$J$5:$AK$14,MATCH($E129,'BY-Demands'!$I$5:$I$14,0),FALSE)*HLOOKUP(REG_TRA_DEMANDS!$F129,DEMANDS!$H$2:$CL$25,MATCH($E129,DEMANDS!$F$2:$F$25,0),FALSE)/HLOOKUP(2018,DEMANDS!$H$2:$CL$25,MATCH($E129,DEMANDS!$F$2:$F$25,0),FALSE)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E129" s="10">
        <f>HLOOKUP(REG_TRA_DEMANDS!AE$3,'BY-Demands'!$J$5:$AK$14,MATCH($E129,'BY-Demands'!$I$5:$I$14,0),FALSE)*HLOOKUP(REG_TRA_DEMANDS!$F129,DEMANDS!$H$2:$CL$25,MATCH($E129,DEMANDS!$F$2:$F$25,0),FALSE)/HLOOKUP(2018,DEMANDS!$H$2:$CL$25,MATCH($E129,DEMANDS!$F$2:$F$25,0),FALSE)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F129" s="10">
        <f>HLOOKUP(REG_TRA_DEMANDS!AF$3,'BY-Demands'!$J$5:$AK$14,MATCH($E129,'BY-Demands'!$I$5:$I$14,0),FALSE)*HLOOKUP(REG_TRA_DEMANDS!$F129,DEMANDS!$H$2:$CL$25,MATCH($E129,DEMANDS!$F$2:$F$25,0),FALSE)/HLOOKUP(2018,DEMANDS!$H$2:$CL$25,MATCH($E129,DEMANDS!$F$2:$F$25,0),FALSE)</f>
        <v>0</v>
      </c>
    </row>
    <row r="130" spans="4:32" x14ac:dyDescent="0.25">
      <c r="D130" s="1" t="s">
        <v>8</v>
      </c>
      <c r="E130" s="1" t="str">
        <f>DEMANDS!$F$21</f>
        <v>TTURS</v>
      </c>
      <c r="F130" s="1">
        <v>2038</v>
      </c>
      <c r="G130" s="10">
        <f>HLOOKUP(REG_TRA_DEMANDS!G$3,'BY-Demands'!$J$5:$AK$14,MATCH($E130,'BY-Demands'!$I$5:$I$14,0),FALSE)*HLOOKUP(REG_TRA_DEMANDS!$F130,DEMANDS!$H$2:$CL$25,MATCH($E130,DEMANDS!$F$2:$F$25,0),FALSE)/HLOOKUP(2018,DEMANDS!$H$2:$CL$25,MATCH($E130,DEMANDS!$F$2:$F$25,0),FALSE)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H130" s="10">
        <f>HLOOKUP(REG_TRA_DEMANDS!H$3,'BY-Demands'!$J$5:$AK$14,MATCH($E130,'BY-Demands'!$I$5:$I$14,0),FALSE)*HLOOKUP(REG_TRA_DEMANDS!$F130,DEMANDS!$H$2:$CL$25,MATCH($E130,DEMANDS!$F$2:$F$25,0),FALSE)/HLOOKUP(2018,DEMANDS!$H$2:$CL$25,MATCH($E130,DEMANDS!$F$2:$F$25,0),FALSE)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I130" s="10">
        <f>HLOOKUP(REG_TRA_DEMANDS!I$3,'BY-Demands'!$J$5:$AK$14,MATCH($E130,'BY-Demands'!$I$5:$I$14,0),FALSE)*HLOOKUP(REG_TRA_DEMANDS!$F130,DEMANDS!$H$2:$CL$25,MATCH($E130,DEMANDS!$F$2:$F$25,0),FALSE)/HLOOKUP(2018,DEMANDS!$H$2:$CL$25,MATCH($E130,DEMANDS!$F$2:$F$25,0),FALSE)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J130" s="10">
        <f>HLOOKUP(REG_TRA_DEMANDS!J$3,'BY-Demands'!$J$5:$AK$14,MATCH($E130,'BY-Demands'!$I$5:$I$14,0),FALSE)*HLOOKUP(REG_TRA_DEMANDS!$F130,DEMANDS!$H$2:$CL$25,MATCH($E130,DEMANDS!$F$2:$F$25,0),FALSE)/HLOOKUP(2018,DEMANDS!$H$2:$CL$25,MATCH($E130,DEMANDS!$F$2:$F$25,0),FALSE)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K130" s="10">
        <f>HLOOKUP(REG_TRA_DEMANDS!K$3,'BY-Demands'!$J$5:$AK$14,MATCH($E130,'BY-Demands'!$I$5:$I$14,0),FALSE)*HLOOKUP(REG_TRA_DEMANDS!$F130,DEMANDS!$H$2:$CL$25,MATCH($E130,DEMANDS!$F$2:$F$25,0),FALSE)/HLOOKUP(2018,DEMANDS!$H$2:$CL$25,MATCH($E130,DEMANDS!$F$2:$F$25,0),FALSE)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L130" s="10">
        <f>HLOOKUP(REG_TRA_DEMANDS!L$3,'BY-Demands'!$J$5:$AK$14,MATCH($E130,'BY-Demands'!$I$5:$I$14,0),FALSE)*HLOOKUP(REG_TRA_DEMANDS!$F130,DEMANDS!$H$2:$CL$25,MATCH($E130,DEMANDS!$F$2:$F$25,0),FALSE)/HLOOKUP(2018,DEMANDS!$H$2:$CL$25,MATCH($E130,DEMANDS!$F$2:$F$25,0),FALSE)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M130" s="10">
        <f>HLOOKUP(REG_TRA_DEMANDS!M$3,'BY-Demands'!$J$5:$AK$14,MATCH($E130,'BY-Demands'!$I$5:$I$14,0),FALSE)*HLOOKUP(REG_TRA_DEMANDS!$F130,DEMANDS!$H$2:$CL$25,MATCH($E130,DEMANDS!$F$2:$F$25,0),FALSE)/HLOOKUP(2018,DEMANDS!$H$2:$CL$25,MATCH($E130,DEMANDS!$F$2:$F$25,0),FALSE)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N130" s="10">
        <f>HLOOKUP(REG_TRA_DEMANDS!N$3,'BY-Demands'!$J$5:$AK$14,MATCH($E130,'BY-Demands'!$I$5:$I$14,0),FALSE)*HLOOKUP(REG_TRA_DEMANDS!$F130,DEMANDS!$H$2:$CL$25,MATCH($E130,DEMANDS!$F$2:$F$25,0),FALSE)/HLOOKUP(2018,DEMANDS!$H$2:$CL$25,MATCH($E130,DEMANDS!$F$2:$F$25,0),FALSE)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O130" s="10">
        <f>HLOOKUP(REG_TRA_DEMANDS!O$3,'BY-Demands'!$J$5:$AK$14,MATCH($E130,'BY-Demands'!$I$5:$I$14,0),FALSE)*HLOOKUP(REG_TRA_DEMANDS!$F130,DEMANDS!$H$2:$CL$25,MATCH($E130,DEMANDS!$F$2:$F$25,0),FALSE)/HLOOKUP(2018,DEMANDS!$H$2:$CL$25,MATCH($E130,DEMANDS!$F$2:$F$25,0),FALSE)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P130" s="10">
        <f>HLOOKUP(REG_TRA_DEMANDS!P$3,'BY-Demands'!$J$5:$AK$14,MATCH($E130,'BY-Demands'!$I$5:$I$14,0),FALSE)*HLOOKUP(REG_TRA_DEMANDS!$F130,DEMANDS!$H$2:$CL$25,MATCH($E130,DEMANDS!$F$2:$F$25,0),FALSE)/HLOOKUP(2018,DEMANDS!$H$2:$CL$25,MATCH($E130,DEMANDS!$F$2:$F$25,0),FALSE)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Q130" s="10">
        <f>HLOOKUP(REG_TRA_DEMANDS!Q$3,'BY-Demands'!$J$5:$AK$14,MATCH($E130,'BY-Demands'!$I$5:$I$14,0),FALSE)*HLOOKUP(REG_TRA_DEMANDS!$F130,DEMANDS!$H$2:$CL$25,MATCH($E130,DEMANDS!$F$2:$F$25,0),FALSE)/HLOOKUP(2018,DEMANDS!$H$2:$CL$25,MATCH($E130,DEMANDS!$F$2:$F$25,0),FALSE)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R130" s="10">
        <f>HLOOKUP(REG_TRA_DEMANDS!R$3,'BY-Demands'!$J$5:$AK$14,MATCH($E130,'BY-Demands'!$I$5:$I$14,0),FALSE)*HLOOKUP(REG_TRA_DEMANDS!$F130,DEMANDS!$H$2:$CL$25,MATCH($E130,DEMANDS!$F$2:$F$25,0),FALSE)/HLOOKUP(2018,DEMANDS!$H$2:$CL$25,MATCH($E130,DEMANDS!$F$2:$F$25,0),FALSE)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S130" s="10">
        <f>HLOOKUP(REG_TRA_DEMANDS!S$3,'BY-Demands'!$J$5:$AK$14,MATCH($E130,'BY-Demands'!$I$5:$I$14,0),FALSE)*HLOOKUP(REG_TRA_DEMANDS!$F130,DEMANDS!$H$2:$CL$25,MATCH($E130,DEMANDS!$F$2:$F$25,0),FALSE)/HLOOKUP(2018,DEMANDS!$H$2:$CL$25,MATCH($E130,DEMANDS!$F$2:$F$25,0),FALSE)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T130" s="10">
        <f>HLOOKUP(REG_TRA_DEMANDS!T$3,'BY-Demands'!$J$5:$AK$14,MATCH($E130,'BY-Demands'!$I$5:$I$14,0),FALSE)*HLOOKUP(REG_TRA_DEMANDS!$F130,DEMANDS!$H$2:$CL$25,MATCH($E130,DEMANDS!$F$2:$F$25,0),FALSE)/HLOOKUP(2018,DEMANDS!$H$2:$CL$25,MATCH($E130,DEMANDS!$F$2:$F$25,0),FALSE)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U130" s="10">
        <f>HLOOKUP(REG_TRA_DEMANDS!U$3,'BY-Demands'!$J$5:$AK$14,MATCH($E130,'BY-Demands'!$I$5:$I$14,0),FALSE)*HLOOKUP(REG_TRA_DEMANDS!$F130,DEMANDS!$H$2:$CL$25,MATCH($E130,DEMANDS!$F$2:$F$25,0),FALSE)/HLOOKUP(2018,DEMANDS!$H$2:$CL$25,MATCH($E130,DEMANDS!$F$2:$F$25,0),FALSE)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V130" s="10">
        <f>HLOOKUP(REG_TRA_DEMANDS!V$3,'BY-Demands'!$J$5:$AK$14,MATCH($E130,'BY-Demands'!$I$5:$I$14,0),FALSE)*HLOOKUP(REG_TRA_DEMANDS!$F130,DEMANDS!$H$2:$CL$25,MATCH($E130,DEMANDS!$F$2:$F$25,0),FALSE)/HLOOKUP(2018,DEMANDS!$H$2:$CL$25,MATCH($E130,DEMANDS!$F$2:$F$25,0),FALSE)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W130" s="10">
        <f>HLOOKUP(REG_TRA_DEMANDS!W$3,'BY-Demands'!$J$5:$AK$14,MATCH($E130,'BY-Demands'!$I$5:$I$14,0),FALSE)*HLOOKUP(REG_TRA_DEMANDS!$F130,DEMANDS!$H$2:$CL$25,MATCH($E130,DEMANDS!$F$2:$F$25,0),FALSE)/HLOOKUP(2018,DEMANDS!$H$2:$CL$25,MATCH($E130,DEMANDS!$F$2:$F$25,0),FALSE)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X130" s="10">
        <f>HLOOKUP(REG_TRA_DEMANDS!X$3,'BY-Demands'!$J$5:$AK$14,MATCH($E130,'BY-Demands'!$I$5:$I$14,0),FALSE)*HLOOKUP(REG_TRA_DEMANDS!$F130,DEMANDS!$H$2:$CL$25,MATCH($E130,DEMANDS!$F$2:$F$25,0),FALSE)/HLOOKUP(2018,DEMANDS!$H$2:$CL$25,MATCH($E130,DEMANDS!$F$2:$F$25,0),FALSE)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Y130" s="10">
        <f>HLOOKUP(REG_TRA_DEMANDS!Y$3,'BY-Demands'!$J$5:$AK$14,MATCH($E130,'BY-Demands'!$I$5:$I$14,0),FALSE)*HLOOKUP(REG_TRA_DEMANDS!$F130,DEMANDS!$H$2:$CL$25,MATCH($E130,DEMANDS!$F$2:$F$25,0),FALSE)/HLOOKUP(2018,DEMANDS!$H$2:$CL$25,MATCH($E130,DEMANDS!$F$2:$F$25,0),FALSE)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Z130" s="10">
        <f>HLOOKUP(REG_TRA_DEMANDS!Z$3,'BY-Demands'!$J$5:$AK$14,MATCH($E130,'BY-Demands'!$I$5:$I$14,0),FALSE)*HLOOKUP(REG_TRA_DEMANDS!$F130,DEMANDS!$H$2:$CL$25,MATCH($E130,DEMANDS!$F$2:$F$25,0),FALSE)/HLOOKUP(2018,DEMANDS!$H$2:$CL$25,MATCH($E130,DEMANDS!$F$2:$F$25,0),FALSE)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A130" s="10">
        <f>HLOOKUP(REG_TRA_DEMANDS!AA$3,'BY-Demands'!$J$5:$AK$14,MATCH($E130,'BY-Demands'!$I$5:$I$14,0),FALSE)*HLOOKUP(REG_TRA_DEMANDS!$F130,DEMANDS!$H$2:$CL$25,MATCH($E130,DEMANDS!$F$2:$F$25,0),FALSE)/HLOOKUP(2018,DEMANDS!$H$2:$CL$25,MATCH($E130,DEMANDS!$F$2:$F$25,0),FALSE)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B130" s="10">
        <f>HLOOKUP(REG_TRA_DEMANDS!AB$3,'BY-Demands'!$J$5:$AK$14,MATCH($E130,'BY-Demands'!$I$5:$I$14,0),FALSE)*HLOOKUP(REG_TRA_DEMANDS!$F130,DEMANDS!$H$2:$CL$25,MATCH($E130,DEMANDS!$F$2:$F$25,0),FALSE)/HLOOKUP(2018,DEMANDS!$H$2:$CL$25,MATCH($E130,DEMANDS!$F$2:$F$25,0),FALSE)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C130" s="10">
        <f>HLOOKUP(REG_TRA_DEMANDS!AC$3,'BY-Demands'!$J$5:$AK$14,MATCH($E130,'BY-Demands'!$I$5:$I$14,0),FALSE)*HLOOKUP(REG_TRA_DEMANDS!$F130,DEMANDS!$H$2:$CL$25,MATCH($E130,DEMANDS!$F$2:$F$25,0),FALSE)/HLOOKUP(2018,DEMANDS!$H$2:$CL$25,MATCH($E130,DEMANDS!$F$2:$F$25,0),FALSE)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D130" s="10">
        <f>HLOOKUP(REG_TRA_DEMANDS!AD$3,'BY-Demands'!$J$5:$AK$14,MATCH($E130,'BY-Demands'!$I$5:$I$14,0),FALSE)*HLOOKUP(REG_TRA_DEMANDS!$F130,DEMANDS!$H$2:$CL$25,MATCH($E130,DEMANDS!$F$2:$F$25,0),FALSE)/HLOOKUP(2018,DEMANDS!$H$2:$CL$25,MATCH($E130,DEMANDS!$F$2:$F$25,0),FALSE)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E130" s="10">
        <f>HLOOKUP(REG_TRA_DEMANDS!AE$3,'BY-Demands'!$J$5:$AK$14,MATCH($E130,'BY-Demands'!$I$5:$I$14,0),FALSE)*HLOOKUP(REG_TRA_DEMANDS!$F130,DEMANDS!$H$2:$CL$25,MATCH($E130,DEMANDS!$F$2:$F$25,0),FALSE)/HLOOKUP(2018,DEMANDS!$H$2:$CL$25,MATCH($E130,DEMANDS!$F$2:$F$25,0),FALSE)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F130" s="10">
        <f>HLOOKUP(REG_TRA_DEMANDS!AF$3,'BY-Demands'!$J$5:$AK$14,MATCH($E130,'BY-Demands'!$I$5:$I$14,0),FALSE)*HLOOKUP(REG_TRA_DEMANDS!$F130,DEMANDS!$H$2:$CL$25,MATCH($E130,DEMANDS!$F$2:$F$25,0),FALSE)/HLOOKUP(2018,DEMANDS!$H$2:$CL$25,MATCH($E130,DEMANDS!$F$2:$F$25,0),FALSE)</f>
        <v>0</v>
      </c>
    </row>
    <row r="131" spans="4:32" x14ac:dyDescent="0.25">
      <c r="D131" s="1" t="s">
        <v>8</v>
      </c>
      <c r="E131" s="1" t="str">
        <f>DEMANDS!$F$21</f>
        <v>TTURS</v>
      </c>
      <c r="F131" s="1">
        <v>2039</v>
      </c>
      <c r="G131" s="10">
        <f>HLOOKUP(REG_TRA_DEMANDS!G$3,'BY-Demands'!$J$5:$AK$14,MATCH($E131,'BY-Demands'!$I$5:$I$14,0),FALSE)*HLOOKUP(REG_TRA_DEMANDS!$F131,DEMANDS!$H$2:$CL$25,MATCH($E131,DEMANDS!$F$2:$F$25,0),FALSE)/HLOOKUP(2018,DEMANDS!$H$2:$CL$25,MATCH($E131,DEMANDS!$F$2:$F$25,0),FALSE)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H131" s="10">
        <f>HLOOKUP(REG_TRA_DEMANDS!H$3,'BY-Demands'!$J$5:$AK$14,MATCH($E131,'BY-Demands'!$I$5:$I$14,0),FALSE)*HLOOKUP(REG_TRA_DEMANDS!$F131,DEMANDS!$H$2:$CL$25,MATCH($E131,DEMANDS!$F$2:$F$25,0),FALSE)/HLOOKUP(2018,DEMANDS!$H$2:$CL$25,MATCH($E131,DEMANDS!$F$2:$F$25,0),FALSE)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I131" s="10">
        <f>HLOOKUP(REG_TRA_DEMANDS!I$3,'BY-Demands'!$J$5:$AK$14,MATCH($E131,'BY-Demands'!$I$5:$I$14,0),FALSE)*HLOOKUP(REG_TRA_DEMANDS!$F131,DEMANDS!$H$2:$CL$25,MATCH($E131,DEMANDS!$F$2:$F$25,0),FALSE)/HLOOKUP(2018,DEMANDS!$H$2:$CL$25,MATCH($E131,DEMANDS!$F$2:$F$25,0),FALSE)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J131" s="10">
        <f>HLOOKUP(REG_TRA_DEMANDS!J$3,'BY-Demands'!$J$5:$AK$14,MATCH($E131,'BY-Demands'!$I$5:$I$14,0),FALSE)*HLOOKUP(REG_TRA_DEMANDS!$F131,DEMANDS!$H$2:$CL$25,MATCH($E131,DEMANDS!$F$2:$F$25,0),FALSE)/HLOOKUP(2018,DEMANDS!$H$2:$CL$25,MATCH($E131,DEMANDS!$F$2:$F$25,0),FALSE)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K131" s="10">
        <f>HLOOKUP(REG_TRA_DEMANDS!K$3,'BY-Demands'!$J$5:$AK$14,MATCH($E131,'BY-Demands'!$I$5:$I$14,0),FALSE)*HLOOKUP(REG_TRA_DEMANDS!$F131,DEMANDS!$H$2:$CL$25,MATCH($E131,DEMANDS!$F$2:$F$25,0),FALSE)/HLOOKUP(2018,DEMANDS!$H$2:$CL$25,MATCH($E131,DEMANDS!$F$2:$F$25,0),FALSE)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L131" s="10">
        <f>HLOOKUP(REG_TRA_DEMANDS!L$3,'BY-Demands'!$J$5:$AK$14,MATCH($E131,'BY-Demands'!$I$5:$I$14,0),FALSE)*HLOOKUP(REG_TRA_DEMANDS!$F131,DEMANDS!$H$2:$CL$25,MATCH($E131,DEMANDS!$F$2:$F$25,0),FALSE)/HLOOKUP(2018,DEMANDS!$H$2:$CL$25,MATCH($E131,DEMANDS!$F$2:$F$25,0),FALSE)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M131" s="10">
        <f>HLOOKUP(REG_TRA_DEMANDS!M$3,'BY-Demands'!$J$5:$AK$14,MATCH($E131,'BY-Demands'!$I$5:$I$14,0),FALSE)*HLOOKUP(REG_TRA_DEMANDS!$F131,DEMANDS!$H$2:$CL$25,MATCH($E131,DEMANDS!$F$2:$F$25,0),FALSE)/HLOOKUP(2018,DEMANDS!$H$2:$CL$25,MATCH($E131,DEMANDS!$F$2:$F$25,0),FALSE)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N131" s="10">
        <f>HLOOKUP(REG_TRA_DEMANDS!N$3,'BY-Demands'!$J$5:$AK$14,MATCH($E131,'BY-Demands'!$I$5:$I$14,0),FALSE)*HLOOKUP(REG_TRA_DEMANDS!$F131,DEMANDS!$H$2:$CL$25,MATCH($E131,DEMANDS!$F$2:$F$25,0),FALSE)/HLOOKUP(2018,DEMANDS!$H$2:$CL$25,MATCH($E131,DEMANDS!$F$2:$F$25,0),FALSE)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O131" s="10">
        <f>HLOOKUP(REG_TRA_DEMANDS!O$3,'BY-Demands'!$J$5:$AK$14,MATCH($E131,'BY-Demands'!$I$5:$I$14,0),FALSE)*HLOOKUP(REG_TRA_DEMANDS!$F131,DEMANDS!$H$2:$CL$25,MATCH($E131,DEMANDS!$F$2:$F$25,0),FALSE)/HLOOKUP(2018,DEMANDS!$H$2:$CL$25,MATCH($E131,DEMANDS!$F$2:$F$25,0),FALSE)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P131" s="10">
        <f>HLOOKUP(REG_TRA_DEMANDS!P$3,'BY-Demands'!$J$5:$AK$14,MATCH($E131,'BY-Demands'!$I$5:$I$14,0),FALSE)*HLOOKUP(REG_TRA_DEMANDS!$F131,DEMANDS!$H$2:$CL$25,MATCH($E131,DEMANDS!$F$2:$F$25,0),FALSE)/HLOOKUP(2018,DEMANDS!$H$2:$CL$25,MATCH($E131,DEMANDS!$F$2:$F$25,0),FALSE)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Q131" s="10">
        <f>HLOOKUP(REG_TRA_DEMANDS!Q$3,'BY-Demands'!$J$5:$AK$14,MATCH($E131,'BY-Demands'!$I$5:$I$14,0),FALSE)*HLOOKUP(REG_TRA_DEMANDS!$F131,DEMANDS!$H$2:$CL$25,MATCH($E131,DEMANDS!$F$2:$F$25,0),FALSE)/HLOOKUP(2018,DEMANDS!$H$2:$CL$25,MATCH($E131,DEMANDS!$F$2:$F$25,0),FALSE)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R131" s="10">
        <f>HLOOKUP(REG_TRA_DEMANDS!R$3,'BY-Demands'!$J$5:$AK$14,MATCH($E131,'BY-Demands'!$I$5:$I$14,0),FALSE)*HLOOKUP(REG_TRA_DEMANDS!$F131,DEMANDS!$H$2:$CL$25,MATCH($E131,DEMANDS!$F$2:$F$25,0),FALSE)/HLOOKUP(2018,DEMANDS!$H$2:$CL$25,MATCH($E131,DEMANDS!$F$2:$F$25,0),FALSE)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S131" s="10">
        <f>HLOOKUP(REG_TRA_DEMANDS!S$3,'BY-Demands'!$J$5:$AK$14,MATCH($E131,'BY-Demands'!$I$5:$I$14,0),FALSE)*HLOOKUP(REG_TRA_DEMANDS!$F131,DEMANDS!$H$2:$CL$25,MATCH($E131,DEMANDS!$F$2:$F$25,0),FALSE)/HLOOKUP(2018,DEMANDS!$H$2:$CL$25,MATCH($E131,DEMANDS!$F$2:$F$25,0),FALSE)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T131" s="10">
        <f>HLOOKUP(REG_TRA_DEMANDS!T$3,'BY-Demands'!$J$5:$AK$14,MATCH($E131,'BY-Demands'!$I$5:$I$14,0),FALSE)*HLOOKUP(REG_TRA_DEMANDS!$F131,DEMANDS!$H$2:$CL$25,MATCH($E131,DEMANDS!$F$2:$F$25,0),FALSE)/HLOOKUP(2018,DEMANDS!$H$2:$CL$25,MATCH($E131,DEMANDS!$F$2:$F$25,0),FALSE)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U131" s="10">
        <f>HLOOKUP(REG_TRA_DEMANDS!U$3,'BY-Demands'!$J$5:$AK$14,MATCH($E131,'BY-Demands'!$I$5:$I$14,0),FALSE)*HLOOKUP(REG_TRA_DEMANDS!$F131,DEMANDS!$H$2:$CL$25,MATCH($E131,DEMANDS!$F$2:$F$25,0),FALSE)/HLOOKUP(2018,DEMANDS!$H$2:$CL$25,MATCH($E131,DEMANDS!$F$2:$F$25,0),FALSE)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V131" s="10">
        <f>HLOOKUP(REG_TRA_DEMANDS!V$3,'BY-Demands'!$J$5:$AK$14,MATCH($E131,'BY-Demands'!$I$5:$I$14,0),FALSE)*HLOOKUP(REG_TRA_DEMANDS!$F131,DEMANDS!$H$2:$CL$25,MATCH($E131,DEMANDS!$F$2:$F$25,0),FALSE)/HLOOKUP(2018,DEMANDS!$H$2:$CL$25,MATCH($E131,DEMANDS!$F$2:$F$25,0),FALSE)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W131" s="10">
        <f>HLOOKUP(REG_TRA_DEMANDS!W$3,'BY-Demands'!$J$5:$AK$14,MATCH($E131,'BY-Demands'!$I$5:$I$14,0),FALSE)*HLOOKUP(REG_TRA_DEMANDS!$F131,DEMANDS!$H$2:$CL$25,MATCH($E131,DEMANDS!$F$2:$F$25,0),FALSE)/HLOOKUP(2018,DEMANDS!$H$2:$CL$25,MATCH($E131,DEMANDS!$F$2:$F$25,0),FALSE)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X131" s="10">
        <f>HLOOKUP(REG_TRA_DEMANDS!X$3,'BY-Demands'!$J$5:$AK$14,MATCH($E131,'BY-Demands'!$I$5:$I$14,0),FALSE)*HLOOKUP(REG_TRA_DEMANDS!$F131,DEMANDS!$H$2:$CL$25,MATCH($E131,DEMANDS!$F$2:$F$25,0),FALSE)/HLOOKUP(2018,DEMANDS!$H$2:$CL$25,MATCH($E131,DEMANDS!$F$2:$F$25,0),FALSE)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Y131" s="10">
        <f>HLOOKUP(REG_TRA_DEMANDS!Y$3,'BY-Demands'!$J$5:$AK$14,MATCH($E131,'BY-Demands'!$I$5:$I$14,0),FALSE)*HLOOKUP(REG_TRA_DEMANDS!$F131,DEMANDS!$H$2:$CL$25,MATCH($E131,DEMANDS!$F$2:$F$25,0),FALSE)/HLOOKUP(2018,DEMANDS!$H$2:$CL$25,MATCH($E131,DEMANDS!$F$2:$F$25,0),FALSE)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Z131" s="10">
        <f>HLOOKUP(REG_TRA_DEMANDS!Z$3,'BY-Demands'!$J$5:$AK$14,MATCH($E131,'BY-Demands'!$I$5:$I$14,0),FALSE)*HLOOKUP(REG_TRA_DEMANDS!$F131,DEMANDS!$H$2:$CL$25,MATCH($E131,DEMANDS!$F$2:$F$25,0),FALSE)/HLOOKUP(2018,DEMANDS!$H$2:$CL$25,MATCH($E131,DEMANDS!$F$2:$F$25,0),FALSE)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A131" s="10">
        <f>HLOOKUP(REG_TRA_DEMANDS!AA$3,'BY-Demands'!$J$5:$AK$14,MATCH($E131,'BY-Demands'!$I$5:$I$14,0),FALSE)*HLOOKUP(REG_TRA_DEMANDS!$F131,DEMANDS!$H$2:$CL$25,MATCH($E131,DEMANDS!$F$2:$F$25,0),FALSE)/HLOOKUP(2018,DEMANDS!$H$2:$CL$25,MATCH($E131,DEMANDS!$F$2:$F$25,0),FALSE)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B131" s="10">
        <f>HLOOKUP(REG_TRA_DEMANDS!AB$3,'BY-Demands'!$J$5:$AK$14,MATCH($E131,'BY-Demands'!$I$5:$I$14,0),FALSE)*HLOOKUP(REG_TRA_DEMANDS!$F131,DEMANDS!$H$2:$CL$25,MATCH($E131,DEMANDS!$F$2:$F$25,0),FALSE)/HLOOKUP(2018,DEMANDS!$H$2:$CL$25,MATCH($E131,DEMANDS!$F$2:$F$25,0),FALSE)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C131" s="10">
        <f>HLOOKUP(REG_TRA_DEMANDS!AC$3,'BY-Demands'!$J$5:$AK$14,MATCH($E131,'BY-Demands'!$I$5:$I$14,0),FALSE)*HLOOKUP(REG_TRA_DEMANDS!$F131,DEMANDS!$H$2:$CL$25,MATCH($E131,DEMANDS!$F$2:$F$25,0),FALSE)/HLOOKUP(2018,DEMANDS!$H$2:$CL$25,MATCH($E131,DEMANDS!$F$2:$F$25,0),FALSE)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D131" s="10">
        <f>HLOOKUP(REG_TRA_DEMANDS!AD$3,'BY-Demands'!$J$5:$AK$14,MATCH($E131,'BY-Demands'!$I$5:$I$14,0),FALSE)*HLOOKUP(REG_TRA_DEMANDS!$F131,DEMANDS!$H$2:$CL$25,MATCH($E131,DEMANDS!$F$2:$F$25,0),FALSE)/HLOOKUP(2018,DEMANDS!$H$2:$CL$25,MATCH($E131,DEMANDS!$F$2:$F$25,0),FALSE)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E131" s="10">
        <f>HLOOKUP(REG_TRA_DEMANDS!AE$3,'BY-Demands'!$J$5:$AK$14,MATCH($E131,'BY-Demands'!$I$5:$I$14,0),FALSE)*HLOOKUP(REG_TRA_DEMANDS!$F131,DEMANDS!$H$2:$CL$25,MATCH($E131,DEMANDS!$F$2:$F$25,0),FALSE)/HLOOKUP(2018,DEMANDS!$H$2:$CL$25,MATCH($E131,DEMANDS!$F$2:$F$25,0),FALSE)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F131" s="10">
        <f>HLOOKUP(REG_TRA_DEMANDS!AF$3,'BY-Demands'!$J$5:$AK$14,MATCH($E131,'BY-Demands'!$I$5:$I$14,0),FALSE)*HLOOKUP(REG_TRA_DEMANDS!$F131,DEMANDS!$H$2:$CL$25,MATCH($E131,DEMANDS!$F$2:$F$25,0),FALSE)/HLOOKUP(2018,DEMANDS!$H$2:$CL$25,MATCH($E131,DEMANDS!$F$2:$F$25,0),FALSE)</f>
        <v>0</v>
      </c>
    </row>
    <row r="132" spans="4:32" x14ac:dyDescent="0.25">
      <c r="D132" s="1" t="s">
        <v>8</v>
      </c>
      <c r="E132" s="1" t="str">
        <f>DEMANDS!$F$21</f>
        <v>TTURS</v>
      </c>
      <c r="F132" s="1">
        <v>2040</v>
      </c>
      <c r="G132" s="10">
        <f>HLOOKUP(REG_TRA_DEMANDS!G$3,'BY-Demands'!$J$5:$AK$14,MATCH($E132,'BY-Demands'!$I$5:$I$14,0),FALSE)*HLOOKUP(REG_TRA_DEMANDS!$F132,DEMANDS!$H$2:$CL$25,MATCH($E132,DEMANDS!$F$2:$F$25,0),FALSE)/HLOOKUP(2018,DEMANDS!$H$2:$CL$25,MATCH($E132,DEMANDS!$F$2:$F$25,0),FALSE)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H132" s="10">
        <f>HLOOKUP(REG_TRA_DEMANDS!H$3,'BY-Demands'!$J$5:$AK$14,MATCH($E132,'BY-Demands'!$I$5:$I$14,0),FALSE)*HLOOKUP(REG_TRA_DEMANDS!$F132,DEMANDS!$H$2:$CL$25,MATCH($E132,DEMANDS!$F$2:$F$25,0),FALSE)/HLOOKUP(2018,DEMANDS!$H$2:$CL$25,MATCH($E132,DEMANDS!$F$2:$F$25,0),FALSE)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I132" s="10">
        <f>HLOOKUP(REG_TRA_DEMANDS!I$3,'BY-Demands'!$J$5:$AK$14,MATCH($E132,'BY-Demands'!$I$5:$I$14,0),FALSE)*HLOOKUP(REG_TRA_DEMANDS!$F132,DEMANDS!$H$2:$CL$25,MATCH($E132,DEMANDS!$F$2:$F$25,0),FALSE)/HLOOKUP(2018,DEMANDS!$H$2:$CL$25,MATCH($E132,DEMANDS!$F$2:$F$25,0),FALSE)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J132" s="10">
        <f>HLOOKUP(REG_TRA_DEMANDS!J$3,'BY-Demands'!$J$5:$AK$14,MATCH($E132,'BY-Demands'!$I$5:$I$14,0),FALSE)*HLOOKUP(REG_TRA_DEMANDS!$F132,DEMANDS!$H$2:$CL$25,MATCH($E132,DEMANDS!$F$2:$F$25,0),FALSE)/HLOOKUP(2018,DEMANDS!$H$2:$CL$25,MATCH($E132,DEMANDS!$F$2:$F$25,0),FALSE)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K132" s="10">
        <f>HLOOKUP(REG_TRA_DEMANDS!K$3,'BY-Demands'!$J$5:$AK$14,MATCH($E132,'BY-Demands'!$I$5:$I$14,0),FALSE)*HLOOKUP(REG_TRA_DEMANDS!$F132,DEMANDS!$H$2:$CL$25,MATCH($E132,DEMANDS!$F$2:$F$25,0),FALSE)/HLOOKUP(2018,DEMANDS!$H$2:$CL$25,MATCH($E132,DEMANDS!$F$2:$F$25,0),FALSE)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L132" s="10">
        <f>HLOOKUP(REG_TRA_DEMANDS!L$3,'BY-Demands'!$J$5:$AK$14,MATCH($E132,'BY-Demands'!$I$5:$I$14,0),FALSE)*HLOOKUP(REG_TRA_DEMANDS!$F132,DEMANDS!$H$2:$CL$25,MATCH($E132,DEMANDS!$F$2:$F$25,0),FALSE)/HLOOKUP(2018,DEMANDS!$H$2:$CL$25,MATCH($E132,DEMANDS!$F$2:$F$25,0),FALSE)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M132" s="10">
        <f>HLOOKUP(REG_TRA_DEMANDS!M$3,'BY-Demands'!$J$5:$AK$14,MATCH($E132,'BY-Demands'!$I$5:$I$14,0),FALSE)*HLOOKUP(REG_TRA_DEMANDS!$F132,DEMANDS!$H$2:$CL$25,MATCH($E132,DEMANDS!$F$2:$F$25,0),FALSE)/HLOOKUP(2018,DEMANDS!$H$2:$CL$25,MATCH($E132,DEMANDS!$F$2:$F$25,0),FALSE)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N132" s="10">
        <f>HLOOKUP(REG_TRA_DEMANDS!N$3,'BY-Demands'!$J$5:$AK$14,MATCH($E132,'BY-Demands'!$I$5:$I$14,0),FALSE)*HLOOKUP(REG_TRA_DEMANDS!$F132,DEMANDS!$H$2:$CL$25,MATCH($E132,DEMANDS!$F$2:$F$25,0),FALSE)/HLOOKUP(2018,DEMANDS!$H$2:$CL$25,MATCH($E132,DEMANDS!$F$2:$F$25,0),FALSE)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O132" s="10">
        <f>HLOOKUP(REG_TRA_DEMANDS!O$3,'BY-Demands'!$J$5:$AK$14,MATCH($E132,'BY-Demands'!$I$5:$I$14,0),FALSE)*HLOOKUP(REG_TRA_DEMANDS!$F132,DEMANDS!$H$2:$CL$25,MATCH($E132,DEMANDS!$F$2:$F$25,0),FALSE)/HLOOKUP(2018,DEMANDS!$H$2:$CL$25,MATCH($E132,DEMANDS!$F$2:$F$25,0),FALSE)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P132" s="10">
        <f>HLOOKUP(REG_TRA_DEMANDS!P$3,'BY-Demands'!$J$5:$AK$14,MATCH($E132,'BY-Demands'!$I$5:$I$14,0),FALSE)*HLOOKUP(REG_TRA_DEMANDS!$F132,DEMANDS!$H$2:$CL$25,MATCH($E132,DEMANDS!$F$2:$F$25,0),FALSE)/HLOOKUP(2018,DEMANDS!$H$2:$CL$25,MATCH($E132,DEMANDS!$F$2:$F$25,0),FALSE)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Q132" s="10">
        <f>HLOOKUP(REG_TRA_DEMANDS!Q$3,'BY-Demands'!$J$5:$AK$14,MATCH($E132,'BY-Demands'!$I$5:$I$14,0),FALSE)*HLOOKUP(REG_TRA_DEMANDS!$F132,DEMANDS!$H$2:$CL$25,MATCH($E132,DEMANDS!$F$2:$F$25,0),FALSE)/HLOOKUP(2018,DEMANDS!$H$2:$CL$25,MATCH($E132,DEMANDS!$F$2:$F$25,0),FALSE)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R132" s="10">
        <f>HLOOKUP(REG_TRA_DEMANDS!R$3,'BY-Demands'!$J$5:$AK$14,MATCH($E132,'BY-Demands'!$I$5:$I$14,0),FALSE)*HLOOKUP(REG_TRA_DEMANDS!$F132,DEMANDS!$H$2:$CL$25,MATCH($E132,DEMANDS!$F$2:$F$25,0),FALSE)/HLOOKUP(2018,DEMANDS!$H$2:$CL$25,MATCH($E132,DEMANDS!$F$2:$F$25,0),FALSE)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S132" s="10">
        <f>HLOOKUP(REG_TRA_DEMANDS!S$3,'BY-Demands'!$J$5:$AK$14,MATCH($E132,'BY-Demands'!$I$5:$I$14,0),FALSE)*HLOOKUP(REG_TRA_DEMANDS!$F132,DEMANDS!$H$2:$CL$25,MATCH($E132,DEMANDS!$F$2:$F$25,0),FALSE)/HLOOKUP(2018,DEMANDS!$H$2:$CL$25,MATCH($E132,DEMANDS!$F$2:$F$25,0),FALSE)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T132" s="10">
        <f>HLOOKUP(REG_TRA_DEMANDS!T$3,'BY-Demands'!$J$5:$AK$14,MATCH($E132,'BY-Demands'!$I$5:$I$14,0),FALSE)*HLOOKUP(REG_TRA_DEMANDS!$F132,DEMANDS!$H$2:$CL$25,MATCH($E132,DEMANDS!$F$2:$F$25,0),FALSE)/HLOOKUP(2018,DEMANDS!$H$2:$CL$25,MATCH($E132,DEMANDS!$F$2:$F$25,0),FALSE)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U132" s="10">
        <f>HLOOKUP(REG_TRA_DEMANDS!U$3,'BY-Demands'!$J$5:$AK$14,MATCH($E132,'BY-Demands'!$I$5:$I$14,0),FALSE)*HLOOKUP(REG_TRA_DEMANDS!$F132,DEMANDS!$H$2:$CL$25,MATCH($E132,DEMANDS!$F$2:$F$25,0),FALSE)/HLOOKUP(2018,DEMANDS!$H$2:$CL$25,MATCH($E132,DEMANDS!$F$2:$F$25,0),FALSE)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V132" s="10">
        <f>HLOOKUP(REG_TRA_DEMANDS!V$3,'BY-Demands'!$J$5:$AK$14,MATCH($E132,'BY-Demands'!$I$5:$I$14,0),FALSE)*HLOOKUP(REG_TRA_DEMANDS!$F132,DEMANDS!$H$2:$CL$25,MATCH($E132,DEMANDS!$F$2:$F$25,0),FALSE)/HLOOKUP(2018,DEMANDS!$H$2:$CL$25,MATCH($E132,DEMANDS!$F$2:$F$25,0),FALSE)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W132" s="10">
        <f>HLOOKUP(REG_TRA_DEMANDS!W$3,'BY-Demands'!$J$5:$AK$14,MATCH($E132,'BY-Demands'!$I$5:$I$14,0),FALSE)*HLOOKUP(REG_TRA_DEMANDS!$F132,DEMANDS!$H$2:$CL$25,MATCH($E132,DEMANDS!$F$2:$F$25,0),FALSE)/HLOOKUP(2018,DEMANDS!$H$2:$CL$25,MATCH($E132,DEMANDS!$F$2:$F$25,0),FALSE)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X132" s="10">
        <f>HLOOKUP(REG_TRA_DEMANDS!X$3,'BY-Demands'!$J$5:$AK$14,MATCH($E132,'BY-Demands'!$I$5:$I$14,0),FALSE)*HLOOKUP(REG_TRA_DEMANDS!$F132,DEMANDS!$H$2:$CL$25,MATCH($E132,DEMANDS!$F$2:$F$25,0),FALSE)/HLOOKUP(2018,DEMANDS!$H$2:$CL$25,MATCH($E132,DEMANDS!$F$2:$F$25,0),FALSE)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Y132" s="10">
        <f>HLOOKUP(REG_TRA_DEMANDS!Y$3,'BY-Demands'!$J$5:$AK$14,MATCH($E132,'BY-Demands'!$I$5:$I$14,0),FALSE)*HLOOKUP(REG_TRA_DEMANDS!$F132,DEMANDS!$H$2:$CL$25,MATCH($E132,DEMANDS!$F$2:$F$25,0),FALSE)/HLOOKUP(2018,DEMANDS!$H$2:$CL$25,MATCH($E132,DEMANDS!$F$2:$F$25,0),FALSE)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Z132" s="10">
        <f>HLOOKUP(REG_TRA_DEMANDS!Z$3,'BY-Demands'!$J$5:$AK$14,MATCH($E132,'BY-Demands'!$I$5:$I$14,0),FALSE)*HLOOKUP(REG_TRA_DEMANDS!$F132,DEMANDS!$H$2:$CL$25,MATCH($E132,DEMANDS!$F$2:$F$25,0),FALSE)/HLOOKUP(2018,DEMANDS!$H$2:$CL$25,MATCH($E132,DEMANDS!$F$2:$F$25,0),FALSE)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A132" s="10">
        <f>HLOOKUP(REG_TRA_DEMANDS!AA$3,'BY-Demands'!$J$5:$AK$14,MATCH($E132,'BY-Demands'!$I$5:$I$14,0),FALSE)*HLOOKUP(REG_TRA_DEMANDS!$F132,DEMANDS!$H$2:$CL$25,MATCH($E132,DEMANDS!$F$2:$F$25,0),FALSE)/HLOOKUP(2018,DEMANDS!$H$2:$CL$25,MATCH($E132,DEMANDS!$F$2:$F$25,0),FALSE)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B132" s="10">
        <f>HLOOKUP(REG_TRA_DEMANDS!AB$3,'BY-Demands'!$J$5:$AK$14,MATCH($E132,'BY-Demands'!$I$5:$I$14,0),FALSE)*HLOOKUP(REG_TRA_DEMANDS!$F132,DEMANDS!$H$2:$CL$25,MATCH($E132,DEMANDS!$F$2:$F$25,0),FALSE)/HLOOKUP(2018,DEMANDS!$H$2:$CL$25,MATCH($E132,DEMANDS!$F$2:$F$25,0),FALSE)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C132" s="10">
        <f>HLOOKUP(REG_TRA_DEMANDS!AC$3,'BY-Demands'!$J$5:$AK$14,MATCH($E132,'BY-Demands'!$I$5:$I$14,0),FALSE)*HLOOKUP(REG_TRA_DEMANDS!$F132,DEMANDS!$H$2:$CL$25,MATCH($E132,DEMANDS!$F$2:$F$25,0),FALSE)/HLOOKUP(2018,DEMANDS!$H$2:$CL$25,MATCH($E132,DEMANDS!$F$2:$F$25,0),FALSE)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D132" s="10">
        <f>HLOOKUP(REG_TRA_DEMANDS!AD$3,'BY-Demands'!$J$5:$AK$14,MATCH($E132,'BY-Demands'!$I$5:$I$14,0),FALSE)*HLOOKUP(REG_TRA_DEMANDS!$F132,DEMANDS!$H$2:$CL$25,MATCH($E132,DEMANDS!$F$2:$F$25,0),FALSE)/HLOOKUP(2018,DEMANDS!$H$2:$CL$25,MATCH($E132,DEMANDS!$F$2:$F$25,0),FALSE)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E132" s="10">
        <f>HLOOKUP(REG_TRA_DEMANDS!AE$3,'BY-Demands'!$J$5:$AK$14,MATCH($E132,'BY-Demands'!$I$5:$I$14,0),FALSE)*HLOOKUP(REG_TRA_DEMANDS!$F132,DEMANDS!$H$2:$CL$25,MATCH($E132,DEMANDS!$F$2:$F$25,0),FALSE)/HLOOKUP(2018,DEMANDS!$H$2:$CL$25,MATCH($E132,DEMANDS!$F$2:$F$25,0),FALSE)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F132" s="10">
        <f>HLOOKUP(REG_TRA_DEMANDS!AF$3,'BY-Demands'!$J$5:$AK$14,MATCH($E132,'BY-Demands'!$I$5:$I$14,0),FALSE)*HLOOKUP(REG_TRA_DEMANDS!$F132,DEMANDS!$H$2:$CL$25,MATCH($E132,DEMANDS!$F$2:$F$25,0),FALSE)/HLOOKUP(2018,DEMANDS!$H$2:$CL$25,MATCH($E132,DEMANDS!$F$2:$F$25,0),FALSE)</f>
        <v>0</v>
      </c>
    </row>
    <row r="133" spans="4:32" x14ac:dyDescent="0.25">
      <c r="D133" s="1" t="s">
        <v>8</v>
      </c>
      <c r="E133" s="1" t="str">
        <f>DEMANDS!$F$21</f>
        <v>TTURS</v>
      </c>
      <c r="F133" s="1">
        <v>2045</v>
      </c>
      <c r="G133" s="10">
        <f>HLOOKUP(REG_TRA_DEMANDS!G$3,'BY-Demands'!$J$5:$AK$14,MATCH($E133,'BY-Demands'!$I$5:$I$14,0),FALSE)*HLOOKUP(REG_TRA_DEMANDS!$F133,DEMANDS!$H$2:$CL$25,MATCH($E133,DEMANDS!$F$2:$F$25,0),FALSE)/HLOOKUP(2018,DEMANDS!$H$2:$CL$25,MATCH($E133,DEMANDS!$F$2:$F$25,0),FALSE)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H133" s="10">
        <f>HLOOKUP(REG_TRA_DEMANDS!H$3,'BY-Demands'!$J$5:$AK$14,MATCH($E133,'BY-Demands'!$I$5:$I$14,0),FALSE)*HLOOKUP(REG_TRA_DEMANDS!$F133,DEMANDS!$H$2:$CL$25,MATCH($E133,DEMANDS!$F$2:$F$25,0),FALSE)/HLOOKUP(2018,DEMANDS!$H$2:$CL$25,MATCH($E133,DEMANDS!$F$2:$F$25,0),FALSE)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I133" s="10">
        <f>HLOOKUP(REG_TRA_DEMANDS!I$3,'BY-Demands'!$J$5:$AK$14,MATCH($E133,'BY-Demands'!$I$5:$I$14,0),FALSE)*HLOOKUP(REG_TRA_DEMANDS!$F133,DEMANDS!$H$2:$CL$25,MATCH($E133,DEMANDS!$F$2:$F$25,0),FALSE)/HLOOKUP(2018,DEMANDS!$H$2:$CL$25,MATCH($E133,DEMANDS!$F$2:$F$25,0),FALSE)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J133" s="10">
        <f>HLOOKUP(REG_TRA_DEMANDS!J$3,'BY-Demands'!$J$5:$AK$14,MATCH($E133,'BY-Demands'!$I$5:$I$14,0),FALSE)*HLOOKUP(REG_TRA_DEMANDS!$F133,DEMANDS!$H$2:$CL$25,MATCH($E133,DEMANDS!$F$2:$F$25,0),FALSE)/HLOOKUP(2018,DEMANDS!$H$2:$CL$25,MATCH($E133,DEMANDS!$F$2:$F$25,0),FALSE)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K133" s="10">
        <f>HLOOKUP(REG_TRA_DEMANDS!K$3,'BY-Demands'!$J$5:$AK$14,MATCH($E133,'BY-Demands'!$I$5:$I$14,0),FALSE)*HLOOKUP(REG_TRA_DEMANDS!$F133,DEMANDS!$H$2:$CL$25,MATCH($E133,DEMANDS!$F$2:$F$25,0),FALSE)/HLOOKUP(2018,DEMANDS!$H$2:$CL$25,MATCH($E133,DEMANDS!$F$2:$F$25,0),FALSE)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L133" s="10">
        <f>HLOOKUP(REG_TRA_DEMANDS!L$3,'BY-Demands'!$J$5:$AK$14,MATCH($E133,'BY-Demands'!$I$5:$I$14,0),FALSE)*HLOOKUP(REG_TRA_DEMANDS!$F133,DEMANDS!$H$2:$CL$25,MATCH($E133,DEMANDS!$F$2:$F$25,0),FALSE)/HLOOKUP(2018,DEMANDS!$H$2:$CL$25,MATCH($E133,DEMANDS!$F$2:$F$25,0),FALSE)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M133" s="10">
        <f>HLOOKUP(REG_TRA_DEMANDS!M$3,'BY-Demands'!$J$5:$AK$14,MATCH($E133,'BY-Demands'!$I$5:$I$14,0),FALSE)*HLOOKUP(REG_TRA_DEMANDS!$F133,DEMANDS!$H$2:$CL$25,MATCH($E133,DEMANDS!$F$2:$F$25,0),FALSE)/HLOOKUP(2018,DEMANDS!$H$2:$CL$25,MATCH($E133,DEMANDS!$F$2:$F$25,0),FALSE)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N133" s="10">
        <f>HLOOKUP(REG_TRA_DEMANDS!N$3,'BY-Demands'!$J$5:$AK$14,MATCH($E133,'BY-Demands'!$I$5:$I$14,0),FALSE)*HLOOKUP(REG_TRA_DEMANDS!$F133,DEMANDS!$H$2:$CL$25,MATCH($E133,DEMANDS!$F$2:$F$25,0),FALSE)/HLOOKUP(2018,DEMANDS!$H$2:$CL$25,MATCH($E133,DEMANDS!$F$2:$F$25,0),FALSE)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O133" s="10">
        <f>HLOOKUP(REG_TRA_DEMANDS!O$3,'BY-Demands'!$J$5:$AK$14,MATCH($E133,'BY-Demands'!$I$5:$I$14,0),FALSE)*HLOOKUP(REG_TRA_DEMANDS!$F133,DEMANDS!$H$2:$CL$25,MATCH($E133,DEMANDS!$F$2:$F$25,0),FALSE)/HLOOKUP(2018,DEMANDS!$H$2:$CL$25,MATCH($E133,DEMANDS!$F$2:$F$25,0),FALSE)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P133" s="10">
        <f>HLOOKUP(REG_TRA_DEMANDS!P$3,'BY-Demands'!$J$5:$AK$14,MATCH($E133,'BY-Demands'!$I$5:$I$14,0),FALSE)*HLOOKUP(REG_TRA_DEMANDS!$F133,DEMANDS!$H$2:$CL$25,MATCH($E133,DEMANDS!$F$2:$F$25,0),FALSE)/HLOOKUP(2018,DEMANDS!$H$2:$CL$25,MATCH($E133,DEMANDS!$F$2:$F$25,0),FALSE)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Q133" s="10">
        <f>HLOOKUP(REG_TRA_DEMANDS!Q$3,'BY-Demands'!$J$5:$AK$14,MATCH($E133,'BY-Demands'!$I$5:$I$14,0),FALSE)*HLOOKUP(REG_TRA_DEMANDS!$F133,DEMANDS!$H$2:$CL$25,MATCH($E133,DEMANDS!$F$2:$F$25,0),FALSE)/HLOOKUP(2018,DEMANDS!$H$2:$CL$25,MATCH($E133,DEMANDS!$F$2:$F$25,0),FALSE)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R133" s="10">
        <f>HLOOKUP(REG_TRA_DEMANDS!R$3,'BY-Demands'!$J$5:$AK$14,MATCH($E133,'BY-Demands'!$I$5:$I$14,0),FALSE)*HLOOKUP(REG_TRA_DEMANDS!$F133,DEMANDS!$H$2:$CL$25,MATCH($E133,DEMANDS!$F$2:$F$25,0),FALSE)/HLOOKUP(2018,DEMANDS!$H$2:$CL$25,MATCH($E133,DEMANDS!$F$2:$F$25,0),FALSE)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S133" s="10">
        <f>HLOOKUP(REG_TRA_DEMANDS!S$3,'BY-Demands'!$J$5:$AK$14,MATCH($E133,'BY-Demands'!$I$5:$I$14,0),FALSE)*HLOOKUP(REG_TRA_DEMANDS!$F133,DEMANDS!$H$2:$CL$25,MATCH($E133,DEMANDS!$F$2:$F$25,0),FALSE)/HLOOKUP(2018,DEMANDS!$H$2:$CL$25,MATCH($E133,DEMANDS!$F$2:$F$25,0),FALSE)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T133" s="10">
        <f>HLOOKUP(REG_TRA_DEMANDS!T$3,'BY-Demands'!$J$5:$AK$14,MATCH($E133,'BY-Demands'!$I$5:$I$14,0),FALSE)*HLOOKUP(REG_TRA_DEMANDS!$F133,DEMANDS!$H$2:$CL$25,MATCH($E133,DEMANDS!$F$2:$F$25,0),FALSE)/HLOOKUP(2018,DEMANDS!$H$2:$CL$25,MATCH($E133,DEMANDS!$F$2:$F$25,0),FALSE)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U133" s="10">
        <f>HLOOKUP(REG_TRA_DEMANDS!U$3,'BY-Demands'!$J$5:$AK$14,MATCH($E133,'BY-Demands'!$I$5:$I$14,0),FALSE)*HLOOKUP(REG_TRA_DEMANDS!$F133,DEMANDS!$H$2:$CL$25,MATCH($E133,DEMANDS!$F$2:$F$25,0),FALSE)/HLOOKUP(2018,DEMANDS!$H$2:$CL$25,MATCH($E133,DEMANDS!$F$2:$F$25,0),FALSE)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V133" s="10">
        <f>HLOOKUP(REG_TRA_DEMANDS!V$3,'BY-Demands'!$J$5:$AK$14,MATCH($E133,'BY-Demands'!$I$5:$I$14,0),FALSE)*HLOOKUP(REG_TRA_DEMANDS!$F133,DEMANDS!$H$2:$CL$25,MATCH($E133,DEMANDS!$F$2:$F$25,0),FALSE)/HLOOKUP(2018,DEMANDS!$H$2:$CL$25,MATCH($E133,DEMANDS!$F$2:$F$25,0),FALSE)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W133" s="10">
        <f>HLOOKUP(REG_TRA_DEMANDS!W$3,'BY-Demands'!$J$5:$AK$14,MATCH($E133,'BY-Demands'!$I$5:$I$14,0),FALSE)*HLOOKUP(REG_TRA_DEMANDS!$F133,DEMANDS!$H$2:$CL$25,MATCH($E133,DEMANDS!$F$2:$F$25,0),FALSE)/HLOOKUP(2018,DEMANDS!$H$2:$CL$25,MATCH($E133,DEMANDS!$F$2:$F$25,0),FALSE)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X133" s="10">
        <f>HLOOKUP(REG_TRA_DEMANDS!X$3,'BY-Demands'!$J$5:$AK$14,MATCH($E133,'BY-Demands'!$I$5:$I$14,0),FALSE)*HLOOKUP(REG_TRA_DEMANDS!$F133,DEMANDS!$H$2:$CL$25,MATCH($E133,DEMANDS!$F$2:$F$25,0),FALSE)/HLOOKUP(2018,DEMANDS!$H$2:$CL$25,MATCH($E133,DEMANDS!$F$2:$F$25,0),FALSE)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Y133" s="10">
        <f>HLOOKUP(REG_TRA_DEMANDS!Y$3,'BY-Demands'!$J$5:$AK$14,MATCH($E133,'BY-Demands'!$I$5:$I$14,0),FALSE)*HLOOKUP(REG_TRA_DEMANDS!$F133,DEMANDS!$H$2:$CL$25,MATCH($E133,DEMANDS!$F$2:$F$25,0),FALSE)/HLOOKUP(2018,DEMANDS!$H$2:$CL$25,MATCH($E133,DEMANDS!$F$2:$F$25,0),FALSE)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Z133" s="10">
        <f>HLOOKUP(REG_TRA_DEMANDS!Z$3,'BY-Demands'!$J$5:$AK$14,MATCH($E133,'BY-Demands'!$I$5:$I$14,0),FALSE)*HLOOKUP(REG_TRA_DEMANDS!$F133,DEMANDS!$H$2:$CL$25,MATCH($E133,DEMANDS!$F$2:$F$25,0),FALSE)/HLOOKUP(2018,DEMANDS!$H$2:$CL$25,MATCH($E133,DEMANDS!$F$2:$F$25,0),FALSE)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A133" s="10">
        <f>HLOOKUP(REG_TRA_DEMANDS!AA$3,'BY-Demands'!$J$5:$AK$14,MATCH($E133,'BY-Demands'!$I$5:$I$14,0),FALSE)*HLOOKUP(REG_TRA_DEMANDS!$F133,DEMANDS!$H$2:$CL$25,MATCH($E133,DEMANDS!$F$2:$F$25,0),FALSE)/HLOOKUP(2018,DEMANDS!$H$2:$CL$25,MATCH($E133,DEMANDS!$F$2:$F$25,0),FALSE)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B133" s="10">
        <f>HLOOKUP(REG_TRA_DEMANDS!AB$3,'BY-Demands'!$J$5:$AK$14,MATCH($E133,'BY-Demands'!$I$5:$I$14,0),FALSE)*HLOOKUP(REG_TRA_DEMANDS!$F133,DEMANDS!$H$2:$CL$25,MATCH($E133,DEMANDS!$F$2:$F$25,0),FALSE)/HLOOKUP(2018,DEMANDS!$H$2:$CL$25,MATCH($E133,DEMANDS!$F$2:$F$25,0),FALSE)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C133" s="10">
        <f>HLOOKUP(REG_TRA_DEMANDS!AC$3,'BY-Demands'!$J$5:$AK$14,MATCH($E133,'BY-Demands'!$I$5:$I$14,0),FALSE)*HLOOKUP(REG_TRA_DEMANDS!$F133,DEMANDS!$H$2:$CL$25,MATCH($E133,DEMANDS!$F$2:$F$25,0),FALSE)/HLOOKUP(2018,DEMANDS!$H$2:$CL$25,MATCH($E133,DEMANDS!$F$2:$F$25,0),FALSE)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D133" s="10">
        <f>HLOOKUP(REG_TRA_DEMANDS!AD$3,'BY-Demands'!$J$5:$AK$14,MATCH($E133,'BY-Demands'!$I$5:$I$14,0),FALSE)*HLOOKUP(REG_TRA_DEMANDS!$F133,DEMANDS!$H$2:$CL$25,MATCH($E133,DEMANDS!$F$2:$F$25,0),FALSE)/HLOOKUP(2018,DEMANDS!$H$2:$CL$25,MATCH($E133,DEMANDS!$F$2:$F$25,0),FALSE)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E133" s="10">
        <f>HLOOKUP(REG_TRA_DEMANDS!AE$3,'BY-Demands'!$J$5:$AK$14,MATCH($E133,'BY-Demands'!$I$5:$I$14,0),FALSE)*HLOOKUP(REG_TRA_DEMANDS!$F133,DEMANDS!$H$2:$CL$25,MATCH($E133,DEMANDS!$F$2:$F$25,0),FALSE)/HLOOKUP(2018,DEMANDS!$H$2:$CL$25,MATCH($E133,DEMANDS!$F$2:$F$25,0),FALSE)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F133" s="10">
        <f>HLOOKUP(REG_TRA_DEMANDS!AF$3,'BY-Demands'!$J$5:$AK$14,MATCH($E133,'BY-Demands'!$I$5:$I$14,0),FALSE)*HLOOKUP(REG_TRA_DEMANDS!$F133,DEMANDS!$H$2:$CL$25,MATCH($E133,DEMANDS!$F$2:$F$25,0),FALSE)/HLOOKUP(2018,DEMANDS!$H$2:$CL$25,MATCH($E133,DEMANDS!$F$2:$F$25,0),FALSE)</f>
        <v>0</v>
      </c>
    </row>
    <row r="134" spans="4:32" x14ac:dyDescent="0.25">
      <c r="D134" s="1" t="s">
        <v>8</v>
      </c>
      <c r="E134" s="1" t="str">
        <f>DEMANDS!$F$21</f>
        <v>TTURS</v>
      </c>
      <c r="F134" s="1">
        <v>2050</v>
      </c>
      <c r="G134" s="10">
        <f>HLOOKUP(REG_TRA_DEMANDS!G$3,'BY-Demands'!$J$5:$AK$14,MATCH($E134,'BY-Demands'!$I$5:$I$14,0),FALSE)*HLOOKUP(REG_TRA_DEMANDS!$F134,DEMANDS!$H$2:$CL$25,MATCH($E134,DEMANDS!$F$2:$F$25,0),FALSE)/HLOOKUP(2018,DEMANDS!$H$2:$CL$25,MATCH($E134,DEMANDS!$F$2:$F$25,0),FALSE)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H134" s="10">
        <f>HLOOKUP(REG_TRA_DEMANDS!H$3,'BY-Demands'!$J$5:$AK$14,MATCH($E134,'BY-Demands'!$I$5:$I$14,0),FALSE)*HLOOKUP(REG_TRA_DEMANDS!$F134,DEMANDS!$H$2:$CL$25,MATCH($E134,DEMANDS!$F$2:$F$25,0),FALSE)/HLOOKUP(2018,DEMANDS!$H$2:$CL$25,MATCH($E134,DEMANDS!$F$2:$F$25,0),FALSE)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I134" s="10">
        <f>HLOOKUP(REG_TRA_DEMANDS!I$3,'BY-Demands'!$J$5:$AK$14,MATCH($E134,'BY-Demands'!$I$5:$I$14,0),FALSE)*HLOOKUP(REG_TRA_DEMANDS!$F134,DEMANDS!$H$2:$CL$25,MATCH($E134,DEMANDS!$F$2:$F$25,0),FALSE)/HLOOKUP(2018,DEMANDS!$H$2:$CL$25,MATCH($E134,DEMANDS!$F$2:$F$25,0),FALSE)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J134" s="10">
        <f>HLOOKUP(REG_TRA_DEMANDS!J$3,'BY-Demands'!$J$5:$AK$14,MATCH($E134,'BY-Demands'!$I$5:$I$14,0),FALSE)*HLOOKUP(REG_TRA_DEMANDS!$F134,DEMANDS!$H$2:$CL$25,MATCH($E134,DEMANDS!$F$2:$F$25,0),FALSE)/HLOOKUP(2018,DEMANDS!$H$2:$CL$25,MATCH($E134,DEMANDS!$F$2:$F$25,0),FALSE)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K134" s="10">
        <f>HLOOKUP(REG_TRA_DEMANDS!K$3,'BY-Demands'!$J$5:$AK$14,MATCH($E134,'BY-Demands'!$I$5:$I$14,0),FALSE)*HLOOKUP(REG_TRA_DEMANDS!$F134,DEMANDS!$H$2:$CL$25,MATCH($E134,DEMANDS!$F$2:$F$25,0),FALSE)/HLOOKUP(2018,DEMANDS!$H$2:$CL$25,MATCH($E134,DEMANDS!$F$2:$F$25,0),FALSE)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L134" s="10">
        <f>HLOOKUP(REG_TRA_DEMANDS!L$3,'BY-Demands'!$J$5:$AK$14,MATCH($E134,'BY-Demands'!$I$5:$I$14,0),FALSE)*HLOOKUP(REG_TRA_DEMANDS!$F134,DEMANDS!$H$2:$CL$25,MATCH($E134,DEMANDS!$F$2:$F$25,0),FALSE)/HLOOKUP(2018,DEMANDS!$H$2:$CL$25,MATCH($E134,DEMANDS!$F$2:$F$25,0),FALSE)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M134" s="10">
        <f>HLOOKUP(REG_TRA_DEMANDS!M$3,'BY-Demands'!$J$5:$AK$14,MATCH($E134,'BY-Demands'!$I$5:$I$14,0),FALSE)*HLOOKUP(REG_TRA_DEMANDS!$F134,DEMANDS!$H$2:$CL$25,MATCH($E134,DEMANDS!$F$2:$F$25,0),FALSE)/HLOOKUP(2018,DEMANDS!$H$2:$CL$25,MATCH($E134,DEMANDS!$F$2:$F$25,0),FALSE)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N134" s="10">
        <f>HLOOKUP(REG_TRA_DEMANDS!N$3,'BY-Demands'!$J$5:$AK$14,MATCH($E134,'BY-Demands'!$I$5:$I$14,0),FALSE)*HLOOKUP(REG_TRA_DEMANDS!$F134,DEMANDS!$H$2:$CL$25,MATCH($E134,DEMANDS!$F$2:$F$25,0),FALSE)/HLOOKUP(2018,DEMANDS!$H$2:$CL$25,MATCH($E134,DEMANDS!$F$2:$F$25,0),FALSE)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O134" s="10">
        <f>HLOOKUP(REG_TRA_DEMANDS!O$3,'BY-Demands'!$J$5:$AK$14,MATCH($E134,'BY-Demands'!$I$5:$I$14,0),FALSE)*HLOOKUP(REG_TRA_DEMANDS!$F134,DEMANDS!$H$2:$CL$25,MATCH($E134,DEMANDS!$F$2:$F$25,0),FALSE)/HLOOKUP(2018,DEMANDS!$H$2:$CL$25,MATCH($E134,DEMANDS!$F$2:$F$25,0),FALSE)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P134" s="10">
        <f>HLOOKUP(REG_TRA_DEMANDS!P$3,'BY-Demands'!$J$5:$AK$14,MATCH($E134,'BY-Demands'!$I$5:$I$14,0),FALSE)*HLOOKUP(REG_TRA_DEMANDS!$F134,DEMANDS!$H$2:$CL$25,MATCH($E134,DEMANDS!$F$2:$F$25,0),FALSE)/HLOOKUP(2018,DEMANDS!$H$2:$CL$25,MATCH($E134,DEMANDS!$F$2:$F$25,0),FALSE)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Q134" s="10">
        <f>HLOOKUP(REG_TRA_DEMANDS!Q$3,'BY-Demands'!$J$5:$AK$14,MATCH($E134,'BY-Demands'!$I$5:$I$14,0),FALSE)*HLOOKUP(REG_TRA_DEMANDS!$F134,DEMANDS!$H$2:$CL$25,MATCH($E134,DEMANDS!$F$2:$F$25,0),FALSE)/HLOOKUP(2018,DEMANDS!$H$2:$CL$25,MATCH($E134,DEMANDS!$F$2:$F$25,0),FALSE)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R134" s="10">
        <f>HLOOKUP(REG_TRA_DEMANDS!R$3,'BY-Demands'!$J$5:$AK$14,MATCH($E134,'BY-Demands'!$I$5:$I$14,0),FALSE)*HLOOKUP(REG_TRA_DEMANDS!$F134,DEMANDS!$H$2:$CL$25,MATCH($E134,DEMANDS!$F$2:$F$25,0),FALSE)/HLOOKUP(2018,DEMANDS!$H$2:$CL$25,MATCH($E134,DEMANDS!$F$2:$F$25,0),FALSE)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S134" s="10">
        <f>HLOOKUP(REG_TRA_DEMANDS!S$3,'BY-Demands'!$J$5:$AK$14,MATCH($E134,'BY-Demands'!$I$5:$I$14,0),FALSE)*HLOOKUP(REG_TRA_DEMANDS!$F134,DEMANDS!$H$2:$CL$25,MATCH($E134,DEMANDS!$F$2:$F$25,0),FALSE)/HLOOKUP(2018,DEMANDS!$H$2:$CL$25,MATCH($E134,DEMANDS!$F$2:$F$25,0),FALSE)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T134" s="10">
        <f>HLOOKUP(REG_TRA_DEMANDS!T$3,'BY-Demands'!$J$5:$AK$14,MATCH($E134,'BY-Demands'!$I$5:$I$14,0),FALSE)*HLOOKUP(REG_TRA_DEMANDS!$F134,DEMANDS!$H$2:$CL$25,MATCH($E134,DEMANDS!$F$2:$F$25,0),FALSE)/HLOOKUP(2018,DEMANDS!$H$2:$CL$25,MATCH($E134,DEMANDS!$F$2:$F$25,0),FALSE)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U134" s="10">
        <f>HLOOKUP(REG_TRA_DEMANDS!U$3,'BY-Demands'!$J$5:$AK$14,MATCH($E134,'BY-Demands'!$I$5:$I$14,0),FALSE)*HLOOKUP(REG_TRA_DEMANDS!$F134,DEMANDS!$H$2:$CL$25,MATCH($E134,DEMANDS!$F$2:$F$25,0),FALSE)/HLOOKUP(2018,DEMANDS!$H$2:$CL$25,MATCH($E134,DEMANDS!$F$2:$F$25,0),FALSE)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V134" s="10">
        <f>HLOOKUP(REG_TRA_DEMANDS!V$3,'BY-Demands'!$J$5:$AK$14,MATCH($E134,'BY-Demands'!$I$5:$I$14,0),FALSE)*HLOOKUP(REG_TRA_DEMANDS!$F134,DEMANDS!$H$2:$CL$25,MATCH($E134,DEMANDS!$F$2:$F$25,0),FALSE)/HLOOKUP(2018,DEMANDS!$H$2:$CL$25,MATCH($E134,DEMANDS!$F$2:$F$25,0),FALSE)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W134" s="10">
        <f>HLOOKUP(REG_TRA_DEMANDS!W$3,'BY-Demands'!$J$5:$AK$14,MATCH($E134,'BY-Demands'!$I$5:$I$14,0),FALSE)*HLOOKUP(REG_TRA_DEMANDS!$F134,DEMANDS!$H$2:$CL$25,MATCH($E134,DEMANDS!$F$2:$F$25,0),FALSE)/HLOOKUP(2018,DEMANDS!$H$2:$CL$25,MATCH($E134,DEMANDS!$F$2:$F$25,0),FALSE)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X134" s="10">
        <f>HLOOKUP(REG_TRA_DEMANDS!X$3,'BY-Demands'!$J$5:$AK$14,MATCH($E134,'BY-Demands'!$I$5:$I$14,0),FALSE)*HLOOKUP(REG_TRA_DEMANDS!$F134,DEMANDS!$H$2:$CL$25,MATCH($E134,DEMANDS!$F$2:$F$25,0),FALSE)/HLOOKUP(2018,DEMANDS!$H$2:$CL$25,MATCH($E134,DEMANDS!$F$2:$F$25,0),FALSE)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Y134" s="10">
        <f>HLOOKUP(REG_TRA_DEMANDS!Y$3,'BY-Demands'!$J$5:$AK$14,MATCH($E134,'BY-Demands'!$I$5:$I$14,0),FALSE)*HLOOKUP(REG_TRA_DEMANDS!$F134,DEMANDS!$H$2:$CL$25,MATCH($E134,DEMANDS!$F$2:$F$25,0),FALSE)/HLOOKUP(2018,DEMANDS!$H$2:$CL$25,MATCH($E134,DEMANDS!$F$2:$F$25,0),FALSE)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Z134" s="10">
        <f>HLOOKUP(REG_TRA_DEMANDS!Z$3,'BY-Demands'!$J$5:$AK$14,MATCH($E134,'BY-Demands'!$I$5:$I$14,0),FALSE)*HLOOKUP(REG_TRA_DEMANDS!$F134,DEMANDS!$H$2:$CL$25,MATCH($E134,DEMANDS!$F$2:$F$25,0),FALSE)/HLOOKUP(2018,DEMANDS!$H$2:$CL$25,MATCH($E134,DEMANDS!$F$2:$F$25,0),FALSE)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A134" s="10">
        <f>HLOOKUP(REG_TRA_DEMANDS!AA$3,'BY-Demands'!$J$5:$AK$14,MATCH($E134,'BY-Demands'!$I$5:$I$14,0),FALSE)*HLOOKUP(REG_TRA_DEMANDS!$F134,DEMANDS!$H$2:$CL$25,MATCH($E134,DEMANDS!$F$2:$F$25,0),FALSE)/HLOOKUP(2018,DEMANDS!$H$2:$CL$25,MATCH($E134,DEMANDS!$F$2:$F$25,0),FALSE)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B134" s="10">
        <f>HLOOKUP(REG_TRA_DEMANDS!AB$3,'BY-Demands'!$J$5:$AK$14,MATCH($E134,'BY-Demands'!$I$5:$I$14,0),FALSE)*HLOOKUP(REG_TRA_DEMANDS!$F134,DEMANDS!$H$2:$CL$25,MATCH($E134,DEMANDS!$F$2:$F$25,0),FALSE)/HLOOKUP(2018,DEMANDS!$H$2:$CL$25,MATCH($E134,DEMANDS!$F$2:$F$25,0),FALSE)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C134" s="10">
        <f>HLOOKUP(REG_TRA_DEMANDS!AC$3,'BY-Demands'!$J$5:$AK$14,MATCH($E134,'BY-Demands'!$I$5:$I$14,0),FALSE)*HLOOKUP(REG_TRA_DEMANDS!$F134,DEMANDS!$H$2:$CL$25,MATCH($E134,DEMANDS!$F$2:$F$25,0),FALSE)/HLOOKUP(2018,DEMANDS!$H$2:$CL$25,MATCH($E134,DEMANDS!$F$2:$F$25,0),FALSE)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D134" s="10">
        <f>HLOOKUP(REG_TRA_DEMANDS!AD$3,'BY-Demands'!$J$5:$AK$14,MATCH($E134,'BY-Demands'!$I$5:$I$14,0),FALSE)*HLOOKUP(REG_TRA_DEMANDS!$F134,DEMANDS!$H$2:$CL$25,MATCH($E134,DEMANDS!$F$2:$F$25,0),FALSE)/HLOOKUP(2018,DEMANDS!$H$2:$CL$25,MATCH($E134,DEMANDS!$F$2:$F$25,0),FALSE)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E134" s="10">
        <f>HLOOKUP(REG_TRA_DEMANDS!AE$3,'BY-Demands'!$J$5:$AK$14,MATCH($E134,'BY-Demands'!$I$5:$I$14,0),FALSE)*HLOOKUP(REG_TRA_DEMANDS!$F134,DEMANDS!$H$2:$CL$25,MATCH($E134,DEMANDS!$F$2:$F$25,0),FALSE)/HLOOKUP(2018,DEMANDS!$H$2:$CL$25,MATCH($E134,DEMANDS!$F$2:$F$25,0),FALSE)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F134" s="10">
        <f>HLOOKUP(REG_TRA_DEMANDS!AF$3,'BY-Demands'!$J$5:$AK$14,MATCH($E134,'BY-Demands'!$I$5:$I$14,0),FALSE)*HLOOKUP(REG_TRA_DEMANDS!$F134,DEMANDS!$H$2:$CL$25,MATCH($E134,DEMANDS!$F$2:$F$25,0),FALSE)/HLOOKUP(2018,DEMANDS!$H$2:$CL$25,MATCH($E134,DEMANDS!$F$2:$F$25,0),FALSE)</f>
        <v>0</v>
      </c>
    </row>
    <row r="135" spans="4:32" x14ac:dyDescent="0.25">
      <c r="D135" s="1" t="s">
        <v>8</v>
      </c>
      <c r="E135" s="1" t="str">
        <f>DEMANDS!$F$21</f>
        <v>TTURS</v>
      </c>
      <c r="F135" s="1">
        <v>2055</v>
      </c>
      <c r="G135" s="10">
        <f>HLOOKUP(REG_TRA_DEMANDS!G$3,'BY-Demands'!$J$5:$AK$14,MATCH($E135,'BY-Demands'!$I$5:$I$14,0),FALSE)*HLOOKUP(REG_TRA_DEMANDS!$F135,DEMANDS!$H$2:$CL$25,MATCH($E135,DEMANDS!$F$2:$F$25,0),FALSE)/HLOOKUP(2018,DEMANDS!$H$2:$CL$25,MATCH($E135,DEMANDS!$F$2:$F$25,0),FALSE)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H135" s="10">
        <f>HLOOKUP(REG_TRA_DEMANDS!H$3,'BY-Demands'!$J$5:$AK$14,MATCH($E135,'BY-Demands'!$I$5:$I$14,0),FALSE)*HLOOKUP(REG_TRA_DEMANDS!$F135,DEMANDS!$H$2:$CL$25,MATCH($E135,DEMANDS!$F$2:$F$25,0),FALSE)/HLOOKUP(2018,DEMANDS!$H$2:$CL$25,MATCH($E135,DEMANDS!$F$2:$F$25,0),FALSE)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I135" s="10">
        <f>HLOOKUP(REG_TRA_DEMANDS!I$3,'BY-Demands'!$J$5:$AK$14,MATCH($E135,'BY-Demands'!$I$5:$I$14,0),FALSE)*HLOOKUP(REG_TRA_DEMANDS!$F135,DEMANDS!$H$2:$CL$25,MATCH($E135,DEMANDS!$F$2:$F$25,0),FALSE)/HLOOKUP(2018,DEMANDS!$H$2:$CL$25,MATCH($E135,DEMANDS!$F$2:$F$25,0),FALSE)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J135" s="10">
        <f>HLOOKUP(REG_TRA_DEMANDS!J$3,'BY-Demands'!$J$5:$AK$14,MATCH($E135,'BY-Demands'!$I$5:$I$14,0),FALSE)*HLOOKUP(REG_TRA_DEMANDS!$F135,DEMANDS!$H$2:$CL$25,MATCH($E135,DEMANDS!$F$2:$F$25,0),FALSE)/HLOOKUP(2018,DEMANDS!$H$2:$CL$25,MATCH($E135,DEMANDS!$F$2:$F$25,0),FALSE)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K135" s="10">
        <f>HLOOKUP(REG_TRA_DEMANDS!K$3,'BY-Demands'!$J$5:$AK$14,MATCH($E135,'BY-Demands'!$I$5:$I$14,0),FALSE)*HLOOKUP(REG_TRA_DEMANDS!$F135,DEMANDS!$H$2:$CL$25,MATCH($E135,DEMANDS!$F$2:$F$25,0),FALSE)/HLOOKUP(2018,DEMANDS!$H$2:$CL$25,MATCH($E135,DEMANDS!$F$2:$F$25,0),FALSE)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L135" s="10">
        <f>HLOOKUP(REG_TRA_DEMANDS!L$3,'BY-Demands'!$J$5:$AK$14,MATCH($E135,'BY-Demands'!$I$5:$I$14,0),FALSE)*HLOOKUP(REG_TRA_DEMANDS!$F135,DEMANDS!$H$2:$CL$25,MATCH($E135,DEMANDS!$F$2:$F$25,0),FALSE)/HLOOKUP(2018,DEMANDS!$H$2:$CL$25,MATCH($E135,DEMANDS!$F$2:$F$25,0),FALSE)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M135" s="10">
        <f>HLOOKUP(REG_TRA_DEMANDS!M$3,'BY-Demands'!$J$5:$AK$14,MATCH($E135,'BY-Demands'!$I$5:$I$14,0),FALSE)*HLOOKUP(REG_TRA_DEMANDS!$F135,DEMANDS!$H$2:$CL$25,MATCH($E135,DEMANDS!$F$2:$F$25,0),FALSE)/HLOOKUP(2018,DEMANDS!$H$2:$CL$25,MATCH($E135,DEMANDS!$F$2:$F$25,0),FALSE)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N135" s="10">
        <f>HLOOKUP(REG_TRA_DEMANDS!N$3,'BY-Demands'!$J$5:$AK$14,MATCH($E135,'BY-Demands'!$I$5:$I$14,0),FALSE)*HLOOKUP(REG_TRA_DEMANDS!$F135,DEMANDS!$H$2:$CL$25,MATCH($E135,DEMANDS!$F$2:$F$25,0),FALSE)/HLOOKUP(2018,DEMANDS!$H$2:$CL$25,MATCH($E135,DEMANDS!$F$2:$F$25,0),FALSE)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O135" s="10">
        <f>HLOOKUP(REG_TRA_DEMANDS!O$3,'BY-Demands'!$J$5:$AK$14,MATCH($E135,'BY-Demands'!$I$5:$I$14,0),FALSE)*HLOOKUP(REG_TRA_DEMANDS!$F135,DEMANDS!$H$2:$CL$25,MATCH($E135,DEMANDS!$F$2:$F$25,0),FALSE)/HLOOKUP(2018,DEMANDS!$H$2:$CL$25,MATCH($E135,DEMANDS!$F$2:$F$25,0),FALSE)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P135" s="10">
        <f>HLOOKUP(REG_TRA_DEMANDS!P$3,'BY-Demands'!$J$5:$AK$14,MATCH($E135,'BY-Demands'!$I$5:$I$14,0),FALSE)*HLOOKUP(REG_TRA_DEMANDS!$F135,DEMANDS!$H$2:$CL$25,MATCH($E135,DEMANDS!$F$2:$F$25,0),FALSE)/HLOOKUP(2018,DEMANDS!$H$2:$CL$25,MATCH($E135,DEMANDS!$F$2:$F$25,0),FALSE)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Q135" s="10">
        <f>HLOOKUP(REG_TRA_DEMANDS!Q$3,'BY-Demands'!$J$5:$AK$14,MATCH($E135,'BY-Demands'!$I$5:$I$14,0),FALSE)*HLOOKUP(REG_TRA_DEMANDS!$F135,DEMANDS!$H$2:$CL$25,MATCH($E135,DEMANDS!$F$2:$F$25,0),FALSE)/HLOOKUP(2018,DEMANDS!$H$2:$CL$25,MATCH($E135,DEMANDS!$F$2:$F$25,0),FALSE)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R135" s="10">
        <f>HLOOKUP(REG_TRA_DEMANDS!R$3,'BY-Demands'!$J$5:$AK$14,MATCH($E135,'BY-Demands'!$I$5:$I$14,0),FALSE)*HLOOKUP(REG_TRA_DEMANDS!$F135,DEMANDS!$H$2:$CL$25,MATCH($E135,DEMANDS!$F$2:$F$25,0),FALSE)/HLOOKUP(2018,DEMANDS!$H$2:$CL$25,MATCH($E135,DEMANDS!$F$2:$F$25,0),FALSE)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S135" s="10">
        <f>HLOOKUP(REG_TRA_DEMANDS!S$3,'BY-Demands'!$J$5:$AK$14,MATCH($E135,'BY-Demands'!$I$5:$I$14,0),FALSE)*HLOOKUP(REG_TRA_DEMANDS!$F135,DEMANDS!$H$2:$CL$25,MATCH($E135,DEMANDS!$F$2:$F$25,0),FALSE)/HLOOKUP(2018,DEMANDS!$H$2:$CL$25,MATCH($E135,DEMANDS!$F$2:$F$25,0),FALSE)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T135" s="10">
        <f>HLOOKUP(REG_TRA_DEMANDS!T$3,'BY-Demands'!$J$5:$AK$14,MATCH($E135,'BY-Demands'!$I$5:$I$14,0),FALSE)*HLOOKUP(REG_TRA_DEMANDS!$F135,DEMANDS!$H$2:$CL$25,MATCH($E135,DEMANDS!$F$2:$F$25,0),FALSE)/HLOOKUP(2018,DEMANDS!$H$2:$CL$25,MATCH($E135,DEMANDS!$F$2:$F$25,0),FALSE)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U135" s="10">
        <f>HLOOKUP(REG_TRA_DEMANDS!U$3,'BY-Demands'!$J$5:$AK$14,MATCH($E135,'BY-Demands'!$I$5:$I$14,0),FALSE)*HLOOKUP(REG_TRA_DEMANDS!$F135,DEMANDS!$H$2:$CL$25,MATCH($E135,DEMANDS!$F$2:$F$25,0),FALSE)/HLOOKUP(2018,DEMANDS!$H$2:$CL$25,MATCH($E135,DEMANDS!$F$2:$F$25,0),FALSE)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V135" s="10">
        <f>HLOOKUP(REG_TRA_DEMANDS!V$3,'BY-Demands'!$J$5:$AK$14,MATCH($E135,'BY-Demands'!$I$5:$I$14,0),FALSE)*HLOOKUP(REG_TRA_DEMANDS!$F135,DEMANDS!$H$2:$CL$25,MATCH($E135,DEMANDS!$F$2:$F$25,0),FALSE)/HLOOKUP(2018,DEMANDS!$H$2:$CL$25,MATCH($E135,DEMANDS!$F$2:$F$25,0),FALSE)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W135" s="10">
        <f>HLOOKUP(REG_TRA_DEMANDS!W$3,'BY-Demands'!$J$5:$AK$14,MATCH($E135,'BY-Demands'!$I$5:$I$14,0),FALSE)*HLOOKUP(REG_TRA_DEMANDS!$F135,DEMANDS!$H$2:$CL$25,MATCH($E135,DEMANDS!$F$2:$F$25,0),FALSE)/HLOOKUP(2018,DEMANDS!$H$2:$CL$25,MATCH($E135,DEMANDS!$F$2:$F$25,0),FALSE)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X135" s="10">
        <f>HLOOKUP(REG_TRA_DEMANDS!X$3,'BY-Demands'!$J$5:$AK$14,MATCH($E135,'BY-Demands'!$I$5:$I$14,0),FALSE)*HLOOKUP(REG_TRA_DEMANDS!$F135,DEMANDS!$H$2:$CL$25,MATCH($E135,DEMANDS!$F$2:$F$25,0),FALSE)/HLOOKUP(2018,DEMANDS!$H$2:$CL$25,MATCH($E135,DEMANDS!$F$2:$F$25,0),FALSE)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Y135" s="10">
        <f>HLOOKUP(REG_TRA_DEMANDS!Y$3,'BY-Demands'!$J$5:$AK$14,MATCH($E135,'BY-Demands'!$I$5:$I$14,0),FALSE)*HLOOKUP(REG_TRA_DEMANDS!$F135,DEMANDS!$H$2:$CL$25,MATCH($E135,DEMANDS!$F$2:$F$25,0),FALSE)/HLOOKUP(2018,DEMANDS!$H$2:$CL$25,MATCH($E135,DEMANDS!$F$2:$F$25,0),FALSE)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Z135" s="10">
        <f>HLOOKUP(REG_TRA_DEMANDS!Z$3,'BY-Demands'!$J$5:$AK$14,MATCH($E135,'BY-Demands'!$I$5:$I$14,0),FALSE)*HLOOKUP(REG_TRA_DEMANDS!$F135,DEMANDS!$H$2:$CL$25,MATCH($E135,DEMANDS!$F$2:$F$25,0),FALSE)/HLOOKUP(2018,DEMANDS!$H$2:$CL$25,MATCH($E135,DEMANDS!$F$2:$F$25,0),FALSE)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A135" s="10">
        <f>HLOOKUP(REG_TRA_DEMANDS!AA$3,'BY-Demands'!$J$5:$AK$14,MATCH($E135,'BY-Demands'!$I$5:$I$14,0),FALSE)*HLOOKUP(REG_TRA_DEMANDS!$F135,DEMANDS!$H$2:$CL$25,MATCH($E135,DEMANDS!$F$2:$F$25,0),FALSE)/HLOOKUP(2018,DEMANDS!$H$2:$CL$25,MATCH($E135,DEMANDS!$F$2:$F$25,0),FALSE)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B135" s="10">
        <f>HLOOKUP(REG_TRA_DEMANDS!AB$3,'BY-Demands'!$J$5:$AK$14,MATCH($E135,'BY-Demands'!$I$5:$I$14,0),FALSE)*HLOOKUP(REG_TRA_DEMANDS!$F135,DEMANDS!$H$2:$CL$25,MATCH($E135,DEMANDS!$F$2:$F$25,0),FALSE)/HLOOKUP(2018,DEMANDS!$H$2:$CL$25,MATCH($E135,DEMANDS!$F$2:$F$25,0),FALSE)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C135" s="10">
        <f>HLOOKUP(REG_TRA_DEMANDS!AC$3,'BY-Demands'!$J$5:$AK$14,MATCH($E135,'BY-Demands'!$I$5:$I$14,0),FALSE)*HLOOKUP(REG_TRA_DEMANDS!$F135,DEMANDS!$H$2:$CL$25,MATCH($E135,DEMANDS!$F$2:$F$25,0),FALSE)/HLOOKUP(2018,DEMANDS!$H$2:$CL$25,MATCH($E135,DEMANDS!$F$2:$F$25,0),FALSE)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D135" s="10">
        <f>HLOOKUP(REG_TRA_DEMANDS!AD$3,'BY-Demands'!$J$5:$AK$14,MATCH($E135,'BY-Demands'!$I$5:$I$14,0),FALSE)*HLOOKUP(REG_TRA_DEMANDS!$F135,DEMANDS!$H$2:$CL$25,MATCH($E135,DEMANDS!$F$2:$F$25,0),FALSE)/HLOOKUP(2018,DEMANDS!$H$2:$CL$25,MATCH($E135,DEMANDS!$F$2:$F$25,0),FALSE)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E135" s="10">
        <f>HLOOKUP(REG_TRA_DEMANDS!AE$3,'BY-Demands'!$J$5:$AK$14,MATCH($E135,'BY-Demands'!$I$5:$I$14,0),FALSE)*HLOOKUP(REG_TRA_DEMANDS!$F135,DEMANDS!$H$2:$CL$25,MATCH($E135,DEMANDS!$F$2:$F$25,0),FALSE)/HLOOKUP(2018,DEMANDS!$H$2:$CL$25,MATCH($E135,DEMANDS!$F$2:$F$25,0),FALSE)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F135" s="10">
        <f>HLOOKUP(REG_TRA_DEMANDS!AF$3,'BY-Demands'!$J$5:$AK$14,MATCH($E135,'BY-Demands'!$I$5:$I$14,0),FALSE)*HLOOKUP(REG_TRA_DEMANDS!$F135,DEMANDS!$H$2:$CL$25,MATCH($E135,DEMANDS!$F$2:$F$25,0),FALSE)/HLOOKUP(2018,DEMANDS!$H$2:$CL$25,MATCH($E135,DEMANDS!$F$2:$F$25,0),FALSE)</f>
        <v>0</v>
      </c>
    </row>
    <row r="136" spans="4:32" x14ac:dyDescent="0.25">
      <c r="D136" s="1" t="s">
        <v>8</v>
      </c>
      <c r="E136" s="1" t="str">
        <f>DEMANDS!$F$21</f>
        <v>TTURS</v>
      </c>
      <c r="F136" s="1">
        <v>2060</v>
      </c>
      <c r="G136" s="10">
        <f>HLOOKUP(REG_TRA_DEMANDS!G$3,'BY-Demands'!$J$5:$AK$14,MATCH($E136,'BY-Demands'!$I$5:$I$14,0),FALSE)*HLOOKUP(REG_TRA_DEMANDS!$F136,DEMANDS!$H$2:$CL$25,MATCH($E136,DEMANDS!$F$2:$F$25,0),FALSE)/HLOOKUP(2018,DEMANDS!$H$2:$CL$25,MATCH($E136,DEMANDS!$F$2:$F$25,0),FALSE)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H136" s="10">
        <f>HLOOKUP(REG_TRA_DEMANDS!H$3,'BY-Demands'!$J$5:$AK$14,MATCH($E136,'BY-Demands'!$I$5:$I$14,0),FALSE)*HLOOKUP(REG_TRA_DEMANDS!$F136,DEMANDS!$H$2:$CL$25,MATCH($E136,DEMANDS!$F$2:$F$25,0),FALSE)/HLOOKUP(2018,DEMANDS!$H$2:$CL$25,MATCH($E136,DEMANDS!$F$2:$F$25,0),FALSE)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I136" s="10">
        <f>HLOOKUP(REG_TRA_DEMANDS!I$3,'BY-Demands'!$J$5:$AK$14,MATCH($E136,'BY-Demands'!$I$5:$I$14,0),FALSE)*HLOOKUP(REG_TRA_DEMANDS!$F136,DEMANDS!$H$2:$CL$25,MATCH($E136,DEMANDS!$F$2:$F$25,0),FALSE)/HLOOKUP(2018,DEMANDS!$H$2:$CL$25,MATCH($E136,DEMANDS!$F$2:$F$25,0),FALSE)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J136" s="10">
        <f>HLOOKUP(REG_TRA_DEMANDS!J$3,'BY-Demands'!$J$5:$AK$14,MATCH($E136,'BY-Demands'!$I$5:$I$14,0),FALSE)*HLOOKUP(REG_TRA_DEMANDS!$F136,DEMANDS!$H$2:$CL$25,MATCH($E136,DEMANDS!$F$2:$F$25,0),FALSE)/HLOOKUP(2018,DEMANDS!$H$2:$CL$25,MATCH($E136,DEMANDS!$F$2:$F$25,0),FALSE)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K136" s="10">
        <f>HLOOKUP(REG_TRA_DEMANDS!K$3,'BY-Demands'!$J$5:$AK$14,MATCH($E136,'BY-Demands'!$I$5:$I$14,0),FALSE)*HLOOKUP(REG_TRA_DEMANDS!$F136,DEMANDS!$H$2:$CL$25,MATCH($E136,DEMANDS!$F$2:$F$25,0),FALSE)/HLOOKUP(2018,DEMANDS!$H$2:$CL$25,MATCH($E136,DEMANDS!$F$2:$F$25,0),FALSE)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L136" s="10">
        <f>HLOOKUP(REG_TRA_DEMANDS!L$3,'BY-Demands'!$J$5:$AK$14,MATCH($E136,'BY-Demands'!$I$5:$I$14,0),FALSE)*HLOOKUP(REG_TRA_DEMANDS!$F136,DEMANDS!$H$2:$CL$25,MATCH($E136,DEMANDS!$F$2:$F$25,0),FALSE)/HLOOKUP(2018,DEMANDS!$H$2:$CL$25,MATCH($E136,DEMANDS!$F$2:$F$25,0),FALSE)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M136" s="10">
        <f>HLOOKUP(REG_TRA_DEMANDS!M$3,'BY-Demands'!$J$5:$AK$14,MATCH($E136,'BY-Demands'!$I$5:$I$14,0),FALSE)*HLOOKUP(REG_TRA_DEMANDS!$F136,DEMANDS!$H$2:$CL$25,MATCH($E136,DEMANDS!$F$2:$F$25,0),FALSE)/HLOOKUP(2018,DEMANDS!$H$2:$CL$25,MATCH($E136,DEMANDS!$F$2:$F$25,0),FALSE)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N136" s="10">
        <f>HLOOKUP(REG_TRA_DEMANDS!N$3,'BY-Demands'!$J$5:$AK$14,MATCH($E136,'BY-Demands'!$I$5:$I$14,0),FALSE)*HLOOKUP(REG_TRA_DEMANDS!$F136,DEMANDS!$H$2:$CL$25,MATCH($E136,DEMANDS!$F$2:$F$25,0),FALSE)/HLOOKUP(2018,DEMANDS!$H$2:$CL$25,MATCH($E136,DEMANDS!$F$2:$F$25,0),FALSE)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O136" s="10">
        <f>HLOOKUP(REG_TRA_DEMANDS!O$3,'BY-Demands'!$J$5:$AK$14,MATCH($E136,'BY-Demands'!$I$5:$I$14,0),FALSE)*HLOOKUP(REG_TRA_DEMANDS!$F136,DEMANDS!$H$2:$CL$25,MATCH($E136,DEMANDS!$F$2:$F$25,0),FALSE)/HLOOKUP(2018,DEMANDS!$H$2:$CL$25,MATCH($E136,DEMANDS!$F$2:$F$25,0),FALSE)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P136" s="10">
        <f>HLOOKUP(REG_TRA_DEMANDS!P$3,'BY-Demands'!$J$5:$AK$14,MATCH($E136,'BY-Demands'!$I$5:$I$14,0),FALSE)*HLOOKUP(REG_TRA_DEMANDS!$F136,DEMANDS!$H$2:$CL$25,MATCH($E136,DEMANDS!$F$2:$F$25,0),FALSE)/HLOOKUP(2018,DEMANDS!$H$2:$CL$25,MATCH($E136,DEMANDS!$F$2:$F$25,0),FALSE)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Q136" s="10">
        <f>HLOOKUP(REG_TRA_DEMANDS!Q$3,'BY-Demands'!$J$5:$AK$14,MATCH($E136,'BY-Demands'!$I$5:$I$14,0),FALSE)*HLOOKUP(REG_TRA_DEMANDS!$F136,DEMANDS!$H$2:$CL$25,MATCH($E136,DEMANDS!$F$2:$F$25,0),FALSE)/HLOOKUP(2018,DEMANDS!$H$2:$CL$25,MATCH($E136,DEMANDS!$F$2:$F$25,0),FALSE)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R136" s="10">
        <f>HLOOKUP(REG_TRA_DEMANDS!R$3,'BY-Demands'!$J$5:$AK$14,MATCH($E136,'BY-Demands'!$I$5:$I$14,0),FALSE)*HLOOKUP(REG_TRA_DEMANDS!$F136,DEMANDS!$H$2:$CL$25,MATCH($E136,DEMANDS!$F$2:$F$25,0),FALSE)/HLOOKUP(2018,DEMANDS!$H$2:$CL$25,MATCH($E136,DEMANDS!$F$2:$F$25,0),FALSE)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S136" s="10">
        <f>HLOOKUP(REG_TRA_DEMANDS!S$3,'BY-Demands'!$J$5:$AK$14,MATCH($E136,'BY-Demands'!$I$5:$I$14,0),FALSE)*HLOOKUP(REG_TRA_DEMANDS!$F136,DEMANDS!$H$2:$CL$25,MATCH($E136,DEMANDS!$F$2:$F$25,0),FALSE)/HLOOKUP(2018,DEMANDS!$H$2:$CL$25,MATCH($E136,DEMANDS!$F$2:$F$25,0),FALSE)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T136" s="10">
        <f>HLOOKUP(REG_TRA_DEMANDS!T$3,'BY-Demands'!$J$5:$AK$14,MATCH($E136,'BY-Demands'!$I$5:$I$14,0),FALSE)*HLOOKUP(REG_TRA_DEMANDS!$F136,DEMANDS!$H$2:$CL$25,MATCH($E136,DEMANDS!$F$2:$F$25,0),FALSE)/HLOOKUP(2018,DEMANDS!$H$2:$CL$25,MATCH($E136,DEMANDS!$F$2:$F$25,0),FALSE)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U136" s="10">
        <f>HLOOKUP(REG_TRA_DEMANDS!U$3,'BY-Demands'!$J$5:$AK$14,MATCH($E136,'BY-Demands'!$I$5:$I$14,0),FALSE)*HLOOKUP(REG_TRA_DEMANDS!$F136,DEMANDS!$H$2:$CL$25,MATCH($E136,DEMANDS!$F$2:$F$25,0),FALSE)/HLOOKUP(2018,DEMANDS!$H$2:$CL$25,MATCH($E136,DEMANDS!$F$2:$F$25,0),FALSE)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V136" s="10">
        <f>HLOOKUP(REG_TRA_DEMANDS!V$3,'BY-Demands'!$J$5:$AK$14,MATCH($E136,'BY-Demands'!$I$5:$I$14,0),FALSE)*HLOOKUP(REG_TRA_DEMANDS!$F136,DEMANDS!$H$2:$CL$25,MATCH($E136,DEMANDS!$F$2:$F$25,0),FALSE)/HLOOKUP(2018,DEMANDS!$H$2:$CL$25,MATCH($E136,DEMANDS!$F$2:$F$25,0),FALSE)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W136" s="10">
        <f>HLOOKUP(REG_TRA_DEMANDS!W$3,'BY-Demands'!$J$5:$AK$14,MATCH($E136,'BY-Demands'!$I$5:$I$14,0),FALSE)*HLOOKUP(REG_TRA_DEMANDS!$F136,DEMANDS!$H$2:$CL$25,MATCH($E136,DEMANDS!$F$2:$F$25,0),FALSE)/HLOOKUP(2018,DEMANDS!$H$2:$CL$25,MATCH($E136,DEMANDS!$F$2:$F$25,0),FALSE)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X136" s="10">
        <f>HLOOKUP(REG_TRA_DEMANDS!X$3,'BY-Demands'!$J$5:$AK$14,MATCH($E136,'BY-Demands'!$I$5:$I$14,0),FALSE)*HLOOKUP(REG_TRA_DEMANDS!$F136,DEMANDS!$H$2:$CL$25,MATCH($E136,DEMANDS!$F$2:$F$25,0),FALSE)/HLOOKUP(2018,DEMANDS!$H$2:$CL$25,MATCH($E136,DEMANDS!$F$2:$F$25,0),FALSE)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Y136" s="10">
        <f>HLOOKUP(REG_TRA_DEMANDS!Y$3,'BY-Demands'!$J$5:$AK$14,MATCH($E136,'BY-Demands'!$I$5:$I$14,0),FALSE)*HLOOKUP(REG_TRA_DEMANDS!$F136,DEMANDS!$H$2:$CL$25,MATCH($E136,DEMANDS!$F$2:$F$25,0),FALSE)/HLOOKUP(2018,DEMANDS!$H$2:$CL$25,MATCH($E136,DEMANDS!$F$2:$F$25,0),FALSE)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Z136" s="10">
        <f>HLOOKUP(REG_TRA_DEMANDS!Z$3,'BY-Demands'!$J$5:$AK$14,MATCH($E136,'BY-Demands'!$I$5:$I$14,0),FALSE)*HLOOKUP(REG_TRA_DEMANDS!$F136,DEMANDS!$H$2:$CL$25,MATCH($E136,DEMANDS!$F$2:$F$25,0),FALSE)/HLOOKUP(2018,DEMANDS!$H$2:$CL$25,MATCH($E136,DEMANDS!$F$2:$F$25,0),FALSE)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A136" s="10">
        <f>HLOOKUP(REG_TRA_DEMANDS!AA$3,'BY-Demands'!$J$5:$AK$14,MATCH($E136,'BY-Demands'!$I$5:$I$14,0),FALSE)*HLOOKUP(REG_TRA_DEMANDS!$F136,DEMANDS!$H$2:$CL$25,MATCH($E136,DEMANDS!$F$2:$F$25,0),FALSE)/HLOOKUP(2018,DEMANDS!$H$2:$CL$25,MATCH($E136,DEMANDS!$F$2:$F$25,0),FALSE)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B136" s="10">
        <f>HLOOKUP(REG_TRA_DEMANDS!AB$3,'BY-Demands'!$J$5:$AK$14,MATCH($E136,'BY-Demands'!$I$5:$I$14,0),FALSE)*HLOOKUP(REG_TRA_DEMANDS!$F136,DEMANDS!$H$2:$CL$25,MATCH($E136,DEMANDS!$F$2:$F$25,0),FALSE)/HLOOKUP(2018,DEMANDS!$H$2:$CL$25,MATCH($E136,DEMANDS!$F$2:$F$25,0),FALSE)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C136" s="10">
        <f>HLOOKUP(REG_TRA_DEMANDS!AC$3,'BY-Demands'!$J$5:$AK$14,MATCH($E136,'BY-Demands'!$I$5:$I$14,0),FALSE)*HLOOKUP(REG_TRA_DEMANDS!$F136,DEMANDS!$H$2:$CL$25,MATCH($E136,DEMANDS!$F$2:$F$25,0),FALSE)/HLOOKUP(2018,DEMANDS!$H$2:$CL$25,MATCH($E136,DEMANDS!$F$2:$F$25,0),FALSE)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D136" s="10">
        <f>HLOOKUP(REG_TRA_DEMANDS!AD$3,'BY-Demands'!$J$5:$AK$14,MATCH($E136,'BY-Demands'!$I$5:$I$14,0),FALSE)*HLOOKUP(REG_TRA_DEMANDS!$F136,DEMANDS!$H$2:$CL$25,MATCH($E136,DEMANDS!$F$2:$F$25,0),FALSE)/HLOOKUP(2018,DEMANDS!$H$2:$CL$25,MATCH($E136,DEMANDS!$F$2:$F$25,0),FALSE)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E136" s="10">
        <f>HLOOKUP(REG_TRA_DEMANDS!AE$3,'BY-Demands'!$J$5:$AK$14,MATCH($E136,'BY-Demands'!$I$5:$I$14,0),FALSE)*HLOOKUP(REG_TRA_DEMANDS!$F136,DEMANDS!$H$2:$CL$25,MATCH($E136,DEMANDS!$F$2:$F$25,0),FALSE)/HLOOKUP(2018,DEMANDS!$H$2:$CL$25,MATCH($E136,DEMANDS!$F$2:$F$25,0),FALSE)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F136" s="10">
        <f>HLOOKUP(REG_TRA_DEMANDS!AF$3,'BY-Demands'!$J$5:$AK$14,MATCH($E136,'BY-Demands'!$I$5:$I$14,0),FALSE)*HLOOKUP(REG_TRA_DEMANDS!$F136,DEMANDS!$H$2:$CL$25,MATCH($E136,DEMANDS!$F$2:$F$25,0),FALSE)/HLOOKUP(2018,DEMANDS!$H$2:$CL$25,MATCH($E136,DEMANDS!$F$2:$F$25,0),FALSE)</f>
        <v>0</v>
      </c>
    </row>
    <row r="137" spans="4:32" x14ac:dyDescent="0.25">
      <c r="D137" s="1" t="s">
        <v>8</v>
      </c>
      <c r="E137" s="1" t="str">
        <f>DEMANDS!$F$21</f>
        <v>TTURS</v>
      </c>
      <c r="F137" s="1">
        <v>2065</v>
      </c>
      <c r="G137" s="10">
        <f>HLOOKUP(REG_TRA_DEMANDS!G$3,'BY-Demands'!$J$5:$AK$14,MATCH($E137,'BY-Demands'!$I$5:$I$14,0),FALSE)*HLOOKUP(REG_TRA_DEMANDS!$F137,DEMANDS!$H$2:$CL$25,MATCH($E137,DEMANDS!$F$2:$F$25,0),FALSE)/HLOOKUP(2018,DEMANDS!$H$2:$CL$25,MATCH($E137,DEMANDS!$F$2:$F$25,0),FALSE)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H137" s="10">
        <f>HLOOKUP(REG_TRA_DEMANDS!H$3,'BY-Demands'!$J$5:$AK$14,MATCH($E137,'BY-Demands'!$I$5:$I$14,0),FALSE)*HLOOKUP(REG_TRA_DEMANDS!$F137,DEMANDS!$H$2:$CL$25,MATCH($E137,DEMANDS!$F$2:$F$25,0),FALSE)/HLOOKUP(2018,DEMANDS!$H$2:$CL$25,MATCH($E137,DEMANDS!$F$2:$F$25,0),FALSE)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I137" s="10">
        <f>HLOOKUP(REG_TRA_DEMANDS!I$3,'BY-Demands'!$J$5:$AK$14,MATCH($E137,'BY-Demands'!$I$5:$I$14,0),FALSE)*HLOOKUP(REG_TRA_DEMANDS!$F137,DEMANDS!$H$2:$CL$25,MATCH($E137,DEMANDS!$F$2:$F$25,0),FALSE)/HLOOKUP(2018,DEMANDS!$H$2:$CL$25,MATCH($E137,DEMANDS!$F$2:$F$25,0),FALSE)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J137" s="10">
        <f>HLOOKUP(REG_TRA_DEMANDS!J$3,'BY-Demands'!$J$5:$AK$14,MATCH($E137,'BY-Demands'!$I$5:$I$14,0),FALSE)*HLOOKUP(REG_TRA_DEMANDS!$F137,DEMANDS!$H$2:$CL$25,MATCH($E137,DEMANDS!$F$2:$F$25,0),FALSE)/HLOOKUP(2018,DEMANDS!$H$2:$CL$25,MATCH($E137,DEMANDS!$F$2:$F$25,0),FALSE)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K137" s="10">
        <f>HLOOKUP(REG_TRA_DEMANDS!K$3,'BY-Demands'!$J$5:$AK$14,MATCH($E137,'BY-Demands'!$I$5:$I$14,0),FALSE)*HLOOKUP(REG_TRA_DEMANDS!$F137,DEMANDS!$H$2:$CL$25,MATCH($E137,DEMANDS!$F$2:$F$25,0),FALSE)/HLOOKUP(2018,DEMANDS!$H$2:$CL$25,MATCH($E137,DEMANDS!$F$2:$F$25,0),FALSE)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L137" s="10">
        <f>HLOOKUP(REG_TRA_DEMANDS!L$3,'BY-Demands'!$J$5:$AK$14,MATCH($E137,'BY-Demands'!$I$5:$I$14,0),FALSE)*HLOOKUP(REG_TRA_DEMANDS!$F137,DEMANDS!$H$2:$CL$25,MATCH($E137,DEMANDS!$F$2:$F$25,0),FALSE)/HLOOKUP(2018,DEMANDS!$H$2:$CL$25,MATCH($E137,DEMANDS!$F$2:$F$25,0),FALSE)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M137" s="10">
        <f>HLOOKUP(REG_TRA_DEMANDS!M$3,'BY-Demands'!$J$5:$AK$14,MATCH($E137,'BY-Demands'!$I$5:$I$14,0),FALSE)*HLOOKUP(REG_TRA_DEMANDS!$F137,DEMANDS!$H$2:$CL$25,MATCH($E137,DEMANDS!$F$2:$F$25,0),FALSE)/HLOOKUP(2018,DEMANDS!$H$2:$CL$25,MATCH($E137,DEMANDS!$F$2:$F$25,0),FALSE)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N137" s="10">
        <f>HLOOKUP(REG_TRA_DEMANDS!N$3,'BY-Demands'!$J$5:$AK$14,MATCH($E137,'BY-Demands'!$I$5:$I$14,0),FALSE)*HLOOKUP(REG_TRA_DEMANDS!$F137,DEMANDS!$H$2:$CL$25,MATCH($E137,DEMANDS!$F$2:$F$25,0),FALSE)/HLOOKUP(2018,DEMANDS!$H$2:$CL$25,MATCH($E137,DEMANDS!$F$2:$F$25,0),FALSE)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O137" s="10">
        <f>HLOOKUP(REG_TRA_DEMANDS!O$3,'BY-Demands'!$J$5:$AK$14,MATCH($E137,'BY-Demands'!$I$5:$I$14,0),FALSE)*HLOOKUP(REG_TRA_DEMANDS!$F137,DEMANDS!$H$2:$CL$25,MATCH($E137,DEMANDS!$F$2:$F$25,0),FALSE)/HLOOKUP(2018,DEMANDS!$H$2:$CL$25,MATCH($E137,DEMANDS!$F$2:$F$25,0),FALSE)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P137" s="10">
        <f>HLOOKUP(REG_TRA_DEMANDS!P$3,'BY-Demands'!$J$5:$AK$14,MATCH($E137,'BY-Demands'!$I$5:$I$14,0),FALSE)*HLOOKUP(REG_TRA_DEMANDS!$F137,DEMANDS!$H$2:$CL$25,MATCH($E137,DEMANDS!$F$2:$F$25,0),FALSE)/HLOOKUP(2018,DEMANDS!$H$2:$CL$25,MATCH($E137,DEMANDS!$F$2:$F$25,0),FALSE)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Q137" s="10">
        <f>HLOOKUP(REG_TRA_DEMANDS!Q$3,'BY-Demands'!$J$5:$AK$14,MATCH($E137,'BY-Demands'!$I$5:$I$14,0),FALSE)*HLOOKUP(REG_TRA_DEMANDS!$F137,DEMANDS!$H$2:$CL$25,MATCH($E137,DEMANDS!$F$2:$F$25,0),FALSE)/HLOOKUP(2018,DEMANDS!$H$2:$CL$25,MATCH($E137,DEMANDS!$F$2:$F$25,0),FALSE)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R137" s="10">
        <f>HLOOKUP(REG_TRA_DEMANDS!R$3,'BY-Demands'!$J$5:$AK$14,MATCH($E137,'BY-Demands'!$I$5:$I$14,0),FALSE)*HLOOKUP(REG_TRA_DEMANDS!$F137,DEMANDS!$H$2:$CL$25,MATCH($E137,DEMANDS!$F$2:$F$25,0),FALSE)/HLOOKUP(2018,DEMANDS!$H$2:$CL$25,MATCH($E137,DEMANDS!$F$2:$F$25,0),FALSE)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S137" s="10">
        <f>HLOOKUP(REG_TRA_DEMANDS!S$3,'BY-Demands'!$J$5:$AK$14,MATCH($E137,'BY-Demands'!$I$5:$I$14,0),FALSE)*HLOOKUP(REG_TRA_DEMANDS!$F137,DEMANDS!$H$2:$CL$25,MATCH($E137,DEMANDS!$F$2:$F$25,0),FALSE)/HLOOKUP(2018,DEMANDS!$H$2:$CL$25,MATCH($E137,DEMANDS!$F$2:$F$25,0),FALSE)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T137" s="10">
        <f>HLOOKUP(REG_TRA_DEMANDS!T$3,'BY-Demands'!$J$5:$AK$14,MATCH($E137,'BY-Demands'!$I$5:$I$14,0),FALSE)*HLOOKUP(REG_TRA_DEMANDS!$F137,DEMANDS!$H$2:$CL$25,MATCH($E137,DEMANDS!$F$2:$F$25,0),FALSE)/HLOOKUP(2018,DEMANDS!$H$2:$CL$25,MATCH($E137,DEMANDS!$F$2:$F$25,0),FALSE)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U137" s="10">
        <f>HLOOKUP(REG_TRA_DEMANDS!U$3,'BY-Demands'!$J$5:$AK$14,MATCH($E137,'BY-Demands'!$I$5:$I$14,0),FALSE)*HLOOKUP(REG_TRA_DEMANDS!$F137,DEMANDS!$H$2:$CL$25,MATCH($E137,DEMANDS!$F$2:$F$25,0),FALSE)/HLOOKUP(2018,DEMANDS!$H$2:$CL$25,MATCH($E137,DEMANDS!$F$2:$F$25,0),FALSE)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V137" s="10">
        <f>HLOOKUP(REG_TRA_DEMANDS!V$3,'BY-Demands'!$J$5:$AK$14,MATCH($E137,'BY-Demands'!$I$5:$I$14,0),FALSE)*HLOOKUP(REG_TRA_DEMANDS!$F137,DEMANDS!$H$2:$CL$25,MATCH($E137,DEMANDS!$F$2:$F$25,0),FALSE)/HLOOKUP(2018,DEMANDS!$H$2:$CL$25,MATCH($E137,DEMANDS!$F$2:$F$25,0),FALSE)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W137" s="10">
        <f>HLOOKUP(REG_TRA_DEMANDS!W$3,'BY-Demands'!$J$5:$AK$14,MATCH($E137,'BY-Demands'!$I$5:$I$14,0),FALSE)*HLOOKUP(REG_TRA_DEMANDS!$F137,DEMANDS!$H$2:$CL$25,MATCH($E137,DEMANDS!$F$2:$F$25,0),FALSE)/HLOOKUP(2018,DEMANDS!$H$2:$CL$25,MATCH($E137,DEMANDS!$F$2:$F$25,0),FALSE)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X137" s="10">
        <f>HLOOKUP(REG_TRA_DEMANDS!X$3,'BY-Demands'!$J$5:$AK$14,MATCH($E137,'BY-Demands'!$I$5:$I$14,0),FALSE)*HLOOKUP(REG_TRA_DEMANDS!$F137,DEMANDS!$H$2:$CL$25,MATCH($E137,DEMANDS!$F$2:$F$25,0),FALSE)/HLOOKUP(2018,DEMANDS!$H$2:$CL$25,MATCH($E137,DEMANDS!$F$2:$F$25,0),FALSE)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Y137" s="10">
        <f>HLOOKUP(REG_TRA_DEMANDS!Y$3,'BY-Demands'!$J$5:$AK$14,MATCH($E137,'BY-Demands'!$I$5:$I$14,0),FALSE)*HLOOKUP(REG_TRA_DEMANDS!$F137,DEMANDS!$H$2:$CL$25,MATCH($E137,DEMANDS!$F$2:$F$25,0),FALSE)/HLOOKUP(2018,DEMANDS!$H$2:$CL$25,MATCH($E137,DEMANDS!$F$2:$F$25,0),FALSE)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Z137" s="10">
        <f>HLOOKUP(REG_TRA_DEMANDS!Z$3,'BY-Demands'!$J$5:$AK$14,MATCH($E137,'BY-Demands'!$I$5:$I$14,0),FALSE)*HLOOKUP(REG_TRA_DEMANDS!$F137,DEMANDS!$H$2:$CL$25,MATCH($E137,DEMANDS!$F$2:$F$25,0),FALSE)/HLOOKUP(2018,DEMANDS!$H$2:$CL$25,MATCH($E137,DEMANDS!$F$2:$F$25,0),FALSE)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A137" s="10">
        <f>HLOOKUP(REG_TRA_DEMANDS!AA$3,'BY-Demands'!$J$5:$AK$14,MATCH($E137,'BY-Demands'!$I$5:$I$14,0),FALSE)*HLOOKUP(REG_TRA_DEMANDS!$F137,DEMANDS!$H$2:$CL$25,MATCH($E137,DEMANDS!$F$2:$F$25,0),FALSE)/HLOOKUP(2018,DEMANDS!$H$2:$CL$25,MATCH($E137,DEMANDS!$F$2:$F$25,0),FALSE)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B137" s="10">
        <f>HLOOKUP(REG_TRA_DEMANDS!AB$3,'BY-Demands'!$J$5:$AK$14,MATCH($E137,'BY-Demands'!$I$5:$I$14,0),FALSE)*HLOOKUP(REG_TRA_DEMANDS!$F137,DEMANDS!$H$2:$CL$25,MATCH($E137,DEMANDS!$F$2:$F$25,0),FALSE)/HLOOKUP(2018,DEMANDS!$H$2:$CL$25,MATCH($E137,DEMANDS!$F$2:$F$25,0),FALSE)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C137" s="10">
        <f>HLOOKUP(REG_TRA_DEMANDS!AC$3,'BY-Demands'!$J$5:$AK$14,MATCH($E137,'BY-Demands'!$I$5:$I$14,0),FALSE)*HLOOKUP(REG_TRA_DEMANDS!$F137,DEMANDS!$H$2:$CL$25,MATCH($E137,DEMANDS!$F$2:$F$25,0),FALSE)/HLOOKUP(2018,DEMANDS!$H$2:$CL$25,MATCH($E137,DEMANDS!$F$2:$F$25,0),FALSE)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D137" s="10">
        <f>HLOOKUP(REG_TRA_DEMANDS!AD$3,'BY-Demands'!$J$5:$AK$14,MATCH($E137,'BY-Demands'!$I$5:$I$14,0),FALSE)*HLOOKUP(REG_TRA_DEMANDS!$F137,DEMANDS!$H$2:$CL$25,MATCH($E137,DEMANDS!$F$2:$F$25,0),FALSE)/HLOOKUP(2018,DEMANDS!$H$2:$CL$25,MATCH($E137,DEMANDS!$F$2:$F$25,0),FALSE)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E137" s="10">
        <f>HLOOKUP(REG_TRA_DEMANDS!AE$3,'BY-Demands'!$J$5:$AK$14,MATCH($E137,'BY-Demands'!$I$5:$I$14,0),FALSE)*HLOOKUP(REG_TRA_DEMANDS!$F137,DEMANDS!$H$2:$CL$25,MATCH($E137,DEMANDS!$F$2:$F$25,0),FALSE)/HLOOKUP(2018,DEMANDS!$H$2:$CL$25,MATCH($E137,DEMANDS!$F$2:$F$25,0),FALSE)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F137" s="10">
        <f>HLOOKUP(REG_TRA_DEMANDS!AF$3,'BY-Demands'!$J$5:$AK$14,MATCH($E137,'BY-Demands'!$I$5:$I$14,0),FALSE)*HLOOKUP(REG_TRA_DEMANDS!$F137,DEMANDS!$H$2:$CL$25,MATCH($E137,DEMANDS!$F$2:$F$25,0),FALSE)/HLOOKUP(2018,DEMANDS!$H$2:$CL$25,MATCH($E137,DEMANDS!$F$2:$F$25,0),FALSE)</f>
        <v>0</v>
      </c>
    </row>
    <row r="138" spans="4:32" x14ac:dyDescent="0.25">
      <c r="D138" s="1" t="s">
        <v>8</v>
      </c>
      <c r="E138" s="1" t="str">
        <f>DEMANDS!$F$21</f>
        <v>TTURS</v>
      </c>
      <c r="F138" s="1">
        <v>2070</v>
      </c>
      <c r="G138" s="9">
        <f>HLOOKUP(REG_TRA_DEMANDS!G$3,'BY-Demands'!$J$5:$AK$14,MATCH($E138,'BY-Demands'!$I$5:$I$14,0),FALSE)*HLOOKUP(REG_TRA_DEMANDS!$F138,DEMANDS!$H$2:$CL$25,MATCH($E138,DEMANDS!$F$2:$F$25,0),FALSE)/HLOOKUP(2018,DEMANDS!$H$2:$CL$25,MATCH($E138,DEMANDS!$F$2:$F$25,0),FALSE)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H138" s="9">
        <f>HLOOKUP(REG_TRA_DEMANDS!H$3,'BY-Demands'!$J$5:$AK$14,MATCH($E138,'BY-Demands'!$I$5:$I$14,0),FALSE)*HLOOKUP(REG_TRA_DEMANDS!$F138,DEMANDS!$H$2:$CL$25,MATCH($E138,DEMANDS!$F$2:$F$25,0),FALSE)/HLOOKUP(2018,DEMANDS!$H$2:$CL$25,MATCH($E138,DEMANDS!$F$2:$F$25,0),FALSE)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I138" s="9">
        <f>HLOOKUP(REG_TRA_DEMANDS!I$3,'BY-Demands'!$J$5:$AK$14,MATCH($E138,'BY-Demands'!$I$5:$I$14,0),FALSE)*HLOOKUP(REG_TRA_DEMANDS!$F138,DEMANDS!$H$2:$CL$25,MATCH($E138,DEMANDS!$F$2:$F$25,0),FALSE)/HLOOKUP(2018,DEMANDS!$H$2:$CL$25,MATCH($E138,DEMANDS!$F$2:$F$25,0),FALSE)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J138" s="9">
        <f>HLOOKUP(REG_TRA_DEMANDS!J$3,'BY-Demands'!$J$5:$AK$14,MATCH($E138,'BY-Demands'!$I$5:$I$14,0),FALSE)*HLOOKUP(REG_TRA_DEMANDS!$F138,DEMANDS!$H$2:$CL$25,MATCH($E138,DEMANDS!$F$2:$F$25,0),FALSE)/HLOOKUP(2018,DEMANDS!$H$2:$CL$25,MATCH($E138,DEMANDS!$F$2:$F$25,0),FALSE)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K138" s="9">
        <f>HLOOKUP(REG_TRA_DEMANDS!K$3,'BY-Demands'!$J$5:$AK$14,MATCH($E138,'BY-Demands'!$I$5:$I$14,0),FALSE)*HLOOKUP(REG_TRA_DEMANDS!$F138,DEMANDS!$H$2:$CL$25,MATCH($E138,DEMANDS!$F$2:$F$25,0),FALSE)/HLOOKUP(2018,DEMANDS!$H$2:$CL$25,MATCH($E138,DEMANDS!$F$2:$F$25,0),FALSE)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L138" s="9">
        <f>HLOOKUP(REG_TRA_DEMANDS!L$3,'BY-Demands'!$J$5:$AK$14,MATCH($E138,'BY-Demands'!$I$5:$I$14,0),FALSE)*HLOOKUP(REG_TRA_DEMANDS!$F138,DEMANDS!$H$2:$CL$25,MATCH($E138,DEMANDS!$F$2:$F$25,0),FALSE)/HLOOKUP(2018,DEMANDS!$H$2:$CL$25,MATCH($E138,DEMANDS!$F$2:$F$25,0),FALSE)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M138" s="9">
        <f>HLOOKUP(REG_TRA_DEMANDS!M$3,'BY-Demands'!$J$5:$AK$14,MATCH($E138,'BY-Demands'!$I$5:$I$14,0),FALSE)*HLOOKUP(REG_TRA_DEMANDS!$F138,DEMANDS!$H$2:$CL$25,MATCH($E138,DEMANDS!$F$2:$F$25,0),FALSE)/HLOOKUP(2018,DEMANDS!$H$2:$CL$25,MATCH($E138,DEMANDS!$F$2:$F$25,0),FALSE)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N138" s="9">
        <f>HLOOKUP(REG_TRA_DEMANDS!N$3,'BY-Demands'!$J$5:$AK$14,MATCH($E138,'BY-Demands'!$I$5:$I$14,0),FALSE)*HLOOKUP(REG_TRA_DEMANDS!$F138,DEMANDS!$H$2:$CL$25,MATCH($E138,DEMANDS!$F$2:$F$25,0),FALSE)/HLOOKUP(2018,DEMANDS!$H$2:$CL$25,MATCH($E138,DEMANDS!$F$2:$F$25,0),FALSE)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O138" s="9">
        <f>HLOOKUP(REG_TRA_DEMANDS!O$3,'BY-Demands'!$J$5:$AK$14,MATCH($E138,'BY-Demands'!$I$5:$I$14,0),FALSE)*HLOOKUP(REG_TRA_DEMANDS!$F138,DEMANDS!$H$2:$CL$25,MATCH($E138,DEMANDS!$F$2:$F$25,0),FALSE)/HLOOKUP(2018,DEMANDS!$H$2:$CL$25,MATCH($E138,DEMANDS!$F$2:$F$25,0),FALSE)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P138" s="9">
        <f>HLOOKUP(REG_TRA_DEMANDS!P$3,'BY-Demands'!$J$5:$AK$14,MATCH($E138,'BY-Demands'!$I$5:$I$14,0),FALSE)*HLOOKUP(REG_TRA_DEMANDS!$F138,DEMANDS!$H$2:$CL$25,MATCH($E138,DEMANDS!$F$2:$F$25,0),FALSE)/HLOOKUP(2018,DEMANDS!$H$2:$CL$25,MATCH($E138,DEMANDS!$F$2:$F$25,0),FALSE)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Q138" s="9">
        <f>HLOOKUP(REG_TRA_DEMANDS!Q$3,'BY-Demands'!$J$5:$AK$14,MATCH($E138,'BY-Demands'!$I$5:$I$14,0),FALSE)*HLOOKUP(REG_TRA_DEMANDS!$F138,DEMANDS!$H$2:$CL$25,MATCH($E138,DEMANDS!$F$2:$F$25,0),FALSE)/HLOOKUP(2018,DEMANDS!$H$2:$CL$25,MATCH($E138,DEMANDS!$F$2:$F$25,0),FALSE)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R138" s="9">
        <f>HLOOKUP(REG_TRA_DEMANDS!R$3,'BY-Demands'!$J$5:$AK$14,MATCH($E138,'BY-Demands'!$I$5:$I$14,0),FALSE)*HLOOKUP(REG_TRA_DEMANDS!$F138,DEMANDS!$H$2:$CL$25,MATCH($E138,DEMANDS!$F$2:$F$25,0),FALSE)/HLOOKUP(2018,DEMANDS!$H$2:$CL$25,MATCH($E138,DEMANDS!$F$2:$F$25,0),FALSE)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S138" s="9">
        <f>HLOOKUP(REG_TRA_DEMANDS!S$3,'BY-Demands'!$J$5:$AK$14,MATCH($E138,'BY-Demands'!$I$5:$I$14,0),FALSE)*HLOOKUP(REG_TRA_DEMANDS!$F138,DEMANDS!$H$2:$CL$25,MATCH($E138,DEMANDS!$F$2:$F$25,0),FALSE)/HLOOKUP(2018,DEMANDS!$H$2:$CL$25,MATCH($E138,DEMANDS!$F$2:$F$25,0),FALSE)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T138" s="9">
        <f>HLOOKUP(REG_TRA_DEMANDS!T$3,'BY-Demands'!$J$5:$AK$14,MATCH($E138,'BY-Demands'!$I$5:$I$14,0),FALSE)*HLOOKUP(REG_TRA_DEMANDS!$F138,DEMANDS!$H$2:$CL$25,MATCH($E138,DEMANDS!$F$2:$F$25,0),FALSE)/HLOOKUP(2018,DEMANDS!$H$2:$CL$25,MATCH($E138,DEMANDS!$F$2:$F$25,0),FALSE)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U138" s="9">
        <f>HLOOKUP(REG_TRA_DEMANDS!U$3,'BY-Demands'!$J$5:$AK$14,MATCH($E138,'BY-Demands'!$I$5:$I$14,0),FALSE)*HLOOKUP(REG_TRA_DEMANDS!$F138,DEMANDS!$H$2:$CL$25,MATCH($E138,DEMANDS!$F$2:$F$25,0),FALSE)/HLOOKUP(2018,DEMANDS!$H$2:$CL$25,MATCH($E138,DEMANDS!$F$2:$F$25,0),FALSE)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V138" s="9">
        <f>HLOOKUP(REG_TRA_DEMANDS!V$3,'BY-Demands'!$J$5:$AK$14,MATCH($E138,'BY-Demands'!$I$5:$I$14,0),FALSE)*HLOOKUP(REG_TRA_DEMANDS!$F138,DEMANDS!$H$2:$CL$25,MATCH($E138,DEMANDS!$F$2:$F$25,0),FALSE)/HLOOKUP(2018,DEMANDS!$H$2:$CL$25,MATCH($E138,DEMANDS!$F$2:$F$25,0),FALSE)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W138" s="9">
        <f>HLOOKUP(REG_TRA_DEMANDS!W$3,'BY-Demands'!$J$5:$AK$14,MATCH($E138,'BY-Demands'!$I$5:$I$14,0),FALSE)*HLOOKUP(REG_TRA_DEMANDS!$F138,DEMANDS!$H$2:$CL$25,MATCH($E138,DEMANDS!$F$2:$F$25,0),FALSE)/HLOOKUP(2018,DEMANDS!$H$2:$CL$25,MATCH($E138,DEMANDS!$F$2:$F$25,0),FALSE)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X138" s="9">
        <f>HLOOKUP(REG_TRA_DEMANDS!X$3,'BY-Demands'!$J$5:$AK$14,MATCH($E138,'BY-Demands'!$I$5:$I$14,0),FALSE)*HLOOKUP(REG_TRA_DEMANDS!$F138,DEMANDS!$H$2:$CL$25,MATCH($E138,DEMANDS!$F$2:$F$25,0),FALSE)/HLOOKUP(2018,DEMANDS!$H$2:$CL$25,MATCH($E138,DEMANDS!$F$2:$F$25,0),FALSE)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Y138" s="9">
        <f>HLOOKUP(REG_TRA_DEMANDS!Y$3,'BY-Demands'!$J$5:$AK$14,MATCH($E138,'BY-Demands'!$I$5:$I$14,0),FALSE)*HLOOKUP(REG_TRA_DEMANDS!$F138,DEMANDS!$H$2:$CL$25,MATCH($E138,DEMANDS!$F$2:$F$25,0),FALSE)/HLOOKUP(2018,DEMANDS!$H$2:$CL$25,MATCH($E138,DEMANDS!$F$2:$F$25,0),FALSE)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Z138" s="9">
        <f>HLOOKUP(REG_TRA_DEMANDS!Z$3,'BY-Demands'!$J$5:$AK$14,MATCH($E138,'BY-Demands'!$I$5:$I$14,0),FALSE)*HLOOKUP(REG_TRA_DEMANDS!$F138,DEMANDS!$H$2:$CL$25,MATCH($E138,DEMANDS!$F$2:$F$25,0),FALSE)/HLOOKUP(2018,DEMANDS!$H$2:$CL$25,MATCH($E138,DEMANDS!$F$2:$F$25,0),FALSE)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A138" s="9">
        <f>HLOOKUP(REG_TRA_DEMANDS!AA$3,'BY-Demands'!$J$5:$AK$14,MATCH($E138,'BY-Demands'!$I$5:$I$14,0),FALSE)*HLOOKUP(REG_TRA_DEMANDS!$F138,DEMANDS!$H$2:$CL$25,MATCH($E138,DEMANDS!$F$2:$F$25,0),FALSE)/HLOOKUP(2018,DEMANDS!$H$2:$CL$25,MATCH($E138,DEMANDS!$F$2:$F$25,0),FALSE)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B138" s="9">
        <f>HLOOKUP(REG_TRA_DEMANDS!AB$3,'BY-Demands'!$J$5:$AK$14,MATCH($E138,'BY-Demands'!$I$5:$I$14,0),FALSE)*HLOOKUP(REG_TRA_DEMANDS!$F138,DEMANDS!$H$2:$CL$25,MATCH($E138,DEMANDS!$F$2:$F$25,0),FALSE)/HLOOKUP(2018,DEMANDS!$H$2:$CL$25,MATCH($E138,DEMANDS!$F$2:$F$25,0),FALSE)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C138" s="9">
        <f>HLOOKUP(REG_TRA_DEMANDS!AC$3,'BY-Demands'!$J$5:$AK$14,MATCH($E138,'BY-Demands'!$I$5:$I$14,0),FALSE)*HLOOKUP(REG_TRA_DEMANDS!$F138,DEMANDS!$H$2:$CL$25,MATCH($E138,DEMANDS!$F$2:$F$25,0),FALSE)/HLOOKUP(2018,DEMANDS!$H$2:$CL$25,MATCH($E138,DEMANDS!$F$2:$F$25,0),FALSE)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D138" s="9">
        <f>HLOOKUP(REG_TRA_DEMANDS!AD$3,'BY-Demands'!$J$5:$AK$14,MATCH($E138,'BY-Demands'!$I$5:$I$14,0),FALSE)*HLOOKUP(REG_TRA_DEMANDS!$F138,DEMANDS!$H$2:$CL$25,MATCH($E138,DEMANDS!$F$2:$F$25,0),FALSE)/HLOOKUP(2018,DEMANDS!$H$2:$CL$25,MATCH($E138,DEMANDS!$F$2:$F$25,0),FALSE)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E138" s="9">
        <f>HLOOKUP(REG_TRA_DEMANDS!AE$3,'BY-Demands'!$J$5:$AK$14,MATCH($E138,'BY-Demands'!$I$5:$I$14,0),FALSE)*HLOOKUP(REG_TRA_DEMANDS!$F138,DEMANDS!$H$2:$CL$25,MATCH($E138,DEMANDS!$F$2:$F$25,0),FALSE)/HLOOKUP(2018,DEMANDS!$H$2:$CL$25,MATCH($E138,DEMANDS!$F$2:$F$25,0),FALSE)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F138" s="9">
        <f>HLOOKUP(REG_TRA_DEMANDS!AF$3,'BY-Demands'!$J$5:$AK$14,MATCH($E138,'BY-Demands'!$I$5:$I$14,0),FALSE)*HLOOKUP(REG_TRA_DEMANDS!$F138,DEMANDS!$H$2:$CL$25,MATCH($E138,DEMANDS!$F$2:$F$25,0),FALSE)/HLOOKUP(2018,DEMANDS!$H$2:$CL$25,MATCH($E138,DEMANDS!$F$2:$F$25,0),FALSE)</f>
        <v>0</v>
      </c>
    </row>
    <row r="139" spans="4:32" x14ac:dyDescent="0.25">
      <c r="D139" s="11" t="s">
        <v>8</v>
      </c>
      <c r="E139" s="11" t="str">
        <f>DEMANDS!$F$22</f>
        <v>TNAV</v>
      </c>
      <c r="F139" s="11">
        <v>2020</v>
      </c>
      <c r="G139" s="12">
        <f>HLOOKUP(REG_TRA_DEMANDS!G$3,'BY-Demands'!$J$5:$AK$14,MATCH($E139,'BY-Demands'!$I$5:$I$14,0),FALSE)*HLOOKUP(REG_TRA_DEMANDS!$F139,DEMANDS!$H$2:$CL$25,MATCH($E139,DEMANDS!$F$2:$F$25,0),FALSE)/HLOOKUP(2018,DEMANDS!$H$2:$CL$25,MATCH($E139,DEMANDS!$F$2:$F$25,0),FALSE)</f>
        <v>5.2718404005341231E-2</v>
      </c>
      <c r="H139" s="12">
        <f>HLOOKUP(REG_TRA_DEMANDS!H$3,'BY-Demands'!$J$5:$AK$14,MATCH($E139,'BY-Demands'!$I$5:$I$14,0),FALSE)*HLOOKUP(REG_TRA_DEMANDS!$F139,DEMANDS!$H$2:$CL$25,MATCH($E139,DEMANDS!$F$2:$F$25,0),FALSE)/HLOOKUP(2018,DEMANDS!$H$2:$CL$25,MATCH($E139,DEMANDS!$F$2:$F$25,0),FALSE)</f>
        <v>1.2476395718090483</v>
      </c>
      <c r="I139" s="12">
        <f>HLOOKUP(REG_TRA_DEMANDS!I$3,'BY-Demands'!$J$5:$AK$14,MATCH($E139,'BY-Demands'!$I$5:$I$14,0),FALSE)*HLOOKUP(REG_TRA_DEMANDS!$F139,DEMANDS!$H$2:$CL$25,MATCH($E139,DEMANDS!$F$2:$F$25,0),FALSE)/HLOOKUP(2018,DEMANDS!$H$2:$CL$25,MATCH($E139,DEMANDS!$F$2:$F$25,0),FALSE)</f>
        <v>0.20603624964526884</v>
      </c>
      <c r="J139" s="12">
        <f>HLOOKUP(REG_TRA_DEMANDS!J$3,'BY-Demands'!$J$5:$AK$14,MATCH($E139,'BY-Demands'!$I$5:$I$14,0),FALSE)*HLOOKUP(REG_TRA_DEMANDS!$F139,DEMANDS!$H$2:$CL$25,MATCH($E139,DEMANDS!$F$2:$F$25,0),FALSE)/HLOOKUP(2018,DEMANDS!$H$2:$CL$25,MATCH($E139,DEMANDS!$F$2:$F$25,0),FALSE)</f>
        <v>9.1887737410560347E-2</v>
      </c>
      <c r="K139" s="12">
        <f>HLOOKUP(REG_TRA_DEMANDS!K$3,'BY-Demands'!$J$5:$AK$14,MATCH($E139,'BY-Demands'!$I$5:$I$14,0),FALSE)*HLOOKUP(REG_TRA_DEMANDS!$F139,DEMANDS!$H$2:$CL$25,MATCH($E139,DEMANDS!$F$2:$F$25,0),FALSE)/HLOOKUP(2018,DEMANDS!$H$2:$CL$25,MATCH($E139,DEMANDS!$F$2:$F$25,0),FALSE)</f>
        <v>7.8428487740469136E-2</v>
      </c>
      <c r="L139" s="12">
        <f>HLOOKUP(REG_TRA_DEMANDS!L$3,'BY-Demands'!$J$5:$AK$14,MATCH($E139,'BY-Demands'!$I$5:$I$14,0),FALSE)*HLOOKUP(REG_TRA_DEMANDS!$F139,DEMANDS!$H$2:$CL$25,MATCH($E139,DEMANDS!$F$2:$F$25,0),FALSE)/HLOOKUP(2018,DEMANDS!$H$2:$CL$25,MATCH($E139,DEMANDS!$F$2:$F$25,0),FALSE)</f>
        <v>3.7847947145898793E-2</v>
      </c>
      <c r="M139" s="12">
        <f>HLOOKUP(REG_TRA_DEMANDS!M$3,'BY-Demands'!$J$5:$AK$14,MATCH($E139,'BY-Demands'!$I$5:$I$14,0),FALSE)*HLOOKUP(REG_TRA_DEMANDS!$F139,DEMANDS!$H$2:$CL$25,MATCH($E139,DEMANDS!$F$2:$F$25,0),FALSE)/HLOOKUP(2018,DEMANDS!$H$2:$CL$25,MATCH($E139,DEMANDS!$F$2:$F$25,0),FALSE)</f>
        <v>0.11934516233092819</v>
      </c>
      <c r="N139" s="12">
        <f>HLOOKUP(REG_TRA_DEMANDS!N$3,'BY-Demands'!$J$5:$AK$14,MATCH($E139,'BY-Demands'!$I$5:$I$14,0),FALSE)*HLOOKUP(REG_TRA_DEMANDS!$F139,DEMANDS!$H$2:$CL$25,MATCH($E139,DEMANDS!$F$2:$F$25,0),FALSE)/HLOOKUP(2018,DEMANDS!$H$2:$CL$25,MATCH($E139,DEMANDS!$F$2:$F$25,0),FALSE)</f>
        <v>0.18060859254580552</v>
      </c>
      <c r="O139" s="12">
        <f>HLOOKUP(REG_TRA_DEMANDS!O$3,'BY-Demands'!$J$5:$AK$14,MATCH($E139,'BY-Demands'!$I$5:$I$14,0),FALSE)*HLOOKUP(REG_TRA_DEMANDS!$F139,DEMANDS!$H$2:$CL$25,MATCH($E139,DEMANDS!$F$2:$F$25,0),FALSE)/HLOOKUP(2018,DEMANDS!$H$2:$CL$25,MATCH($E139,DEMANDS!$F$2:$F$25,0),FALSE)</f>
        <v>7.2191026042654552E-2</v>
      </c>
      <c r="P139" s="12">
        <f>HLOOKUP(REG_TRA_DEMANDS!P$3,'BY-Demands'!$J$5:$AK$14,MATCH($E139,'BY-Demands'!$I$5:$I$14,0),FALSE)*HLOOKUP(REG_TRA_DEMANDS!$F139,DEMANDS!$H$2:$CL$25,MATCH($E139,DEMANDS!$F$2:$F$25,0),FALSE)/HLOOKUP(2018,DEMANDS!$H$2:$CL$25,MATCH($E139,DEMANDS!$F$2:$F$25,0),FALSE)</f>
        <v>8.2200040812796776E-2</v>
      </c>
      <c r="Q139" s="12">
        <f>HLOOKUP(REG_TRA_DEMANDS!Q$3,'BY-Demands'!$J$5:$AK$14,MATCH($E139,'BY-Demands'!$I$5:$I$14,0),FALSE)*HLOOKUP(REG_TRA_DEMANDS!$F139,DEMANDS!$H$2:$CL$25,MATCH($E139,DEMANDS!$F$2:$F$25,0),FALSE)/HLOOKUP(2018,DEMANDS!$H$2:$CL$25,MATCH($E139,DEMANDS!$F$2:$F$25,0),FALSE)</f>
        <v>0.13864092047508828</v>
      </c>
      <c r="R139" s="12">
        <f>HLOOKUP(REG_TRA_DEMANDS!R$3,'BY-Demands'!$J$5:$AK$14,MATCH($E139,'BY-Demands'!$I$5:$I$14,0),FALSE)*HLOOKUP(REG_TRA_DEMANDS!$F139,DEMANDS!$H$2:$CL$25,MATCH($E139,DEMANDS!$F$2:$F$25,0),FALSE)/HLOOKUP(2018,DEMANDS!$H$2:$CL$25,MATCH($E139,DEMANDS!$F$2:$F$25,0),FALSE)</f>
        <v>0.13188397896544515</v>
      </c>
      <c r="S139" s="12">
        <f>HLOOKUP(REG_TRA_DEMANDS!S$3,'BY-Demands'!$J$5:$AK$14,MATCH($E139,'BY-Demands'!$I$5:$I$14,0),FALSE)*HLOOKUP(REG_TRA_DEMANDS!$F139,DEMANDS!$H$2:$CL$25,MATCH($E139,DEMANDS!$F$2:$F$25,0),FALSE)/HLOOKUP(2018,DEMANDS!$H$2:$CL$25,MATCH($E139,DEMANDS!$F$2:$F$25,0),FALSE)</f>
        <v>0.11002323137607375</v>
      </c>
      <c r="T139" s="12">
        <f>HLOOKUP(REG_TRA_DEMANDS!T$3,'BY-Demands'!$J$5:$AK$14,MATCH($E139,'BY-Demands'!$I$5:$I$14,0),FALSE)*HLOOKUP(REG_TRA_DEMANDS!$F139,DEMANDS!$H$2:$CL$25,MATCH($E139,DEMANDS!$F$2:$F$25,0),FALSE)/HLOOKUP(2018,DEMANDS!$H$2:$CL$25,MATCH($E139,DEMANDS!$F$2:$F$25,0),FALSE)</f>
        <v>0.50268977983509444</v>
      </c>
      <c r="U139" s="12">
        <f>HLOOKUP(REG_TRA_DEMANDS!U$3,'BY-Demands'!$J$5:$AK$14,MATCH($E139,'BY-Demands'!$I$5:$I$14,0),FALSE)*HLOOKUP(REG_TRA_DEMANDS!$F139,DEMANDS!$H$2:$CL$25,MATCH($E139,DEMANDS!$F$2:$F$25,0),FALSE)/HLOOKUP(2018,DEMANDS!$H$2:$CL$25,MATCH($E139,DEMANDS!$F$2:$F$25,0),FALSE)</f>
        <v>0.1367750527017661</v>
      </c>
      <c r="V139" s="12">
        <f>HLOOKUP(REG_TRA_DEMANDS!V$3,'BY-Demands'!$J$5:$AK$14,MATCH($E139,'BY-Demands'!$I$5:$I$14,0),FALSE)*HLOOKUP(REG_TRA_DEMANDS!$F139,DEMANDS!$H$2:$CL$25,MATCH($E139,DEMANDS!$F$2:$F$25,0),FALSE)/HLOOKUP(2018,DEMANDS!$H$2:$CL$25,MATCH($E139,DEMANDS!$F$2:$F$25,0),FALSE)</f>
        <v>0.18047432414524395</v>
      </c>
      <c r="W139" s="12">
        <f>HLOOKUP(REG_TRA_DEMANDS!W$3,'BY-Demands'!$J$5:$AK$14,MATCH($E139,'BY-Demands'!$I$5:$I$14,0),FALSE)*HLOOKUP(REG_TRA_DEMANDS!$F139,DEMANDS!$H$2:$CL$25,MATCH($E139,DEMANDS!$F$2:$F$25,0),FALSE)/HLOOKUP(2018,DEMANDS!$H$2:$CL$25,MATCH($E139,DEMANDS!$F$2:$F$25,0),FALSE)</f>
        <v>0.14774431803316554</v>
      </c>
      <c r="X139" s="12">
        <f>HLOOKUP(REG_TRA_DEMANDS!X$3,'BY-Demands'!$J$5:$AK$14,MATCH($E139,'BY-Demands'!$I$5:$I$14,0),FALSE)*HLOOKUP(REG_TRA_DEMANDS!$F139,DEMANDS!$H$2:$CL$25,MATCH($E139,DEMANDS!$F$2:$F$25,0),FALSE)/HLOOKUP(2018,DEMANDS!$H$2:$CL$25,MATCH($E139,DEMANDS!$F$2:$F$25,0),FALSE)</f>
        <v>0.10757769450791341</v>
      </c>
      <c r="Y139" s="12">
        <f>HLOOKUP(REG_TRA_DEMANDS!Y$3,'BY-Demands'!$J$5:$AK$14,MATCH($E139,'BY-Demands'!$I$5:$I$14,0),FALSE)*HLOOKUP(REG_TRA_DEMANDS!$F139,DEMANDS!$H$2:$CL$25,MATCH($E139,DEMANDS!$F$2:$F$25,0),FALSE)/HLOOKUP(2018,DEMANDS!$H$2:$CL$25,MATCH($E139,DEMANDS!$F$2:$F$25,0),FALSE)</f>
        <v>0.23895886146297948</v>
      </c>
      <c r="Z139" s="12">
        <f>HLOOKUP(REG_TRA_DEMANDS!Z$3,'BY-Demands'!$J$5:$AK$14,MATCH($E139,'BY-Demands'!$I$5:$I$14,0),FALSE)*HLOOKUP(REG_TRA_DEMANDS!$F139,DEMANDS!$H$2:$CL$25,MATCH($E139,DEMANDS!$F$2:$F$25,0),FALSE)/HLOOKUP(2018,DEMANDS!$H$2:$CL$25,MATCH($E139,DEMANDS!$F$2:$F$25,0),FALSE)</f>
        <v>2.967239053514998E-2</v>
      </c>
      <c r="AA139" s="12">
        <f>HLOOKUP(REG_TRA_DEMANDS!AA$3,'BY-Demands'!$J$5:$AK$14,MATCH($E139,'BY-Demands'!$I$5:$I$14,0),FALSE)*HLOOKUP(REG_TRA_DEMANDS!$F139,DEMANDS!$H$2:$CL$25,MATCH($E139,DEMANDS!$F$2:$F$25,0),FALSE)/HLOOKUP(2018,DEMANDS!$H$2:$CL$25,MATCH($E139,DEMANDS!$F$2:$F$25,0),FALSE)</f>
        <v>0.12084804242824897</v>
      </c>
      <c r="AB139" s="12">
        <f>HLOOKUP(REG_TRA_DEMANDS!AB$3,'BY-Demands'!$J$5:$AK$14,MATCH($E139,'BY-Demands'!$I$5:$I$14,0),FALSE)*HLOOKUP(REG_TRA_DEMANDS!$F139,DEMANDS!$H$2:$CL$25,MATCH($E139,DEMANDS!$F$2:$F$25,0),FALSE)/HLOOKUP(2018,DEMANDS!$H$2:$CL$25,MATCH($E139,DEMANDS!$F$2:$F$25,0),FALSE)</f>
        <v>5.9767032040341915E-2</v>
      </c>
      <c r="AC139" s="12">
        <f>HLOOKUP(REG_TRA_DEMANDS!AC$3,'BY-Demands'!$J$5:$AK$14,MATCH($E139,'BY-Demands'!$I$5:$I$14,0),FALSE)*HLOOKUP(REG_TRA_DEMANDS!$F139,DEMANDS!$H$2:$CL$25,MATCH($E139,DEMANDS!$F$2:$F$25,0),FALSE)/HLOOKUP(2018,DEMANDS!$H$2:$CL$25,MATCH($E139,DEMANDS!$F$2:$F$25,0),FALSE)</f>
        <v>6.068468710900795E-2</v>
      </c>
      <c r="AD139" s="12">
        <f>HLOOKUP(REG_TRA_DEMANDS!AD$3,'BY-Demands'!$J$5:$AK$14,MATCH($E139,'BY-Demands'!$I$5:$I$14,0),FALSE)*HLOOKUP(REG_TRA_DEMANDS!$F139,DEMANDS!$H$2:$CL$25,MATCH($E139,DEMANDS!$F$2:$F$25,0),FALSE)/HLOOKUP(2018,DEMANDS!$H$2:$CL$25,MATCH($E139,DEMANDS!$F$2:$F$25,0),FALSE)</f>
        <v>7.0538135732292492E-2</v>
      </c>
      <c r="AE139" s="12">
        <f>HLOOKUP(REG_TRA_DEMANDS!AE$3,'BY-Demands'!$J$5:$AK$14,MATCH($E139,'BY-Demands'!$I$5:$I$14,0),FALSE)*HLOOKUP(REG_TRA_DEMANDS!$F139,DEMANDS!$H$2:$CL$25,MATCH($E139,DEMANDS!$F$2:$F$25,0),FALSE)/HLOOKUP(2018,DEMANDS!$H$2:$CL$25,MATCH($E139,DEMANDS!$F$2:$F$25,0),FALSE)</f>
        <v>0.1474100360152161</v>
      </c>
      <c r="AF139" s="12">
        <f>HLOOKUP(REG_TRA_DEMANDS!AF$3,'BY-Demands'!$J$5:$AK$14,MATCH($E139,'BY-Demands'!$I$5:$I$14,0),FALSE)*HLOOKUP(REG_TRA_DEMANDS!$F139,DEMANDS!$H$2:$CL$25,MATCH($E139,DEMANDS!$F$2:$F$25,0),FALSE)/HLOOKUP(2018,DEMANDS!$H$2:$CL$25,MATCH($E139,DEMANDS!$F$2:$F$25,0),FALSE)</f>
        <v>5.6842758875006623E-2</v>
      </c>
    </row>
    <row r="140" spans="4:32" x14ac:dyDescent="0.25">
      <c r="D140" s="1" t="s">
        <v>8</v>
      </c>
      <c r="E140" s="1" t="str">
        <f>DEMANDS!$F$22</f>
        <v>TNAV</v>
      </c>
      <c r="F140" s="1">
        <v>2021</v>
      </c>
      <c r="G140" s="10">
        <f>HLOOKUP(REG_TRA_DEMANDS!G$3,'BY-Demands'!$J$5:$AK$14,MATCH($E140,'BY-Demands'!$I$5:$I$14,0),FALSE)*HLOOKUP(REG_TRA_DEMANDS!$F140,DEMANDS!$H$2:$CL$25,MATCH($E140,DEMANDS!$F$2:$F$25,0),FALSE)/HLOOKUP(2018,DEMANDS!$H$2:$CL$25,MATCH($E140,DEMANDS!$F$2:$F$25,0),FALSE)</f>
        <v>5.4149909452945226E-2</v>
      </c>
      <c r="H140" s="10">
        <f>HLOOKUP(REG_TRA_DEMANDS!H$3,'BY-Demands'!$J$5:$AK$14,MATCH($E140,'BY-Demands'!$I$5:$I$14,0),FALSE)*HLOOKUP(REG_TRA_DEMANDS!$F140,DEMANDS!$H$2:$CL$25,MATCH($E140,DEMANDS!$F$2:$F$25,0),FALSE)/HLOOKUP(2018,DEMANDS!$H$2:$CL$25,MATCH($E140,DEMANDS!$F$2:$F$25,0),FALSE)</f>
        <v>1.2815177378383165</v>
      </c>
      <c r="I140" s="10">
        <f>HLOOKUP(REG_TRA_DEMANDS!I$3,'BY-Demands'!$J$5:$AK$14,MATCH($E140,'BY-Demands'!$I$5:$I$14,0),FALSE)*HLOOKUP(REG_TRA_DEMANDS!$F140,DEMANDS!$H$2:$CL$25,MATCH($E140,DEMANDS!$F$2:$F$25,0),FALSE)/HLOOKUP(2018,DEMANDS!$H$2:$CL$25,MATCH($E140,DEMANDS!$F$2:$F$25,0),FALSE)</f>
        <v>0.21163091851538898</v>
      </c>
      <c r="J140" s="10">
        <f>HLOOKUP(REG_TRA_DEMANDS!J$3,'BY-Demands'!$J$5:$AK$14,MATCH($E140,'BY-Demands'!$I$5:$I$14,0),FALSE)*HLOOKUP(REG_TRA_DEMANDS!$F140,DEMANDS!$H$2:$CL$25,MATCH($E140,DEMANDS!$F$2:$F$25,0),FALSE)/HLOOKUP(2018,DEMANDS!$H$2:$CL$25,MATCH($E140,DEMANDS!$F$2:$F$25,0),FALSE)</f>
        <v>9.4382839437129579E-2</v>
      </c>
      <c r="K140" s="10">
        <f>HLOOKUP(REG_TRA_DEMANDS!K$3,'BY-Demands'!$J$5:$AK$14,MATCH($E140,'BY-Demands'!$I$5:$I$14,0),FALSE)*HLOOKUP(REG_TRA_DEMANDS!$F140,DEMANDS!$H$2:$CL$25,MATCH($E140,DEMANDS!$F$2:$F$25,0),FALSE)/HLOOKUP(2018,DEMANDS!$H$2:$CL$25,MATCH($E140,DEMANDS!$F$2:$F$25,0),FALSE)</f>
        <v>8.0558119878734361E-2</v>
      </c>
      <c r="L140" s="10">
        <f>HLOOKUP(REG_TRA_DEMANDS!L$3,'BY-Demands'!$J$5:$AK$14,MATCH($E140,'BY-Demands'!$I$5:$I$14,0),FALSE)*HLOOKUP(REG_TRA_DEMANDS!$F140,DEMANDS!$H$2:$CL$25,MATCH($E140,DEMANDS!$F$2:$F$25,0),FALSE)/HLOOKUP(2018,DEMANDS!$H$2:$CL$25,MATCH($E140,DEMANDS!$F$2:$F$25,0),FALSE)</f>
        <v>3.8875663055403437E-2</v>
      </c>
      <c r="M140" s="10">
        <f>HLOOKUP(REG_TRA_DEMANDS!M$3,'BY-Demands'!$J$5:$AK$14,MATCH($E140,'BY-Demands'!$I$5:$I$14,0),FALSE)*HLOOKUP(REG_TRA_DEMANDS!$F140,DEMANDS!$H$2:$CL$25,MATCH($E140,DEMANDS!$F$2:$F$25,0),FALSE)/HLOOKUP(2018,DEMANDS!$H$2:$CL$25,MATCH($E140,DEMANDS!$F$2:$F$25,0),FALSE)</f>
        <v>0.12258583801611392</v>
      </c>
      <c r="N140" s="10">
        <f>HLOOKUP(REG_TRA_DEMANDS!N$3,'BY-Demands'!$J$5:$AK$14,MATCH($E140,'BY-Demands'!$I$5:$I$14,0),FALSE)*HLOOKUP(REG_TRA_DEMANDS!$F140,DEMANDS!$H$2:$CL$25,MATCH($E140,DEMANDS!$F$2:$F$25,0),FALSE)/HLOOKUP(2018,DEMANDS!$H$2:$CL$25,MATCH($E140,DEMANDS!$F$2:$F$25,0),FALSE)</f>
        <v>0.18551280368404893</v>
      </c>
      <c r="O140" s="10">
        <f>HLOOKUP(REG_TRA_DEMANDS!O$3,'BY-Demands'!$J$5:$AK$14,MATCH($E140,'BY-Demands'!$I$5:$I$14,0),FALSE)*HLOOKUP(REG_TRA_DEMANDS!$F140,DEMANDS!$H$2:$CL$25,MATCH($E140,DEMANDS!$F$2:$F$25,0),FALSE)/HLOOKUP(2018,DEMANDS!$H$2:$CL$25,MATCH($E140,DEMANDS!$F$2:$F$25,0),FALSE)</f>
        <v>7.4151287340354533E-2</v>
      </c>
      <c r="P140" s="10">
        <f>HLOOKUP(REG_TRA_DEMANDS!P$3,'BY-Demands'!$J$5:$AK$14,MATCH($E140,'BY-Demands'!$I$5:$I$14,0),FALSE)*HLOOKUP(REG_TRA_DEMANDS!$F140,DEMANDS!$H$2:$CL$25,MATCH($E140,DEMANDS!$F$2:$F$25,0),FALSE)/HLOOKUP(2018,DEMANDS!$H$2:$CL$25,MATCH($E140,DEMANDS!$F$2:$F$25,0),FALSE)</f>
        <v>8.4432084980994054E-2</v>
      </c>
      <c r="Q140" s="10">
        <f>HLOOKUP(REG_TRA_DEMANDS!Q$3,'BY-Demands'!$J$5:$AK$14,MATCH($E140,'BY-Demands'!$I$5:$I$14,0),FALSE)*HLOOKUP(REG_TRA_DEMANDS!$F140,DEMANDS!$H$2:$CL$25,MATCH($E140,DEMANDS!$F$2:$F$25,0),FALSE)/HLOOKUP(2018,DEMANDS!$H$2:$CL$25,MATCH($E140,DEMANDS!$F$2:$F$25,0),FALSE)</f>
        <v>0.14240554948208198</v>
      </c>
      <c r="R140" s="10">
        <f>HLOOKUP(REG_TRA_DEMANDS!R$3,'BY-Demands'!$J$5:$AK$14,MATCH($E140,'BY-Demands'!$I$5:$I$14,0),FALSE)*HLOOKUP(REG_TRA_DEMANDS!$F140,DEMANDS!$H$2:$CL$25,MATCH($E140,DEMANDS!$F$2:$F$25,0),FALSE)/HLOOKUP(2018,DEMANDS!$H$2:$CL$25,MATCH($E140,DEMANDS!$F$2:$F$25,0),FALSE)</f>
        <v>0.13546513127653556</v>
      </c>
      <c r="S140" s="10">
        <f>HLOOKUP(REG_TRA_DEMANDS!S$3,'BY-Demands'!$J$5:$AK$14,MATCH($E140,'BY-Demands'!$I$5:$I$14,0),FALSE)*HLOOKUP(REG_TRA_DEMANDS!$F140,DEMANDS!$H$2:$CL$25,MATCH($E140,DEMANDS!$F$2:$F$25,0),FALSE)/HLOOKUP(2018,DEMANDS!$H$2:$CL$25,MATCH($E140,DEMANDS!$F$2:$F$25,0),FALSE)</f>
        <v>0.11301078113311662</v>
      </c>
      <c r="T140" s="10">
        <f>HLOOKUP(REG_TRA_DEMANDS!T$3,'BY-Demands'!$J$5:$AK$14,MATCH($E140,'BY-Demands'!$I$5:$I$14,0),FALSE)*HLOOKUP(REG_TRA_DEMANDS!$F140,DEMANDS!$H$2:$CL$25,MATCH($E140,DEMANDS!$F$2:$F$25,0),FALSE)/HLOOKUP(2018,DEMANDS!$H$2:$CL$25,MATCH($E140,DEMANDS!$F$2:$F$25,0),FALSE)</f>
        <v>0.51633972185943733</v>
      </c>
      <c r="U140" s="10">
        <f>HLOOKUP(REG_TRA_DEMANDS!U$3,'BY-Demands'!$J$5:$AK$14,MATCH($E140,'BY-Demands'!$I$5:$I$14,0),FALSE)*HLOOKUP(REG_TRA_DEMANDS!$F140,DEMANDS!$H$2:$CL$25,MATCH($E140,DEMANDS!$F$2:$F$25,0),FALSE)/HLOOKUP(2018,DEMANDS!$H$2:$CL$25,MATCH($E140,DEMANDS!$F$2:$F$25,0),FALSE)</f>
        <v>0.14048901629252777</v>
      </c>
      <c r="V140" s="10">
        <f>HLOOKUP(REG_TRA_DEMANDS!V$3,'BY-Demands'!$J$5:$AK$14,MATCH($E140,'BY-Demands'!$I$5:$I$14,0),FALSE)*HLOOKUP(REG_TRA_DEMANDS!$F140,DEMANDS!$H$2:$CL$25,MATCH($E140,DEMANDS!$F$2:$F$25,0),FALSE)/HLOOKUP(2018,DEMANDS!$H$2:$CL$25,MATCH($E140,DEMANDS!$F$2:$F$25,0),FALSE)</f>
        <v>0.18537488938504881</v>
      </c>
      <c r="W140" s="10">
        <f>HLOOKUP(REG_TRA_DEMANDS!W$3,'BY-Demands'!$J$5:$AK$14,MATCH($E140,'BY-Demands'!$I$5:$I$14,0),FALSE)*HLOOKUP(REG_TRA_DEMANDS!$F140,DEMANDS!$H$2:$CL$25,MATCH($E140,DEMANDS!$F$2:$F$25,0),FALSE)/HLOOKUP(2018,DEMANDS!$H$2:$CL$25,MATCH($E140,DEMANDS!$F$2:$F$25,0),FALSE)</f>
        <v>0.1517561389542918</v>
      </c>
      <c r="X140" s="10">
        <f>HLOOKUP(REG_TRA_DEMANDS!X$3,'BY-Demands'!$J$5:$AK$14,MATCH($E140,'BY-Demands'!$I$5:$I$14,0),FALSE)*HLOOKUP(REG_TRA_DEMANDS!$F140,DEMANDS!$H$2:$CL$25,MATCH($E140,DEMANDS!$F$2:$F$25,0),FALSE)/HLOOKUP(2018,DEMANDS!$H$2:$CL$25,MATCH($E140,DEMANDS!$F$2:$F$25,0),FALSE)</f>
        <v>0.11049883862512062</v>
      </c>
      <c r="Y140" s="10">
        <f>HLOOKUP(REG_TRA_DEMANDS!Y$3,'BY-Demands'!$J$5:$AK$14,MATCH($E140,'BY-Demands'!$I$5:$I$14,0),FALSE)*HLOOKUP(REG_TRA_DEMANDS!$F140,DEMANDS!$H$2:$CL$25,MATCH($E140,DEMANDS!$F$2:$F$25,0),FALSE)/HLOOKUP(2018,DEMANDS!$H$2:$CL$25,MATCH($E140,DEMANDS!$F$2:$F$25,0),FALSE)</f>
        <v>0.24544750463022802</v>
      </c>
      <c r="Z140" s="10">
        <f>HLOOKUP(REG_TRA_DEMANDS!Z$3,'BY-Demands'!$J$5:$AK$14,MATCH($E140,'BY-Demands'!$I$5:$I$14,0),FALSE)*HLOOKUP(REG_TRA_DEMANDS!$F140,DEMANDS!$H$2:$CL$25,MATCH($E140,DEMANDS!$F$2:$F$25,0),FALSE)/HLOOKUP(2018,DEMANDS!$H$2:$CL$25,MATCH($E140,DEMANDS!$F$2:$F$25,0),FALSE)</f>
        <v>3.0478108945938685E-2</v>
      </c>
      <c r="AA140" s="10">
        <f>HLOOKUP(REG_TRA_DEMANDS!AA$3,'BY-Demands'!$J$5:$AK$14,MATCH($E140,'BY-Demands'!$I$5:$I$14,0),FALSE)*HLOOKUP(REG_TRA_DEMANDS!$F140,DEMANDS!$H$2:$CL$25,MATCH($E140,DEMANDS!$F$2:$F$25,0),FALSE)/HLOOKUP(2018,DEMANDS!$H$2:$CL$25,MATCH($E140,DEMANDS!$F$2:$F$25,0),FALSE)</f>
        <v>0.12412952703181909</v>
      </c>
      <c r="AB140" s="10">
        <f>HLOOKUP(REG_TRA_DEMANDS!AB$3,'BY-Demands'!$J$5:$AK$14,MATCH($E140,'BY-Demands'!$I$5:$I$14,0),FALSE)*HLOOKUP(REG_TRA_DEMANDS!$F140,DEMANDS!$H$2:$CL$25,MATCH($E140,DEMANDS!$F$2:$F$25,0),FALSE)/HLOOKUP(2018,DEMANDS!$H$2:$CL$25,MATCH($E140,DEMANDS!$F$2:$F$25,0),FALSE)</f>
        <v>6.1389934583905334E-2</v>
      </c>
      <c r="AC140" s="10">
        <f>HLOOKUP(REG_TRA_DEMANDS!AC$3,'BY-Demands'!$J$5:$AK$14,MATCH($E140,'BY-Demands'!$I$5:$I$14,0),FALSE)*HLOOKUP(REG_TRA_DEMANDS!$F140,DEMANDS!$H$2:$CL$25,MATCH($E140,DEMANDS!$F$2:$F$25,0),FALSE)/HLOOKUP(2018,DEMANDS!$H$2:$CL$25,MATCH($E140,DEMANDS!$F$2:$F$25,0),FALSE)</f>
        <v>6.2332507482589207E-2</v>
      </c>
      <c r="AD140" s="10">
        <f>HLOOKUP(REG_TRA_DEMANDS!AD$3,'BY-Demands'!$J$5:$AK$14,MATCH($E140,'BY-Demands'!$I$5:$I$14,0),FALSE)*HLOOKUP(REG_TRA_DEMANDS!$F140,DEMANDS!$H$2:$CL$25,MATCH($E140,DEMANDS!$F$2:$F$25,0),FALSE)/HLOOKUP(2018,DEMANDS!$H$2:$CL$25,MATCH($E140,DEMANDS!$F$2:$F$25,0),FALSE)</f>
        <v>7.2453514763007779E-2</v>
      </c>
      <c r="AE140" s="10">
        <f>HLOOKUP(REG_TRA_DEMANDS!AE$3,'BY-Demands'!$J$5:$AK$14,MATCH($E140,'BY-Demands'!$I$5:$I$14,0),FALSE)*HLOOKUP(REG_TRA_DEMANDS!$F140,DEMANDS!$H$2:$CL$25,MATCH($E140,DEMANDS!$F$2:$F$25,0),FALSE)/HLOOKUP(2018,DEMANDS!$H$2:$CL$25,MATCH($E140,DEMANDS!$F$2:$F$25,0),FALSE)</f>
        <v>0.15141277990643678</v>
      </c>
      <c r="AF140" s="10">
        <f>HLOOKUP(REG_TRA_DEMANDS!AF$3,'BY-Demands'!$J$5:$AK$14,MATCH($E140,'BY-Demands'!$I$5:$I$14,0),FALSE)*HLOOKUP(REG_TRA_DEMANDS!$F140,DEMANDS!$H$2:$CL$25,MATCH($E140,DEMANDS!$F$2:$F$25,0),FALSE)/HLOOKUP(2018,DEMANDS!$H$2:$CL$25,MATCH($E140,DEMANDS!$F$2:$F$25,0),FALSE)</f>
        <v>5.8386256264991505E-2</v>
      </c>
    </row>
    <row r="141" spans="4:32" x14ac:dyDescent="0.25">
      <c r="D141" s="1" t="s">
        <v>8</v>
      </c>
      <c r="E141" s="1" t="str">
        <f>DEMANDS!$F$22</f>
        <v>TNAV</v>
      </c>
      <c r="F141" s="1">
        <v>2022</v>
      </c>
      <c r="G141" s="10">
        <f>HLOOKUP(REG_TRA_DEMANDS!G$3,'BY-Demands'!$J$5:$AK$14,MATCH($E141,'BY-Demands'!$I$5:$I$14,0),FALSE)*HLOOKUP(REG_TRA_DEMANDS!$F141,DEMANDS!$H$2:$CL$25,MATCH($E141,DEMANDS!$F$2:$F$25,0),FALSE)/HLOOKUP(2018,DEMANDS!$H$2:$CL$25,MATCH($E141,DEMANDS!$F$2:$F$25,0),FALSE)</f>
        <v>5.5728269531095408E-2</v>
      </c>
      <c r="H141" s="10">
        <f>HLOOKUP(REG_TRA_DEMANDS!H$3,'BY-Demands'!$J$5:$AK$14,MATCH($E141,'BY-Demands'!$I$5:$I$14,0),FALSE)*HLOOKUP(REG_TRA_DEMANDS!$F141,DEMANDS!$H$2:$CL$25,MATCH($E141,DEMANDS!$F$2:$F$25,0),FALSE)/HLOOKUP(2018,DEMANDS!$H$2:$CL$25,MATCH($E141,DEMANDS!$F$2:$F$25,0),FALSE)</f>
        <v>1.3188713817738249</v>
      </c>
      <c r="I141" s="10">
        <f>HLOOKUP(REG_TRA_DEMANDS!I$3,'BY-Demands'!$J$5:$AK$14,MATCH($E141,'BY-Demands'!$I$5:$I$14,0),FALSE)*HLOOKUP(REG_TRA_DEMANDS!$F141,DEMANDS!$H$2:$CL$25,MATCH($E141,DEMANDS!$F$2:$F$25,0),FALSE)/HLOOKUP(2018,DEMANDS!$H$2:$CL$25,MATCH($E141,DEMANDS!$F$2:$F$25,0),FALSE)</f>
        <v>0.21779953073397831</v>
      </c>
      <c r="J141" s="10">
        <f>HLOOKUP(REG_TRA_DEMANDS!J$3,'BY-Demands'!$J$5:$AK$14,MATCH($E141,'BY-Demands'!$I$5:$I$14,0),FALSE)*HLOOKUP(REG_TRA_DEMANDS!$F141,DEMANDS!$H$2:$CL$25,MATCH($E141,DEMANDS!$F$2:$F$25,0),FALSE)/HLOOKUP(2018,DEMANDS!$H$2:$CL$25,MATCH($E141,DEMANDS!$F$2:$F$25,0),FALSE)</f>
        <v>9.7133907856911061E-2</v>
      </c>
      <c r="K141" s="10">
        <f>HLOOKUP(REG_TRA_DEMANDS!K$3,'BY-Demands'!$J$5:$AK$14,MATCH($E141,'BY-Demands'!$I$5:$I$14,0),FALSE)*HLOOKUP(REG_TRA_DEMANDS!$F141,DEMANDS!$H$2:$CL$25,MATCH($E141,DEMANDS!$F$2:$F$25,0),FALSE)/HLOOKUP(2018,DEMANDS!$H$2:$CL$25,MATCH($E141,DEMANDS!$F$2:$F$25,0),FALSE)</f>
        <v>8.2906225751338283E-2</v>
      </c>
      <c r="L141" s="10">
        <f>HLOOKUP(REG_TRA_DEMANDS!L$3,'BY-Demands'!$J$5:$AK$14,MATCH($E141,'BY-Demands'!$I$5:$I$14,0),FALSE)*HLOOKUP(REG_TRA_DEMANDS!$F141,DEMANDS!$H$2:$CL$25,MATCH($E141,DEMANDS!$F$2:$F$25,0),FALSE)/HLOOKUP(2018,DEMANDS!$H$2:$CL$25,MATCH($E141,DEMANDS!$F$2:$F$25,0),FALSE)</f>
        <v>4.0008809817755578E-2</v>
      </c>
      <c r="M141" s="10">
        <f>HLOOKUP(REG_TRA_DEMANDS!M$3,'BY-Demands'!$J$5:$AK$14,MATCH($E141,'BY-Demands'!$I$5:$I$14,0),FALSE)*HLOOKUP(REG_TRA_DEMANDS!$F141,DEMANDS!$H$2:$CL$25,MATCH($E141,DEMANDS!$F$2:$F$25,0),FALSE)/HLOOKUP(2018,DEMANDS!$H$2:$CL$25,MATCH($E141,DEMANDS!$F$2:$F$25,0),FALSE)</f>
        <v>0.1261589666662985</v>
      </c>
      <c r="N141" s="10">
        <f>HLOOKUP(REG_TRA_DEMANDS!N$3,'BY-Demands'!$J$5:$AK$14,MATCH($E141,'BY-Demands'!$I$5:$I$14,0),FALSE)*HLOOKUP(REG_TRA_DEMANDS!$F141,DEMANDS!$H$2:$CL$25,MATCH($E141,DEMANDS!$F$2:$F$25,0),FALSE)/HLOOKUP(2018,DEMANDS!$H$2:$CL$25,MATCH($E141,DEMANDS!$F$2:$F$25,0),FALSE)</f>
        <v>0.19092012580662895</v>
      </c>
      <c r="O141" s="10">
        <f>HLOOKUP(REG_TRA_DEMANDS!O$3,'BY-Demands'!$J$5:$AK$14,MATCH($E141,'BY-Demands'!$I$5:$I$14,0),FALSE)*HLOOKUP(REG_TRA_DEMANDS!$F141,DEMANDS!$H$2:$CL$25,MATCH($E141,DEMANDS!$F$2:$F$25,0),FALSE)/HLOOKUP(2018,DEMANDS!$H$2:$CL$25,MATCH($E141,DEMANDS!$F$2:$F$25,0),FALSE)</f>
        <v>7.6312647033544068E-2</v>
      </c>
      <c r="P141" s="10">
        <f>HLOOKUP(REG_TRA_DEMANDS!P$3,'BY-Demands'!$J$5:$AK$14,MATCH($E141,'BY-Demands'!$I$5:$I$14,0),FALSE)*HLOOKUP(REG_TRA_DEMANDS!$F141,DEMANDS!$H$2:$CL$25,MATCH($E141,DEMANDS!$F$2:$F$25,0),FALSE)/HLOOKUP(2018,DEMANDS!$H$2:$CL$25,MATCH($E141,DEMANDS!$F$2:$F$25,0),FALSE)</f>
        <v>8.6893109082332359E-2</v>
      </c>
      <c r="Q141" s="10">
        <f>HLOOKUP(REG_TRA_DEMANDS!Q$3,'BY-Demands'!$J$5:$AK$14,MATCH($E141,'BY-Demands'!$I$5:$I$14,0),FALSE)*HLOOKUP(REG_TRA_DEMANDS!$F141,DEMANDS!$H$2:$CL$25,MATCH($E141,DEMANDS!$F$2:$F$25,0),FALSE)/HLOOKUP(2018,DEMANDS!$H$2:$CL$25,MATCH($E141,DEMANDS!$F$2:$F$25,0),FALSE)</f>
        <v>0.14655638253942765</v>
      </c>
      <c r="R141" s="10">
        <f>HLOOKUP(REG_TRA_DEMANDS!R$3,'BY-Demands'!$J$5:$AK$14,MATCH($E141,'BY-Demands'!$I$5:$I$14,0),FALSE)*HLOOKUP(REG_TRA_DEMANDS!$F141,DEMANDS!$H$2:$CL$25,MATCH($E141,DEMANDS!$F$2:$F$25,0),FALSE)/HLOOKUP(2018,DEMANDS!$H$2:$CL$25,MATCH($E141,DEMANDS!$F$2:$F$25,0),FALSE)</f>
        <v>0.13941366521404944</v>
      </c>
      <c r="S141" s="10">
        <f>HLOOKUP(REG_TRA_DEMANDS!S$3,'BY-Demands'!$J$5:$AK$14,MATCH($E141,'BY-Demands'!$I$5:$I$14,0),FALSE)*HLOOKUP(REG_TRA_DEMANDS!$F141,DEMANDS!$H$2:$CL$25,MATCH($E141,DEMANDS!$F$2:$F$25,0),FALSE)/HLOOKUP(2018,DEMANDS!$H$2:$CL$25,MATCH($E141,DEMANDS!$F$2:$F$25,0),FALSE)</f>
        <v>0.11630481628743354</v>
      </c>
      <c r="T141" s="10">
        <f>HLOOKUP(REG_TRA_DEMANDS!T$3,'BY-Demands'!$J$5:$AK$14,MATCH($E141,'BY-Demands'!$I$5:$I$14,0),FALSE)*HLOOKUP(REG_TRA_DEMANDS!$F141,DEMANDS!$H$2:$CL$25,MATCH($E141,DEMANDS!$F$2:$F$25,0),FALSE)/HLOOKUP(2018,DEMANDS!$H$2:$CL$25,MATCH($E141,DEMANDS!$F$2:$F$25,0),FALSE)</f>
        <v>0.53138997793519849</v>
      </c>
      <c r="U141" s="10">
        <f>HLOOKUP(REG_TRA_DEMANDS!U$3,'BY-Demands'!$J$5:$AK$14,MATCH($E141,'BY-Demands'!$I$5:$I$14,0),FALSE)*HLOOKUP(REG_TRA_DEMANDS!$F141,DEMANDS!$H$2:$CL$25,MATCH($E141,DEMANDS!$F$2:$F$25,0),FALSE)/HLOOKUP(2018,DEMANDS!$H$2:$CL$25,MATCH($E141,DEMANDS!$F$2:$F$25,0),FALSE)</f>
        <v>0.14458398629293759</v>
      </c>
      <c r="V141" s="10">
        <f>HLOOKUP(REG_TRA_DEMANDS!V$3,'BY-Demands'!$J$5:$AK$14,MATCH($E141,'BY-Demands'!$I$5:$I$14,0),FALSE)*HLOOKUP(REG_TRA_DEMANDS!$F141,DEMANDS!$H$2:$CL$25,MATCH($E141,DEMANDS!$F$2:$F$25,0),FALSE)/HLOOKUP(2018,DEMANDS!$H$2:$CL$25,MATCH($E141,DEMANDS!$F$2:$F$25,0),FALSE)</f>
        <v>0.19077819158541759</v>
      </c>
      <c r="W141" s="10">
        <f>HLOOKUP(REG_TRA_DEMANDS!W$3,'BY-Demands'!$J$5:$AK$14,MATCH($E141,'BY-Demands'!$I$5:$I$14,0),FALSE)*HLOOKUP(REG_TRA_DEMANDS!$F141,DEMANDS!$H$2:$CL$25,MATCH($E141,DEMANDS!$F$2:$F$25,0),FALSE)/HLOOKUP(2018,DEMANDS!$H$2:$CL$25,MATCH($E141,DEMANDS!$F$2:$F$25,0),FALSE)</f>
        <v>0.15617952273756125</v>
      </c>
      <c r="X141" s="10">
        <f>HLOOKUP(REG_TRA_DEMANDS!X$3,'BY-Demands'!$J$5:$AK$14,MATCH($E141,'BY-Demands'!$I$5:$I$14,0),FALSE)*HLOOKUP(REG_TRA_DEMANDS!$F141,DEMANDS!$H$2:$CL$25,MATCH($E141,DEMANDS!$F$2:$F$25,0),FALSE)/HLOOKUP(2018,DEMANDS!$H$2:$CL$25,MATCH($E141,DEMANDS!$F$2:$F$25,0),FALSE)</f>
        <v>0.1137196557479896</v>
      </c>
      <c r="Y141" s="10">
        <f>HLOOKUP(REG_TRA_DEMANDS!Y$3,'BY-Demands'!$J$5:$AK$14,MATCH($E141,'BY-Demands'!$I$5:$I$14,0),FALSE)*HLOOKUP(REG_TRA_DEMANDS!$F141,DEMANDS!$H$2:$CL$25,MATCH($E141,DEMANDS!$F$2:$F$25,0),FALSE)/HLOOKUP(2018,DEMANDS!$H$2:$CL$25,MATCH($E141,DEMANDS!$F$2:$F$25,0),FALSE)</f>
        <v>0.25260180177501973</v>
      </c>
      <c r="Z141" s="10">
        <f>HLOOKUP(REG_TRA_DEMANDS!Z$3,'BY-Demands'!$J$5:$AK$14,MATCH($E141,'BY-Demands'!$I$5:$I$14,0),FALSE)*HLOOKUP(REG_TRA_DEMANDS!$F141,DEMANDS!$H$2:$CL$25,MATCH($E141,DEMANDS!$F$2:$F$25,0),FALSE)/HLOOKUP(2018,DEMANDS!$H$2:$CL$25,MATCH($E141,DEMANDS!$F$2:$F$25,0),FALSE)</f>
        <v>3.1366484031026945E-2</v>
      </c>
      <c r="AA141" s="10">
        <f>HLOOKUP(REG_TRA_DEMANDS!AA$3,'BY-Demands'!$J$5:$AK$14,MATCH($E141,'BY-Demands'!$I$5:$I$14,0),FALSE)*HLOOKUP(REG_TRA_DEMANDS!$F141,DEMANDS!$H$2:$CL$25,MATCH($E141,DEMANDS!$F$2:$F$25,0),FALSE)/HLOOKUP(2018,DEMANDS!$H$2:$CL$25,MATCH($E141,DEMANDS!$F$2:$F$25,0),FALSE)</f>
        <v>0.1277476510871684</v>
      </c>
      <c r="AB141" s="10">
        <f>HLOOKUP(REG_TRA_DEMANDS!AB$3,'BY-Demands'!$J$5:$AK$14,MATCH($E141,'BY-Demands'!$I$5:$I$14,0),FALSE)*HLOOKUP(REG_TRA_DEMANDS!$F141,DEMANDS!$H$2:$CL$25,MATCH($E141,DEMANDS!$F$2:$F$25,0),FALSE)/HLOOKUP(2018,DEMANDS!$H$2:$CL$25,MATCH($E141,DEMANDS!$F$2:$F$25,0),FALSE)</f>
        <v>6.317932671634624E-2</v>
      </c>
      <c r="AC141" s="10">
        <f>HLOOKUP(REG_TRA_DEMANDS!AC$3,'BY-Demands'!$J$5:$AK$14,MATCH($E141,'BY-Demands'!$I$5:$I$14,0),FALSE)*HLOOKUP(REG_TRA_DEMANDS!$F141,DEMANDS!$H$2:$CL$25,MATCH($E141,DEMANDS!$F$2:$F$25,0),FALSE)/HLOOKUP(2018,DEMANDS!$H$2:$CL$25,MATCH($E141,DEMANDS!$F$2:$F$25,0),FALSE)</f>
        <v>6.4149373704074003E-2</v>
      </c>
      <c r="AD141" s="10">
        <f>HLOOKUP(REG_TRA_DEMANDS!AD$3,'BY-Demands'!$J$5:$AK$14,MATCH($E141,'BY-Demands'!$I$5:$I$14,0),FALSE)*HLOOKUP(REG_TRA_DEMANDS!$F141,DEMANDS!$H$2:$CL$25,MATCH($E141,DEMANDS!$F$2:$F$25,0),FALSE)/HLOOKUP(2018,DEMANDS!$H$2:$CL$25,MATCH($E141,DEMANDS!$F$2:$F$25,0),FALSE)</f>
        <v>7.4565387827596558E-2</v>
      </c>
      <c r="AE141" s="10">
        <f>HLOOKUP(REG_TRA_DEMANDS!AE$3,'BY-Demands'!$J$5:$AK$14,MATCH($E141,'BY-Demands'!$I$5:$I$14,0),FALSE)*HLOOKUP(REG_TRA_DEMANDS!$F141,DEMANDS!$H$2:$CL$25,MATCH($E141,DEMANDS!$F$2:$F$25,0),FALSE)/HLOOKUP(2018,DEMANDS!$H$2:$CL$25,MATCH($E141,DEMANDS!$F$2:$F$25,0),FALSE)</f>
        <v>0.15582615546958026</v>
      </c>
      <c r="AF141" s="10">
        <f>HLOOKUP(REG_TRA_DEMANDS!AF$3,'BY-Demands'!$J$5:$AK$14,MATCH($E141,'BY-Demands'!$I$5:$I$14,0),FALSE)*HLOOKUP(REG_TRA_DEMANDS!$F141,DEMANDS!$H$2:$CL$25,MATCH($E141,DEMANDS!$F$2:$F$25,0),FALSE)/HLOOKUP(2018,DEMANDS!$H$2:$CL$25,MATCH($E141,DEMANDS!$F$2:$F$25,0),FALSE)</f>
        <v>6.0088097264031193E-2</v>
      </c>
    </row>
    <row r="142" spans="4:32" x14ac:dyDescent="0.25">
      <c r="D142" s="1" t="s">
        <v>8</v>
      </c>
      <c r="E142" s="1" t="str">
        <f>DEMANDS!$F$22</f>
        <v>TNAV</v>
      </c>
      <c r="F142" s="1">
        <v>2023</v>
      </c>
      <c r="G142" s="10">
        <f>HLOOKUP(REG_TRA_DEMANDS!G$3,'BY-Demands'!$J$5:$AK$14,MATCH($E142,'BY-Demands'!$I$5:$I$14,0),FALSE)*HLOOKUP(REG_TRA_DEMANDS!$F142,DEMANDS!$H$2:$CL$25,MATCH($E142,DEMANDS!$F$2:$F$25,0),FALSE)/HLOOKUP(2018,DEMANDS!$H$2:$CL$25,MATCH($E142,DEMANDS!$F$2:$F$25,0),FALSE)</f>
        <v>5.7438943999848627E-2</v>
      </c>
      <c r="H142" s="10">
        <f>HLOOKUP(REG_TRA_DEMANDS!H$3,'BY-Demands'!$J$5:$AK$14,MATCH($E142,'BY-Demands'!$I$5:$I$14,0),FALSE)*HLOOKUP(REG_TRA_DEMANDS!$F142,DEMANDS!$H$2:$CL$25,MATCH($E142,DEMANDS!$F$2:$F$25,0),FALSE)/HLOOKUP(2018,DEMANDS!$H$2:$CL$25,MATCH($E142,DEMANDS!$F$2:$F$25,0),FALSE)</f>
        <v>1.3593563926911449</v>
      </c>
      <c r="I142" s="10">
        <f>HLOOKUP(REG_TRA_DEMANDS!I$3,'BY-Demands'!$J$5:$AK$14,MATCH($E142,'BY-Demands'!$I$5:$I$14,0),FALSE)*HLOOKUP(REG_TRA_DEMANDS!$F142,DEMANDS!$H$2:$CL$25,MATCH($E142,DEMANDS!$F$2:$F$25,0),FALSE)/HLOOKUP(2018,DEMANDS!$H$2:$CL$25,MATCH($E142,DEMANDS!$F$2:$F$25,0),FALSE)</f>
        <v>0.22448525953316797</v>
      </c>
      <c r="J142" s="10">
        <f>HLOOKUP(REG_TRA_DEMANDS!J$3,'BY-Demands'!$J$5:$AK$14,MATCH($E142,'BY-Demands'!$I$5:$I$14,0),FALSE)*HLOOKUP(REG_TRA_DEMANDS!$F142,DEMANDS!$H$2:$CL$25,MATCH($E142,DEMANDS!$F$2:$F$25,0),FALSE)/HLOOKUP(2018,DEMANDS!$H$2:$CL$25,MATCH($E142,DEMANDS!$F$2:$F$25,0),FALSE)</f>
        <v>0.10011559915325263</v>
      </c>
      <c r="K142" s="10">
        <f>HLOOKUP(REG_TRA_DEMANDS!K$3,'BY-Demands'!$J$5:$AK$14,MATCH($E142,'BY-Demands'!$I$5:$I$14,0),FALSE)*HLOOKUP(REG_TRA_DEMANDS!$F142,DEMANDS!$H$2:$CL$25,MATCH($E142,DEMANDS!$F$2:$F$25,0),FALSE)/HLOOKUP(2018,DEMANDS!$H$2:$CL$25,MATCH($E142,DEMANDS!$F$2:$F$25,0),FALSE)</f>
        <v>8.5451174031391519E-2</v>
      </c>
      <c r="L142" s="10">
        <f>HLOOKUP(REG_TRA_DEMANDS!L$3,'BY-Demands'!$J$5:$AK$14,MATCH($E142,'BY-Demands'!$I$5:$I$14,0),FALSE)*HLOOKUP(REG_TRA_DEMANDS!$F142,DEMANDS!$H$2:$CL$25,MATCH($E142,DEMANDS!$F$2:$F$25,0),FALSE)/HLOOKUP(2018,DEMANDS!$H$2:$CL$25,MATCH($E142,DEMANDS!$F$2:$F$25,0),FALSE)</f>
        <v>4.1236948607212297E-2</v>
      </c>
      <c r="M142" s="10">
        <f>HLOOKUP(REG_TRA_DEMANDS!M$3,'BY-Demands'!$J$5:$AK$14,MATCH($E142,'BY-Demands'!$I$5:$I$14,0),FALSE)*HLOOKUP(REG_TRA_DEMANDS!$F142,DEMANDS!$H$2:$CL$25,MATCH($E142,DEMANDS!$F$2:$F$25,0),FALSE)/HLOOKUP(2018,DEMANDS!$H$2:$CL$25,MATCH($E142,DEMANDS!$F$2:$F$25,0),FALSE)</f>
        <v>0.1300316317444758</v>
      </c>
      <c r="N142" s="10">
        <f>HLOOKUP(REG_TRA_DEMANDS!N$3,'BY-Demands'!$J$5:$AK$14,MATCH($E142,'BY-Demands'!$I$5:$I$14,0),FALSE)*HLOOKUP(REG_TRA_DEMANDS!$F142,DEMANDS!$H$2:$CL$25,MATCH($E142,DEMANDS!$F$2:$F$25,0),FALSE)/HLOOKUP(2018,DEMANDS!$H$2:$CL$25,MATCH($E142,DEMANDS!$F$2:$F$25,0),FALSE)</f>
        <v>0.19678074533665604</v>
      </c>
      <c r="O142" s="10">
        <f>HLOOKUP(REG_TRA_DEMANDS!O$3,'BY-Demands'!$J$5:$AK$14,MATCH($E142,'BY-Demands'!$I$5:$I$14,0),FALSE)*HLOOKUP(REG_TRA_DEMANDS!$F142,DEMANDS!$H$2:$CL$25,MATCH($E142,DEMANDS!$F$2:$F$25,0),FALSE)/HLOOKUP(2018,DEMANDS!$H$2:$CL$25,MATCH($E142,DEMANDS!$F$2:$F$25,0),FALSE)</f>
        <v>7.865519414691563E-2</v>
      </c>
      <c r="P142" s="10">
        <f>HLOOKUP(REG_TRA_DEMANDS!P$3,'BY-Demands'!$J$5:$AK$14,MATCH($E142,'BY-Demands'!$I$5:$I$14,0),FALSE)*HLOOKUP(REG_TRA_DEMANDS!$F142,DEMANDS!$H$2:$CL$25,MATCH($E142,DEMANDS!$F$2:$F$25,0),FALSE)/HLOOKUP(2018,DEMANDS!$H$2:$CL$25,MATCH($E142,DEMANDS!$F$2:$F$25,0),FALSE)</f>
        <v>8.9560441559519588E-2</v>
      </c>
      <c r="Q142" s="10">
        <f>HLOOKUP(REG_TRA_DEMANDS!Q$3,'BY-Demands'!$J$5:$AK$14,MATCH($E142,'BY-Demands'!$I$5:$I$14,0),FALSE)*HLOOKUP(REG_TRA_DEMANDS!$F142,DEMANDS!$H$2:$CL$25,MATCH($E142,DEMANDS!$F$2:$F$25,0),FALSE)/HLOOKUP(2018,DEMANDS!$H$2:$CL$25,MATCH($E142,DEMANDS!$F$2:$F$25,0),FALSE)</f>
        <v>0.15105518115550773</v>
      </c>
      <c r="R142" s="10">
        <f>HLOOKUP(REG_TRA_DEMANDS!R$3,'BY-Demands'!$J$5:$AK$14,MATCH($E142,'BY-Demands'!$I$5:$I$14,0),FALSE)*HLOOKUP(REG_TRA_DEMANDS!$F142,DEMANDS!$H$2:$CL$25,MATCH($E142,DEMANDS!$F$2:$F$25,0),FALSE)/HLOOKUP(2018,DEMANDS!$H$2:$CL$25,MATCH($E142,DEMANDS!$F$2:$F$25,0),FALSE)</f>
        <v>0.14369320591545071</v>
      </c>
      <c r="S142" s="10">
        <f>HLOOKUP(REG_TRA_DEMANDS!S$3,'BY-Demands'!$J$5:$AK$14,MATCH($E142,'BY-Demands'!$I$5:$I$14,0),FALSE)*HLOOKUP(REG_TRA_DEMANDS!$F142,DEMANDS!$H$2:$CL$25,MATCH($E142,DEMANDS!$F$2:$F$25,0),FALSE)/HLOOKUP(2018,DEMANDS!$H$2:$CL$25,MATCH($E142,DEMANDS!$F$2:$F$25,0),FALSE)</f>
        <v>0.11987499137971645</v>
      </c>
      <c r="T142" s="10">
        <f>HLOOKUP(REG_TRA_DEMANDS!T$3,'BY-Demands'!$J$5:$AK$14,MATCH($E142,'BY-Demands'!$I$5:$I$14,0),FALSE)*HLOOKUP(REG_TRA_DEMANDS!$F142,DEMANDS!$H$2:$CL$25,MATCH($E142,DEMANDS!$F$2:$F$25,0),FALSE)/HLOOKUP(2018,DEMANDS!$H$2:$CL$25,MATCH($E142,DEMANDS!$F$2:$F$25,0),FALSE)</f>
        <v>0.54770190141414044</v>
      </c>
      <c r="U142" s="10">
        <f>HLOOKUP(REG_TRA_DEMANDS!U$3,'BY-Demands'!$J$5:$AK$14,MATCH($E142,'BY-Demands'!$I$5:$I$14,0),FALSE)*HLOOKUP(REG_TRA_DEMANDS!$F142,DEMANDS!$H$2:$CL$25,MATCH($E142,DEMANDS!$F$2:$F$25,0),FALSE)/HLOOKUP(2018,DEMANDS!$H$2:$CL$25,MATCH($E142,DEMANDS!$F$2:$F$25,0),FALSE)</f>
        <v>0.1490222388355521</v>
      </c>
      <c r="V142" s="10">
        <f>HLOOKUP(REG_TRA_DEMANDS!V$3,'BY-Demands'!$J$5:$AK$14,MATCH($E142,'BY-Demands'!$I$5:$I$14,0),FALSE)*HLOOKUP(REG_TRA_DEMANDS!$F142,DEMANDS!$H$2:$CL$25,MATCH($E142,DEMANDS!$F$2:$F$25,0),FALSE)/HLOOKUP(2018,DEMANDS!$H$2:$CL$25,MATCH($E142,DEMANDS!$F$2:$F$25,0),FALSE)</f>
        <v>0.19663445420196951</v>
      </c>
      <c r="W142" s="10">
        <f>HLOOKUP(REG_TRA_DEMANDS!W$3,'BY-Demands'!$J$5:$AK$14,MATCH($E142,'BY-Demands'!$I$5:$I$14,0),FALSE)*HLOOKUP(REG_TRA_DEMANDS!$F142,DEMANDS!$H$2:$CL$25,MATCH($E142,DEMANDS!$F$2:$F$25,0),FALSE)/HLOOKUP(2018,DEMANDS!$H$2:$CL$25,MATCH($E142,DEMANDS!$F$2:$F$25,0),FALSE)</f>
        <v>0.1609737200872588</v>
      </c>
      <c r="X142" s="10">
        <f>HLOOKUP(REG_TRA_DEMANDS!X$3,'BY-Demands'!$J$5:$AK$14,MATCH($E142,'BY-Demands'!$I$5:$I$14,0),FALSE)*HLOOKUP(REG_TRA_DEMANDS!$F142,DEMANDS!$H$2:$CL$25,MATCH($E142,DEMANDS!$F$2:$F$25,0),FALSE)/HLOOKUP(2018,DEMANDS!$H$2:$CL$25,MATCH($E142,DEMANDS!$F$2:$F$25,0),FALSE)</f>
        <v>0.11721047491966588</v>
      </c>
      <c r="Y142" s="10">
        <f>HLOOKUP(REG_TRA_DEMANDS!Y$3,'BY-Demands'!$J$5:$AK$14,MATCH($E142,'BY-Demands'!$I$5:$I$14,0),FALSE)*HLOOKUP(REG_TRA_DEMANDS!$F142,DEMANDS!$H$2:$CL$25,MATCH($E142,DEMANDS!$F$2:$F$25,0),FALSE)/HLOOKUP(2018,DEMANDS!$H$2:$CL$25,MATCH($E142,DEMANDS!$F$2:$F$25,0),FALSE)</f>
        <v>0.26035584575832466</v>
      </c>
      <c r="Z142" s="10">
        <f>HLOOKUP(REG_TRA_DEMANDS!Z$3,'BY-Demands'!$J$5:$AK$14,MATCH($E142,'BY-Demands'!$I$5:$I$14,0),FALSE)*HLOOKUP(REG_TRA_DEMANDS!$F142,DEMANDS!$H$2:$CL$25,MATCH($E142,DEMANDS!$F$2:$F$25,0),FALSE)/HLOOKUP(2018,DEMANDS!$H$2:$CL$25,MATCH($E142,DEMANDS!$F$2:$F$25,0),FALSE)</f>
        <v>3.2329331861363629E-2</v>
      </c>
      <c r="AA142" s="10">
        <f>HLOOKUP(REG_TRA_DEMANDS!AA$3,'BY-Demands'!$J$5:$AK$14,MATCH($E142,'BY-Demands'!$I$5:$I$14,0),FALSE)*HLOOKUP(REG_TRA_DEMANDS!$F142,DEMANDS!$H$2:$CL$25,MATCH($E142,DEMANDS!$F$2:$F$25,0),FALSE)/HLOOKUP(2018,DEMANDS!$H$2:$CL$25,MATCH($E142,DEMANDS!$F$2:$F$25,0),FALSE)</f>
        <v>0.13166908354858861</v>
      </c>
      <c r="AB142" s="10">
        <f>HLOOKUP(REG_TRA_DEMANDS!AB$3,'BY-Demands'!$J$5:$AK$14,MATCH($E142,'BY-Demands'!$I$5:$I$14,0),FALSE)*HLOOKUP(REG_TRA_DEMANDS!$F142,DEMANDS!$H$2:$CL$25,MATCH($E142,DEMANDS!$F$2:$F$25,0),FALSE)/HLOOKUP(2018,DEMANDS!$H$2:$CL$25,MATCH($E142,DEMANDS!$F$2:$F$25,0),FALSE)</f>
        <v>6.5118724118707089E-2</v>
      </c>
      <c r="AC142" s="10">
        <f>HLOOKUP(REG_TRA_DEMANDS!AC$3,'BY-Demands'!$J$5:$AK$14,MATCH($E142,'BY-Demands'!$I$5:$I$14,0),FALSE)*HLOOKUP(REG_TRA_DEMANDS!$F142,DEMANDS!$H$2:$CL$25,MATCH($E142,DEMANDS!$F$2:$F$25,0),FALSE)/HLOOKUP(2018,DEMANDS!$H$2:$CL$25,MATCH($E142,DEMANDS!$F$2:$F$25,0),FALSE)</f>
        <v>6.6118548356461804E-2</v>
      </c>
      <c r="AD142" s="10">
        <f>HLOOKUP(REG_TRA_DEMANDS!AD$3,'BY-Demands'!$J$5:$AK$14,MATCH($E142,'BY-Demands'!$I$5:$I$14,0),FALSE)*HLOOKUP(REG_TRA_DEMANDS!$F142,DEMANDS!$H$2:$CL$25,MATCH($E142,DEMANDS!$F$2:$F$25,0),FALSE)/HLOOKUP(2018,DEMANDS!$H$2:$CL$25,MATCH($E142,DEMANDS!$F$2:$F$25,0),FALSE)</f>
        <v>7.6854299833704634E-2</v>
      </c>
      <c r="AE142" s="10">
        <f>HLOOKUP(REG_TRA_DEMANDS!AE$3,'BY-Demands'!$J$5:$AK$14,MATCH($E142,'BY-Demands'!$I$5:$I$14,0),FALSE)*HLOOKUP(REG_TRA_DEMANDS!$F142,DEMANDS!$H$2:$CL$25,MATCH($E142,DEMANDS!$F$2:$F$25,0),FALSE)/HLOOKUP(2018,DEMANDS!$H$2:$CL$25,MATCH($E142,DEMANDS!$F$2:$F$25,0),FALSE)</f>
        <v>0.16060950560710857</v>
      </c>
      <c r="AF142" s="10">
        <f>HLOOKUP(REG_TRA_DEMANDS!AF$3,'BY-Demands'!$J$5:$AK$14,MATCH($E142,'BY-Demands'!$I$5:$I$14,0),FALSE)*HLOOKUP(REG_TRA_DEMANDS!$F142,DEMANDS!$H$2:$CL$25,MATCH($E142,DEMANDS!$F$2:$F$25,0),FALSE)/HLOOKUP(2018,DEMANDS!$H$2:$CL$25,MATCH($E142,DEMANDS!$F$2:$F$25,0),FALSE)</f>
        <v>6.1932604095670425E-2</v>
      </c>
    </row>
    <row r="143" spans="4:32" x14ac:dyDescent="0.25">
      <c r="D143" s="1" t="s">
        <v>8</v>
      </c>
      <c r="E143" s="1" t="str">
        <f>DEMANDS!$F$22</f>
        <v>TNAV</v>
      </c>
      <c r="F143" s="1">
        <v>2024</v>
      </c>
      <c r="G143" s="10">
        <f>HLOOKUP(REG_TRA_DEMANDS!G$3,'BY-Demands'!$J$5:$AK$14,MATCH($E143,'BY-Demands'!$I$5:$I$14,0),FALSE)*HLOOKUP(REG_TRA_DEMANDS!$F143,DEMANDS!$H$2:$CL$25,MATCH($E143,DEMANDS!$F$2:$F$25,0),FALSE)/HLOOKUP(2018,DEMANDS!$H$2:$CL$25,MATCH($E143,DEMANDS!$F$2:$F$25,0),FALSE)</f>
        <v>5.9248137110385589E-2</v>
      </c>
      <c r="H143" s="10">
        <f>HLOOKUP(REG_TRA_DEMANDS!H$3,'BY-Demands'!$J$5:$AK$14,MATCH($E143,'BY-Demands'!$I$5:$I$14,0),FALSE)*HLOOKUP(REG_TRA_DEMANDS!$F143,DEMANDS!$H$2:$CL$25,MATCH($E143,DEMANDS!$F$2:$F$25,0),FALSE)/HLOOKUP(2018,DEMANDS!$H$2:$CL$25,MATCH($E143,DEMANDS!$F$2:$F$25,0),FALSE)</f>
        <v>1.4021729566660619</v>
      </c>
      <c r="I143" s="10">
        <f>HLOOKUP(REG_TRA_DEMANDS!I$3,'BY-Demands'!$J$5:$AK$14,MATCH($E143,'BY-Demands'!$I$5:$I$14,0),FALSE)*HLOOKUP(REG_TRA_DEMANDS!$F143,DEMANDS!$H$2:$CL$25,MATCH($E143,DEMANDS!$F$2:$F$25,0),FALSE)/HLOOKUP(2018,DEMANDS!$H$2:$CL$25,MATCH($E143,DEMANDS!$F$2:$F$25,0),FALSE)</f>
        <v>0.23155602296791319</v>
      </c>
      <c r="J143" s="10">
        <f>HLOOKUP(REG_TRA_DEMANDS!J$3,'BY-Demands'!$J$5:$AK$14,MATCH($E143,'BY-Demands'!$I$5:$I$14,0),FALSE)*HLOOKUP(REG_TRA_DEMANDS!$F143,DEMANDS!$H$2:$CL$25,MATCH($E143,DEMANDS!$F$2:$F$25,0),FALSE)/HLOOKUP(2018,DEMANDS!$H$2:$CL$25,MATCH($E143,DEMANDS!$F$2:$F$25,0),FALSE)</f>
        <v>0.10326900761852356</v>
      </c>
      <c r="K143" s="10">
        <f>HLOOKUP(REG_TRA_DEMANDS!K$3,'BY-Demands'!$J$5:$AK$14,MATCH($E143,'BY-Demands'!$I$5:$I$14,0),FALSE)*HLOOKUP(REG_TRA_DEMANDS!$F143,DEMANDS!$H$2:$CL$25,MATCH($E143,DEMANDS!$F$2:$F$25,0),FALSE)/HLOOKUP(2018,DEMANDS!$H$2:$CL$25,MATCH($E143,DEMANDS!$F$2:$F$25,0),FALSE)</f>
        <v>8.8142687220514493E-2</v>
      </c>
      <c r="L143" s="10">
        <f>HLOOKUP(REG_TRA_DEMANDS!L$3,'BY-Demands'!$J$5:$AK$14,MATCH($E143,'BY-Demands'!$I$5:$I$14,0),FALSE)*HLOOKUP(REG_TRA_DEMANDS!$F143,DEMANDS!$H$2:$CL$25,MATCH($E143,DEMANDS!$F$2:$F$25,0),FALSE)/HLOOKUP(2018,DEMANDS!$H$2:$CL$25,MATCH($E143,DEMANDS!$F$2:$F$25,0),FALSE)</f>
        <v>4.2535816555061966E-2</v>
      </c>
      <c r="M143" s="10">
        <f>HLOOKUP(REG_TRA_DEMANDS!M$3,'BY-Demands'!$J$5:$AK$14,MATCH($E143,'BY-Demands'!$I$5:$I$14,0),FALSE)*HLOOKUP(REG_TRA_DEMANDS!$F143,DEMANDS!$H$2:$CL$25,MATCH($E143,DEMANDS!$F$2:$F$25,0),FALSE)/HLOOKUP(2018,DEMANDS!$H$2:$CL$25,MATCH($E143,DEMANDS!$F$2:$F$25,0),FALSE)</f>
        <v>0.13412732563997298</v>
      </c>
      <c r="N143" s="10">
        <f>HLOOKUP(REG_TRA_DEMANDS!N$3,'BY-Demands'!$J$5:$AK$14,MATCH($E143,'BY-Demands'!$I$5:$I$14,0),FALSE)*HLOOKUP(REG_TRA_DEMANDS!$F143,DEMANDS!$H$2:$CL$25,MATCH($E143,DEMANDS!$F$2:$F$25,0),FALSE)/HLOOKUP(2018,DEMANDS!$H$2:$CL$25,MATCH($E143,DEMANDS!$F$2:$F$25,0),FALSE)</f>
        <v>0.20297888102575132</v>
      </c>
      <c r="O143" s="10">
        <f>HLOOKUP(REG_TRA_DEMANDS!O$3,'BY-Demands'!$J$5:$AK$14,MATCH($E143,'BY-Demands'!$I$5:$I$14,0),FALSE)*HLOOKUP(REG_TRA_DEMANDS!$F143,DEMANDS!$H$2:$CL$25,MATCH($E143,DEMANDS!$F$2:$F$25,0),FALSE)/HLOOKUP(2018,DEMANDS!$H$2:$CL$25,MATCH($E143,DEMANDS!$F$2:$F$25,0),FALSE)</f>
        <v>8.1132649779785918E-2</v>
      </c>
      <c r="P143" s="10">
        <f>HLOOKUP(REG_TRA_DEMANDS!P$3,'BY-Demands'!$J$5:$AK$14,MATCH($E143,'BY-Demands'!$I$5:$I$14,0),FALSE)*HLOOKUP(REG_TRA_DEMANDS!$F143,DEMANDS!$H$2:$CL$25,MATCH($E143,DEMANDS!$F$2:$F$25,0),FALSE)/HLOOKUP(2018,DEMANDS!$H$2:$CL$25,MATCH($E143,DEMANDS!$F$2:$F$25,0),FALSE)</f>
        <v>9.2381387116014471E-2</v>
      </c>
      <c r="Q143" s="10">
        <f>HLOOKUP(REG_TRA_DEMANDS!Q$3,'BY-Demands'!$J$5:$AK$14,MATCH($E143,'BY-Demands'!$I$5:$I$14,0),FALSE)*HLOOKUP(REG_TRA_DEMANDS!$F143,DEMANDS!$H$2:$CL$25,MATCH($E143,DEMANDS!$F$2:$F$25,0),FALSE)/HLOOKUP(2018,DEMANDS!$H$2:$CL$25,MATCH($E143,DEMANDS!$F$2:$F$25,0),FALSE)</f>
        <v>0.15581306794845046</v>
      </c>
      <c r="R143" s="10">
        <f>HLOOKUP(REG_TRA_DEMANDS!R$3,'BY-Demands'!$J$5:$AK$14,MATCH($E143,'BY-Demands'!$I$5:$I$14,0),FALSE)*HLOOKUP(REG_TRA_DEMANDS!$F143,DEMANDS!$H$2:$CL$25,MATCH($E143,DEMANDS!$F$2:$F$25,0),FALSE)/HLOOKUP(2018,DEMANDS!$H$2:$CL$25,MATCH($E143,DEMANDS!$F$2:$F$25,0),FALSE)</f>
        <v>0.1482192076151666</v>
      </c>
      <c r="S143" s="10">
        <f>HLOOKUP(REG_TRA_DEMANDS!S$3,'BY-Demands'!$J$5:$AK$14,MATCH($E143,'BY-Demands'!$I$5:$I$14,0),FALSE)*HLOOKUP(REG_TRA_DEMANDS!$F143,DEMANDS!$H$2:$CL$25,MATCH($E143,DEMANDS!$F$2:$F$25,0),FALSE)/HLOOKUP(2018,DEMANDS!$H$2:$CL$25,MATCH($E143,DEMANDS!$F$2:$F$25,0),FALSE)</f>
        <v>0.12365077473204328</v>
      </c>
      <c r="T143" s="10">
        <f>HLOOKUP(REG_TRA_DEMANDS!T$3,'BY-Demands'!$J$5:$AK$14,MATCH($E143,'BY-Demands'!$I$5:$I$14,0),FALSE)*HLOOKUP(REG_TRA_DEMANDS!$F143,DEMANDS!$H$2:$CL$25,MATCH($E143,DEMANDS!$F$2:$F$25,0),FALSE)/HLOOKUP(2018,DEMANDS!$H$2:$CL$25,MATCH($E143,DEMANDS!$F$2:$F$25,0),FALSE)</f>
        <v>0.56495323713976009</v>
      </c>
      <c r="U143" s="10">
        <f>HLOOKUP(REG_TRA_DEMANDS!U$3,'BY-Demands'!$J$5:$AK$14,MATCH($E143,'BY-Demands'!$I$5:$I$14,0),FALSE)*HLOOKUP(REG_TRA_DEMANDS!$F143,DEMANDS!$H$2:$CL$25,MATCH($E143,DEMANDS!$F$2:$F$25,0),FALSE)/HLOOKUP(2018,DEMANDS!$H$2:$CL$25,MATCH($E143,DEMANDS!$F$2:$F$25,0),FALSE)</f>
        <v>0.15371609267483552</v>
      </c>
      <c r="V143" s="10">
        <f>HLOOKUP(REG_TRA_DEMANDS!V$3,'BY-Demands'!$J$5:$AK$14,MATCH($E143,'BY-Demands'!$I$5:$I$14,0),FALSE)*HLOOKUP(REG_TRA_DEMANDS!$F143,DEMANDS!$H$2:$CL$25,MATCH($E143,DEMANDS!$F$2:$F$25,0),FALSE)/HLOOKUP(2018,DEMANDS!$H$2:$CL$25,MATCH($E143,DEMANDS!$F$2:$F$25,0),FALSE)</f>
        <v>0.20282798206065256</v>
      </c>
      <c r="W143" s="10">
        <f>HLOOKUP(REG_TRA_DEMANDS!W$3,'BY-Demands'!$J$5:$AK$14,MATCH($E143,'BY-Demands'!$I$5:$I$14,0),FALSE)*HLOOKUP(REG_TRA_DEMANDS!$F143,DEMANDS!$H$2:$CL$25,MATCH($E143,DEMANDS!$F$2:$F$25,0),FALSE)/HLOOKUP(2018,DEMANDS!$H$2:$CL$25,MATCH($E143,DEMANDS!$F$2:$F$25,0),FALSE)</f>
        <v>0.16604401778214919</v>
      </c>
      <c r="X143" s="10">
        <f>HLOOKUP(REG_TRA_DEMANDS!X$3,'BY-Demands'!$J$5:$AK$14,MATCH($E143,'BY-Demands'!$I$5:$I$14,0),FALSE)*HLOOKUP(REG_TRA_DEMANDS!$F143,DEMANDS!$H$2:$CL$25,MATCH($E143,DEMANDS!$F$2:$F$25,0),FALSE)/HLOOKUP(2018,DEMANDS!$H$2:$CL$25,MATCH($E143,DEMANDS!$F$2:$F$25,0),FALSE)</f>
        <v>0.12090233220220895</v>
      </c>
      <c r="Y143" s="10">
        <f>HLOOKUP(REG_TRA_DEMANDS!Y$3,'BY-Demands'!$J$5:$AK$14,MATCH($E143,'BY-Demands'!$I$5:$I$14,0),FALSE)*HLOOKUP(REG_TRA_DEMANDS!$F143,DEMANDS!$H$2:$CL$25,MATCH($E143,DEMANDS!$F$2:$F$25,0),FALSE)/HLOOKUP(2018,DEMANDS!$H$2:$CL$25,MATCH($E143,DEMANDS!$F$2:$F$25,0),FALSE)</f>
        <v>0.26855644921014343</v>
      </c>
      <c r="Z143" s="10">
        <f>HLOOKUP(REG_TRA_DEMANDS!Z$3,'BY-Demands'!$J$5:$AK$14,MATCH($E143,'BY-Demands'!$I$5:$I$14,0),FALSE)*HLOOKUP(REG_TRA_DEMANDS!$F143,DEMANDS!$H$2:$CL$25,MATCH($E143,DEMANDS!$F$2:$F$25,0),FALSE)/HLOOKUP(2018,DEMANDS!$H$2:$CL$25,MATCH($E143,DEMANDS!$F$2:$F$25,0),FALSE)</f>
        <v>3.3347630604320951E-2</v>
      </c>
      <c r="AA143" s="10">
        <f>HLOOKUP(REG_TRA_DEMANDS!AA$3,'BY-Demands'!$J$5:$AK$14,MATCH($E143,'BY-Demands'!$I$5:$I$14,0),FALSE)*HLOOKUP(REG_TRA_DEMANDS!$F143,DEMANDS!$H$2:$CL$25,MATCH($E143,DEMANDS!$F$2:$F$25,0),FALSE)/HLOOKUP(2018,DEMANDS!$H$2:$CL$25,MATCH($E143,DEMANDS!$F$2:$F$25,0),FALSE)</f>
        <v>0.13581635336656175</v>
      </c>
      <c r="AB143" s="10">
        <f>HLOOKUP(REG_TRA_DEMANDS!AB$3,'BY-Demands'!$J$5:$AK$14,MATCH($E143,'BY-Demands'!$I$5:$I$14,0),FALSE)*HLOOKUP(REG_TRA_DEMANDS!$F143,DEMANDS!$H$2:$CL$25,MATCH($E143,DEMANDS!$F$2:$F$25,0),FALSE)/HLOOKUP(2018,DEMANDS!$H$2:$CL$25,MATCH($E143,DEMANDS!$F$2:$F$25,0),FALSE)</f>
        <v>6.7169812436814608E-2</v>
      </c>
      <c r="AC143" s="10">
        <f>HLOOKUP(REG_TRA_DEMANDS!AC$3,'BY-Demands'!$J$5:$AK$14,MATCH($E143,'BY-Demands'!$I$5:$I$14,0),FALSE)*HLOOKUP(REG_TRA_DEMANDS!$F143,DEMANDS!$H$2:$CL$25,MATCH($E143,DEMANDS!$F$2:$F$25,0),FALSE)/HLOOKUP(2018,DEMANDS!$H$2:$CL$25,MATCH($E143,DEMANDS!$F$2:$F$25,0),FALSE)</f>
        <v>6.8201128812076212E-2</v>
      </c>
      <c r="AD143" s="10">
        <f>HLOOKUP(REG_TRA_DEMANDS!AD$3,'BY-Demands'!$J$5:$AK$14,MATCH($E143,'BY-Demands'!$I$5:$I$14,0),FALSE)*HLOOKUP(REG_TRA_DEMANDS!$F143,DEMANDS!$H$2:$CL$25,MATCH($E143,DEMANDS!$F$2:$F$25,0),FALSE)/HLOOKUP(2018,DEMANDS!$H$2:$CL$25,MATCH($E143,DEMANDS!$F$2:$F$25,0),FALSE)</f>
        <v>7.9275031485293607E-2</v>
      </c>
      <c r="AE143" s="10">
        <f>HLOOKUP(REG_TRA_DEMANDS!AE$3,'BY-Demands'!$J$5:$AK$14,MATCH($E143,'BY-Demands'!$I$5:$I$14,0),FALSE)*HLOOKUP(REG_TRA_DEMANDS!$F143,DEMANDS!$H$2:$CL$25,MATCH($E143,DEMANDS!$F$2:$F$25,0),FALSE)/HLOOKUP(2018,DEMANDS!$H$2:$CL$25,MATCH($E143,DEMANDS!$F$2:$F$25,0),FALSE)</f>
        <v>0.16566833139317969</v>
      </c>
      <c r="AF143" s="10">
        <f>HLOOKUP(REG_TRA_DEMANDS!AF$3,'BY-Demands'!$J$5:$AK$14,MATCH($E143,'BY-Demands'!$I$5:$I$14,0),FALSE)*HLOOKUP(REG_TRA_DEMANDS!$F143,DEMANDS!$H$2:$CL$25,MATCH($E143,DEMANDS!$F$2:$F$25,0),FALSE)/HLOOKUP(2018,DEMANDS!$H$2:$CL$25,MATCH($E143,DEMANDS!$F$2:$F$25,0),FALSE)</f>
        <v>6.3883337045214122E-2</v>
      </c>
    </row>
    <row r="144" spans="4:32" x14ac:dyDescent="0.25">
      <c r="D144" s="1" t="s">
        <v>8</v>
      </c>
      <c r="E144" s="1" t="str">
        <f>DEMANDS!$F$22</f>
        <v>TNAV</v>
      </c>
      <c r="F144" s="1">
        <v>2025</v>
      </c>
      <c r="G144" s="10">
        <f>HLOOKUP(REG_TRA_DEMANDS!G$3,'BY-Demands'!$J$5:$AK$14,MATCH($E144,'BY-Demands'!$I$5:$I$14,0),FALSE)*HLOOKUP(REG_TRA_DEMANDS!$F144,DEMANDS!$H$2:$CL$25,MATCH($E144,DEMANDS!$F$2:$F$25,0),FALSE)/HLOOKUP(2018,DEMANDS!$H$2:$CL$25,MATCH($E144,DEMANDS!$F$2:$F$25,0),FALSE)</f>
        <v>6.1129511486040324E-2</v>
      </c>
      <c r="H144" s="10">
        <f>HLOOKUP(REG_TRA_DEMANDS!H$3,'BY-Demands'!$J$5:$AK$14,MATCH($E144,'BY-Demands'!$I$5:$I$14,0),FALSE)*HLOOKUP(REG_TRA_DEMANDS!$F144,DEMANDS!$H$2:$CL$25,MATCH($E144,DEMANDS!$F$2:$F$25,0),FALSE)/HLOOKUP(2018,DEMANDS!$H$2:$CL$25,MATCH($E144,DEMANDS!$F$2:$F$25,0),FALSE)</f>
        <v>1.4466977704335002</v>
      </c>
      <c r="I144" s="10">
        <f>HLOOKUP(REG_TRA_DEMANDS!I$3,'BY-Demands'!$J$5:$AK$14,MATCH($E144,'BY-Demands'!$I$5:$I$14,0),FALSE)*HLOOKUP(REG_TRA_DEMANDS!$F144,DEMANDS!$H$2:$CL$25,MATCH($E144,DEMANDS!$F$2:$F$25,0),FALSE)/HLOOKUP(2018,DEMANDS!$H$2:$CL$25,MATCH($E144,DEMANDS!$F$2:$F$25,0),FALSE)</f>
        <v>0.23890888821207609</v>
      </c>
      <c r="J144" s="10">
        <f>HLOOKUP(REG_TRA_DEMANDS!J$3,'BY-Demands'!$J$5:$AK$14,MATCH($E144,'BY-Demands'!$I$5:$I$14,0),FALSE)*HLOOKUP(REG_TRA_DEMANDS!$F144,DEMANDS!$H$2:$CL$25,MATCH($E144,DEMANDS!$F$2:$F$25,0),FALSE)/HLOOKUP(2018,DEMANDS!$H$2:$CL$25,MATCH($E144,DEMANDS!$F$2:$F$25,0),FALSE)</f>
        <v>0.10654822742539792</v>
      </c>
      <c r="K144" s="10">
        <f>HLOOKUP(REG_TRA_DEMANDS!K$3,'BY-Demands'!$J$5:$AK$14,MATCH($E144,'BY-Demands'!$I$5:$I$14,0),FALSE)*HLOOKUP(REG_TRA_DEMANDS!$F144,DEMANDS!$H$2:$CL$25,MATCH($E144,DEMANDS!$F$2:$F$25,0),FALSE)/HLOOKUP(2018,DEMANDS!$H$2:$CL$25,MATCH($E144,DEMANDS!$F$2:$F$25,0),FALSE)</f>
        <v>9.0941583544108057E-2</v>
      </c>
      <c r="L144" s="10">
        <f>HLOOKUP(REG_TRA_DEMANDS!L$3,'BY-Demands'!$J$5:$AK$14,MATCH($E144,'BY-Demands'!$I$5:$I$14,0),FALSE)*HLOOKUP(REG_TRA_DEMANDS!$F144,DEMANDS!$H$2:$CL$25,MATCH($E144,DEMANDS!$F$2:$F$25,0),FALSE)/HLOOKUP(2018,DEMANDS!$H$2:$CL$25,MATCH($E144,DEMANDS!$F$2:$F$25,0),FALSE)</f>
        <v>4.3886505356722477E-2</v>
      </c>
      <c r="M144" s="10">
        <f>HLOOKUP(REG_TRA_DEMANDS!M$3,'BY-Demands'!$J$5:$AK$14,MATCH($E144,'BY-Demands'!$I$5:$I$14,0),FALSE)*HLOOKUP(REG_TRA_DEMANDS!$F144,DEMANDS!$H$2:$CL$25,MATCH($E144,DEMANDS!$F$2:$F$25,0),FALSE)/HLOOKUP(2018,DEMANDS!$H$2:$CL$25,MATCH($E144,DEMANDS!$F$2:$F$25,0),FALSE)</f>
        <v>0.13838642518033492</v>
      </c>
      <c r="N144" s="10">
        <f>HLOOKUP(REG_TRA_DEMANDS!N$3,'BY-Demands'!$J$5:$AK$14,MATCH($E144,'BY-Demands'!$I$5:$I$14,0),FALSE)*HLOOKUP(REG_TRA_DEMANDS!$F144,DEMANDS!$H$2:$CL$25,MATCH($E144,DEMANDS!$F$2:$F$25,0),FALSE)/HLOOKUP(2018,DEMANDS!$H$2:$CL$25,MATCH($E144,DEMANDS!$F$2:$F$25,0),FALSE)</f>
        <v>0.20942430334931633</v>
      </c>
      <c r="O144" s="10">
        <f>HLOOKUP(REG_TRA_DEMANDS!O$3,'BY-Demands'!$J$5:$AK$14,MATCH($E144,'BY-Demands'!$I$5:$I$14,0),FALSE)*HLOOKUP(REG_TRA_DEMANDS!$F144,DEMANDS!$H$2:$CL$25,MATCH($E144,DEMANDS!$F$2:$F$25,0),FALSE)/HLOOKUP(2018,DEMANDS!$H$2:$CL$25,MATCH($E144,DEMANDS!$F$2:$F$25,0),FALSE)</f>
        <v>8.3708948306105369E-2</v>
      </c>
      <c r="P144" s="10">
        <f>HLOOKUP(REG_TRA_DEMANDS!P$3,'BY-Demands'!$J$5:$AK$14,MATCH($E144,'BY-Demands'!$I$5:$I$14,0),FALSE)*HLOOKUP(REG_TRA_DEMANDS!$F144,DEMANDS!$H$2:$CL$25,MATCH($E144,DEMANDS!$F$2:$F$25,0),FALSE)/HLOOKUP(2018,DEMANDS!$H$2:$CL$25,MATCH($E144,DEMANDS!$F$2:$F$25,0),FALSE)</f>
        <v>9.5314879762098764E-2</v>
      </c>
      <c r="Q144" s="10">
        <f>HLOOKUP(REG_TRA_DEMANDS!Q$3,'BY-Demands'!$J$5:$AK$14,MATCH($E144,'BY-Demands'!$I$5:$I$14,0),FALSE)*HLOOKUP(REG_TRA_DEMANDS!$F144,DEMANDS!$H$2:$CL$25,MATCH($E144,DEMANDS!$F$2:$F$25,0),FALSE)/HLOOKUP(2018,DEMANDS!$H$2:$CL$25,MATCH($E144,DEMANDS!$F$2:$F$25,0),FALSE)</f>
        <v>0.16076077985514226</v>
      </c>
      <c r="R144" s="10">
        <f>HLOOKUP(REG_TRA_DEMANDS!R$3,'BY-Demands'!$J$5:$AK$14,MATCH($E144,'BY-Demands'!$I$5:$I$14,0),FALSE)*HLOOKUP(REG_TRA_DEMANDS!$F144,DEMANDS!$H$2:$CL$25,MATCH($E144,DEMANDS!$F$2:$F$25,0),FALSE)/HLOOKUP(2018,DEMANDS!$H$2:$CL$25,MATCH($E144,DEMANDS!$F$2:$F$25,0),FALSE)</f>
        <v>0.15292578292347522</v>
      </c>
      <c r="S144" s="10">
        <f>HLOOKUP(REG_TRA_DEMANDS!S$3,'BY-Demands'!$J$5:$AK$14,MATCH($E144,'BY-Demands'!$I$5:$I$14,0),FALSE)*HLOOKUP(REG_TRA_DEMANDS!$F144,DEMANDS!$H$2:$CL$25,MATCH($E144,DEMANDS!$F$2:$F$25,0),FALSE)/HLOOKUP(2018,DEMANDS!$H$2:$CL$25,MATCH($E144,DEMANDS!$F$2:$F$25,0),FALSE)</f>
        <v>0.12757720027817143</v>
      </c>
      <c r="T144" s="10">
        <f>HLOOKUP(REG_TRA_DEMANDS!T$3,'BY-Demands'!$J$5:$AK$14,MATCH($E144,'BY-Demands'!$I$5:$I$14,0),FALSE)*HLOOKUP(REG_TRA_DEMANDS!$F144,DEMANDS!$H$2:$CL$25,MATCH($E144,DEMANDS!$F$2:$F$25,0),FALSE)/HLOOKUP(2018,DEMANDS!$H$2:$CL$25,MATCH($E144,DEMANDS!$F$2:$F$25,0),FALSE)</f>
        <v>0.58289284833492172</v>
      </c>
      <c r="U144" s="10">
        <f>HLOOKUP(REG_TRA_DEMANDS!U$3,'BY-Demands'!$J$5:$AK$14,MATCH($E144,'BY-Demands'!$I$5:$I$14,0),FALSE)*HLOOKUP(REG_TRA_DEMANDS!$F144,DEMANDS!$H$2:$CL$25,MATCH($E144,DEMANDS!$F$2:$F$25,0),FALSE)/HLOOKUP(2018,DEMANDS!$H$2:$CL$25,MATCH($E144,DEMANDS!$F$2:$F$25,0),FALSE)</f>
        <v>0.15859721690909456</v>
      </c>
      <c r="V144" s="10">
        <f>HLOOKUP(REG_TRA_DEMANDS!V$3,'BY-Demands'!$J$5:$AK$14,MATCH($E144,'BY-Demands'!$I$5:$I$14,0),FALSE)*HLOOKUP(REG_TRA_DEMANDS!$F144,DEMANDS!$H$2:$CL$25,MATCH($E144,DEMANDS!$F$2:$F$25,0),FALSE)/HLOOKUP(2018,DEMANDS!$H$2:$CL$25,MATCH($E144,DEMANDS!$F$2:$F$25,0),FALSE)</f>
        <v>0.20926861271548172</v>
      </c>
      <c r="W144" s="10">
        <f>HLOOKUP(REG_TRA_DEMANDS!W$3,'BY-Demands'!$J$5:$AK$14,MATCH($E144,'BY-Demands'!$I$5:$I$14,0),FALSE)*HLOOKUP(REG_TRA_DEMANDS!$F144,DEMANDS!$H$2:$CL$25,MATCH($E144,DEMANDS!$F$2:$F$25,0),FALSE)/HLOOKUP(2018,DEMANDS!$H$2:$CL$25,MATCH($E144,DEMANDS!$F$2:$F$25,0),FALSE)</f>
        <v>0.17131660482913227</v>
      </c>
      <c r="X144" s="10">
        <f>HLOOKUP(REG_TRA_DEMANDS!X$3,'BY-Demands'!$J$5:$AK$14,MATCH($E144,'BY-Demands'!$I$5:$I$14,0),FALSE)*HLOOKUP(REG_TRA_DEMANDS!$F144,DEMANDS!$H$2:$CL$25,MATCH($E144,DEMANDS!$F$2:$F$25,0),FALSE)/HLOOKUP(2018,DEMANDS!$H$2:$CL$25,MATCH($E144,DEMANDS!$F$2:$F$25,0),FALSE)</f>
        <v>0.12474148328536191</v>
      </c>
      <c r="Y144" s="10">
        <f>HLOOKUP(REG_TRA_DEMANDS!Y$3,'BY-Demands'!$J$5:$AK$14,MATCH($E144,'BY-Demands'!$I$5:$I$14,0),FALSE)*HLOOKUP(REG_TRA_DEMANDS!$F144,DEMANDS!$H$2:$CL$25,MATCH($E144,DEMANDS!$F$2:$F$25,0),FALSE)/HLOOKUP(2018,DEMANDS!$H$2:$CL$25,MATCH($E144,DEMANDS!$F$2:$F$25,0),FALSE)</f>
        <v>0.27708423162833901</v>
      </c>
      <c r="Z144" s="10">
        <f>HLOOKUP(REG_TRA_DEMANDS!Z$3,'BY-Demands'!$J$5:$AK$14,MATCH($E144,'BY-Demands'!$I$5:$I$14,0),FALSE)*HLOOKUP(REG_TRA_DEMANDS!$F144,DEMANDS!$H$2:$CL$25,MATCH($E144,DEMANDS!$F$2:$F$25,0),FALSE)/HLOOKUP(2018,DEMANDS!$H$2:$CL$25,MATCH($E144,DEMANDS!$F$2:$F$25,0),FALSE)</f>
        <v>3.4406556348954558E-2</v>
      </c>
      <c r="AA144" s="10">
        <f>HLOOKUP(REG_TRA_DEMANDS!AA$3,'BY-Demands'!$J$5:$AK$14,MATCH($E144,'BY-Demands'!$I$5:$I$14,0),FALSE)*HLOOKUP(REG_TRA_DEMANDS!$F144,DEMANDS!$H$2:$CL$25,MATCH($E144,DEMANDS!$F$2:$F$25,0),FALSE)/HLOOKUP(2018,DEMANDS!$H$2:$CL$25,MATCH($E144,DEMANDS!$F$2:$F$25,0),FALSE)</f>
        <v>0.14012908655077402</v>
      </c>
      <c r="AB144" s="10">
        <f>HLOOKUP(REG_TRA_DEMANDS!AB$3,'BY-Demands'!$J$5:$AK$14,MATCH($E144,'BY-Demands'!$I$5:$I$14,0),FALSE)*HLOOKUP(REG_TRA_DEMANDS!$F144,DEMANDS!$H$2:$CL$25,MATCH($E144,DEMANDS!$F$2:$F$25,0),FALSE)/HLOOKUP(2018,DEMANDS!$H$2:$CL$25,MATCH($E144,DEMANDS!$F$2:$F$25,0),FALSE)</f>
        <v>6.9302732898106317E-2</v>
      </c>
      <c r="AC144" s="10">
        <f>HLOOKUP(REG_TRA_DEMANDS!AC$3,'BY-Demands'!$J$5:$AK$14,MATCH($E144,'BY-Demands'!$I$5:$I$14,0),FALSE)*HLOOKUP(REG_TRA_DEMANDS!$F144,DEMANDS!$H$2:$CL$25,MATCH($E144,DEMANDS!$F$2:$F$25,0),FALSE)/HLOOKUP(2018,DEMANDS!$H$2:$CL$25,MATCH($E144,DEMANDS!$F$2:$F$25,0),FALSE)</f>
        <v>7.0366797850728177E-2</v>
      </c>
      <c r="AD144" s="10">
        <f>HLOOKUP(REG_TRA_DEMANDS!AD$3,'BY-Demands'!$J$5:$AK$14,MATCH($E144,'BY-Demands'!$I$5:$I$14,0),FALSE)*HLOOKUP(REG_TRA_DEMANDS!$F144,DEMANDS!$H$2:$CL$25,MATCH($E144,DEMANDS!$F$2:$F$25,0),FALSE)/HLOOKUP(2018,DEMANDS!$H$2:$CL$25,MATCH($E144,DEMANDS!$F$2:$F$25,0),FALSE)</f>
        <v>8.1792342917175062E-2</v>
      </c>
      <c r="AE144" s="10">
        <f>HLOOKUP(REG_TRA_DEMANDS!AE$3,'BY-Demands'!$J$5:$AK$14,MATCH($E144,'BY-Demands'!$I$5:$I$14,0),FALSE)*HLOOKUP(REG_TRA_DEMANDS!$F144,DEMANDS!$H$2:$CL$25,MATCH($E144,DEMANDS!$F$2:$F$25,0),FALSE)/HLOOKUP(2018,DEMANDS!$H$2:$CL$25,MATCH($E144,DEMANDS!$F$2:$F$25,0),FALSE)</f>
        <v>0.17092898883731</v>
      </c>
      <c r="AF144" s="10">
        <f>HLOOKUP(REG_TRA_DEMANDS!AF$3,'BY-Demands'!$J$5:$AK$14,MATCH($E144,'BY-Demands'!$I$5:$I$14,0),FALSE)*HLOOKUP(REG_TRA_DEMANDS!$F144,DEMANDS!$H$2:$CL$25,MATCH($E144,DEMANDS!$F$2:$F$25,0),FALSE)/HLOOKUP(2018,DEMANDS!$H$2:$CL$25,MATCH($E144,DEMANDS!$F$2:$F$25,0),FALSE)</f>
        <v>6.5911898266037938E-2</v>
      </c>
    </row>
    <row r="145" spans="4:32" x14ac:dyDescent="0.25">
      <c r="D145" s="1" t="s">
        <v>8</v>
      </c>
      <c r="E145" s="1" t="str">
        <f>DEMANDS!$F$22</f>
        <v>TNAV</v>
      </c>
      <c r="F145" s="1">
        <v>2026</v>
      </c>
      <c r="G145" s="10">
        <f>HLOOKUP(REG_TRA_DEMANDS!G$3,'BY-Demands'!$J$5:$AK$14,MATCH($E145,'BY-Demands'!$I$5:$I$14,0),FALSE)*HLOOKUP(REG_TRA_DEMANDS!$F145,DEMANDS!$H$2:$CL$25,MATCH($E145,DEMANDS!$F$2:$F$25,0),FALSE)/HLOOKUP(2018,DEMANDS!$H$2:$CL$25,MATCH($E145,DEMANDS!$F$2:$F$25,0),FALSE)</f>
        <v>6.306938746827187E-2</v>
      </c>
      <c r="H145" s="10">
        <f>HLOOKUP(REG_TRA_DEMANDS!H$3,'BY-Demands'!$J$5:$AK$14,MATCH($E145,'BY-Demands'!$I$5:$I$14,0),FALSE)*HLOOKUP(REG_TRA_DEMANDS!$F145,DEMANDS!$H$2:$CL$25,MATCH($E145,DEMANDS!$F$2:$F$25,0),FALSE)/HLOOKUP(2018,DEMANDS!$H$2:$CL$25,MATCH($E145,DEMANDS!$F$2:$F$25,0),FALSE)</f>
        <v>1.4926070896835444</v>
      </c>
      <c r="I145" s="10">
        <f>HLOOKUP(REG_TRA_DEMANDS!I$3,'BY-Demands'!$J$5:$AK$14,MATCH($E145,'BY-Demands'!$I$5:$I$14,0),FALSE)*HLOOKUP(REG_TRA_DEMANDS!$F145,DEMANDS!$H$2:$CL$25,MATCH($E145,DEMANDS!$F$2:$F$25,0),FALSE)/HLOOKUP(2018,DEMANDS!$H$2:$CL$25,MATCH($E145,DEMANDS!$F$2:$F$25,0),FALSE)</f>
        <v>0.24649039185766117</v>
      </c>
      <c r="J145" s="10">
        <f>HLOOKUP(REG_TRA_DEMANDS!J$3,'BY-Demands'!$J$5:$AK$14,MATCH($E145,'BY-Demands'!$I$5:$I$14,0),FALSE)*HLOOKUP(REG_TRA_DEMANDS!$F145,DEMANDS!$H$2:$CL$25,MATCH($E145,DEMANDS!$F$2:$F$25,0),FALSE)/HLOOKUP(2018,DEMANDS!$H$2:$CL$25,MATCH($E145,DEMANDS!$F$2:$F$25,0),FALSE)</f>
        <v>0.10992941504341242</v>
      </c>
      <c r="K145" s="10">
        <f>HLOOKUP(REG_TRA_DEMANDS!K$3,'BY-Demands'!$J$5:$AK$14,MATCH($E145,'BY-Demands'!$I$5:$I$14,0),FALSE)*HLOOKUP(REG_TRA_DEMANDS!$F145,DEMANDS!$H$2:$CL$25,MATCH($E145,DEMANDS!$F$2:$F$25,0),FALSE)/HLOOKUP(2018,DEMANDS!$H$2:$CL$25,MATCH($E145,DEMANDS!$F$2:$F$25,0),FALSE)</f>
        <v>9.3827511951103518E-2</v>
      </c>
      <c r="L145" s="10">
        <f>HLOOKUP(REG_TRA_DEMANDS!L$3,'BY-Demands'!$J$5:$AK$14,MATCH($E145,'BY-Demands'!$I$5:$I$14,0),FALSE)*HLOOKUP(REG_TRA_DEMANDS!$F145,DEMANDS!$H$2:$CL$25,MATCH($E145,DEMANDS!$F$2:$F$25,0),FALSE)/HLOOKUP(2018,DEMANDS!$H$2:$CL$25,MATCH($E145,DEMANDS!$F$2:$F$25,0),FALSE)</f>
        <v>4.5279194020773447E-2</v>
      </c>
      <c r="M145" s="10">
        <f>HLOOKUP(REG_TRA_DEMANDS!M$3,'BY-Demands'!$J$5:$AK$14,MATCH($E145,'BY-Demands'!$I$5:$I$14,0),FALSE)*HLOOKUP(REG_TRA_DEMANDS!$F145,DEMANDS!$H$2:$CL$25,MATCH($E145,DEMANDS!$F$2:$F$25,0),FALSE)/HLOOKUP(2018,DEMANDS!$H$2:$CL$25,MATCH($E145,DEMANDS!$F$2:$F$25,0),FALSE)</f>
        <v>0.14277796203296489</v>
      </c>
      <c r="N145" s="10">
        <f>HLOOKUP(REG_TRA_DEMANDS!N$3,'BY-Demands'!$J$5:$AK$14,MATCH($E145,'BY-Demands'!$I$5:$I$14,0),FALSE)*HLOOKUP(REG_TRA_DEMANDS!$F145,DEMANDS!$H$2:$CL$25,MATCH($E145,DEMANDS!$F$2:$F$25,0),FALSE)/HLOOKUP(2018,DEMANDS!$H$2:$CL$25,MATCH($E145,DEMANDS!$F$2:$F$25,0),FALSE)</f>
        <v>0.21607014700628202</v>
      </c>
      <c r="O145" s="10">
        <f>HLOOKUP(REG_TRA_DEMANDS!O$3,'BY-Demands'!$J$5:$AK$14,MATCH($E145,'BY-Demands'!$I$5:$I$14,0),FALSE)*HLOOKUP(REG_TRA_DEMANDS!$F145,DEMANDS!$H$2:$CL$25,MATCH($E145,DEMANDS!$F$2:$F$25,0),FALSE)/HLOOKUP(2018,DEMANDS!$H$2:$CL$25,MATCH($E145,DEMANDS!$F$2:$F$25,0),FALSE)</f>
        <v>8.63653572053317E-2</v>
      </c>
      <c r="P145" s="10">
        <f>HLOOKUP(REG_TRA_DEMANDS!P$3,'BY-Demands'!$J$5:$AK$14,MATCH($E145,'BY-Demands'!$I$5:$I$14,0),FALSE)*HLOOKUP(REG_TRA_DEMANDS!$F145,DEMANDS!$H$2:$CL$25,MATCH($E145,DEMANDS!$F$2:$F$25,0),FALSE)/HLOOKUP(2018,DEMANDS!$H$2:$CL$25,MATCH($E145,DEMANDS!$F$2:$F$25,0),FALSE)</f>
        <v>9.8339589783575154E-2</v>
      </c>
      <c r="Q145" s="10">
        <f>HLOOKUP(REG_TRA_DEMANDS!Q$3,'BY-Demands'!$J$5:$AK$14,MATCH($E145,'BY-Demands'!$I$5:$I$14,0),FALSE)*HLOOKUP(REG_TRA_DEMANDS!$F145,DEMANDS!$H$2:$CL$25,MATCH($E145,DEMANDS!$F$2:$F$25,0),FALSE)/HLOOKUP(2018,DEMANDS!$H$2:$CL$25,MATCH($E145,DEMANDS!$F$2:$F$25,0),FALSE)</f>
        <v>0.16586234157459132</v>
      </c>
      <c r="R145" s="10">
        <f>HLOOKUP(REG_TRA_DEMANDS!R$3,'BY-Demands'!$J$5:$AK$14,MATCH($E145,'BY-Demands'!$I$5:$I$14,0),FALSE)*HLOOKUP(REG_TRA_DEMANDS!$F145,DEMANDS!$H$2:$CL$25,MATCH($E145,DEMANDS!$F$2:$F$25,0),FALSE)/HLOOKUP(2018,DEMANDS!$H$2:$CL$25,MATCH($E145,DEMANDS!$F$2:$F$25,0),FALSE)</f>
        <v>0.15777870986736142</v>
      </c>
      <c r="S145" s="10">
        <f>HLOOKUP(REG_TRA_DEMANDS!S$3,'BY-Demands'!$J$5:$AK$14,MATCH($E145,'BY-Demands'!$I$5:$I$14,0),FALSE)*HLOOKUP(REG_TRA_DEMANDS!$F145,DEMANDS!$H$2:$CL$25,MATCH($E145,DEMANDS!$F$2:$F$25,0),FALSE)/HLOOKUP(2018,DEMANDS!$H$2:$CL$25,MATCH($E145,DEMANDS!$F$2:$F$25,0),FALSE)</f>
        <v>0.13162571859090955</v>
      </c>
      <c r="T145" s="10">
        <f>HLOOKUP(REG_TRA_DEMANDS!T$3,'BY-Demands'!$J$5:$AK$14,MATCH($E145,'BY-Demands'!$I$5:$I$14,0),FALSE)*HLOOKUP(REG_TRA_DEMANDS!$F145,DEMANDS!$H$2:$CL$25,MATCH($E145,DEMANDS!$F$2:$F$25,0),FALSE)/HLOOKUP(2018,DEMANDS!$H$2:$CL$25,MATCH($E145,DEMANDS!$F$2:$F$25,0),FALSE)</f>
        <v>0.60139029431823643</v>
      </c>
      <c r="U145" s="10">
        <f>HLOOKUP(REG_TRA_DEMANDS!U$3,'BY-Demands'!$J$5:$AK$14,MATCH($E145,'BY-Demands'!$I$5:$I$14,0),FALSE)*HLOOKUP(REG_TRA_DEMANDS!$F145,DEMANDS!$H$2:$CL$25,MATCH($E145,DEMANDS!$F$2:$F$25,0),FALSE)/HLOOKUP(2018,DEMANDS!$H$2:$CL$25,MATCH($E145,DEMANDS!$F$2:$F$25,0),FALSE)</f>
        <v>0.1636301204028674</v>
      </c>
      <c r="V145" s="10">
        <f>HLOOKUP(REG_TRA_DEMANDS!V$3,'BY-Demands'!$J$5:$AK$14,MATCH($E145,'BY-Demands'!$I$5:$I$14,0),FALSE)*HLOOKUP(REG_TRA_DEMANDS!$F145,DEMANDS!$H$2:$CL$25,MATCH($E145,DEMANDS!$F$2:$F$25,0),FALSE)/HLOOKUP(2018,DEMANDS!$H$2:$CL$25,MATCH($E145,DEMANDS!$F$2:$F$25,0),FALSE)</f>
        <v>0.21590951570608363</v>
      </c>
      <c r="W145" s="10">
        <f>HLOOKUP(REG_TRA_DEMANDS!W$3,'BY-Demands'!$J$5:$AK$14,MATCH($E145,'BY-Demands'!$I$5:$I$14,0),FALSE)*HLOOKUP(REG_TRA_DEMANDS!$F145,DEMANDS!$H$2:$CL$25,MATCH($E145,DEMANDS!$F$2:$F$25,0),FALSE)/HLOOKUP(2018,DEMANDS!$H$2:$CL$25,MATCH($E145,DEMANDS!$F$2:$F$25,0),FALSE)</f>
        <v>0.17675314372804657</v>
      </c>
      <c r="X145" s="10">
        <f>HLOOKUP(REG_TRA_DEMANDS!X$3,'BY-Demands'!$J$5:$AK$14,MATCH($E145,'BY-Demands'!$I$5:$I$14,0),FALSE)*HLOOKUP(REG_TRA_DEMANDS!$F145,DEMANDS!$H$2:$CL$25,MATCH($E145,DEMANDS!$F$2:$F$25,0),FALSE)/HLOOKUP(2018,DEMANDS!$H$2:$CL$25,MATCH($E145,DEMANDS!$F$2:$F$25,0),FALSE)</f>
        <v>0.1287000133231567</v>
      </c>
      <c r="Y145" s="10">
        <f>HLOOKUP(REG_TRA_DEMANDS!Y$3,'BY-Demands'!$J$5:$AK$14,MATCH($E145,'BY-Demands'!$I$5:$I$14,0),FALSE)*HLOOKUP(REG_TRA_DEMANDS!$F145,DEMANDS!$H$2:$CL$25,MATCH($E145,DEMANDS!$F$2:$F$25,0),FALSE)/HLOOKUP(2018,DEMANDS!$H$2:$CL$25,MATCH($E145,DEMANDS!$F$2:$F$25,0),FALSE)</f>
        <v>0.28587718666632661</v>
      </c>
      <c r="Z145" s="10">
        <f>HLOOKUP(REG_TRA_DEMANDS!Z$3,'BY-Demands'!$J$5:$AK$14,MATCH($E145,'BY-Demands'!$I$5:$I$14,0),FALSE)*HLOOKUP(REG_TRA_DEMANDS!$F145,DEMANDS!$H$2:$CL$25,MATCH($E145,DEMANDS!$F$2:$F$25,0),FALSE)/HLOOKUP(2018,DEMANDS!$H$2:$CL$25,MATCH($E145,DEMANDS!$F$2:$F$25,0),FALSE)</f>
        <v>3.549840954179212E-2</v>
      </c>
      <c r="AA145" s="10">
        <f>HLOOKUP(REG_TRA_DEMANDS!AA$3,'BY-Demands'!$J$5:$AK$14,MATCH($E145,'BY-Demands'!$I$5:$I$14,0),FALSE)*HLOOKUP(REG_TRA_DEMANDS!$F145,DEMANDS!$H$2:$CL$25,MATCH($E145,DEMANDS!$F$2:$F$25,0),FALSE)/HLOOKUP(2018,DEMANDS!$H$2:$CL$25,MATCH($E145,DEMANDS!$F$2:$F$25,0),FALSE)</f>
        <v>0.1445759247931174</v>
      </c>
      <c r="AB145" s="10">
        <f>HLOOKUP(REG_TRA_DEMANDS!AB$3,'BY-Demands'!$J$5:$AK$14,MATCH($E145,'BY-Demands'!$I$5:$I$14,0),FALSE)*HLOOKUP(REG_TRA_DEMANDS!$F145,DEMANDS!$H$2:$CL$25,MATCH($E145,DEMANDS!$F$2:$F$25,0),FALSE)/HLOOKUP(2018,DEMANDS!$H$2:$CL$25,MATCH($E145,DEMANDS!$F$2:$F$25,0),FALSE)</f>
        <v>7.1501976827656535E-2</v>
      </c>
      <c r="AC145" s="10">
        <f>HLOOKUP(REG_TRA_DEMANDS!AC$3,'BY-Demands'!$J$5:$AK$14,MATCH($E145,'BY-Demands'!$I$5:$I$14,0),FALSE)*HLOOKUP(REG_TRA_DEMANDS!$F145,DEMANDS!$H$2:$CL$25,MATCH($E145,DEMANDS!$F$2:$F$25,0),FALSE)/HLOOKUP(2018,DEMANDS!$H$2:$CL$25,MATCH($E145,DEMANDS!$F$2:$F$25,0),FALSE)</f>
        <v>7.259980867935785E-2</v>
      </c>
      <c r="AD145" s="10">
        <f>HLOOKUP(REG_TRA_DEMANDS!AD$3,'BY-Demands'!$J$5:$AK$14,MATCH($E145,'BY-Demands'!$I$5:$I$14,0),FALSE)*HLOOKUP(REG_TRA_DEMANDS!$F145,DEMANDS!$H$2:$CL$25,MATCH($E145,DEMANDS!$F$2:$F$25,0),FALSE)/HLOOKUP(2018,DEMANDS!$H$2:$CL$25,MATCH($E145,DEMANDS!$F$2:$F$25,0),FALSE)</f>
        <v>8.4387930509785034E-2</v>
      </c>
      <c r="AE145" s="10">
        <f>HLOOKUP(REG_TRA_DEMANDS!AE$3,'BY-Demands'!$J$5:$AK$14,MATCH($E145,'BY-Demands'!$I$5:$I$14,0),FALSE)*HLOOKUP(REG_TRA_DEMANDS!$F145,DEMANDS!$H$2:$CL$25,MATCH($E145,DEMANDS!$F$2:$F$25,0),FALSE)/HLOOKUP(2018,DEMANDS!$H$2:$CL$25,MATCH($E145,DEMANDS!$F$2:$F$25,0),FALSE)</f>
        <v>0.17635322718065655</v>
      </c>
      <c r="AF145" s="10">
        <f>HLOOKUP(REG_TRA_DEMANDS!AF$3,'BY-Demands'!$J$5:$AK$14,MATCH($E145,'BY-Demands'!$I$5:$I$14,0),FALSE)*HLOOKUP(REG_TRA_DEMANDS!$F145,DEMANDS!$H$2:$CL$25,MATCH($E145,DEMANDS!$F$2:$F$25,0),FALSE)/HLOOKUP(2018,DEMANDS!$H$2:$CL$25,MATCH($E145,DEMANDS!$F$2:$F$25,0),FALSE)</f>
        <v>6.8003537889540819E-2</v>
      </c>
    </row>
    <row r="146" spans="4:32" x14ac:dyDescent="0.25">
      <c r="D146" s="1" t="s">
        <v>8</v>
      </c>
      <c r="E146" s="1" t="str">
        <f>DEMANDS!$F$22</f>
        <v>TNAV</v>
      </c>
      <c r="F146" s="1">
        <v>2027</v>
      </c>
      <c r="G146" s="10">
        <f>HLOOKUP(REG_TRA_DEMANDS!G$3,'BY-Demands'!$J$5:$AK$14,MATCH($E146,'BY-Demands'!$I$5:$I$14,0),FALSE)*HLOOKUP(REG_TRA_DEMANDS!$F146,DEMANDS!$H$2:$CL$25,MATCH($E146,DEMANDS!$F$2:$F$25,0),FALSE)/HLOOKUP(2018,DEMANDS!$H$2:$CL$25,MATCH($E146,DEMANDS!$F$2:$F$25,0),FALSE)</f>
        <v>6.5056469926175434E-2</v>
      </c>
      <c r="H146" s="10">
        <f>HLOOKUP(REG_TRA_DEMANDS!H$3,'BY-Demands'!$J$5:$AK$14,MATCH($E146,'BY-Demands'!$I$5:$I$14,0),FALSE)*HLOOKUP(REG_TRA_DEMANDS!$F146,DEMANDS!$H$2:$CL$25,MATCH($E146,DEMANDS!$F$2:$F$25,0),FALSE)/HLOOKUP(2018,DEMANDS!$H$2:$CL$25,MATCH($E146,DEMANDS!$F$2:$F$25,0),FALSE)</f>
        <v>1.5396336026006823</v>
      </c>
      <c r="I146" s="10">
        <f>HLOOKUP(REG_TRA_DEMANDS!I$3,'BY-Demands'!$J$5:$AK$14,MATCH($E146,'BY-Demands'!$I$5:$I$14,0),FALSE)*HLOOKUP(REG_TRA_DEMANDS!$F146,DEMANDS!$H$2:$CL$25,MATCH($E146,DEMANDS!$F$2:$F$25,0),FALSE)/HLOOKUP(2018,DEMANDS!$H$2:$CL$25,MATCH($E146,DEMANDS!$F$2:$F$25,0),FALSE)</f>
        <v>0.25425638980632576</v>
      </c>
      <c r="J146" s="10">
        <f>HLOOKUP(REG_TRA_DEMANDS!J$3,'BY-Demands'!$J$5:$AK$14,MATCH($E146,'BY-Demands'!$I$5:$I$14,0),FALSE)*HLOOKUP(REG_TRA_DEMANDS!$F146,DEMANDS!$H$2:$CL$25,MATCH($E146,DEMANDS!$F$2:$F$25,0),FALSE)/HLOOKUP(2018,DEMANDS!$H$2:$CL$25,MATCH($E146,DEMANDS!$F$2:$F$25,0),FALSE)</f>
        <v>0.11339288315383686</v>
      </c>
      <c r="K146" s="10">
        <f>HLOOKUP(REG_TRA_DEMANDS!K$3,'BY-Demands'!$J$5:$AK$14,MATCH($E146,'BY-Demands'!$I$5:$I$14,0),FALSE)*HLOOKUP(REG_TRA_DEMANDS!$F146,DEMANDS!$H$2:$CL$25,MATCH($E146,DEMANDS!$F$2:$F$25,0),FALSE)/HLOOKUP(2018,DEMANDS!$H$2:$CL$25,MATCH($E146,DEMANDS!$F$2:$F$25,0),FALSE)</f>
        <v>9.6783668821353239E-2</v>
      </c>
      <c r="L146" s="10">
        <f>HLOOKUP(REG_TRA_DEMANDS!L$3,'BY-Demands'!$J$5:$AK$14,MATCH($E146,'BY-Demands'!$I$5:$I$14,0),FALSE)*HLOOKUP(REG_TRA_DEMANDS!$F146,DEMANDS!$H$2:$CL$25,MATCH($E146,DEMANDS!$F$2:$F$25,0),FALSE)/HLOOKUP(2018,DEMANDS!$H$2:$CL$25,MATCH($E146,DEMANDS!$F$2:$F$25,0),FALSE)</f>
        <v>4.6705773471730584E-2</v>
      </c>
      <c r="M146" s="10">
        <f>HLOOKUP(REG_TRA_DEMANDS!M$3,'BY-Demands'!$J$5:$AK$14,MATCH($E146,'BY-Demands'!$I$5:$I$14,0),FALSE)*HLOOKUP(REG_TRA_DEMANDS!$F146,DEMANDS!$H$2:$CL$25,MATCH($E146,DEMANDS!$F$2:$F$25,0),FALSE)/HLOOKUP(2018,DEMANDS!$H$2:$CL$25,MATCH($E146,DEMANDS!$F$2:$F$25,0),FALSE)</f>
        <v>0.14727636601498628</v>
      </c>
      <c r="N146" s="10">
        <f>HLOOKUP(REG_TRA_DEMANDS!N$3,'BY-Demands'!$J$5:$AK$14,MATCH($E146,'BY-Demands'!$I$5:$I$14,0),FALSE)*HLOOKUP(REG_TRA_DEMANDS!$F146,DEMANDS!$H$2:$CL$25,MATCH($E146,DEMANDS!$F$2:$F$25,0),FALSE)/HLOOKUP(2018,DEMANDS!$H$2:$CL$25,MATCH($E146,DEMANDS!$F$2:$F$25,0),FALSE)</f>
        <v>0.2228777158765016</v>
      </c>
      <c r="O146" s="10">
        <f>HLOOKUP(REG_TRA_DEMANDS!O$3,'BY-Demands'!$J$5:$AK$14,MATCH($E146,'BY-Demands'!$I$5:$I$14,0),FALSE)*HLOOKUP(REG_TRA_DEMANDS!$F146,DEMANDS!$H$2:$CL$25,MATCH($E146,DEMANDS!$F$2:$F$25,0),FALSE)/HLOOKUP(2018,DEMANDS!$H$2:$CL$25,MATCH($E146,DEMANDS!$F$2:$F$25,0),FALSE)</f>
        <v>8.9086409258669355E-2</v>
      </c>
      <c r="P146" s="10">
        <f>HLOOKUP(REG_TRA_DEMANDS!P$3,'BY-Demands'!$J$5:$AK$14,MATCH($E146,'BY-Demands'!$I$5:$I$14,0),FALSE)*HLOOKUP(REG_TRA_DEMANDS!$F146,DEMANDS!$H$2:$CL$25,MATCH($E146,DEMANDS!$F$2:$F$25,0),FALSE)/HLOOKUP(2018,DEMANDS!$H$2:$CL$25,MATCH($E146,DEMANDS!$F$2:$F$25,0),FALSE)</f>
        <v>0.10143790548982294</v>
      </c>
      <c r="Q146" s="10">
        <f>HLOOKUP(REG_TRA_DEMANDS!Q$3,'BY-Demands'!$J$5:$AK$14,MATCH($E146,'BY-Demands'!$I$5:$I$14,0),FALSE)*HLOOKUP(REG_TRA_DEMANDS!$F146,DEMANDS!$H$2:$CL$25,MATCH($E146,DEMANDS!$F$2:$F$25,0),FALSE)/HLOOKUP(2018,DEMANDS!$H$2:$CL$25,MATCH($E146,DEMANDS!$F$2:$F$25,0),FALSE)</f>
        <v>0.1710880487298333</v>
      </c>
      <c r="R146" s="10">
        <f>HLOOKUP(REG_TRA_DEMANDS!R$3,'BY-Demands'!$J$5:$AK$14,MATCH($E146,'BY-Demands'!$I$5:$I$14,0),FALSE)*HLOOKUP(REG_TRA_DEMANDS!$F146,DEMANDS!$H$2:$CL$25,MATCH($E146,DEMANDS!$F$2:$F$25,0),FALSE)/HLOOKUP(2018,DEMANDS!$H$2:$CL$25,MATCH($E146,DEMANDS!$F$2:$F$25,0),FALSE)</f>
        <v>0.16274973177185997</v>
      </c>
      <c r="S146" s="10">
        <f>HLOOKUP(REG_TRA_DEMANDS!S$3,'BY-Demands'!$J$5:$AK$14,MATCH($E146,'BY-Demands'!$I$5:$I$14,0),FALSE)*HLOOKUP(REG_TRA_DEMANDS!$F146,DEMANDS!$H$2:$CL$25,MATCH($E146,DEMANDS!$F$2:$F$25,0),FALSE)/HLOOKUP(2018,DEMANDS!$H$2:$CL$25,MATCH($E146,DEMANDS!$F$2:$F$25,0),FALSE)</f>
        <v>0.13577275674872458</v>
      </c>
      <c r="T146" s="10">
        <f>HLOOKUP(REG_TRA_DEMANDS!T$3,'BY-Demands'!$J$5:$AK$14,MATCH($E146,'BY-Demands'!$I$5:$I$14,0),FALSE)*HLOOKUP(REG_TRA_DEMANDS!$F146,DEMANDS!$H$2:$CL$25,MATCH($E146,DEMANDS!$F$2:$F$25,0),FALSE)/HLOOKUP(2018,DEMANDS!$H$2:$CL$25,MATCH($E146,DEMANDS!$F$2:$F$25,0),FALSE)</f>
        <v>0.62033787177480182</v>
      </c>
      <c r="U146" s="10">
        <f>HLOOKUP(REG_TRA_DEMANDS!U$3,'BY-Demands'!$J$5:$AK$14,MATCH($E146,'BY-Demands'!$I$5:$I$14,0),FALSE)*HLOOKUP(REG_TRA_DEMANDS!$F146,DEMANDS!$H$2:$CL$25,MATCH($E146,DEMANDS!$F$2:$F$25,0),FALSE)/HLOOKUP(2018,DEMANDS!$H$2:$CL$25,MATCH($E146,DEMANDS!$F$2:$F$25,0),FALSE)</f>
        <v>0.16878549854889355</v>
      </c>
      <c r="V146" s="10">
        <f>HLOOKUP(REG_TRA_DEMANDS!V$3,'BY-Demands'!$J$5:$AK$14,MATCH($E146,'BY-Demands'!$I$5:$I$14,0),FALSE)*HLOOKUP(REG_TRA_DEMANDS!$F146,DEMANDS!$H$2:$CL$25,MATCH($E146,DEMANDS!$F$2:$F$25,0),FALSE)/HLOOKUP(2018,DEMANDS!$H$2:$CL$25,MATCH($E146,DEMANDS!$F$2:$F$25,0),FALSE)</f>
        <v>0.2227120236798584</v>
      </c>
      <c r="W146" s="10">
        <f>HLOOKUP(REG_TRA_DEMANDS!W$3,'BY-Demands'!$J$5:$AK$14,MATCH($E146,'BY-Demands'!$I$5:$I$14,0),FALSE)*HLOOKUP(REG_TRA_DEMANDS!$F146,DEMANDS!$H$2:$CL$25,MATCH($E146,DEMANDS!$F$2:$F$25,0),FALSE)/HLOOKUP(2018,DEMANDS!$H$2:$CL$25,MATCH($E146,DEMANDS!$F$2:$F$25,0),FALSE)</f>
        <v>0.18232197966224675</v>
      </c>
      <c r="X146" s="10">
        <f>HLOOKUP(REG_TRA_DEMANDS!X$3,'BY-Demands'!$J$5:$AK$14,MATCH($E146,'BY-Demands'!$I$5:$I$14,0),FALSE)*HLOOKUP(REG_TRA_DEMANDS!$F146,DEMANDS!$H$2:$CL$25,MATCH($E146,DEMANDS!$F$2:$F$25,0),FALSE)/HLOOKUP(2018,DEMANDS!$H$2:$CL$25,MATCH($E146,DEMANDS!$F$2:$F$25,0),FALSE)</f>
        <v>0.13275487336020797</v>
      </c>
      <c r="Y146" s="10">
        <f>HLOOKUP(REG_TRA_DEMANDS!Y$3,'BY-Demands'!$J$5:$AK$14,MATCH($E146,'BY-Demands'!$I$5:$I$14,0),FALSE)*HLOOKUP(REG_TRA_DEMANDS!$F146,DEMANDS!$H$2:$CL$25,MATCH($E146,DEMANDS!$F$2:$F$25,0),FALSE)/HLOOKUP(2018,DEMANDS!$H$2:$CL$25,MATCH($E146,DEMANDS!$F$2:$F$25,0),FALSE)</f>
        <v>0.29488411642325901</v>
      </c>
      <c r="Z146" s="10">
        <f>HLOOKUP(REG_TRA_DEMANDS!Z$3,'BY-Demands'!$J$5:$AK$14,MATCH($E146,'BY-Demands'!$I$5:$I$14,0),FALSE)*HLOOKUP(REG_TRA_DEMANDS!$F146,DEMANDS!$H$2:$CL$25,MATCH($E146,DEMANDS!$F$2:$F$25,0),FALSE)/HLOOKUP(2018,DEMANDS!$H$2:$CL$25,MATCH($E146,DEMANDS!$F$2:$F$25,0),FALSE)</f>
        <v>3.6616832753361389E-2</v>
      </c>
      <c r="AA146" s="10">
        <f>HLOOKUP(REG_TRA_DEMANDS!AA$3,'BY-Demands'!$J$5:$AK$14,MATCH($E146,'BY-Demands'!$I$5:$I$14,0),FALSE)*HLOOKUP(REG_TRA_DEMANDS!$F146,DEMANDS!$H$2:$CL$25,MATCH($E146,DEMANDS!$F$2:$F$25,0),FALSE)/HLOOKUP(2018,DEMANDS!$H$2:$CL$25,MATCH($E146,DEMANDS!$F$2:$F$25,0),FALSE)</f>
        <v>0.14913097591258659</v>
      </c>
      <c r="AB146" s="10">
        <f>HLOOKUP(REG_TRA_DEMANDS!AB$3,'BY-Demands'!$J$5:$AK$14,MATCH($E146,'BY-Demands'!$I$5:$I$14,0),FALSE)*HLOOKUP(REG_TRA_DEMANDS!$F146,DEMANDS!$H$2:$CL$25,MATCH($E146,DEMANDS!$F$2:$F$25,0),FALSE)/HLOOKUP(2018,DEMANDS!$H$2:$CL$25,MATCH($E146,DEMANDS!$F$2:$F$25,0),FALSE)</f>
        <v>7.3754738897545649E-2</v>
      </c>
      <c r="AC146" s="10">
        <f>HLOOKUP(REG_TRA_DEMANDS!AC$3,'BY-Demands'!$J$5:$AK$14,MATCH($E146,'BY-Demands'!$I$5:$I$14,0),FALSE)*HLOOKUP(REG_TRA_DEMANDS!$F146,DEMANDS!$H$2:$CL$25,MATCH($E146,DEMANDS!$F$2:$F$25,0),FALSE)/HLOOKUP(2018,DEMANDS!$H$2:$CL$25,MATCH($E146,DEMANDS!$F$2:$F$25,0),FALSE)</f>
        <v>7.4887159358742184E-2</v>
      </c>
      <c r="AD146" s="10">
        <f>HLOOKUP(REG_TRA_DEMANDS!AD$3,'BY-Demands'!$J$5:$AK$14,MATCH($E146,'BY-Demands'!$I$5:$I$14,0),FALSE)*HLOOKUP(REG_TRA_DEMANDS!$F146,DEMANDS!$H$2:$CL$25,MATCH($E146,DEMANDS!$F$2:$F$25,0),FALSE)/HLOOKUP(2018,DEMANDS!$H$2:$CL$25,MATCH($E146,DEMANDS!$F$2:$F$25,0),FALSE)</f>
        <v>8.7046681182750343E-2</v>
      </c>
      <c r="AE146" s="10">
        <f>HLOOKUP(REG_TRA_DEMANDS!AE$3,'BY-Demands'!$J$5:$AK$14,MATCH($E146,'BY-Demands'!$I$5:$I$14,0),FALSE)*HLOOKUP(REG_TRA_DEMANDS!$F146,DEMANDS!$H$2:$CL$25,MATCH($E146,DEMANDS!$F$2:$F$25,0),FALSE)/HLOOKUP(2018,DEMANDS!$H$2:$CL$25,MATCH($E146,DEMANDS!$F$2:$F$25,0),FALSE)</f>
        <v>0.18190946322784585</v>
      </c>
      <c r="AF146" s="10">
        <f>HLOOKUP(REG_TRA_DEMANDS!AF$3,'BY-Demands'!$J$5:$AK$14,MATCH($E146,'BY-Demands'!$I$5:$I$14,0),FALSE)*HLOOKUP(REG_TRA_DEMANDS!$F146,DEMANDS!$H$2:$CL$25,MATCH($E146,DEMANDS!$F$2:$F$25,0),FALSE)/HLOOKUP(2018,DEMANDS!$H$2:$CL$25,MATCH($E146,DEMANDS!$F$2:$F$25,0),FALSE)</f>
        <v>7.0146077125135348E-2</v>
      </c>
    </row>
    <row r="147" spans="4:32" x14ac:dyDescent="0.25">
      <c r="D147" s="1" t="s">
        <v>8</v>
      </c>
      <c r="E147" s="1" t="str">
        <f>DEMANDS!$F$22</f>
        <v>TNAV</v>
      </c>
      <c r="F147" s="1">
        <v>2028</v>
      </c>
      <c r="G147" s="10">
        <f>HLOOKUP(REG_TRA_DEMANDS!G$3,'BY-Demands'!$J$5:$AK$14,MATCH($E147,'BY-Demands'!$I$5:$I$14,0),FALSE)*HLOOKUP(REG_TRA_DEMANDS!$F147,DEMANDS!$H$2:$CL$25,MATCH($E147,DEMANDS!$F$2:$F$25,0),FALSE)/HLOOKUP(2018,DEMANDS!$H$2:$CL$25,MATCH($E147,DEMANDS!$F$2:$F$25,0),FALSE)</f>
        <v>6.7092784811801934E-2</v>
      </c>
      <c r="H147" s="10">
        <f>HLOOKUP(REG_TRA_DEMANDS!H$3,'BY-Demands'!$J$5:$AK$14,MATCH($E147,'BY-Demands'!$I$5:$I$14,0),FALSE)*HLOOKUP(REG_TRA_DEMANDS!$F147,DEMANDS!$H$2:$CL$25,MATCH($E147,DEMANDS!$F$2:$F$25,0),FALSE)/HLOOKUP(2018,DEMANDS!$H$2:$CL$25,MATCH($E147,DEMANDS!$F$2:$F$25,0),FALSE)</f>
        <v>1.5878252555899122</v>
      </c>
      <c r="I147" s="10">
        <f>HLOOKUP(REG_TRA_DEMANDS!I$3,'BY-Demands'!$J$5:$AK$14,MATCH($E147,'BY-Demands'!$I$5:$I$14,0),FALSE)*HLOOKUP(REG_TRA_DEMANDS!$F147,DEMANDS!$H$2:$CL$25,MATCH($E147,DEMANDS!$F$2:$F$25,0),FALSE)/HLOOKUP(2018,DEMANDS!$H$2:$CL$25,MATCH($E147,DEMANDS!$F$2:$F$25,0),FALSE)</f>
        <v>0.26221479996777169</v>
      </c>
      <c r="J147" s="10">
        <f>HLOOKUP(REG_TRA_DEMANDS!J$3,'BY-Demands'!$J$5:$AK$14,MATCH($E147,'BY-Demands'!$I$5:$I$14,0),FALSE)*HLOOKUP(REG_TRA_DEMANDS!$F147,DEMANDS!$H$2:$CL$25,MATCH($E147,DEMANDS!$F$2:$F$25,0),FALSE)/HLOOKUP(2018,DEMANDS!$H$2:$CL$25,MATCH($E147,DEMANDS!$F$2:$F$25,0),FALSE)</f>
        <v>0.11694216297415741</v>
      </c>
      <c r="K147" s="10">
        <f>HLOOKUP(REG_TRA_DEMANDS!K$3,'BY-Demands'!$J$5:$AK$14,MATCH($E147,'BY-Demands'!$I$5:$I$14,0),FALSE)*HLOOKUP(REG_TRA_DEMANDS!$F147,DEMANDS!$H$2:$CL$25,MATCH($E147,DEMANDS!$F$2:$F$25,0),FALSE)/HLOOKUP(2018,DEMANDS!$H$2:$CL$25,MATCH($E147,DEMANDS!$F$2:$F$25,0),FALSE)</f>
        <v>9.9813068137518293E-2</v>
      </c>
      <c r="L147" s="10">
        <f>HLOOKUP(REG_TRA_DEMANDS!L$3,'BY-Demands'!$J$5:$AK$14,MATCH($E147,'BY-Demands'!$I$5:$I$14,0),FALSE)*HLOOKUP(REG_TRA_DEMANDS!$F147,DEMANDS!$H$2:$CL$25,MATCH($E147,DEMANDS!$F$2:$F$25,0),FALSE)/HLOOKUP(2018,DEMANDS!$H$2:$CL$25,MATCH($E147,DEMANDS!$F$2:$F$25,0),FALSE)</f>
        <v>4.8167698194561542E-2</v>
      </c>
      <c r="M147" s="10">
        <f>HLOOKUP(REG_TRA_DEMANDS!M$3,'BY-Demands'!$J$5:$AK$14,MATCH($E147,'BY-Demands'!$I$5:$I$14,0),FALSE)*HLOOKUP(REG_TRA_DEMANDS!$F147,DEMANDS!$H$2:$CL$25,MATCH($E147,DEMANDS!$F$2:$F$25,0),FALSE)/HLOOKUP(2018,DEMANDS!$H$2:$CL$25,MATCH($E147,DEMANDS!$F$2:$F$25,0),FALSE)</f>
        <v>0.15188622352427958</v>
      </c>
      <c r="N147" s="10">
        <f>HLOOKUP(REG_TRA_DEMANDS!N$3,'BY-Demands'!$J$5:$AK$14,MATCH($E147,'BY-Demands'!$I$5:$I$14,0),FALSE)*HLOOKUP(REG_TRA_DEMANDS!$F147,DEMANDS!$H$2:$CL$25,MATCH($E147,DEMANDS!$F$2:$F$25,0),FALSE)/HLOOKUP(2018,DEMANDS!$H$2:$CL$25,MATCH($E147,DEMANDS!$F$2:$F$25,0),FALSE)</f>
        <v>0.22985395069263553</v>
      </c>
      <c r="O147" s="10">
        <f>HLOOKUP(REG_TRA_DEMANDS!O$3,'BY-Demands'!$J$5:$AK$14,MATCH($E147,'BY-Demands'!$I$5:$I$14,0),FALSE)*HLOOKUP(REG_TRA_DEMANDS!$F147,DEMANDS!$H$2:$CL$25,MATCH($E147,DEMANDS!$F$2:$F$25,0),FALSE)/HLOOKUP(2018,DEMANDS!$H$2:$CL$25,MATCH($E147,DEMANDS!$F$2:$F$25,0),FALSE)</f>
        <v>9.1874878745044825E-2</v>
      </c>
      <c r="P147" s="10">
        <f>HLOOKUP(REG_TRA_DEMANDS!P$3,'BY-Demands'!$J$5:$AK$14,MATCH($E147,'BY-Demands'!$I$5:$I$14,0),FALSE)*HLOOKUP(REG_TRA_DEMANDS!$F147,DEMANDS!$H$2:$CL$25,MATCH($E147,DEMANDS!$F$2:$F$25,0),FALSE)/HLOOKUP(2018,DEMANDS!$H$2:$CL$25,MATCH($E147,DEMANDS!$F$2:$F$25,0),FALSE)</f>
        <v>0.10461298580312767</v>
      </c>
      <c r="Q147" s="10">
        <f>HLOOKUP(REG_TRA_DEMANDS!Q$3,'BY-Demands'!$J$5:$AK$14,MATCH($E147,'BY-Demands'!$I$5:$I$14,0),FALSE)*HLOOKUP(REG_TRA_DEMANDS!$F147,DEMANDS!$H$2:$CL$25,MATCH($E147,DEMANDS!$F$2:$F$25,0),FALSE)/HLOOKUP(2018,DEMANDS!$H$2:$CL$25,MATCH($E147,DEMANDS!$F$2:$F$25,0),FALSE)</f>
        <v>0.17644322924879932</v>
      </c>
      <c r="R147" s="10">
        <f>HLOOKUP(REG_TRA_DEMANDS!R$3,'BY-Demands'!$J$5:$AK$14,MATCH($E147,'BY-Demands'!$I$5:$I$14,0),FALSE)*HLOOKUP(REG_TRA_DEMANDS!$F147,DEMANDS!$H$2:$CL$25,MATCH($E147,DEMANDS!$F$2:$F$25,0),FALSE)/HLOOKUP(2018,DEMANDS!$H$2:$CL$25,MATCH($E147,DEMANDS!$F$2:$F$25,0),FALSE)</f>
        <v>0.16784391689771813</v>
      </c>
      <c r="S147" s="10">
        <f>HLOOKUP(REG_TRA_DEMANDS!S$3,'BY-Demands'!$J$5:$AK$14,MATCH($E147,'BY-Demands'!$I$5:$I$14,0),FALSE)*HLOOKUP(REG_TRA_DEMANDS!$F147,DEMANDS!$H$2:$CL$25,MATCH($E147,DEMANDS!$F$2:$F$25,0),FALSE)/HLOOKUP(2018,DEMANDS!$H$2:$CL$25,MATCH($E147,DEMANDS!$F$2:$F$25,0),FALSE)</f>
        <v>0.14002254291055774</v>
      </c>
      <c r="T147" s="10">
        <f>HLOOKUP(REG_TRA_DEMANDS!T$3,'BY-Demands'!$J$5:$AK$14,MATCH($E147,'BY-Demands'!$I$5:$I$14,0),FALSE)*HLOOKUP(REG_TRA_DEMANDS!$F147,DEMANDS!$H$2:$CL$25,MATCH($E147,DEMANDS!$F$2:$F$25,0),FALSE)/HLOOKUP(2018,DEMANDS!$H$2:$CL$25,MATCH($E147,DEMANDS!$F$2:$F$25,0),FALSE)</f>
        <v>0.63975489891824122</v>
      </c>
      <c r="U147" s="10">
        <f>HLOOKUP(REG_TRA_DEMANDS!U$3,'BY-Demands'!$J$5:$AK$14,MATCH($E147,'BY-Demands'!$I$5:$I$14,0),FALSE)*HLOOKUP(REG_TRA_DEMANDS!$F147,DEMANDS!$H$2:$CL$25,MATCH($E147,DEMANDS!$F$2:$F$25,0),FALSE)/HLOOKUP(2018,DEMANDS!$H$2:$CL$25,MATCH($E147,DEMANDS!$F$2:$F$25,0),FALSE)</f>
        <v>0.17406860757037942</v>
      </c>
      <c r="V147" s="10">
        <f>HLOOKUP(REG_TRA_DEMANDS!V$3,'BY-Demands'!$J$5:$AK$14,MATCH($E147,'BY-Demands'!$I$5:$I$14,0),FALSE)*HLOOKUP(REG_TRA_DEMANDS!$F147,DEMANDS!$H$2:$CL$25,MATCH($E147,DEMANDS!$F$2:$F$25,0),FALSE)/HLOOKUP(2018,DEMANDS!$H$2:$CL$25,MATCH($E147,DEMANDS!$F$2:$F$25,0),FALSE)</f>
        <v>0.22968307220957318</v>
      </c>
      <c r="W147" s="10">
        <f>HLOOKUP(REG_TRA_DEMANDS!W$3,'BY-Demands'!$J$5:$AK$14,MATCH($E147,'BY-Demands'!$I$5:$I$14,0),FALSE)*HLOOKUP(REG_TRA_DEMANDS!$F147,DEMANDS!$H$2:$CL$25,MATCH($E147,DEMANDS!$F$2:$F$25,0),FALSE)/HLOOKUP(2018,DEMANDS!$H$2:$CL$25,MATCH($E147,DEMANDS!$F$2:$F$25,0),FALSE)</f>
        <v>0.18802879040043202</v>
      </c>
      <c r="X147" s="10">
        <f>HLOOKUP(REG_TRA_DEMANDS!X$3,'BY-Demands'!$J$5:$AK$14,MATCH($E147,'BY-Demands'!$I$5:$I$14,0),FALSE)*HLOOKUP(REG_TRA_DEMANDS!$F147,DEMANDS!$H$2:$CL$25,MATCH($E147,DEMANDS!$F$2:$F$25,0),FALSE)/HLOOKUP(2018,DEMANDS!$H$2:$CL$25,MATCH($E147,DEMANDS!$F$2:$F$25,0),FALSE)</f>
        <v>0.13691019757422723</v>
      </c>
      <c r="Y147" s="10">
        <f>HLOOKUP(REG_TRA_DEMANDS!Y$3,'BY-Demands'!$J$5:$AK$14,MATCH($E147,'BY-Demands'!$I$5:$I$14,0),FALSE)*HLOOKUP(REG_TRA_DEMANDS!$F147,DEMANDS!$H$2:$CL$25,MATCH($E147,DEMANDS!$F$2:$F$25,0),FALSE)/HLOOKUP(2018,DEMANDS!$H$2:$CL$25,MATCH($E147,DEMANDS!$F$2:$F$25,0),FALSE)</f>
        <v>0.30411420401468398</v>
      </c>
      <c r="Z147" s="10">
        <f>HLOOKUP(REG_TRA_DEMANDS!Z$3,'BY-Demands'!$J$5:$AK$14,MATCH($E147,'BY-Demands'!$I$5:$I$14,0),FALSE)*HLOOKUP(REG_TRA_DEMANDS!$F147,DEMANDS!$H$2:$CL$25,MATCH($E147,DEMANDS!$F$2:$F$25,0),FALSE)/HLOOKUP(2018,DEMANDS!$H$2:$CL$25,MATCH($E147,DEMANDS!$F$2:$F$25,0),FALSE)</f>
        <v>3.7762966284504082E-2</v>
      </c>
      <c r="AA147" s="10">
        <f>HLOOKUP(REG_TRA_DEMANDS!AA$3,'BY-Demands'!$J$5:$AK$14,MATCH($E147,'BY-Demands'!$I$5:$I$14,0),FALSE)*HLOOKUP(REG_TRA_DEMANDS!$F147,DEMANDS!$H$2:$CL$25,MATCH($E147,DEMANDS!$F$2:$F$25,0),FALSE)/HLOOKUP(2018,DEMANDS!$H$2:$CL$25,MATCH($E147,DEMANDS!$F$2:$F$25,0),FALSE)</f>
        <v>0.15379888406228198</v>
      </c>
      <c r="AB147" s="10">
        <f>HLOOKUP(REG_TRA_DEMANDS!AB$3,'BY-Demands'!$J$5:$AK$14,MATCH($E147,'BY-Demands'!$I$5:$I$14,0),FALSE)*HLOOKUP(REG_TRA_DEMANDS!$F147,DEMANDS!$H$2:$CL$25,MATCH($E147,DEMANDS!$F$2:$F$25,0),FALSE)/HLOOKUP(2018,DEMANDS!$H$2:$CL$25,MATCH($E147,DEMANDS!$F$2:$F$25,0),FALSE)</f>
        <v>7.6063315936431994E-2</v>
      </c>
      <c r="AC147" s="10">
        <f>HLOOKUP(REG_TRA_DEMANDS!AC$3,'BY-Demands'!$J$5:$AK$14,MATCH($E147,'BY-Demands'!$I$5:$I$14,0),FALSE)*HLOOKUP(REG_TRA_DEMANDS!$F147,DEMANDS!$H$2:$CL$25,MATCH($E147,DEMANDS!$F$2:$F$25,0),FALSE)/HLOOKUP(2018,DEMANDS!$H$2:$CL$25,MATCH($E147,DEMANDS!$F$2:$F$25,0),FALSE)</f>
        <v>7.7231181982741579E-2</v>
      </c>
      <c r="AD147" s="10">
        <f>HLOOKUP(REG_TRA_DEMANDS!AD$3,'BY-Demands'!$J$5:$AK$14,MATCH($E147,'BY-Demands'!$I$5:$I$14,0),FALSE)*HLOOKUP(REG_TRA_DEMANDS!$F147,DEMANDS!$H$2:$CL$25,MATCH($E147,DEMANDS!$F$2:$F$25,0),FALSE)/HLOOKUP(2018,DEMANDS!$H$2:$CL$25,MATCH($E147,DEMANDS!$F$2:$F$25,0),FALSE)</f>
        <v>8.9771305694931275E-2</v>
      </c>
      <c r="AE147" s="10">
        <f>HLOOKUP(REG_TRA_DEMANDS!AE$3,'BY-Demands'!$J$5:$AK$14,MATCH($E147,'BY-Demands'!$I$5:$I$14,0),FALSE)*HLOOKUP(REG_TRA_DEMANDS!$F147,DEMANDS!$H$2:$CL$25,MATCH($E147,DEMANDS!$F$2:$F$25,0),FALSE)/HLOOKUP(2018,DEMANDS!$H$2:$CL$25,MATCH($E147,DEMANDS!$F$2:$F$25,0),FALSE)</f>
        <v>0.18760336190122207</v>
      </c>
      <c r="AF147" s="10">
        <f>HLOOKUP(REG_TRA_DEMANDS!AF$3,'BY-Demands'!$J$5:$AK$14,MATCH($E147,'BY-Demands'!$I$5:$I$14,0),FALSE)*HLOOKUP(REG_TRA_DEMANDS!$F147,DEMANDS!$H$2:$CL$25,MATCH($E147,DEMANDS!$F$2:$F$25,0),FALSE)/HLOOKUP(2018,DEMANDS!$H$2:$CL$25,MATCH($E147,DEMANDS!$F$2:$F$25,0),FALSE)</f>
        <v>7.234170042256155E-2</v>
      </c>
    </row>
    <row r="148" spans="4:32" x14ac:dyDescent="0.25">
      <c r="D148" s="1" t="s">
        <v>8</v>
      </c>
      <c r="E148" s="1" t="str">
        <f>DEMANDS!$F$22</f>
        <v>TNAV</v>
      </c>
      <c r="F148" s="1">
        <v>2029</v>
      </c>
      <c r="G148" s="10">
        <f>HLOOKUP(REG_TRA_DEMANDS!G$3,'BY-Demands'!$J$5:$AK$14,MATCH($E148,'BY-Demands'!$I$5:$I$14,0),FALSE)*HLOOKUP(REG_TRA_DEMANDS!$F148,DEMANDS!$H$2:$CL$25,MATCH($E148,DEMANDS!$F$2:$F$25,0),FALSE)/HLOOKUP(2018,DEMANDS!$H$2:$CL$25,MATCH($E148,DEMANDS!$F$2:$F$25,0),FALSE)</f>
        <v>6.9179820213826335E-2</v>
      </c>
      <c r="H148" s="10">
        <f>HLOOKUP(REG_TRA_DEMANDS!H$3,'BY-Demands'!$J$5:$AK$14,MATCH($E148,'BY-Demands'!$I$5:$I$14,0),FALSE)*HLOOKUP(REG_TRA_DEMANDS!$F148,DEMANDS!$H$2:$CL$25,MATCH($E148,DEMANDS!$F$2:$F$25,0),FALSE)/HLOOKUP(2018,DEMANDS!$H$2:$CL$25,MATCH($E148,DEMANDS!$F$2:$F$25,0),FALSE)</f>
        <v>1.6372172659221718</v>
      </c>
      <c r="I148" s="10">
        <f>HLOOKUP(REG_TRA_DEMANDS!I$3,'BY-Demands'!$J$5:$AK$14,MATCH($E148,'BY-Demands'!$I$5:$I$14,0),FALSE)*HLOOKUP(REG_TRA_DEMANDS!$F148,DEMANDS!$H$2:$CL$25,MATCH($E148,DEMANDS!$F$2:$F$25,0),FALSE)/HLOOKUP(2018,DEMANDS!$H$2:$CL$25,MATCH($E148,DEMANDS!$F$2:$F$25,0),FALSE)</f>
        <v>0.27037143815178127</v>
      </c>
      <c r="J148" s="10">
        <f>HLOOKUP(REG_TRA_DEMANDS!J$3,'BY-Demands'!$J$5:$AK$14,MATCH($E148,'BY-Demands'!$I$5:$I$14,0),FALSE)*HLOOKUP(REG_TRA_DEMANDS!$F148,DEMANDS!$H$2:$CL$25,MATCH($E148,DEMANDS!$F$2:$F$25,0),FALSE)/HLOOKUP(2018,DEMANDS!$H$2:$CL$25,MATCH($E148,DEMANDS!$F$2:$F$25,0),FALSE)</f>
        <v>0.12057984823049278</v>
      </c>
      <c r="K148" s="10">
        <f>HLOOKUP(REG_TRA_DEMANDS!K$3,'BY-Demands'!$J$5:$AK$14,MATCH($E148,'BY-Demands'!$I$5:$I$14,0),FALSE)*HLOOKUP(REG_TRA_DEMANDS!$F148,DEMANDS!$H$2:$CL$25,MATCH($E148,DEMANDS!$F$2:$F$25,0),FALSE)/HLOOKUP(2018,DEMANDS!$H$2:$CL$25,MATCH($E148,DEMANDS!$F$2:$F$25,0),FALSE)</f>
        <v>0.10291792370987232</v>
      </c>
      <c r="L148" s="10">
        <f>HLOOKUP(REG_TRA_DEMANDS!L$3,'BY-Demands'!$J$5:$AK$14,MATCH($E148,'BY-Demands'!$I$5:$I$14,0),FALSE)*HLOOKUP(REG_TRA_DEMANDS!$F148,DEMANDS!$H$2:$CL$25,MATCH($E148,DEMANDS!$F$2:$F$25,0),FALSE)/HLOOKUP(2018,DEMANDS!$H$2:$CL$25,MATCH($E148,DEMANDS!$F$2:$F$25,0),FALSE)</f>
        <v>4.9666036527782634E-2</v>
      </c>
      <c r="M148" s="10">
        <f>HLOOKUP(REG_TRA_DEMANDS!M$3,'BY-Demands'!$J$5:$AK$14,MATCH($E148,'BY-Demands'!$I$5:$I$14,0),FALSE)*HLOOKUP(REG_TRA_DEMANDS!$F148,DEMANDS!$H$2:$CL$25,MATCH($E148,DEMANDS!$F$2:$F$25,0),FALSE)/HLOOKUP(2018,DEMANDS!$H$2:$CL$25,MATCH($E148,DEMANDS!$F$2:$F$25,0),FALSE)</f>
        <v>0.15661090333097025</v>
      </c>
      <c r="N148" s="10">
        <f>HLOOKUP(REG_TRA_DEMANDS!N$3,'BY-Demands'!$J$5:$AK$14,MATCH($E148,'BY-Demands'!$I$5:$I$14,0),FALSE)*HLOOKUP(REG_TRA_DEMANDS!$F148,DEMANDS!$H$2:$CL$25,MATCH($E148,DEMANDS!$F$2:$F$25,0),FALSE)/HLOOKUP(2018,DEMANDS!$H$2:$CL$25,MATCH($E148,DEMANDS!$F$2:$F$25,0),FALSE)</f>
        <v>0.23700394951495776</v>
      </c>
      <c r="O148" s="10">
        <f>HLOOKUP(REG_TRA_DEMANDS!O$3,'BY-Demands'!$J$5:$AK$14,MATCH($E148,'BY-Demands'!$I$5:$I$14,0),FALSE)*HLOOKUP(REG_TRA_DEMANDS!$F148,DEMANDS!$H$2:$CL$25,MATCH($E148,DEMANDS!$F$2:$F$25,0),FALSE)/HLOOKUP(2018,DEMANDS!$H$2:$CL$25,MATCH($E148,DEMANDS!$F$2:$F$25,0),FALSE)</f>
        <v>9.4732803409156824E-2</v>
      </c>
      <c r="P148" s="10">
        <f>HLOOKUP(REG_TRA_DEMANDS!P$3,'BY-Demands'!$J$5:$AK$14,MATCH($E148,'BY-Demands'!$I$5:$I$14,0),FALSE)*HLOOKUP(REG_TRA_DEMANDS!$F148,DEMANDS!$H$2:$CL$25,MATCH($E148,DEMANDS!$F$2:$F$25,0),FALSE)/HLOOKUP(2018,DEMANDS!$H$2:$CL$25,MATCH($E148,DEMANDS!$F$2:$F$25,0),FALSE)</f>
        <v>0.10786715099384125</v>
      </c>
      <c r="Q148" s="10">
        <f>HLOOKUP(REG_TRA_DEMANDS!Q$3,'BY-Demands'!$J$5:$AK$14,MATCH($E148,'BY-Demands'!$I$5:$I$14,0),FALSE)*HLOOKUP(REG_TRA_DEMANDS!$F148,DEMANDS!$H$2:$CL$25,MATCH($E148,DEMANDS!$F$2:$F$25,0),FALSE)/HLOOKUP(2018,DEMANDS!$H$2:$CL$25,MATCH($E148,DEMANDS!$F$2:$F$25,0),FALSE)</f>
        <v>0.18193179656528036</v>
      </c>
      <c r="R148" s="10">
        <f>HLOOKUP(REG_TRA_DEMANDS!R$3,'BY-Demands'!$J$5:$AK$14,MATCH($E148,'BY-Demands'!$I$5:$I$14,0),FALSE)*HLOOKUP(REG_TRA_DEMANDS!$F148,DEMANDS!$H$2:$CL$25,MATCH($E148,DEMANDS!$F$2:$F$25,0),FALSE)/HLOOKUP(2018,DEMANDS!$H$2:$CL$25,MATCH($E148,DEMANDS!$F$2:$F$25,0),FALSE)</f>
        <v>0.17306498794973324</v>
      </c>
      <c r="S148" s="10">
        <f>HLOOKUP(REG_TRA_DEMANDS!S$3,'BY-Demands'!$J$5:$AK$14,MATCH($E148,'BY-Demands'!$I$5:$I$14,0),FALSE)*HLOOKUP(REG_TRA_DEMANDS!$F148,DEMANDS!$H$2:$CL$25,MATCH($E148,DEMANDS!$F$2:$F$25,0),FALSE)/HLOOKUP(2018,DEMANDS!$H$2:$CL$25,MATCH($E148,DEMANDS!$F$2:$F$25,0),FALSE)</f>
        <v>0.14437818271527797</v>
      </c>
      <c r="T148" s="10">
        <f>HLOOKUP(REG_TRA_DEMANDS!T$3,'BY-Demands'!$J$5:$AK$14,MATCH($E148,'BY-Demands'!$I$5:$I$14,0),FALSE)*HLOOKUP(REG_TRA_DEMANDS!$F148,DEMANDS!$H$2:$CL$25,MATCH($E148,DEMANDS!$F$2:$F$25,0),FALSE)/HLOOKUP(2018,DEMANDS!$H$2:$CL$25,MATCH($E148,DEMANDS!$F$2:$F$25,0),FALSE)</f>
        <v>0.65965556523290048</v>
      </c>
      <c r="U148" s="10">
        <f>HLOOKUP(REG_TRA_DEMANDS!U$3,'BY-Demands'!$J$5:$AK$14,MATCH($E148,'BY-Demands'!$I$5:$I$14,0),FALSE)*HLOOKUP(REG_TRA_DEMANDS!$F148,DEMANDS!$H$2:$CL$25,MATCH($E148,DEMANDS!$F$2:$F$25,0),FALSE)/HLOOKUP(2018,DEMANDS!$H$2:$CL$25,MATCH($E148,DEMANDS!$F$2:$F$25,0),FALSE)</f>
        <v>0.17948330823304398</v>
      </c>
      <c r="V148" s="10">
        <f>HLOOKUP(REG_TRA_DEMANDS!V$3,'BY-Demands'!$J$5:$AK$14,MATCH($E148,'BY-Demands'!$I$5:$I$14,0),FALSE)*HLOOKUP(REG_TRA_DEMANDS!$F148,DEMANDS!$H$2:$CL$25,MATCH($E148,DEMANDS!$F$2:$F$25,0),FALSE)/HLOOKUP(2018,DEMANDS!$H$2:$CL$25,MATCH($E148,DEMANDS!$F$2:$F$25,0),FALSE)</f>
        <v>0.23682775556549171</v>
      </c>
      <c r="W148" s="10">
        <f>HLOOKUP(REG_TRA_DEMANDS!W$3,'BY-Demands'!$J$5:$AK$14,MATCH($E148,'BY-Demands'!$I$5:$I$14,0),FALSE)*HLOOKUP(REG_TRA_DEMANDS!$F148,DEMANDS!$H$2:$CL$25,MATCH($E148,DEMANDS!$F$2:$F$25,0),FALSE)/HLOOKUP(2018,DEMANDS!$H$2:$CL$25,MATCH($E148,DEMANDS!$F$2:$F$25,0),FALSE)</f>
        <v>0.19387774633908161</v>
      </c>
      <c r="X148" s="10">
        <f>HLOOKUP(REG_TRA_DEMANDS!X$3,'BY-Demands'!$J$5:$AK$14,MATCH($E148,'BY-Demands'!$I$5:$I$14,0),FALSE)*HLOOKUP(REG_TRA_DEMANDS!$F148,DEMANDS!$H$2:$CL$25,MATCH($E148,DEMANDS!$F$2:$F$25,0),FALSE)/HLOOKUP(2018,DEMANDS!$H$2:$CL$25,MATCH($E148,DEMANDS!$F$2:$F$25,0),FALSE)</f>
        <v>0.14116902257362277</v>
      </c>
      <c r="Y148" s="10">
        <f>HLOOKUP(REG_TRA_DEMANDS!Y$3,'BY-Demands'!$J$5:$AK$14,MATCH($E148,'BY-Demands'!$I$5:$I$14,0),FALSE)*HLOOKUP(REG_TRA_DEMANDS!$F148,DEMANDS!$H$2:$CL$25,MATCH($E148,DEMANDS!$F$2:$F$25,0),FALSE)/HLOOKUP(2018,DEMANDS!$H$2:$CL$25,MATCH($E148,DEMANDS!$F$2:$F$25,0),FALSE)</f>
        <v>0.3135741945608726</v>
      </c>
      <c r="Z148" s="10">
        <f>HLOOKUP(REG_TRA_DEMANDS!Z$3,'BY-Demands'!$J$5:$AK$14,MATCH($E148,'BY-Demands'!$I$5:$I$14,0),FALSE)*HLOOKUP(REG_TRA_DEMANDS!$F148,DEMANDS!$H$2:$CL$25,MATCH($E148,DEMANDS!$F$2:$F$25,0),FALSE)/HLOOKUP(2018,DEMANDS!$H$2:$CL$25,MATCH($E148,DEMANDS!$F$2:$F$25,0),FALSE)</f>
        <v>3.8937647701325372E-2</v>
      </c>
      <c r="AA148" s="10">
        <f>HLOOKUP(REG_TRA_DEMANDS!AA$3,'BY-Demands'!$J$5:$AK$14,MATCH($E148,'BY-Demands'!$I$5:$I$14,0),FALSE)*HLOOKUP(REG_TRA_DEMANDS!$F148,DEMANDS!$H$2:$CL$25,MATCH($E148,DEMANDS!$F$2:$F$25,0),FALSE)/HLOOKUP(2018,DEMANDS!$H$2:$CL$25,MATCH($E148,DEMANDS!$F$2:$F$25,0),FALSE)</f>
        <v>0.1585830604343047</v>
      </c>
      <c r="AB148" s="10">
        <f>HLOOKUP(REG_TRA_DEMANDS!AB$3,'BY-Demands'!$J$5:$AK$14,MATCH($E148,'BY-Demands'!$I$5:$I$14,0),FALSE)*HLOOKUP(REG_TRA_DEMANDS!$F148,DEMANDS!$H$2:$CL$25,MATCH($E148,DEMANDS!$F$2:$F$25,0),FALSE)/HLOOKUP(2018,DEMANDS!$H$2:$CL$25,MATCH($E148,DEMANDS!$F$2:$F$25,0),FALSE)</f>
        <v>7.8429394995454385E-2</v>
      </c>
      <c r="AC148" s="10">
        <f>HLOOKUP(REG_TRA_DEMANDS!AC$3,'BY-Demands'!$J$5:$AK$14,MATCH($E148,'BY-Demands'!$I$5:$I$14,0),FALSE)*HLOOKUP(REG_TRA_DEMANDS!$F148,DEMANDS!$H$2:$CL$25,MATCH($E148,DEMANDS!$F$2:$F$25,0),FALSE)/HLOOKUP(2018,DEMANDS!$H$2:$CL$25,MATCH($E148,DEMANDS!$F$2:$F$25,0),FALSE)</f>
        <v>7.9633589505253843E-2</v>
      </c>
      <c r="AD148" s="10">
        <f>HLOOKUP(REG_TRA_DEMANDS!AD$3,'BY-Demands'!$J$5:$AK$14,MATCH($E148,'BY-Demands'!$I$5:$I$14,0),FALSE)*HLOOKUP(REG_TRA_DEMANDS!$F148,DEMANDS!$H$2:$CL$25,MATCH($E148,DEMANDS!$F$2:$F$25,0),FALSE)/HLOOKUP(2018,DEMANDS!$H$2:$CL$25,MATCH($E148,DEMANDS!$F$2:$F$25,0),FALSE)</f>
        <v>9.256379513469469E-2</v>
      </c>
      <c r="AE148" s="10">
        <f>HLOOKUP(REG_TRA_DEMANDS!AE$3,'BY-Demands'!$J$5:$AK$14,MATCH($E148,'BY-Demands'!$I$5:$I$14,0),FALSE)*HLOOKUP(REG_TRA_DEMANDS!$F148,DEMANDS!$H$2:$CL$25,MATCH($E148,DEMANDS!$F$2:$F$25,0),FALSE)/HLOOKUP(2018,DEMANDS!$H$2:$CL$25,MATCH($E148,DEMANDS!$F$2:$F$25,0),FALSE)</f>
        <v>0.19343908416144601</v>
      </c>
      <c r="AF148" s="10">
        <f>HLOOKUP(REG_TRA_DEMANDS!AF$3,'BY-Demands'!$J$5:$AK$14,MATCH($E148,'BY-Demands'!$I$5:$I$14,0),FALSE)*HLOOKUP(REG_TRA_DEMANDS!$F148,DEMANDS!$H$2:$CL$25,MATCH($E148,DEMANDS!$F$2:$F$25,0),FALSE)/HLOOKUP(2018,DEMANDS!$H$2:$CL$25,MATCH($E148,DEMANDS!$F$2:$F$25,0),FALSE)</f>
        <v>7.459201228915098E-2</v>
      </c>
    </row>
    <row r="149" spans="4:32" x14ac:dyDescent="0.25">
      <c r="D149" s="1" t="s">
        <v>8</v>
      </c>
      <c r="E149" s="1" t="str">
        <f>DEMANDS!$F$22</f>
        <v>TNAV</v>
      </c>
      <c r="F149" s="1">
        <v>2030</v>
      </c>
      <c r="G149" s="10">
        <f>HLOOKUP(REG_TRA_DEMANDS!G$3,'BY-Demands'!$J$5:$AK$14,MATCH($E149,'BY-Demands'!$I$5:$I$14,0),FALSE)*HLOOKUP(REG_TRA_DEMANDS!$F149,DEMANDS!$H$2:$CL$25,MATCH($E149,DEMANDS!$F$2:$F$25,0),FALSE)/HLOOKUP(2018,DEMANDS!$H$2:$CL$25,MATCH($E149,DEMANDS!$F$2:$F$25,0),FALSE)</f>
        <v>7.1311121771731364E-2</v>
      </c>
      <c r="H149" s="10">
        <f>HLOOKUP(REG_TRA_DEMANDS!H$3,'BY-Demands'!$J$5:$AK$14,MATCH($E149,'BY-Demands'!$I$5:$I$14,0),FALSE)*HLOOKUP(REG_TRA_DEMANDS!$F149,DEMANDS!$H$2:$CL$25,MATCH($E149,DEMANDS!$F$2:$F$25,0),FALSE)/HLOOKUP(2018,DEMANDS!$H$2:$CL$25,MATCH($E149,DEMANDS!$F$2:$F$25,0),FALSE)</f>
        <v>1.6876568839885906</v>
      </c>
      <c r="I149" s="10">
        <f>HLOOKUP(REG_TRA_DEMANDS!I$3,'BY-Demands'!$J$5:$AK$14,MATCH($E149,'BY-Demands'!$I$5:$I$14,0),FALSE)*HLOOKUP(REG_TRA_DEMANDS!$F149,DEMANDS!$H$2:$CL$25,MATCH($E149,DEMANDS!$F$2:$F$25,0),FALSE)/HLOOKUP(2018,DEMANDS!$H$2:$CL$25,MATCH($E149,DEMANDS!$F$2:$F$25,0),FALSE)</f>
        <v>0.27870107915930081</v>
      </c>
      <c r="J149" s="10">
        <f>HLOOKUP(REG_TRA_DEMANDS!J$3,'BY-Demands'!$J$5:$AK$14,MATCH($E149,'BY-Demands'!$I$5:$I$14,0),FALSE)*HLOOKUP(REG_TRA_DEMANDS!$F149,DEMANDS!$H$2:$CL$25,MATCH($E149,DEMANDS!$F$2:$F$25,0),FALSE)/HLOOKUP(2018,DEMANDS!$H$2:$CL$25,MATCH($E149,DEMANDS!$F$2:$F$25,0),FALSE)</f>
        <v>0.12429468902642533</v>
      </c>
      <c r="K149" s="10">
        <f>HLOOKUP(REG_TRA_DEMANDS!K$3,'BY-Demands'!$J$5:$AK$14,MATCH($E149,'BY-Demands'!$I$5:$I$14,0),FALSE)*HLOOKUP(REG_TRA_DEMANDS!$F149,DEMANDS!$H$2:$CL$25,MATCH($E149,DEMANDS!$F$2:$F$25,0),FALSE)/HLOOKUP(2018,DEMANDS!$H$2:$CL$25,MATCH($E149,DEMANDS!$F$2:$F$25,0),FALSE)</f>
        <v>0.10608863346975926</v>
      </c>
      <c r="L149" s="10">
        <f>HLOOKUP(REG_TRA_DEMANDS!L$3,'BY-Demands'!$J$5:$AK$14,MATCH($E149,'BY-Demands'!$I$5:$I$14,0),FALSE)*HLOOKUP(REG_TRA_DEMANDS!$F149,DEMANDS!$H$2:$CL$25,MATCH($E149,DEMANDS!$F$2:$F$25,0),FALSE)/HLOOKUP(2018,DEMANDS!$H$2:$CL$25,MATCH($E149,DEMANDS!$F$2:$F$25,0),FALSE)</f>
        <v>5.1196154713974089E-2</v>
      </c>
      <c r="M149" s="10">
        <f>HLOOKUP(REG_TRA_DEMANDS!M$3,'BY-Demands'!$J$5:$AK$14,MATCH($E149,'BY-Demands'!$I$5:$I$14,0),FALSE)*HLOOKUP(REG_TRA_DEMANDS!$F149,DEMANDS!$H$2:$CL$25,MATCH($E149,DEMANDS!$F$2:$F$25,0),FALSE)/HLOOKUP(2018,DEMANDS!$H$2:$CL$25,MATCH($E149,DEMANDS!$F$2:$F$25,0),FALSE)</f>
        <v>0.16143579390198537</v>
      </c>
      <c r="N149" s="10">
        <f>HLOOKUP(REG_TRA_DEMANDS!N$3,'BY-Demands'!$J$5:$AK$14,MATCH($E149,'BY-Demands'!$I$5:$I$14,0),FALSE)*HLOOKUP(REG_TRA_DEMANDS!$F149,DEMANDS!$H$2:$CL$25,MATCH($E149,DEMANDS!$F$2:$F$25,0),FALSE)/HLOOKUP(2018,DEMANDS!$H$2:$CL$25,MATCH($E149,DEMANDS!$F$2:$F$25,0),FALSE)</f>
        <v>0.2443056002748121</v>
      </c>
      <c r="O149" s="10">
        <f>HLOOKUP(REG_TRA_DEMANDS!O$3,'BY-Demands'!$J$5:$AK$14,MATCH($E149,'BY-Demands'!$I$5:$I$14,0),FALSE)*HLOOKUP(REG_TRA_DEMANDS!$F149,DEMANDS!$H$2:$CL$25,MATCH($E149,DEMANDS!$F$2:$F$25,0),FALSE)/HLOOKUP(2018,DEMANDS!$H$2:$CL$25,MATCH($E149,DEMANDS!$F$2:$F$25,0),FALSE)</f>
        <v>9.7651344840264706E-2</v>
      </c>
      <c r="P149" s="10">
        <f>HLOOKUP(REG_TRA_DEMANDS!P$3,'BY-Demands'!$J$5:$AK$14,MATCH($E149,'BY-Demands'!$I$5:$I$14,0),FALSE)*HLOOKUP(REG_TRA_DEMANDS!$F149,DEMANDS!$H$2:$CL$25,MATCH($E149,DEMANDS!$F$2:$F$25,0),FALSE)/HLOOKUP(2018,DEMANDS!$H$2:$CL$25,MATCH($E149,DEMANDS!$F$2:$F$25,0),FALSE)</f>
        <v>0.1111903372387515</v>
      </c>
      <c r="Q149" s="10">
        <f>HLOOKUP(REG_TRA_DEMANDS!Q$3,'BY-Demands'!$J$5:$AK$14,MATCH($E149,'BY-Demands'!$I$5:$I$14,0),FALSE)*HLOOKUP(REG_TRA_DEMANDS!$F149,DEMANDS!$H$2:$CL$25,MATCH($E149,DEMANDS!$F$2:$F$25,0),FALSE)/HLOOKUP(2018,DEMANDS!$H$2:$CL$25,MATCH($E149,DEMANDS!$F$2:$F$25,0),FALSE)</f>
        <v>0.18753677674958194</v>
      </c>
      <c r="R149" s="10">
        <f>HLOOKUP(REG_TRA_DEMANDS!R$3,'BY-Demands'!$J$5:$AK$14,MATCH($E149,'BY-Demands'!$I$5:$I$14,0),FALSE)*HLOOKUP(REG_TRA_DEMANDS!$F149,DEMANDS!$H$2:$CL$25,MATCH($E149,DEMANDS!$F$2:$F$25,0),FALSE)/HLOOKUP(2018,DEMANDS!$H$2:$CL$25,MATCH($E149,DEMANDS!$F$2:$F$25,0),FALSE)</f>
        <v>0.17839679825649613</v>
      </c>
      <c r="S149" s="10">
        <f>HLOOKUP(REG_TRA_DEMANDS!S$3,'BY-Demands'!$J$5:$AK$14,MATCH($E149,'BY-Demands'!$I$5:$I$14,0),FALSE)*HLOOKUP(REG_TRA_DEMANDS!$F149,DEMANDS!$H$2:$CL$25,MATCH($E149,DEMANDS!$F$2:$F$25,0),FALSE)/HLOOKUP(2018,DEMANDS!$H$2:$CL$25,MATCH($E149,DEMANDS!$F$2:$F$25,0),FALSE)</f>
        <v>0.14882620592200888</v>
      </c>
      <c r="T149" s="10">
        <f>HLOOKUP(REG_TRA_DEMANDS!T$3,'BY-Demands'!$J$5:$AK$14,MATCH($E149,'BY-Demands'!$I$5:$I$14,0),FALSE)*HLOOKUP(REG_TRA_DEMANDS!$F149,DEMANDS!$H$2:$CL$25,MATCH($E149,DEMANDS!$F$2:$F$25,0),FALSE)/HLOOKUP(2018,DEMANDS!$H$2:$CL$25,MATCH($E149,DEMANDS!$F$2:$F$25,0),FALSE)</f>
        <v>0.6799783259674046</v>
      </c>
      <c r="U149" s="10">
        <f>HLOOKUP(REG_TRA_DEMANDS!U$3,'BY-Demands'!$J$5:$AK$14,MATCH($E149,'BY-Demands'!$I$5:$I$14,0),FALSE)*HLOOKUP(REG_TRA_DEMANDS!$F149,DEMANDS!$H$2:$CL$25,MATCH($E149,DEMANDS!$F$2:$F$25,0),FALSE)/HLOOKUP(2018,DEMANDS!$H$2:$CL$25,MATCH($E149,DEMANDS!$F$2:$F$25,0),FALSE)</f>
        <v>0.18501285504702344</v>
      </c>
      <c r="V149" s="10">
        <f>HLOOKUP(REG_TRA_DEMANDS!V$3,'BY-Demands'!$J$5:$AK$14,MATCH($E149,'BY-Demands'!$I$5:$I$14,0),FALSE)*HLOOKUP(REG_TRA_DEMANDS!$F149,DEMANDS!$H$2:$CL$25,MATCH($E149,DEMANDS!$F$2:$F$25,0),FALSE)/HLOOKUP(2018,DEMANDS!$H$2:$CL$25,MATCH($E149,DEMANDS!$F$2:$F$25,0),FALSE)</f>
        <v>0.24412397811755615</v>
      </c>
      <c r="W149" s="10">
        <f>HLOOKUP(REG_TRA_DEMANDS!W$3,'BY-Demands'!$J$5:$AK$14,MATCH($E149,'BY-Demands'!$I$5:$I$14,0),FALSE)*HLOOKUP(REG_TRA_DEMANDS!$F149,DEMANDS!$H$2:$CL$25,MATCH($E149,DEMANDS!$F$2:$F$25,0),FALSE)/HLOOKUP(2018,DEMANDS!$H$2:$CL$25,MATCH($E149,DEMANDS!$F$2:$F$25,0),FALSE)</f>
        <v>0.19985075901154031</v>
      </c>
      <c r="X149" s="10">
        <f>HLOOKUP(REG_TRA_DEMANDS!X$3,'BY-Demands'!$J$5:$AK$14,MATCH($E149,'BY-Demands'!$I$5:$I$14,0),FALSE)*HLOOKUP(REG_TRA_DEMANDS!$F149,DEMANDS!$H$2:$CL$25,MATCH($E149,DEMANDS!$F$2:$F$25,0),FALSE)/HLOOKUP(2018,DEMANDS!$H$2:$CL$25,MATCH($E149,DEMANDS!$F$2:$F$25,0),FALSE)</f>
        <v>0.14551817752674534</v>
      </c>
      <c r="Y149" s="10">
        <f>HLOOKUP(REG_TRA_DEMANDS!Y$3,'BY-Demands'!$J$5:$AK$14,MATCH($E149,'BY-Demands'!$I$5:$I$14,0),FALSE)*HLOOKUP(REG_TRA_DEMANDS!$F149,DEMANDS!$H$2:$CL$25,MATCH($E149,DEMANDS!$F$2:$F$25,0),FALSE)/HLOOKUP(2018,DEMANDS!$H$2:$CL$25,MATCH($E149,DEMANDS!$F$2:$F$25,0),FALSE)</f>
        <v>0.32323483211848264</v>
      </c>
      <c r="Z149" s="10">
        <f>HLOOKUP(REG_TRA_DEMANDS!Z$3,'BY-Demands'!$J$5:$AK$14,MATCH($E149,'BY-Demands'!$I$5:$I$14,0),FALSE)*HLOOKUP(REG_TRA_DEMANDS!$F149,DEMANDS!$H$2:$CL$25,MATCH($E149,DEMANDS!$F$2:$F$25,0),FALSE)/HLOOKUP(2018,DEMANDS!$H$2:$CL$25,MATCH($E149,DEMANDS!$F$2:$F$25,0),FALSE)</f>
        <v>4.0137244186983868E-2</v>
      </c>
      <c r="AA149" s="10">
        <f>HLOOKUP(REG_TRA_DEMANDS!AA$3,'BY-Demands'!$J$5:$AK$14,MATCH($E149,'BY-Demands'!$I$5:$I$14,0),FALSE)*HLOOKUP(REG_TRA_DEMANDS!$F149,DEMANDS!$H$2:$CL$25,MATCH($E149,DEMANDS!$F$2:$F$25,0),FALSE)/HLOOKUP(2018,DEMANDS!$H$2:$CL$25,MATCH($E149,DEMANDS!$F$2:$F$25,0),FALSE)</f>
        <v>0.16346870949665121</v>
      </c>
      <c r="AB149" s="10">
        <f>HLOOKUP(REG_TRA_DEMANDS!AB$3,'BY-Demands'!$J$5:$AK$14,MATCH($E149,'BY-Demands'!$I$5:$I$14,0),FALSE)*HLOOKUP(REG_TRA_DEMANDS!$F149,DEMANDS!$H$2:$CL$25,MATCH($E149,DEMANDS!$F$2:$F$25,0),FALSE)/HLOOKUP(2018,DEMANDS!$H$2:$CL$25,MATCH($E149,DEMANDS!$F$2:$F$25,0),FALSE)</f>
        <v>8.0845658744372786E-2</v>
      </c>
      <c r="AC149" s="10">
        <f>HLOOKUP(REG_TRA_DEMANDS!AC$3,'BY-Demands'!$J$5:$AK$14,MATCH($E149,'BY-Demands'!$I$5:$I$14,0),FALSE)*HLOOKUP(REG_TRA_DEMANDS!$F149,DEMANDS!$H$2:$CL$25,MATCH($E149,DEMANDS!$F$2:$F$25,0),FALSE)/HLOOKUP(2018,DEMANDS!$H$2:$CL$25,MATCH($E149,DEMANDS!$F$2:$F$25,0),FALSE)</f>
        <v>8.2086952246722744E-2</v>
      </c>
      <c r="AD149" s="10">
        <f>HLOOKUP(REG_TRA_DEMANDS!AD$3,'BY-Demands'!$J$5:$AK$14,MATCH($E149,'BY-Demands'!$I$5:$I$14,0),FALSE)*HLOOKUP(REG_TRA_DEMANDS!$F149,DEMANDS!$H$2:$CL$25,MATCH($E149,DEMANDS!$F$2:$F$25,0),FALSE)/HLOOKUP(2018,DEMANDS!$H$2:$CL$25,MATCH($E149,DEMANDS!$F$2:$F$25,0),FALSE)</f>
        <v>9.5415513456112752E-2</v>
      </c>
      <c r="AE149" s="10">
        <f>HLOOKUP(REG_TRA_DEMANDS!AE$3,'BY-Demands'!$J$5:$AK$14,MATCH($E149,'BY-Demands'!$I$5:$I$14,0),FALSE)*HLOOKUP(REG_TRA_DEMANDS!$F149,DEMANDS!$H$2:$CL$25,MATCH($E149,DEMANDS!$F$2:$F$25,0),FALSE)/HLOOKUP(2018,DEMANDS!$H$2:$CL$25,MATCH($E149,DEMANDS!$F$2:$F$25,0),FALSE)</f>
        <v>0.19939858246830361</v>
      </c>
      <c r="AF149" s="10">
        <f>HLOOKUP(REG_TRA_DEMANDS!AF$3,'BY-Demands'!$J$5:$AK$14,MATCH($E149,'BY-Demands'!$I$5:$I$14,0),FALSE)*HLOOKUP(REG_TRA_DEMANDS!$F149,DEMANDS!$H$2:$CL$25,MATCH($E149,DEMANDS!$F$2:$F$25,0),FALSE)/HLOOKUP(2018,DEMANDS!$H$2:$CL$25,MATCH($E149,DEMANDS!$F$2:$F$25,0),FALSE)</f>
        <v>7.6890053415996307E-2</v>
      </c>
    </row>
    <row r="150" spans="4:32" x14ac:dyDescent="0.25">
      <c r="D150" s="1" t="s">
        <v>8</v>
      </c>
      <c r="E150" s="1" t="str">
        <f>DEMANDS!$F$22</f>
        <v>TNAV</v>
      </c>
      <c r="F150" s="1">
        <v>2031</v>
      </c>
      <c r="G150" s="10">
        <f>HLOOKUP(REG_TRA_DEMANDS!G$3,'BY-Demands'!$J$5:$AK$14,MATCH($E150,'BY-Demands'!$I$5:$I$14,0),FALSE)*HLOOKUP(REG_TRA_DEMANDS!$F150,DEMANDS!$H$2:$CL$25,MATCH($E150,DEMANDS!$F$2:$F$25,0),FALSE)/HLOOKUP(2018,DEMANDS!$H$2:$CL$25,MATCH($E150,DEMANDS!$F$2:$F$25,0),FALSE)</f>
        <v>7.3477456164221563E-2</v>
      </c>
      <c r="H150" s="10">
        <f>HLOOKUP(REG_TRA_DEMANDS!H$3,'BY-Demands'!$J$5:$AK$14,MATCH($E150,'BY-Demands'!$I$5:$I$14,0),FALSE)*HLOOKUP(REG_TRA_DEMANDS!$F150,DEMANDS!$H$2:$CL$25,MATCH($E150,DEMANDS!$F$2:$F$25,0),FALSE)/HLOOKUP(2018,DEMANDS!$H$2:$CL$25,MATCH($E150,DEMANDS!$F$2:$F$25,0),FALSE)</f>
        <v>1.7389255929875931</v>
      </c>
      <c r="I150" s="10">
        <f>HLOOKUP(REG_TRA_DEMANDS!I$3,'BY-Demands'!$J$5:$AK$14,MATCH($E150,'BY-Demands'!$I$5:$I$14,0),FALSE)*HLOOKUP(REG_TRA_DEMANDS!$F150,DEMANDS!$H$2:$CL$25,MATCH($E150,DEMANDS!$F$2:$F$25,0),FALSE)/HLOOKUP(2018,DEMANDS!$H$2:$CL$25,MATCH($E150,DEMANDS!$F$2:$F$25,0),FALSE)</f>
        <v>0.28716763694168401</v>
      </c>
      <c r="J150" s="10">
        <f>HLOOKUP(REG_TRA_DEMANDS!J$3,'BY-Demands'!$J$5:$AK$14,MATCH($E150,'BY-Demands'!$I$5:$I$14,0),FALSE)*HLOOKUP(REG_TRA_DEMANDS!$F150,DEMANDS!$H$2:$CL$25,MATCH($E150,DEMANDS!$F$2:$F$25,0),FALSE)/HLOOKUP(2018,DEMANDS!$H$2:$CL$25,MATCH($E150,DEMANDS!$F$2:$F$25,0),FALSE)</f>
        <v>0.12807059176013549</v>
      </c>
      <c r="K150" s="10">
        <f>HLOOKUP(REG_TRA_DEMANDS!K$3,'BY-Demands'!$J$5:$AK$14,MATCH($E150,'BY-Demands'!$I$5:$I$14,0),FALSE)*HLOOKUP(REG_TRA_DEMANDS!$F150,DEMANDS!$H$2:$CL$25,MATCH($E150,DEMANDS!$F$2:$F$25,0),FALSE)/HLOOKUP(2018,DEMANDS!$H$2:$CL$25,MATCH($E150,DEMANDS!$F$2:$F$25,0),FALSE)</f>
        <v>0.10931146112451831</v>
      </c>
      <c r="L150" s="10">
        <f>HLOOKUP(REG_TRA_DEMANDS!L$3,'BY-Demands'!$J$5:$AK$14,MATCH($E150,'BY-Demands'!$I$5:$I$14,0),FALSE)*HLOOKUP(REG_TRA_DEMANDS!$F150,DEMANDS!$H$2:$CL$25,MATCH($E150,DEMANDS!$F$2:$F$25,0),FALSE)/HLOOKUP(2018,DEMANDS!$H$2:$CL$25,MATCH($E150,DEMANDS!$F$2:$F$25,0),FALSE)</f>
        <v>5.2751423905716029E-2</v>
      </c>
      <c r="M150" s="10">
        <f>HLOOKUP(REG_TRA_DEMANDS!M$3,'BY-Demands'!$J$5:$AK$14,MATCH($E150,'BY-Demands'!$I$5:$I$14,0),FALSE)*HLOOKUP(REG_TRA_DEMANDS!$F150,DEMANDS!$H$2:$CL$25,MATCH($E150,DEMANDS!$F$2:$F$25,0),FALSE)/HLOOKUP(2018,DEMANDS!$H$2:$CL$25,MATCH($E150,DEMANDS!$F$2:$F$25,0),FALSE)</f>
        <v>0.16633999262751242</v>
      </c>
      <c r="N150" s="10">
        <f>HLOOKUP(REG_TRA_DEMANDS!N$3,'BY-Demands'!$J$5:$AK$14,MATCH($E150,'BY-Demands'!$I$5:$I$14,0),FALSE)*HLOOKUP(REG_TRA_DEMANDS!$F150,DEMANDS!$H$2:$CL$25,MATCH($E150,DEMANDS!$F$2:$F$25,0),FALSE)/HLOOKUP(2018,DEMANDS!$H$2:$CL$25,MATCH($E150,DEMANDS!$F$2:$F$25,0),FALSE)</f>
        <v>0.25172727042953807</v>
      </c>
      <c r="O150" s="10">
        <f>HLOOKUP(REG_TRA_DEMANDS!O$3,'BY-Demands'!$J$5:$AK$14,MATCH($E150,'BY-Demands'!$I$5:$I$14,0),FALSE)*HLOOKUP(REG_TRA_DEMANDS!$F150,DEMANDS!$H$2:$CL$25,MATCH($E150,DEMANDS!$F$2:$F$25,0),FALSE)/HLOOKUP(2018,DEMANDS!$H$2:$CL$25,MATCH($E150,DEMANDS!$F$2:$F$25,0),FALSE)</f>
        <v>0.10061785920078124</v>
      </c>
      <c r="P150" s="10">
        <f>HLOOKUP(REG_TRA_DEMANDS!P$3,'BY-Demands'!$J$5:$AK$14,MATCH($E150,'BY-Demands'!$I$5:$I$14,0),FALSE)*HLOOKUP(REG_TRA_DEMANDS!$F150,DEMANDS!$H$2:$CL$25,MATCH($E150,DEMANDS!$F$2:$F$25,0),FALSE)/HLOOKUP(2018,DEMANDS!$H$2:$CL$25,MATCH($E150,DEMANDS!$F$2:$F$25,0),FALSE)</f>
        <v>0.11456814767965215</v>
      </c>
      <c r="Q150" s="10">
        <f>HLOOKUP(REG_TRA_DEMANDS!Q$3,'BY-Demands'!$J$5:$AK$14,MATCH($E150,'BY-Demands'!$I$5:$I$14,0),FALSE)*HLOOKUP(REG_TRA_DEMANDS!$F150,DEMANDS!$H$2:$CL$25,MATCH($E150,DEMANDS!$F$2:$F$25,0),FALSE)/HLOOKUP(2018,DEMANDS!$H$2:$CL$25,MATCH($E150,DEMANDS!$F$2:$F$25,0),FALSE)</f>
        <v>0.19323388765228022</v>
      </c>
      <c r="R150" s="10">
        <f>HLOOKUP(REG_TRA_DEMANDS!R$3,'BY-Demands'!$J$5:$AK$14,MATCH($E150,'BY-Demands'!$I$5:$I$14,0),FALSE)*HLOOKUP(REG_TRA_DEMANDS!$F150,DEMANDS!$H$2:$CL$25,MATCH($E150,DEMANDS!$F$2:$F$25,0),FALSE)/HLOOKUP(2018,DEMANDS!$H$2:$CL$25,MATCH($E150,DEMANDS!$F$2:$F$25,0),FALSE)</f>
        <v>0.18381624910751868</v>
      </c>
      <c r="S150" s="10">
        <f>HLOOKUP(REG_TRA_DEMANDS!S$3,'BY-Demands'!$J$5:$AK$14,MATCH($E150,'BY-Demands'!$I$5:$I$14,0),FALSE)*HLOOKUP(REG_TRA_DEMANDS!$F150,DEMANDS!$H$2:$CL$25,MATCH($E150,DEMANDS!$F$2:$F$25,0),FALSE)/HLOOKUP(2018,DEMANDS!$H$2:$CL$25,MATCH($E150,DEMANDS!$F$2:$F$25,0),FALSE)</f>
        <v>0.15334734260282998</v>
      </c>
      <c r="T150" s="10">
        <f>HLOOKUP(REG_TRA_DEMANDS!T$3,'BY-Demands'!$J$5:$AK$14,MATCH($E150,'BY-Demands'!$I$5:$I$14,0),FALSE)*HLOOKUP(REG_TRA_DEMANDS!$F150,DEMANDS!$H$2:$CL$25,MATCH($E150,DEMANDS!$F$2:$F$25,0),FALSE)/HLOOKUP(2018,DEMANDS!$H$2:$CL$25,MATCH($E150,DEMANDS!$F$2:$F$25,0),FALSE)</f>
        <v>0.70063513793575938</v>
      </c>
      <c r="U150" s="10">
        <f>HLOOKUP(REG_TRA_DEMANDS!U$3,'BY-Demands'!$J$5:$AK$14,MATCH($E150,'BY-Demands'!$I$5:$I$14,0),FALSE)*HLOOKUP(REG_TRA_DEMANDS!$F150,DEMANDS!$H$2:$CL$25,MATCH($E150,DEMANDS!$F$2:$F$25,0),FALSE)/HLOOKUP(2018,DEMANDS!$H$2:$CL$25,MATCH($E150,DEMANDS!$F$2:$F$25,0),FALSE)</f>
        <v>0.19063329265876289</v>
      </c>
      <c r="V150" s="10">
        <f>HLOOKUP(REG_TRA_DEMANDS!V$3,'BY-Demands'!$J$5:$AK$14,MATCH($E150,'BY-Demands'!$I$5:$I$14,0),FALSE)*HLOOKUP(REG_TRA_DEMANDS!$F150,DEMANDS!$H$2:$CL$25,MATCH($E150,DEMANDS!$F$2:$F$25,0),FALSE)/HLOOKUP(2018,DEMANDS!$H$2:$CL$25,MATCH($E150,DEMANDS!$F$2:$F$25,0),FALSE)</f>
        <v>0.251540130839434</v>
      </c>
      <c r="W150" s="10">
        <f>HLOOKUP(REG_TRA_DEMANDS!W$3,'BY-Demands'!$J$5:$AK$14,MATCH($E150,'BY-Demands'!$I$5:$I$14,0),FALSE)*HLOOKUP(REG_TRA_DEMANDS!$F150,DEMANDS!$H$2:$CL$25,MATCH($E150,DEMANDS!$F$2:$F$25,0),FALSE)/HLOOKUP(2018,DEMANDS!$H$2:$CL$25,MATCH($E150,DEMANDS!$F$2:$F$25,0),FALSE)</f>
        <v>0.20592195186134341</v>
      </c>
      <c r="X150" s="10">
        <f>HLOOKUP(REG_TRA_DEMANDS!X$3,'BY-Demands'!$J$5:$AK$14,MATCH($E150,'BY-Demands'!$I$5:$I$14,0),FALSE)*HLOOKUP(REG_TRA_DEMANDS!$F150,DEMANDS!$H$2:$CL$25,MATCH($E150,DEMANDS!$F$2:$F$25,0),FALSE)/HLOOKUP(2018,DEMANDS!$H$2:$CL$25,MATCH($E150,DEMANDS!$F$2:$F$25,0),FALSE)</f>
        <v>0.14993882082720805</v>
      </c>
      <c r="Y150" s="10">
        <f>HLOOKUP(REG_TRA_DEMANDS!Y$3,'BY-Demands'!$J$5:$AK$14,MATCH($E150,'BY-Demands'!$I$5:$I$14,0),FALSE)*HLOOKUP(REG_TRA_DEMANDS!$F150,DEMANDS!$H$2:$CL$25,MATCH($E150,DEMANDS!$F$2:$F$25,0),FALSE)/HLOOKUP(2018,DEMANDS!$H$2:$CL$25,MATCH($E150,DEMANDS!$F$2:$F$25,0),FALSE)</f>
        <v>0.33305426443523306</v>
      </c>
      <c r="Z150" s="10">
        <f>HLOOKUP(REG_TRA_DEMANDS!Z$3,'BY-Demands'!$J$5:$AK$14,MATCH($E150,'BY-Demands'!$I$5:$I$14,0),FALSE)*HLOOKUP(REG_TRA_DEMANDS!$F150,DEMANDS!$H$2:$CL$25,MATCH($E150,DEMANDS!$F$2:$F$25,0),FALSE)/HLOOKUP(2018,DEMANDS!$H$2:$CL$25,MATCH($E150,DEMANDS!$F$2:$F$25,0),FALSE)</f>
        <v>4.135655879516479E-2</v>
      </c>
      <c r="AA150" s="10">
        <f>HLOOKUP(REG_TRA_DEMANDS!AA$3,'BY-Demands'!$J$5:$AK$14,MATCH($E150,'BY-Demands'!$I$5:$I$14,0),FALSE)*HLOOKUP(REG_TRA_DEMANDS!$F150,DEMANDS!$H$2:$CL$25,MATCH($E150,DEMANDS!$F$2:$F$25,0),FALSE)/HLOOKUP(2018,DEMANDS!$H$2:$CL$25,MATCH($E150,DEMANDS!$F$2:$F$25,0),FALSE)</f>
        <v>0.16843466541881658</v>
      </c>
      <c r="AB150" s="10">
        <f>HLOOKUP(REG_TRA_DEMANDS!AB$3,'BY-Demands'!$J$5:$AK$14,MATCH($E150,'BY-Demands'!$I$5:$I$14,0),FALSE)*HLOOKUP(REG_TRA_DEMANDS!$F150,DEMANDS!$H$2:$CL$25,MATCH($E150,DEMANDS!$F$2:$F$25,0),FALSE)/HLOOKUP(2018,DEMANDS!$H$2:$CL$25,MATCH($E150,DEMANDS!$F$2:$F$25,0),FALSE)</f>
        <v>8.3301639335760527E-2</v>
      </c>
      <c r="AC150" s="10">
        <f>HLOOKUP(REG_TRA_DEMANDS!AC$3,'BY-Demands'!$J$5:$AK$14,MATCH($E150,'BY-Demands'!$I$5:$I$14,0),FALSE)*HLOOKUP(REG_TRA_DEMANDS!$F150,DEMANDS!$H$2:$CL$25,MATCH($E150,DEMANDS!$F$2:$F$25,0),FALSE)/HLOOKUP(2018,DEMANDS!$H$2:$CL$25,MATCH($E150,DEMANDS!$F$2:$F$25,0),FALSE)</f>
        <v>8.4580641637783047E-2</v>
      </c>
      <c r="AD150" s="10">
        <f>HLOOKUP(REG_TRA_DEMANDS!AD$3,'BY-Demands'!$J$5:$AK$14,MATCH($E150,'BY-Demands'!$I$5:$I$14,0),FALSE)*HLOOKUP(REG_TRA_DEMANDS!$F150,DEMANDS!$H$2:$CL$25,MATCH($E150,DEMANDS!$F$2:$F$25,0),FALSE)/HLOOKUP(2018,DEMANDS!$H$2:$CL$25,MATCH($E150,DEMANDS!$F$2:$F$25,0),FALSE)</f>
        <v>9.8314106315705502E-2</v>
      </c>
      <c r="AE150" s="10">
        <f>HLOOKUP(REG_TRA_DEMANDS!AE$3,'BY-Demands'!$J$5:$AK$14,MATCH($E150,'BY-Demands'!$I$5:$I$14,0),FALSE)*HLOOKUP(REG_TRA_DEMANDS!$F150,DEMANDS!$H$2:$CL$25,MATCH($E150,DEMANDS!$F$2:$F$25,0),FALSE)/HLOOKUP(2018,DEMANDS!$H$2:$CL$25,MATCH($E150,DEMANDS!$F$2:$F$25,0),FALSE)</f>
        <v>0.20545603881287783</v>
      </c>
      <c r="AF150" s="10">
        <f>HLOOKUP(REG_TRA_DEMANDS!AF$3,'BY-Demands'!$J$5:$AK$14,MATCH($E150,'BY-Demands'!$I$5:$I$14,0),FALSE)*HLOOKUP(REG_TRA_DEMANDS!$F150,DEMANDS!$H$2:$CL$25,MATCH($E150,DEMANDS!$F$2:$F$25,0),FALSE)/HLOOKUP(2018,DEMANDS!$H$2:$CL$25,MATCH($E150,DEMANDS!$F$2:$F$25,0),FALSE)</f>
        <v>7.9225868125077384E-2</v>
      </c>
    </row>
    <row r="151" spans="4:32" x14ac:dyDescent="0.25">
      <c r="D151" s="1" t="s">
        <v>8</v>
      </c>
      <c r="E151" s="1" t="str">
        <f>DEMANDS!$F$22</f>
        <v>TNAV</v>
      </c>
      <c r="F151" s="1">
        <v>2032</v>
      </c>
      <c r="G151" s="10">
        <f>HLOOKUP(REG_TRA_DEMANDS!G$3,'BY-Demands'!$J$5:$AK$14,MATCH($E151,'BY-Demands'!$I$5:$I$14,0),FALSE)*HLOOKUP(REG_TRA_DEMANDS!$F151,DEMANDS!$H$2:$CL$25,MATCH($E151,DEMANDS!$F$2:$F$25,0),FALSE)/HLOOKUP(2018,DEMANDS!$H$2:$CL$25,MATCH($E151,DEMANDS!$F$2:$F$25,0),FALSE)</f>
        <v>7.5679468827348759E-2</v>
      </c>
      <c r="H151" s="10">
        <f>HLOOKUP(REG_TRA_DEMANDS!H$3,'BY-Demands'!$J$5:$AK$14,MATCH($E151,'BY-Demands'!$I$5:$I$14,0),FALSE)*HLOOKUP(REG_TRA_DEMANDS!$F151,DEMANDS!$H$2:$CL$25,MATCH($E151,DEMANDS!$F$2:$F$25,0),FALSE)/HLOOKUP(2018,DEMANDS!$H$2:$CL$25,MATCH($E151,DEMANDS!$F$2:$F$25,0),FALSE)</f>
        <v>1.7910386678800685</v>
      </c>
      <c r="I151" s="10">
        <f>HLOOKUP(REG_TRA_DEMANDS!I$3,'BY-Demands'!$J$5:$AK$14,MATCH($E151,'BY-Demands'!$I$5:$I$14,0),FALSE)*HLOOKUP(REG_TRA_DEMANDS!$F151,DEMANDS!$H$2:$CL$25,MATCH($E151,DEMANDS!$F$2:$F$25,0),FALSE)/HLOOKUP(2018,DEMANDS!$H$2:$CL$25,MATCH($E151,DEMANDS!$F$2:$F$25,0),FALSE)</f>
        <v>0.29577363401883661</v>
      </c>
      <c r="J151" s="10">
        <f>HLOOKUP(REG_TRA_DEMANDS!J$3,'BY-Demands'!$J$5:$AK$14,MATCH($E151,'BY-Demands'!$I$5:$I$14,0),FALSE)*HLOOKUP(REG_TRA_DEMANDS!$F151,DEMANDS!$H$2:$CL$25,MATCH($E151,DEMANDS!$F$2:$F$25,0),FALSE)/HLOOKUP(2018,DEMANDS!$H$2:$CL$25,MATCH($E151,DEMANDS!$F$2:$F$25,0),FALSE)</f>
        <v>0.13190868142126522</v>
      </c>
      <c r="K151" s="10">
        <f>HLOOKUP(REG_TRA_DEMANDS!K$3,'BY-Demands'!$J$5:$AK$14,MATCH($E151,'BY-Demands'!$I$5:$I$14,0),FALSE)*HLOOKUP(REG_TRA_DEMANDS!$F151,DEMANDS!$H$2:$CL$25,MATCH($E151,DEMANDS!$F$2:$F$25,0),FALSE)/HLOOKUP(2018,DEMANDS!$H$2:$CL$25,MATCH($E151,DEMANDS!$F$2:$F$25,0),FALSE)</f>
        <v>0.11258736688101526</v>
      </c>
      <c r="L151" s="10">
        <f>HLOOKUP(REG_TRA_DEMANDS!L$3,'BY-Demands'!$J$5:$AK$14,MATCH($E151,'BY-Demands'!$I$5:$I$14,0),FALSE)*HLOOKUP(REG_TRA_DEMANDS!$F151,DEMANDS!$H$2:$CL$25,MATCH($E151,DEMANDS!$F$2:$F$25,0),FALSE)/HLOOKUP(2018,DEMANDS!$H$2:$CL$25,MATCH($E151,DEMANDS!$F$2:$F$25,0),FALSE)</f>
        <v>5.433230747875048E-2</v>
      </c>
      <c r="M151" s="10">
        <f>HLOOKUP(REG_TRA_DEMANDS!M$3,'BY-Demands'!$J$5:$AK$14,MATCH($E151,'BY-Demands'!$I$5:$I$14,0),FALSE)*HLOOKUP(REG_TRA_DEMANDS!$F151,DEMANDS!$H$2:$CL$25,MATCH($E151,DEMANDS!$F$2:$F$25,0),FALSE)/HLOOKUP(2018,DEMANDS!$H$2:$CL$25,MATCH($E151,DEMANDS!$F$2:$F$25,0),FALSE)</f>
        <v>0.17132496066085898</v>
      </c>
      <c r="N151" s="10">
        <f>HLOOKUP(REG_TRA_DEMANDS!N$3,'BY-Demands'!$J$5:$AK$14,MATCH($E151,'BY-Demands'!$I$5:$I$14,0),FALSE)*HLOOKUP(REG_TRA_DEMANDS!$F151,DEMANDS!$H$2:$CL$25,MATCH($E151,DEMANDS!$F$2:$F$25,0),FALSE)/HLOOKUP(2018,DEMANDS!$H$2:$CL$25,MATCH($E151,DEMANDS!$F$2:$F$25,0),FALSE)</f>
        <v>0.25927117118600163</v>
      </c>
      <c r="O151" s="10">
        <f>HLOOKUP(REG_TRA_DEMANDS!O$3,'BY-Demands'!$J$5:$AK$14,MATCH($E151,'BY-Demands'!$I$5:$I$14,0),FALSE)*HLOOKUP(REG_TRA_DEMANDS!$F151,DEMANDS!$H$2:$CL$25,MATCH($E151,DEMANDS!$F$2:$F$25,0),FALSE)/HLOOKUP(2018,DEMANDS!$H$2:$CL$25,MATCH($E151,DEMANDS!$F$2:$F$25,0),FALSE)</f>
        <v>0.10363323033178067</v>
      </c>
      <c r="P151" s="10">
        <f>HLOOKUP(REG_TRA_DEMANDS!P$3,'BY-Demands'!$J$5:$AK$14,MATCH($E151,'BY-Demands'!$I$5:$I$14,0),FALSE)*HLOOKUP(REG_TRA_DEMANDS!$F151,DEMANDS!$H$2:$CL$25,MATCH($E151,DEMANDS!$F$2:$F$25,0),FALSE)/HLOOKUP(2018,DEMANDS!$H$2:$CL$25,MATCH($E151,DEMANDS!$F$2:$F$25,0),FALSE)</f>
        <v>0.11800158869886455</v>
      </c>
      <c r="Q151" s="10">
        <f>HLOOKUP(REG_TRA_DEMANDS!Q$3,'BY-Demands'!$J$5:$AK$14,MATCH($E151,'BY-Demands'!$I$5:$I$14,0),FALSE)*HLOOKUP(REG_TRA_DEMANDS!$F151,DEMANDS!$H$2:$CL$25,MATCH($E151,DEMANDS!$F$2:$F$25,0),FALSE)/HLOOKUP(2018,DEMANDS!$H$2:$CL$25,MATCH($E151,DEMANDS!$F$2:$F$25,0),FALSE)</f>
        <v>0.19902482666634488</v>
      </c>
      <c r="R151" s="10">
        <f>HLOOKUP(REG_TRA_DEMANDS!R$3,'BY-Demands'!$J$5:$AK$14,MATCH($E151,'BY-Demands'!$I$5:$I$14,0),FALSE)*HLOOKUP(REG_TRA_DEMANDS!$F151,DEMANDS!$H$2:$CL$25,MATCH($E151,DEMANDS!$F$2:$F$25,0),FALSE)/HLOOKUP(2018,DEMANDS!$H$2:$CL$25,MATCH($E151,DEMANDS!$F$2:$F$25,0),FALSE)</f>
        <v>0.18932495516994211</v>
      </c>
      <c r="S151" s="10">
        <f>HLOOKUP(REG_TRA_DEMANDS!S$3,'BY-Demands'!$J$5:$AK$14,MATCH($E151,'BY-Demands'!$I$5:$I$14,0),FALSE)*HLOOKUP(REG_TRA_DEMANDS!$F151,DEMANDS!$H$2:$CL$25,MATCH($E151,DEMANDS!$F$2:$F$25,0),FALSE)/HLOOKUP(2018,DEMANDS!$H$2:$CL$25,MATCH($E151,DEMANDS!$F$2:$F$25,0),FALSE)</f>
        <v>0.15794293978182919</v>
      </c>
      <c r="T151" s="10">
        <f>HLOOKUP(REG_TRA_DEMANDS!T$3,'BY-Demands'!$J$5:$AK$14,MATCH($E151,'BY-Demands'!$I$5:$I$14,0),FALSE)*HLOOKUP(REG_TRA_DEMANDS!$F151,DEMANDS!$H$2:$CL$25,MATCH($E151,DEMANDS!$F$2:$F$25,0),FALSE)/HLOOKUP(2018,DEMANDS!$H$2:$CL$25,MATCH($E151,DEMANDS!$F$2:$F$25,0),FALSE)</f>
        <v>0.72163215561310301</v>
      </c>
      <c r="U151" s="10">
        <f>HLOOKUP(REG_TRA_DEMANDS!U$3,'BY-Demands'!$J$5:$AK$14,MATCH($E151,'BY-Demands'!$I$5:$I$14,0),FALSE)*HLOOKUP(REG_TRA_DEMANDS!$F151,DEMANDS!$H$2:$CL$25,MATCH($E151,DEMANDS!$F$2:$F$25,0),FALSE)/HLOOKUP(2018,DEMANDS!$H$2:$CL$25,MATCH($E151,DEMANDS!$F$2:$F$25,0),FALSE)</f>
        <v>0.19634629561724895</v>
      </c>
      <c r="V151" s="10">
        <f>HLOOKUP(REG_TRA_DEMANDS!V$3,'BY-Demands'!$J$5:$AK$14,MATCH($E151,'BY-Demands'!$I$5:$I$14,0),FALSE)*HLOOKUP(REG_TRA_DEMANDS!$F151,DEMANDS!$H$2:$CL$25,MATCH($E151,DEMANDS!$F$2:$F$25,0),FALSE)/HLOOKUP(2018,DEMANDS!$H$2:$CL$25,MATCH($E151,DEMANDS!$F$2:$F$25,0),FALSE)</f>
        <v>0.25907842329413133</v>
      </c>
      <c r="W151" s="10">
        <f>HLOOKUP(REG_TRA_DEMANDS!W$3,'BY-Demands'!$J$5:$AK$14,MATCH($E151,'BY-Demands'!$I$5:$I$14,0),FALSE)*HLOOKUP(REG_TRA_DEMANDS!$F151,DEMANDS!$H$2:$CL$25,MATCH($E151,DEMANDS!$F$2:$F$25,0),FALSE)/HLOOKUP(2018,DEMANDS!$H$2:$CL$25,MATCH($E151,DEMANDS!$F$2:$F$25,0),FALSE)</f>
        <v>0.21209313373515656</v>
      </c>
      <c r="X151" s="10">
        <f>HLOOKUP(REG_TRA_DEMANDS!X$3,'BY-Demands'!$J$5:$AK$14,MATCH($E151,'BY-Demands'!$I$5:$I$14,0),FALSE)*HLOOKUP(REG_TRA_DEMANDS!$F151,DEMANDS!$H$2:$CL$25,MATCH($E151,DEMANDS!$F$2:$F$25,0),FALSE)/HLOOKUP(2018,DEMANDS!$H$2:$CL$25,MATCH($E151,DEMANDS!$F$2:$F$25,0),FALSE)</f>
        <v>0.15443226955817593</v>
      </c>
      <c r="Y151" s="10">
        <f>HLOOKUP(REG_TRA_DEMANDS!Y$3,'BY-Demands'!$J$5:$AK$14,MATCH($E151,'BY-Demands'!$I$5:$I$14,0),FALSE)*HLOOKUP(REG_TRA_DEMANDS!$F151,DEMANDS!$H$2:$CL$25,MATCH($E151,DEMANDS!$F$2:$F$25,0),FALSE)/HLOOKUP(2018,DEMANDS!$H$2:$CL$25,MATCH($E151,DEMANDS!$F$2:$F$25,0),FALSE)</f>
        <v>0.34303541710545854</v>
      </c>
      <c r="Z151" s="10">
        <f>HLOOKUP(REG_TRA_DEMANDS!Z$3,'BY-Demands'!$J$5:$AK$14,MATCH($E151,'BY-Demands'!$I$5:$I$14,0),FALSE)*HLOOKUP(REG_TRA_DEMANDS!$F151,DEMANDS!$H$2:$CL$25,MATCH($E151,DEMANDS!$F$2:$F$25,0),FALSE)/HLOOKUP(2018,DEMANDS!$H$2:$CL$25,MATCH($E151,DEMANDS!$F$2:$F$25,0),FALSE)</f>
        <v>4.2595954807552329E-2</v>
      </c>
      <c r="AA151" s="10">
        <f>HLOOKUP(REG_TRA_DEMANDS!AA$3,'BY-Demands'!$J$5:$AK$14,MATCH($E151,'BY-Demands'!$I$5:$I$14,0),FALSE)*HLOOKUP(REG_TRA_DEMANDS!$F151,DEMANDS!$H$2:$CL$25,MATCH($E151,DEMANDS!$F$2:$F$25,0),FALSE)/HLOOKUP(2018,DEMANDS!$H$2:$CL$25,MATCH($E151,DEMANDS!$F$2:$F$25,0),FALSE)</f>
        <v>0.17348240775400139</v>
      </c>
      <c r="AB151" s="10">
        <f>HLOOKUP(REG_TRA_DEMANDS!AB$3,'BY-Demands'!$J$5:$AK$14,MATCH($E151,'BY-Demands'!$I$5:$I$14,0),FALSE)*HLOOKUP(REG_TRA_DEMANDS!$F151,DEMANDS!$H$2:$CL$25,MATCH($E151,DEMANDS!$F$2:$F$25,0),FALSE)/HLOOKUP(2018,DEMANDS!$H$2:$CL$25,MATCH($E151,DEMANDS!$F$2:$F$25,0),FALSE)</f>
        <v>8.5798068502641739E-2</v>
      </c>
      <c r="AC151" s="10">
        <f>HLOOKUP(REG_TRA_DEMANDS!AC$3,'BY-Demands'!$J$5:$AK$14,MATCH($E151,'BY-Demands'!$I$5:$I$14,0),FALSE)*HLOOKUP(REG_TRA_DEMANDS!$F151,DEMANDS!$H$2:$CL$25,MATCH($E151,DEMANDS!$F$2:$F$25,0),FALSE)/HLOOKUP(2018,DEMANDS!$H$2:$CL$25,MATCH($E151,DEMANDS!$F$2:$F$25,0),FALSE)</f>
        <v>8.711540064639052E-2</v>
      </c>
      <c r="AD151" s="10">
        <f>HLOOKUP(REG_TRA_DEMANDS!AD$3,'BY-Demands'!$J$5:$AK$14,MATCH($E151,'BY-Demands'!$I$5:$I$14,0),FALSE)*HLOOKUP(REG_TRA_DEMANDS!$F151,DEMANDS!$H$2:$CL$25,MATCH($E151,DEMANDS!$F$2:$F$25,0),FALSE)/HLOOKUP(2018,DEMANDS!$H$2:$CL$25,MATCH($E151,DEMANDS!$F$2:$F$25,0),FALSE)</f>
        <v>0.1012604373180658</v>
      </c>
      <c r="AE151" s="10">
        <f>HLOOKUP(REG_TRA_DEMANDS!AE$3,'BY-Demands'!$J$5:$AK$14,MATCH($E151,'BY-Demands'!$I$5:$I$14,0),FALSE)*HLOOKUP(REG_TRA_DEMANDS!$F151,DEMANDS!$H$2:$CL$25,MATCH($E151,DEMANDS!$F$2:$F$25,0),FALSE)/HLOOKUP(2018,DEMANDS!$H$2:$CL$25,MATCH($E151,DEMANDS!$F$2:$F$25,0),FALSE)</f>
        <v>0.21161325794919034</v>
      </c>
      <c r="AF151" s="10">
        <f>HLOOKUP(REG_TRA_DEMANDS!AF$3,'BY-Demands'!$J$5:$AK$14,MATCH($E151,'BY-Demands'!$I$5:$I$14,0),FALSE)*HLOOKUP(REG_TRA_DEMANDS!$F151,DEMANDS!$H$2:$CL$25,MATCH($E151,DEMANDS!$F$2:$F$25,0),FALSE)/HLOOKUP(2018,DEMANDS!$H$2:$CL$25,MATCH($E151,DEMANDS!$F$2:$F$25,0),FALSE)</f>
        <v>8.1600152347285029E-2</v>
      </c>
    </row>
    <row r="152" spans="4:32" x14ac:dyDescent="0.25">
      <c r="D152" s="1" t="s">
        <v>8</v>
      </c>
      <c r="E152" s="1" t="str">
        <f>DEMANDS!$F$22</f>
        <v>TNAV</v>
      </c>
      <c r="F152" s="1">
        <v>2033</v>
      </c>
      <c r="G152" s="10">
        <f>HLOOKUP(REG_TRA_DEMANDS!G$3,'BY-Demands'!$J$5:$AK$14,MATCH($E152,'BY-Demands'!$I$5:$I$14,0),FALSE)*HLOOKUP(REG_TRA_DEMANDS!$F152,DEMANDS!$H$2:$CL$25,MATCH($E152,DEMANDS!$F$2:$F$25,0),FALSE)/HLOOKUP(2018,DEMANDS!$H$2:$CL$25,MATCH($E152,DEMANDS!$F$2:$F$25,0),FALSE)</f>
        <v>7.7909038024128477E-2</v>
      </c>
      <c r="H152" s="10">
        <f>HLOOKUP(REG_TRA_DEMANDS!H$3,'BY-Demands'!$J$5:$AK$14,MATCH($E152,'BY-Demands'!$I$5:$I$14,0),FALSE)*HLOOKUP(REG_TRA_DEMANDS!$F152,DEMANDS!$H$2:$CL$25,MATCH($E152,DEMANDS!$F$2:$F$25,0),FALSE)/HLOOKUP(2018,DEMANDS!$H$2:$CL$25,MATCH($E152,DEMANDS!$F$2:$F$25,0),FALSE)</f>
        <v>1.8438038987415162</v>
      </c>
      <c r="I152" s="10">
        <f>HLOOKUP(REG_TRA_DEMANDS!I$3,'BY-Demands'!$J$5:$AK$14,MATCH($E152,'BY-Demands'!$I$5:$I$14,0),FALSE)*HLOOKUP(REG_TRA_DEMANDS!$F152,DEMANDS!$H$2:$CL$25,MATCH($E152,DEMANDS!$F$2:$F$25,0),FALSE)/HLOOKUP(2018,DEMANDS!$H$2:$CL$25,MATCH($E152,DEMANDS!$F$2:$F$25,0),FALSE)</f>
        <v>0.30448732868194833</v>
      </c>
      <c r="J152" s="10">
        <f>HLOOKUP(REG_TRA_DEMANDS!J$3,'BY-Demands'!$J$5:$AK$14,MATCH($E152,'BY-Demands'!$I$5:$I$14,0),FALSE)*HLOOKUP(REG_TRA_DEMANDS!$F152,DEMANDS!$H$2:$CL$25,MATCH($E152,DEMANDS!$F$2:$F$25,0),FALSE)/HLOOKUP(2018,DEMANDS!$H$2:$CL$25,MATCH($E152,DEMANDS!$F$2:$F$25,0),FALSE)</f>
        <v>0.13579480189015525</v>
      </c>
      <c r="K152" s="10">
        <f>HLOOKUP(REG_TRA_DEMANDS!K$3,'BY-Demands'!$J$5:$AK$14,MATCH($E152,'BY-Demands'!$I$5:$I$14,0),FALSE)*HLOOKUP(REG_TRA_DEMANDS!$F152,DEMANDS!$H$2:$CL$25,MATCH($E152,DEMANDS!$F$2:$F$25,0),FALSE)/HLOOKUP(2018,DEMANDS!$H$2:$CL$25,MATCH($E152,DEMANDS!$F$2:$F$25,0),FALSE)</f>
        <v>0.11590426813619077</v>
      </c>
      <c r="L152" s="10">
        <f>HLOOKUP(REG_TRA_DEMANDS!L$3,'BY-Demands'!$J$5:$AK$14,MATCH($E152,'BY-Demands'!$I$5:$I$14,0),FALSE)*HLOOKUP(REG_TRA_DEMANDS!$F152,DEMANDS!$H$2:$CL$25,MATCH($E152,DEMANDS!$F$2:$F$25,0),FALSE)/HLOOKUP(2018,DEMANDS!$H$2:$CL$25,MATCH($E152,DEMANDS!$F$2:$F$25,0),FALSE)</f>
        <v>5.5932974621657416E-2</v>
      </c>
      <c r="M152" s="10">
        <f>HLOOKUP(REG_TRA_DEMANDS!M$3,'BY-Demands'!$J$5:$AK$14,MATCH($E152,'BY-Demands'!$I$5:$I$14,0),FALSE)*HLOOKUP(REG_TRA_DEMANDS!$F152,DEMANDS!$H$2:$CL$25,MATCH($E152,DEMANDS!$F$2:$F$25,0),FALSE)/HLOOKUP(2018,DEMANDS!$H$2:$CL$25,MATCH($E152,DEMANDS!$F$2:$F$25,0),FALSE)</f>
        <v>0.17637231182290772</v>
      </c>
      <c r="N152" s="10">
        <f>HLOOKUP(REG_TRA_DEMANDS!N$3,'BY-Demands'!$J$5:$AK$14,MATCH($E152,'BY-Demands'!$I$5:$I$14,0),FALSE)*HLOOKUP(REG_TRA_DEMANDS!$F152,DEMANDS!$H$2:$CL$25,MATCH($E152,DEMANDS!$F$2:$F$25,0),FALSE)/HLOOKUP(2018,DEMANDS!$H$2:$CL$25,MATCH($E152,DEMANDS!$F$2:$F$25,0),FALSE)</f>
        <v>0.26690947819114297</v>
      </c>
      <c r="O152" s="10">
        <f>HLOOKUP(REG_TRA_DEMANDS!O$3,'BY-Demands'!$J$5:$AK$14,MATCH($E152,'BY-Demands'!$I$5:$I$14,0),FALSE)*HLOOKUP(REG_TRA_DEMANDS!$F152,DEMANDS!$H$2:$CL$25,MATCH($E152,DEMANDS!$F$2:$F$25,0),FALSE)/HLOOKUP(2018,DEMANDS!$H$2:$CL$25,MATCH($E152,DEMANDS!$F$2:$F$25,0),FALSE)</f>
        <v>0.10668633656641399</v>
      </c>
      <c r="P152" s="10">
        <f>HLOOKUP(REG_TRA_DEMANDS!P$3,'BY-Demands'!$J$5:$AK$14,MATCH($E152,'BY-Demands'!$I$5:$I$14,0),FALSE)*HLOOKUP(REG_TRA_DEMANDS!$F152,DEMANDS!$H$2:$CL$25,MATCH($E152,DEMANDS!$F$2:$F$25,0),FALSE)/HLOOKUP(2018,DEMANDS!$H$2:$CL$25,MATCH($E152,DEMANDS!$F$2:$F$25,0),FALSE)</f>
        <v>0.12147799665217969</v>
      </c>
      <c r="Q152" s="10">
        <f>HLOOKUP(REG_TRA_DEMANDS!Q$3,'BY-Demands'!$J$5:$AK$14,MATCH($E152,'BY-Demands'!$I$5:$I$14,0),FALSE)*HLOOKUP(REG_TRA_DEMANDS!$F152,DEMANDS!$H$2:$CL$25,MATCH($E152,DEMANDS!$F$2:$F$25,0),FALSE)/HLOOKUP(2018,DEMANDS!$H$2:$CL$25,MATCH($E152,DEMANDS!$F$2:$F$25,0),FALSE)</f>
        <v>0.20488823493024316</v>
      </c>
      <c r="R152" s="10">
        <f>HLOOKUP(REG_TRA_DEMANDS!R$3,'BY-Demands'!$J$5:$AK$14,MATCH($E152,'BY-Demands'!$I$5:$I$14,0),FALSE)*HLOOKUP(REG_TRA_DEMANDS!$F152,DEMANDS!$H$2:$CL$25,MATCH($E152,DEMANDS!$F$2:$F$25,0),FALSE)/HLOOKUP(2018,DEMANDS!$H$2:$CL$25,MATCH($E152,DEMANDS!$F$2:$F$25,0),FALSE)</f>
        <v>0.19490259854890915</v>
      </c>
      <c r="S152" s="10">
        <f>HLOOKUP(REG_TRA_DEMANDS!S$3,'BY-Demands'!$J$5:$AK$14,MATCH($E152,'BY-Demands'!$I$5:$I$14,0),FALSE)*HLOOKUP(REG_TRA_DEMANDS!$F152,DEMANDS!$H$2:$CL$25,MATCH($E152,DEMANDS!$F$2:$F$25,0),FALSE)/HLOOKUP(2018,DEMANDS!$H$2:$CL$25,MATCH($E152,DEMANDS!$F$2:$F$25,0),FALSE)</f>
        <v>0.16259604740590314</v>
      </c>
      <c r="T152" s="10">
        <f>HLOOKUP(REG_TRA_DEMANDS!T$3,'BY-Demands'!$J$5:$AK$14,MATCH($E152,'BY-Demands'!$I$5:$I$14,0),FALSE)*HLOOKUP(REG_TRA_DEMANDS!$F152,DEMANDS!$H$2:$CL$25,MATCH($E152,DEMANDS!$F$2:$F$25,0),FALSE)/HLOOKUP(2018,DEMANDS!$H$2:$CL$25,MATCH($E152,DEMANDS!$F$2:$F$25,0),FALSE)</f>
        <v>0.74289193518728658</v>
      </c>
      <c r="U152" s="10">
        <f>HLOOKUP(REG_TRA_DEMANDS!U$3,'BY-Demands'!$J$5:$AK$14,MATCH($E152,'BY-Demands'!$I$5:$I$14,0),FALSE)*HLOOKUP(REG_TRA_DEMANDS!$F152,DEMANDS!$H$2:$CL$25,MATCH($E152,DEMANDS!$F$2:$F$25,0),FALSE)/HLOOKUP(2018,DEMANDS!$H$2:$CL$25,MATCH($E152,DEMANDS!$F$2:$F$25,0),FALSE)</f>
        <v>0.2021307925144025</v>
      </c>
      <c r="V152" s="10">
        <f>HLOOKUP(REG_TRA_DEMANDS!V$3,'BY-Demands'!$J$5:$AK$14,MATCH($E152,'BY-Demands'!$I$5:$I$14,0),FALSE)*HLOOKUP(REG_TRA_DEMANDS!$F152,DEMANDS!$H$2:$CL$25,MATCH($E152,DEMANDS!$F$2:$F$25,0),FALSE)/HLOOKUP(2018,DEMANDS!$H$2:$CL$25,MATCH($E152,DEMANDS!$F$2:$F$25,0),FALSE)</f>
        <v>0.26671105181382454</v>
      </c>
      <c r="W152" s="10">
        <f>HLOOKUP(REG_TRA_DEMANDS!W$3,'BY-Demands'!$J$5:$AK$14,MATCH($E152,'BY-Demands'!$I$5:$I$14,0),FALSE)*HLOOKUP(REG_TRA_DEMANDS!$F152,DEMANDS!$H$2:$CL$25,MATCH($E152,DEMANDS!$F$2:$F$25,0),FALSE)/HLOOKUP(2018,DEMANDS!$H$2:$CL$25,MATCH($E152,DEMANDS!$F$2:$F$25,0),FALSE)</f>
        <v>0.21834154331243813</v>
      </c>
      <c r="X152" s="10">
        <f>HLOOKUP(REG_TRA_DEMANDS!X$3,'BY-Demands'!$J$5:$AK$14,MATCH($E152,'BY-Demands'!$I$5:$I$14,0),FALSE)*HLOOKUP(REG_TRA_DEMANDS!$F152,DEMANDS!$H$2:$CL$25,MATCH($E152,DEMANDS!$F$2:$F$25,0),FALSE)/HLOOKUP(2018,DEMANDS!$H$2:$CL$25,MATCH($E152,DEMANDS!$F$2:$F$25,0),FALSE)</f>
        <v>0.15898195042315663</v>
      </c>
      <c r="Y152" s="10">
        <f>HLOOKUP(REG_TRA_DEMANDS!Y$3,'BY-Demands'!$J$5:$AK$14,MATCH($E152,'BY-Demands'!$I$5:$I$14,0),FALSE)*HLOOKUP(REG_TRA_DEMANDS!$F152,DEMANDS!$H$2:$CL$25,MATCH($E152,DEMANDS!$F$2:$F$25,0),FALSE)/HLOOKUP(2018,DEMANDS!$H$2:$CL$25,MATCH($E152,DEMANDS!$F$2:$F$25,0),FALSE)</f>
        <v>0.35314147640045229</v>
      </c>
      <c r="Z152" s="10">
        <f>HLOOKUP(REG_TRA_DEMANDS!Z$3,'BY-Demands'!$J$5:$AK$14,MATCH($E152,'BY-Demands'!$I$5:$I$14,0),FALSE)*HLOOKUP(REG_TRA_DEMANDS!$F152,DEMANDS!$H$2:$CL$25,MATCH($E152,DEMANDS!$F$2:$F$25,0),FALSE)/HLOOKUP(2018,DEMANDS!$H$2:$CL$25,MATCH($E152,DEMANDS!$F$2:$F$25,0),FALSE)</f>
        <v>4.3850860929620934E-2</v>
      </c>
      <c r="AA152" s="10">
        <f>HLOOKUP(REG_TRA_DEMANDS!AA$3,'BY-Demands'!$J$5:$AK$14,MATCH($E152,'BY-Demands'!$I$5:$I$14,0),FALSE)*HLOOKUP(REG_TRA_DEMANDS!$F152,DEMANDS!$H$2:$CL$25,MATCH($E152,DEMANDS!$F$2:$F$25,0),FALSE)/HLOOKUP(2018,DEMANDS!$H$2:$CL$25,MATCH($E152,DEMANDS!$F$2:$F$25,0),FALSE)</f>
        <v>0.17859331879110057</v>
      </c>
      <c r="AB152" s="10">
        <f>HLOOKUP(REG_TRA_DEMANDS!AB$3,'BY-Demands'!$J$5:$AK$14,MATCH($E152,'BY-Demands'!$I$5:$I$14,0),FALSE)*HLOOKUP(REG_TRA_DEMANDS!$F152,DEMANDS!$H$2:$CL$25,MATCH($E152,DEMANDS!$F$2:$F$25,0),FALSE)/HLOOKUP(2018,DEMANDS!$H$2:$CL$25,MATCH($E152,DEMANDS!$F$2:$F$25,0),FALSE)</f>
        <v>8.8325738604464119E-2</v>
      </c>
      <c r="AC152" s="10">
        <f>HLOOKUP(REG_TRA_DEMANDS!AC$3,'BY-Demands'!$J$5:$AK$14,MATCH($E152,'BY-Demands'!$I$5:$I$14,0),FALSE)*HLOOKUP(REG_TRA_DEMANDS!$F152,DEMANDS!$H$2:$CL$25,MATCH($E152,DEMANDS!$F$2:$F$25,0),FALSE)/HLOOKUP(2018,DEMANDS!$H$2:$CL$25,MATCH($E152,DEMANDS!$F$2:$F$25,0),FALSE)</f>
        <v>8.968188025910323E-2</v>
      </c>
      <c r="AD152" s="10">
        <f>HLOOKUP(REG_TRA_DEMANDS!AD$3,'BY-Demands'!$J$5:$AK$14,MATCH($E152,'BY-Demands'!$I$5:$I$14,0),FALSE)*HLOOKUP(REG_TRA_DEMANDS!$F152,DEMANDS!$H$2:$CL$25,MATCH($E152,DEMANDS!$F$2:$F$25,0),FALSE)/HLOOKUP(2018,DEMANDS!$H$2:$CL$25,MATCH($E152,DEMANDS!$F$2:$F$25,0),FALSE)</f>
        <v>0.10424363943873419</v>
      </c>
      <c r="AE152" s="10">
        <f>HLOOKUP(REG_TRA_DEMANDS!AE$3,'BY-Demands'!$J$5:$AK$14,MATCH($E152,'BY-Demands'!$I$5:$I$14,0),FALSE)*HLOOKUP(REG_TRA_DEMANDS!$F152,DEMANDS!$H$2:$CL$25,MATCH($E152,DEMANDS!$F$2:$F$25,0),FALSE)/HLOOKUP(2018,DEMANDS!$H$2:$CL$25,MATCH($E152,DEMANDS!$F$2:$F$25,0),FALSE)</f>
        <v>0.21784753005580451</v>
      </c>
      <c r="AF152" s="10">
        <f>HLOOKUP(REG_TRA_DEMANDS!AF$3,'BY-Demands'!$J$5:$AK$14,MATCH($E152,'BY-Demands'!$I$5:$I$14,0),FALSE)*HLOOKUP(REG_TRA_DEMANDS!$F152,DEMANDS!$H$2:$CL$25,MATCH($E152,DEMANDS!$F$2:$F$25,0),FALSE)/HLOOKUP(2018,DEMANDS!$H$2:$CL$25,MATCH($E152,DEMANDS!$F$2:$F$25,0),FALSE)</f>
        <v>8.4004148952243923E-2</v>
      </c>
    </row>
    <row r="153" spans="4:32" x14ac:dyDescent="0.25">
      <c r="D153" s="1" t="s">
        <v>8</v>
      </c>
      <c r="E153" s="1" t="str">
        <f>DEMANDS!$F$22</f>
        <v>TNAV</v>
      </c>
      <c r="F153" s="1">
        <v>2034</v>
      </c>
      <c r="G153" s="10">
        <f>HLOOKUP(REG_TRA_DEMANDS!G$3,'BY-Demands'!$J$5:$AK$14,MATCH($E153,'BY-Demands'!$I$5:$I$14,0),FALSE)*HLOOKUP(REG_TRA_DEMANDS!$F153,DEMANDS!$H$2:$CL$25,MATCH($E153,DEMANDS!$F$2:$F$25,0),FALSE)/HLOOKUP(2018,DEMANDS!$H$2:$CL$25,MATCH($E153,DEMANDS!$F$2:$F$25,0),FALSE)</f>
        <v>8.0159099815550555E-2</v>
      </c>
      <c r="H153" s="10">
        <f>HLOOKUP(REG_TRA_DEMANDS!H$3,'BY-Demands'!$J$5:$AK$14,MATCH($E153,'BY-Demands'!$I$5:$I$14,0),FALSE)*HLOOKUP(REG_TRA_DEMANDS!$F153,DEMANDS!$H$2:$CL$25,MATCH($E153,DEMANDS!$F$2:$F$25,0),FALSE)/HLOOKUP(2018,DEMANDS!$H$2:$CL$25,MATCH($E153,DEMANDS!$F$2:$F$25,0),FALSE)</f>
        <v>1.8970541096111271</v>
      </c>
      <c r="I153" s="10">
        <f>HLOOKUP(REG_TRA_DEMANDS!I$3,'BY-Demands'!$J$5:$AK$14,MATCH($E153,'BY-Demands'!$I$5:$I$14,0),FALSE)*HLOOKUP(REG_TRA_DEMANDS!$F153,DEMANDS!$H$2:$CL$25,MATCH($E153,DEMANDS!$F$2:$F$25,0),FALSE)/HLOOKUP(2018,DEMANDS!$H$2:$CL$25,MATCH($E153,DEMANDS!$F$2:$F$25,0),FALSE)</f>
        <v>0.31328111335205616</v>
      </c>
      <c r="J153" s="10">
        <f>HLOOKUP(REG_TRA_DEMANDS!J$3,'BY-Demands'!$J$5:$AK$14,MATCH($E153,'BY-Demands'!$I$5:$I$14,0),FALSE)*HLOOKUP(REG_TRA_DEMANDS!$F153,DEMANDS!$H$2:$CL$25,MATCH($E153,DEMANDS!$F$2:$F$25,0),FALSE)/HLOOKUP(2018,DEMANDS!$H$2:$CL$25,MATCH($E153,DEMANDS!$F$2:$F$25,0),FALSE)</f>
        <v>0.13971664078017132</v>
      </c>
      <c r="K153" s="10">
        <f>HLOOKUP(REG_TRA_DEMANDS!K$3,'BY-Demands'!$J$5:$AK$14,MATCH($E153,'BY-Demands'!$I$5:$I$14,0),FALSE)*HLOOKUP(REG_TRA_DEMANDS!$F153,DEMANDS!$H$2:$CL$25,MATCH($E153,DEMANDS!$F$2:$F$25,0),FALSE)/HLOOKUP(2018,DEMANDS!$H$2:$CL$25,MATCH($E153,DEMANDS!$F$2:$F$25,0),FALSE)</f>
        <v>0.11925165595934957</v>
      </c>
      <c r="L153" s="10">
        <f>HLOOKUP(REG_TRA_DEMANDS!L$3,'BY-Demands'!$J$5:$AK$14,MATCH($E153,'BY-Demands'!$I$5:$I$14,0),FALSE)*HLOOKUP(REG_TRA_DEMANDS!$F153,DEMANDS!$H$2:$CL$25,MATCH($E153,DEMANDS!$F$2:$F$25,0),FALSE)/HLOOKUP(2018,DEMANDS!$H$2:$CL$25,MATCH($E153,DEMANDS!$F$2:$F$25,0),FALSE)</f>
        <v>5.7548353944372146E-2</v>
      </c>
      <c r="M153" s="10">
        <f>HLOOKUP(REG_TRA_DEMANDS!M$3,'BY-Demands'!$J$5:$AK$14,MATCH($E153,'BY-Demands'!$I$5:$I$14,0),FALSE)*HLOOKUP(REG_TRA_DEMANDS!$F153,DEMANDS!$H$2:$CL$25,MATCH($E153,DEMANDS!$F$2:$F$25,0),FALSE)/HLOOKUP(2018,DEMANDS!$H$2:$CL$25,MATCH($E153,DEMANDS!$F$2:$F$25,0),FALSE)</f>
        <v>0.18146605460246304</v>
      </c>
      <c r="N153" s="10">
        <f>HLOOKUP(REG_TRA_DEMANDS!N$3,'BY-Demands'!$J$5:$AK$14,MATCH($E153,'BY-Demands'!$I$5:$I$14,0),FALSE)*HLOOKUP(REG_TRA_DEMANDS!$F153,DEMANDS!$H$2:$CL$25,MATCH($E153,DEMANDS!$F$2:$F$25,0),FALSE)/HLOOKUP(2018,DEMANDS!$H$2:$CL$25,MATCH($E153,DEMANDS!$F$2:$F$25,0),FALSE)</f>
        <v>0.27461799101426754</v>
      </c>
      <c r="O153" s="10">
        <f>HLOOKUP(REG_TRA_DEMANDS!O$3,'BY-Demands'!$J$5:$AK$14,MATCH($E153,'BY-Demands'!$I$5:$I$14,0),FALSE)*HLOOKUP(REG_TRA_DEMANDS!$F153,DEMANDS!$H$2:$CL$25,MATCH($E153,DEMANDS!$F$2:$F$25,0),FALSE)/HLOOKUP(2018,DEMANDS!$H$2:$CL$25,MATCH($E153,DEMANDS!$F$2:$F$25,0),FALSE)</f>
        <v>0.10976750475514893</v>
      </c>
      <c r="P153" s="10">
        <f>HLOOKUP(REG_TRA_DEMANDS!P$3,'BY-Demands'!$J$5:$AK$14,MATCH($E153,'BY-Demands'!$I$5:$I$14,0),FALSE)*HLOOKUP(REG_TRA_DEMANDS!$F153,DEMANDS!$H$2:$CL$25,MATCH($E153,DEMANDS!$F$2:$F$25,0),FALSE)/HLOOKUP(2018,DEMANDS!$H$2:$CL$25,MATCH($E153,DEMANDS!$F$2:$F$25,0),FALSE)</f>
        <v>0.12498635724419363</v>
      </c>
      <c r="Q153" s="10">
        <f>HLOOKUP(REG_TRA_DEMANDS!Q$3,'BY-Demands'!$J$5:$AK$14,MATCH($E153,'BY-Demands'!$I$5:$I$14,0),FALSE)*HLOOKUP(REG_TRA_DEMANDS!$F153,DEMANDS!$H$2:$CL$25,MATCH($E153,DEMANDS!$F$2:$F$25,0),FALSE)/HLOOKUP(2018,DEMANDS!$H$2:$CL$25,MATCH($E153,DEMANDS!$F$2:$F$25,0),FALSE)</f>
        <v>0.21080553542092148</v>
      </c>
      <c r="R153" s="10">
        <f>HLOOKUP(REG_TRA_DEMANDS!R$3,'BY-Demands'!$J$5:$AK$14,MATCH($E153,'BY-Demands'!$I$5:$I$14,0),FALSE)*HLOOKUP(REG_TRA_DEMANDS!$F153,DEMANDS!$H$2:$CL$25,MATCH($E153,DEMANDS!$F$2:$F$25,0),FALSE)/HLOOKUP(2018,DEMANDS!$H$2:$CL$25,MATCH($E153,DEMANDS!$F$2:$F$25,0),FALSE)</f>
        <v>0.20053150760960067</v>
      </c>
      <c r="S153" s="10">
        <f>HLOOKUP(REG_TRA_DEMANDS!S$3,'BY-Demands'!$J$5:$AK$14,MATCH($E153,'BY-Demands'!$I$5:$I$14,0),FALSE)*HLOOKUP(REG_TRA_DEMANDS!$F153,DEMANDS!$H$2:$CL$25,MATCH($E153,DEMANDS!$F$2:$F$25,0),FALSE)/HLOOKUP(2018,DEMANDS!$H$2:$CL$25,MATCH($E153,DEMANDS!$F$2:$F$25,0),FALSE)</f>
        <v>0.16729192304475995</v>
      </c>
      <c r="T153" s="10">
        <f>HLOOKUP(REG_TRA_DEMANDS!T$3,'BY-Demands'!$J$5:$AK$14,MATCH($E153,'BY-Demands'!$I$5:$I$14,0),FALSE)*HLOOKUP(REG_TRA_DEMANDS!$F153,DEMANDS!$H$2:$CL$25,MATCH($E153,DEMANDS!$F$2:$F$25,0),FALSE)/HLOOKUP(2018,DEMANDS!$H$2:$CL$25,MATCH($E153,DEMANDS!$F$2:$F$25,0),FALSE)</f>
        <v>0.76434711934708643</v>
      </c>
      <c r="U153" s="10">
        <f>HLOOKUP(REG_TRA_DEMANDS!U$3,'BY-Demands'!$J$5:$AK$14,MATCH($E153,'BY-Demands'!$I$5:$I$14,0),FALSE)*HLOOKUP(REG_TRA_DEMANDS!$F153,DEMANDS!$H$2:$CL$25,MATCH($E153,DEMANDS!$F$2:$F$25,0),FALSE)/HLOOKUP(2018,DEMANDS!$H$2:$CL$25,MATCH($E153,DEMANDS!$F$2:$F$25,0),FALSE)</f>
        <v>0.20796845634187353</v>
      </c>
      <c r="V153" s="10">
        <f>HLOOKUP(REG_TRA_DEMANDS!V$3,'BY-Demands'!$J$5:$AK$14,MATCH($E153,'BY-Demands'!$I$5:$I$14,0),FALSE)*HLOOKUP(REG_TRA_DEMANDS!$F153,DEMANDS!$H$2:$CL$25,MATCH($E153,DEMANDS!$F$2:$F$25,0),FALSE)/HLOOKUP(2018,DEMANDS!$H$2:$CL$25,MATCH($E153,DEMANDS!$F$2:$F$25,0),FALSE)</f>
        <v>0.27441383395895158</v>
      </c>
      <c r="W153" s="10">
        <f>HLOOKUP(REG_TRA_DEMANDS!W$3,'BY-Demands'!$J$5:$AK$14,MATCH($E153,'BY-Demands'!$I$5:$I$14,0),FALSE)*HLOOKUP(REG_TRA_DEMANDS!$F153,DEMANDS!$H$2:$CL$25,MATCH($E153,DEMANDS!$F$2:$F$25,0),FALSE)/HLOOKUP(2018,DEMANDS!$H$2:$CL$25,MATCH($E153,DEMANDS!$F$2:$F$25,0),FALSE)</f>
        <v>0.22464738377134996</v>
      </c>
      <c r="X153" s="10">
        <f>HLOOKUP(REG_TRA_DEMANDS!X$3,'BY-Demands'!$J$5:$AK$14,MATCH($E153,'BY-Demands'!$I$5:$I$14,0),FALSE)*HLOOKUP(REG_TRA_DEMANDS!$F153,DEMANDS!$H$2:$CL$25,MATCH($E153,DEMANDS!$F$2:$F$25,0),FALSE)/HLOOKUP(2018,DEMANDS!$H$2:$CL$25,MATCH($E153,DEMANDS!$F$2:$F$25,0),FALSE)</f>
        <v>0.16357344867862375</v>
      </c>
      <c r="Y153" s="10">
        <f>HLOOKUP(REG_TRA_DEMANDS!Y$3,'BY-Demands'!$J$5:$AK$14,MATCH($E153,'BY-Demands'!$I$5:$I$14,0),FALSE)*HLOOKUP(REG_TRA_DEMANDS!$F153,DEMANDS!$H$2:$CL$25,MATCH($E153,DEMANDS!$F$2:$F$25,0),FALSE)/HLOOKUP(2018,DEMANDS!$H$2:$CL$25,MATCH($E153,DEMANDS!$F$2:$F$25,0),FALSE)</f>
        <v>0.36334042331555805</v>
      </c>
      <c r="Z153" s="10">
        <f>HLOOKUP(REG_TRA_DEMANDS!Z$3,'BY-Demands'!$J$5:$AK$14,MATCH($E153,'BY-Demands'!$I$5:$I$14,0),FALSE)*HLOOKUP(REG_TRA_DEMANDS!$F153,DEMANDS!$H$2:$CL$25,MATCH($E153,DEMANDS!$F$2:$F$25,0),FALSE)/HLOOKUP(2018,DEMANDS!$H$2:$CL$25,MATCH($E153,DEMANDS!$F$2:$F$25,0),FALSE)</f>
        <v>4.511730124516105E-2</v>
      </c>
      <c r="AA153" s="10">
        <f>HLOOKUP(REG_TRA_DEMANDS!AA$3,'BY-Demands'!$J$5:$AK$14,MATCH($E153,'BY-Demands'!$I$5:$I$14,0),FALSE)*HLOOKUP(REG_TRA_DEMANDS!$F153,DEMANDS!$H$2:$CL$25,MATCH($E153,DEMANDS!$F$2:$F$25,0),FALSE)/HLOOKUP(2018,DEMANDS!$H$2:$CL$25,MATCH($E153,DEMANDS!$F$2:$F$25,0),FALSE)</f>
        <v>0.18375120564231121</v>
      </c>
      <c r="AB153" s="10">
        <f>HLOOKUP(REG_TRA_DEMANDS!AB$3,'BY-Demands'!$J$5:$AK$14,MATCH($E153,'BY-Demands'!$I$5:$I$14,0),FALSE)*HLOOKUP(REG_TRA_DEMANDS!$F153,DEMANDS!$H$2:$CL$25,MATCH($E153,DEMANDS!$F$2:$F$25,0),FALSE)/HLOOKUP(2018,DEMANDS!$H$2:$CL$25,MATCH($E153,DEMANDS!$F$2:$F$25,0),FALSE)</f>
        <v>9.0876641229798674E-2</v>
      </c>
      <c r="AC153" s="10">
        <f>HLOOKUP(REG_TRA_DEMANDS!AC$3,'BY-Demands'!$J$5:$AK$14,MATCH($E153,'BY-Demands'!$I$5:$I$14,0),FALSE)*HLOOKUP(REG_TRA_DEMANDS!$F153,DEMANDS!$H$2:$CL$25,MATCH($E153,DEMANDS!$F$2:$F$25,0),FALSE)/HLOOKUP(2018,DEMANDS!$H$2:$CL$25,MATCH($E153,DEMANDS!$F$2:$F$25,0),FALSE)</f>
        <v>9.2271949104407197E-2</v>
      </c>
      <c r="AD153" s="10">
        <f>HLOOKUP(REG_TRA_DEMANDS!AD$3,'BY-Demands'!$J$5:$AK$14,MATCH($E153,'BY-Demands'!$I$5:$I$14,0),FALSE)*HLOOKUP(REG_TRA_DEMANDS!$F153,DEMANDS!$H$2:$CL$25,MATCH($E153,DEMANDS!$F$2:$F$25,0),FALSE)/HLOOKUP(2018,DEMANDS!$H$2:$CL$25,MATCH($E153,DEMANDS!$F$2:$F$25,0),FALSE)</f>
        <v>0.10725426100522349</v>
      </c>
      <c r="AE153" s="10">
        <f>HLOOKUP(REG_TRA_DEMANDS!AE$3,'BY-Demands'!$J$5:$AK$14,MATCH($E153,'BY-Demands'!$I$5:$I$14,0),FALSE)*HLOOKUP(REG_TRA_DEMANDS!$F153,DEMANDS!$H$2:$CL$25,MATCH($E153,DEMANDS!$F$2:$F$25,0),FALSE)/HLOOKUP(2018,DEMANDS!$H$2:$CL$25,MATCH($E153,DEMANDS!$F$2:$F$25,0),FALSE)</f>
        <v>0.2241391031025983</v>
      </c>
      <c r="AF153" s="10">
        <f>HLOOKUP(REG_TRA_DEMANDS!AF$3,'BY-Demands'!$J$5:$AK$14,MATCH($E153,'BY-Demands'!$I$5:$I$14,0),FALSE)*HLOOKUP(REG_TRA_DEMANDS!$F153,DEMANDS!$H$2:$CL$25,MATCH($E153,DEMANDS!$F$2:$F$25,0),FALSE)/HLOOKUP(2018,DEMANDS!$H$2:$CL$25,MATCH($E153,DEMANDS!$F$2:$F$25,0),FALSE)</f>
        <v>8.6430241362983704E-2</v>
      </c>
    </row>
    <row r="154" spans="4:32" x14ac:dyDescent="0.25">
      <c r="D154" s="1" t="s">
        <v>8</v>
      </c>
      <c r="E154" s="1" t="str">
        <f>DEMANDS!$F$22</f>
        <v>TNAV</v>
      </c>
      <c r="F154" s="1">
        <v>2035</v>
      </c>
      <c r="G154" s="10">
        <f>HLOOKUP(REG_TRA_DEMANDS!G$3,'BY-Demands'!$J$5:$AK$14,MATCH($E154,'BY-Demands'!$I$5:$I$14,0),FALSE)*HLOOKUP(REG_TRA_DEMANDS!$F154,DEMANDS!$H$2:$CL$25,MATCH($E154,DEMANDS!$F$2:$F$25,0),FALSE)/HLOOKUP(2018,DEMANDS!$H$2:$CL$25,MATCH($E154,DEMANDS!$F$2:$F$25,0),FALSE)</f>
        <v>8.2425010647798155E-2</v>
      </c>
      <c r="H154" s="10">
        <f>HLOOKUP(REG_TRA_DEMANDS!H$3,'BY-Demands'!$J$5:$AK$14,MATCH($E154,'BY-Demands'!$I$5:$I$14,0),FALSE)*HLOOKUP(REG_TRA_DEMANDS!$F154,DEMANDS!$H$2:$CL$25,MATCH($E154,DEMANDS!$F$2:$F$25,0),FALSE)/HLOOKUP(2018,DEMANDS!$H$2:$CL$25,MATCH($E154,DEMANDS!$F$2:$F$25,0),FALSE)</f>
        <v>1.9506794056314021</v>
      </c>
      <c r="I154" s="10">
        <f>HLOOKUP(REG_TRA_DEMANDS!I$3,'BY-Demands'!$J$5:$AK$14,MATCH($E154,'BY-Demands'!$I$5:$I$14,0),FALSE)*HLOOKUP(REG_TRA_DEMANDS!$F154,DEMANDS!$H$2:$CL$25,MATCH($E154,DEMANDS!$F$2:$F$25,0),FALSE)/HLOOKUP(2018,DEMANDS!$H$2:$CL$25,MATCH($E154,DEMANDS!$F$2:$F$25,0),FALSE)</f>
        <v>0.32213683989983982</v>
      </c>
      <c r="J154" s="10">
        <f>HLOOKUP(REG_TRA_DEMANDS!J$3,'BY-Demands'!$J$5:$AK$14,MATCH($E154,'BY-Demands'!$I$5:$I$14,0),FALSE)*HLOOKUP(REG_TRA_DEMANDS!$F154,DEMANDS!$H$2:$CL$25,MATCH($E154,DEMANDS!$F$2:$F$25,0),FALSE)/HLOOKUP(2018,DEMANDS!$H$2:$CL$25,MATCH($E154,DEMANDS!$F$2:$F$25,0),FALSE)</f>
        <v>0.1436661044158348</v>
      </c>
      <c r="K154" s="10">
        <f>HLOOKUP(REG_TRA_DEMANDS!K$3,'BY-Demands'!$J$5:$AK$14,MATCH($E154,'BY-Demands'!$I$5:$I$14,0),FALSE)*HLOOKUP(REG_TRA_DEMANDS!$F154,DEMANDS!$H$2:$CL$25,MATCH($E154,DEMANDS!$F$2:$F$25,0),FALSE)/HLOOKUP(2018,DEMANDS!$H$2:$CL$25,MATCH($E154,DEMANDS!$F$2:$F$25,0),FALSE)</f>
        <v>0.12262262219554143</v>
      </c>
      <c r="L154" s="10">
        <f>HLOOKUP(REG_TRA_DEMANDS!L$3,'BY-Demands'!$J$5:$AK$14,MATCH($E154,'BY-Demands'!$I$5:$I$14,0),FALSE)*HLOOKUP(REG_TRA_DEMANDS!$F154,DEMANDS!$H$2:$CL$25,MATCH($E154,DEMANDS!$F$2:$F$25,0),FALSE)/HLOOKUP(2018,DEMANDS!$H$2:$CL$25,MATCH($E154,DEMANDS!$F$2:$F$25,0),FALSE)</f>
        <v>5.9175111715861928E-2</v>
      </c>
      <c r="M154" s="10">
        <f>HLOOKUP(REG_TRA_DEMANDS!M$3,'BY-Demands'!$J$5:$AK$14,MATCH($E154,'BY-Demands'!$I$5:$I$14,0),FALSE)*HLOOKUP(REG_TRA_DEMANDS!$F154,DEMANDS!$H$2:$CL$25,MATCH($E154,DEMANDS!$F$2:$F$25,0),FALSE)/HLOOKUP(2018,DEMANDS!$H$2:$CL$25,MATCH($E154,DEMANDS!$F$2:$F$25,0),FALSE)</f>
        <v>0.18659567681323028</v>
      </c>
      <c r="N154" s="10">
        <f>HLOOKUP(REG_TRA_DEMANDS!N$3,'BY-Demands'!$J$5:$AK$14,MATCH($E154,'BY-Demands'!$I$5:$I$14,0),FALSE)*HLOOKUP(REG_TRA_DEMANDS!$F154,DEMANDS!$H$2:$CL$25,MATCH($E154,DEMANDS!$F$2:$F$25,0),FALSE)/HLOOKUP(2018,DEMANDS!$H$2:$CL$25,MATCH($E154,DEMANDS!$F$2:$F$25,0),FALSE)</f>
        <v>0.28238080125042475</v>
      </c>
      <c r="O154" s="10">
        <f>HLOOKUP(REG_TRA_DEMANDS!O$3,'BY-Demands'!$J$5:$AK$14,MATCH($E154,'BY-Demands'!$I$5:$I$14,0),FALSE)*HLOOKUP(REG_TRA_DEMANDS!$F154,DEMANDS!$H$2:$CL$25,MATCH($E154,DEMANDS!$F$2:$F$25,0),FALSE)/HLOOKUP(2018,DEMANDS!$H$2:$CL$25,MATCH($E154,DEMANDS!$F$2:$F$25,0),FALSE)</f>
        <v>0.11287037615248005</v>
      </c>
      <c r="P154" s="10">
        <f>HLOOKUP(REG_TRA_DEMANDS!P$3,'BY-Demands'!$J$5:$AK$14,MATCH($E154,'BY-Demands'!$I$5:$I$14,0),FALSE)*HLOOKUP(REG_TRA_DEMANDS!$F154,DEMANDS!$H$2:$CL$25,MATCH($E154,DEMANDS!$F$2:$F$25,0),FALSE)/HLOOKUP(2018,DEMANDS!$H$2:$CL$25,MATCH($E154,DEMANDS!$F$2:$F$25,0),FALSE)</f>
        <v>0.12851943011320616</v>
      </c>
      <c r="Q154" s="10">
        <f>HLOOKUP(REG_TRA_DEMANDS!Q$3,'BY-Demands'!$J$5:$AK$14,MATCH($E154,'BY-Demands'!$I$5:$I$14,0),FALSE)*HLOOKUP(REG_TRA_DEMANDS!$F154,DEMANDS!$H$2:$CL$25,MATCH($E154,DEMANDS!$F$2:$F$25,0),FALSE)/HLOOKUP(2018,DEMANDS!$H$2:$CL$25,MATCH($E154,DEMANDS!$F$2:$F$25,0),FALSE)</f>
        <v>0.21676451633896013</v>
      </c>
      <c r="R154" s="10">
        <f>HLOOKUP(REG_TRA_DEMANDS!R$3,'BY-Demands'!$J$5:$AK$14,MATCH($E154,'BY-Demands'!$I$5:$I$14,0),FALSE)*HLOOKUP(REG_TRA_DEMANDS!$F154,DEMANDS!$H$2:$CL$25,MATCH($E154,DEMANDS!$F$2:$F$25,0),FALSE)/HLOOKUP(2018,DEMANDS!$H$2:$CL$25,MATCH($E154,DEMANDS!$F$2:$F$25,0),FALSE)</f>
        <v>0.2062000657189744</v>
      </c>
      <c r="S154" s="10">
        <f>HLOOKUP(REG_TRA_DEMANDS!S$3,'BY-Demands'!$J$5:$AK$14,MATCH($E154,'BY-Demands'!$I$5:$I$14,0),FALSE)*HLOOKUP(REG_TRA_DEMANDS!$F154,DEMANDS!$H$2:$CL$25,MATCH($E154,DEMANDS!$F$2:$F$25,0),FALSE)/HLOOKUP(2018,DEMANDS!$H$2:$CL$25,MATCH($E154,DEMANDS!$F$2:$F$25,0),FALSE)</f>
        <v>0.17202087560843529</v>
      </c>
      <c r="T154" s="10">
        <f>HLOOKUP(REG_TRA_DEMANDS!T$3,'BY-Demands'!$J$5:$AK$14,MATCH($E154,'BY-Demands'!$I$5:$I$14,0),FALSE)*HLOOKUP(REG_TRA_DEMANDS!$F154,DEMANDS!$H$2:$CL$25,MATCH($E154,DEMANDS!$F$2:$F$25,0),FALSE)/HLOOKUP(2018,DEMANDS!$H$2:$CL$25,MATCH($E154,DEMANDS!$F$2:$F$25,0),FALSE)</f>
        <v>0.78595343006303864</v>
      </c>
      <c r="U154" s="10">
        <f>HLOOKUP(REG_TRA_DEMANDS!U$3,'BY-Demands'!$J$5:$AK$14,MATCH($E154,'BY-Demands'!$I$5:$I$14,0),FALSE)*HLOOKUP(REG_TRA_DEMANDS!$F154,DEMANDS!$H$2:$CL$25,MATCH($E154,DEMANDS!$F$2:$F$25,0),FALSE)/HLOOKUP(2018,DEMANDS!$H$2:$CL$25,MATCH($E154,DEMANDS!$F$2:$F$25,0),FALSE)</f>
        <v>0.21384723965000949</v>
      </c>
      <c r="V154" s="10">
        <f>HLOOKUP(REG_TRA_DEMANDS!V$3,'BY-Demands'!$J$5:$AK$14,MATCH($E154,'BY-Demands'!$I$5:$I$14,0),FALSE)*HLOOKUP(REG_TRA_DEMANDS!$F154,DEMANDS!$H$2:$CL$25,MATCH($E154,DEMANDS!$F$2:$F$25,0),FALSE)/HLOOKUP(2018,DEMANDS!$H$2:$CL$25,MATCH($E154,DEMANDS!$F$2:$F$25,0),FALSE)</f>
        <v>0.28217087315121997</v>
      </c>
      <c r="W154" s="10">
        <f>HLOOKUP(REG_TRA_DEMANDS!W$3,'BY-Demands'!$J$5:$AK$14,MATCH($E154,'BY-Demands'!$I$5:$I$14,0),FALSE)*HLOOKUP(REG_TRA_DEMANDS!$F154,DEMANDS!$H$2:$CL$25,MATCH($E154,DEMANDS!$F$2:$F$25,0),FALSE)/HLOOKUP(2018,DEMANDS!$H$2:$CL$25,MATCH($E154,DEMANDS!$F$2:$F$25,0),FALSE)</f>
        <v>0.2309976414650477</v>
      </c>
      <c r="X154" s="10">
        <f>HLOOKUP(REG_TRA_DEMANDS!X$3,'BY-Demands'!$J$5:$AK$14,MATCH($E154,'BY-Demands'!$I$5:$I$14,0),FALSE)*HLOOKUP(REG_TRA_DEMANDS!$F154,DEMANDS!$H$2:$CL$25,MATCH($E154,DEMANDS!$F$2:$F$25,0),FALSE)/HLOOKUP(2018,DEMANDS!$H$2:$CL$25,MATCH($E154,DEMANDS!$F$2:$F$25,0),FALSE)</f>
        <v>0.16819728864291794</v>
      </c>
      <c r="Y154" s="10">
        <f>HLOOKUP(REG_TRA_DEMANDS!Y$3,'BY-Demands'!$J$5:$AK$14,MATCH($E154,'BY-Demands'!$I$5:$I$14,0),FALSE)*HLOOKUP(REG_TRA_DEMANDS!$F154,DEMANDS!$H$2:$CL$25,MATCH($E154,DEMANDS!$F$2:$F$25,0),FALSE)/HLOOKUP(2018,DEMANDS!$H$2:$CL$25,MATCH($E154,DEMANDS!$F$2:$F$25,0),FALSE)</f>
        <v>0.37361120982487001</v>
      </c>
      <c r="Z154" s="10">
        <f>HLOOKUP(REG_TRA_DEMANDS!Z$3,'BY-Demands'!$J$5:$AK$14,MATCH($E154,'BY-Demands'!$I$5:$I$14,0),FALSE)*HLOOKUP(REG_TRA_DEMANDS!$F154,DEMANDS!$H$2:$CL$25,MATCH($E154,DEMANDS!$F$2:$F$25,0),FALSE)/HLOOKUP(2018,DEMANDS!$H$2:$CL$25,MATCH($E154,DEMANDS!$F$2:$F$25,0),FALSE)</f>
        <v>4.6392662144278278E-2</v>
      </c>
      <c r="AA154" s="10">
        <f>HLOOKUP(REG_TRA_DEMANDS!AA$3,'BY-Demands'!$J$5:$AK$14,MATCH($E154,'BY-Demands'!$I$5:$I$14,0),FALSE)*HLOOKUP(REG_TRA_DEMANDS!$F154,DEMANDS!$H$2:$CL$25,MATCH($E154,DEMANDS!$F$2:$F$25,0),FALSE)/HLOOKUP(2018,DEMANDS!$H$2:$CL$25,MATCH($E154,DEMANDS!$F$2:$F$25,0),FALSE)</f>
        <v>0.18894542374433004</v>
      </c>
      <c r="AB154" s="10">
        <f>HLOOKUP(REG_TRA_DEMANDS!AB$3,'BY-Demands'!$J$5:$AK$14,MATCH($E154,'BY-Demands'!$I$5:$I$14,0),FALSE)*HLOOKUP(REG_TRA_DEMANDS!$F154,DEMANDS!$H$2:$CL$25,MATCH($E154,DEMANDS!$F$2:$F$25,0),FALSE)/HLOOKUP(2018,DEMANDS!$H$2:$CL$25,MATCH($E154,DEMANDS!$F$2:$F$25,0),FALSE)</f>
        <v>9.3445511966055772E-2</v>
      </c>
      <c r="AC154" s="10">
        <f>HLOOKUP(REG_TRA_DEMANDS!AC$3,'BY-Demands'!$J$5:$AK$14,MATCH($E154,'BY-Demands'!$I$5:$I$14,0),FALSE)*HLOOKUP(REG_TRA_DEMANDS!$F154,DEMANDS!$H$2:$CL$25,MATCH($E154,DEMANDS!$F$2:$F$25,0),FALSE)/HLOOKUP(2018,DEMANDS!$H$2:$CL$25,MATCH($E154,DEMANDS!$F$2:$F$25,0),FALSE)</f>
        <v>9.4880261940621394E-2</v>
      </c>
      <c r="AD154" s="10">
        <f>HLOOKUP(REG_TRA_DEMANDS!AD$3,'BY-Demands'!$J$5:$AK$14,MATCH($E154,'BY-Demands'!$I$5:$I$14,0),FALSE)*HLOOKUP(REG_TRA_DEMANDS!$F154,DEMANDS!$H$2:$CL$25,MATCH($E154,DEMANDS!$F$2:$F$25,0),FALSE)/HLOOKUP(2018,DEMANDS!$H$2:$CL$25,MATCH($E154,DEMANDS!$F$2:$F$25,0),FALSE)</f>
        <v>0.11028608886226862</v>
      </c>
      <c r="AE154" s="10">
        <f>HLOOKUP(REG_TRA_DEMANDS!AE$3,'BY-Demands'!$J$5:$AK$14,MATCH($E154,'BY-Demands'!$I$5:$I$14,0),FALSE)*HLOOKUP(REG_TRA_DEMANDS!$F154,DEMANDS!$H$2:$CL$25,MATCH($E154,DEMANDS!$F$2:$F$25,0),FALSE)/HLOOKUP(2018,DEMANDS!$H$2:$CL$25,MATCH($E154,DEMANDS!$F$2:$F$25,0),FALSE)</f>
        <v>0.23047499288702816</v>
      </c>
      <c r="AF154" s="10">
        <f>HLOOKUP(REG_TRA_DEMANDS!AF$3,'BY-Demands'!$J$5:$AK$14,MATCH($E154,'BY-Demands'!$I$5:$I$14,0),FALSE)*HLOOKUP(REG_TRA_DEMANDS!$F154,DEMANDS!$H$2:$CL$25,MATCH($E154,DEMANDS!$F$2:$F$25,0),FALSE)/HLOOKUP(2018,DEMANDS!$H$2:$CL$25,MATCH($E154,DEMANDS!$F$2:$F$25,0),FALSE)</f>
        <v>8.8873422743373481E-2</v>
      </c>
    </row>
    <row r="155" spans="4:32" x14ac:dyDescent="0.25">
      <c r="D155" s="1" t="s">
        <v>8</v>
      </c>
      <c r="E155" s="1" t="str">
        <f>DEMANDS!$F$22</f>
        <v>TNAV</v>
      </c>
      <c r="F155" s="1">
        <v>2036</v>
      </c>
      <c r="G155" s="10">
        <f>HLOOKUP(REG_TRA_DEMANDS!G$3,'BY-Demands'!$J$5:$AK$14,MATCH($E155,'BY-Demands'!$I$5:$I$14,0),FALSE)*HLOOKUP(REG_TRA_DEMANDS!$F155,DEMANDS!$H$2:$CL$25,MATCH($E155,DEMANDS!$F$2:$F$25,0),FALSE)/HLOOKUP(2018,DEMANDS!$H$2:$CL$25,MATCH($E155,DEMANDS!$F$2:$F$25,0),FALSE)</f>
        <v>8.4705569292664151E-2</v>
      </c>
      <c r="H155" s="10">
        <f>HLOOKUP(REG_TRA_DEMANDS!H$3,'BY-Demands'!$J$5:$AK$14,MATCH($E155,'BY-Demands'!$I$5:$I$14,0),FALSE)*HLOOKUP(REG_TRA_DEMANDS!$F155,DEMANDS!$H$2:$CL$25,MATCH($E155,DEMANDS!$F$2:$F$25,0),FALSE)/HLOOKUP(2018,DEMANDS!$H$2:$CL$25,MATCH($E155,DEMANDS!$F$2:$F$25,0),FALSE)</f>
        <v>2.0046513584029193</v>
      </c>
      <c r="I155" s="10">
        <f>HLOOKUP(REG_TRA_DEMANDS!I$3,'BY-Demands'!$J$5:$AK$14,MATCH($E155,'BY-Demands'!$I$5:$I$14,0),FALSE)*HLOOKUP(REG_TRA_DEMANDS!$F155,DEMANDS!$H$2:$CL$25,MATCH($E155,DEMANDS!$F$2:$F$25,0),FALSE)/HLOOKUP(2018,DEMANDS!$H$2:$CL$25,MATCH($E155,DEMANDS!$F$2:$F$25,0),FALSE)</f>
        <v>0.33104981363547648</v>
      </c>
      <c r="J155" s="10">
        <f>HLOOKUP(REG_TRA_DEMANDS!J$3,'BY-Demands'!$J$5:$AK$14,MATCH($E155,'BY-Demands'!$I$5:$I$14,0),FALSE)*HLOOKUP(REG_TRA_DEMANDS!$F155,DEMANDS!$H$2:$CL$25,MATCH($E155,DEMANDS!$F$2:$F$25,0),FALSE)/HLOOKUP(2018,DEMANDS!$H$2:$CL$25,MATCH($E155,DEMANDS!$F$2:$F$25,0),FALSE)</f>
        <v>0.14764109906642398</v>
      </c>
      <c r="K155" s="10">
        <f>HLOOKUP(REG_TRA_DEMANDS!K$3,'BY-Demands'!$J$5:$AK$14,MATCH($E155,'BY-Demands'!$I$5:$I$14,0),FALSE)*HLOOKUP(REG_TRA_DEMANDS!$F155,DEMANDS!$H$2:$CL$25,MATCH($E155,DEMANDS!$F$2:$F$25,0),FALSE)/HLOOKUP(2018,DEMANDS!$H$2:$CL$25,MATCH($E155,DEMANDS!$F$2:$F$25,0),FALSE)</f>
        <v>0.12601537979310018</v>
      </c>
      <c r="L155" s="10">
        <f>HLOOKUP(REG_TRA_DEMANDS!L$3,'BY-Demands'!$J$5:$AK$14,MATCH($E155,'BY-Demands'!$I$5:$I$14,0),FALSE)*HLOOKUP(REG_TRA_DEMANDS!$F155,DEMANDS!$H$2:$CL$25,MATCH($E155,DEMANDS!$F$2:$F$25,0),FALSE)/HLOOKUP(2018,DEMANDS!$H$2:$CL$25,MATCH($E155,DEMANDS!$F$2:$F$25,0),FALSE)</f>
        <v>6.0812385542384925E-2</v>
      </c>
      <c r="M155" s="10">
        <f>HLOOKUP(REG_TRA_DEMANDS!M$3,'BY-Demands'!$J$5:$AK$14,MATCH($E155,'BY-Demands'!$I$5:$I$14,0),FALSE)*HLOOKUP(REG_TRA_DEMANDS!$F155,DEMANDS!$H$2:$CL$25,MATCH($E155,DEMANDS!$F$2:$F$25,0),FALSE)/HLOOKUP(2018,DEMANDS!$H$2:$CL$25,MATCH($E155,DEMANDS!$F$2:$F$25,0),FALSE)</f>
        <v>0.19175845908655476</v>
      </c>
      <c r="N155" s="10">
        <f>HLOOKUP(REG_TRA_DEMANDS!N$3,'BY-Demands'!$J$5:$AK$14,MATCH($E155,'BY-Demands'!$I$5:$I$14,0),FALSE)*HLOOKUP(REG_TRA_DEMANDS!$F155,DEMANDS!$H$2:$CL$25,MATCH($E155,DEMANDS!$F$2:$F$25,0),FALSE)/HLOOKUP(2018,DEMANDS!$H$2:$CL$25,MATCH($E155,DEMANDS!$F$2:$F$25,0),FALSE)</f>
        <v>0.29019379359794889</v>
      </c>
      <c r="O155" s="10">
        <f>HLOOKUP(REG_TRA_DEMANDS!O$3,'BY-Demands'!$J$5:$AK$14,MATCH($E155,'BY-Demands'!$I$5:$I$14,0),FALSE)*HLOOKUP(REG_TRA_DEMANDS!$F155,DEMANDS!$H$2:$CL$25,MATCH($E155,DEMANDS!$F$2:$F$25,0),FALSE)/HLOOKUP(2018,DEMANDS!$H$2:$CL$25,MATCH($E155,DEMANDS!$F$2:$F$25,0),FALSE)</f>
        <v>0.11599330583196431</v>
      </c>
      <c r="P155" s="10">
        <f>HLOOKUP(REG_TRA_DEMANDS!P$3,'BY-Demands'!$J$5:$AK$14,MATCH($E155,'BY-Demands'!$I$5:$I$14,0),FALSE)*HLOOKUP(REG_TRA_DEMANDS!$F155,DEMANDS!$H$2:$CL$25,MATCH($E155,DEMANDS!$F$2:$F$25,0),FALSE)/HLOOKUP(2018,DEMANDS!$H$2:$CL$25,MATCH($E155,DEMANDS!$F$2:$F$25,0),FALSE)</f>
        <v>0.13207534226989753</v>
      </c>
      <c r="Q155" s="10">
        <f>HLOOKUP(REG_TRA_DEMANDS!Q$3,'BY-Demands'!$J$5:$AK$14,MATCH($E155,'BY-Demands'!$I$5:$I$14,0),FALSE)*HLOOKUP(REG_TRA_DEMANDS!$F155,DEMANDS!$H$2:$CL$25,MATCH($E155,DEMANDS!$F$2:$F$25,0),FALSE)/HLOOKUP(2018,DEMANDS!$H$2:$CL$25,MATCH($E155,DEMANDS!$F$2:$F$25,0),FALSE)</f>
        <v>0.22276201864744441</v>
      </c>
      <c r="R155" s="10">
        <f>HLOOKUP(REG_TRA_DEMANDS!R$3,'BY-Demands'!$J$5:$AK$14,MATCH($E155,'BY-Demands'!$I$5:$I$14,0),FALSE)*HLOOKUP(REG_TRA_DEMANDS!$F155,DEMANDS!$H$2:$CL$25,MATCH($E155,DEMANDS!$F$2:$F$25,0),FALSE)/HLOOKUP(2018,DEMANDS!$H$2:$CL$25,MATCH($E155,DEMANDS!$F$2:$F$25,0),FALSE)</f>
        <v>0.21190526780207422</v>
      </c>
      <c r="S155" s="10">
        <f>HLOOKUP(REG_TRA_DEMANDS!S$3,'BY-Demands'!$J$5:$AK$14,MATCH($E155,'BY-Demands'!$I$5:$I$14,0),FALSE)*HLOOKUP(REG_TRA_DEMANDS!$F155,DEMANDS!$H$2:$CL$25,MATCH($E155,DEMANDS!$F$2:$F$25,0),FALSE)/HLOOKUP(2018,DEMANDS!$H$2:$CL$25,MATCH($E155,DEMANDS!$F$2:$F$25,0),FALSE)</f>
        <v>0.17678039813543314</v>
      </c>
      <c r="T155" s="10">
        <f>HLOOKUP(REG_TRA_DEMANDS!T$3,'BY-Demands'!$J$5:$AK$14,MATCH($E155,'BY-Demands'!$I$5:$I$14,0),FALSE)*HLOOKUP(REG_TRA_DEMANDS!$F155,DEMANDS!$H$2:$CL$25,MATCH($E155,DEMANDS!$F$2:$F$25,0),FALSE)/HLOOKUP(2018,DEMANDS!$H$2:$CL$25,MATCH($E155,DEMANDS!$F$2:$F$25,0),FALSE)</f>
        <v>0.80769941317308425</v>
      </c>
      <c r="U155" s="10">
        <f>HLOOKUP(REG_TRA_DEMANDS!U$3,'BY-Demands'!$J$5:$AK$14,MATCH($E155,'BY-Demands'!$I$5:$I$14,0),FALSE)*HLOOKUP(REG_TRA_DEMANDS!$F155,DEMANDS!$H$2:$CL$25,MATCH($E155,DEMANDS!$F$2:$F$25,0),FALSE)/HLOOKUP(2018,DEMANDS!$H$2:$CL$25,MATCH($E155,DEMANDS!$F$2:$F$25,0),FALSE)</f>
        <v>0.21976402591708638</v>
      </c>
      <c r="V155" s="10">
        <f>HLOOKUP(REG_TRA_DEMANDS!V$3,'BY-Demands'!$J$5:$AK$14,MATCH($E155,'BY-Demands'!$I$5:$I$14,0),FALSE)*HLOOKUP(REG_TRA_DEMANDS!$F155,DEMANDS!$H$2:$CL$25,MATCH($E155,DEMANDS!$F$2:$F$25,0),FALSE)/HLOOKUP(2018,DEMANDS!$H$2:$CL$25,MATCH($E155,DEMANDS!$F$2:$F$25,0),FALSE)</f>
        <v>0.28997805714836994</v>
      </c>
      <c r="W155" s="10">
        <f>HLOOKUP(REG_TRA_DEMANDS!W$3,'BY-Demands'!$J$5:$AK$14,MATCH($E155,'BY-Demands'!$I$5:$I$14,0),FALSE)*HLOOKUP(REG_TRA_DEMANDS!$F155,DEMANDS!$H$2:$CL$25,MATCH($E155,DEMANDS!$F$2:$F$25,0),FALSE)/HLOOKUP(2018,DEMANDS!$H$2:$CL$25,MATCH($E155,DEMANDS!$F$2:$F$25,0),FALSE)</f>
        <v>0.23738894992890464</v>
      </c>
      <c r="X155" s="10">
        <f>HLOOKUP(REG_TRA_DEMANDS!X$3,'BY-Demands'!$J$5:$AK$14,MATCH($E155,'BY-Demands'!$I$5:$I$14,0),FALSE)*HLOOKUP(REG_TRA_DEMANDS!$F155,DEMANDS!$H$2:$CL$25,MATCH($E155,DEMANDS!$F$2:$F$25,0),FALSE)/HLOOKUP(2018,DEMANDS!$H$2:$CL$25,MATCH($E155,DEMANDS!$F$2:$F$25,0),FALSE)</f>
        <v>0.17285101907792727</v>
      </c>
      <c r="Y155" s="10">
        <f>HLOOKUP(REG_TRA_DEMANDS!Y$3,'BY-Demands'!$J$5:$AK$14,MATCH($E155,'BY-Demands'!$I$5:$I$14,0),FALSE)*HLOOKUP(REG_TRA_DEMANDS!$F155,DEMANDS!$H$2:$CL$25,MATCH($E155,DEMANDS!$F$2:$F$25,0),FALSE)/HLOOKUP(2018,DEMANDS!$H$2:$CL$25,MATCH($E155,DEMANDS!$F$2:$F$25,0),FALSE)</f>
        <v>0.38394839107226741</v>
      </c>
      <c r="Z155" s="10">
        <f>HLOOKUP(REG_TRA_DEMANDS!Z$3,'BY-Demands'!$J$5:$AK$14,MATCH($E155,'BY-Demands'!$I$5:$I$14,0),FALSE)*HLOOKUP(REG_TRA_DEMANDS!$F155,DEMANDS!$H$2:$CL$25,MATCH($E155,DEMANDS!$F$2:$F$25,0),FALSE)/HLOOKUP(2018,DEMANDS!$H$2:$CL$25,MATCH($E155,DEMANDS!$F$2:$F$25,0),FALSE)</f>
        <v>4.767626751939396E-2</v>
      </c>
      <c r="AA155" s="10">
        <f>HLOOKUP(REG_TRA_DEMANDS!AA$3,'BY-Demands'!$J$5:$AK$14,MATCH($E155,'BY-Demands'!$I$5:$I$14,0),FALSE)*HLOOKUP(REG_TRA_DEMANDS!$F155,DEMANDS!$H$2:$CL$25,MATCH($E155,DEMANDS!$F$2:$F$25,0),FALSE)/HLOOKUP(2018,DEMANDS!$H$2:$CL$25,MATCH($E155,DEMANDS!$F$2:$F$25,0),FALSE)</f>
        <v>0.19417321948425709</v>
      </c>
      <c r="AB155" s="10">
        <f>HLOOKUP(REG_TRA_DEMANDS!AB$3,'BY-Demands'!$J$5:$AK$14,MATCH($E155,'BY-Demands'!$I$5:$I$14,0),FALSE)*HLOOKUP(REG_TRA_DEMANDS!$F155,DEMANDS!$H$2:$CL$25,MATCH($E155,DEMANDS!$F$2:$F$25,0),FALSE)/HLOOKUP(2018,DEMANDS!$H$2:$CL$25,MATCH($E155,DEMANDS!$F$2:$F$25,0),FALSE)</f>
        <v>9.6030988976774354E-2</v>
      </c>
      <c r="AC155" s="10">
        <f>HLOOKUP(REG_TRA_DEMANDS!AC$3,'BY-Demands'!$J$5:$AK$14,MATCH($E155,'BY-Demands'!$I$5:$I$14,0),FALSE)*HLOOKUP(REG_TRA_DEMANDS!$F155,DEMANDS!$H$2:$CL$25,MATCH($E155,DEMANDS!$F$2:$F$25,0),FALSE)/HLOOKUP(2018,DEMANDS!$H$2:$CL$25,MATCH($E155,DEMANDS!$F$2:$F$25,0),FALSE)</f>
        <v>9.7505436021828679E-2</v>
      </c>
      <c r="AD155" s="10">
        <f>HLOOKUP(REG_TRA_DEMANDS!AD$3,'BY-Demands'!$J$5:$AK$14,MATCH($E155,'BY-Demands'!$I$5:$I$14,0),FALSE)*HLOOKUP(REG_TRA_DEMANDS!$F155,DEMANDS!$H$2:$CL$25,MATCH($E155,DEMANDS!$F$2:$F$25,0),FALSE)/HLOOKUP(2018,DEMANDS!$H$2:$CL$25,MATCH($E155,DEMANDS!$F$2:$F$25,0),FALSE)</f>
        <v>0.11333751574576668</v>
      </c>
      <c r="AE155" s="10">
        <f>HLOOKUP(REG_TRA_DEMANDS!AE$3,'BY-Demands'!$J$5:$AK$14,MATCH($E155,'BY-Demands'!$I$5:$I$14,0),FALSE)*HLOOKUP(REG_TRA_DEMANDS!$F155,DEMANDS!$H$2:$CL$25,MATCH($E155,DEMANDS!$F$2:$F$25,0),FALSE)/HLOOKUP(2018,DEMANDS!$H$2:$CL$25,MATCH($E155,DEMANDS!$F$2:$F$25,0),FALSE)</f>
        <v>0.23685184056133271</v>
      </c>
      <c r="AF155" s="10">
        <f>HLOOKUP(REG_TRA_DEMANDS!AF$3,'BY-Demands'!$J$5:$AK$14,MATCH($E155,'BY-Demands'!$I$5:$I$14,0),FALSE)*HLOOKUP(REG_TRA_DEMANDS!$F155,DEMANDS!$H$2:$CL$25,MATCH($E155,DEMANDS!$F$2:$F$25,0),FALSE)/HLOOKUP(2018,DEMANDS!$H$2:$CL$25,MATCH($E155,DEMANDS!$F$2:$F$25,0),FALSE)</f>
        <v>9.1332397888700248E-2</v>
      </c>
    </row>
    <row r="156" spans="4:32" x14ac:dyDescent="0.25">
      <c r="D156" s="1" t="s">
        <v>8</v>
      </c>
      <c r="E156" s="1" t="str">
        <f>DEMANDS!$F$22</f>
        <v>TNAV</v>
      </c>
      <c r="F156" s="1">
        <v>2037</v>
      </c>
      <c r="G156" s="10">
        <f>HLOOKUP(REG_TRA_DEMANDS!G$3,'BY-Demands'!$J$5:$AK$14,MATCH($E156,'BY-Demands'!$I$5:$I$14,0),FALSE)*HLOOKUP(REG_TRA_DEMANDS!$F156,DEMANDS!$H$2:$CL$25,MATCH($E156,DEMANDS!$F$2:$F$25,0),FALSE)/HLOOKUP(2018,DEMANDS!$H$2:$CL$25,MATCH($E156,DEMANDS!$F$2:$F$25,0),FALSE)</f>
        <v>8.6992187864904508E-2</v>
      </c>
      <c r="H156" s="10">
        <f>HLOOKUP(REG_TRA_DEMANDS!H$3,'BY-Demands'!$J$5:$AK$14,MATCH($E156,'BY-Demands'!$I$5:$I$14,0),FALSE)*HLOOKUP(REG_TRA_DEMANDS!$F156,DEMANDS!$H$2:$CL$25,MATCH($E156,DEMANDS!$F$2:$F$25,0),FALSE)/HLOOKUP(2018,DEMANDS!$H$2:$CL$25,MATCH($E156,DEMANDS!$F$2:$F$25,0),FALSE)</f>
        <v>2.0587667260849818</v>
      </c>
      <c r="I156" s="10">
        <f>HLOOKUP(REG_TRA_DEMANDS!I$3,'BY-Demands'!$J$5:$AK$14,MATCH($E156,'BY-Demands'!$I$5:$I$14,0),FALSE)*HLOOKUP(REG_TRA_DEMANDS!$F156,DEMANDS!$H$2:$CL$25,MATCH($E156,DEMANDS!$F$2:$F$25,0),FALSE)/HLOOKUP(2018,DEMANDS!$H$2:$CL$25,MATCH($E156,DEMANDS!$F$2:$F$25,0),FALSE)</f>
        <v>0.33998647103022406</v>
      </c>
      <c r="J156" s="10">
        <f>HLOOKUP(REG_TRA_DEMANDS!J$3,'BY-Demands'!$J$5:$AK$14,MATCH($E156,'BY-Demands'!$I$5:$I$14,0),FALSE)*HLOOKUP(REG_TRA_DEMANDS!$F156,DEMANDS!$H$2:$CL$25,MATCH($E156,DEMANDS!$F$2:$F$25,0),FALSE)/HLOOKUP(2018,DEMANDS!$H$2:$CL$25,MATCH($E156,DEMANDS!$F$2:$F$25,0),FALSE)</f>
        <v>0.15162665611976053</v>
      </c>
      <c r="K156" s="10">
        <f>HLOOKUP(REG_TRA_DEMANDS!K$3,'BY-Demands'!$J$5:$AK$14,MATCH($E156,'BY-Demands'!$I$5:$I$14,0),FALSE)*HLOOKUP(REG_TRA_DEMANDS!$F156,DEMANDS!$H$2:$CL$25,MATCH($E156,DEMANDS!$F$2:$F$25,0),FALSE)/HLOOKUP(2018,DEMANDS!$H$2:$CL$25,MATCH($E156,DEMANDS!$F$2:$F$25,0),FALSE)</f>
        <v>0.12941715266623027</v>
      </c>
      <c r="L156" s="10">
        <f>HLOOKUP(REG_TRA_DEMANDS!L$3,'BY-Demands'!$J$5:$AK$14,MATCH($E156,'BY-Demands'!$I$5:$I$14,0),FALSE)*HLOOKUP(REG_TRA_DEMANDS!$F156,DEMANDS!$H$2:$CL$25,MATCH($E156,DEMANDS!$F$2:$F$25,0),FALSE)/HLOOKUP(2018,DEMANDS!$H$2:$CL$25,MATCH($E156,DEMANDS!$F$2:$F$25,0),FALSE)</f>
        <v>6.245400995226303E-2</v>
      </c>
      <c r="M156" s="10">
        <f>HLOOKUP(REG_TRA_DEMANDS!M$3,'BY-Demands'!$J$5:$AK$14,MATCH($E156,'BY-Demands'!$I$5:$I$14,0),FALSE)*HLOOKUP(REG_TRA_DEMANDS!$F156,DEMANDS!$H$2:$CL$25,MATCH($E156,DEMANDS!$F$2:$F$25,0),FALSE)/HLOOKUP(2018,DEMANDS!$H$2:$CL$25,MATCH($E156,DEMANDS!$F$2:$F$25,0),FALSE)</f>
        <v>0.19693495996593061</v>
      </c>
      <c r="N156" s="10">
        <f>HLOOKUP(REG_TRA_DEMANDS!N$3,'BY-Demands'!$J$5:$AK$14,MATCH($E156,'BY-Demands'!$I$5:$I$14,0),FALSE)*HLOOKUP(REG_TRA_DEMANDS!$F156,DEMANDS!$H$2:$CL$25,MATCH($E156,DEMANDS!$F$2:$F$25,0),FALSE)/HLOOKUP(2018,DEMANDS!$H$2:$CL$25,MATCH($E156,DEMANDS!$F$2:$F$25,0),FALSE)</f>
        <v>0.29802754672104398</v>
      </c>
      <c r="O156" s="10">
        <f>HLOOKUP(REG_TRA_DEMANDS!O$3,'BY-Demands'!$J$5:$AK$14,MATCH($E156,'BY-Demands'!$I$5:$I$14,0),FALSE)*HLOOKUP(REG_TRA_DEMANDS!$F156,DEMANDS!$H$2:$CL$25,MATCH($E156,DEMANDS!$F$2:$F$25,0),FALSE)/HLOOKUP(2018,DEMANDS!$H$2:$CL$25,MATCH($E156,DEMANDS!$F$2:$F$25,0),FALSE)</f>
        <v>0.11912453379708815</v>
      </c>
      <c r="P156" s="10">
        <f>HLOOKUP(REG_TRA_DEMANDS!P$3,'BY-Demands'!$J$5:$AK$14,MATCH($E156,'BY-Demands'!$I$5:$I$14,0),FALSE)*HLOOKUP(REG_TRA_DEMANDS!$F156,DEMANDS!$H$2:$CL$25,MATCH($E156,DEMANDS!$F$2:$F$25,0),FALSE)/HLOOKUP(2018,DEMANDS!$H$2:$CL$25,MATCH($E156,DEMANDS!$F$2:$F$25,0),FALSE)</f>
        <v>0.13564070323838234</v>
      </c>
      <c r="Q156" s="10">
        <f>HLOOKUP(REG_TRA_DEMANDS!Q$3,'BY-Demands'!$J$5:$AK$14,MATCH($E156,'BY-Demands'!$I$5:$I$14,0),FALSE)*HLOOKUP(REG_TRA_DEMANDS!$F156,DEMANDS!$H$2:$CL$25,MATCH($E156,DEMANDS!$F$2:$F$25,0),FALSE)/HLOOKUP(2018,DEMANDS!$H$2:$CL$25,MATCH($E156,DEMANDS!$F$2:$F$25,0),FALSE)</f>
        <v>0.22877545758991916</v>
      </c>
      <c r="R156" s="10">
        <f>HLOOKUP(REG_TRA_DEMANDS!R$3,'BY-Demands'!$J$5:$AK$14,MATCH($E156,'BY-Demands'!$I$5:$I$14,0),FALSE)*HLOOKUP(REG_TRA_DEMANDS!$F156,DEMANDS!$H$2:$CL$25,MATCH($E156,DEMANDS!$F$2:$F$25,0),FALSE)/HLOOKUP(2018,DEMANDS!$H$2:$CL$25,MATCH($E156,DEMANDS!$F$2:$F$25,0),FALSE)</f>
        <v>0.21762562981555228</v>
      </c>
      <c r="S156" s="10">
        <f>HLOOKUP(REG_TRA_DEMANDS!S$3,'BY-Demands'!$J$5:$AK$14,MATCH($E156,'BY-Demands'!$I$5:$I$14,0),FALSE)*HLOOKUP(REG_TRA_DEMANDS!$F156,DEMANDS!$H$2:$CL$25,MATCH($E156,DEMANDS!$F$2:$F$25,0),FALSE)/HLOOKUP(2018,DEMANDS!$H$2:$CL$25,MATCH($E156,DEMANDS!$F$2:$F$25,0),FALSE)</f>
        <v>0.18155256772192024</v>
      </c>
      <c r="T156" s="10">
        <f>HLOOKUP(REG_TRA_DEMANDS!T$3,'BY-Demands'!$J$5:$AK$14,MATCH($E156,'BY-Demands'!$I$5:$I$14,0),FALSE)*HLOOKUP(REG_TRA_DEMANDS!$F156,DEMANDS!$H$2:$CL$25,MATCH($E156,DEMANDS!$F$2:$F$25,0),FALSE)/HLOOKUP(2018,DEMANDS!$H$2:$CL$25,MATCH($E156,DEMANDS!$F$2:$F$25,0),FALSE)</f>
        <v>0.82950317996636347</v>
      </c>
      <c r="U156" s="10">
        <f>HLOOKUP(REG_TRA_DEMANDS!U$3,'BY-Demands'!$J$5:$AK$14,MATCH($E156,'BY-Demands'!$I$5:$I$14,0),FALSE)*HLOOKUP(REG_TRA_DEMANDS!$F156,DEMANDS!$H$2:$CL$25,MATCH($E156,DEMANDS!$F$2:$F$25,0),FALSE)/HLOOKUP(2018,DEMANDS!$H$2:$CL$25,MATCH($E156,DEMANDS!$F$2:$F$25,0),FALSE)</f>
        <v>0.22569653433853493</v>
      </c>
      <c r="V156" s="10">
        <f>HLOOKUP(REG_TRA_DEMANDS!V$3,'BY-Demands'!$J$5:$AK$14,MATCH($E156,'BY-Demands'!$I$5:$I$14,0),FALSE)*HLOOKUP(REG_TRA_DEMANDS!$F156,DEMANDS!$H$2:$CL$25,MATCH($E156,DEMANDS!$F$2:$F$25,0),FALSE)/HLOOKUP(2018,DEMANDS!$H$2:$CL$25,MATCH($E156,DEMANDS!$F$2:$F$25,0),FALSE)</f>
        <v>0.29780598648707352</v>
      </c>
      <c r="W156" s="10">
        <f>HLOOKUP(REG_TRA_DEMANDS!W$3,'BY-Demands'!$J$5:$AK$14,MATCH($E156,'BY-Demands'!$I$5:$I$14,0),FALSE)*HLOOKUP(REG_TRA_DEMANDS!$F156,DEMANDS!$H$2:$CL$25,MATCH($E156,DEMANDS!$F$2:$F$25,0),FALSE)/HLOOKUP(2018,DEMANDS!$H$2:$CL$25,MATCH($E156,DEMANDS!$F$2:$F$25,0),FALSE)</f>
        <v>0.24379724145312062</v>
      </c>
      <c r="X156" s="10">
        <f>HLOOKUP(REG_TRA_DEMANDS!X$3,'BY-Demands'!$J$5:$AK$14,MATCH($E156,'BY-Demands'!$I$5:$I$14,0),FALSE)*HLOOKUP(REG_TRA_DEMANDS!$F156,DEMANDS!$H$2:$CL$25,MATCH($E156,DEMANDS!$F$2:$F$25,0),FALSE)/HLOOKUP(2018,DEMANDS!$H$2:$CL$25,MATCH($E156,DEMANDS!$F$2:$F$25,0),FALSE)</f>
        <v>0.17751711546042914</v>
      </c>
      <c r="Y156" s="10">
        <f>HLOOKUP(REG_TRA_DEMANDS!Y$3,'BY-Demands'!$J$5:$AK$14,MATCH($E156,'BY-Demands'!$I$5:$I$14,0),FALSE)*HLOOKUP(REG_TRA_DEMANDS!$F156,DEMANDS!$H$2:$CL$25,MATCH($E156,DEMANDS!$F$2:$F$25,0),FALSE)/HLOOKUP(2018,DEMANDS!$H$2:$CL$25,MATCH($E156,DEMANDS!$F$2:$F$25,0),FALSE)</f>
        <v>0.39431304039980208</v>
      </c>
      <c r="Z156" s="10">
        <f>HLOOKUP(REG_TRA_DEMANDS!Z$3,'BY-Demands'!$J$5:$AK$14,MATCH($E156,'BY-Demands'!$I$5:$I$14,0),FALSE)*HLOOKUP(REG_TRA_DEMANDS!$F156,DEMANDS!$H$2:$CL$25,MATCH($E156,DEMANDS!$F$2:$F$25,0),FALSE)/HLOOKUP(2018,DEMANDS!$H$2:$CL$25,MATCH($E156,DEMANDS!$F$2:$F$25,0),FALSE)</f>
        <v>4.8963283705877311E-2</v>
      </c>
      <c r="AA156" s="10">
        <f>HLOOKUP(REG_TRA_DEMANDS!AA$3,'BY-Demands'!$J$5:$AK$14,MATCH($E156,'BY-Demands'!$I$5:$I$14,0),FALSE)*HLOOKUP(REG_TRA_DEMANDS!$F156,DEMANDS!$H$2:$CL$25,MATCH($E156,DEMANDS!$F$2:$F$25,0),FALSE)/HLOOKUP(2018,DEMANDS!$H$2:$CL$25,MATCH($E156,DEMANDS!$F$2:$F$25,0),FALSE)</f>
        <v>0.19941490658478705</v>
      </c>
      <c r="AB156" s="10">
        <f>HLOOKUP(REG_TRA_DEMANDS!AB$3,'BY-Demands'!$J$5:$AK$14,MATCH($E156,'BY-Demands'!$I$5:$I$14,0),FALSE)*HLOOKUP(REG_TRA_DEMANDS!$F156,DEMANDS!$H$2:$CL$25,MATCH($E156,DEMANDS!$F$2:$F$25,0),FALSE)/HLOOKUP(2018,DEMANDS!$H$2:$CL$25,MATCH($E156,DEMANDS!$F$2:$F$25,0),FALSE)</f>
        <v>9.8623336147551463E-2</v>
      </c>
      <c r="AC156" s="10">
        <f>HLOOKUP(REG_TRA_DEMANDS!AC$3,'BY-Demands'!$J$5:$AK$14,MATCH($E156,'BY-Demands'!$I$5:$I$14,0),FALSE)*HLOOKUP(REG_TRA_DEMANDS!$F156,DEMANDS!$H$2:$CL$25,MATCH($E156,DEMANDS!$F$2:$F$25,0),FALSE)/HLOOKUP(2018,DEMANDS!$H$2:$CL$25,MATCH($E156,DEMANDS!$F$2:$F$25,0),FALSE)</f>
        <v>0.10013758574661916</v>
      </c>
      <c r="AD156" s="10">
        <f>HLOOKUP(REG_TRA_DEMANDS!AD$3,'BY-Demands'!$J$5:$AK$14,MATCH($E156,'BY-Demands'!$I$5:$I$14,0),FALSE)*HLOOKUP(REG_TRA_DEMANDS!$F156,DEMANDS!$H$2:$CL$25,MATCH($E156,DEMANDS!$F$2:$F$25,0),FALSE)/HLOOKUP(2018,DEMANDS!$H$2:$CL$25,MATCH($E156,DEMANDS!$F$2:$F$25,0),FALSE)</f>
        <v>0.1163970509168301</v>
      </c>
      <c r="AE156" s="10">
        <f>HLOOKUP(REG_TRA_DEMANDS!AE$3,'BY-Demands'!$J$5:$AK$14,MATCH($E156,'BY-Demands'!$I$5:$I$14,0),FALSE)*HLOOKUP(REG_TRA_DEMANDS!$F156,DEMANDS!$H$2:$CL$25,MATCH($E156,DEMANDS!$F$2:$F$25,0),FALSE)/HLOOKUP(2018,DEMANDS!$H$2:$CL$25,MATCH($E156,DEMANDS!$F$2:$F$25,0),FALSE)</f>
        <v>0.24324563287061551</v>
      </c>
      <c r="AF156" s="10">
        <f>HLOOKUP(REG_TRA_DEMANDS!AF$3,'BY-Demands'!$J$5:$AK$14,MATCH($E156,'BY-Demands'!$I$5:$I$14,0),FALSE)*HLOOKUP(REG_TRA_DEMANDS!$F156,DEMANDS!$H$2:$CL$25,MATCH($E156,DEMANDS!$F$2:$F$25,0),FALSE)/HLOOKUP(2018,DEMANDS!$H$2:$CL$25,MATCH($E156,DEMANDS!$F$2:$F$25,0),FALSE)</f>
        <v>9.3797907051834287E-2</v>
      </c>
    </row>
    <row r="157" spans="4:32" x14ac:dyDescent="0.25">
      <c r="D157" s="1" t="s">
        <v>8</v>
      </c>
      <c r="E157" s="1" t="str">
        <f>DEMANDS!$F$22</f>
        <v>TNAV</v>
      </c>
      <c r="F157" s="1">
        <v>2038</v>
      </c>
      <c r="G157" s="10">
        <f>HLOOKUP(REG_TRA_DEMANDS!G$3,'BY-Demands'!$J$5:$AK$14,MATCH($E157,'BY-Demands'!$I$5:$I$14,0),FALSE)*HLOOKUP(REG_TRA_DEMANDS!$F157,DEMANDS!$H$2:$CL$25,MATCH($E157,DEMANDS!$F$2:$F$25,0),FALSE)/HLOOKUP(2018,DEMANDS!$H$2:$CL$25,MATCH($E157,DEMANDS!$F$2:$F$25,0),FALSE)</f>
        <v>8.9289366488102359E-2</v>
      </c>
      <c r="H157" s="10">
        <f>HLOOKUP(REG_TRA_DEMANDS!H$3,'BY-Demands'!$J$5:$AK$14,MATCH($E157,'BY-Demands'!$I$5:$I$14,0),FALSE)*HLOOKUP(REG_TRA_DEMANDS!$F157,DEMANDS!$H$2:$CL$25,MATCH($E157,DEMANDS!$F$2:$F$25,0),FALSE)/HLOOKUP(2018,DEMANDS!$H$2:$CL$25,MATCH($E157,DEMANDS!$F$2:$F$25,0),FALSE)</f>
        <v>2.1131320090993362</v>
      </c>
      <c r="I157" s="10">
        <f>HLOOKUP(REG_TRA_DEMANDS!I$3,'BY-Demands'!$J$5:$AK$14,MATCH($E157,'BY-Demands'!$I$5:$I$14,0),FALSE)*HLOOKUP(REG_TRA_DEMANDS!$F157,DEMANDS!$H$2:$CL$25,MATCH($E157,DEMANDS!$F$2:$F$25,0),FALSE)/HLOOKUP(2018,DEMANDS!$H$2:$CL$25,MATCH($E157,DEMANDS!$F$2:$F$25,0),FALSE)</f>
        <v>0.34896439965342385</v>
      </c>
      <c r="J157" s="10">
        <f>HLOOKUP(REG_TRA_DEMANDS!J$3,'BY-Demands'!$J$5:$AK$14,MATCH($E157,'BY-Demands'!$I$5:$I$14,0),FALSE)*HLOOKUP(REG_TRA_DEMANDS!$F157,DEMANDS!$H$2:$CL$25,MATCH($E157,DEMANDS!$F$2:$F$25,0),FALSE)/HLOOKUP(2018,DEMANDS!$H$2:$CL$25,MATCH($E157,DEMANDS!$F$2:$F$25,0),FALSE)</f>
        <v>0.15563061925362492</v>
      </c>
      <c r="K157" s="10">
        <f>HLOOKUP(REG_TRA_DEMANDS!K$3,'BY-Demands'!$J$5:$AK$14,MATCH($E157,'BY-Demands'!$I$5:$I$14,0),FALSE)*HLOOKUP(REG_TRA_DEMANDS!$F157,DEMANDS!$H$2:$CL$25,MATCH($E157,DEMANDS!$F$2:$F$25,0),FALSE)/HLOOKUP(2018,DEMANDS!$H$2:$CL$25,MATCH($E157,DEMANDS!$F$2:$F$25,0),FALSE)</f>
        <v>0.1328346355905784</v>
      </c>
      <c r="L157" s="10">
        <f>HLOOKUP(REG_TRA_DEMANDS!L$3,'BY-Demands'!$J$5:$AK$14,MATCH($E157,'BY-Demands'!$I$5:$I$14,0),FALSE)*HLOOKUP(REG_TRA_DEMANDS!$F157,DEMANDS!$H$2:$CL$25,MATCH($E157,DEMANDS!$F$2:$F$25,0),FALSE)/HLOOKUP(2018,DEMANDS!$H$2:$CL$25,MATCH($E157,DEMANDS!$F$2:$F$25,0),FALSE)</f>
        <v>6.4103215704141847E-2</v>
      </c>
      <c r="M157" s="10">
        <f>HLOOKUP(REG_TRA_DEMANDS!M$3,'BY-Demands'!$J$5:$AK$14,MATCH($E157,'BY-Demands'!$I$5:$I$14,0),FALSE)*HLOOKUP(REG_TRA_DEMANDS!$F157,DEMANDS!$H$2:$CL$25,MATCH($E157,DEMANDS!$F$2:$F$25,0),FALSE)/HLOOKUP(2018,DEMANDS!$H$2:$CL$25,MATCH($E157,DEMANDS!$F$2:$F$25,0),FALSE)</f>
        <v>0.20213536693691758</v>
      </c>
      <c r="N157" s="10">
        <f>HLOOKUP(REG_TRA_DEMANDS!N$3,'BY-Demands'!$J$5:$AK$14,MATCH($E157,'BY-Demands'!$I$5:$I$14,0),FALSE)*HLOOKUP(REG_TRA_DEMANDS!$F157,DEMANDS!$H$2:$CL$25,MATCH($E157,DEMANDS!$F$2:$F$25,0),FALSE)/HLOOKUP(2018,DEMANDS!$H$2:$CL$25,MATCH($E157,DEMANDS!$F$2:$F$25,0),FALSE)</f>
        <v>0.30589747764535719</v>
      </c>
      <c r="O157" s="10">
        <f>HLOOKUP(REG_TRA_DEMANDS!O$3,'BY-Demands'!$J$5:$AK$14,MATCH($E157,'BY-Demands'!$I$5:$I$14,0),FALSE)*HLOOKUP(REG_TRA_DEMANDS!$F157,DEMANDS!$H$2:$CL$25,MATCH($E157,DEMANDS!$F$2:$F$25,0),FALSE)/HLOOKUP(2018,DEMANDS!$H$2:$CL$25,MATCH($E157,DEMANDS!$F$2:$F$25,0),FALSE)</f>
        <v>0.12227022238422942</v>
      </c>
      <c r="P157" s="10">
        <f>HLOOKUP(REG_TRA_DEMANDS!P$3,'BY-Demands'!$J$5:$AK$14,MATCH($E157,'BY-Demands'!$I$5:$I$14,0),FALSE)*HLOOKUP(REG_TRA_DEMANDS!$F157,DEMANDS!$H$2:$CL$25,MATCH($E157,DEMANDS!$F$2:$F$25,0),FALSE)/HLOOKUP(2018,DEMANDS!$H$2:$CL$25,MATCH($E157,DEMANDS!$F$2:$F$25,0),FALSE)</f>
        <v>0.13922252973984497</v>
      </c>
      <c r="Q157" s="10">
        <f>HLOOKUP(REG_TRA_DEMANDS!Q$3,'BY-Demands'!$J$5:$AK$14,MATCH($E157,'BY-Demands'!$I$5:$I$14,0),FALSE)*HLOOKUP(REG_TRA_DEMANDS!$F157,DEMANDS!$H$2:$CL$25,MATCH($E157,DEMANDS!$F$2:$F$25,0),FALSE)/HLOOKUP(2018,DEMANDS!$H$2:$CL$25,MATCH($E157,DEMANDS!$F$2:$F$25,0),FALSE)</f>
        <v>0.2348166677673664</v>
      </c>
      <c r="R157" s="10">
        <f>HLOOKUP(REG_TRA_DEMANDS!R$3,'BY-Demands'!$J$5:$AK$14,MATCH($E157,'BY-Demands'!$I$5:$I$14,0),FALSE)*HLOOKUP(REG_TRA_DEMANDS!$F157,DEMANDS!$H$2:$CL$25,MATCH($E157,DEMANDS!$F$2:$F$25,0),FALSE)/HLOOKUP(2018,DEMANDS!$H$2:$CL$25,MATCH($E157,DEMANDS!$F$2:$F$25,0),FALSE)</f>
        <v>0.22337240957753066</v>
      </c>
      <c r="S157" s="10">
        <f>HLOOKUP(REG_TRA_DEMANDS!S$3,'BY-Demands'!$J$5:$AK$14,MATCH($E157,'BY-Demands'!$I$5:$I$14,0),FALSE)*HLOOKUP(REG_TRA_DEMANDS!$F157,DEMANDS!$H$2:$CL$25,MATCH($E157,DEMANDS!$F$2:$F$25,0),FALSE)/HLOOKUP(2018,DEMANDS!$H$2:$CL$25,MATCH($E157,DEMANDS!$F$2:$F$25,0),FALSE)</f>
        <v>0.18634677611917483</v>
      </c>
      <c r="T157" s="10">
        <f>HLOOKUP(REG_TRA_DEMANDS!T$3,'BY-Demands'!$J$5:$AK$14,MATCH($E157,'BY-Demands'!$I$5:$I$14,0),FALSE)*HLOOKUP(REG_TRA_DEMANDS!$F157,DEMANDS!$H$2:$CL$25,MATCH($E157,DEMANDS!$F$2:$F$25,0),FALSE)/HLOOKUP(2018,DEMANDS!$H$2:$CL$25,MATCH($E157,DEMANDS!$F$2:$F$25,0),FALSE)</f>
        <v>0.85140764081119891</v>
      </c>
      <c r="U157" s="10">
        <f>HLOOKUP(REG_TRA_DEMANDS!U$3,'BY-Demands'!$J$5:$AK$14,MATCH($E157,'BY-Demands'!$I$5:$I$14,0),FALSE)*HLOOKUP(REG_TRA_DEMANDS!$F157,DEMANDS!$H$2:$CL$25,MATCH($E157,DEMANDS!$F$2:$F$25,0),FALSE)/HLOOKUP(2018,DEMANDS!$H$2:$CL$25,MATCH($E157,DEMANDS!$F$2:$F$25,0),FALSE)</f>
        <v>0.23165644024201071</v>
      </c>
      <c r="V157" s="10">
        <f>HLOOKUP(REG_TRA_DEMANDS!V$3,'BY-Demands'!$J$5:$AK$14,MATCH($E157,'BY-Demands'!$I$5:$I$14,0),FALSE)*HLOOKUP(REG_TRA_DEMANDS!$F157,DEMANDS!$H$2:$CL$25,MATCH($E157,DEMANDS!$F$2:$F$25,0),FALSE)/HLOOKUP(2018,DEMANDS!$H$2:$CL$25,MATCH($E157,DEMANDS!$F$2:$F$25,0),FALSE)</f>
        <v>0.305670066731622</v>
      </c>
      <c r="W157" s="10">
        <f>HLOOKUP(REG_TRA_DEMANDS!W$3,'BY-Demands'!$J$5:$AK$14,MATCH($E157,'BY-Demands'!$I$5:$I$14,0),FALSE)*HLOOKUP(REG_TRA_DEMANDS!$F157,DEMANDS!$H$2:$CL$25,MATCH($E157,DEMANDS!$F$2:$F$25,0),FALSE)/HLOOKUP(2018,DEMANDS!$H$2:$CL$25,MATCH($E157,DEMANDS!$F$2:$F$25,0),FALSE)</f>
        <v>0.25023512771861423</v>
      </c>
      <c r="X157" s="10">
        <f>HLOOKUP(REG_TRA_DEMANDS!X$3,'BY-Demands'!$J$5:$AK$14,MATCH($E157,'BY-Demands'!$I$5:$I$14,0),FALSE)*HLOOKUP(REG_TRA_DEMANDS!$F157,DEMANDS!$H$2:$CL$25,MATCH($E157,DEMANDS!$F$2:$F$25,0),FALSE)/HLOOKUP(2018,DEMANDS!$H$2:$CL$25,MATCH($E157,DEMANDS!$F$2:$F$25,0),FALSE)</f>
        <v>0.18220476078693501</v>
      </c>
      <c r="Y157" s="10">
        <f>HLOOKUP(REG_TRA_DEMANDS!Y$3,'BY-Demands'!$J$5:$AK$14,MATCH($E157,'BY-Demands'!$I$5:$I$14,0),FALSE)*HLOOKUP(REG_TRA_DEMANDS!$F157,DEMANDS!$H$2:$CL$25,MATCH($E157,DEMANDS!$F$2:$F$25,0),FALSE)/HLOOKUP(2018,DEMANDS!$H$2:$CL$25,MATCH($E157,DEMANDS!$F$2:$F$25,0),FALSE)</f>
        <v>0.40472555570130542</v>
      </c>
      <c r="Z157" s="10">
        <f>HLOOKUP(REG_TRA_DEMANDS!Z$3,'BY-Demands'!$J$5:$AK$14,MATCH($E157,'BY-Demands'!$I$5:$I$14,0),FALSE)*HLOOKUP(REG_TRA_DEMANDS!$F157,DEMANDS!$H$2:$CL$25,MATCH($E157,DEMANDS!$F$2:$F$25,0),FALSE)/HLOOKUP(2018,DEMANDS!$H$2:$CL$25,MATCH($E157,DEMANDS!$F$2:$F$25,0),FALSE)</f>
        <v>5.0256243584359567E-2</v>
      </c>
      <c r="AA157" s="10">
        <f>HLOOKUP(REG_TRA_DEMANDS!AA$3,'BY-Demands'!$J$5:$AK$14,MATCH($E157,'BY-Demands'!$I$5:$I$14,0),FALSE)*HLOOKUP(REG_TRA_DEMANDS!$F157,DEMANDS!$H$2:$CL$25,MATCH($E157,DEMANDS!$F$2:$F$25,0),FALSE)/HLOOKUP(2018,DEMANDS!$H$2:$CL$25,MATCH($E157,DEMANDS!$F$2:$F$25,0),FALSE)</f>
        <v>0.204680800819623</v>
      </c>
      <c r="AB157" s="10">
        <f>HLOOKUP(REG_TRA_DEMANDS!AB$3,'BY-Demands'!$J$5:$AK$14,MATCH($E157,'BY-Demands'!$I$5:$I$14,0),FALSE)*HLOOKUP(REG_TRA_DEMANDS!$F157,DEMANDS!$H$2:$CL$25,MATCH($E157,DEMANDS!$F$2:$F$25,0),FALSE)/HLOOKUP(2018,DEMANDS!$H$2:$CL$25,MATCH($E157,DEMANDS!$F$2:$F$25,0),FALSE)</f>
        <v>0.10122765528363804</v>
      </c>
      <c r="AC157" s="10">
        <f>HLOOKUP(REG_TRA_DEMANDS!AC$3,'BY-Demands'!$J$5:$AK$14,MATCH($E157,'BY-Demands'!$I$5:$I$14,0),FALSE)*HLOOKUP(REG_TRA_DEMANDS!$F157,DEMANDS!$H$2:$CL$25,MATCH($E157,DEMANDS!$F$2:$F$25,0),FALSE)/HLOOKUP(2018,DEMANDS!$H$2:$CL$25,MATCH($E157,DEMANDS!$F$2:$F$25,0),FALSE)</f>
        <v>0.10278189125268378</v>
      </c>
      <c r="AD157" s="10">
        <f>HLOOKUP(REG_TRA_DEMANDS!AD$3,'BY-Demands'!$J$5:$AK$14,MATCH($E157,'BY-Demands'!$I$5:$I$14,0),FALSE)*HLOOKUP(REG_TRA_DEMANDS!$F157,DEMANDS!$H$2:$CL$25,MATCH($E157,DEMANDS!$F$2:$F$25,0),FALSE)/HLOOKUP(2018,DEMANDS!$H$2:$CL$25,MATCH($E157,DEMANDS!$F$2:$F$25,0),FALSE)</f>
        <v>0.11947071561859215</v>
      </c>
      <c r="AE157" s="10">
        <f>HLOOKUP(REG_TRA_DEMANDS!AE$3,'BY-Demands'!$J$5:$AK$14,MATCH($E157,'BY-Demands'!$I$5:$I$14,0),FALSE)*HLOOKUP(REG_TRA_DEMANDS!$F157,DEMANDS!$H$2:$CL$25,MATCH($E157,DEMANDS!$F$2:$F$25,0),FALSE)/HLOOKUP(2018,DEMANDS!$H$2:$CL$25,MATCH($E157,DEMANDS!$F$2:$F$25,0),FALSE)</f>
        <v>0.24966895296097083</v>
      </c>
      <c r="AF157" s="10">
        <f>HLOOKUP(REG_TRA_DEMANDS!AF$3,'BY-Demands'!$J$5:$AK$14,MATCH($E157,'BY-Demands'!$I$5:$I$14,0),FALSE)*HLOOKUP(REG_TRA_DEMANDS!$F157,DEMANDS!$H$2:$CL$25,MATCH($E157,DEMANDS!$F$2:$F$25,0),FALSE)/HLOOKUP(2018,DEMANDS!$H$2:$CL$25,MATCH($E157,DEMANDS!$F$2:$F$25,0),FALSE)</f>
        <v>9.6274802417597338E-2</v>
      </c>
    </row>
    <row r="158" spans="4:32" x14ac:dyDescent="0.25">
      <c r="D158" s="1" t="s">
        <v>8</v>
      </c>
      <c r="E158" s="1" t="str">
        <f>DEMANDS!$F$22</f>
        <v>TNAV</v>
      </c>
      <c r="F158" s="1">
        <v>2039</v>
      </c>
      <c r="G158" s="10">
        <f>HLOOKUP(REG_TRA_DEMANDS!G$3,'BY-Demands'!$J$5:$AK$14,MATCH($E158,'BY-Demands'!$I$5:$I$14,0),FALSE)*HLOOKUP(REG_TRA_DEMANDS!$F158,DEMANDS!$H$2:$CL$25,MATCH($E158,DEMANDS!$F$2:$F$25,0),FALSE)/HLOOKUP(2018,DEMANDS!$H$2:$CL$25,MATCH($E158,DEMANDS!$F$2:$F$25,0),FALSE)</f>
        <v>9.160334437742404E-2</v>
      </c>
      <c r="H158" s="10">
        <f>HLOOKUP(REG_TRA_DEMANDS!H$3,'BY-Demands'!$J$5:$AK$14,MATCH($E158,'BY-Demands'!$I$5:$I$14,0),FALSE)*HLOOKUP(REG_TRA_DEMANDS!$F158,DEMANDS!$H$2:$CL$25,MATCH($E158,DEMANDS!$F$2:$F$25,0),FALSE)/HLOOKUP(2018,DEMANDS!$H$2:$CL$25,MATCH($E158,DEMANDS!$F$2:$F$25,0),FALSE)</f>
        <v>2.167894865401216</v>
      </c>
      <c r="I158" s="10">
        <f>HLOOKUP(REG_TRA_DEMANDS!I$3,'BY-Demands'!$J$5:$AK$14,MATCH($E158,'BY-Demands'!$I$5:$I$14,0),FALSE)*HLOOKUP(REG_TRA_DEMANDS!$F158,DEMANDS!$H$2:$CL$25,MATCH($E158,DEMANDS!$F$2:$F$25,0),FALSE)/HLOOKUP(2018,DEMANDS!$H$2:$CL$25,MATCH($E158,DEMANDS!$F$2:$F$25,0),FALSE)</f>
        <v>0.35800798386416011</v>
      </c>
      <c r="J158" s="10">
        <f>HLOOKUP(REG_TRA_DEMANDS!J$3,'BY-Demands'!$J$5:$AK$14,MATCH($E158,'BY-Demands'!$I$5:$I$14,0),FALSE)*HLOOKUP(REG_TRA_DEMANDS!$F158,DEMANDS!$H$2:$CL$25,MATCH($E158,DEMANDS!$F$2:$F$25,0),FALSE)/HLOOKUP(2018,DEMANDS!$H$2:$CL$25,MATCH($E158,DEMANDS!$F$2:$F$25,0),FALSE)</f>
        <v>0.15966386336788704</v>
      </c>
      <c r="K158" s="10">
        <f>HLOOKUP(REG_TRA_DEMANDS!K$3,'BY-Demands'!$J$5:$AK$14,MATCH($E158,'BY-Demands'!$I$5:$I$14,0),FALSE)*HLOOKUP(REG_TRA_DEMANDS!$F158,DEMANDS!$H$2:$CL$25,MATCH($E158,DEMANDS!$F$2:$F$25,0),FALSE)/HLOOKUP(2018,DEMANDS!$H$2:$CL$25,MATCH($E158,DEMANDS!$F$2:$F$25,0),FALSE)</f>
        <v>0.13627711056584502</v>
      </c>
      <c r="L158" s="10">
        <f>HLOOKUP(REG_TRA_DEMANDS!L$3,'BY-Demands'!$J$5:$AK$14,MATCH($E158,'BY-Demands'!$I$5:$I$14,0),FALSE)*HLOOKUP(REG_TRA_DEMANDS!$F158,DEMANDS!$H$2:$CL$25,MATCH($E158,DEMANDS!$F$2:$F$25,0),FALSE)/HLOOKUP(2018,DEMANDS!$H$2:$CL$25,MATCH($E158,DEMANDS!$F$2:$F$25,0),FALSE)</f>
        <v>6.5764482096860283E-2</v>
      </c>
      <c r="M158" s="10">
        <f>HLOOKUP(REG_TRA_DEMANDS!M$3,'BY-Demands'!$J$5:$AK$14,MATCH($E158,'BY-Demands'!$I$5:$I$14,0),FALSE)*HLOOKUP(REG_TRA_DEMANDS!$F158,DEMANDS!$H$2:$CL$25,MATCH($E158,DEMANDS!$F$2:$F$25,0),FALSE)/HLOOKUP(2018,DEMANDS!$H$2:$CL$25,MATCH($E158,DEMANDS!$F$2:$F$25,0),FALSE)</f>
        <v>0.20737380448148546</v>
      </c>
      <c r="N158" s="10">
        <f>HLOOKUP(REG_TRA_DEMANDS!N$3,'BY-Demands'!$J$5:$AK$14,MATCH($E158,'BY-Demands'!$I$5:$I$14,0),FALSE)*HLOOKUP(REG_TRA_DEMANDS!$F158,DEMANDS!$H$2:$CL$25,MATCH($E158,DEMANDS!$F$2:$F$25,0),FALSE)/HLOOKUP(2018,DEMANDS!$H$2:$CL$25,MATCH($E158,DEMANDS!$F$2:$F$25,0),FALSE)</f>
        <v>0.31382496137058841</v>
      </c>
      <c r="O158" s="10">
        <f>HLOOKUP(REG_TRA_DEMANDS!O$3,'BY-Demands'!$J$5:$AK$14,MATCH($E158,'BY-Demands'!$I$5:$I$14,0),FALSE)*HLOOKUP(REG_TRA_DEMANDS!$F158,DEMANDS!$H$2:$CL$25,MATCH($E158,DEMANDS!$F$2:$F$25,0),FALSE)/HLOOKUP(2018,DEMANDS!$H$2:$CL$25,MATCH($E158,DEMANDS!$F$2:$F$25,0),FALSE)</f>
        <v>0.12543891539043697</v>
      </c>
      <c r="P158" s="10">
        <f>HLOOKUP(REG_TRA_DEMANDS!P$3,'BY-Demands'!$J$5:$AK$14,MATCH($E158,'BY-Demands'!$I$5:$I$14,0),FALSE)*HLOOKUP(REG_TRA_DEMANDS!$F158,DEMANDS!$H$2:$CL$25,MATCH($E158,DEMANDS!$F$2:$F$25,0),FALSE)/HLOOKUP(2018,DEMANDS!$H$2:$CL$25,MATCH($E158,DEMANDS!$F$2:$F$25,0),FALSE)</f>
        <v>0.14283055013672349</v>
      </c>
      <c r="Q158" s="10">
        <f>HLOOKUP(REG_TRA_DEMANDS!Q$3,'BY-Demands'!$J$5:$AK$14,MATCH($E158,'BY-Demands'!$I$5:$I$14,0),FALSE)*HLOOKUP(REG_TRA_DEMANDS!$F158,DEMANDS!$H$2:$CL$25,MATCH($E158,DEMANDS!$F$2:$F$25,0),FALSE)/HLOOKUP(2018,DEMANDS!$H$2:$CL$25,MATCH($E158,DEMANDS!$F$2:$F$25,0),FALSE)</f>
        <v>0.2409020573118234</v>
      </c>
      <c r="R158" s="10">
        <f>HLOOKUP(REG_TRA_DEMANDS!R$3,'BY-Demands'!$J$5:$AK$14,MATCH($E158,'BY-Demands'!$I$5:$I$14,0),FALSE)*HLOOKUP(REG_TRA_DEMANDS!$F158,DEMANDS!$H$2:$CL$25,MATCH($E158,DEMANDS!$F$2:$F$25,0),FALSE)/HLOOKUP(2018,DEMANDS!$H$2:$CL$25,MATCH($E158,DEMANDS!$F$2:$F$25,0),FALSE)</f>
        <v>0.22916121553703747</v>
      </c>
      <c r="S158" s="10">
        <f>HLOOKUP(REG_TRA_DEMANDS!S$3,'BY-Demands'!$J$5:$AK$14,MATCH($E158,'BY-Demands'!$I$5:$I$14,0),FALSE)*HLOOKUP(REG_TRA_DEMANDS!$F158,DEMANDS!$H$2:$CL$25,MATCH($E158,DEMANDS!$F$2:$F$25,0),FALSE)/HLOOKUP(2018,DEMANDS!$H$2:$CL$25,MATCH($E158,DEMANDS!$F$2:$F$25,0),FALSE)</f>
        <v>0.19117604456004353</v>
      </c>
      <c r="T158" s="10">
        <f>HLOOKUP(REG_TRA_DEMANDS!T$3,'BY-Demands'!$J$5:$AK$14,MATCH($E158,'BY-Demands'!$I$5:$I$14,0),FALSE)*HLOOKUP(REG_TRA_DEMANDS!$F158,DEMANDS!$H$2:$CL$25,MATCH($E158,DEMANDS!$F$2:$F$25,0),FALSE)/HLOOKUP(2018,DEMANDS!$H$2:$CL$25,MATCH($E158,DEMANDS!$F$2:$F$25,0),FALSE)</f>
        <v>0.87347228896724982</v>
      </c>
      <c r="U158" s="10">
        <f>HLOOKUP(REG_TRA_DEMANDS!U$3,'BY-Demands'!$J$5:$AK$14,MATCH($E158,'BY-Demands'!$I$5:$I$14,0),FALSE)*HLOOKUP(REG_TRA_DEMANDS!$F158,DEMANDS!$H$2:$CL$25,MATCH($E158,DEMANDS!$F$2:$F$25,0),FALSE)/HLOOKUP(2018,DEMANDS!$H$2:$CL$25,MATCH($E158,DEMANDS!$F$2:$F$25,0),FALSE)</f>
        <v>0.23765993093438129</v>
      </c>
      <c r="V158" s="10">
        <f>HLOOKUP(REG_TRA_DEMANDS!V$3,'BY-Demands'!$J$5:$AK$14,MATCH($E158,'BY-Demands'!$I$5:$I$14,0),FALSE)*HLOOKUP(REG_TRA_DEMANDS!$F158,DEMANDS!$H$2:$CL$25,MATCH($E158,DEMANDS!$F$2:$F$25,0),FALSE)/HLOOKUP(2018,DEMANDS!$H$2:$CL$25,MATCH($E158,DEMANDS!$F$2:$F$25,0),FALSE)</f>
        <v>0.31359165699107039</v>
      </c>
      <c r="W158" s="10">
        <f>HLOOKUP(REG_TRA_DEMANDS!W$3,'BY-Demands'!$J$5:$AK$14,MATCH($E158,'BY-Demands'!$I$5:$I$14,0),FALSE)*HLOOKUP(REG_TRA_DEMANDS!$F158,DEMANDS!$H$2:$CL$25,MATCH($E158,DEMANDS!$F$2:$F$25,0),FALSE)/HLOOKUP(2018,DEMANDS!$H$2:$CL$25,MATCH($E158,DEMANDS!$F$2:$F$25,0),FALSE)</f>
        <v>0.25672009424315129</v>
      </c>
      <c r="X158" s="10">
        <f>HLOOKUP(REG_TRA_DEMANDS!X$3,'BY-Demands'!$J$5:$AK$14,MATCH($E158,'BY-Demands'!$I$5:$I$14,0),FALSE)*HLOOKUP(REG_TRA_DEMANDS!$F158,DEMANDS!$H$2:$CL$25,MATCH($E158,DEMANDS!$F$2:$F$25,0),FALSE)/HLOOKUP(2018,DEMANDS!$H$2:$CL$25,MATCH($E158,DEMANDS!$F$2:$F$25,0),FALSE)</f>
        <v>0.18692668686137184</v>
      </c>
      <c r="Y158" s="10">
        <f>HLOOKUP(REG_TRA_DEMANDS!Y$3,'BY-Demands'!$J$5:$AK$14,MATCH($E158,'BY-Demands'!$I$5:$I$14,0),FALSE)*HLOOKUP(REG_TRA_DEMANDS!$F158,DEMANDS!$H$2:$CL$25,MATCH($E158,DEMANDS!$F$2:$F$25,0),FALSE)/HLOOKUP(2018,DEMANDS!$H$2:$CL$25,MATCH($E158,DEMANDS!$F$2:$F$25,0),FALSE)</f>
        <v>0.41521421772200701</v>
      </c>
      <c r="Z158" s="10">
        <f>HLOOKUP(REG_TRA_DEMANDS!Z$3,'BY-Demands'!$J$5:$AK$14,MATCH($E158,'BY-Demands'!$I$5:$I$14,0),FALSE)*HLOOKUP(REG_TRA_DEMANDS!$F158,DEMANDS!$H$2:$CL$25,MATCH($E158,DEMANDS!$F$2:$F$25,0),FALSE)/HLOOKUP(2018,DEMANDS!$H$2:$CL$25,MATCH($E158,DEMANDS!$F$2:$F$25,0),FALSE)</f>
        <v>5.1558658877787253E-2</v>
      </c>
      <c r="AA158" s="10">
        <f>HLOOKUP(REG_TRA_DEMANDS!AA$3,'BY-Demands'!$J$5:$AK$14,MATCH($E158,'BY-Demands'!$I$5:$I$14,0),FALSE)*HLOOKUP(REG_TRA_DEMANDS!$F158,DEMANDS!$H$2:$CL$25,MATCH($E158,DEMANDS!$F$2:$F$25,0),FALSE)/HLOOKUP(2018,DEMANDS!$H$2:$CL$25,MATCH($E158,DEMANDS!$F$2:$F$25,0),FALSE)</f>
        <v>0.20998520453636768</v>
      </c>
      <c r="AB158" s="10">
        <f>HLOOKUP(REG_TRA_DEMANDS!AB$3,'BY-Demands'!$J$5:$AK$14,MATCH($E158,'BY-Demands'!$I$5:$I$14,0),FALSE)*HLOOKUP(REG_TRA_DEMANDS!$F158,DEMANDS!$H$2:$CL$25,MATCH($E158,DEMANDS!$F$2:$F$25,0),FALSE)/HLOOKUP(2018,DEMANDS!$H$2:$CL$25,MATCH($E158,DEMANDS!$F$2:$F$25,0),FALSE)</f>
        <v>0.10385101980426581</v>
      </c>
      <c r="AC158" s="10">
        <f>HLOOKUP(REG_TRA_DEMANDS!AC$3,'BY-Demands'!$J$5:$AK$14,MATCH($E158,'BY-Demands'!$I$5:$I$14,0),FALSE)*HLOOKUP(REG_TRA_DEMANDS!$F158,DEMANDS!$H$2:$CL$25,MATCH($E158,DEMANDS!$F$2:$F$25,0),FALSE)/HLOOKUP(2018,DEMANDS!$H$2:$CL$25,MATCH($E158,DEMANDS!$F$2:$F$25,0),FALSE)</f>
        <v>0.10544553456359325</v>
      </c>
      <c r="AD158" s="10">
        <f>HLOOKUP(REG_TRA_DEMANDS!AD$3,'BY-Demands'!$J$5:$AK$14,MATCH($E158,'BY-Demands'!$I$5:$I$14,0),FALSE)*HLOOKUP(REG_TRA_DEMANDS!$F158,DEMANDS!$H$2:$CL$25,MATCH($E158,DEMANDS!$F$2:$F$25,0),FALSE)/HLOOKUP(2018,DEMANDS!$H$2:$CL$25,MATCH($E158,DEMANDS!$F$2:$F$25,0),FALSE)</f>
        <v>0.12256685802878275</v>
      </c>
      <c r="AE158" s="10">
        <f>HLOOKUP(REG_TRA_DEMANDS!AE$3,'BY-Demands'!$J$5:$AK$14,MATCH($E158,'BY-Demands'!$I$5:$I$14,0),FALSE)*HLOOKUP(REG_TRA_DEMANDS!$F158,DEMANDS!$H$2:$CL$25,MATCH($E158,DEMANDS!$F$2:$F$25,0),FALSE)/HLOOKUP(2018,DEMANDS!$H$2:$CL$25,MATCH($E158,DEMANDS!$F$2:$F$25,0),FALSE)</f>
        <v>0.25613924678793809</v>
      </c>
      <c r="AF158" s="10">
        <f>HLOOKUP(REG_TRA_DEMANDS!AF$3,'BY-Demands'!$J$5:$AK$14,MATCH($E158,'BY-Demands'!$I$5:$I$14,0),FALSE)*HLOOKUP(REG_TRA_DEMANDS!$F158,DEMANDS!$H$2:$CL$25,MATCH($E158,DEMANDS!$F$2:$F$25,0),FALSE)/HLOOKUP(2018,DEMANDS!$H$2:$CL$25,MATCH($E158,DEMANDS!$F$2:$F$25,0),FALSE)</f>
        <v>9.8769811317932873E-2</v>
      </c>
    </row>
    <row r="159" spans="4:32" x14ac:dyDescent="0.25">
      <c r="D159" s="1" t="s">
        <v>8</v>
      </c>
      <c r="E159" s="1" t="str">
        <f>DEMANDS!$F$22</f>
        <v>TNAV</v>
      </c>
      <c r="F159" s="1">
        <v>2040</v>
      </c>
      <c r="G159" s="10">
        <f>HLOOKUP(REG_TRA_DEMANDS!G$3,'BY-Demands'!$J$5:$AK$14,MATCH($E159,'BY-Demands'!$I$5:$I$14,0),FALSE)*HLOOKUP(REG_TRA_DEMANDS!$F159,DEMANDS!$H$2:$CL$25,MATCH($E159,DEMANDS!$F$2:$F$25,0),FALSE)/HLOOKUP(2018,DEMANDS!$H$2:$CL$25,MATCH($E159,DEMANDS!$F$2:$F$25,0),FALSE)</f>
        <v>9.3941042041646661E-2</v>
      </c>
      <c r="H159" s="10">
        <f>HLOOKUP(REG_TRA_DEMANDS!H$3,'BY-Demands'!$J$5:$AK$14,MATCH($E159,'BY-Demands'!$I$5:$I$14,0),FALSE)*HLOOKUP(REG_TRA_DEMANDS!$F159,DEMANDS!$H$2:$CL$25,MATCH($E159,DEMANDS!$F$2:$F$25,0),FALSE)/HLOOKUP(2018,DEMANDS!$H$2:$CL$25,MATCH($E159,DEMANDS!$F$2:$F$25,0),FALSE)</f>
        <v>2.2232190765156914</v>
      </c>
      <c r="I159" s="10">
        <f>HLOOKUP(REG_TRA_DEMANDS!I$3,'BY-Demands'!$J$5:$AK$14,MATCH($E159,'BY-Demands'!$I$5:$I$14,0),FALSE)*HLOOKUP(REG_TRA_DEMANDS!$F159,DEMANDS!$H$2:$CL$25,MATCH($E159,DEMANDS!$F$2:$F$25,0),FALSE)/HLOOKUP(2018,DEMANDS!$H$2:$CL$25,MATCH($E159,DEMANDS!$F$2:$F$25,0),FALSE)</f>
        <v>0.36714427068141908</v>
      </c>
      <c r="J159" s="10">
        <f>HLOOKUP(REG_TRA_DEMANDS!J$3,'BY-Demands'!$J$5:$AK$14,MATCH($E159,'BY-Demands'!$I$5:$I$14,0),FALSE)*HLOOKUP(REG_TRA_DEMANDS!$F159,DEMANDS!$H$2:$CL$25,MATCH($E159,DEMANDS!$F$2:$F$25,0),FALSE)/HLOOKUP(2018,DEMANDS!$H$2:$CL$25,MATCH($E159,DEMANDS!$F$2:$F$25,0),FALSE)</f>
        <v>0.16373845085148392</v>
      </c>
      <c r="K159" s="10">
        <f>HLOOKUP(REG_TRA_DEMANDS!K$3,'BY-Demands'!$J$5:$AK$14,MATCH($E159,'BY-Demands'!$I$5:$I$14,0),FALSE)*HLOOKUP(REG_TRA_DEMANDS!$F159,DEMANDS!$H$2:$CL$25,MATCH($E159,DEMANDS!$F$2:$F$25,0),FALSE)/HLOOKUP(2018,DEMANDS!$H$2:$CL$25,MATCH($E159,DEMANDS!$F$2:$F$25,0),FALSE)</f>
        <v>0.13975487314342289</v>
      </c>
      <c r="L159" s="10">
        <f>HLOOKUP(REG_TRA_DEMANDS!L$3,'BY-Demands'!$J$5:$AK$14,MATCH($E159,'BY-Demands'!$I$5:$I$14,0),FALSE)*HLOOKUP(REG_TRA_DEMANDS!$F159,DEMANDS!$H$2:$CL$25,MATCH($E159,DEMANDS!$F$2:$F$25,0),FALSE)/HLOOKUP(2018,DEMANDS!$H$2:$CL$25,MATCH($E159,DEMANDS!$F$2:$F$25,0),FALSE)</f>
        <v>6.7442777548096342E-2</v>
      </c>
      <c r="M159" s="10">
        <f>HLOOKUP(REG_TRA_DEMANDS!M$3,'BY-Demands'!$J$5:$AK$14,MATCH($E159,'BY-Demands'!$I$5:$I$14,0),FALSE)*HLOOKUP(REG_TRA_DEMANDS!$F159,DEMANDS!$H$2:$CL$25,MATCH($E159,DEMANDS!$F$2:$F$25,0),FALSE)/HLOOKUP(2018,DEMANDS!$H$2:$CL$25,MATCH($E159,DEMANDS!$F$2:$F$25,0),FALSE)</f>
        <v>0.21266593941009621</v>
      </c>
      <c r="N159" s="10">
        <f>HLOOKUP(REG_TRA_DEMANDS!N$3,'BY-Demands'!$J$5:$AK$14,MATCH($E159,'BY-Demands'!$I$5:$I$14,0),FALSE)*HLOOKUP(REG_TRA_DEMANDS!$F159,DEMANDS!$H$2:$CL$25,MATCH($E159,DEMANDS!$F$2:$F$25,0),FALSE)/HLOOKUP(2018,DEMANDS!$H$2:$CL$25,MATCH($E159,DEMANDS!$F$2:$F$25,0),FALSE)</f>
        <v>0.32183370694813068</v>
      </c>
      <c r="O159" s="10">
        <f>HLOOKUP(REG_TRA_DEMANDS!O$3,'BY-Demands'!$J$5:$AK$14,MATCH($E159,'BY-Demands'!$I$5:$I$14,0),FALSE)*HLOOKUP(REG_TRA_DEMANDS!$F159,DEMANDS!$H$2:$CL$25,MATCH($E159,DEMANDS!$F$2:$F$25,0),FALSE)/HLOOKUP(2018,DEMANDS!$H$2:$CL$25,MATCH($E159,DEMANDS!$F$2:$F$25,0),FALSE)</f>
        <v>0.12864008955611639</v>
      </c>
      <c r="P159" s="10">
        <f>HLOOKUP(REG_TRA_DEMANDS!P$3,'BY-Demands'!$J$5:$AK$14,MATCH($E159,'BY-Demands'!$I$5:$I$14,0),FALSE)*HLOOKUP(REG_TRA_DEMANDS!$F159,DEMANDS!$H$2:$CL$25,MATCH($E159,DEMANDS!$F$2:$F$25,0),FALSE)/HLOOKUP(2018,DEMANDS!$H$2:$CL$25,MATCH($E159,DEMANDS!$F$2:$F$25,0),FALSE)</f>
        <v>0.14647555508390686</v>
      </c>
      <c r="Q159" s="10">
        <f>HLOOKUP(REG_TRA_DEMANDS!Q$3,'BY-Demands'!$J$5:$AK$14,MATCH($E159,'BY-Demands'!$I$5:$I$14,0),FALSE)*HLOOKUP(REG_TRA_DEMANDS!$F159,DEMANDS!$H$2:$CL$25,MATCH($E159,DEMANDS!$F$2:$F$25,0),FALSE)/HLOOKUP(2018,DEMANDS!$H$2:$CL$25,MATCH($E159,DEMANDS!$F$2:$F$25,0),FALSE)</f>
        <v>0.24704982604790748</v>
      </c>
      <c r="R159" s="10">
        <f>HLOOKUP(REG_TRA_DEMANDS!R$3,'BY-Demands'!$J$5:$AK$14,MATCH($E159,'BY-Demands'!$I$5:$I$14,0),FALSE)*HLOOKUP(REG_TRA_DEMANDS!$F159,DEMANDS!$H$2:$CL$25,MATCH($E159,DEMANDS!$F$2:$F$25,0),FALSE)/HLOOKUP(2018,DEMANDS!$H$2:$CL$25,MATCH($E159,DEMANDS!$F$2:$F$25,0),FALSE)</f>
        <v>0.23500936051397323</v>
      </c>
      <c r="S159" s="10">
        <f>HLOOKUP(REG_TRA_DEMANDS!S$3,'BY-Demands'!$J$5:$AK$14,MATCH($E159,'BY-Demands'!$I$5:$I$14,0),FALSE)*HLOOKUP(REG_TRA_DEMANDS!$F159,DEMANDS!$H$2:$CL$25,MATCH($E159,DEMANDS!$F$2:$F$25,0),FALSE)/HLOOKUP(2018,DEMANDS!$H$2:$CL$25,MATCH($E159,DEMANDS!$F$2:$F$25,0),FALSE)</f>
        <v>0.19605481613613324</v>
      </c>
      <c r="T159" s="10">
        <f>HLOOKUP(REG_TRA_DEMANDS!T$3,'BY-Demands'!$J$5:$AK$14,MATCH($E159,'BY-Demands'!$I$5:$I$14,0),FALSE)*HLOOKUP(REG_TRA_DEMANDS!$F159,DEMANDS!$H$2:$CL$25,MATCH($E159,DEMANDS!$F$2:$F$25,0),FALSE)/HLOOKUP(2018,DEMANDS!$H$2:$CL$25,MATCH($E159,DEMANDS!$F$2:$F$25,0),FALSE)</f>
        <v>0.89576311408460396</v>
      </c>
      <c r="U159" s="10">
        <f>HLOOKUP(REG_TRA_DEMANDS!U$3,'BY-Demands'!$J$5:$AK$14,MATCH($E159,'BY-Demands'!$I$5:$I$14,0),FALSE)*HLOOKUP(REG_TRA_DEMANDS!$F159,DEMANDS!$H$2:$CL$25,MATCH($E159,DEMANDS!$F$2:$F$25,0),FALSE)/HLOOKUP(2018,DEMANDS!$H$2:$CL$25,MATCH($E159,DEMANDS!$F$2:$F$25,0),FALSE)</f>
        <v>0.24372496130200105</v>
      </c>
      <c r="V159" s="10">
        <f>HLOOKUP(REG_TRA_DEMANDS!V$3,'BY-Demands'!$J$5:$AK$14,MATCH($E159,'BY-Demands'!$I$5:$I$14,0),FALSE)*HLOOKUP(REG_TRA_DEMANDS!$F159,DEMANDS!$H$2:$CL$25,MATCH($E159,DEMANDS!$F$2:$F$25,0),FALSE)/HLOOKUP(2018,DEMANDS!$H$2:$CL$25,MATCH($E159,DEMANDS!$F$2:$F$25,0),FALSE)</f>
        <v>0.32159444869098125</v>
      </c>
      <c r="W159" s="10">
        <f>HLOOKUP(REG_TRA_DEMANDS!W$3,'BY-Demands'!$J$5:$AK$14,MATCH($E159,'BY-Demands'!$I$5:$I$14,0),FALSE)*HLOOKUP(REG_TRA_DEMANDS!$F159,DEMANDS!$H$2:$CL$25,MATCH($E159,DEMANDS!$F$2:$F$25,0),FALSE)/HLOOKUP(2018,DEMANDS!$H$2:$CL$25,MATCH($E159,DEMANDS!$F$2:$F$25,0),FALSE)</f>
        <v>0.26327153588264596</v>
      </c>
      <c r="X159" s="10">
        <f>HLOOKUP(REG_TRA_DEMANDS!X$3,'BY-Demands'!$J$5:$AK$14,MATCH($E159,'BY-Demands'!$I$5:$I$14,0),FALSE)*HLOOKUP(REG_TRA_DEMANDS!$F159,DEMANDS!$H$2:$CL$25,MATCH($E159,DEMANDS!$F$2:$F$25,0),FALSE)/HLOOKUP(2018,DEMANDS!$H$2:$CL$25,MATCH($E159,DEMANDS!$F$2:$F$25,0),FALSE)</f>
        <v>0.1916970157421195</v>
      </c>
      <c r="Y159" s="10">
        <f>HLOOKUP(REG_TRA_DEMANDS!Y$3,'BY-Demands'!$J$5:$AK$14,MATCH($E159,'BY-Demands'!$I$5:$I$14,0),FALSE)*HLOOKUP(REG_TRA_DEMANDS!$F159,DEMANDS!$H$2:$CL$25,MATCH($E159,DEMANDS!$F$2:$F$25,0),FALSE)/HLOOKUP(2018,DEMANDS!$H$2:$CL$25,MATCH($E159,DEMANDS!$F$2:$F$25,0),FALSE)</f>
        <v>0.42581039533449128</v>
      </c>
      <c r="Z159" s="10">
        <f>HLOOKUP(REG_TRA_DEMANDS!Z$3,'BY-Demands'!$J$5:$AK$14,MATCH($E159,'BY-Demands'!$I$5:$I$14,0),FALSE)*HLOOKUP(REG_TRA_DEMANDS!$F159,DEMANDS!$H$2:$CL$25,MATCH($E159,DEMANDS!$F$2:$F$25,0),FALSE)/HLOOKUP(2018,DEMANDS!$H$2:$CL$25,MATCH($E159,DEMANDS!$F$2:$F$25,0),FALSE)</f>
        <v>5.2874424773107102E-2</v>
      </c>
      <c r="AA159" s="10">
        <f>HLOOKUP(REG_TRA_DEMANDS!AA$3,'BY-Demands'!$J$5:$AK$14,MATCH($E159,'BY-Demands'!$I$5:$I$14,0),FALSE)*HLOOKUP(REG_TRA_DEMANDS!$F159,DEMANDS!$H$2:$CL$25,MATCH($E159,DEMANDS!$F$2:$F$25,0),FALSE)/HLOOKUP(2018,DEMANDS!$H$2:$CL$25,MATCH($E159,DEMANDS!$F$2:$F$25,0),FALSE)</f>
        <v>0.21534398183322534</v>
      </c>
      <c r="AB159" s="10">
        <f>HLOOKUP(REG_TRA_DEMANDS!AB$3,'BY-Demands'!$J$5:$AK$14,MATCH($E159,'BY-Demands'!$I$5:$I$14,0),FALSE)*HLOOKUP(REG_TRA_DEMANDS!$F159,DEMANDS!$H$2:$CL$25,MATCH($E159,DEMANDS!$F$2:$F$25,0),FALSE)/HLOOKUP(2018,DEMANDS!$H$2:$CL$25,MATCH($E159,DEMANDS!$F$2:$F$25,0),FALSE)</f>
        <v>0.10650127551352571</v>
      </c>
      <c r="AC159" s="10">
        <f>HLOOKUP(REG_TRA_DEMANDS!AC$3,'BY-Demands'!$J$5:$AK$14,MATCH($E159,'BY-Demands'!$I$5:$I$14,0),FALSE)*HLOOKUP(REG_TRA_DEMANDS!$F159,DEMANDS!$H$2:$CL$25,MATCH($E159,DEMANDS!$F$2:$F$25,0),FALSE)/HLOOKUP(2018,DEMANDS!$H$2:$CL$25,MATCH($E159,DEMANDS!$F$2:$F$25,0),FALSE)</f>
        <v>0.10813648194687206</v>
      </c>
      <c r="AD159" s="10">
        <f>HLOOKUP(REG_TRA_DEMANDS!AD$3,'BY-Demands'!$J$5:$AK$14,MATCH($E159,'BY-Demands'!$I$5:$I$14,0),FALSE)*HLOOKUP(REG_TRA_DEMANDS!$F159,DEMANDS!$H$2:$CL$25,MATCH($E159,DEMANDS!$F$2:$F$25,0),FALSE)/HLOOKUP(2018,DEMANDS!$H$2:$CL$25,MATCH($E159,DEMANDS!$F$2:$F$25,0),FALSE)</f>
        <v>0.12569473790775804</v>
      </c>
      <c r="AE159" s="10">
        <f>HLOOKUP(REG_TRA_DEMANDS!AE$3,'BY-Demands'!$J$5:$AK$14,MATCH($E159,'BY-Demands'!$I$5:$I$14,0),FALSE)*HLOOKUP(REG_TRA_DEMANDS!$F159,DEMANDS!$H$2:$CL$25,MATCH($E159,DEMANDS!$F$2:$F$25,0),FALSE)/HLOOKUP(2018,DEMANDS!$H$2:$CL$25,MATCH($E159,DEMANDS!$F$2:$F$25,0),FALSE)</f>
        <v>0.26267586532519177</v>
      </c>
      <c r="AF159" s="10">
        <f>HLOOKUP(REG_TRA_DEMANDS!AF$3,'BY-Demands'!$J$5:$AK$14,MATCH($E159,'BY-Demands'!$I$5:$I$14,0),FALSE)*HLOOKUP(REG_TRA_DEMANDS!$F159,DEMANDS!$H$2:$CL$25,MATCH($E159,DEMANDS!$F$2:$F$25,0),FALSE)/HLOOKUP(2018,DEMANDS!$H$2:$CL$25,MATCH($E159,DEMANDS!$F$2:$F$25,0),FALSE)</f>
        <v>0.10129039567850284</v>
      </c>
    </row>
    <row r="160" spans="4:32" x14ac:dyDescent="0.25">
      <c r="D160" s="1" t="s">
        <v>8</v>
      </c>
      <c r="E160" s="1" t="str">
        <f>DEMANDS!$F$22</f>
        <v>TNAV</v>
      </c>
      <c r="F160" s="1">
        <v>2045</v>
      </c>
      <c r="G160" s="10">
        <f>HLOOKUP(REG_TRA_DEMANDS!G$3,'BY-Demands'!$J$5:$AK$14,MATCH($E160,'BY-Demands'!$I$5:$I$14,0),FALSE)*HLOOKUP(REG_TRA_DEMANDS!$F160,DEMANDS!$H$2:$CL$25,MATCH($E160,DEMANDS!$F$2:$F$25,0),FALSE)/HLOOKUP(2018,DEMANDS!$H$2:$CL$25,MATCH($E160,DEMANDS!$F$2:$F$25,0),FALSE)</f>
        <v>0.10621861626141103</v>
      </c>
      <c r="H160" s="10">
        <f>HLOOKUP(REG_TRA_DEMANDS!H$3,'BY-Demands'!$J$5:$AK$14,MATCH($E160,'BY-Demands'!$I$5:$I$14,0),FALSE)*HLOOKUP(REG_TRA_DEMANDS!$F160,DEMANDS!$H$2:$CL$25,MATCH($E160,DEMANDS!$F$2:$F$25,0),FALSE)/HLOOKUP(2018,DEMANDS!$H$2:$CL$25,MATCH($E160,DEMANDS!$F$2:$F$25,0),FALSE)</f>
        <v>2.5137815040286462</v>
      </c>
      <c r="I160" s="10">
        <f>HLOOKUP(REG_TRA_DEMANDS!I$3,'BY-Demands'!$J$5:$AK$14,MATCH($E160,'BY-Demands'!$I$5:$I$14,0),FALSE)*HLOOKUP(REG_TRA_DEMANDS!$F160,DEMANDS!$H$2:$CL$25,MATCH($E160,DEMANDS!$F$2:$F$25,0),FALSE)/HLOOKUP(2018,DEMANDS!$H$2:$CL$25,MATCH($E160,DEMANDS!$F$2:$F$25,0),FALSE)</f>
        <v>0.41512799467134481</v>
      </c>
      <c r="J160" s="10">
        <f>HLOOKUP(REG_TRA_DEMANDS!J$3,'BY-Demands'!$J$5:$AK$14,MATCH($E160,'BY-Demands'!$I$5:$I$14,0),FALSE)*HLOOKUP(REG_TRA_DEMANDS!$F160,DEMANDS!$H$2:$CL$25,MATCH($E160,DEMANDS!$F$2:$F$25,0),FALSE)/HLOOKUP(2018,DEMANDS!$H$2:$CL$25,MATCH($E160,DEMANDS!$F$2:$F$25,0),FALSE)</f>
        <v>0.18513816006555789</v>
      </c>
      <c r="K160" s="10">
        <f>HLOOKUP(REG_TRA_DEMANDS!K$3,'BY-Demands'!$J$5:$AK$14,MATCH($E160,'BY-Demands'!$I$5:$I$14,0),FALSE)*HLOOKUP(REG_TRA_DEMANDS!$F160,DEMANDS!$H$2:$CL$25,MATCH($E160,DEMANDS!$F$2:$F$25,0),FALSE)/HLOOKUP(2018,DEMANDS!$H$2:$CL$25,MATCH($E160,DEMANDS!$F$2:$F$25,0),FALSE)</f>
        <v>0.15802006150306919</v>
      </c>
      <c r="L160" s="10">
        <f>HLOOKUP(REG_TRA_DEMANDS!L$3,'BY-Demands'!$J$5:$AK$14,MATCH($E160,'BY-Demands'!$I$5:$I$14,0),FALSE)*HLOOKUP(REG_TRA_DEMANDS!$F160,DEMANDS!$H$2:$CL$25,MATCH($E160,DEMANDS!$F$2:$F$25,0),FALSE)/HLOOKUP(2018,DEMANDS!$H$2:$CL$25,MATCH($E160,DEMANDS!$F$2:$F$25,0),FALSE)</f>
        <v>7.6257175269666425E-2</v>
      </c>
      <c r="M160" s="10">
        <f>HLOOKUP(REG_TRA_DEMANDS!M$3,'BY-Demands'!$J$5:$AK$14,MATCH($E160,'BY-Demands'!$I$5:$I$14,0),FALSE)*HLOOKUP(REG_TRA_DEMANDS!$F160,DEMANDS!$H$2:$CL$25,MATCH($E160,DEMANDS!$F$2:$F$25,0),FALSE)/HLOOKUP(2018,DEMANDS!$H$2:$CL$25,MATCH($E160,DEMANDS!$F$2:$F$25,0),FALSE)</f>
        <v>0.24046020055918832</v>
      </c>
      <c r="N160" s="10">
        <f>HLOOKUP(REG_TRA_DEMANDS!N$3,'BY-Demands'!$J$5:$AK$14,MATCH($E160,'BY-Demands'!$I$5:$I$14,0),FALSE)*HLOOKUP(REG_TRA_DEMANDS!$F160,DEMANDS!$H$2:$CL$25,MATCH($E160,DEMANDS!$F$2:$F$25,0),FALSE)/HLOOKUP(2018,DEMANDS!$H$2:$CL$25,MATCH($E160,DEMANDS!$F$2:$F$25,0),FALSE)</f>
        <v>0.36389559105758984</v>
      </c>
      <c r="O160" s="10">
        <f>HLOOKUP(REG_TRA_DEMANDS!O$3,'BY-Demands'!$J$5:$AK$14,MATCH($E160,'BY-Demands'!$I$5:$I$14,0),FALSE)*HLOOKUP(REG_TRA_DEMANDS!$F160,DEMANDS!$H$2:$CL$25,MATCH($E160,DEMANDS!$F$2:$F$25,0),FALSE)/HLOOKUP(2018,DEMANDS!$H$2:$CL$25,MATCH($E160,DEMANDS!$F$2:$F$25,0),FALSE)</f>
        <v>0.14545263722257901</v>
      </c>
      <c r="P160" s="10">
        <f>HLOOKUP(REG_TRA_DEMANDS!P$3,'BY-Demands'!$J$5:$AK$14,MATCH($E160,'BY-Demands'!$I$5:$I$14,0),FALSE)*HLOOKUP(REG_TRA_DEMANDS!$F160,DEMANDS!$H$2:$CL$25,MATCH($E160,DEMANDS!$F$2:$F$25,0),FALSE)/HLOOKUP(2018,DEMANDS!$H$2:$CL$25,MATCH($E160,DEMANDS!$F$2:$F$25,0),FALSE)</f>
        <v>0.16561909937338348</v>
      </c>
      <c r="Q160" s="10">
        <f>HLOOKUP(REG_TRA_DEMANDS!Q$3,'BY-Demands'!$J$5:$AK$14,MATCH($E160,'BY-Demands'!$I$5:$I$14,0),FALSE)*HLOOKUP(REG_TRA_DEMANDS!$F160,DEMANDS!$H$2:$CL$25,MATCH($E160,DEMANDS!$F$2:$F$25,0),FALSE)/HLOOKUP(2018,DEMANDS!$H$2:$CL$25,MATCH($E160,DEMANDS!$F$2:$F$25,0),FALSE)</f>
        <v>0.2793378708615723</v>
      </c>
      <c r="R160" s="10">
        <f>HLOOKUP(REG_TRA_DEMANDS!R$3,'BY-Demands'!$J$5:$AK$14,MATCH($E160,'BY-Demands'!$I$5:$I$14,0),FALSE)*HLOOKUP(REG_TRA_DEMANDS!$F160,DEMANDS!$H$2:$CL$25,MATCH($E160,DEMANDS!$F$2:$F$25,0),FALSE)/HLOOKUP(2018,DEMANDS!$H$2:$CL$25,MATCH($E160,DEMANDS!$F$2:$F$25,0),FALSE)</f>
        <v>0.26572378312779216</v>
      </c>
      <c r="S160" s="10">
        <f>HLOOKUP(REG_TRA_DEMANDS!S$3,'BY-Demands'!$J$5:$AK$14,MATCH($E160,'BY-Demands'!$I$5:$I$14,0),FALSE)*HLOOKUP(REG_TRA_DEMANDS!$F160,DEMANDS!$H$2:$CL$25,MATCH($E160,DEMANDS!$F$2:$F$25,0),FALSE)/HLOOKUP(2018,DEMANDS!$H$2:$CL$25,MATCH($E160,DEMANDS!$F$2:$F$25,0),FALSE)</f>
        <v>0.22167809541790345</v>
      </c>
      <c r="T160" s="10">
        <f>HLOOKUP(REG_TRA_DEMANDS!T$3,'BY-Demands'!$J$5:$AK$14,MATCH($E160,'BY-Demands'!$I$5:$I$14,0),FALSE)*HLOOKUP(REG_TRA_DEMANDS!$F160,DEMANDS!$H$2:$CL$25,MATCH($E160,DEMANDS!$F$2:$F$25,0),FALSE)/HLOOKUP(2018,DEMANDS!$H$2:$CL$25,MATCH($E160,DEMANDS!$F$2:$F$25,0),FALSE)</f>
        <v>1.0128343949378156</v>
      </c>
      <c r="U160" s="10">
        <f>HLOOKUP(REG_TRA_DEMANDS!U$3,'BY-Demands'!$J$5:$AK$14,MATCH($E160,'BY-Demands'!$I$5:$I$14,0),FALSE)*HLOOKUP(REG_TRA_DEMANDS!$F160,DEMANDS!$H$2:$CL$25,MATCH($E160,DEMANDS!$F$2:$F$25,0),FALSE)/HLOOKUP(2018,DEMANDS!$H$2:$CL$25,MATCH($E160,DEMANDS!$F$2:$F$25,0),FALSE)</f>
        <v>0.27557846469690617</v>
      </c>
      <c r="V160" s="10">
        <f>HLOOKUP(REG_TRA_DEMANDS!V$3,'BY-Demands'!$J$5:$AK$14,MATCH($E160,'BY-Demands'!$I$5:$I$14,0),FALSE)*HLOOKUP(REG_TRA_DEMANDS!$F160,DEMANDS!$H$2:$CL$25,MATCH($E160,DEMANDS!$F$2:$F$25,0),FALSE)/HLOOKUP(2018,DEMANDS!$H$2:$CL$25,MATCH($E160,DEMANDS!$F$2:$F$25,0),FALSE)</f>
        <v>0.36362506307055448</v>
      </c>
      <c r="W160" s="10">
        <f>HLOOKUP(REG_TRA_DEMANDS!W$3,'BY-Demands'!$J$5:$AK$14,MATCH($E160,'BY-Demands'!$I$5:$I$14,0),FALSE)*HLOOKUP(REG_TRA_DEMANDS!$F160,DEMANDS!$H$2:$CL$25,MATCH($E160,DEMANDS!$F$2:$F$25,0),FALSE)/HLOOKUP(2018,DEMANDS!$H$2:$CL$25,MATCH($E160,DEMANDS!$F$2:$F$25,0),FALSE)</f>
        <v>0.2976796683825767</v>
      </c>
      <c r="X160" s="10">
        <f>HLOOKUP(REG_TRA_DEMANDS!X$3,'BY-Demands'!$J$5:$AK$14,MATCH($E160,'BY-Demands'!$I$5:$I$14,0),FALSE)*HLOOKUP(REG_TRA_DEMANDS!$F160,DEMANDS!$H$2:$CL$25,MATCH($E160,DEMANDS!$F$2:$F$25,0),FALSE)/HLOOKUP(2018,DEMANDS!$H$2:$CL$25,MATCH($E160,DEMANDS!$F$2:$F$25,0),FALSE)</f>
        <v>0.21675075463334667</v>
      </c>
      <c r="Y160" s="10">
        <f>HLOOKUP(REG_TRA_DEMANDS!Y$3,'BY-Demands'!$J$5:$AK$14,MATCH($E160,'BY-Demands'!$I$5:$I$14,0),FALSE)*HLOOKUP(REG_TRA_DEMANDS!$F160,DEMANDS!$H$2:$CL$25,MATCH($E160,DEMANDS!$F$2:$F$25,0),FALSE)/HLOOKUP(2018,DEMANDS!$H$2:$CL$25,MATCH($E160,DEMANDS!$F$2:$F$25,0),FALSE)</f>
        <v>0.48146145709244736</v>
      </c>
      <c r="Z160" s="10">
        <f>HLOOKUP(REG_TRA_DEMANDS!Z$3,'BY-Demands'!$J$5:$AK$14,MATCH($E160,'BY-Demands'!$I$5:$I$14,0),FALSE)*HLOOKUP(REG_TRA_DEMANDS!$F160,DEMANDS!$H$2:$CL$25,MATCH($E160,DEMANDS!$F$2:$F$25,0),FALSE)/HLOOKUP(2018,DEMANDS!$H$2:$CL$25,MATCH($E160,DEMANDS!$F$2:$F$25,0),FALSE)</f>
        <v>5.9784819424588347E-2</v>
      </c>
      <c r="AA160" s="10">
        <f>HLOOKUP(REG_TRA_DEMANDS!AA$3,'BY-Demands'!$J$5:$AK$14,MATCH($E160,'BY-Demands'!$I$5:$I$14,0),FALSE)*HLOOKUP(REG_TRA_DEMANDS!$F160,DEMANDS!$H$2:$CL$25,MATCH($E160,DEMANDS!$F$2:$F$25,0),FALSE)/HLOOKUP(2018,DEMANDS!$H$2:$CL$25,MATCH($E160,DEMANDS!$F$2:$F$25,0),FALSE)</f>
        <v>0.24348824830373031</v>
      </c>
      <c r="AB160" s="10">
        <f>HLOOKUP(REG_TRA_DEMANDS!AB$3,'BY-Demands'!$J$5:$AK$14,MATCH($E160,'BY-Demands'!$I$5:$I$14,0),FALSE)*HLOOKUP(REG_TRA_DEMANDS!$F160,DEMANDS!$H$2:$CL$25,MATCH($E160,DEMANDS!$F$2:$F$25,0),FALSE)/HLOOKUP(2018,DEMANDS!$H$2:$CL$25,MATCH($E160,DEMANDS!$F$2:$F$25,0),FALSE)</f>
        <v>0.12042040272564668</v>
      </c>
      <c r="AC160" s="10">
        <f>HLOOKUP(REG_TRA_DEMANDS!AC$3,'BY-Demands'!$J$5:$AK$14,MATCH($E160,'BY-Demands'!$I$5:$I$14,0),FALSE)*HLOOKUP(REG_TRA_DEMANDS!$F160,DEMANDS!$H$2:$CL$25,MATCH($E160,DEMANDS!$F$2:$F$25,0),FALSE)/HLOOKUP(2018,DEMANDS!$H$2:$CL$25,MATCH($E160,DEMANDS!$F$2:$F$25,0),FALSE)</f>
        <v>0.12226932158876516</v>
      </c>
      <c r="AD160" s="10">
        <f>HLOOKUP(REG_TRA_DEMANDS!AD$3,'BY-Demands'!$J$5:$AK$14,MATCH($E160,'BY-Demands'!$I$5:$I$14,0),FALSE)*HLOOKUP(REG_TRA_DEMANDS!$F160,DEMANDS!$H$2:$CL$25,MATCH($E160,DEMANDS!$F$2:$F$25,0),FALSE)/HLOOKUP(2018,DEMANDS!$H$2:$CL$25,MATCH($E160,DEMANDS!$F$2:$F$25,0),FALSE)</f>
        <v>0.14212234441665939</v>
      </c>
      <c r="AE160" s="10">
        <f>HLOOKUP(REG_TRA_DEMANDS!AE$3,'BY-Demands'!$J$5:$AK$14,MATCH($E160,'BY-Demands'!$I$5:$I$14,0),FALSE)*HLOOKUP(REG_TRA_DEMANDS!$F160,DEMANDS!$H$2:$CL$25,MATCH($E160,DEMANDS!$F$2:$F$25,0),FALSE)/HLOOKUP(2018,DEMANDS!$H$2:$CL$25,MATCH($E160,DEMANDS!$F$2:$F$25,0),FALSE)</f>
        <v>0.2970061469803722</v>
      </c>
      <c r="AF160" s="10">
        <f>HLOOKUP(REG_TRA_DEMANDS!AF$3,'BY-Demands'!$J$5:$AK$14,MATCH($E160,'BY-Demands'!$I$5:$I$14,0),FALSE)*HLOOKUP(REG_TRA_DEMANDS!$F160,DEMANDS!$H$2:$CL$25,MATCH($E160,DEMANDS!$F$2:$F$25,0),FALSE)/HLOOKUP(2018,DEMANDS!$H$2:$CL$25,MATCH($E160,DEMANDS!$F$2:$F$25,0),FALSE)</f>
        <v>0.11452848973903919</v>
      </c>
    </row>
    <row r="161" spans="4:32" x14ac:dyDescent="0.25">
      <c r="D161" s="1" t="s">
        <v>8</v>
      </c>
      <c r="E161" s="1" t="str">
        <f>DEMANDS!$F$22</f>
        <v>TNAV</v>
      </c>
      <c r="F161" s="1">
        <v>2050</v>
      </c>
      <c r="G161" s="10">
        <f>HLOOKUP(REG_TRA_DEMANDS!G$3,'BY-Demands'!$J$5:$AK$14,MATCH($E161,'BY-Demands'!$I$5:$I$14,0),FALSE)*HLOOKUP(REG_TRA_DEMANDS!$F161,DEMANDS!$H$2:$CL$25,MATCH($E161,DEMANDS!$F$2:$F$25,0),FALSE)/HLOOKUP(2018,DEMANDS!$H$2:$CL$25,MATCH($E161,DEMANDS!$F$2:$F$25,0),FALSE)</f>
        <v>0.12002940589326376</v>
      </c>
      <c r="H161" s="10">
        <f>HLOOKUP(REG_TRA_DEMANDS!H$3,'BY-Demands'!$J$5:$AK$14,MATCH($E161,'BY-Demands'!$I$5:$I$14,0),FALSE)*HLOOKUP(REG_TRA_DEMANDS!$F161,DEMANDS!$H$2:$CL$25,MATCH($E161,DEMANDS!$F$2:$F$25,0),FALSE)/HLOOKUP(2018,DEMANDS!$H$2:$CL$25,MATCH($E161,DEMANDS!$F$2:$F$25,0),FALSE)</f>
        <v>2.8406291768239722</v>
      </c>
      <c r="I161" s="10">
        <f>HLOOKUP(REG_TRA_DEMANDS!I$3,'BY-Demands'!$J$5:$AK$14,MATCH($E161,'BY-Demands'!$I$5:$I$14,0),FALSE)*HLOOKUP(REG_TRA_DEMANDS!$F161,DEMANDS!$H$2:$CL$25,MATCH($E161,DEMANDS!$F$2:$F$25,0),FALSE)/HLOOKUP(2018,DEMANDS!$H$2:$CL$25,MATCH($E161,DEMANDS!$F$2:$F$25,0),FALSE)</f>
        <v>0.46910389462648</v>
      </c>
      <c r="J161" s="10">
        <f>HLOOKUP(REG_TRA_DEMANDS!J$3,'BY-Demands'!$J$5:$AK$14,MATCH($E161,'BY-Demands'!$I$5:$I$14,0),FALSE)*HLOOKUP(REG_TRA_DEMANDS!$F161,DEMANDS!$H$2:$CL$25,MATCH($E161,DEMANDS!$F$2:$F$25,0),FALSE)/HLOOKUP(2018,DEMANDS!$H$2:$CL$25,MATCH($E161,DEMANDS!$F$2:$F$25,0),FALSE)</f>
        <v>0.20921025092391538</v>
      </c>
      <c r="K161" s="10">
        <f>HLOOKUP(REG_TRA_DEMANDS!K$3,'BY-Demands'!$J$5:$AK$14,MATCH($E161,'BY-Demands'!$I$5:$I$14,0),FALSE)*HLOOKUP(REG_TRA_DEMANDS!$F161,DEMANDS!$H$2:$CL$25,MATCH($E161,DEMANDS!$F$2:$F$25,0),FALSE)/HLOOKUP(2018,DEMANDS!$H$2:$CL$25,MATCH($E161,DEMANDS!$F$2:$F$25,0),FALSE)</f>
        <v>0.17856619459955325</v>
      </c>
      <c r="L161" s="10">
        <f>HLOOKUP(REG_TRA_DEMANDS!L$3,'BY-Demands'!$J$5:$AK$14,MATCH($E161,'BY-Demands'!$I$5:$I$14,0),FALSE)*HLOOKUP(REG_TRA_DEMANDS!$F161,DEMANDS!$H$2:$CL$25,MATCH($E161,DEMANDS!$F$2:$F$25,0),FALSE)/HLOOKUP(2018,DEMANDS!$H$2:$CL$25,MATCH($E161,DEMANDS!$F$2:$F$25,0),FALSE)</f>
        <v>8.6172309194747512E-2</v>
      </c>
      <c r="M161" s="10">
        <f>HLOOKUP(REG_TRA_DEMANDS!M$3,'BY-Demands'!$J$5:$AK$14,MATCH($E161,'BY-Demands'!$I$5:$I$14,0),FALSE)*HLOOKUP(REG_TRA_DEMANDS!$F161,DEMANDS!$H$2:$CL$25,MATCH($E161,DEMANDS!$F$2:$F$25,0),FALSE)/HLOOKUP(2018,DEMANDS!$H$2:$CL$25,MATCH($E161,DEMANDS!$F$2:$F$25,0),FALSE)</f>
        <v>0.2717253908021397</v>
      </c>
      <c r="N161" s="10">
        <f>HLOOKUP(REG_TRA_DEMANDS!N$3,'BY-Demands'!$J$5:$AK$14,MATCH($E161,'BY-Demands'!$I$5:$I$14,0),FALSE)*HLOOKUP(REG_TRA_DEMANDS!$F161,DEMANDS!$H$2:$CL$25,MATCH($E161,DEMANDS!$F$2:$F$25,0),FALSE)/HLOOKUP(2018,DEMANDS!$H$2:$CL$25,MATCH($E161,DEMANDS!$F$2:$F$25,0),FALSE)</f>
        <v>0.41121013565386411</v>
      </c>
      <c r="O161" s="10">
        <f>HLOOKUP(REG_TRA_DEMANDS!O$3,'BY-Demands'!$J$5:$AK$14,MATCH($E161,'BY-Demands'!$I$5:$I$14,0),FALSE)*HLOOKUP(REG_TRA_DEMANDS!$F161,DEMANDS!$H$2:$CL$25,MATCH($E161,DEMANDS!$F$2:$F$25,0),FALSE)/HLOOKUP(2018,DEMANDS!$H$2:$CL$25,MATCH($E161,DEMANDS!$F$2:$F$25,0),FALSE)</f>
        <v>0.16436472480932934</v>
      </c>
      <c r="P161" s="10">
        <f>HLOOKUP(REG_TRA_DEMANDS!P$3,'BY-Demands'!$J$5:$AK$14,MATCH($E161,'BY-Demands'!$I$5:$I$14,0),FALSE)*HLOOKUP(REG_TRA_DEMANDS!$F161,DEMANDS!$H$2:$CL$25,MATCH($E161,DEMANDS!$F$2:$F$25,0),FALSE)/HLOOKUP(2018,DEMANDS!$H$2:$CL$25,MATCH($E161,DEMANDS!$F$2:$F$25,0),FALSE)</f>
        <v>0.18715327691184286</v>
      </c>
      <c r="Q161" s="10">
        <f>HLOOKUP(REG_TRA_DEMANDS!Q$3,'BY-Demands'!$J$5:$AK$14,MATCH($E161,'BY-Demands'!$I$5:$I$14,0),FALSE)*HLOOKUP(REG_TRA_DEMANDS!$F161,DEMANDS!$H$2:$CL$25,MATCH($E161,DEMANDS!$F$2:$F$25,0),FALSE)/HLOOKUP(2018,DEMANDS!$H$2:$CL$25,MATCH($E161,DEMANDS!$F$2:$F$25,0),FALSE)</f>
        <v>0.31565802552433248</v>
      </c>
      <c r="R161" s="10">
        <f>HLOOKUP(REG_TRA_DEMANDS!R$3,'BY-Demands'!$J$5:$AK$14,MATCH($E161,'BY-Demands'!$I$5:$I$14,0),FALSE)*HLOOKUP(REG_TRA_DEMANDS!$F161,DEMANDS!$H$2:$CL$25,MATCH($E161,DEMANDS!$F$2:$F$25,0),FALSE)/HLOOKUP(2018,DEMANDS!$H$2:$CL$25,MATCH($E161,DEMANDS!$F$2:$F$25,0),FALSE)</f>
        <v>0.30027380268299175</v>
      </c>
      <c r="S161" s="10">
        <f>HLOOKUP(REG_TRA_DEMANDS!S$3,'BY-Demands'!$J$5:$AK$14,MATCH($E161,'BY-Demands'!$I$5:$I$14,0),FALSE)*HLOOKUP(REG_TRA_DEMANDS!$F161,DEMANDS!$H$2:$CL$25,MATCH($E161,DEMANDS!$F$2:$F$25,0),FALSE)/HLOOKUP(2018,DEMANDS!$H$2:$CL$25,MATCH($E161,DEMANDS!$F$2:$F$25,0),FALSE)</f>
        <v>0.25050119300252804</v>
      </c>
      <c r="T161" s="10">
        <f>HLOOKUP(REG_TRA_DEMANDS!T$3,'BY-Demands'!$J$5:$AK$14,MATCH($E161,'BY-Demands'!$I$5:$I$14,0),FALSE)*HLOOKUP(REG_TRA_DEMANDS!$F161,DEMANDS!$H$2:$CL$25,MATCH($E161,DEMANDS!$F$2:$F$25,0),FALSE)/HLOOKUP(2018,DEMANDS!$H$2:$CL$25,MATCH($E161,DEMANDS!$F$2:$F$25,0),FALSE)</f>
        <v>1.144525460522454</v>
      </c>
      <c r="U161" s="10">
        <f>HLOOKUP(REG_TRA_DEMANDS!U$3,'BY-Demands'!$J$5:$AK$14,MATCH($E161,'BY-Demands'!$I$5:$I$14,0),FALSE)*HLOOKUP(REG_TRA_DEMANDS!$F161,DEMANDS!$H$2:$CL$25,MATCH($E161,DEMANDS!$F$2:$F$25,0),FALSE)/HLOOKUP(2018,DEMANDS!$H$2:$CL$25,MATCH($E161,DEMANDS!$F$2:$F$25,0),FALSE)</f>
        <v>0.31140981269367551</v>
      </c>
      <c r="V161" s="10">
        <f>HLOOKUP(REG_TRA_DEMANDS!V$3,'BY-Demands'!$J$5:$AK$14,MATCH($E161,'BY-Demands'!$I$5:$I$14,0),FALSE)*HLOOKUP(REG_TRA_DEMANDS!$F161,DEMANDS!$H$2:$CL$25,MATCH($E161,DEMANDS!$F$2:$F$25,0),FALSE)/HLOOKUP(2018,DEMANDS!$H$2:$CL$25,MATCH($E161,DEMANDS!$F$2:$F$25,0),FALSE)</f>
        <v>0.41090443299359369</v>
      </c>
      <c r="W161" s="10">
        <f>HLOOKUP(REG_TRA_DEMANDS!W$3,'BY-Demands'!$J$5:$AK$14,MATCH($E161,'BY-Demands'!$I$5:$I$14,0),FALSE)*HLOOKUP(REG_TRA_DEMANDS!$F161,DEMANDS!$H$2:$CL$25,MATCH($E161,DEMANDS!$F$2:$F$25,0),FALSE)/HLOOKUP(2018,DEMANDS!$H$2:$CL$25,MATCH($E161,DEMANDS!$F$2:$F$25,0),FALSE)</f>
        <v>0.3363846658906739</v>
      </c>
      <c r="X161" s="10">
        <f>HLOOKUP(REG_TRA_DEMANDS!X$3,'BY-Demands'!$J$5:$AK$14,MATCH($E161,'BY-Demands'!$I$5:$I$14,0),FALSE)*HLOOKUP(REG_TRA_DEMANDS!$F161,DEMANDS!$H$2:$CL$25,MATCH($E161,DEMANDS!$F$2:$F$25,0),FALSE)/HLOOKUP(2018,DEMANDS!$H$2:$CL$25,MATCH($E161,DEMANDS!$F$2:$F$25,0),FALSE)</f>
        <v>0.24493318799718641</v>
      </c>
      <c r="Y161" s="10">
        <f>HLOOKUP(REG_TRA_DEMANDS!Y$3,'BY-Demands'!$J$5:$AK$14,MATCH($E161,'BY-Demands'!$I$5:$I$14,0),FALSE)*HLOOKUP(REG_TRA_DEMANDS!$F161,DEMANDS!$H$2:$CL$25,MATCH($E161,DEMANDS!$F$2:$F$25,0),FALSE)/HLOOKUP(2018,DEMANDS!$H$2:$CL$25,MATCH($E161,DEMANDS!$F$2:$F$25,0),FALSE)</f>
        <v>0.54406218692482022</v>
      </c>
      <c r="Z161" s="10">
        <f>HLOOKUP(REG_TRA_DEMANDS!Z$3,'BY-Demands'!$J$5:$AK$14,MATCH($E161,'BY-Demands'!$I$5:$I$14,0),FALSE)*HLOOKUP(REG_TRA_DEMANDS!$F161,DEMANDS!$H$2:$CL$25,MATCH($E161,DEMANDS!$F$2:$F$25,0),FALSE)/HLOOKUP(2018,DEMANDS!$H$2:$CL$25,MATCH($E161,DEMANDS!$F$2:$F$25,0),FALSE)</f>
        <v>6.7558179625584094E-2</v>
      </c>
      <c r="AA161" s="10">
        <f>HLOOKUP(REG_TRA_DEMANDS!AA$3,'BY-Demands'!$J$5:$AK$14,MATCH($E161,'BY-Demands'!$I$5:$I$14,0),FALSE)*HLOOKUP(REG_TRA_DEMANDS!$F161,DEMANDS!$H$2:$CL$25,MATCH($E161,DEMANDS!$F$2:$F$25,0),FALSE)/HLOOKUP(2018,DEMANDS!$H$2:$CL$25,MATCH($E161,DEMANDS!$F$2:$F$25,0),FALSE)</f>
        <v>0.27514715230296105</v>
      </c>
      <c r="AB161" s="10">
        <f>HLOOKUP(REG_TRA_DEMANDS!AB$3,'BY-Demands'!$J$5:$AK$14,MATCH($E161,'BY-Demands'!$I$5:$I$14,0),FALSE)*HLOOKUP(REG_TRA_DEMANDS!$F161,DEMANDS!$H$2:$CL$25,MATCH($E161,DEMANDS!$F$2:$F$25,0),FALSE)/HLOOKUP(2018,DEMANDS!$H$2:$CL$25,MATCH($E161,DEMANDS!$F$2:$F$25,0),FALSE)</f>
        <v>0.13607774141036361</v>
      </c>
      <c r="AC161" s="10">
        <f>HLOOKUP(REG_TRA_DEMANDS!AC$3,'BY-Demands'!$J$5:$AK$14,MATCH($E161,'BY-Demands'!$I$5:$I$14,0),FALSE)*HLOOKUP(REG_TRA_DEMANDS!$F161,DEMANDS!$H$2:$CL$25,MATCH($E161,DEMANDS!$F$2:$F$25,0),FALSE)/HLOOKUP(2018,DEMANDS!$H$2:$CL$25,MATCH($E161,DEMANDS!$F$2:$F$25,0),FALSE)</f>
        <v>0.13816706097124723</v>
      </c>
      <c r="AD161" s="10">
        <f>HLOOKUP(REG_TRA_DEMANDS!AD$3,'BY-Demands'!$J$5:$AK$14,MATCH($E161,'BY-Demands'!$I$5:$I$14,0),FALSE)*HLOOKUP(REG_TRA_DEMANDS!$F161,DEMANDS!$H$2:$CL$25,MATCH($E161,DEMANDS!$F$2:$F$25,0),FALSE)/HLOOKUP(2018,DEMANDS!$H$2:$CL$25,MATCH($E161,DEMANDS!$F$2:$F$25,0),FALSE)</f>
        <v>0.16060141964668845</v>
      </c>
      <c r="AE161" s="10">
        <f>HLOOKUP(REG_TRA_DEMANDS!AE$3,'BY-Demands'!$J$5:$AK$14,MATCH($E161,'BY-Demands'!$I$5:$I$14,0),FALSE)*HLOOKUP(REG_TRA_DEMANDS!$F161,DEMANDS!$H$2:$CL$25,MATCH($E161,DEMANDS!$F$2:$F$25,0),FALSE)/HLOOKUP(2018,DEMANDS!$H$2:$CL$25,MATCH($E161,DEMANDS!$F$2:$F$25,0),FALSE)</f>
        <v>0.33562357168131191</v>
      </c>
      <c r="AF161" s="10">
        <f>HLOOKUP(REG_TRA_DEMANDS!AF$3,'BY-Demands'!$J$5:$AK$14,MATCH($E161,'BY-Demands'!$I$5:$I$14,0),FALSE)*HLOOKUP(REG_TRA_DEMANDS!$F161,DEMANDS!$H$2:$CL$25,MATCH($E161,DEMANDS!$F$2:$F$25,0),FALSE)/HLOOKUP(2018,DEMANDS!$H$2:$CL$25,MATCH($E161,DEMANDS!$F$2:$F$25,0),FALSE)</f>
        <v>0.12941974829909172</v>
      </c>
    </row>
    <row r="162" spans="4:32" x14ac:dyDescent="0.25">
      <c r="D162" s="1" t="s">
        <v>8</v>
      </c>
      <c r="E162" s="1" t="str">
        <f>DEMANDS!$F$22</f>
        <v>TNAV</v>
      </c>
      <c r="F162" s="1">
        <v>2055</v>
      </c>
      <c r="G162" s="10">
        <f>HLOOKUP(REG_TRA_DEMANDS!G$3,'BY-Demands'!$J$5:$AK$14,MATCH($E162,'BY-Demands'!$I$5:$I$14,0),FALSE)*HLOOKUP(REG_TRA_DEMANDS!$F162,DEMANDS!$H$2:$CL$25,MATCH($E162,DEMANDS!$F$2:$F$25,0),FALSE)/HLOOKUP(2018,DEMANDS!$H$2:$CL$25,MATCH($E162,DEMANDS!$F$2:$F$25,0),FALSE)</f>
        <v>0.13651547417316809</v>
      </c>
      <c r="H162" s="10">
        <f>HLOOKUP(REG_TRA_DEMANDS!H$3,'BY-Demands'!$J$5:$AK$14,MATCH($E162,'BY-Demands'!$I$5:$I$14,0),FALSE)*HLOOKUP(REG_TRA_DEMANDS!$F162,DEMANDS!$H$2:$CL$25,MATCH($E162,DEMANDS!$F$2:$F$25,0),FALSE)/HLOOKUP(2018,DEMANDS!$H$2:$CL$25,MATCH($E162,DEMANDS!$F$2:$F$25,0),FALSE)</f>
        <v>3.2307902895820644</v>
      </c>
      <c r="I162" s="10">
        <f>HLOOKUP(REG_TRA_DEMANDS!I$3,'BY-Demands'!$J$5:$AK$14,MATCH($E162,'BY-Demands'!$I$5:$I$14,0),FALSE)*HLOOKUP(REG_TRA_DEMANDS!$F162,DEMANDS!$H$2:$CL$25,MATCH($E162,DEMANDS!$F$2:$F$25,0),FALSE)/HLOOKUP(2018,DEMANDS!$H$2:$CL$25,MATCH($E162,DEMANDS!$F$2:$F$25,0),FALSE)</f>
        <v>0.53353542937937526</v>
      </c>
      <c r="J162" s="10">
        <f>HLOOKUP(REG_TRA_DEMANDS!J$3,'BY-Demands'!$J$5:$AK$14,MATCH($E162,'BY-Demands'!$I$5:$I$14,0),FALSE)*HLOOKUP(REG_TRA_DEMANDS!$F162,DEMANDS!$H$2:$CL$25,MATCH($E162,DEMANDS!$F$2:$F$25,0),FALSE)/HLOOKUP(2018,DEMANDS!$H$2:$CL$25,MATCH($E162,DEMANDS!$F$2:$F$25,0),FALSE)</f>
        <v>0.23794533009821922</v>
      </c>
      <c r="K162" s="10">
        <f>HLOOKUP(REG_TRA_DEMANDS!K$3,'BY-Demands'!$J$5:$AK$14,MATCH($E162,'BY-Demands'!$I$5:$I$14,0),FALSE)*HLOOKUP(REG_TRA_DEMANDS!$F162,DEMANDS!$H$2:$CL$25,MATCH($E162,DEMANDS!$F$2:$F$25,0),FALSE)/HLOOKUP(2018,DEMANDS!$H$2:$CL$25,MATCH($E162,DEMANDS!$F$2:$F$25,0),FALSE)</f>
        <v>0.20309230513673895</v>
      </c>
      <c r="L162" s="10">
        <f>HLOOKUP(REG_TRA_DEMANDS!L$3,'BY-Demands'!$J$5:$AK$14,MATCH($E162,'BY-Demands'!$I$5:$I$14,0),FALSE)*HLOOKUP(REG_TRA_DEMANDS!$F162,DEMANDS!$H$2:$CL$25,MATCH($E162,DEMANDS!$F$2:$F$25,0),FALSE)/HLOOKUP(2018,DEMANDS!$H$2:$CL$25,MATCH($E162,DEMANDS!$F$2:$F$25,0),FALSE)</f>
        <v>9.8008096955664536E-2</v>
      </c>
      <c r="M162" s="10">
        <f>HLOOKUP(REG_TRA_DEMANDS!M$3,'BY-Demands'!$J$5:$AK$14,MATCH($E162,'BY-Demands'!$I$5:$I$14,0),FALSE)*HLOOKUP(REG_TRA_DEMANDS!$F162,DEMANDS!$H$2:$CL$25,MATCH($E162,DEMANDS!$F$2:$F$25,0),FALSE)/HLOOKUP(2018,DEMANDS!$H$2:$CL$25,MATCH($E162,DEMANDS!$F$2:$F$25,0),FALSE)</f>
        <v>0.30904693974099989</v>
      </c>
      <c r="N162" s="10">
        <f>HLOOKUP(REG_TRA_DEMANDS!N$3,'BY-Demands'!$J$5:$AK$14,MATCH($E162,'BY-Demands'!$I$5:$I$14,0),FALSE)*HLOOKUP(REG_TRA_DEMANDS!$F162,DEMANDS!$H$2:$CL$25,MATCH($E162,DEMANDS!$F$2:$F$25,0),FALSE)/HLOOKUP(2018,DEMANDS!$H$2:$CL$25,MATCH($E162,DEMANDS!$F$2:$F$25,0),FALSE)</f>
        <v>0.46768994844079709</v>
      </c>
      <c r="O162" s="10">
        <f>HLOOKUP(REG_TRA_DEMANDS!O$3,'BY-Demands'!$J$5:$AK$14,MATCH($E162,'BY-Demands'!$I$5:$I$14,0),FALSE)*HLOOKUP(REG_TRA_DEMANDS!$F162,DEMANDS!$H$2:$CL$25,MATCH($E162,DEMANDS!$F$2:$F$25,0),FALSE)/HLOOKUP(2018,DEMANDS!$H$2:$CL$25,MATCH($E162,DEMANDS!$F$2:$F$25,0),FALSE)</f>
        <v>0.18694025999463149</v>
      </c>
      <c r="P162" s="10">
        <f>HLOOKUP(REG_TRA_DEMANDS!P$3,'BY-Demands'!$J$5:$AK$14,MATCH($E162,'BY-Demands'!$I$5:$I$14,0),FALSE)*HLOOKUP(REG_TRA_DEMANDS!$F162,DEMANDS!$H$2:$CL$25,MATCH($E162,DEMANDS!$F$2:$F$25,0),FALSE)/HLOOKUP(2018,DEMANDS!$H$2:$CL$25,MATCH($E162,DEMANDS!$F$2:$F$25,0),FALSE)</f>
        <v>0.21285882530654368</v>
      </c>
      <c r="Q162" s="10">
        <f>HLOOKUP(REG_TRA_DEMANDS!Q$3,'BY-Demands'!$J$5:$AK$14,MATCH($E162,'BY-Demands'!$I$5:$I$14,0),FALSE)*HLOOKUP(REG_TRA_DEMANDS!$F162,DEMANDS!$H$2:$CL$25,MATCH($E162,DEMANDS!$F$2:$F$25,0),FALSE)/HLOOKUP(2018,DEMANDS!$H$2:$CL$25,MATCH($E162,DEMANDS!$F$2:$F$25,0),FALSE)</f>
        <v>0.35901373259599417</v>
      </c>
      <c r="R162" s="10">
        <f>HLOOKUP(REG_TRA_DEMANDS!R$3,'BY-Demands'!$J$5:$AK$14,MATCH($E162,'BY-Demands'!$I$5:$I$14,0),FALSE)*HLOOKUP(REG_TRA_DEMANDS!$F162,DEMANDS!$H$2:$CL$25,MATCH($E162,DEMANDS!$F$2:$F$25,0),FALSE)/HLOOKUP(2018,DEMANDS!$H$2:$CL$25,MATCH($E162,DEMANDS!$F$2:$F$25,0),FALSE)</f>
        <v>0.34151648298168796</v>
      </c>
      <c r="S162" s="10">
        <f>HLOOKUP(REG_TRA_DEMANDS!S$3,'BY-Demands'!$J$5:$AK$14,MATCH($E162,'BY-Demands'!$I$5:$I$14,0),FALSE)*HLOOKUP(REG_TRA_DEMANDS!$F162,DEMANDS!$H$2:$CL$25,MATCH($E162,DEMANDS!$F$2:$F$25,0),FALSE)/HLOOKUP(2018,DEMANDS!$H$2:$CL$25,MATCH($E162,DEMANDS!$F$2:$F$25,0),FALSE)</f>
        <v>0.28490759317841136</v>
      </c>
      <c r="T162" s="10">
        <f>HLOOKUP(REG_TRA_DEMANDS!T$3,'BY-Demands'!$J$5:$AK$14,MATCH($E162,'BY-Demands'!$I$5:$I$14,0),FALSE)*HLOOKUP(REG_TRA_DEMANDS!$F162,DEMANDS!$H$2:$CL$25,MATCH($E162,DEMANDS!$F$2:$F$25,0),FALSE)/HLOOKUP(2018,DEMANDS!$H$2:$CL$25,MATCH($E162,DEMANDS!$F$2:$F$25,0),FALSE)</f>
        <v>1.3017263126789758</v>
      </c>
      <c r="U162" s="10">
        <f>HLOOKUP(REG_TRA_DEMANDS!U$3,'BY-Demands'!$J$5:$AK$14,MATCH($E162,'BY-Demands'!$I$5:$I$14,0),FALSE)*HLOOKUP(REG_TRA_DEMANDS!$F162,DEMANDS!$H$2:$CL$25,MATCH($E162,DEMANDS!$F$2:$F$25,0),FALSE)/HLOOKUP(2018,DEMANDS!$H$2:$CL$25,MATCH($E162,DEMANDS!$F$2:$F$25,0),FALSE)</f>
        <v>0.35418202669318077</v>
      </c>
      <c r="V162" s="10">
        <f>HLOOKUP(REG_TRA_DEMANDS!V$3,'BY-Demands'!$J$5:$AK$14,MATCH($E162,'BY-Demands'!$I$5:$I$14,0),FALSE)*HLOOKUP(REG_TRA_DEMANDS!$F162,DEMANDS!$H$2:$CL$25,MATCH($E162,DEMANDS!$F$2:$F$25,0),FALSE)/HLOOKUP(2018,DEMANDS!$H$2:$CL$25,MATCH($E162,DEMANDS!$F$2:$F$25,0),FALSE)</f>
        <v>0.46734225744530944</v>
      </c>
      <c r="W162" s="10">
        <f>HLOOKUP(REG_TRA_DEMANDS!W$3,'BY-Demands'!$J$5:$AK$14,MATCH($E162,'BY-Demands'!$I$5:$I$14,0),FALSE)*HLOOKUP(REG_TRA_DEMANDS!$F162,DEMANDS!$H$2:$CL$25,MATCH($E162,DEMANDS!$F$2:$F$25,0),FALSE)/HLOOKUP(2018,DEMANDS!$H$2:$CL$25,MATCH($E162,DEMANDS!$F$2:$F$25,0),FALSE)</f>
        <v>0.38258718209006204</v>
      </c>
      <c r="X162" s="10">
        <f>HLOOKUP(REG_TRA_DEMANDS!X$3,'BY-Demands'!$J$5:$AK$14,MATCH($E162,'BY-Demands'!$I$5:$I$14,0),FALSE)*HLOOKUP(REG_TRA_DEMANDS!$F162,DEMANDS!$H$2:$CL$25,MATCH($E162,DEMANDS!$F$2:$F$25,0),FALSE)/HLOOKUP(2018,DEMANDS!$H$2:$CL$25,MATCH($E162,DEMANDS!$F$2:$F$25,0),FALSE)</f>
        <v>0.27857482132266531</v>
      </c>
      <c r="Y162" s="10">
        <f>HLOOKUP(REG_TRA_DEMANDS!Y$3,'BY-Demands'!$J$5:$AK$14,MATCH($E162,'BY-Demands'!$I$5:$I$14,0),FALSE)*HLOOKUP(REG_TRA_DEMANDS!$F162,DEMANDS!$H$2:$CL$25,MATCH($E162,DEMANDS!$F$2:$F$25,0),FALSE)/HLOOKUP(2018,DEMANDS!$H$2:$CL$25,MATCH($E162,DEMANDS!$F$2:$F$25,0),FALSE)</f>
        <v>0.61878926147297497</v>
      </c>
      <c r="Z162" s="10">
        <f>HLOOKUP(REG_TRA_DEMANDS!Z$3,'BY-Demands'!$J$5:$AK$14,MATCH($E162,'BY-Demands'!$I$5:$I$14,0),FALSE)*HLOOKUP(REG_TRA_DEMANDS!$F162,DEMANDS!$H$2:$CL$25,MATCH($E162,DEMANDS!$F$2:$F$25,0),FALSE)/HLOOKUP(2018,DEMANDS!$H$2:$CL$25,MATCH($E162,DEMANDS!$F$2:$F$25,0),FALSE)</f>
        <v>7.6837312133861607E-2</v>
      </c>
      <c r="AA162" s="10">
        <f>HLOOKUP(REG_TRA_DEMANDS!AA$3,'BY-Demands'!$J$5:$AK$14,MATCH($E162,'BY-Demands'!$I$5:$I$14,0),FALSE)*HLOOKUP(REG_TRA_DEMANDS!$F162,DEMANDS!$H$2:$CL$25,MATCH($E162,DEMANDS!$F$2:$F$25,0),FALSE)/HLOOKUP(2018,DEMANDS!$H$2:$CL$25,MATCH($E162,DEMANDS!$F$2:$F$25,0),FALSE)</f>
        <v>0.31293868102152833</v>
      </c>
      <c r="AB162" s="10">
        <f>HLOOKUP(REG_TRA_DEMANDS!AB$3,'BY-Demands'!$J$5:$AK$14,MATCH($E162,'BY-Demands'!$I$5:$I$14,0),FALSE)*HLOOKUP(REG_TRA_DEMANDS!$F162,DEMANDS!$H$2:$CL$25,MATCH($E162,DEMANDS!$F$2:$F$25,0),FALSE)/HLOOKUP(2018,DEMANDS!$H$2:$CL$25,MATCH($E162,DEMANDS!$F$2:$F$25,0),FALSE)</f>
        <v>0.15476805250180856</v>
      </c>
      <c r="AC162" s="10">
        <f>HLOOKUP(REG_TRA_DEMANDS!AC$3,'BY-Demands'!$J$5:$AK$14,MATCH($E162,'BY-Demands'!$I$5:$I$14,0),FALSE)*HLOOKUP(REG_TRA_DEMANDS!$F162,DEMANDS!$H$2:$CL$25,MATCH($E162,DEMANDS!$F$2:$F$25,0),FALSE)/HLOOKUP(2018,DEMANDS!$H$2:$CL$25,MATCH($E162,DEMANDS!$F$2:$F$25,0),FALSE)</f>
        <v>0.15714434061579741</v>
      </c>
      <c r="AD162" s="10">
        <f>HLOOKUP(REG_TRA_DEMANDS!AD$3,'BY-Demands'!$J$5:$AK$14,MATCH($E162,'BY-Demands'!$I$5:$I$14,0),FALSE)*HLOOKUP(REG_TRA_DEMANDS!$F162,DEMANDS!$H$2:$CL$25,MATCH($E162,DEMANDS!$F$2:$F$25,0),FALSE)/HLOOKUP(2018,DEMANDS!$H$2:$CL$25,MATCH($E162,DEMANDS!$F$2:$F$25,0),FALSE)</f>
        <v>0.18266006394673046</v>
      </c>
      <c r="AE162" s="10">
        <f>HLOOKUP(REG_TRA_DEMANDS!AE$3,'BY-Demands'!$J$5:$AK$14,MATCH($E162,'BY-Demands'!$I$5:$I$14,0),FALSE)*HLOOKUP(REG_TRA_DEMANDS!$F162,DEMANDS!$H$2:$CL$25,MATCH($E162,DEMANDS!$F$2:$F$25,0),FALSE)/HLOOKUP(2018,DEMANDS!$H$2:$CL$25,MATCH($E162,DEMANDS!$F$2:$F$25,0),FALSE)</f>
        <v>0.38172155140474556</v>
      </c>
      <c r="AF162" s="10">
        <f>HLOOKUP(REG_TRA_DEMANDS!AF$3,'BY-Demands'!$J$5:$AK$14,MATCH($E162,'BY-Demands'!$I$5:$I$14,0),FALSE)*HLOOKUP(REG_TRA_DEMANDS!$F162,DEMANDS!$H$2:$CL$25,MATCH($E162,DEMANDS!$F$2:$F$25,0),FALSE)/HLOOKUP(2018,DEMANDS!$H$2:$CL$25,MATCH($E162,DEMANDS!$F$2:$F$25,0),FALSE)</f>
        <v>0.14719558240697844</v>
      </c>
    </row>
    <row r="163" spans="4:32" x14ac:dyDescent="0.25">
      <c r="D163" s="1" t="s">
        <v>8</v>
      </c>
      <c r="E163" s="1" t="str">
        <f>DEMANDS!$F$22</f>
        <v>TNAV</v>
      </c>
      <c r="F163" s="1">
        <v>2060</v>
      </c>
      <c r="G163" s="10">
        <f>HLOOKUP(REG_TRA_DEMANDS!G$3,'BY-Demands'!$J$5:$AK$14,MATCH($E163,'BY-Demands'!$I$5:$I$14,0),FALSE)*HLOOKUP(REG_TRA_DEMANDS!$F163,DEMANDS!$H$2:$CL$25,MATCH($E163,DEMANDS!$F$2:$F$25,0),FALSE)/HLOOKUP(2018,DEMANDS!$H$2:$CL$25,MATCH($E163,DEMANDS!$F$2:$F$25,0),FALSE)</f>
        <v>0.15648937130390672</v>
      </c>
      <c r="H163" s="10">
        <f>HLOOKUP(REG_TRA_DEMANDS!H$3,'BY-Demands'!$J$5:$AK$14,MATCH($E163,'BY-Demands'!$I$5:$I$14,0),FALSE)*HLOOKUP(REG_TRA_DEMANDS!$F163,DEMANDS!$H$2:$CL$25,MATCH($E163,DEMANDS!$F$2:$F$25,0),FALSE)/HLOOKUP(2018,DEMANDS!$H$2:$CL$25,MATCH($E163,DEMANDS!$F$2:$F$25,0),FALSE)</f>
        <v>3.7034947451461573</v>
      </c>
      <c r="I163" s="10">
        <f>HLOOKUP(REG_TRA_DEMANDS!I$3,'BY-Demands'!$J$5:$AK$14,MATCH($E163,'BY-Demands'!$I$5:$I$14,0),FALSE)*HLOOKUP(REG_TRA_DEMANDS!$F163,DEMANDS!$H$2:$CL$25,MATCH($E163,DEMANDS!$F$2:$F$25,0),FALSE)/HLOOKUP(2018,DEMANDS!$H$2:$CL$25,MATCH($E163,DEMANDS!$F$2:$F$25,0),FALSE)</f>
        <v>0.61159824128090468</v>
      </c>
      <c r="J163" s="10">
        <f>HLOOKUP(REG_TRA_DEMANDS!J$3,'BY-Demands'!$J$5:$AK$14,MATCH($E163,'BY-Demands'!$I$5:$I$14,0),FALSE)*HLOOKUP(REG_TRA_DEMANDS!$F163,DEMANDS!$H$2:$CL$25,MATCH($E163,DEMANDS!$F$2:$F$25,0),FALSE)/HLOOKUP(2018,DEMANDS!$H$2:$CL$25,MATCH($E163,DEMANDS!$F$2:$F$25,0),FALSE)</f>
        <v>0.27275966579830807</v>
      </c>
      <c r="K163" s="10">
        <f>HLOOKUP(REG_TRA_DEMANDS!K$3,'BY-Demands'!$J$5:$AK$14,MATCH($E163,'BY-Demands'!$I$5:$I$14,0),FALSE)*HLOOKUP(REG_TRA_DEMANDS!$F163,DEMANDS!$H$2:$CL$25,MATCH($E163,DEMANDS!$F$2:$F$25,0),FALSE)/HLOOKUP(2018,DEMANDS!$H$2:$CL$25,MATCH($E163,DEMANDS!$F$2:$F$25,0),FALSE)</f>
        <v>0.23280721354118941</v>
      </c>
      <c r="L163" s="10">
        <f>HLOOKUP(REG_TRA_DEMANDS!L$3,'BY-Demands'!$J$5:$AK$14,MATCH($E163,'BY-Demands'!$I$5:$I$14,0),FALSE)*HLOOKUP(REG_TRA_DEMANDS!$F163,DEMANDS!$H$2:$CL$25,MATCH($E163,DEMANDS!$F$2:$F$25,0),FALSE)/HLOOKUP(2018,DEMANDS!$H$2:$CL$25,MATCH($E163,DEMANDS!$F$2:$F$25,0),FALSE)</f>
        <v>0.11234788999691867</v>
      </c>
      <c r="M163" s="10">
        <f>HLOOKUP(REG_TRA_DEMANDS!M$3,'BY-Demands'!$J$5:$AK$14,MATCH($E163,'BY-Demands'!$I$5:$I$14,0),FALSE)*HLOOKUP(REG_TRA_DEMANDS!$F163,DEMANDS!$H$2:$CL$25,MATCH($E163,DEMANDS!$F$2:$F$25,0),FALSE)/HLOOKUP(2018,DEMANDS!$H$2:$CL$25,MATCH($E163,DEMANDS!$F$2:$F$25,0),FALSE)</f>
        <v>0.35426431762686589</v>
      </c>
      <c r="N163" s="10">
        <f>HLOOKUP(REG_TRA_DEMANDS!N$3,'BY-Demands'!$J$5:$AK$14,MATCH($E163,'BY-Demands'!$I$5:$I$14,0),FALSE)*HLOOKUP(REG_TRA_DEMANDS!$F163,DEMANDS!$H$2:$CL$25,MATCH($E163,DEMANDS!$F$2:$F$25,0),FALSE)/HLOOKUP(2018,DEMANDS!$H$2:$CL$25,MATCH($E163,DEMANDS!$F$2:$F$25,0),FALSE)</f>
        <v>0.53611875459494229</v>
      </c>
      <c r="O163" s="10">
        <f>HLOOKUP(REG_TRA_DEMANDS!O$3,'BY-Demands'!$J$5:$AK$14,MATCH($E163,'BY-Demands'!$I$5:$I$14,0),FALSE)*HLOOKUP(REG_TRA_DEMANDS!$F163,DEMANDS!$H$2:$CL$25,MATCH($E163,DEMANDS!$F$2:$F$25,0),FALSE)/HLOOKUP(2018,DEMANDS!$H$2:$CL$25,MATCH($E163,DEMANDS!$F$2:$F$25,0),FALSE)</f>
        <v>0.21429192503730549</v>
      </c>
      <c r="P163" s="10">
        <f>HLOOKUP(REG_TRA_DEMANDS!P$3,'BY-Demands'!$J$5:$AK$14,MATCH($E163,'BY-Demands'!$I$5:$I$14,0),FALSE)*HLOOKUP(REG_TRA_DEMANDS!$F163,DEMANDS!$H$2:$CL$25,MATCH($E163,DEMANDS!$F$2:$F$25,0),FALSE)/HLOOKUP(2018,DEMANDS!$H$2:$CL$25,MATCH($E163,DEMANDS!$F$2:$F$25,0),FALSE)</f>
        <v>0.24400269603470487</v>
      </c>
      <c r="Q163" s="10">
        <f>HLOOKUP(REG_TRA_DEMANDS!Q$3,'BY-Demands'!$J$5:$AK$14,MATCH($E163,'BY-Demands'!$I$5:$I$14,0),FALSE)*HLOOKUP(REG_TRA_DEMANDS!$F163,DEMANDS!$H$2:$CL$25,MATCH($E163,DEMANDS!$F$2:$F$25,0),FALSE)/HLOOKUP(2018,DEMANDS!$H$2:$CL$25,MATCH($E163,DEMANDS!$F$2:$F$25,0),FALSE)</f>
        <v>0.41154186837566925</v>
      </c>
      <c r="R163" s="10">
        <f>HLOOKUP(REG_TRA_DEMANDS!R$3,'BY-Demands'!$J$5:$AK$14,MATCH($E163,'BY-Demands'!$I$5:$I$14,0),FALSE)*HLOOKUP(REG_TRA_DEMANDS!$F163,DEMANDS!$H$2:$CL$25,MATCH($E163,DEMANDS!$F$2:$F$25,0),FALSE)/HLOOKUP(2018,DEMANDS!$H$2:$CL$25,MATCH($E163,DEMANDS!$F$2:$F$25,0),FALSE)</f>
        <v>0.39148455539870214</v>
      </c>
      <c r="S163" s="10">
        <f>HLOOKUP(REG_TRA_DEMANDS!S$3,'BY-Demands'!$J$5:$AK$14,MATCH($E163,'BY-Demands'!$I$5:$I$14,0),FALSE)*HLOOKUP(REG_TRA_DEMANDS!$F163,DEMANDS!$H$2:$CL$25,MATCH($E163,DEMANDS!$F$2:$F$25,0),FALSE)/HLOOKUP(2018,DEMANDS!$H$2:$CL$25,MATCH($E163,DEMANDS!$F$2:$F$25,0),FALSE)</f>
        <v>0.32659308701988854</v>
      </c>
      <c r="T163" s="10">
        <f>HLOOKUP(REG_TRA_DEMANDS!T$3,'BY-Demands'!$J$5:$AK$14,MATCH($E163,'BY-Demands'!$I$5:$I$14,0),FALSE)*HLOOKUP(REG_TRA_DEMANDS!$F163,DEMANDS!$H$2:$CL$25,MATCH($E163,DEMANDS!$F$2:$F$25,0),FALSE)/HLOOKUP(2018,DEMANDS!$H$2:$CL$25,MATCH($E163,DEMANDS!$F$2:$F$25,0),FALSE)</f>
        <v>1.4921849227325457</v>
      </c>
      <c r="U163" s="10">
        <f>HLOOKUP(REG_TRA_DEMANDS!U$3,'BY-Demands'!$J$5:$AK$14,MATCH($E163,'BY-Demands'!$I$5:$I$14,0),FALSE)*HLOOKUP(REG_TRA_DEMANDS!$F163,DEMANDS!$H$2:$CL$25,MATCH($E163,DEMANDS!$F$2:$F$25,0),FALSE)/HLOOKUP(2018,DEMANDS!$H$2:$CL$25,MATCH($E163,DEMANDS!$F$2:$F$25,0),FALSE)</f>
        <v>0.40600322432351199</v>
      </c>
      <c r="V163" s="10">
        <f>HLOOKUP(REG_TRA_DEMANDS!V$3,'BY-Demands'!$J$5:$AK$14,MATCH($E163,'BY-Demands'!$I$5:$I$14,0),FALSE)*HLOOKUP(REG_TRA_DEMANDS!$F163,DEMANDS!$H$2:$CL$25,MATCH($E163,DEMANDS!$F$2:$F$25,0),FALSE)/HLOOKUP(2018,DEMANDS!$H$2:$CL$25,MATCH($E163,DEMANDS!$F$2:$F$25,0),FALSE)</f>
        <v>0.53572019211972532</v>
      </c>
      <c r="W163" s="10">
        <f>HLOOKUP(REG_TRA_DEMANDS!W$3,'BY-Demands'!$J$5:$AK$14,MATCH($E163,'BY-Demands'!$I$5:$I$14,0),FALSE)*HLOOKUP(REG_TRA_DEMANDS!$F163,DEMANDS!$H$2:$CL$25,MATCH($E163,DEMANDS!$F$2:$F$25,0),FALSE)/HLOOKUP(2018,DEMANDS!$H$2:$CL$25,MATCH($E163,DEMANDS!$F$2:$F$25,0),FALSE)</f>
        <v>0.43856440419539355</v>
      </c>
      <c r="X163" s="10">
        <f>HLOOKUP(REG_TRA_DEMANDS!X$3,'BY-Demands'!$J$5:$AK$14,MATCH($E163,'BY-Demands'!$I$5:$I$14,0),FALSE)*HLOOKUP(REG_TRA_DEMANDS!$F163,DEMANDS!$H$2:$CL$25,MATCH($E163,DEMANDS!$F$2:$F$25,0),FALSE)/HLOOKUP(2018,DEMANDS!$H$2:$CL$25,MATCH($E163,DEMANDS!$F$2:$F$25,0),FALSE)</f>
        <v>0.31933375255748392</v>
      </c>
      <c r="Y163" s="10">
        <f>HLOOKUP(REG_TRA_DEMANDS!Y$3,'BY-Demands'!$J$5:$AK$14,MATCH($E163,'BY-Demands'!$I$5:$I$14,0),FALSE)*HLOOKUP(REG_TRA_DEMANDS!$F163,DEMANDS!$H$2:$CL$25,MATCH($E163,DEMANDS!$F$2:$F$25,0),FALSE)/HLOOKUP(2018,DEMANDS!$H$2:$CL$25,MATCH($E163,DEMANDS!$F$2:$F$25,0),FALSE)</f>
        <v>0.70932576020416582</v>
      </c>
      <c r="Z163" s="10">
        <f>HLOOKUP(REG_TRA_DEMANDS!Z$3,'BY-Demands'!$J$5:$AK$14,MATCH($E163,'BY-Demands'!$I$5:$I$14,0),FALSE)*HLOOKUP(REG_TRA_DEMANDS!$F163,DEMANDS!$H$2:$CL$25,MATCH($E163,DEMANDS!$F$2:$F$25,0),FALSE)/HLOOKUP(2018,DEMANDS!$H$2:$CL$25,MATCH($E163,DEMANDS!$F$2:$F$25,0),FALSE)</f>
        <v>8.8079558316279061E-2</v>
      </c>
      <c r="AA163" s="10">
        <f>HLOOKUP(REG_TRA_DEMANDS!AA$3,'BY-Demands'!$J$5:$AK$14,MATCH($E163,'BY-Demands'!$I$5:$I$14,0),FALSE)*HLOOKUP(REG_TRA_DEMANDS!$F163,DEMANDS!$H$2:$CL$25,MATCH($E163,DEMANDS!$F$2:$F$25,0),FALSE)/HLOOKUP(2018,DEMANDS!$H$2:$CL$25,MATCH($E163,DEMANDS!$F$2:$F$25,0),FALSE)</f>
        <v>0.35872546864257293</v>
      </c>
      <c r="AB163" s="10">
        <f>HLOOKUP(REG_TRA_DEMANDS!AB$3,'BY-Demands'!$J$5:$AK$14,MATCH($E163,'BY-Demands'!$I$5:$I$14,0),FALSE)*HLOOKUP(REG_TRA_DEMANDS!$F163,DEMANDS!$H$2:$CL$25,MATCH($E163,DEMANDS!$F$2:$F$25,0),FALSE)/HLOOKUP(2018,DEMANDS!$H$2:$CL$25,MATCH($E163,DEMANDS!$F$2:$F$25,0),FALSE)</f>
        <v>0.17741252689944778</v>
      </c>
      <c r="AC163" s="10">
        <f>HLOOKUP(REG_TRA_DEMANDS!AC$3,'BY-Demands'!$J$5:$AK$14,MATCH($E163,'BY-Demands'!$I$5:$I$14,0),FALSE)*HLOOKUP(REG_TRA_DEMANDS!$F163,DEMANDS!$H$2:$CL$25,MATCH($E163,DEMANDS!$F$2:$F$25,0),FALSE)/HLOOKUP(2018,DEMANDS!$H$2:$CL$25,MATCH($E163,DEMANDS!$F$2:$F$25,0),FALSE)</f>
        <v>0.18013649526455311</v>
      </c>
      <c r="AD163" s="10">
        <f>HLOOKUP(REG_TRA_DEMANDS!AD$3,'BY-Demands'!$J$5:$AK$14,MATCH($E163,'BY-Demands'!$I$5:$I$14,0),FALSE)*HLOOKUP(REG_TRA_DEMANDS!$F163,DEMANDS!$H$2:$CL$25,MATCH($E163,DEMANDS!$F$2:$F$25,0),FALSE)/HLOOKUP(2018,DEMANDS!$H$2:$CL$25,MATCH($E163,DEMANDS!$F$2:$F$25,0),FALSE)</f>
        <v>0.20938548353204536</v>
      </c>
      <c r="AE163" s="10">
        <f>HLOOKUP(REG_TRA_DEMANDS!AE$3,'BY-Demands'!$J$5:$AK$14,MATCH($E163,'BY-Demands'!$I$5:$I$14,0),FALSE)*HLOOKUP(REG_TRA_DEMANDS!$F163,DEMANDS!$H$2:$CL$25,MATCH($E163,DEMANDS!$F$2:$F$25,0),FALSE)/HLOOKUP(2018,DEMANDS!$H$2:$CL$25,MATCH($E163,DEMANDS!$F$2:$F$25,0),FALSE)</f>
        <v>0.43757212106744053</v>
      </c>
      <c r="AF163" s="10">
        <f>HLOOKUP(REG_TRA_DEMANDS!AF$3,'BY-Demands'!$J$5:$AK$14,MATCH($E163,'BY-Demands'!$I$5:$I$14,0),FALSE)*HLOOKUP(REG_TRA_DEMANDS!$F163,DEMANDS!$H$2:$CL$25,MATCH($E163,DEMANDS!$F$2:$F$25,0),FALSE)/HLOOKUP(2018,DEMANDS!$H$2:$CL$25,MATCH($E163,DEMANDS!$F$2:$F$25,0),FALSE)</f>
        <v>0.16873211105988936</v>
      </c>
    </row>
    <row r="164" spans="4:32" x14ac:dyDescent="0.25">
      <c r="D164" s="1" t="s">
        <v>8</v>
      </c>
      <c r="E164" s="1" t="str">
        <f>DEMANDS!$F$22</f>
        <v>TNAV</v>
      </c>
      <c r="F164" s="1">
        <v>2065</v>
      </c>
      <c r="G164" s="10">
        <f>HLOOKUP(REG_TRA_DEMANDS!G$3,'BY-Demands'!$J$5:$AK$14,MATCH($E164,'BY-Demands'!$I$5:$I$14,0),FALSE)*HLOOKUP(REG_TRA_DEMANDS!$F164,DEMANDS!$H$2:$CL$25,MATCH($E164,DEMANDS!$F$2:$F$25,0),FALSE)/HLOOKUP(2018,DEMANDS!$H$2:$CL$25,MATCH($E164,DEMANDS!$F$2:$F$25,0),FALSE)</f>
        <v>0.15879131806522273</v>
      </c>
      <c r="H164" s="10">
        <f>HLOOKUP(REG_TRA_DEMANDS!H$3,'BY-Demands'!$J$5:$AK$14,MATCH($E164,'BY-Demands'!$I$5:$I$14,0),FALSE)*HLOOKUP(REG_TRA_DEMANDS!$F164,DEMANDS!$H$2:$CL$25,MATCH($E164,DEMANDS!$F$2:$F$25,0),FALSE)/HLOOKUP(2018,DEMANDS!$H$2:$CL$25,MATCH($E164,DEMANDS!$F$2:$F$25,0),FALSE)</f>
        <v>3.7579728714438461</v>
      </c>
      <c r="I164" s="10">
        <f>HLOOKUP(REG_TRA_DEMANDS!I$3,'BY-Demands'!$J$5:$AK$14,MATCH($E164,'BY-Demands'!$I$5:$I$14,0),FALSE)*HLOOKUP(REG_TRA_DEMANDS!$F164,DEMANDS!$H$2:$CL$25,MATCH($E164,DEMANDS!$F$2:$F$25,0),FALSE)/HLOOKUP(2018,DEMANDS!$H$2:$CL$25,MATCH($E164,DEMANDS!$F$2:$F$25,0),FALSE)</f>
        <v>0.62059480493895047</v>
      </c>
      <c r="J164" s="10">
        <f>HLOOKUP(REG_TRA_DEMANDS!J$3,'BY-Demands'!$J$5:$AK$14,MATCH($E164,'BY-Demands'!$I$5:$I$14,0),FALSE)*HLOOKUP(REG_TRA_DEMANDS!$F164,DEMANDS!$H$2:$CL$25,MATCH($E164,DEMANDS!$F$2:$F$25,0),FALSE)/HLOOKUP(2018,DEMANDS!$H$2:$CL$25,MATCH($E164,DEMANDS!$F$2:$F$25,0),FALSE)</f>
        <v>0.27677193975704673</v>
      </c>
      <c r="K164" s="10">
        <f>HLOOKUP(REG_TRA_DEMANDS!K$3,'BY-Demands'!$J$5:$AK$14,MATCH($E164,'BY-Demands'!$I$5:$I$14,0),FALSE)*HLOOKUP(REG_TRA_DEMANDS!$F164,DEMANDS!$H$2:$CL$25,MATCH($E164,DEMANDS!$F$2:$F$25,0),FALSE)/HLOOKUP(2018,DEMANDS!$H$2:$CL$25,MATCH($E164,DEMANDS!$F$2:$F$25,0),FALSE)</f>
        <v>0.23623178996294136</v>
      </c>
      <c r="L164" s="10">
        <f>HLOOKUP(REG_TRA_DEMANDS!L$3,'BY-Demands'!$J$5:$AK$14,MATCH($E164,'BY-Demands'!$I$5:$I$14,0),FALSE)*HLOOKUP(REG_TRA_DEMANDS!$F164,DEMANDS!$H$2:$CL$25,MATCH($E164,DEMANDS!$F$2:$F$25,0),FALSE)/HLOOKUP(2018,DEMANDS!$H$2:$CL$25,MATCH($E164,DEMANDS!$F$2:$F$25,0),FALSE)</f>
        <v>0.11400051892222025</v>
      </c>
      <c r="M164" s="10">
        <f>HLOOKUP(REG_TRA_DEMANDS!M$3,'BY-Demands'!$J$5:$AK$14,MATCH($E164,'BY-Demands'!$I$5:$I$14,0),FALSE)*HLOOKUP(REG_TRA_DEMANDS!$F164,DEMANDS!$H$2:$CL$25,MATCH($E164,DEMANDS!$F$2:$F$25,0),FALSE)/HLOOKUP(2018,DEMANDS!$H$2:$CL$25,MATCH($E164,DEMANDS!$F$2:$F$25,0),FALSE)</f>
        <v>0.35947551882101775</v>
      </c>
      <c r="N164" s="10">
        <f>HLOOKUP(REG_TRA_DEMANDS!N$3,'BY-Demands'!$J$5:$AK$14,MATCH($E164,'BY-Demands'!$I$5:$I$14,0),FALSE)*HLOOKUP(REG_TRA_DEMANDS!$F164,DEMANDS!$H$2:$CL$25,MATCH($E164,DEMANDS!$F$2:$F$25,0),FALSE)/HLOOKUP(2018,DEMANDS!$H$2:$CL$25,MATCH($E164,DEMANDS!$F$2:$F$25,0),FALSE)</f>
        <v>0.54400502073901114</v>
      </c>
      <c r="O164" s="10">
        <f>HLOOKUP(REG_TRA_DEMANDS!O$3,'BY-Demands'!$J$5:$AK$14,MATCH($E164,'BY-Demands'!$I$5:$I$14,0),FALSE)*HLOOKUP(REG_TRA_DEMANDS!$F164,DEMANDS!$H$2:$CL$25,MATCH($E164,DEMANDS!$F$2:$F$25,0),FALSE)/HLOOKUP(2018,DEMANDS!$H$2:$CL$25,MATCH($E164,DEMANDS!$F$2:$F$25,0),FALSE)</f>
        <v>0.21744414297201631</v>
      </c>
      <c r="P164" s="10">
        <f>HLOOKUP(REG_TRA_DEMANDS!P$3,'BY-Demands'!$J$5:$AK$14,MATCH($E164,'BY-Demands'!$I$5:$I$14,0),FALSE)*HLOOKUP(REG_TRA_DEMANDS!$F164,DEMANDS!$H$2:$CL$25,MATCH($E164,DEMANDS!$F$2:$F$25,0),FALSE)/HLOOKUP(2018,DEMANDS!$H$2:$CL$25,MATCH($E164,DEMANDS!$F$2:$F$25,0),FALSE)</f>
        <v>0.24759195715326776</v>
      </c>
      <c r="Q164" s="10">
        <f>HLOOKUP(REG_TRA_DEMANDS!Q$3,'BY-Demands'!$J$5:$AK$14,MATCH($E164,'BY-Demands'!$I$5:$I$14,0),FALSE)*HLOOKUP(REG_TRA_DEMANDS!$F164,DEMANDS!$H$2:$CL$25,MATCH($E164,DEMANDS!$F$2:$F$25,0),FALSE)/HLOOKUP(2018,DEMANDS!$H$2:$CL$25,MATCH($E164,DEMANDS!$F$2:$F$25,0),FALSE)</f>
        <v>0.41759561798920392</v>
      </c>
      <c r="R164" s="10">
        <f>HLOOKUP(REG_TRA_DEMANDS!R$3,'BY-Demands'!$J$5:$AK$14,MATCH($E164,'BY-Demands'!$I$5:$I$14,0),FALSE)*HLOOKUP(REG_TRA_DEMANDS!$F164,DEMANDS!$H$2:$CL$25,MATCH($E164,DEMANDS!$F$2:$F$25,0),FALSE)/HLOOKUP(2018,DEMANDS!$H$2:$CL$25,MATCH($E164,DEMANDS!$F$2:$F$25,0),FALSE)</f>
        <v>0.39724326346236466</v>
      </c>
      <c r="S164" s="10">
        <f>HLOOKUP(REG_TRA_DEMANDS!S$3,'BY-Demands'!$J$5:$AK$14,MATCH($E164,'BY-Demands'!$I$5:$I$14,0),FALSE)*HLOOKUP(REG_TRA_DEMANDS!$F164,DEMANDS!$H$2:$CL$25,MATCH($E164,DEMANDS!$F$2:$F$25,0),FALSE)/HLOOKUP(2018,DEMANDS!$H$2:$CL$25,MATCH($E164,DEMANDS!$F$2:$F$25,0),FALSE)</f>
        <v>0.33139724651436059</v>
      </c>
      <c r="T164" s="10">
        <f>HLOOKUP(REG_TRA_DEMANDS!T$3,'BY-Demands'!$J$5:$AK$14,MATCH($E164,'BY-Demands'!$I$5:$I$14,0),FALSE)*HLOOKUP(REG_TRA_DEMANDS!$F164,DEMANDS!$H$2:$CL$25,MATCH($E164,DEMANDS!$F$2:$F$25,0),FALSE)/HLOOKUP(2018,DEMANDS!$H$2:$CL$25,MATCH($E164,DEMANDS!$F$2:$F$25,0),FALSE)</f>
        <v>1.514134849564944</v>
      </c>
      <c r="U164" s="10">
        <f>HLOOKUP(REG_TRA_DEMANDS!U$3,'BY-Demands'!$J$5:$AK$14,MATCH($E164,'BY-Demands'!$I$5:$I$14,0),FALSE)*HLOOKUP(REG_TRA_DEMANDS!$F164,DEMANDS!$H$2:$CL$25,MATCH($E164,DEMANDS!$F$2:$F$25,0),FALSE)/HLOOKUP(2018,DEMANDS!$H$2:$CL$25,MATCH($E164,DEMANDS!$F$2:$F$25,0),FALSE)</f>
        <v>0.41197550090388341</v>
      </c>
      <c r="V164" s="10">
        <f>HLOOKUP(REG_TRA_DEMANDS!V$3,'BY-Demands'!$J$5:$AK$14,MATCH($E164,'BY-Demands'!$I$5:$I$14,0),FALSE)*HLOOKUP(REG_TRA_DEMANDS!$F164,DEMANDS!$H$2:$CL$25,MATCH($E164,DEMANDS!$F$2:$F$25,0),FALSE)/HLOOKUP(2018,DEMANDS!$H$2:$CL$25,MATCH($E164,DEMANDS!$F$2:$F$25,0),FALSE)</f>
        <v>0.54360059544006767</v>
      </c>
      <c r="W164" s="10">
        <f>HLOOKUP(REG_TRA_DEMANDS!W$3,'BY-Demands'!$J$5:$AK$14,MATCH($E164,'BY-Demands'!$I$5:$I$14,0),FALSE)*HLOOKUP(REG_TRA_DEMANDS!$F164,DEMANDS!$H$2:$CL$25,MATCH($E164,DEMANDS!$F$2:$F$25,0),FALSE)/HLOOKUP(2018,DEMANDS!$H$2:$CL$25,MATCH($E164,DEMANDS!$F$2:$F$25,0),FALSE)</f>
        <v>0.44501565325757741</v>
      </c>
      <c r="X164" s="10">
        <f>HLOOKUP(REG_TRA_DEMANDS!X$3,'BY-Demands'!$J$5:$AK$14,MATCH($E164,'BY-Demands'!$I$5:$I$14,0),FALSE)*HLOOKUP(REG_TRA_DEMANDS!$F164,DEMANDS!$H$2:$CL$25,MATCH($E164,DEMANDS!$F$2:$F$25,0),FALSE)/HLOOKUP(2018,DEMANDS!$H$2:$CL$25,MATCH($E164,DEMANDS!$F$2:$F$25,0),FALSE)</f>
        <v>0.3240311277936016</v>
      </c>
      <c r="Y164" s="10">
        <f>HLOOKUP(REG_TRA_DEMANDS!Y$3,'BY-Demands'!$J$5:$AK$14,MATCH($E164,'BY-Demands'!$I$5:$I$14,0),FALSE)*HLOOKUP(REG_TRA_DEMANDS!$F164,DEMANDS!$H$2:$CL$25,MATCH($E164,DEMANDS!$F$2:$F$25,0),FALSE)/HLOOKUP(2018,DEMANDS!$H$2:$CL$25,MATCH($E164,DEMANDS!$F$2:$F$25,0),FALSE)</f>
        <v>0.71975988823992232</v>
      </c>
      <c r="Z164" s="10">
        <f>HLOOKUP(REG_TRA_DEMANDS!Z$3,'BY-Demands'!$J$5:$AK$14,MATCH($E164,'BY-Demands'!$I$5:$I$14,0),FALSE)*HLOOKUP(REG_TRA_DEMANDS!$F164,DEMANDS!$H$2:$CL$25,MATCH($E164,DEMANDS!$F$2:$F$25,0),FALSE)/HLOOKUP(2018,DEMANDS!$H$2:$CL$25,MATCH($E164,DEMANDS!$F$2:$F$25,0),FALSE)</f>
        <v>8.9375201926544134E-2</v>
      </c>
      <c r="AA164" s="10">
        <f>HLOOKUP(REG_TRA_DEMANDS!AA$3,'BY-Demands'!$J$5:$AK$14,MATCH($E164,'BY-Demands'!$I$5:$I$14,0),FALSE)*HLOOKUP(REG_TRA_DEMANDS!$F164,DEMANDS!$H$2:$CL$25,MATCH($E164,DEMANDS!$F$2:$F$25,0),FALSE)/HLOOKUP(2018,DEMANDS!$H$2:$CL$25,MATCH($E164,DEMANDS!$F$2:$F$25,0),FALSE)</f>
        <v>0.36400229302919329</v>
      </c>
      <c r="AB164" s="10">
        <f>HLOOKUP(REG_TRA_DEMANDS!AB$3,'BY-Demands'!$J$5:$AK$14,MATCH($E164,'BY-Demands'!$I$5:$I$14,0),FALSE)*HLOOKUP(REG_TRA_DEMANDS!$F164,DEMANDS!$H$2:$CL$25,MATCH($E164,DEMANDS!$F$2:$F$25,0),FALSE)/HLOOKUP(2018,DEMANDS!$H$2:$CL$25,MATCH($E164,DEMANDS!$F$2:$F$25,0),FALSE)</f>
        <v>0.18002225168976571</v>
      </c>
      <c r="AC164" s="10">
        <f>HLOOKUP(REG_TRA_DEMANDS!AC$3,'BY-Demands'!$J$5:$AK$14,MATCH($E164,'BY-Demands'!$I$5:$I$14,0),FALSE)*HLOOKUP(REG_TRA_DEMANDS!$F164,DEMANDS!$H$2:$CL$25,MATCH($E164,DEMANDS!$F$2:$F$25,0),FALSE)/HLOOKUP(2018,DEMANDS!$H$2:$CL$25,MATCH($E164,DEMANDS!$F$2:$F$25,0),FALSE)</f>
        <v>0.18278628942254588</v>
      </c>
      <c r="AD164" s="10">
        <f>HLOOKUP(REG_TRA_DEMANDS!AD$3,'BY-Demands'!$J$5:$AK$14,MATCH($E164,'BY-Demands'!$I$5:$I$14,0),FALSE)*HLOOKUP(REG_TRA_DEMANDS!$F164,DEMANDS!$H$2:$CL$25,MATCH($E164,DEMANDS!$F$2:$F$25,0),FALSE)/HLOOKUP(2018,DEMANDS!$H$2:$CL$25,MATCH($E164,DEMANDS!$F$2:$F$25,0),FALSE)</f>
        <v>0.212465528085021</v>
      </c>
      <c r="AE164" s="10">
        <f>HLOOKUP(REG_TRA_DEMANDS!AE$3,'BY-Demands'!$J$5:$AK$14,MATCH($E164,'BY-Demands'!$I$5:$I$14,0),FALSE)*HLOOKUP(REG_TRA_DEMANDS!$F164,DEMANDS!$H$2:$CL$25,MATCH($E164,DEMANDS!$F$2:$F$25,0),FALSE)/HLOOKUP(2018,DEMANDS!$H$2:$CL$25,MATCH($E164,DEMANDS!$F$2:$F$25,0),FALSE)</f>
        <v>0.44400877372020908</v>
      </c>
      <c r="AF164" s="10">
        <f>HLOOKUP(REG_TRA_DEMANDS!AF$3,'BY-Demands'!$J$5:$AK$14,MATCH($E164,'BY-Demands'!$I$5:$I$14,0),FALSE)*HLOOKUP(REG_TRA_DEMANDS!$F164,DEMANDS!$H$2:$CL$25,MATCH($E164,DEMANDS!$F$2:$F$25,0),FALSE)/HLOOKUP(2018,DEMANDS!$H$2:$CL$25,MATCH($E164,DEMANDS!$F$2:$F$25,0),FALSE)</f>
        <v>0.17121414759277323</v>
      </c>
    </row>
    <row r="165" spans="4:32" x14ac:dyDescent="0.25">
      <c r="D165" s="1" t="s">
        <v>8</v>
      </c>
      <c r="E165" s="1" t="str">
        <f>DEMANDS!$F$22</f>
        <v>TNAV</v>
      </c>
      <c r="F165" s="1">
        <v>2070</v>
      </c>
      <c r="G165" s="9">
        <f>HLOOKUP(REG_TRA_DEMANDS!G$3,'BY-Demands'!$J$5:$AK$14,MATCH($E165,'BY-Demands'!$I$5:$I$14,0),FALSE)*HLOOKUP(REG_TRA_DEMANDS!$F165,DEMANDS!$H$2:$CL$25,MATCH($E165,DEMANDS!$F$2:$F$25,0),FALSE)/HLOOKUP(2018,DEMANDS!$H$2:$CL$25,MATCH($E165,DEMANDS!$F$2:$F$25,0),FALSE)</f>
        <v>0.1710449267488203</v>
      </c>
      <c r="H165" s="9">
        <f>HLOOKUP(REG_TRA_DEMANDS!H$3,'BY-Demands'!$J$5:$AK$14,MATCH($E165,'BY-Demands'!$I$5:$I$14,0),FALSE)*HLOOKUP(REG_TRA_DEMANDS!$F165,DEMANDS!$H$2:$CL$25,MATCH($E165,DEMANDS!$F$2:$F$25,0),FALSE)/HLOOKUP(2018,DEMANDS!$H$2:$CL$25,MATCH($E165,DEMANDS!$F$2:$F$25,0),FALSE)</f>
        <v>4.0479681279309414</v>
      </c>
      <c r="I165" s="9">
        <f>HLOOKUP(REG_TRA_DEMANDS!I$3,'BY-Demands'!$J$5:$AK$14,MATCH($E165,'BY-Demands'!$I$5:$I$14,0),FALSE)*HLOOKUP(REG_TRA_DEMANDS!$F165,DEMANDS!$H$2:$CL$25,MATCH($E165,DEMANDS!$F$2:$F$25,0),FALSE)/HLOOKUP(2018,DEMANDS!$H$2:$CL$25,MATCH($E165,DEMANDS!$F$2:$F$25,0),FALSE)</f>
        <v>0.66848486582799671</v>
      </c>
      <c r="J165" s="9">
        <f>HLOOKUP(REG_TRA_DEMANDS!J$3,'BY-Demands'!$J$5:$AK$14,MATCH($E165,'BY-Demands'!$I$5:$I$14,0),FALSE)*HLOOKUP(REG_TRA_DEMANDS!$F165,DEMANDS!$H$2:$CL$25,MATCH($E165,DEMANDS!$F$2:$F$25,0),FALSE)/HLOOKUP(2018,DEMANDS!$H$2:$CL$25,MATCH($E165,DEMANDS!$F$2:$F$25,0),FALSE)</f>
        <v>0.29812987724195417</v>
      </c>
      <c r="K165" s="9">
        <f>HLOOKUP(REG_TRA_DEMANDS!K$3,'BY-Demands'!$J$5:$AK$14,MATCH($E165,'BY-Demands'!$I$5:$I$14,0),FALSE)*HLOOKUP(REG_TRA_DEMANDS!$F165,DEMANDS!$H$2:$CL$25,MATCH($E165,DEMANDS!$F$2:$F$25,0),FALSE)/HLOOKUP(2018,DEMANDS!$H$2:$CL$25,MATCH($E165,DEMANDS!$F$2:$F$25,0),FALSE)</f>
        <v>0.25446132510441999</v>
      </c>
      <c r="L165" s="9">
        <f>HLOOKUP(REG_TRA_DEMANDS!L$3,'BY-Demands'!$J$5:$AK$14,MATCH($E165,'BY-Demands'!$I$5:$I$14,0),FALSE)*HLOOKUP(REG_TRA_DEMANDS!$F165,DEMANDS!$H$2:$CL$25,MATCH($E165,DEMANDS!$F$2:$F$25,0),FALSE)/HLOOKUP(2018,DEMANDS!$H$2:$CL$25,MATCH($E165,DEMANDS!$F$2:$F$25,0),FALSE)</f>
        <v>0.12279771114671054</v>
      </c>
      <c r="M165" s="9">
        <f>HLOOKUP(REG_TRA_DEMANDS!M$3,'BY-Demands'!$J$5:$AK$14,MATCH($E165,'BY-Demands'!$I$5:$I$14,0),FALSE)*HLOOKUP(REG_TRA_DEMANDS!$F165,DEMANDS!$H$2:$CL$25,MATCH($E165,DEMANDS!$F$2:$F$25,0),FALSE)/HLOOKUP(2018,DEMANDS!$H$2:$CL$25,MATCH($E165,DEMANDS!$F$2:$F$25,0),FALSE)</f>
        <v>0.38721552622593569</v>
      </c>
      <c r="N165" s="9">
        <f>HLOOKUP(REG_TRA_DEMANDS!N$3,'BY-Demands'!$J$5:$AK$14,MATCH($E165,'BY-Demands'!$I$5:$I$14,0),FALSE)*HLOOKUP(REG_TRA_DEMANDS!$F165,DEMANDS!$H$2:$CL$25,MATCH($E165,DEMANDS!$F$2:$F$25,0),FALSE)/HLOOKUP(2018,DEMANDS!$H$2:$CL$25,MATCH($E165,DEMANDS!$F$2:$F$25,0),FALSE)</f>
        <v>0.58598480103978401</v>
      </c>
      <c r="O165" s="9">
        <f>HLOOKUP(REG_TRA_DEMANDS!O$3,'BY-Demands'!$J$5:$AK$14,MATCH($E165,'BY-Demands'!$I$5:$I$14,0),FALSE)*HLOOKUP(REG_TRA_DEMANDS!$F165,DEMANDS!$H$2:$CL$25,MATCH($E165,DEMANDS!$F$2:$F$25,0),FALSE)/HLOOKUP(2018,DEMANDS!$H$2:$CL$25,MATCH($E165,DEMANDS!$F$2:$F$25,0),FALSE)</f>
        <v>0.23422387294078517</v>
      </c>
      <c r="P165" s="9">
        <f>HLOOKUP(REG_TRA_DEMANDS!P$3,'BY-Demands'!$J$5:$AK$14,MATCH($E165,'BY-Demands'!$I$5:$I$14,0),FALSE)*HLOOKUP(REG_TRA_DEMANDS!$F165,DEMANDS!$H$2:$CL$25,MATCH($E165,DEMANDS!$F$2:$F$25,0),FALSE)/HLOOKUP(2018,DEMANDS!$H$2:$CL$25,MATCH($E165,DEMANDS!$F$2:$F$25,0),FALSE)</f>
        <v>0.26669813369445644</v>
      </c>
      <c r="Q165" s="9">
        <f>HLOOKUP(REG_TRA_DEMANDS!Q$3,'BY-Demands'!$J$5:$AK$14,MATCH($E165,'BY-Demands'!$I$5:$I$14,0),FALSE)*HLOOKUP(REG_TRA_DEMANDS!$F165,DEMANDS!$H$2:$CL$25,MATCH($E165,DEMANDS!$F$2:$F$25,0),FALSE)/HLOOKUP(2018,DEMANDS!$H$2:$CL$25,MATCH($E165,DEMANDS!$F$2:$F$25,0),FALSE)</f>
        <v>0.44982063729865379</v>
      </c>
      <c r="R165" s="9">
        <f>HLOOKUP(REG_TRA_DEMANDS!R$3,'BY-Demands'!$J$5:$AK$14,MATCH($E165,'BY-Demands'!$I$5:$I$14,0),FALSE)*HLOOKUP(REG_TRA_DEMANDS!$F165,DEMANDS!$H$2:$CL$25,MATCH($E165,DEMANDS!$F$2:$F$25,0),FALSE)/HLOOKUP(2018,DEMANDS!$H$2:$CL$25,MATCH($E165,DEMANDS!$F$2:$F$25,0),FALSE)</f>
        <v>0.4278977322454986</v>
      </c>
      <c r="S165" s="9">
        <f>HLOOKUP(REG_TRA_DEMANDS!S$3,'BY-Demands'!$J$5:$AK$14,MATCH($E165,'BY-Demands'!$I$5:$I$14,0),FALSE)*HLOOKUP(REG_TRA_DEMANDS!$F165,DEMANDS!$H$2:$CL$25,MATCH($E165,DEMANDS!$F$2:$F$25,0),FALSE)/HLOOKUP(2018,DEMANDS!$H$2:$CL$25,MATCH($E165,DEMANDS!$F$2:$F$25,0),FALSE)</f>
        <v>0.35697050975751049</v>
      </c>
      <c r="T165" s="9">
        <f>HLOOKUP(REG_TRA_DEMANDS!T$3,'BY-Demands'!$J$5:$AK$14,MATCH($E165,'BY-Demands'!$I$5:$I$14,0),FALSE)*HLOOKUP(REG_TRA_DEMANDS!$F165,DEMANDS!$H$2:$CL$25,MATCH($E165,DEMANDS!$F$2:$F$25,0),FALSE)/HLOOKUP(2018,DEMANDS!$H$2:$CL$25,MATCH($E165,DEMANDS!$F$2:$F$25,0),FALSE)</f>
        <v>1.6309776100308899</v>
      </c>
      <c r="U165" s="9">
        <f>HLOOKUP(REG_TRA_DEMANDS!U$3,'BY-Demands'!$J$5:$AK$14,MATCH($E165,'BY-Demands'!$I$5:$I$14,0),FALSE)*HLOOKUP(REG_TRA_DEMANDS!$F165,DEMANDS!$H$2:$CL$25,MATCH($E165,DEMANDS!$F$2:$F$25,0),FALSE)/HLOOKUP(2018,DEMANDS!$H$2:$CL$25,MATCH($E165,DEMANDS!$F$2:$F$25,0),FALSE)</f>
        <v>0.44376682700920456</v>
      </c>
      <c r="V165" s="9">
        <f>HLOOKUP(REG_TRA_DEMANDS!V$3,'BY-Demands'!$J$5:$AK$14,MATCH($E165,'BY-Demands'!$I$5:$I$14,0),FALSE)*HLOOKUP(REG_TRA_DEMANDS!$F165,DEMANDS!$H$2:$CL$25,MATCH($E165,DEMANDS!$F$2:$F$25,0),FALSE)/HLOOKUP(2018,DEMANDS!$H$2:$CL$25,MATCH($E165,DEMANDS!$F$2:$F$25,0),FALSE)</f>
        <v>0.58554916704873206</v>
      </c>
      <c r="W165" s="9">
        <f>HLOOKUP(REG_TRA_DEMANDS!W$3,'BY-Demands'!$J$5:$AK$14,MATCH($E165,'BY-Demands'!$I$5:$I$14,0),FALSE)*HLOOKUP(REG_TRA_DEMANDS!$F165,DEMANDS!$H$2:$CL$25,MATCH($E165,DEMANDS!$F$2:$F$25,0),FALSE)/HLOOKUP(2018,DEMANDS!$H$2:$CL$25,MATCH($E165,DEMANDS!$F$2:$F$25,0),FALSE)</f>
        <v>0.47935662189198391</v>
      </c>
      <c r="X165" s="9">
        <f>HLOOKUP(REG_TRA_DEMANDS!X$3,'BY-Demands'!$J$5:$AK$14,MATCH($E165,'BY-Demands'!$I$5:$I$14,0),FALSE)*HLOOKUP(REG_TRA_DEMANDS!$F165,DEMANDS!$H$2:$CL$25,MATCH($E165,DEMANDS!$F$2:$F$25,0),FALSE)/HLOOKUP(2018,DEMANDS!$H$2:$CL$25,MATCH($E165,DEMANDS!$F$2:$F$25,0),FALSE)</f>
        <v>0.34903596237565787</v>
      </c>
      <c r="Y165" s="9">
        <f>HLOOKUP(REG_TRA_DEMANDS!Y$3,'BY-Demands'!$J$5:$AK$14,MATCH($E165,'BY-Demands'!$I$5:$I$14,0),FALSE)*HLOOKUP(REG_TRA_DEMANDS!$F165,DEMANDS!$H$2:$CL$25,MATCH($E165,DEMANDS!$F$2:$F$25,0),FALSE)/HLOOKUP(2018,DEMANDS!$H$2:$CL$25,MATCH($E165,DEMANDS!$F$2:$F$25,0),FALSE)</f>
        <v>0.77530232043397518</v>
      </c>
      <c r="Z165" s="9">
        <f>HLOOKUP(REG_TRA_DEMANDS!Z$3,'BY-Demands'!$J$5:$AK$14,MATCH($E165,'BY-Demands'!$I$5:$I$14,0),FALSE)*HLOOKUP(REG_TRA_DEMANDS!$F165,DEMANDS!$H$2:$CL$25,MATCH($E165,DEMANDS!$F$2:$F$25,0),FALSE)/HLOOKUP(2018,DEMANDS!$H$2:$CL$25,MATCH($E165,DEMANDS!$F$2:$F$25,0),FALSE)</f>
        <v>9.6272107650165306E-2</v>
      </c>
      <c r="AA165" s="9">
        <f>HLOOKUP(REG_TRA_DEMANDS!AA$3,'BY-Demands'!$J$5:$AK$14,MATCH($E165,'BY-Demands'!$I$5:$I$14,0),FALSE)*HLOOKUP(REG_TRA_DEMANDS!$F165,DEMANDS!$H$2:$CL$25,MATCH($E165,DEMANDS!$F$2:$F$25,0),FALSE)/HLOOKUP(2018,DEMANDS!$H$2:$CL$25,MATCH($E165,DEMANDS!$F$2:$F$25,0),FALSE)</f>
        <v>0.3920916225533671</v>
      </c>
      <c r="AB165" s="9">
        <f>HLOOKUP(REG_TRA_DEMANDS!AB$3,'BY-Demands'!$J$5:$AK$14,MATCH($E165,'BY-Demands'!$I$5:$I$14,0),FALSE)*HLOOKUP(REG_TRA_DEMANDS!$F165,DEMANDS!$H$2:$CL$25,MATCH($E165,DEMANDS!$F$2:$F$25,0),FALSE)/HLOOKUP(2018,DEMANDS!$H$2:$CL$25,MATCH($E165,DEMANDS!$F$2:$F$25,0),FALSE)</f>
        <v>0.19391420909288029</v>
      </c>
      <c r="AC165" s="9">
        <f>HLOOKUP(REG_TRA_DEMANDS!AC$3,'BY-Demands'!$J$5:$AK$14,MATCH($E165,'BY-Demands'!$I$5:$I$14,0),FALSE)*HLOOKUP(REG_TRA_DEMANDS!$F165,DEMANDS!$H$2:$CL$25,MATCH($E165,DEMANDS!$F$2:$F$25,0),FALSE)/HLOOKUP(2018,DEMANDS!$H$2:$CL$25,MATCH($E165,DEMANDS!$F$2:$F$25,0),FALSE)</f>
        <v>0.1968915420937952</v>
      </c>
      <c r="AD165" s="9">
        <f>HLOOKUP(REG_TRA_DEMANDS!AD$3,'BY-Demands'!$J$5:$AK$14,MATCH($E165,'BY-Demands'!$I$5:$I$14,0),FALSE)*HLOOKUP(REG_TRA_DEMANDS!$F165,DEMANDS!$H$2:$CL$25,MATCH($E165,DEMANDS!$F$2:$F$25,0),FALSE)/HLOOKUP(2018,DEMANDS!$H$2:$CL$25,MATCH($E165,DEMANDS!$F$2:$F$25,0),FALSE)</f>
        <v>0.22886106829231614</v>
      </c>
      <c r="AE165" s="9">
        <f>HLOOKUP(REG_TRA_DEMANDS!AE$3,'BY-Demands'!$J$5:$AK$14,MATCH($E165,'BY-Demands'!$I$5:$I$14,0),FALSE)*HLOOKUP(REG_TRA_DEMANDS!$F165,DEMANDS!$H$2:$CL$25,MATCH($E165,DEMANDS!$F$2:$F$25,0),FALSE)/HLOOKUP(2018,DEMANDS!$H$2:$CL$25,MATCH($E165,DEMANDS!$F$2:$F$25,0),FALSE)</f>
        <v>0.47827204347288349</v>
      </c>
      <c r="AF165" s="9">
        <f>HLOOKUP(REG_TRA_DEMANDS!AF$3,'BY-Demands'!$J$5:$AK$14,MATCH($E165,'BY-Demands'!$I$5:$I$14,0),FALSE)*HLOOKUP(REG_TRA_DEMANDS!$F165,DEMANDS!$H$2:$CL$25,MATCH($E165,DEMANDS!$F$2:$F$25,0),FALSE)/HLOOKUP(2018,DEMANDS!$H$2:$CL$25,MATCH($E165,DEMANDS!$F$2:$F$25,0),FALSE)</f>
        <v>0.18442640120500042</v>
      </c>
    </row>
    <row r="166" spans="4:32" x14ac:dyDescent="0.25">
      <c r="D166" s="11" t="s">
        <v>8</v>
      </c>
      <c r="E166" s="11" t="str">
        <f>DEMANDS!$F$23</f>
        <v>TOTH</v>
      </c>
      <c r="F166" s="11">
        <v>2020</v>
      </c>
      <c r="G166" s="12">
        <f>HLOOKUP(REG_TRA_DEMANDS!G$3,'BY-Demands'!$J$5:$AK$14,MATCH($E166,'BY-Demands'!$I$5:$I$14,0),FALSE)*HLOOKUP(REG_TRA_DEMANDS!$F166,DEMANDS!$H$2:$CL$25,MATCH($E166,DEMANDS!$F$2:$F$25,0),FALSE)/HLOOKUP(2018,DEMANDS!$H$2:$CL$25,MATCH($E166,DEMANDS!$F$2:$F$25,0),FALSE)</f>
        <v>0.16235731275947515</v>
      </c>
      <c r="H166" s="12">
        <f>HLOOKUP(REG_TRA_DEMANDS!H$3,'BY-Demands'!$J$5:$AK$14,MATCH($E166,'BY-Demands'!$I$5:$I$14,0),FALSE)*HLOOKUP(REG_TRA_DEMANDS!$F166,DEMANDS!$H$2:$CL$25,MATCH($E166,DEMANDS!$F$2:$F$25,0),FALSE)/HLOOKUP(2018,DEMANDS!$H$2:$CL$25,MATCH($E166,DEMANDS!$F$2:$F$25,0),FALSE)</f>
        <v>3.8423660957334085</v>
      </c>
      <c r="I166" s="12">
        <f>HLOOKUP(REG_TRA_DEMANDS!I$3,'BY-Demands'!$J$5:$AK$14,MATCH($E166,'BY-Demands'!$I$5:$I$14,0),FALSE)*HLOOKUP(REG_TRA_DEMANDS!$F166,DEMANDS!$H$2:$CL$25,MATCH($E166,DEMANDS!$F$2:$F$25,0),FALSE)/HLOOKUP(2018,DEMANDS!$H$2:$CL$25,MATCH($E166,DEMANDS!$F$2:$F$25,0),FALSE)</f>
        <v>0.63453157307374231</v>
      </c>
      <c r="J166" s="12">
        <f>HLOOKUP(REG_TRA_DEMANDS!J$3,'BY-Demands'!$J$5:$AK$14,MATCH($E166,'BY-Demands'!$I$5:$I$14,0),FALSE)*HLOOKUP(REG_TRA_DEMANDS!$F166,DEMANDS!$H$2:$CL$25,MATCH($E166,DEMANDS!$F$2:$F$25,0),FALSE)/HLOOKUP(2018,DEMANDS!$H$2:$CL$25,MATCH($E166,DEMANDS!$F$2:$F$25,0),FALSE)</f>
        <v>0.28298743869437681</v>
      </c>
      <c r="K166" s="12">
        <f>HLOOKUP(REG_TRA_DEMANDS!K$3,'BY-Demands'!$J$5:$AK$14,MATCH($E166,'BY-Demands'!$I$5:$I$14,0),FALSE)*HLOOKUP(REG_TRA_DEMANDS!$F166,DEMANDS!$H$2:$CL$25,MATCH($E166,DEMANDS!$F$2:$F$25,0),FALSE)/HLOOKUP(2018,DEMANDS!$H$2:$CL$25,MATCH($E166,DEMANDS!$F$2:$F$25,0),FALSE)</f>
        <v>0.24153687414440531</v>
      </c>
      <c r="L166" s="12">
        <f>HLOOKUP(REG_TRA_DEMANDS!L$3,'BY-Demands'!$J$5:$AK$14,MATCH($E166,'BY-Demands'!$I$5:$I$14,0),FALSE)*HLOOKUP(REG_TRA_DEMANDS!$F166,DEMANDS!$H$2:$CL$25,MATCH($E166,DEMANDS!$F$2:$F$25,0),FALSE)/HLOOKUP(2018,DEMANDS!$H$2:$CL$25,MATCH($E166,DEMANDS!$F$2:$F$25,0),FALSE)</f>
        <v>0.11656064154461539</v>
      </c>
      <c r="M166" s="12">
        <f>HLOOKUP(REG_TRA_DEMANDS!M$3,'BY-Demands'!$J$5:$AK$14,MATCH($E166,'BY-Demands'!$I$5:$I$14,0),FALSE)*HLOOKUP(REG_TRA_DEMANDS!$F166,DEMANDS!$H$2:$CL$25,MATCH($E166,DEMANDS!$F$2:$F$25,0),FALSE)/HLOOKUP(2018,DEMANDS!$H$2:$CL$25,MATCH($E166,DEMANDS!$F$2:$F$25,0),FALSE)</f>
        <v>0.3675483014419349</v>
      </c>
      <c r="N166" s="12">
        <f>HLOOKUP(REG_TRA_DEMANDS!N$3,'BY-Demands'!$J$5:$AK$14,MATCH($E166,'BY-Demands'!$I$5:$I$14,0),FALSE)*HLOOKUP(REG_TRA_DEMANDS!$F166,DEMANDS!$H$2:$CL$25,MATCH($E166,DEMANDS!$F$2:$F$25,0),FALSE)/HLOOKUP(2018,DEMANDS!$H$2:$CL$25,MATCH($E166,DEMANDS!$F$2:$F$25,0),FALSE)</f>
        <v>0.55622180337699523</v>
      </c>
      <c r="O166" s="12">
        <f>HLOOKUP(REG_TRA_DEMANDS!O$3,'BY-Demands'!$J$5:$AK$14,MATCH($E166,'BY-Demands'!$I$5:$I$14,0),FALSE)*HLOOKUP(REG_TRA_DEMANDS!$F166,DEMANDS!$H$2:$CL$25,MATCH($E166,DEMANDS!$F$2:$F$25,0),FALSE)/HLOOKUP(2018,DEMANDS!$H$2:$CL$25,MATCH($E166,DEMANDS!$F$2:$F$25,0),FALSE)</f>
        <v>0.22232731082767995</v>
      </c>
      <c r="P166" s="12">
        <f>HLOOKUP(REG_TRA_DEMANDS!P$3,'BY-Demands'!$J$5:$AK$14,MATCH($E166,'BY-Demands'!$I$5:$I$14,0),FALSE)*HLOOKUP(REG_TRA_DEMANDS!$F166,DEMANDS!$H$2:$CL$25,MATCH($E166,DEMANDS!$F$2:$F$25,0),FALSE)/HLOOKUP(2018,DEMANDS!$H$2:$CL$25,MATCH($E166,DEMANDS!$F$2:$F$25,0),FALSE)</f>
        <v>0.25315215790168288</v>
      </c>
      <c r="Q166" s="12">
        <f>HLOOKUP(REG_TRA_DEMANDS!Q$3,'BY-Demands'!$J$5:$AK$14,MATCH($E166,'BY-Demands'!$I$5:$I$14,0),FALSE)*HLOOKUP(REG_TRA_DEMANDS!$F166,DEMANDS!$H$2:$CL$25,MATCH($E166,DEMANDS!$F$2:$F$25,0),FALSE)/HLOOKUP(2018,DEMANDS!$H$2:$CL$25,MATCH($E166,DEMANDS!$F$2:$F$25,0),FALSE)</f>
        <v>0.42697361028901426</v>
      </c>
      <c r="R166" s="12">
        <f>HLOOKUP(REG_TRA_DEMANDS!R$3,'BY-Demands'!$J$5:$AK$14,MATCH($E166,'BY-Demands'!$I$5:$I$14,0),FALSE)*HLOOKUP(REG_TRA_DEMANDS!$F166,DEMANDS!$H$2:$CL$25,MATCH($E166,DEMANDS!$F$2:$F$25,0),FALSE)/HLOOKUP(2018,DEMANDS!$H$2:$CL$25,MATCH($E166,DEMANDS!$F$2:$F$25,0),FALSE)</f>
        <v>0.40616420062123709</v>
      </c>
      <c r="S166" s="12">
        <f>HLOOKUP(REG_TRA_DEMANDS!S$3,'BY-Demands'!$J$5:$AK$14,MATCH($E166,'BY-Demands'!$I$5:$I$14,0),FALSE)*HLOOKUP(REG_TRA_DEMANDS!$F166,DEMANDS!$H$2:$CL$25,MATCH($E166,DEMANDS!$F$2:$F$25,0),FALSE)/HLOOKUP(2018,DEMANDS!$H$2:$CL$25,MATCH($E166,DEMANDS!$F$2:$F$25,0),FALSE)</f>
        <v>0.3388394721798389</v>
      </c>
      <c r="T166" s="12">
        <f>HLOOKUP(REG_TRA_DEMANDS!T$3,'BY-Demands'!$J$5:$AK$14,MATCH($E166,'BY-Demands'!$I$5:$I$14,0),FALSE)*HLOOKUP(REG_TRA_DEMANDS!$F166,DEMANDS!$H$2:$CL$25,MATCH($E166,DEMANDS!$F$2:$F$25,0),FALSE)/HLOOKUP(2018,DEMANDS!$H$2:$CL$25,MATCH($E166,DEMANDS!$F$2:$F$25,0),FALSE)</f>
        <v>1.5481379481330504</v>
      </c>
      <c r="U166" s="12">
        <f>HLOOKUP(REG_TRA_DEMANDS!U$3,'BY-Demands'!$J$5:$AK$14,MATCH($E166,'BY-Demands'!$I$5:$I$14,0),FALSE)*HLOOKUP(REG_TRA_DEMANDS!$F166,DEMANDS!$H$2:$CL$25,MATCH($E166,DEMANDS!$F$2:$F$25,0),FALSE)/HLOOKUP(2018,DEMANDS!$H$2:$CL$25,MATCH($E166,DEMANDS!$F$2:$F$25,0),FALSE)</f>
        <v>0.4212272815949526</v>
      </c>
      <c r="V166" s="12">
        <f>HLOOKUP(REG_TRA_DEMANDS!V$3,'BY-Demands'!$J$5:$AK$14,MATCH($E166,'BY-Demands'!$I$5:$I$14,0),FALSE)*HLOOKUP(REG_TRA_DEMANDS!$F166,DEMANDS!$H$2:$CL$25,MATCH($E166,DEMANDS!$F$2:$F$25,0),FALSE)/HLOOKUP(2018,DEMANDS!$H$2:$CL$25,MATCH($E166,DEMANDS!$F$2:$F$25,0),FALSE)</f>
        <v>0.55580829585310521</v>
      </c>
      <c r="W166" s="12">
        <f>HLOOKUP(REG_TRA_DEMANDS!W$3,'BY-Demands'!$J$5:$AK$14,MATCH($E166,'BY-Demands'!$I$5:$I$14,0),FALSE)*HLOOKUP(REG_TRA_DEMANDS!$F166,DEMANDS!$H$2:$CL$25,MATCH($E166,DEMANDS!$F$2:$F$25,0),FALSE)/HLOOKUP(2018,DEMANDS!$H$2:$CL$25,MATCH($E166,DEMANDS!$F$2:$F$25,0),FALSE)</f>
        <v>0.45500942040877851</v>
      </c>
      <c r="X166" s="12">
        <f>HLOOKUP(REG_TRA_DEMANDS!X$3,'BY-Demands'!$J$5:$AK$14,MATCH($E166,'BY-Demands'!$I$5:$I$14,0),FALSE)*HLOOKUP(REG_TRA_DEMANDS!$F166,DEMANDS!$H$2:$CL$25,MATCH($E166,DEMANDS!$F$2:$F$25,0),FALSE)/HLOOKUP(2018,DEMANDS!$H$2:$CL$25,MATCH($E166,DEMANDS!$F$2:$F$25,0),FALSE)</f>
        <v>0.33130793169298151</v>
      </c>
      <c r="Y166" s="12">
        <f>HLOOKUP(REG_TRA_DEMANDS!Y$3,'BY-Demands'!$J$5:$AK$14,MATCH($E166,'BY-Demands'!$I$5:$I$14,0),FALSE)*HLOOKUP(REG_TRA_DEMANDS!$F166,DEMANDS!$H$2:$CL$25,MATCH($E166,DEMANDS!$F$2:$F$25,0),FALSE)/HLOOKUP(2018,DEMANDS!$H$2:$CL$25,MATCH($E166,DEMANDS!$F$2:$F$25,0),FALSE)</f>
        <v>0.73592361793165129</v>
      </c>
      <c r="Z166" s="12">
        <f>HLOOKUP(REG_TRA_DEMANDS!Z$3,'BY-Demands'!$J$5:$AK$14,MATCH($E166,'BY-Demands'!$I$5:$I$14,0),FALSE)*HLOOKUP(REG_TRA_DEMANDS!$F166,DEMANDS!$H$2:$CL$25,MATCH($E166,DEMANDS!$F$2:$F$25,0),FALSE)/HLOOKUP(2018,DEMANDS!$H$2:$CL$25,MATCH($E166,DEMANDS!$F$2:$F$25,0),FALSE)</f>
        <v>9.1382311003734881E-2</v>
      </c>
      <c r="AA166" s="12">
        <f>HLOOKUP(REG_TRA_DEMANDS!AA$3,'BY-Demands'!$J$5:$AK$14,MATCH($E166,'BY-Demands'!$I$5:$I$14,0),FALSE)*HLOOKUP(REG_TRA_DEMANDS!$F166,DEMANDS!$H$2:$CL$25,MATCH($E166,DEMANDS!$F$2:$F$25,0),FALSE)/HLOOKUP(2018,DEMANDS!$H$2:$CL$25,MATCH($E166,DEMANDS!$F$2:$F$25,0),FALSE)</f>
        <v>0.37217673393347922</v>
      </c>
      <c r="AB166" s="12">
        <f>HLOOKUP(REG_TRA_DEMANDS!AB$3,'BY-Demands'!$J$5:$AK$14,MATCH($E166,'BY-Demands'!$I$5:$I$14,0),FALSE)*HLOOKUP(REG_TRA_DEMANDS!$F166,DEMANDS!$H$2:$CL$25,MATCH($E166,DEMANDS!$F$2:$F$25,0),FALSE)/HLOOKUP(2018,DEMANDS!$H$2:$CL$25,MATCH($E166,DEMANDS!$F$2:$F$25,0),FALSE)</f>
        <v>0.18406503187570397</v>
      </c>
      <c r="AC166" s="12">
        <f>HLOOKUP(REG_TRA_DEMANDS!AC$3,'BY-Demands'!$J$5:$AK$14,MATCH($E166,'BY-Demands'!$I$5:$I$14,0),FALSE)*HLOOKUP(REG_TRA_DEMANDS!$F166,DEMANDS!$H$2:$CL$25,MATCH($E166,DEMANDS!$F$2:$F$25,0),FALSE)/HLOOKUP(2018,DEMANDS!$H$2:$CL$25,MATCH($E166,DEMANDS!$F$2:$F$25,0),FALSE)</f>
        <v>0.18689114191829229</v>
      </c>
      <c r="AD166" s="12">
        <f>HLOOKUP(REG_TRA_DEMANDS!AD$3,'BY-Demands'!$J$5:$AK$14,MATCH($E166,'BY-Demands'!$I$5:$I$14,0),FALSE)*HLOOKUP(REG_TRA_DEMANDS!$F166,DEMANDS!$H$2:$CL$25,MATCH($E166,DEMANDS!$F$2:$F$25,0),FALSE)/HLOOKUP(2018,DEMANDS!$H$2:$CL$25,MATCH($E166,DEMANDS!$F$2:$F$25,0),FALSE)</f>
        <v>0.21723689061978846</v>
      </c>
      <c r="AE166" s="12">
        <f>HLOOKUP(REG_TRA_DEMANDS!AE$3,'BY-Demands'!$J$5:$AK$14,MATCH($E166,'BY-Demands'!$I$5:$I$14,0),FALSE)*HLOOKUP(REG_TRA_DEMANDS!$F166,DEMANDS!$H$2:$CL$25,MATCH($E166,DEMANDS!$F$2:$F$25,0),FALSE)/HLOOKUP(2018,DEMANDS!$H$2:$CL$25,MATCH($E166,DEMANDS!$F$2:$F$25,0),FALSE)</f>
        <v>0.45397992926309294</v>
      </c>
      <c r="AF166" s="12">
        <f>HLOOKUP(REG_TRA_DEMANDS!AF$3,'BY-Demands'!$J$5:$AK$14,MATCH($E166,'BY-Demands'!$I$5:$I$14,0),FALSE)*HLOOKUP(REG_TRA_DEMANDS!$F166,DEMANDS!$H$2:$CL$25,MATCH($E166,DEMANDS!$F$2:$F$25,0),FALSE)/HLOOKUP(2018,DEMANDS!$H$2:$CL$25,MATCH($E166,DEMANDS!$F$2:$F$25,0),FALSE)</f>
        <v>0.17505912318297531</v>
      </c>
    </row>
    <row r="167" spans="4:32" x14ac:dyDescent="0.25">
      <c r="D167" s="1" t="s">
        <v>8</v>
      </c>
      <c r="E167" s="1" t="str">
        <f>DEMANDS!$F$23</f>
        <v>TOTH</v>
      </c>
      <c r="F167" s="1">
        <v>2021</v>
      </c>
      <c r="G167" s="10">
        <f>HLOOKUP(REG_TRA_DEMANDS!G$3,'BY-Demands'!$J$5:$AK$14,MATCH($E167,'BY-Demands'!$I$5:$I$14,0),FALSE)*HLOOKUP(REG_TRA_DEMANDS!$F167,DEMANDS!$H$2:$CL$25,MATCH($E167,DEMANDS!$F$2:$F$25,0),FALSE)/HLOOKUP(2018,DEMANDS!$H$2:$CL$25,MATCH($E167,DEMANDS!$F$2:$F$25,0),FALSE)</f>
        <v>0.16088250822344569</v>
      </c>
      <c r="H167" s="10">
        <f>HLOOKUP(REG_TRA_DEMANDS!H$3,'BY-Demands'!$J$5:$AK$14,MATCH($E167,'BY-Demands'!$I$5:$I$14,0),FALSE)*HLOOKUP(REG_TRA_DEMANDS!$F167,DEMANDS!$H$2:$CL$25,MATCH($E167,DEMANDS!$F$2:$F$25,0),FALSE)/HLOOKUP(2018,DEMANDS!$H$2:$CL$25,MATCH($E167,DEMANDS!$F$2:$F$25,0),FALSE)</f>
        <v>3.807463208695185</v>
      </c>
      <c r="I167" s="10">
        <f>HLOOKUP(REG_TRA_DEMANDS!I$3,'BY-Demands'!$J$5:$AK$14,MATCH($E167,'BY-Demands'!$I$5:$I$14,0),FALSE)*HLOOKUP(REG_TRA_DEMANDS!$F167,DEMANDS!$H$2:$CL$25,MATCH($E167,DEMANDS!$F$2:$F$25,0),FALSE)/HLOOKUP(2018,DEMANDS!$H$2:$CL$25,MATCH($E167,DEMANDS!$F$2:$F$25,0),FALSE)</f>
        <v>0.62876768091318758</v>
      </c>
      <c r="J167" s="10">
        <f>HLOOKUP(REG_TRA_DEMANDS!J$3,'BY-Demands'!$J$5:$AK$14,MATCH($E167,'BY-Demands'!$I$5:$I$14,0),FALSE)*HLOOKUP(REG_TRA_DEMANDS!$F167,DEMANDS!$H$2:$CL$25,MATCH($E167,DEMANDS!$F$2:$F$25,0),FALSE)/HLOOKUP(2018,DEMANDS!$H$2:$CL$25,MATCH($E167,DEMANDS!$F$2:$F$25,0),FALSE)</f>
        <v>0.2804168667186992</v>
      </c>
      <c r="K167" s="10">
        <f>HLOOKUP(REG_TRA_DEMANDS!K$3,'BY-Demands'!$J$5:$AK$14,MATCH($E167,'BY-Demands'!$I$5:$I$14,0),FALSE)*HLOOKUP(REG_TRA_DEMANDS!$F167,DEMANDS!$H$2:$CL$25,MATCH($E167,DEMANDS!$F$2:$F$25,0),FALSE)/HLOOKUP(2018,DEMANDS!$H$2:$CL$25,MATCH($E167,DEMANDS!$F$2:$F$25,0),FALSE)</f>
        <v>0.23934282651235145</v>
      </c>
      <c r="L167" s="10">
        <f>HLOOKUP(REG_TRA_DEMANDS!L$3,'BY-Demands'!$J$5:$AK$14,MATCH($E167,'BY-Demands'!$I$5:$I$14,0),FALSE)*HLOOKUP(REG_TRA_DEMANDS!$F167,DEMANDS!$H$2:$CL$25,MATCH($E167,DEMANDS!$F$2:$F$25,0),FALSE)/HLOOKUP(2018,DEMANDS!$H$2:$CL$25,MATCH($E167,DEMANDS!$F$2:$F$25,0),FALSE)</f>
        <v>0.11550184006563814</v>
      </c>
      <c r="M167" s="10">
        <f>HLOOKUP(REG_TRA_DEMANDS!M$3,'BY-Demands'!$J$5:$AK$14,MATCH($E167,'BY-Demands'!$I$5:$I$14,0),FALSE)*HLOOKUP(REG_TRA_DEMANDS!$F167,DEMANDS!$H$2:$CL$25,MATCH($E167,DEMANDS!$F$2:$F$25,0),FALSE)/HLOOKUP(2018,DEMANDS!$H$2:$CL$25,MATCH($E167,DEMANDS!$F$2:$F$25,0),FALSE)</f>
        <v>0.36420960426246424</v>
      </c>
      <c r="N167" s="10">
        <f>HLOOKUP(REG_TRA_DEMANDS!N$3,'BY-Demands'!$J$5:$AK$14,MATCH($E167,'BY-Demands'!$I$5:$I$14,0),FALSE)*HLOOKUP(REG_TRA_DEMANDS!$F167,DEMANDS!$H$2:$CL$25,MATCH($E167,DEMANDS!$F$2:$F$25,0),FALSE)/HLOOKUP(2018,DEMANDS!$H$2:$CL$25,MATCH($E167,DEMANDS!$F$2:$F$25,0),FALSE)</f>
        <v>0.5511692533888457</v>
      </c>
      <c r="O167" s="10">
        <f>HLOOKUP(REG_TRA_DEMANDS!O$3,'BY-Demands'!$J$5:$AK$14,MATCH($E167,'BY-Demands'!$I$5:$I$14,0),FALSE)*HLOOKUP(REG_TRA_DEMANDS!$F167,DEMANDS!$H$2:$CL$25,MATCH($E167,DEMANDS!$F$2:$F$25,0),FALSE)/HLOOKUP(2018,DEMANDS!$H$2:$CL$25,MATCH($E167,DEMANDS!$F$2:$F$25,0),FALSE)</f>
        <v>0.22030775703660646</v>
      </c>
      <c r="P167" s="10">
        <f>HLOOKUP(REG_TRA_DEMANDS!P$3,'BY-Demands'!$J$5:$AK$14,MATCH($E167,'BY-Demands'!$I$5:$I$14,0),FALSE)*HLOOKUP(REG_TRA_DEMANDS!$F167,DEMANDS!$H$2:$CL$25,MATCH($E167,DEMANDS!$F$2:$F$25,0),FALSE)/HLOOKUP(2018,DEMANDS!$H$2:$CL$25,MATCH($E167,DEMANDS!$F$2:$F$25,0),FALSE)</f>
        <v>0.25085260055847808</v>
      </c>
      <c r="Q167" s="10">
        <f>HLOOKUP(REG_TRA_DEMANDS!Q$3,'BY-Demands'!$J$5:$AK$14,MATCH($E167,'BY-Demands'!$I$5:$I$14,0),FALSE)*HLOOKUP(REG_TRA_DEMANDS!$F167,DEMANDS!$H$2:$CL$25,MATCH($E167,DEMANDS!$F$2:$F$25,0),FALSE)/HLOOKUP(2018,DEMANDS!$H$2:$CL$25,MATCH($E167,DEMANDS!$F$2:$F$25,0),FALSE)</f>
        <v>0.42309511164601199</v>
      </c>
      <c r="R167" s="10">
        <f>HLOOKUP(REG_TRA_DEMANDS!R$3,'BY-Demands'!$J$5:$AK$14,MATCH($E167,'BY-Demands'!$I$5:$I$14,0),FALSE)*HLOOKUP(REG_TRA_DEMANDS!$F167,DEMANDS!$H$2:$CL$25,MATCH($E167,DEMANDS!$F$2:$F$25,0),FALSE)/HLOOKUP(2018,DEMANDS!$H$2:$CL$25,MATCH($E167,DEMANDS!$F$2:$F$25,0),FALSE)</f>
        <v>0.40247472833774101</v>
      </c>
      <c r="S167" s="10">
        <f>HLOOKUP(REG_TRA_DEMANDS!S$3,'BY-Demands'!$J$5:$AK$14,MATCH($E167,'BY-Demands'!$I$5:$I$14,0),FALSE)*HLOOKUP(REG_TRA_DEMANDS!$F167,DEMANDS!$H$2:$CL$25,MATCH($E167,DEMANDS!$F$2:$F$25,0),FALSE)/HLOOKUP(2018,DEMANDS!$H$2:$CL$25,MATCH($E167,DEMANDS!$F$2:$F$25,0),FALSE)</f>
        <v>0.33576155728913742</v>
      </c>
      <c r="T167" s="10">
        <f>HLOOKUP(REG_TRA_DEMANDS!T$3,'BY-Demands'!$J$5:$AK$14,MATCH($E167,'BY-Demands'!$I$5:$I$14,0),FALSE)*HLOOKUP(REG_TRA_DEMANDS!$F167,DEMANDS!$H$2:$CL$25,MATCH($E167,DEMANDS!$F$2:$F$25,0),FALSE)/HLOOKUP(2018,DEMANDS!$H$2:$CL$25,MATCH($E167,DEMANDS!$F$2:$F$25,0),FALSE)</f>
        <v>1.5340751330402163</v>
      </c>
      <c r="U167" s="10">
        <f>HLOOKUP(REG_TRA_DEMANDS!U$3,'BY-Demands'!$J$5:$AK$14,MATCH($E167,'BY-Demands'!$I$5:$I$14,0),FALSE)*HLOOKUP(REG_TRA_DEMANDS!$F167,DEMANDS!$H$2:$CL$25,MATCH($E167,DEMANDS!$F$2:$F$25,0),FALSE)/HLOOKUP(2018,DEMANDS!$H$2:$CL$25,MATCH($E167,DEMANDS!$F$2:$F$25,0),FALSE)</f>
        <v>0.41740098085717225</v>
      </c>
      <c r="V167" s="10">
        <f>HLOOKUP(REG_TRA_DEMANDS!V$3,'BY-Demands'!$J$5:$AK$14,MATCH($E167,'BY-Demands'!$I$5:$I$14,0),FALSE)*HLOOKUP(REG_TRA_DEMANDS!$F167,DEMANDS!$H$2:$CL$25,MATCH($E167,DEMANDS!$F$2:$F$25,0),FALSE)/HLOOKUP(2018,DEMANDS!$H$2:$CL$25,MATCH($E167,DEMANDS!$F$2:$F$25,0),FALSE)</f>
        <v>0.55075950204175816</v>
      </c>
      <c r="W167" s="10">
        <f>HLOOKUP(REG_TRA_DEMANDS!W$3,'BY-Demands'!$J$5:$AK$14,MATCH($E167,'BY-Demands'!$I$5:$I$14,0),FALSE)*HLOOKUP(REG_TRA_DEMANDS!$F167,DEMANDS!$H$2:$CL$25,MATCH($E167,DEMANDS!$F$2:$F$25,0),FALSE)/HLOOKUP(2018,DEMANDS!$H$2:$CL$25,MATCH($E167,DEMANDS!$F$2:$F$25,0),FALSE)</f>
        <v>0.4508762529785616</v>
      </c>
      <c r="X167" s="10">
        <f>HLOOKUP(REG_TRA_DEMANDS!X$3,'BY-Demands'!$J$5:$AK$14,MATCH($E167,'BY-Demands'!$I$5:$I$14,0),FALSE)*HLOOKUP(REG_TRA_DEMANDS!$F167,DEMANDS!$H$2:$CL$25,MATCH($E167,DEMANDS!$F$2:$F$25,0),FALSE)/HLOOKUP(2018,DEMANDS!$H$2:$CL$25,MATCH($E167,DEMANDS!$F$2:$F$25,0),FALSE)</f>
        <v>0.32829843102942213</v>
      </c>
      <c r="Y167" s="10">
        <f>HLOOKUP(REG_TRA_DEMANDS!Y$3,'BY-Demands'!$J$5:$AK$14,MATCH($E167,'BY-Demands'!$I$5:$I$14,0),FALSE)*HLOOKUP(REG_TRA_DEMANDS!$F167,DEMANDS!$H$2:$CL$25,MATCH($E167,DEMANDS!$F$2:$F$25,0),FALSE)/HLOOKUP(2018,DEMANDS!$H$2:$CL$25,MATCH($E167,DEMANDS!$F$2:$F$25,0),FALSE)</f>
        <v>0.72923871121910488</v>
      </c>
      <c r="Z167" s="10">
        <f>HLOOKUP(REG_TRA_DEMANDS!Z$3,'BY-Demands'!$J$5:$AK$14,MATCH($E167,'BY-Demands'!$I$5:$I$14,0),FALSE)*HLOOKUP(REG_TRA_DEMANDS!$F167,DEMANDS!$H$2:$CL$25,MATCH($E167,DEMANDS!$F$2:$F$25,0),FALSE)/HLOOKUP(2018,DEMANDS!$H$2:$CL$25,MATCH($E167,DEMANDS!$F$2:$F$25,0),FALSE)</f>
        <v>9.0552221835033128E-2</v>
      </c>
      <c r="AA167" s="10">
        <f>HLOOKUP(REG_TRA_DEMANDS!AA$3,'BY-Demands'!$J$5:$AK$14,MATCH($E167,'BY-Demands'!$I$5:$I$14,0),FALSE)*HLOOKUP(REG_TRA_DEMANDS!$F167,DEMANDS!$H$2:$CL$25,MATCH($E167,DEMANDS!$F$2:$F$25,0),FALSE)/HLOOKUP(2018,DEMANDS!$H$2:$CL$25,MATCH($E167,DEMANDS!$F$2:$F$25,0),FALSE)</f>
        <v>0.3687959934784874</v>
      </c>
      <c r="AB167" s="10">
        <f>HLOOKUP(REG_TRA_DEMANDS!AB$3,'BY-Demands'!$J$5:$AK$14,MATCH($E167,'BY-Demands'!$I$5:$I$14,0),FALSE)*HLOOKUP(REG_TRA_DEMANDS!$F167,DEMANDS!$H$2:$CL$25,MATCH($E167,DEMANDS!$F$2:$F$25,0),FALSE)/HLOOKUP(2018,DEMANDS!$H$2:$CL$25,MATCH($E167,DEMANDS!$F$2:$F$25,0),FALSE)</f>
        <v>0.18239304100987305</v>
      </c>
      <c r="AC167" s="10">
        <f>HLOOKUP(REG_TRA_DEMANDS!AC$3,'BY-Demands'!$J$5:$AK$14,MATCH($E167,'BY-Demands'!$I$5:$I$14,0),FALSE)*HLOOKUP(REG_TRA_DEMANDS!$F167,DEMANDS!$H$2:$CL$25,MATCH($E167,DEMANDS!$F$2:$F$25,0),FALSE)/HLOOKUP(2018,DEMANDS!$H$2:$CL$25,MATCH($E167,DEMANDS!$F$2:$F$25,0),FALSE)</f>
        <v>0.18519347952686582</v>
      </c>
      <c r="AD167" s="10">
        <f>HLOOKUP(REG_TRA_DEMANDS!AD$3,'BY-Demands'!$J$5:$AK$14,MATCH($E167,'BY-Demands'!$I$5:$I$14,0),FALSE)*HLOOKUP(REG_TRA_DEMANDS!$F167,DEMANDS!$H$2:$CL$25,MATCH($E167,DEMANDS!$F$2:$F$25,0),FALSE)/HLOOKUP(2018,DEMANDS!$H$2:$CL$25,MATCH($E167,DEMANDS!$F$2:$F$25,0),FALSE)</f>
        <v>0.21526357666038812</v>
      </c>
      <c r="AE167" s="10">
        <f>HLOOKUP(REG_TRA_DEMANDS!AE$3,'BY-Demands'!$J$5:$AK$14,MATCH($E167,'BY-Demands'!$I$5:$I$14,0),FALSE)*HLOOKUP(REG_TRA_DEMANDS!$F167,DEMANDS!$H$2:$CL$25,MATCH($E167,DEMANDS!$F$2:$F$25,0),FALSE)/HLOOKUP(2018,DEMANDS!$H$2:$CL$25,MATCH($E167,DEMANDS!$F$2:$F$25,0),FALSE)</f>
        <v>0.44985611341788095</v>
      </c>
      <c r="AF167" s="10">
        <f>HLOOKUP(REG_TRA_DEMANDS!AF$3,'BY-Demands'!$J$5:$AK$14,MATCH($E167,'BY-Demands'!$I$5:$I$14,0),FALSE)*HLOOKUP(REG_TRA_DEMANDS!$F167,DEMANDS!$H$2:$CL$25,MATCH($E167,DEMANDS!$F$2:$F$25,0),FALSE)/HLOOKUP(2018,DEMANDS!$H$2:$CL$25,MATCH($E167,DEMANDS!$F$2:$F$25,0),FALSE)</f>
        <v>0.1734689392574377</v>
      </c>
    </row>
    <row r="168" spans="4:32" x14ac:dyDescent="0.25">
      <c r="D168" s="1" t="s">
        <v>8</v>
      </c>
      <c r="E168" s="1" t="str">
        <f>DEMANDS!$F$23</f>
        <v>TOTH</v>
      </c>
      <c r="F168" s="1">
        <v>2022</v>
      </c>
      <c r="G168" s="10">
        <f>HLOOKUP(REG_TRA_DEMANDS!G$3,'BY-Demands'!$J$5:$AK$14,MATCH($E168,'BY-Demands'!$I$5:$I$14,0),FALSE)*HLOOKUP(REG_TRA_DEMANDS!$F168,DEMANDS!$H$2:$CL$25,MATCH($E168,DEMANDS!$F$2:$F$25,0),FALSE)/HLOOKUP(2018,DEMANDS!$H$2:$CL$25,MATCH($E168,DEMANDS!$F$2:$F$25,0),FALSE)</f>
        <v>0.15735502404494842</v>
      </c>
      <c r="H168" s="10">
        <f>HLOOKUP(REG_TRA_DEMANDS!H$3,'BY-Demands'!$J$5:$AK$14,MATCH($E168,'BY-Demands'!$I$5:$I$14,0),FALSE)*HLOOKUP(REG_TRA_DEMANDS!$F168,DEMANDS!$H$2:$CL$25,MATCH($E168,DEMANDS!$F$2:$F$25,0),FALSE)/HLOOKUP(2018,DEMANDS!$H$2:$CL$25,MATCH($E168,DEMANDS!$F$2:$F$25,0),FALSE)</f>
        <v>3.7239813785248779</v>
      </c>
      <c r="I168" s="10">
        <f>HLOOKUP(REG_TRA_DEMANDS!I$3,'BY-Demands'!$J$5:$AK$14,MATCH($E168,'BY-Demands'!$I$5:$I$14,0),FALSE)*HLOOKUP(REG_TRA_DEMANDS!$F168,DEMANDS!$H$2:$CL$25,MATCH($E168,DEMANDS!$F$2:$F$25,0),FALSE)/HLOOKUP(2018,DEMANDS!$H$2:$CL$25,MATCH($E168,DEMANDS!$F$2:$F$25,0),FALSE)</f>
        <v>0.614981421170822</v>
      </c>
      <c r="J168" s="10">
        <f>HLOOKUP(REG_TRA_DEMANDS!J$3,'BY-Demands'!$J$5:$AK$14,MATCH($E168,'BY-Demands'!$I$5:$I$14,0),FALSE)*HLOOKUP(REG_TRA_DEMANDS!$F168,DEMANDS!$H$2:$CL$25,MATCH($E168,DEMANDS!$F$2:$F$25,0),FALSE)/HLOOKUP(2018,DEMANDS!$H$2:$CL$25,MATCH($E168,DEMANDS!$F$2:$F$25,0),FALSE)</f>
        <v>0.27426849128834996</v>
      </c>
      <c r="K168" s="10">
        <f>HLOOKUP(REG_TRA_DEMANDS!K$3,'BY-Demands'!$J$5:$AK$14,MATCH($E168,'BY-Demands'!$I$5:$I$14,0),FALSE)*HLOOKUP(REG_TRA_DEMANDS!$F168,DEMANDS!$H$2:$CL$25,MATCH($E168,DEMANDS!$F$2:$F$25,0),FALSE)/HLOOKUP(2018,DEMANDS!$H$2:$CL$25,MATCH($E168,DEMANDS!$F$2:$F$25,0),FALSE)</f>
        <v>0.2340950339270535</v>
      </c>
      <c r="L168" s="10">
        <f>HLOOKUP(REG_TRA_DEMANDS!L$3,'BY-Demands'!$J$5:$AK$14,MATCH($E168,'BY-Demands'!$I$5:$I$14,0),FALSE)*HLOOKUP(REG_TRA_DEMANDS!$F168,DEMANDS!$H$2:$CL$25,MATCH($E168,DEMANDS!$F$2:$F$25,0),FALSE)/HLOOKUP(2018,DEMANDS!$H$2:$CL$25,MATCH($E168,DEMANDS!$F$2:$F$25,0),FALSE)</f>
        <v>0.11296936516878364</v>
      </c>
      <c r="M168" s="10">
        <f>HLOOKUP(REG_TRA_DEMANDS!M$3,'BY-Demands'!$J$5:$AK$14,MATCH($E168,'BY-Demands'!$I$5:$I$14,0),FALSE)*HLOOKUP(REG_TRA_DEMANDS!$F168,DEMANDS!$H$2:$CL$25,MATCH($E168,DEMANDS!$F$2:$F$25,0),FALSE)/HLOOKUP(2018,DEMANDS!$H$2:$CL$25,MATCH($E168,DEMANDS!$F$2:$F$25,0),FALSE)</f>
        <v>0.35622400265244802</v>
      </c>
      <c r="N168" s="10">
        <f>HLOOKUP(REG_TRA_DEMANDS!N$3,'BY-Demands'!$J$5:$AK$14,MATCH($E168,'BY-Demands'!$I$5:$I$14,0),FALSE)*HLOOKUP(REG_TRA_DEMANDS!$F168,DEMANDS!$H$2:$CL$25,MATCH($E168,DEMANDS!$F$2:$F$25,0),FALSE)/HLOOKUP(2018,DEMANDS!$H$2:$CL$25,MATCH($E168,DEMANDS!$F$2:$F$25,0),FALSE)</f>
        <v>0.5390844043740417</v>
      </c>
      <c r="O168" s="10">
        <f>HLOOKUP(REG_TRA_DEMANDS!O$3,'BY-Demands'!$J$5:$AK$14,MATCH($E168,'BY-Demands'!$I$5:$I$14,0),FALSE)*HLOOKUP(REG_TRA_DEMANDS!$F168,DEMANDS!$H$2:$CL$25,MATCH($E168,DEMANDS!$F$2:$F$25,0),FALSE)/HLOOKUP(2018,DEMANDS!$H$2:$CL$25,MATCH($E168,DEMANDS!$F$2:$F$25,0),FALSE)</f>
        <v>0.21547732434427483</v>
      </c>
      <c r="P168" s="10">
        <f>HLOOKUP(REG_TRA_DEMANDS!P$3,'BY-Demands'!$J$5:$AK$14,MATCH($E168,'BY-Demands'!$I$5:$I$14,0),FALSE)*HLOOKUP(REG_TRA_DEMANDS!$F168,DEMANDS!$H$2:$CL$25,MATCH($E168,DEMANDS!$F$2:$F$25,0),FALSE)/HLOOKUP(2018,DEMANDS!$H$2:$CL$25,MATCH($E168,DEMANDS!$F$2:$F$25,0),FALSE)</f>
        <v>0.24535244650583277</v>
      </c>
      <c r="Q168" s="10">
        <f>HLOOKUP(REG_TRA_DEMANDS!Q$3,'BY-Demands'!$J$5:$AK$14,MATCH($E168,'BY-Demands'!$I$5:$I$14,0),FALSE)*HLOOKUP(REG_TRA_DEMANDS!$F168,DEMANDS!$H$2:$CL$25,MATCH($E168,DEMANDS!$F$2:$F$25,0),FALSE)/HLOOKUP(2018,DEMANDS!$H$2:$CL$25,MATCH($E168,DEMANDS!$F$2:$F$25,0),FALSE)</f>
        <v>0.4138183958065374</v>
      </c>
      <c r="R168" s="10">
        <f>HLOOKUP(REG_TRA_DEMANDS!R$3,'BY-Demands'!$J$5:$AK$14,MATCH($E168,'BY-Demands'!$I$5:$I$14,0),FALSE)*HLOOKUP(REG_TRA_DEMANDS!$F168,DEMANDS!$H$2:$CL$25,MATCH($E168,DEMANDS!$F$2:$F$25,0),FALSE)/HLOOKUP(2018,DEMANDS!$H$2:$CL$25,MATCH($E168,DEMANDS!$F$2:$F$25,0),FALSE)</f>
        <v>0.39365013172911184</v>
      </c>
      <c r="S168" s="10">
        <f>HLOOKUP(REG_TRA_DEMANDS!S$3,'BY-Demands'!$J$5:$AK$14,MATCH($E168,'BY-Demands'!$I$5:$I$14,0),FALSE)*HLOOKUP(REG_TRA_DEMANDS!$F168,DEMANDS!$H$2:$CL$25,MATCH($E168,DEMANDS!$F$2:$F$25,0),FALSE)/HLOOKUP(2018,DEMANDS!$H$2:$CL$25,MATCH($E168,DEMANDS!$F$2:$F$25,0),FALSE)</f>
        <v>0.32839970301322036</v>
      </c>
      <c r="T168" s="10">
        <f>HLOOKUP(REG_TRA_DEMANDS!T$3,'BY-Demands'!$J$5:$AK$14,MATCH($E168,'BY-Demands'!$I$5:$I$14,0),FALSE)*HLOOKUP(REG_TRA_DEMANDS!$F168,DEMANDS!$H$2:$CL$25,MATCH($E168,DEMANDS!$F$2:$F$25,0),FALSE)/HLOOKUP(2018,DEMANDS!$H$2:$CL$25,MATCH($E168,DEMANDS!$F$2:$F$25,0),FALSE)</f>
        <v>1.5004392467019096</v>
      </c>
      <c r="U168" s="10">
        <f>HLOOKUP(REG_TRA_DEMANDS!U$3,'BY-Demands'!$J$5:$AK$14,MATCH($E168,'BY-Demands'!$I$5:$I$14,0),FALSE)*HLOOKUP(REG_TRA_DEMANDS!$F168,DEMANDS!$H$2:$CL$25,MATCH($E168,DEMANDS!$F$2:$F$25,0),FALSE)/HLOOKUP(2018,DEMANDS!$H$2:$CL$25,MATCH($E168,DEMANDS!$F$2:$F$25,0),FALSE)</f>
        <v>0.40824911361988403</v>
      </c>
      <c r="V168" s="10">
        <f>HLOOKUP(REG_TRA_DEMANDS!V$3,'BY-Demands'!$J$5:$AK$14,MATCH($E168,'BY-Demands'!$I$5:$I$14,0),FALSE)*HLOOKUP(REG_TRA_DEMANDS!$F168,DEMANDS!$H$2:$CL$25,MATCH($E168,DEMANDS!$F$2:$F$25,0),FALSE)/HLOOKUP(2018,DEMANDS!$H$2:$CL$25,MATCH($E168,DEMANDS!$F$2:$F$25,0),FALSE)</f>
        <v>0.53868363716954326</v>
      </c>
      <c r="W168" s="10">
        <f>HLOOKUP(REG_TRA_DEMANDS!W$3,'BY-Demands'!$J$5:$AK$14,MATCH($E168,'BY-Demands'!$I$5:$I$14,0),FALSE)*HLOOKUP(REG_TRA_DEMANDS!$F168,DEMANDS!$H$2:$CL$25,MATCH($E168,DEMANDS!$F$2:$F$25,0),FALSE)/HLOOKUP(2018,DEMANDS!$H$2:$CL$25,MATCH($E168,DEMANDS!$F$2:$F$25,0),FALSE)</f>
        <v>0.44099041227154662</v>
      </c>
      <c r="X168" s="10">
        <f>HLOOKUP(REG_TRA_DEMANDS!X$3,'BY-Demands'!$J$5:$AK$14,MATCH($E168,'BY-Demands'!$I$5:$I$14,0),FALSE)*HLOOKUP(REG_TRA_DEMANDS!$F168,DEMANDS!$H$2:$CL$25,MATCH($E168,DEMANDS!$F$2:$F$25,0),FALSE)/HLOOKUP(2018,DEMANDS!$H$2:$CL$25,MATCH($E168,DEMANDS!$F$2:$F$25,0),FALSE)</f>
        <v>0.32110021206783462</v>
      </c>
      <c r="Y168" s="10">
        <f>HLOOKUP(REG_TRA_DEMANDS!Y$3,'BY-Demands'!$J$5:$AK$14,MATCH($E168,'BY-Demands'!$I$5:$I$14,0),FALSE)*HLOOKUP(REG_TRA_DEMANDS!$F168,DEMANDS!$H$2:$CL$25,MATCH($E168,DEMANDS!$F$2:$F$25,0),FALSE)/HLOOKUP(2018,DEMANDS!$H$2:$CL$25,MATCH($E168,DEMANDS!$F$2:$F$25,0),FALSE)</f>
        <v>0.71324953971389426</v>
      </c>
      <c r="Z168" s="10">
        <f>HLOOKUP(REG_TRA_DEMANDS!Z$3,'BY-Demands'!$J$5:$AK$14,MATCH($E168,'BY-Demands'!$I$5:$I$14,0),FALSE)*HLOOKUP(REG_TRA_DEMANDS!$F168,DEMANDS!$H$2:$CL$25,MATCH($E168,DEMANDS!$F$2:$F$25,0),FALSE)/HLOOKUP(2018,DEMANDS!$H$2:$CL$25,MATCH($E168,DEMANDS!$F$2:$F$25,0),FALSE)</f>
        <v>8.8566788282448169E-2</v>
      </c>
      <c r="AA168" s="10">
        <f>HLOOKUP(REG_TRA_DEMANDS!AA$3,'BY-Demands'!$J$5:$AK$14,MATCH($E168,'BY-Demands'!$I$5:$I$14,0),FALSE)*HLOOKUP(REG_TRA_DEMANDS!$F168,DEMANDS!$H$2:$CL$25,MATCH($E168,DEMANDS!$F$2:$F$25,0),FALSE)/HLOOKUP(2018,DEMANDS!$H$2:$CL$25,MATCH($E168,DEMANDS!$F$2:$F$25,0),FALSE)</f>
        <v>0.36070983143107738</v>
      </c>
      <c r="AB168" s="10">
        <f>HLOOKUP(REG_TRA_DEMANDS!AB$3,'BY-Demands'!$J$5:$AK$14,MATCH($E168,'BY-Demands'!$I$5:$I$14,0),FALSE)*HLOOKUP(REG_TRA_DEMANDS!$F168,DEMANDS!$H$2:$CL$25,MATCH($E168,DEMANDS!$F$2:$F$25,0),FALSE)/HLOOKUP(2018,DEMANDS!$H$2:$CL$25,MATCH($E168,DEMANDS!$F$2:$F$25,0),FALSE)</f>
        <v>0.17839392032525056</v>
      </c>
      <c r="AC168" s="10">
        <f>HLOOKUP(REG_TRA_DEMANDS!AC$3,'BY-Demands'!$J$5:$AK$14,MATCH($E168,'BY-Demands'!$I$5:$I$14,0),FALSE)*HLOOKUP(REG_TRA_DEMANDS!$F168,DEMANDS!$H$2:$CL$25,MATCH($E168,DEMANDS!$F$2:$F$25,0),FALSE)/HLOOKUP(2018,DEMANDS!$H$2:$CL$25,MATCH($E168,DEMANDS!$F$2:$F$25,0),FALSE)</f>
        <v>0.1811329568746172</v>
      </c>
      <c r="AD168" s="10">
        <f>HLOOKUP(REG_TRA_DEMANDS!AD$3,'BY-Demands'!$J$5:$AK$14,MATCH($E168,'BY-Demands'!$I$5:$I$14,0),FALSE)*HLOOKUP(REG_TRA_DEMANDS!$F168,DEMANDS!$H$2:$CL$25,MATCH($E168,DEMANDS!$F$2:$F$25,0),FALSE)/HLOOKUP(2018,DEMANDS!$H$2:$CL$25,MATCH($E168,DEMANDS!$F$2:$F$25,0),FALSE)</f>
        <v>0.21054374186130834</v>
      </c>
      <c r="AE168" s="10">
        <f>HLOOKUP(REG_TRA_DEMANDS!AE$3,'BY-Demands'!$J$5:$AK$14,MATCH($E168,'BY-Demands'!$I$5:$I$14,0),FALSE)*HLOOKUP(REG_TRA_DEMANDS!$F168,DEMANDS!$H$2:$CL$25,MATCH($E168,DEMANDS!$F$2:$F$25,0),FALSE)/HLOOKUP(2018,DEMANDS!$H$2:$CL$25,MATCH($E168,DEMANDS!$F$2:$F$25,0),FALSE)</f>
        <v>0.43999264012793265</v>
      </c>
      <c r="AF168" s="10">
        <f>HLOOKUP(REG_TRA_DEMANDS!AF$3,'BY-Demands'!$J$5:$AK$14,MATCH($E168,'BY-Demands'!$I$5:$I$14,0),FALSE)*HLOOKUP(REG_TRA_DEMANDS!$F168,DEMANDS!$H$2:$CL$25,MATCH($E168,DEMANDS!$F$2:$F$25,0),FALSE)/HLOOKUP(2018,DEMANDS!$H$2:$CL$25,MATCH($E168,DEMANDS!$F$2:$F$25,0),FALSE)</f>
        <v>0.16966548700244521</v>
      </c>
    </row>
    <row r="169" spans="4:32" x14ac:dyDescent="0.25">
      <c r="D169" s="1" t="s">
        <v>8</v>
      </c>
      <c r="E169" s="1" t="str">
        <f>DEMANDS!$F$23</f>
        <v>TOTH</v>
      </c>
      <c r="F169" s="1">
        <v>2023</v>
      </c>
      <c r="G169" s="10">
        <f>HLOOKUP(REG_TRA_DEMANDS!G$3,'BY-Demands'!$J$5:$AK$14,MATCH($E169,'BY-Demands'!$I$5:$I$14,0),FALSE)*HLOOKUP(REG_TRA_DEMANDS!$F169,DEMANDS!$H$2:$CL$25,MATCH($E169,DEMANDS!$F$2:$F$25,0),FALSE)/HLOOKUP(2018,DEMANDS!$H$2:$CL$25,MATCH($E169,DEMANDS!$F$2:$F$25,0),FALSE)</f>
        <v>0.14927998107498602</v>
      </c>
      <c r="H169" s="10">
        <f>HLOOKUP(REG_TRA_DEMANDS!H$3,'BY-Demands'!$J$5:$AK$14,MATCH($E169,'BY-Demands'!$I$5:$I$14,0),FALSE)*HLOOKUP(REG_TRA_DEMANDS!$F169,DEMANDS!$H$2:$CL$25,MATCH($E169,DEMANDS!$F$2:$F$25,0),FALSE)/HLOOKUP(2018,DEMANDS!$H$2:$CL$25,MATCH($E169,DEMANDS!$F$2:$F$25,0),FALSE)</f>
        <v>3.5328765197290237</v>
      </c>
      <c r="I169" s="10">
        <f>HLOOKUP(REG_TRA_DEMANDS!I$3,'BY-Demands'!$J$5:$AK$14,MATCH($E169,'BY-Demands'!$I$5:$I$14,0),FALSE)*HLOOKUP(REG_TRA_DEMANDS!$F169,DEMANDS!$H$2:$CL$25,MATCH($E169,DEMANDS!$F$2:$F$25,0),FALSE)/HLOOKUP(2018,DEMANDS!$H$2:$CL$25,MATCH($E169,DEMANDS!$F$2:$F$25,0),FALSE)</f>
        <v>0.58342220384157806</v>
      </c>
      <c r="J169" s="10">
        <f>HLOOKUP(REG_TRA_DEMANDS!J$3,'BY-Demands'!$J$5:$AK$14,MATCH($E169,'BY-Demands'!$I$5:$I$14,0),FALSE)*HLOOKUP(REG_TRA_DEMANDS!$F169,DEMANDS!$H$2:$CL$25,MATCH($E169,DEMANDS!$F$2:$F$25,0),FALSE)/HLOOKUP(2018,DEMANDS!$H$2:$CL$25,MATCH($E169,DEMANDS!$F$2:$F$25,0),FALSE)</f>
        <v>0.26019375890594099</v>
      </c>
      <c r="K169" s="10">
        <f>HLOOKUP(REG_TRA_DEMANDS!K$3,'BY-Demands'!$J$5:$AK$14,MATCH($E169,'BY-Demands'!$I$5:$I$14,0),FALSE)*HLOOKUP(REG_TRA_DEMANDS!$F169,DEMANDS!$H$2:$CL$25,MATCH($E169,DEMANDS!$F$2:$F$25,0),FALSE)/HLOOKUP(2018,DEMANDS!$H$2:$CL$25,MATCH($E169,DEMANDS!$F$2:$F$25,0),FALSE)</f>
        <v>0.22208189694913413</v>
      </c>
      <c r="L169" s="10">
        <f>HLOOKUP(REG_TRA_DEMANDS!L$3,'BY-Demands'!$J$5:$AK$14,MATCH($E169,'BY-Demands'!$I$5:$I$14,0),FALSE)*HLOOKUP(REG_TRA_DEMANDS!$F169,DEMANDS!$H$2:$CL$25,MATCH($E169,DEMANDS!$F$2:$F$25,0),FALSE)/HLOOKUP(2018,DEMANDS!$H$2:$CL$25,MATCH($E169,DEMANDS!$F$2:$F$25,0),FALSE)</f>
        <v>0.10717207662611393</v>
      </c>
      <c r="M169" s="10">
        <f>HLOOKUP(REG_TRA_DEMANDS!M$3,'BY-Demands'!$J$5:$AK$14,MATCH($E169,'BY-Demands'!$I$5:$I$14,0),FALSE)*HLOOKUP(REG_TRA_DEMANDS!$F169,DEMANDS!$H$2:$CL$25,MATCH($E169,DEMANDS!$F$2:$F$25,0),FALSE)/HLOOKUP(2018,DEMANDS!$H$2:$CL$25,MATCH($E169,DEMANDS!$F$2:$F$25,0),FALSE)</f>
        <v>0.33794353054290271</v>
      </c>
      <c r="N169" s="10">
        <f>HLOOKUP(REG_TRA_DEMANDS!N$3,'BY-Demands'!$J$5:$AK$14,MATCH($E169,'BY-Demands'!$I$5:$I$14,0),FALSE)*HLOOKUP(REG_TRA_DEMANDS!$F169,DEMANDS!$H$2:$CL$25,MATCH($E169,DEMANDS!$F$2:$F$25,0),FALSE)/HLOOKUP(2018,DEMANDS!$H$2:$CL$25,MATCH($E169,DEMANDS!$F$2:$F$25,0),FALSE)</f>
        <v>0.51142002088086835</v>
      </c>
      <c r="O169" s="10">
        <f>HLOOKUP(REG_TRA_DEMANDS!O$3,'BY-Demands'!$J$5:$AK$14,MATCH($E169,'BY-Demands'!$I$5:$I$14,0),FALSE)*HLOOKUP(REG_TRA_DEMANDS!$F169,DEMANDS!$H$2:$CL$25,MATCH($E169,DEMANDS!$F$2:$F$25,0),FALSE)/HLOOKUP(2018,DEMANDS!$H$2:$CL$25,MATCH($E169,DEMANDS!$F$2:$F$25,0),FALSE)</f>
        <v>0.20441959890021455</v>
      </c>
      <c r="P169" s="10">
        <f>HLOOKUP(REG_TRA_DEMANDS!P$3,'BY-Demands'!$J$5:$AK$14,MATCH($E169,'BY-Demands'!$I$5:$I$14,0),FALSE)*HLOOKUP(REG_TRA_DEMANDS!$F169,DEMANDS!$H$2:$CL$25,MATCH($E169,DEMANDS!$F$2:$F$25,0),FALSE)/HLOOKUP(2018,DEMANDS!$H$2:$CL$25,MATCH($E169,DEMANDS!$F$2:$F$25,0),FALSE)</f>
        <v>0.23276160893744308</v>
      </c>
      <c r="Q169" s="10">
        <f>HLOOKUP(REG_TRA_DEMANDS!Q$3,'BY-Demands'!$J$5:$AK$14,MATCH($E169,'BY-Demands'!$I$5:$I$14,0),FALSE)*HLOOKUP(REG_TRA_DEMANDS!$F169,DEMANDS!$H$2:$CL$25,MATCH($E169,DEMANDS!$F$2:$F$25,0),FALSE)/HLOOKUP(2018,DEMANDS!$H$2:$CL$25,MATCH($E169,DEMANDS!$F$2:$F$25,0),FALSE)</f>
        <v>0.39258233201905918</v>
      </c>
      <c r="R169" s="10">
        <f>HLOOKUP(REG_TRA_DEMANDS!R$3,'BY-Demands'!$J$5:$AK$14,MATCH($E169,'BY-Demands'!$I$5:$I$14,0),FALSE)*HLOOKUP(REG_TRA_DEMANDS!$F169,DEMANDS!$H$2:$CL$25,MATCH($E169,DEMANDS!$F$2:$F$25,0),FALSE)/HLOOKUP(2018,DEMANDS!$H$2:$CL$25,MATCH($E169,DEMANDS!$F$2:$F$25,0),FALSE)</f>
        <v>0.373449049824438</v>
      </c>
      <c r="S169" s="10">
        <f>HLOOKUP(REG_TRA_DEMANDS!S$3,'BY-Demands'!$J$5:$AK$14,MATCH($E169,'BY-Demands'!$I$5:$I$14,0),FALSE)*HLOOKUP(REG_TRA_DEMANDS!$F169,DEMANDS!$H$2:$CL$25,MATCH($E169,DEMANDS!$F$2:$F$25,0),FALSE)/HLOOKUP(2018,DEMANDS!$H$2:$CL$25,MATCH($E169,DEMANDS!$F$2:$F$25,0),FALSE)</f>
        <v>0.31154710024918569</v>
      </c>
      <c r="T169" s="10">
        <f>HLOOKUP(REG_TRA_DEMANDS!T$3,'BY-Demands'!$J$5:$AK$14,MATCH($E169,'BY-Demands'!$I$5:$I$14,0),FALSE)*HLOOKUP(REG_TRA_DEMANDS!$F169,DEMANDS!$H$2:$CL$25,MATCH($E169,DEMANDS!$F$2:$F$25,0),FALSE)/HLOOKUP(2018,DEMANDS!$H$2:$CL$25,MATCH($E169,DEMANDS!$F$2:$F$25,0),FALSE)</f>
        <v>1.4234406795161874</v>
      </c>
      <c r="U169" s="10">
        <f>HLOOKUP(REG_TRA_DEMANDS!U$3,'BY-Demands'!$J$5:$AK$14,MATCH($E169,'BY-Demands'!$I$5:$I$14,0),FALSE)*HLOOKUP(REG_TRA_DEMANDS!$F169,DEMANDS!$H$2:$CL$25,MATCH($E169,DEMANDS!$F$2:$F$25,0),FALSE)/HLOOKUP(2018,DEMANDS!$H$2:$CL$25,MATCH($E169,DEMANDS!$F$2:$F$25,0),FALSE)</f>
        <v>0.38729885064011454</v>
      </c>
      <c r="V169" s="10">
        <f>HLOOKUP(REG_TRA_DEMANDS!V$3,'BY-Demands'!$J$5:$AK$14,MATCH($E169,'BY-Demands'!$I$5:$I$14,0),FALSE)*HLOOKUP(REG_TRA_DEMANDS!$F169,DEMANDS!$H$2:$CL$25,MATCH($E169,DEMANDS!$F$2:$F$25,0),FALSE)/HLOOKUP(2018,DEMANDS!$H$2:$CL$25,MATCH($E169,DEMANDS!$F$2:$F$25,0),FALSE)</f>
        <v>0.51103981998759451</v>
      </c>
      <c r="W169" s="10">
        <f>HLOOKUP(REG_TRA_DEMANDS!W$3,'BY-Demands'!$J$5:$AK$14,MATCH($E169,'BY-Demands'!$I$5:$I$14,0),FALSE)*HLOOKUP(REG_TRA_DEMANDS!$F169,DEMANDS!$H$2:$CL$25,MATCH($E169,DEMANDS!$F$2:$F$25,0),FALSE)/HLOOKUP(2018,DEMANDS!$H$2:$CL$25,MATCH($E169,DEMANDS!$F$2:$F$25,0),FALSE)</f>
        <v>0.41835995258303388</v>
      </c>
      <c r="X169" s="10">
        <f>HLOOKUP(REG_TRA_DEMANDS!X$3,'BY-Demands'!$J$5:$AK$14,MATCH($E169,'BY-Demands'!$I$5:$I$14,0),FALSE)*HLOOKUP(REG_TRA_DEMANDS!$F169,DEMANDS!$H$2:$CL$25,MATCH($E169,DEMANDS!$F$2:$F$25,0),FALSE)/HLOOKUP(2018,DEMANDS!$H$2:$CL$25,MATCH($E169,DEMANDS!$F$2:$F$25,0),FALSE)</f>
        <v>0.3046221998413477</v>
      </c>
      <c r="Y169" s="10">
        <f>HLOOKUP(REG_TRA_DEMANDS!Y$3,'BY-Demands'!$J$5:$AK$14,MATCH($E169,'BY-Demands'!$I$5:$I$14,0),FALSE)*HLOOKUP(REG_TRA_DEMANDS!$F169,DEMANDS!$H$2:$CL$25,MATCH($E169,DEMANDS!$F$2:$F$25,0),FALSE)/HLOOKUP(2018,DEMANDS!$H$2:$CL$25,MATCH($E169,DEMANDS!$F$2:$F$25,0),FALSE)</f>
        <v>0.67664746287235411</v>
      </c>
      <c r="Z169" s="10">
        <f>HLOOKUP(REG_TRA_DEMANDS!Z$3,'BY-Demands'!$J$5:$AK$14,MATCH($E169,'BY-Demands'!$I$5:$I$14,0),FALSE)*HLOOKUP(REG_TRA_DEMANDS!$F169,DEMANDS!$H$2:$CL$25,MATCH($E169,DEMANDS!$F$2:$F$25,0),FALSE)/HLOOKUP(2018,DEMANDS!$H$2:$CL$25,MATCH($E169,DEMANDS!$F$2:$F$25,0),FALSE)</f>
        <v>8.4021775338418883E-2</v>
      </c>
      <c r="AA169" s="10">
        <f>HLOOKUP(REG_TRA_DEMANDS!AA$3,'BY-Demands'!$J$5:$AK$14,MATCH($E169,'BY-Demands'!$I$5:$I$14,0),FALSE)*HLOOKUP(REG_TRA_DEMANDS!$F169,DEMANDS!$H$2:$CL$25,MATCH($E169,DEMANDS!$F$2:$F$25,0),FALSE)/HLOOKUP(2018,DEMANDS!$H$2:$CL$25,MATCH($E169,DEMANDS!$F$2:$F$25,0),FALSE)</f>
        <v>0.34219915847244464</v>
      </c>
      <c r="AB169" s="10">
        <f>HLOOKUP(REG_TRA_DEMANDS!AB$3,'BY-Demands'!$J$5:$AK$14,MATCH($E169,'BY-Demands'!$I$5:$I$14,0),FALSE)*HLOOKUP(REG_TRA_DEMANDS!$F169,DEMANDS!$H$2:$CL$25,MATCH($E169,DEMANDS!$F$2:$F$25,0),FALSE)/HLOOKUP(2018,DEMANDS!$H$2:$CL$25,MATCH($E169,DEMANDS!$F$2:$F$25,0),FALSE)</f>
        <v>0.16923921693430605</v>
      </c>
      <c r="AC169" s="10">
        <f>HLOOKUP(REG_TRA_DEMANDS!AC$3,'BY-Demands'!$J$5:$AK$14,MATCH($E169,'BY-Demands'!$I$5:$I$14,0),FALSE)*HLOOKUP(REG_TRA_DEMANDS!$F169,DEMANDS!$H$2:$CL$25,MATCH($E169,DEMANDS!$F$2:$F$25,0),FALSE)/HLOOKUP(2018,DEMANDS!$H$2:$CL$25,MATCH($E169,DEMANDS!$F$2:$F$25,0),FALSE)</f>
        <v>0.17183769338419905</v>
      </c>
      <c r="AD169" s="10">
        <f>HLOOKUP(REG_TRA_DEMANDS!AD$3,'BY-Demands'!$J$5:$AK$14,MATCH($E169,'BY-Demands'!$I$5:$I$14,0),FALSE)*HLOOKUP(REG_TRA_DEMANDS!$F169,DEMANDS!$H$2:$CL$25,MATCH($E169,DEMANDS!$F$2:$F$25,0),FALSE)/HLOOKUP(2018,DEMANDS!$H$2:$CL$25,MATCH($E169,DEMANDS!$F$2:$F$25,0),FALSE)</f>
        <v>0.19973919480025557</v>
      </c>
      <c r="AE169" s="10">
        <f>HLOOKUP(REG_TRA_DEMANDS!AE$3,'BY-Demands'!$J$5:$AK$14,MATCH($E169,'BY-Demands'!$I$5:$I$14,0),FALSE)*HLOOKUP(REG_TRA_DEMANDS!$F169,DEMANDS!$H$2:$CL$25,MATCH($E169,DEMANDS!$F$2:$F$25,0),FALSE)/HLOOKUP(2018,DEMANDS!$H$2:$CL$25,MATCH($E169,DEMANDS!$F$2:$F$25,0),FALSE)</f>
        <v>0.41741338346253787</v>
      </c>
      <c r="AF169" s="10">
        <f>HLOOKUP(REG_TRA_DEMANDS!AF$3,'BY-Demands'!$J$5:$AK$14,MATCH($E169,'BY-Demands'!$I$5:$I$14,0),FALSE)*HLOOKUP(REG_TRA_DEMANDS!$F169,DEMANDS!$H$2:$CL$25,MATCH($E169,DEMANDS!$F$2:$F$25,0),FALSE)/HLOOKUP(2018,DEMANDS!$H$2:$CL$25,MATCH($E169,DEMANDS!$F$2:$F$25,0),FALSE)</f>
        <v>0.16095870368631171</v>
      </c>
    </row>
    <row r="170" spans="4:32" x14ac:dyDescent="0.25">
      <c r="D170" s="1" t="s">
        <v>8</v>
      </c>
      <c r="E170" s="1" t="str">
        <f>DEMANDS!$F$23</f>
        <v>TOTH</v>
      </c>
      <c r="F170" s="1">
        <v>2024</v>
      </c>
      <c r="G170" s="10">
        <f>HLOOKUP(REG_TRA_DEMANDS!G$3,'BY-Demands'!$J$5:$AK$14,MATCH($E170,'BY-Demands'!$I$5:$I$14,0),FALSE)*HLOOKUP(REG_TRA_DEMANDS!$F170,DEMANDS!$H$2:$CL$25,MATCH($E170,DEMANDS!$F$2:$F$25,0),FALSE)/HLOOKUP(2018,DEMANDS!$H$2:$CL$25,MATCH($E170,DEMANDS!$F$2:$F$25,0),FALSE)</f>
        <v>0.13250590284478844</v>
      </c>
      <c r="H170" s="10">
        <f>HLOOKUP(REG_TRA_DEMANDS!H$3,'BY-Demands'!$J$5:$AK$14,MATCH($E170,'BY-Demands'!$I$5:$I$14,0),FALSE)*HLOOKUP(REG_TRA_DEMANDS!$F170,DEMANDS!$H$2:$CL$25,MATCH($E170,DEMANDS!$F$2:$F$25,0),FALSE)/HLOOKUP(2018,DEMANDS!$H$2:$CL$25,MATCH($E170,DEMANDS!$F$2:$F$25,0),FALSE)</f>
        <v>3.1358993316772974</v>
      </c>
      <c r="I170" s="10">
        <f>HLOOKUP(REG_TRA_DEMANDS!I$3,'BY-Demands'!$J$5:$AK$14,MATCH($E170,'BY-Demands'!$I$5:$I$14,0),FALSE)*HLOOKUP(REG_TRA_DEMANDS!$F170,DEMANDS!$H$2:$CL$25,MATCH($E170,DEMANDS!$F$2:$F$25,0),FALSE)/HLOOKUP(2018,DEMANDS!$H$2:$CL$25,MATCH($E170,DEMANDS!$F$2:$F$25,0),FALSE)</f>
        <v>0.51786505667422256</v>
      </c>
      <c r="J170" s="10">
        <f>HLOOKUP(REG_TRA_DEMANDS!J$3,'BY-Demands'!$J$5:$AK$14,MATCH($E170,'BY-Demands'!$I$5:$I$14,0),FALSE)*HLOOKUP(REG_TRA_DEMANDS!$F170,DEMANDS!$H$2:$CL$25,MATCH($E170,DEMANDS!$F$2:$F$25,0),FALSE)/HLOOKUP(2018,DEMANDS!$H$2:$CL$25,MATCH($E170,DEMANDS!$F$2:$F$25,0),FALSE)</f>
        <v>0.2309566807962844</v>
      </c>
      <c r="K170" s="10">
        <f>HLOOKUP(REG_TRA_DEMANDS!K$3,'BY-Demands'!$J$5:$AK$14,MATCH($E170,'BY-Demands'!$I$5:$I$14,0),FALSE)*HLOOKUP(REG_TRA_DEMANDS!$F170,DEMANDS!$H$2:$CL$25,MATCH($E170,DEMANDS!$F$2:$F$25,0),FALSE)/HLOOKUP(2018,DEMANDS!$H$2:$CL$25,MATCH($E170,DEMANDS!$F$2:$F$25,0),FALSE)</f>
        <v>0.19712731773422781</v>
      </c>
      <c r="L170" s="10">
        <f>HLOOKUP(REG_TRA_DEMANDS!L$3,'BY-Demands'!$J$5:$AK$14,MATCH($E170,'BY-Demands'!$I$5:$I$14,0),FALSE)*HLOOKUP(REG_TRA_DEMANDS!$F170,DEMANDS!$H$2:$CL$25,MATCH($E170,DEMANDS!$F$2:$F$25,0),FALSE)/HLOOKUP(2018,DEMANDS!$H$2:$CL$25,MATCH($E170,DEMANDS!$F$2:$F$25,0),FALSE)</f>
        <v>9.5129518846607364E-2</v>
      </c>
      <c r="M170" s="10">
        <f>HLOOKUP(REG_TRA_DEMANDS!M$3,'BY-Demands'!$J$5:$AK$14,MATCH($E170,'BY-Demands'!$I$5:$I$14,0),FALSE)*HLOOKUP(REG_TRA_DEMANDS!$F170,DEMANDS!$H$2:$CL$25,MATCH($E170,DEMANDS!$F$2:$F$25,0),FALSE)/HLOOKUP(2018,DEMANDS!$H$2:$CL$25,MATCH($E170,DEMANDS!$F$2:$F$25,0),FALSE)</f>
        <v>0.29996997790781543</v>
      </c>
      <c r="N170" s="10">
        <f>HLOOKUP(REG_TRA_DEMANDS!N$3,'BY-Demands'!$J$5:$AK$14,MATCH($E170,'BY-Demands'!$I$5:$I$14,0),FALSE)*HLOOKUP(REG_TRA_DEMANDS!$F170,DEMANDS!$H$2:$CL$25,MATCH($E170,DEMANDS!$F$2:$F$25,0),FALSE)/HLOOKUP(2018,DEMANDS!$H$2:$CL$25,MATCH($E170,DEMANDS!$F$2:$F$25,0),FALSE)</f>
        <v>0.45395351146031998</v>
      </c>
      <c r="O170" s="10">
        <f>HLOOKUP(REG_TRA_DEMANDS!O$3,'BY-Demands'!$J$5:$AK$14,MATCH($E170,'BY-Demands'!$I$5:$I$14,0),FALSE)*HLOOKUP(REG_TRA_DEMANDS!$F170,DEMANDS!$H$2:$CL$25,MATCH($E170,DEMANDS!$F$2:$F$25,0),FALSE)/HLOOKUP(2018,DEMANDS!$H$2:$CL$25,MATCH($E170,DEMANDS!$F$2:$F$25,0),FALSE)</f>
        <v>0.18144967139188117</v>
      </c>
      <c r="P170" s="10">
        <f>HLOOKUP(REG_TRA_DEMANDS!P$3,'BY-Demands'!$J$5:$AK$14,MATCH($E170,'BY-Demands'!$I$5:$I$14,0),FALSE)*HLOOKUP(REG_TRA_DEMANDS!$F170,DEMANDS!$H$2:$CL$25,MATCH($E170,DEMANDS!$F$2:$F$25,0),FALSE)/HLOOKUP(2018,DEMANDS!$H$2:$CL$25,MATCH($E170,DEMANDS!$F$2:$F$25,0),FALSE)</f>
        <v>0.20660698720459272</v>
      </c>
      <c r="Q170" s="10">
        <f>HLOOKUP(REG_TRA_DEMANDS!Q$3,'BY-Demands'!$J$5:$AK$14,MATCH($E170,'BY-Demands'!$I$5:$I$14,0),FALSE)*HLOOKUP(REG_TRA_DEMANDS!$F170,DEMANDS!$H$2:$CL$25,MATCH($E170,DEMANDS!$F$2:$F$25,0),FALSE)/HLOOKUP(2018,DEMANDS!$H$2:$CL$25,MATCH($E170,DEMANDS!$F$2:$F$25,0),FALSE)</f>
        <v>0.34846920511711227</v>
      </c>
      <c r="R170" s="10">
        <f>HLOOKUP(REG_TRA_DEMANDS!R$3,'BY-Demands'!$J$5:$AK$14,MATCH($E170,'BY-Demands'!$I$5:$I$14,0),FALSE)*HLOOKUP(REG_TRA_DEMANDS!$F170,DEMANDS!$H$2:$CL$25,MATCH($E170,DEMANDS!$F$2:$F$25,0),FALSE)/HLOOKUP(2018,DEMANDS!$H$2:$CL$25,MATCH($E170,DEMANDS!$F$2:$F$25,0),FALSE)</f>
        <v>0.33148586406008945</v>
      </c>
      <c r="S170" s="10">
        <f>HLOOKUP(REG_TRA_DEMANDS!S$3,'BY-Demands'!$J$5:$AK$14,MATCH($E170,'BY-Demands'!$I$5:$I$14,0),FALSE)*HLOOKUP(REG_TRA_DEMANDS!$F170,DEMANDS!$H$2:$CL$25,MATCH($E170,DEMANDS!$F$2:$F$25,0),FALSE)/HLOOKUP(2018,DEMANDS!$H$2:$CL$25,MATCH($E170,DEMANDS!$F$2:$F$25,0),FALSE)</f>
        <v>0.27653962373198293</v>
      </c>
      <c r="T170" s="10">
        <f>HLOOKUP(REG_TRA_DEMANDS!T$3,'BY-Demands'!$J$5:$AK$14,MATCH($E170,'BY-Demands'!$I$5:$I$14,0),FALSE)*HLOOKUP(REG_TRA_DEMANDS!$F170,DEMANDS!$H$2:$CL$25,MATCH($E170,DEMANDS!$F$2:$F$25,0),FALSE)/HLOOKUP(2018,DEMANDS!$H$2:$CL$25,MATCH($E170,DEMANDS!$F$2:$F$25,0),FALSE)</f>
        <v>1.2634935443255932</v>
      </c>
      <c r="U170" s="10">
        <f>HLOOKUP(REG_TRA_DEMANDS!U$3,'BY-Demands'!$J$5:$AK$14,MATCH($E170,'BY-Demands'!$I$5:$I$14,0),FALSE)*HLOOKUP(REG_TRA_DEMANDS!$F170,DEMANDS!$H$2:$CL$25,MATCH($E170,DEMANDS!$F$2:$F$25,0),FALSE)/HLOOKUP(2018,DEMANDS!$H$2:$CL$25,MATCH($E170,DEMANDS!$F$2:$F$25,0),FALSE)</f>
        <v>0.34377941037545146</v>
      </c>
      <c r="V170" s="10">
        <f>HLOOKUP(REG_TRA_DEMANDS!V$3,'BY-Demands'!$J$5:$AK$14,MATCH($E170,'BY-Demands'!$I$5:$I$14,0),FALSE)*HLOOKUP(REG_TRA_DEMANDS!$F170,DEMANDS!$H$2:$CL$25,MATCH($E170,DEMANDS!$F$2:$F$25,0),FALSE)/HLOOKUP(2018,DEMANDS!$H$2:$CL$25,MATCH($E170,DEMANDS!$F$2:$F$25,0),FALSE)</f>
        <v>0.45361603243424531</v>
      </c>
      <c r="W170" s="10">
        <f>HLOOKUP(REG_TRA_DEMANDS!W$3,'BY-Demands'!$J$5:$AK$14,MATCH($E170,'BY-Demands'!$I$5:$I$14,0),FALSE)*HLOOKUP(REG_TRA_DEMANDS!$F170,DEMANDS!$H$2:$CL$25,MATCH($E170,DEMANDS!$F$2:$F$25,0),FALSE)/HLOOKUP(2018,DEMANDS!$H$2:$CL$25,MATCH($E170,DEMANDS!$F$2:$F$25,0),FALSE)</f>
        <v>0.37135028308498852</v>
      </c>
      <c r="X170" s="10">
        <f>HLOOKUP(REG_TRA_DEMANDS!X$3,'BY-Demands'!$J$5:$AK$14,MATCH($E170,'BY-Demands'!$I$5:$I$14,0),FALSE)*HLOOKUP(REG_TRA_DEMANDS!$F170,DEMANDS!$H$2:$CL$25,MATCH($E170,DEMANDS!$F$2:$F$25,0),FALSE)/HLOOKUP(2018,DEMANDS!$H$2:$CL$25,MATCH($E170,DEMANDS!$F$2:$F$25,0),FALSE)</f>
        <v>0.27039285057430218</v>
      </c>
      <c r="Y170" s="10">
        <f>HLOOKUP(REG_TRA_DEMANDS!Y$3,'BY-Demands'!$J$5:$AK$14,MATCH($E170,'BY-Demands'!$I$5:$I$14,0),FALSE)*HLOOKUP(REG_TRA_DEMANDS!$F170,DEMANDS!$H$2:$CL$25,MATCH($E170,DEMANDS!$F$2:$F$25,0),FALSE)/HLOOKUP(2018,DEMANDS!$H$2:$CL$25,MATCH($E170,DEMANDS!$F$2:$F$25,0),FALSE)</f>
        <v>0.60061491386778132</v>
      </c>
      <c r="Z170" s="10">
        <f>HLOOKUP(REG_TRA_DEMANDS!Z$3,'BY-Demands'!$J$5:$AK$14,MATCH($E170,'BY-Demands'!$I$5:$I$14,0),FALSE)*HLOOKUP(REG_TRA_DEMANDS!$F170,DEMANDS!$H$2:$CL$25,MATCH($E170,DEMANDS!$F$2:$F$25,0),FALSE)/HLOOKUP(2018,DEMANDS!$H$2:$CL$25,MATCH($E170,DEMANDS!$F$2:$F$25,0),FALSE)</f>
        <v>7.4580537320986628E-2</v>
      </c>
      <c r="AA170" s="10">
        <f>HLOOKUP(REG_TRA_DEMANDS!AA$3,'BY-Demands'!$J$5:$AK$14,MATCH($E170,'BY-Demands'!$I$5:$I$14,0),FALSE)*HLOOKUP(REG_TRA_DEMANDS!$F170,DEMANDS!$H$2:$CL$25,MATCH($E170,DEMANDS!$F$2:$F$25,0),FALSE)/HLOOKUP(2018,DEMANDS!$H$2:$CL$25,MATCH($E170,DEMANDS!$F$2:$F$25,0),FALSE)</f>
        <v>0.30374741555829443</v>
      </c>
      <c r="AB170" s="10">
        <f>HLOOKUP(REG_TRA_DEMANDS!AB$3,'BY-Demands'!$J$5:$AK$14,MATCH($E170,'BY-Demands'!$I$5:$I$14,0),FALSE)*HLOOKUP(REG_TRA_DEMANDS!$F170,DEMANDS!$H$2:$CL$25,MATCH($E170,DEMANDS!$F$2:$F$25,0),FALSE)/HLOOKUP(2018,DEMANDS!$H$2:$CL$25,MATCH($E170,DEMANDS!$F$2:$F$25,0),FALSE)</f>
        <v>0.1502223879929396</v>
      </c>
      <c r="AC170" s="10">
        <f>HLOOKUP(REG_TRA_DEMANDS!AC$3,'BY-Demands'!$J$5:$AK$14,MATCH($E170,'BY-Demands'!$I$5:$I$14,0),FALSE)*HLOOKUP(REG_TRA_DEMANDS!$F170,DEMANDS!$H$2:$CL$25,MATCH($E170,DEMANDS!$F$2:$F$25,0),FALSE)/HLOOKUP(2018,DEMANDS!$H$2:$CL$25,MATCH($E170,DEMANDS!$F$2:$F$25,0),FALSE)</f>
        <v>0.15252888257804437</v>
      </c>
      <c r="AD170" s="10">
        <f>HLOOKUP(REG_TRA_DEMANDS!AD$3,'BY-Demands'!$J$5:$AK$14,MATCH($E170,'BY-Demands'!$I$5:$I$14,0),FALSE)*HLOOKUP(REG_TRA_DEMANDS!$F170,DEMANDS!$H$2:$CL$25,MATCH($E170,DEMANDS!$F$2:$F$25,0),FALSE)/HLOOKUP(2018,DEMANDS!$H$2:$CL$25,MATCH($E170,DEMANDS!$F$2:$F$25,0),FALSE)</f>
        <v>0.1772951882088214</v>
      </c>
      <c r="AE170" s="10">
        <f>HLOOKUP(REG_TRA_DEMANDS!AE$3,'BY-Demands'!$J$5:$AK$14,MATCH($E170,'BY-Demands'!$I$5:$I$14,0),FALSE)*HLOOKUP(REG_TRA_DEMANDS!$F170,DEMANDS!$H$2:$CL$25,MATCH($E170,DEMANDS!$F$2:$F$25,0),FALSE)/HLOOKUP(2018,DEMANDS!$H$2:$CL$25,MATCH($E170,DEMANDS!$F$2:$F$25,0),FALSE)</f>
        <v>0.37051007668213998</v>
      </c>
      <c r="AF170" s="10">
        <f>HLOOKUP(REG_TRA_DEMANDS!AF$3,'BY-Demands'!$J$5:$AK$14,MATCH($E170,'BY-Demands'!$I$5:$I$14,0),FALSE)*HLOOKUP(REG_TRA_DEMANDS!$F170,DEMANDS!$H$2:$CL$25,MATCH($E170,DEMANDS!$F$2:$F$25,0),FALSE)/HLOOKUP(2018,DEMANDS!$H$2:$CL$25,MATCH($E170,DEMANDS!$F$2:$F$25,0),FALSE)</f>
        <v>0.1428723275491848</v>
      </c>
    </row>
    <row r="171" spans="4:32" x14ac:dyDescent="0.25">
      <c r="D171" s="1" t="s">
        <v>8</v>
      </c>
      <c r="E171" s="1" t="str">
        <f>DEMANDS!$F$23</f>
        <v>TOTH</v>
      </c>
      <c r="F171" s="1">
        <v>2025</v>
      </c>
      <c r="G171" s="10">
        <f>HLOOKUP(REG_TRA_DEMANDS!G$3,'BY-Demands'!$J$5:$AK$14,MATCH($E171,'BY-Demands'!$I$5:$I$14,0),FALSE)*HLOOKUP(REG_TRA_DEMANDS!$F171,DEMANDS!$H$2:$CL$25,MATCH($E171,DEMANDS!$F$2:$F$25,0),FALSE)/HLOOKUP(2018,DEMANDS!$H$2:$CL$25,MATCH($E171,DEMANDS!$F$2:$F$25,0),FALSE)</f>
        <v>0.10373943515870333</v>
      </c>
      <c r="H171" s="10">
        <f>HLOOKUP(REG_TRA_DEMANDS!H$3,'BY-Demands'!$J$5:$AK$14,MATCH($E171,'BY-Demands'!$I$5:$I$14,0),FALSE)*HLOOKUP(REG_TRA_DEMANDS!$F171,DEMANDS!$H$2:$CL$25,MATCH($E171,DEMANDS!$F$2:$F$25,0),FALSE)/HLOOKUP(2018,DEMANDS!$H$2:$CL$25,MATCH($E171,DEMANDS!$F$2:$F$25,0),FALSE)</f>
        <v>2.4551089302324844</v>
      </c>
      <c r="I171" s="10">
        <f>HLOOKUP(REG_TRA_DEMANDS!I$3,'BY-Demands'!$J$5:$AK$14,MATCH($E171,'BY-Demands'!$I$5:$I$14,0),FALSE)*HLOOKUP(REG_TRA_DEMANDS!$F171,DEMANDS!$H$2:$CL$25,MATCH($E171,DEMANDS!$F$2:$F$25,0),FALSE)/HLOOKUP(2018,DEMANDS!$H$2:$CL$25,MATCH($E171,DEMANDS!$F$2:$F$25,0),FALSE)</f>
        <v>0.40543875642085558</v>
      </c>
      <c r="J171" s="10">
        <f>HLOOKUP(REG_TRA_DEMANDS!J$3,'BY-Demands'!$J$5:$AK$14,MATCH($E171,'BY-Demands'!$I$5:$I$14,0),FALSE)*HLOOKUP(REG_TRA_DEMANDS!$F171,DEMANDS!$H$2:$CL$25,MATCH($E171,DEMANDS!$F$2:$F$25,0),FALSE)/HLOOKUP(2018,DEMANDS!$H$2:$CL$25,MATCH($E171,DEMANDS!$F$2:$F$25,0),FALSE)</f>
        <v>0.18081696813160372</v>
      </c>
      <c r="K171" s="10">
        <f>HLOOKUP(REG_TRA_DEMANDS!K$3,'BY-Demands'!$J$5:$AK$14,MATCH($E171,'BY-Demands'!$I$5:$I$14,0),FALSE)*HLOOKUP(REG_TRA_DEMANDS!$F171,DEMANDS!$H$2:$CL$25,MATCH($E171,DEMANDS!$F$2:$F$25,0),FALSE)/HLOOKUP(2018,DEMANDS!$H$2:$CL$25,MATCH($E171,DEMANDS!$F$2:$F$25,0),FALSE)</f>
        <v>0.1543318158441071</v>
      </c>
      <c r="L171" s="10">
        <f>HLOOKUP(REG_TRA_DEMANDS!L$3,'BY-Demands'!$J$5:$AK$14,MATCH($E171,'BY-Demands'!$I$5:$I$14,0),FALSE)*HLOOKUP(REG_TRA_DEMANDS!$F171,DEMANDS!$H$2:$CL$25,MATCH($E171,DEMANDS!$F$2:$F$25,0),FALSE)/HLOOKUP(2018,DEMANDS!$H$2:$CL$25,MATCH($E171,DEMANDS!$F$2:$F$25,0),FALSE)</f>
        <v>7.4477305087502471E-2</v>
      </c>
      <c r="M171" s="10">
        <f>HLOOKUP(REG_TRA_DEMANDS!M$3,'BY-Demands'!$J$5:$AK$14,MATCH($E171,'BY-Demands'!$I$5:$I$14,0),FALSE)*HLOOKUP(REG_TRA_DEMANDS!$F171,DEMANDS!$H$2:$CL$25,MATCH($E171,DEMANDS!$F$2:$F$25,0),FALSE)/HLOOKUP(2018,DEMANDS!$H$2:$CL$25,MATCH($E171,DEMANDS!$F$2:$F$25,0),FALSE)</f>
        <v>0.23484777209643692</v>
      </c>
      <c r="N171" s="10">
        <f>HLOOKUP(REG_TRA_DEMANDS!N$3,'BY-Demands'!$J$5:$AK$14,MATCH($E171,'BY-Demands'!$I$5:$I$14,0),FALSE)*HLOOKUP(REG_TRA_DEMANDS!$F171,DEMANDS!$H$2:$CL$25,MATCH($E171,DEMANDS!$F$2:$F$25,0),FALSE)/HLOOKUP(2018,DEMANDS!$H$2:$CL$25,MATCH($E171,DEMANDS!$F$2:$F$25,0),FALSE)</f>
        <v>0.3554021357249727</v>
      </c>
      <c r="O171" s="10">
        <f>HLOOKUP(REG_TRA_DEMANDS!O$3,'BY-Demands'!$J$5:$AK$14,MATCH($E171,'BY-Demands'!$I$5:$I$14,0),FALSE)*HLOOKUP(REG_TRA_DEMANDS!$F171,DEMANDS!$H$2:$CL$25,MATCH($E171,DEMANDS!$F$2:$F$25,0),FALSE)/HLOOKUP(2018,DEMANDS!$H$2:$CL$25,MATCH($E171,DEMANDS!$F$2:$F$25,0),FALSE)</f>
        <v>0.14205771981324544</v>
      </c>
      <c r="P171" s="10">
        <f>HLOOKUP(REG_TRA_DEMANDS!P$3,'BY-Demands'!$J$5:$AK$14,MATCH($E171,'BY-Demands'!$I$5:$I$14,0),FALSE)*HLOOKUP(REG_TRA_DEMANDS!$F171,DEMANDS!$H$2:$CL$25,MATCH($E171,DEMANDS!$F$2:$F$25,0),FALSE)/HLOOKUP(2018,DEMANDS!$H$2:$CL$25,MATCH($E171,DEMANDS!$F$2:$F$25,0),FALSE)</f>
        <v>0.16175348940908618</v>
      </c>
      <c r="Q171" s="10">
        <f>HLOOKUP(REG_TRA_DEMANDS!Q$3,'BY-Demands'!$J$5:$AK$14,MATCH($E171,'BY-Demands'!$I$5:$I$14,0),FALSE)*HLOOKUP(REG_TRA_DEMANDS!$F171,DEMANDS!$H$2:$CL$25,MATCH($E171,DEMANDS!$F$2:$F$25,0),FALSE)/HLOOKUP(2018,DEMANDS!$H$2:$CL$25,MATCH($E171,DEMANDS!$F$2:$F$25,0),FALSE)</f>
        <v>0.27281802344606537</v>
      </c>
      <c r="R171" s="10">
        <f>HLOOKUP(REG_TRA_DEMANDS!R$3,'BY-Demands'!$J$5:$AK$14,MATCH($E171,'BY-Demands'!$I$5:$I$14,0),FALSE)*HLOOKUP(REG_TRA_DEMANDS!$F171,DEMANDS!$H$2:$CL$25,MATCH($E171,DEMANDS!$F$2:$F$25,0),FALSE)/HLOOKUP(2018,DEMANDS!$H$2:$CL$25,MATCH($E171,DEMANDS!$F$2:$F$25,0),FALSE)</f>
        <v>0.25952169346726506</v>
      </c>
      <c r="S171" s="10">
        <f>HLOOKUP(REG_TRA_DEMANDS!S$3,'BY-Demands'!$J$5:$AK$14,MATCH($E171,'BY-Demands'!$I$5:$I$14,0),FALSE)*HLOOKUP(REG_TRA_DEMANDS!$F171,DEMANDS!$H$2:$CL$25,MATCH($E171,DEMANDS!$F$2:$F$25,0),FALSE)/HLOOKUP(2018,DEMANDS!$H$2:$CL$25,MATCH($E171,DEMANDS!$F$2:$F$25,0),FALSE)</f>
        <v>0.21650404811444654</v>
      </c>
      <c r="T171" s="10">
        <f>HLOOKUP(REG_TRA_DEMANDS!T$3,'BY-Demands'!$J$5:$AK$14,MATCH($E171,'BY-Demands'!$I$5:$I$14,0),FALSE)*HLOOKUP(REG_TRA_DEMANDS!$F171,DEMANDS!$H$2:$CL$25,MATCH($E171,DEMANDS!$F$2:$F$25,0),FALSE)/HLOOKUP(2018,DEMANDS!$H$2:$CL$25,MATCH($E171,DEMANDS!$F$2:$F$25,0),FALSE)</f>
        <v>0.98919447210242051</v>
      </c>
      <c r="U171" s="10">
        <f>HLOOKUP(REG_TRA_DEMANDS!U$3,'BY-Demands'!$J$5:$AK$14,MATCH($E171,'BY-Demands'!$I$5:$I$14,0),FALSE)*HLOOKUP(REG_TRA_DEMANDS!$F171,DEMANDS!$H$2:$CL$25,MATCH($E171,DEMANDS!$F$2:$F$25,0),FALSE)/HLOOKUP(2018,DEMANDS!$H$2:$CL$25,MATCH($E171,DEMANDS!$F$2:$F$25,0),FALSE)</f>
        <v>0.26914636318742746</v>
      </c>
      <c r="V171" s="10">
        <f>HLOOKUP(REG_TRA_DEMANDS!V$3,'BY-Demands'!$J$5:$AK$14,MATCH($E171,'BY-Demands'!$I$5:$I$14,0),FALSE)*HLOOKUP(REG_TRA_DEMANDS!$F171,DEMANDS!$H$2:$CL$25,MATCH($E171,DEMANDS!$F$2:$F$25,0),FALSE)/HLOOKUP(2018,DEMANDS!$H$2:$CL$25,MATCH($E171,DEMANDS!$F$2:$F$25,0),FALSE)</f>
        <v>0.35513792195946292</v>
      </c>
      <c r="W171" s="10">
        <f>HLOOKUP(REG_TRA_DEMANDS!W$3,'BY-Demands'!$J$5:$AK$14,MATCH($E171,'BY-Demands'!$I$5:$I$14,0),FALSE)*HLOOKUP(REG_TRA_DEMANDS!$F171,DEMANDS!$H$2:$CL$25,MATCH($E171,DEMANDS!$F$2:$F$25,0),FALSE)/HLOOKUP(2018,DEMANDS!$H$2:$CL$25,MATCH($E171,DEMANDS!$F$2:$F$25,0),FALSE)</f>
        <v>0.29073171674763959</v>
      </c>
      <c r="X171" s="10">
        <f>HLOOKUP(REG_TRA_DEMANDS!X$3,'BY-Demands'!$J$5:$AK$14,MATCH($E171,'BY-Demands'!$I$5:$I$14,0),FALSE)*HLOOKUP(REG_TRA_DEMANDS!$F171,DEMANDS!$H$2:$CL$25,MATCH($E171,DEMANDS!$F$2:$F$25,0),FALSE)/HLOOKUP(2018,DEMANDS!$H$2:$CL$25,MATCH($E171,DEMANDS!$F$2:$F$25,0),FALSE)</f>
        <v>0.21169171325436556</v>
      </c>
      <c r="Y171" s="10">
        <f>HLOOKUP(REG_TRA_DEMANDS!Y$3,'BY-Demands'!$J$5:$AK$14,MATCH($E171,'BY-Demands'!$I$5:$I$14,0),FALSE)*HLOOKUP(REG_TRA_DEMANDS!$F171,DEMANDS!$H$2:$CL$25,MATCH($E171,DEMANDS!$F$2:$F$25,0),FALSE)/HLOOKUP(2018,DEMANDS!$H$2:$CL$25,MATCH($E171,DEMANDS!$F$2:$F$25,0),FALSE)</f>
        <v>0.47022397172389424</v>
      </c>
      <c r="Z171" s="10">
        <f>HLOOKUP(REG_TRA_DEMANDS!Z$3,'BY-Demands'!$J$5:$AK$14,MATCH($E171,'BY-Demands'!$I$5:$I$14,0),FALSE)*HLOOKUP(REG_TRA_DEMANDS!$F171,DEMANDS!$H$2:$CL$25,MATCH($E171,DEMANDS!$F$2:$F$25,0),FALSE)/HLOOKUP(2018,DEMANDS!$H$2:$CL$25,MATCH($E171,DEMANDS!$F$2:$F$25,0),FALSE)</f>
        <v>5.8389420013797121E-2</v>
      </c>
      <c r="AA171" s="10">
        <f>HLOOKUP(REG_TRA_DEMANDS!AA$3,'BY-Demands'!$J$5:$AK$14,MATCH($E171,'BY-Demands'!$I$5:$I$14,0),FALSE)*HLOOKUP(REG_TRA_DEMANDS!$F171,DEMANDS!$H$2:$CL$25,MATCH($E171,DEMANDS!$F$2:$F$25,0),FALSE)/HLOOKUP(2018,DEMANDS!$H$2:$CL$25,MATCH($E171,DEMANDS!$F$2:$F$25,0),FALSE)</f>
        <v>0.23780514410624792</v>
      </c>
      <c r="AB171" s="10">
        <f>HLOOKUP(REG_TRA_DEMANDS!AB$3,'BY-Demands'!$J$5:$AK$14,MATCH($E171,'BY-Demands'!$I$5:$I$14,0),FALSE)*HLOOKUP(REG_TRA_DEMANDS!$F171,DEMANDS!$H$2:$CL$25,MATCH($E171,DEMANDS!$F$2:$F$25,0),FALSE)/HLOOKUP(2018,DEMANDS!$H$2:$CL$25,MATCH($E171,DEMANDS!$F$2:$F$25,0),FALSE)</f>
        <v>0.1176097467660254</v>
      </c>
      <c r="AC171" s="10">
        <f>HLOOKUP(REG_TRA_DEMANDS!AC$3,'BY-Demands'!$J$5:$AK$14,MATCH($E171,'BY-Demands'!$I$5:$I$14,0),FALSE)*HLOOKUP(REG_TRA_DEMANDS!$F171,DEMANDS!$H$2:$CL$25,MATCH($E171,DEMANDS!$F$2:$F$25,0),FALSE)/HLOOKUP(2018,DEMANDS!$H$2:$CL$25,MATCH($E171,DEMANDS!$F$2:$F$25,0),FALSE)</f>
        <v>0.11941551119099329</v>
      </c>
      <c r="AD171" s="10">
        <f>HLOOKUP(REG_TRA_DEMANDS!AD$3,'BY-Demands'!$J$5:$AK$14,MATCH($E171,'BY-Demands'!$I$5:$I$14,0),FALSE)*HLOOKUP(REG_TRA_DEMANDS!$F171,DEMANDS!$H$2:$CL$25,MATCH($E171,DEMANDS!$F$2:$F$25,0),FALSE)/HLOOKUP(2018,DEMANDS!$H$2:$CL$25,MATCH($E171,DEMANDS!$F$2:$F$25,0),FALSE)</f>
        <v>0.13880515725162293</v>
      </c>
      <c r="AE171" s="10">
        <f>HLOOKUP(REG_TRA_DEMANDS!AE$3,'BY-Demands'!$J$5:$AK$14,MATCH($E171,'BY-Demands'!$I$5:$I$14,0),FALSE)*HLOOKUP(REG_TRA_DEMANDS!$F171,DEMANDS!$H$2:$CL$25,MATCH($E171,DEMANDS!$F$2:$F$25,0),FALSE)/HLOOKUP(2018,DEMANDS!$H$2:$CL$25,MATCH($E171,DEMANDS!$F$2:$F$25,0),FALSE)</f>
        <v>0.29007391557971479</v>
      </c>
      <c r="AF171" s="10">
        <f>HLOOKUP(REG_TRA_DEMANDS!AF$3,'BY-Demands'!$J$5:$AK$14,MATCH($E171,'BY-Demands'!$I$5:$I$14,0),FALSE)*HLOOKUP(REG_TRA_DEMANDS!$F171,DEMANDS!$H$2:$CL$25,MATCH($E171,DEMANDS!$F$2:$F$25,0),FALSE)/HLOOKUP(2018,DEMANDS!$H$2:$CL$25,MATCH($E171,DEMANDS!$F$2:$F$25,0),FALSE)</f>
        <v>0.11185535316960879</v>
      </c>
    </row>
    <row r="172" spans="4:32" x14ac:dyDescent="0.25">
      <c r="D172" s="1" t="s">
        <v>8</v>
      </c>
      <c r="E172" s="1" t="str">
        <f>DEMANDS!$F$23</f>
        <v>TOTH</v>
      </c>
      <c r="F172" s="1">
        <v>2026</v>
      </c>
      <c r="G172" s="10">
        <f>HLOOKUP(REG_TRA_DEMANDS!G$3,'BY-Demands'!$J$5:$AK$14,MATCH($E172,'BY-Demands'!$I$5:$I$14,0),FALSE)*HLOOKUP(REG_TRA_DEMANDS!$F172,DEMANDS!$H$2:$CL$25,MATCH($E172,DEMANDS!$F$2:$F$25,0),FALSE)/HLOOKUP(2018,DEMANDS!$H$2:$CL$25,MATCH($E172,DEMANDS!$F$2:$F$25,0),FALSE)</f>
        <v>6.7512263556394655E-2</v>
      </c>
      <c r="H172" s="10">
        <f>HLOOKUP(REG_TRA_DEMANDS!H$3,'BY-Demands'!$J$5:$AK$14,MATCH($E172,'BY-Demands'!$I$5:$I$14,0),FALSE)*HLOOKUP(REG_TRA_DEMANDS!$F172,DEMANDS!$H$2:$CL$25,MATCH($E172,DEMANDS!$F$2:$F$25,0),FALSE)/HLOOKUP(2018,DEMANDS!$H$2:$CL$25,MATCH($E172,DEMANDS!$F$2:$F$25,0),FALSE)</f>
        <v>1.5977526858898448</v>
      </c>
      <c r="I172" s="10">
        <f>HLOOKUP(REG_TRA_DEMANDS!I$3,'BY-Demands'!$J$5:$AK$14,MATCH($E172,'BY-Demands'!$I$5:$I$14,0),FALSE)*HLOOKUP(REG_TRA_DEMANDS!$F172,DEMANDS!$H$2:$CL$25,MATCH($E172,DEMANDS!$F$2:$F$25,0),FALSE)/HLOOKUP(2018,DEMANDS!$H$2:$CL$25,MATCH($E172,DEMANDS!$F$2:$F$25,0),FALSE)</f>
        <v>0.26385422416834209</v>
      </c>
      <c r="J172" s="10">
        <f>HLOOKUP(REG_TRA_DEMANDS!J$3,'BY-Demands'!$J$5:$AK$14,MATCH($E172,'BY-Demands'!$I$5:$I$14,0),FALSE)*HLOOKUP(REG_TRA_DEMANDS!$F172,DEMANDS!$H$2:$CL$25,MATCH($E172,DEMANDS!$F$2:$F$25,0),FALSE)/HLOOKUP(2018,DEMANDS!$H$2:$CL$25,MATCH($E172,DEMANDS!$F$2:$F$25,0),FALSE)</f>
        <v>0.11767331091878316</v>
      </c>
      <c r="K172" s="10">
        <f>HLOOKUP(REG_TRA_DEMANDS!K$3,'BY-Demands'!$J$5:$AK$14,MATCH($E172,'BY-Demands'!$I$5:$I$14,0),FALSE)*HLOOKUP(REG_TRA_DEMANDS!$F172,DEMANDS!$H$2:$CL$25,MATCH($E172,DEMANDS!$F$2:$F$25,0),FALSE)/HLOOKUP(2018,DEMANDS!$H$2:$CL$25,MATCH($E172,DEMANDS!$F$2:$F$25,0),FALSE)</f>
        <v>0.10043712124000499</v>
      </c>
      <c r="L172" s="10">
        <f>HLOOKUP(REG_TRA_DEMANDS!L$3,'BY-Demands'!$J$5:$AK$14,MATCH($E172,'BY-Demands'!$I$5:$I$14,0),FALSE)*HLOOKUP(REG_TRA_DEMANDS!$F172,DEMANDS!$H$2:$CL$25,MATCH($E172,DEMANDS!$F$2:$F$25,0),FALSE)/HLOOKUP(2018,DEMANDS!$H$2:$CL$25,MATCH($E172,DEMANDS!$F$2:$F$25,0),FALSE)</f>
        <v>4.8468853164134844E-2</v>
      </c>
      <c r="M172" s="10">
        <f>HLOOKUP(REG_TRA_DEMANDS!M$3,'BY-Demands'!$J$5:$AK$14,MATCH($E172,'BY-Demands'!$I$5:$I$14,0),FALSE)*HLOOKUP(REG_TRA_DEMANDS!$F172,DEMANDS!$H$2:$CL$25,MATCH($E172,DEMANDS!$F$2:$F$25,0),FALSE)/HLOOKUP(2018,DEMANDS!$H$2:$CL$25,MATCH($E172,DEMANDS!$F$2:$F$25,0),FALSE)</f>
        <v>0.15283584936770858</v>
      </c>
      <c r="N172" s="10">
        <f>HLOOKUP(REG_TRA_DEMANDS!N$3,'BY-Demands'!$J$5:$AK$14,MATCH($E172,'BY-Demands'!$I$5:$I$14,0),FALSE)*HLOOKUP(REG_TRA_DEMANDS!$F172,DEMANDS!$H$2:$CL$25,MATCH($E172,DEMANDS!$F$2:$F$25,0),FALSE)/HLOOKUP(2018,DEMANDS!$H$2:$CL$25,MATCH($E172,DEMANDS!$F$2:$F$25,0),FALSE)</f>
        <v>0.23129104779550072</v>
      </c>
      <c r="O172" s="10">
        <f>HLOOKUP(REG_TRA_DEMANDS!O$3,'BY-Demands'!$J$5:$AK$14,MATCH($E172,'BY-Demands'!$I$5:$I$14,0),FALSE)*HLOOKUP(REG_TRA_DEMANDS!$F172,DEMANDS!$H$2:$CL$25,MATCH($E172,DEMANDS!$F$2:$F$25,0),FALSE)/HLOOKUP(2018,DEMANDS!$H$2:$CL$25,MATCH($E172,DEMANDS!$F$2:$F$25,0),FALSE)</f>
        <v>9.2449300553644642E-2</v>
      </c>
      <c r="P172" s="10">
        <f>HLOOKUP(REG_TRA_DEMANDS!P$3,'BY-Demands'!$J$5:$AK$14,MATCH($E172,'BY-Demands'!$I$5:$I$14,0),FALSE)*HLOOKUP(REG_TRA_DEMANDS!$F172,DEMANDS!$H$2:$CL$25,MATCH($E172,DEMANDS!$F$2:$F$25,0),FALSE)/HLOOKUP(2018,DEMANDS!$H$2:$CL$25,MATCH($E172,DEMANDS!$F$2:$F$25,0),FALSE)</f>
        <v>0.10526704903922493</v>
      </c>
      <c r="Q172" s="10">
        <f>HLOOKUP(REG_TRA_DEMANDS!Q$3,'BY-Demands'!$J$5:$AK$14,MATCH($E172,'BY-Demands'!$I$5:$I$14,0),FALSE)*HLOOKUP(REG_TRA_DEMANDS!$F172,DEMANDS!$H$2:$CL$25,MATCH($E172,DEMANDS!$F$2:$F$25,0),FALSE)/HLOOKUP(2018,DEMANDS!$H$2:$CL$25,MATCH($E172,DEMANDS!$F$2:$F$25,0),FALSE)</f>
        <v>0.1775463908555914</v>
      </c>
      <c r="R172" s="10">
        <f>HLOOKUP(REG_TRA_DEMANDS!R$3,'BY-Demands'!$J$5:$AK$14,MATCH($E172,'BY-Demands'!$I$5:$I$14,0),FALSE)*HLOOKUP(REG_TRA_DEMANDS!$F172,DEMANDS!$H$2:$CL$25,MATCH($E172,DEMANDS!$F$2:$F$25,0),FALSE)/HLOOKUP(2018,DEMANDS!$H$2:$CL$25,MATCH($E172,DEMANDS!$F$2:$F$25,0),FALSE)</f>
        <v>0.1688933137254886</v>
      </c>
      <c r="S172" s="10">
        <f>HLOOKUP(REG_TRA_DEMANDS!S$3,'BY-Demands'!$J$5:$AK$14,MATCH($E172,'BY-Demands'!$I$5:$I$14,0),FALSE)*HLOOKUP(REG_TRA_DEMANDS!$F172,DEMANDS!$H$2:$CL$25,MATCH($E172,DEMANDS!$F$2:$F$25,0),FALSE)/HLOOKUP(2018,DEMANDS!$H$2:$CL$25,MATCH($E172,DEMANDS!$F$2:$F$25,0),FALSE)</f>
        <v>0.14089799443160533</v>
      </c>
      <c r="T172" s="10">
        <f>HLOOKUP(REG_TRA_DEMANDS!T$3,'BY-Demands'!$J$5:$AK$14,MATCH($E172,'BY-Demands'!$I$5:$I$14,0),FALSE)*HLOOKUP(REG_TRA_DEMANDS!$F172,DEMANDS!$H$2:$CL$25,MATCH($E172,DEMANDS!$F$2:$F$25,0),FALSE)/HLOOKUP(2018,DEMANDS!$H$2:$CL$25,MATCH($E172,DEMANDS!$F$2:$F$25,0),FALSE)</f>
        <v>0.6437547862771883</v>
      </c>
      <c r="U172" s="10">
        <f>HLOOKUP(REG_TRA_DEMANDS!U$3,'BY-Demands'!$J$5:$AK$14,MATCH($E172,'BY-Demands'!$I$5:$I$14,0),FALSE)*HLOOKUP(REG_TRA_DEMANDS!$F172,DEMANDS!$H$2:$CL$25,MATCH($E172,DEMANDS!$F$2:$F$25,0),FALSE)/HLOOKUP(2018,DEMANDS!$H$2:$CL$25,MATCH($E172,DEMANDS!$F$2:$F$25,0),FALSE)</f>
        <v>0.17515692252378984</v>
      </c>
      <c r="V172" s="10">
        <f>HLOOKUP(REG_TRA_DEMANDS!V$3,'BY-Demands'!$J$5:$AK$14,MATCH($E172,'BY-Demands'!$I$5:$I$14,0),FALSE)*HLOOKUP(REG_TRA_DEMANDS!$F172,DEMANDS!$H$2:$CL$25,MATCH($E172,DEMANDS!$F$2:$F$25,0),FALSE)/HLOOKUP(2018,DEMANDS!$H$2:$CL$25,MATCH($E172,DEMANDS!$F$2:$F$25,0),FALSE)</f>
        <v>0.23111910094284016</v>
      </c>
      <c r="W172" s="10">
        <f>HLOOKUP(REG_TRA_DEMANDS!W$3,'BY-Demands'!$J$5:$AK$14,MATCH($E172,'BY-Demands'!$I$5:$I$14,0),FALSE)*HLOOKUP(REG_TRA_DEMANDS!$F172,DEMANDS!$H$2:$CL$25,MATCH($E172,DEMANDS!$F$2:$F$25,0),FALSE)/HLOOKUP(2018,DEMANDS!$H$2:$CL$25,MATCH($E172,DEMANDS!$F$2:$F$25,0),FALSE)</f>
        <v>0.18920438746598492</v>
      </c>
      <c r="X172" s="10">
        <f>HLOOKUP(REG_TRA_DEMANDS!X$3,'BY-Demands'!$J$5:$AK$14,MATCH($E172,'BY-Demands'!$I$5:$I$14,0),FALSE)*HLOOKUP(REG_TRA_DEMANDS!$F172,DEMANDS!$H$2:$CL$25,MATCH($E172,DEMANDS!$F$2:$F$25,0),FALSE)/HLOOKUP(2018,DEMANDS!$H$2:$CL$25,MATCH($E172,DEMANDS!$F$2:$F$25,0),FALSE)</f>
        <v>0.13776619003245485</v>
      </c>
      <c r="Y172" s="10">
        <f>HLOOKUP(REG_TRA_DEMANDS!Y$3,'BY-Demands'!$J$5:$AK$14,MATCH($E172,'BY-Demands'!$I$5:$I$14,0),FALSE)*HLOOKUP(REG_TRA_DEMANDS!$F172,DEMANDS!$H$2:$CL$25,MATCH($E172,DEMANDS!$F$2:$F$25,0),FALSE)/HLOOKUP(2018,DEMANDS!$H$2:$CL$25,MATCH($E172,DEMANDS!$F$2:$F$25,0),FALSE)</f>
        <v>0.30601559244073889</v>
      </c>
      <c r="Z172" s="10">
        <f>HLOOKUP(REG_TRA_DEMANDS!Z$3,'BY-Demands'!$J$5:$AK$14,MATCH($E172,'BY-Demands'!$I$5:$I$14,0),FALSE)*HLOOKUP(REG_TRA_DEMANDS!$F172,DEMANDS!$H$2:$CL$25,MATCH($E172,DEMANDS!$F$2:$F$25,0),FALSE)/HLOOKUP(2018,DEMANDS!$H$2:$CL$25,MATCH($E172,DEMANDS!$F$2:$F$25,0),FALSE)</f>
        <v>3.7999068597644826E-2</v>
      </c>
      <c r="AA172" s="10">
        <f>HLOOKUP(REG_TRA_DEMANDS!AA$3,'BY-Demands'!$J$5:$AK$14,MATCH($E172,'BY-Demands'!$I$5:$I$14,0),FALSE)*HLOOKUP(REG_TRA_DEMANDS!$F172,DEMANDS!$H$2:$CL$25,MATCH($E172,DEMANDS!$F$2:$F$25,0),FALSE)/HLOOKUP(2018,DEMANDS!$H$2:$CL$25,MATCH($E172,DEMANDS!$F$2:$F$25,0),FALSE)</f>
        <v>0.15476046827714474</v>
      </c>
      <c r="AB172" s="10">
        <f>HLOOKUP(REG_TRA_DEMANDS!AB$3,'BY-Demands'!$J$5:$AK$14,MATCH($E172,'BY-Demands'!$I$5:$I$14,0),FALSE)*HLOOKUP(REG_TRA_DEMANDS!$F172,DEMANDS!$H$2:$CL$25,MATCH($E172,DEMANDS!$F$2:$F$25,0),FALSE)/HLOOKUP(2018,DEMANDS!$H$2:$CL$25,MATCH($E172,DEMANDS!$F$2:$F$25,0),FALSE)</f>
        <v>7.6538880400898304E-2</v>
      </c>
      <c r="AC172" s="10">
        <f>HLOOKUP(REG_TRA_DEMANDS!AC$3,'BY-Demands'!$J$5:$AK$14,MATCH($E172,'BY-Demands'!$I$5:$I$14,0),FALSE)*HLOOKUP(REG_TRA_DEMANDS!$F172,DEMANDS!$H$2:$CL$25,MATCH($E172,DEMANDS!$F$2:$F$25,0),FALSE)/HLOOKUP(2018,DEMANDS!$H$2:$CL$25,MATCH($E172,DEMANDS!$F$2:$F$25,0),FALSE)</f>
        <v>7.7714048200806726E-2</v>
      </c>
      <c r="AD172" s="10">
        <f>HLOOKUP(REG_TRA_DEMANDS!AD$3,'BY-Demands'!$J$5:$AK$14,MATCH($E172,'BY-Demands'!$I$5:$I$14,0),FALSE)*HLOOKUP(REG_TRA_DEMANDS!$F172,DEMANDS!$H$2:$CL$25,MATCH($E172,DEMANDS!$F$2:$F$25,0),FALSE)/HLOOKUP(2018,DEMANDS!$H$2:$CL$25,MATCH($E172,DEMANDS!$F$2:$F$25,0),FALSE)</f>
        <v>9.0332575505373533E-2</v>
      </c>
      <c r="AE172" s="10">
        <f>HLOOKUP(REG_TRA_DEMANDS!AE$3,'BY-Demands'!$J$5:$AK$14,MATCH($E172,'BY-Demands'!$I$5:$I$14,0),FALSE)*HLOOKUP(REG_TRA_DEMANDS!$F172,DEMANDS!$H$2:$CL$25,MATCH($E172,DEMANDS!$F$2:$F$25,0),FALSE)/HLOOKUP(2018,DEMANDS!$H$2:$CL$25,MATCH($E172,DEMANDS!$F$2:$F$25,0),FALSE)</f>
        <v>0.18877629909487795</v>
      </c>
      <c r="AF172" s="10">
        <f>HLOOKUP(REG_TRA_DEMANDS!AF$3,'BY-Demands'!$J$5:$AK$14,MATCH($E172,'BY-Demands'!$I$5:$I$14,0),FALSE)*HLOOKUP(REG_TRA_DEMANDS!$F172,DEMANDS!$H$2:$CL$25,MATCH($E172,DEMANDS!$F$2:$F$25,0),FALSE)/HLOOKUP(2018,DEMANDS!$H$2:$CL$25,MATCH($E172,DEMANDS!$F$2:$F$25,0),FALSE)</f>
        <v>7.2793996533985203E-2</v>
      </c>
    </row>
    <row r="173" spans="4:32" x14ac:dyDescent="0.25">
      <c r="D173" s="1" t="s">
        <v>8</v>
      </c>
      <c r="E173" s="1" t="str">
        <f>DEMANDS!$F$23</f>
        <v>TOTH</v>
      </c>
      <c r="F173" s="1">
        <v>2027</v>
      </c>
      <c r="G173" s="10">
        <f>HLOOKUP(REG_TRA_DEMANDS!G$3,'BY-Demands'!$J$5:$AK$14,MATCH($E173,'BY-Demands'!$I$5:$I$14,0),FALSE)*HLOOKUP(REG_TRA_DEMANDS!$F173,DEMANDS!$H$2:$CL$25,MATCH($E173,DEMANDS!$F$2:$F$25,0),FALSE)/HLOOKUP(2018,DEMANDS!$H$2:$CL$25,MATCH($E173,DEMANDS!$F$2:$F$25,0),FALSE)</f>
        <v>3.6157878336715465E-2</v>
      </c>
      <c r="H173" s="10">
        <f>HLOOKUP(REG_TRA_DEMANDS!H$3,'BY-Demands'!$J$5:$AK$14,MATCH($E173,'BY-Demands'!$I$5:$I$14,0),FALSE)*HLOOKUP(REG_TRA_DEMANDS!$F173,DEMANDS!$H$2:$CL$25,MATCH($E173,DEMANDS!$F$2:$F$25,0),FALSE)/HLOOKUP(2018,DEMANDS!$H$2:$CL$25,MATCH($E173,DEMANDS!$F$2:$F$25,0),FALSE)</f>
        <v>0.85571634226583948</v>
      </c>
      <c r="I173" s="10">
        <f>HLOOKUP(REG_TRA_DEMANDS!I$3,'BY-Demands'!$J$5:$AK$14,MATCH($E173,'BY-Demands'!$I$5:$I$14,0),FALSE)*HLOOKUP(REG_TRA_DEMANDS!$F173,DEMANDS!$H$2:$CL$25,MATCH($E173,DEMANDS!$F$2:$F$25,0),FALSE)/HLOOKUP(2018,DEMANDS!$H$2:$CL$25,MATCH($E173,DEMANDS!$F$2:$F$25,0),FALSE)</f>
        <v>0.14131371744243212</v>
      </c>
      <c r="J173" s="10">
        <f>HLOOKUP(REG_TRA_DEMANDS!J$3,'BY-Demands'!$J$5:$AK$14,MATCH($E173,'BY-Demands'!$I$5:$I$14,0),FALSE)*HLOOKUP(REG_TRA_DEMANDS!$F173,DEMANDS!$H$2:$CL$25,MATCH($E173,DEMANDS!$F$2:$F$25,0),FALSE)/HLOOKUP(2018,DEMANDS!$H$2:$CL$25,MATCH($E173,DEMANDS!$F$2:$F$25,0),FALSE)</f>
        <v>6.3022879630242293E-2</v>
      </c>
      <c r="K173" s="10">
        <f>HLOOKUP(REG_TRA_DEMANDS!K$3,'BY-Demands'!$J$5:$AK$14,MATCH($E173,'BY-Demands'!$I$5:$I$14,0),FALSE)*HLOOKUP(REG_TRA_DEMANDS!$F173,DEMANDS!$H$2:$CL$25,MATCH($E173,DEMANDS!$F$2:$F$25,0),FALSE)/HLOOKUP(2018,DEMANDS!$H$2:$CL$25,MATCH($E173,DEMANDS!$F$2:$F$25,0),FALSE)</f>
        <v>5.3791607909168718E-2</v>
      </c>
      <c r="L173" s="10">
        <f>HLOOKUP(REG_TRA_DEMANDS!L$3,'BY-Demands'!$J$5:$AK$14,MATCH($E173,'BY-Demands'!$I$5:$I$14,0),FALSE)*HLOOKUP(REG_TRA_DEMANDS!$F173,DEMANDS!$H$2:$CL$25,MATCH($E173,DEMANDS!$F$2:$F$25,0),FALSE)/HLOOKUP(2018,DEMANDS!$H$2:$CL$25,MATCH($E173,DEMANDS!$F$2:$F$25,0),FALSE)</f>
        <v>2.5958704441378745E-2</v>
      </c>
      <c r="M173" s="10">
        <f>HLOOKUP(REG_TRA_DEMANDS!M$3,'BY-Demands'!$J$5:$AK$14,MATCH($E173,'BY-Demands'!$I$5:$I$14,0),FALSE)*HLOOKUP(REG_TRA_DEMANDS!$F173,DEMANDS!$H$2:$CL$25,MATCH($E173,DEMANDS!$F$2:$F$25,0),FALSE)/HLOOKUP(2018,DEMANDS!$H$2:$CL$25,MATCH($E173,DEMANDS!$F$2:$F$25,0),FALSE)</f>
        <v>8.1855055005080543E-2</v>
      </c>
      <c r="N173" s="10">
        <f>HLOOKUP(REG_TRA_DEMANDS!N$3,'BY-Demands'!$J$5:$AK$14,MATCH($E173,'BY-Demands'!$I$5:$I$14,0),FALSE)*HLOOKUP(REG_TRA_DEMANDS!$F173,DEMANDS!$H$2:$CL$25,MATCH($E173,DEMANDS!$F$2:$F$25,0),FALSE)/HLOOKUP(2018,DEMANDS!$H$2:$CL$25,MATCH($E173,DEMANDS!$F$2:$F$25,0),FALSE)</f>
        <v>0.12387369532611424</v>
      </c>
      <c r="O173" s="10">
        <f>HLOOKUP(REG_TRA_DEMANDS!O$3,'BY-Demands'!$J$5:$AK$14,MATCH($E173,'BY-Demands'!$I$5:$I$14,0),FALSE)*HLOOKUP(REG_TRA_DEMANDS!$F173,DEMANDS!$H$2:$CL$25,MATCH($E173,DEMANDS!$F$2:$F$25,0),FALSE)/HLOOKUP(2018,DEMANDS!$H$2:$CL$25,MATCH($E173,DEMANDS!$F$2:$F$25,0),FALSE)</f>
        <v>4.9513531107438377E-2</v>
      </c>
      <c r="P173" s="10">
        <f>HLOOKUP(REG_TRA_DEMANDS!P$3,'BY-Demands'!$J$5:$AK$14,MATCH($E173,'BY-Demands'!$I$5:$I$14,0),FALSE)*HLOOKUP(REG_TRA_DEMANDS!$F173,DEMANDS!$H$2:$CL$25,MATCH($E173,DEMANDS!$F$2:$F$25,0),FALSE)/HLOOKUP(2018,DEMANDS!$H$2:$CL$25,MATCH($E173,DEMANDS!$F$2:$F$25,0),FALSE)</f>
        <v>5.637839633159264E-2</v>
      </c>
      <c r="Q173" s="10">
        <f>HLOOKUP(REG_TRA_DEMANDS!Q$3,'BY-Demands'!$J$5:$AK$14,MATCH($E173,'BY-Demands'!$I$5:$I$14,0),FALSE)*HLOOKUP(REG_TRA_DEMANDS!$F173,DEMANDS!$H$2:$CL$25,MATCH($E173,DEMANDS!$F$2:$F$25,0),FALSE)/HLOOKUP(2018,DEMANDS!$H$2:$CL$25,MATCH($E173,DEMANDS!$F$2:$F$25,0),FALSE)</f>
        <v>9.508940245081357E-2</v>
      </c>
      <c r="R173" s="10">
        <f>HLOOKUP(REG_TRA_DEMANDS!R$3,'BY-Demands'!$J$5:$AK$14,MATCH($E173,'BY-Demands'!$I$5:$I$14,0),FALSE)*HLOOKUP(REG_TRA_DEMANDS!$F173,DEMANDS!$H$2:$CL$25,MATCH($E173,DEMANDS!$F$2:$F$25,0),FALSE)/HLOOKUP(2018,DEMANDS!$H$2:$CL$25,MATCH($E173,DEMANDS!$F$2:$F$25,0),FALSE)</f>
        <v>9.0455030951076806E-2</v>
      </c>
      <c r="S173" s="10">
        <f>HLOOKUP(REG_TRA_DEMANDS!S$3,'BY-Demands'!$J$5:$AK$14,MATCH($E173,'BY-Demands'!$I$5:$I$14,0),FALSE)*HLOOKUP(REG_TRA_DEMANDS!$F173,DEMANDS!$H$2:$CL$25,MATCH($E173,DEMANDS!$F$2:$F$25,0),FALSE)/HLOOKUP(2018,DEMANDS!$H$2:$CL$25,MATCH($E173,DEMANDS!$F$2:$F$25,0),FALSE)</f>
        <v>7.5461438739786543E-2</v>
      </c>
      <c r="T173" s="10">
        <f>HLOOKUP(REG_TRA_DEMANDS!T$3,'BY-Demands'!$J$5:$AK$14,MATCH($E173,'BY-Demands'!$I$5:$I$14,0),FALSE)*HLOOKUP(REG_TRA_DEMANDS!$F173,DEMANDS!$H$2:$CL$25,MATCH($E173,DEMANDS!$F$2:$F$25,0),FALSE)/HLOOKUP(2018,DEMANDS!$H$2:$CL$25,MATCH($E173,DEMANDS!$F$2:$F$25,0),FALSE)</f>
        <v>0.34477894851570412</v>
      </c>
      <c r="U173" s="10">
        <f>HLOOKUP(REG_TRA_DEMANDS!U$3,'BY-Demands'!$J$5:$AK$14,MATCH($E173,'BY-Demands'!$I$5:$I$14,0),FALSE)*HLOOKUP(REG_TRA_DEMANDS!$F173,DEMANDS!$H$2:$CL$25,MATCH($E173,DEMANDS!$F$2:$F$25,0),FALSE)/HLOOKUP(2018,DEMANDS!$H$2:$CL$25,MATCH($E173,DEMANDS!$F$2:$F$25,0),FALSE)</f>
        <v>9.3809663027493162E-2</v>
      </c>
      <c r="V173" s="10">
        <f>HLOOKUP(REG_TRA_DEMANDS!V$3,'BY-Demands'!$J$5:$AK$14,MATCH($E173,'BY-Demands'!$I$5:$I$14,0),FALSE)*HLOOKUP(REG_TRA_DEMANDS!$F173,DEMANDS!$H$2:$CL$25,MATCH($E173,DEMANDS!$F$2:$F$25,0),FALSE)/HLOOKUP(2018,DEMANDS!$H$2:$CL$25,MATCH($E173,DEMANDS!$F$2:$F$25,0),FALSE)</f>
        <v>0.1237816048961483</v>
      </c>
      <c r="W173" s="10">
        <f>HLOOKUP(REG_TRA_DEMANDS!W$3,'BY-Demands'!$J$5:$AK$14,MATCH($E173,'BY-Demands'!$I$5:$I$14,0),FALSE)*HLOOKUP(REG_TRA_DEMANDS!$F173,DEMANDS!$H$2:$CL$25,MATCH($E173,DEMANDS!$F$2:$F$25,0),FALSE)/HLOOKUP(2018,DEMANDS!$H$2:$CL$25,MATCH($E173,DEMANDS!$F$2:$F$25,0),FALSE)</f>
        <v>0.10133313360250776</v>
      </c>
      <c r="X173" s="10">
        <f>HLOOKUP(REG_TRA_DEMANDS!X$3,'BY-Demands'!$J$5:$AK$14,MATCH($E173,'BY-Demands'!$I$5:$I$14,0),FALSE)*HLOOKUP(REG_TRA_DEMANDS!$F173,DEMANDS!$H$2:$CL$25,MATCH($E173,DEMANDS!$F$2:$F$25,0),FALSE)/HLOOKUP(2018,DEMANDS!$H$2:$CL$25,MATCH($E173,DEMANDS!$F$2:$F$25,0),FALSE)</f>
        <v>7.3784122701578442E-2</v>
      </c>
      <c r="Y173" s="10">
        <f>HLOOKUP(REG_TRA_DEMANDS!Y$3,'BY-Demands'!$J$5:$AK$14,MATCH($E173,'BY-Demands'!$I$5:$I$14,0),FALSE)*HLOOKUP(REG_TRA_DEMANDS!$F173,DEMANDS!$H$2:$CL$25,MATCH($E173,DEMANDS!$F$2:$F$25,0),FALSE)/HLOOKUP(2018,DEMANDS!$H$2:$CL$25,MATCH($E173,DEMANDS!$F$2:$F$25,0),FALSE)</f>
        <v>0.16389429087009325</v>
      </c>
      <c r="Z173" s="10">
        <f>HLOOKUP(REG_TRA_DEMANDS!Z$3,'BY-Demands'!$J$5:$AK$14,MATCH($E173,'BY-Demands'!$I$5:$I$14,0),FALSE)*HLOOKUP(REG_TRA_DEMANDS!$F173,DEMANDS!$H$2:$CL$25,MATCH($E173,DEMANDS!$F$2:$F$25,0),FALSE)/HLOOKUP(2018,DEMANDS!$H$2:$CL$25,MATCH($E173,DEMANDS!$F$2:$F$25,0),FALSE)</f>
        <v>2.035134991607028E-2</v>
      </c>
      <c r="AA173" s="10">
        <f>HLOOKUP(REG_TRA_DEMANDS!AA$3,'BY-Demands'!$J$5:$AK$14,MATCH($E173,'BY-Demands'!$I$5:$I$14,0),FALSE)*HLOOKUP(REG_TRA_DEMANDS!$F173,DEMANDS!$H$2:$CL$25,MATCH($E173,DEMANDS!$F$2:$F$25,0),FALSE)/HLOOKUP(2018,DEMANDS!$H$2:$CL$25,MATCH($E173,DEMANDS!$F$2:$F$25,0),FALSE)</f>
        <v>8.2885832714285984E-2</v>
      </c>
      <c r="AB173" s="10">
        <f>HLOOKUP(REG_TRA_DEMANDS!AB$3,'BY-Demands'!$J$5:$AK$14,MATCH($E173,'BY-Demands'!$I$5:$I$14,0),FALSE)*HLOOKUP(REG_TRA_DEMANDS!$F173,DEMANDS!$H$2:$CL$25,MATCH($E173,DEMANDS!$F$2:$F$25,0),FALSE)/HLOOKUP(2018,DEMANDS!$H$2:$CL$25,MATCH($E173,DEMANDS!$F$2:$F$25,0),FALSE)</f>
        <v>4.0992308356723219E-2</v>
      </c>
      <c r="AC173" s="10">
        <f>HLOOKUP(REG_TRA_DEMANDS!AC$3,'BY-Demands'!$J$5:$AK$14,MATCH($E173,'BY-Demands'!$I$5:$I$14,0),FALSE)*HLOOKUP(REG_TRA_DEMANDS!$F173,DEMANDS!$H$2:$CL$25,MATCH($E173,DEMANDS!$F$2:$F$25,0),FALSE)/HLOOKUP(2018,DEMANDS!$H$2:$CL$25,MATCH($E173,DEMANDS!$F$2:$F$25,0),FALSE)</f>
        <v>4.1621698812559733E-2</v>
      </c>
      <c r="AD173" s="10">
        <f>HLOOKUP(REG_TRA_DEMANDS!AD$3,'BY-Demands'!$J$5:$AK$14,MATCH($E173,'BY-Demands'!$I$5:$I$14,0),FALSE)*HLOOKUP(REG_TRA_DEMANDS!$F173,DEMANDS!$H$2:$CL$25,MATCH($E173,DEMANDS!$F$2:$F$25,0),FALSE)/HLOOKUP(2018,DEMANDS!$H$2:$CL$25,MATCH($E173,DEMANDS!$F$2:$F$25,0),FALSE)</f>
        <v>4.8379866159236305E-2</v>
      </c>
      <c r="AE173" s="10">
        <f>HLOOKUP(REG_TRA_DEMANDS!AE$3,'BY-Demands'!$J$5:$AK$14,MATCH($E173,'BY-Demands'!$I$5:$I$14,0),FALSE)*HLOOKUP(REG_TRA_DEMANDS!$F173,DEMANDS!$H$2:$CL$25,MATCH($E173,DEMANDS!$F$2:$F$25,0),FALSE)/HLOOKUP(2018,DEMANDS!$H$2:$CL$25,MATCH($E173,DEMANDS!$F$2:$F$25,0),FALSE)</f>
        <v>0.10110386018721311</v>
      </c>
      <c r="AF173" s="10">
        <f>HLOOKUP(REG_TRA_DEMANDS!AF$3,'BY-Demands'!$J$5:$AK$14,MATCH($E173,'BY-Demands'!$I$5:$I$14,0),FALSE)*HLOOKUP(REG_TRA_DEMANDS!$F173,DEMANDS!$H$2:$CL$25,MATCH($E173,DEMANDS!$F$2:$F$25,0),FALSE)/HLOOKUP(2018,DEMANDS!$H$2:$CL$25,MATCH($E173,DEMANDS!$F$2:$F$25,0),FALSE)</f>
        <v>3.8986642302705286E-2</v>
      </c>
    </row>
    <row r="174" spans="4:32" x14ac:dyDescent="0.25">
      <c r="D174" s="1" t="s">
        <v>8</v>
      </c>
      <c r="E174" s="1" t="str">
        <f>DEMANDS!$F$23</f>
        <v>TOTH</v>
      </c>
      <c r="F174" s="1">
        <v>2028</v>
      </c>
      <c r="G174" s="10">
        <f>HLOOKUP(REG_TRA_DEMANDS!G$3,'BY-Demands'!$J$5:$AK$14,MATCH($E174,'BY-Demands'!$I$5:$I$14,0),FALSE)*HLOOKUP(REG_TRA_DEMANDS!$F174,DEMANDS!$H$2:$CL$25,MATCH($E174,DEMANDS!$F$2:$F$25,0),FALSE)/HLOOKUP(2018,DEMANDS!$H$2:$CL$25,MATCH($E174,DEMANDS!$F$2:$F$25,0),FALSE)</f>
        <v>1.6682980621878153E-2</v>
      </c>
      <c r="H174" s="10">
        <f>HLOOKUP(REG_TRA_DEMANDS!H$3,'BY-Demands'!$J$5:$AK$14,MATCH($E174,'BY-Demands'!$I$5:$I$14,0),FALSE)*HLOOKUP(REG_TRA_DEMANDS!$F174,DEMANDS!$H$2:$CL$25,MATCH($E174,DEMANDS!$F$2:$F$25,0),FALSE)/HLOOKUP(2018,DEMANDS!$H$2:$CL$25,MATCH($E174,DEMANDS!$F$2:$F$25,0),FALSE)</f>
        <v>0.39482126199173051</v>
      </c>
      <c r="I174" s="10">
        <f>HLOOKUP(REG_TRA_DEMANDS!I$3,'BY-Demands'!$J$5:$AK$14,MATCH($E174,'BY-Demands'!$I$5:$I$14,0),FALSE)*HLOOKUP(REG_TRA_DEMANDS!$F174,DEMANDS!$H$2:$CL$25,MATCH($E174,DEMANDS!$F$2:$F$25,0),FALSE)/HLOOKUP(2018,DEMANDS!$H$2:$CL$25,MATCH($E174,DEMANDS!$F$2:$F$25,0),FALSE)</f>
        <v>6.5201115722096192E-2</v>
      </c>
      <c r="J174" s="10">
        <f>HLOOKUP(REG_TRA_DEMANDS!J$3,'BY-Demands'!$J$5:$AK$14,MATCH($E174,'BY-Demands'!$I$5:$I$14,0),FALSE)*HLOOKUP(REG_TRA_DEMANDS!$F174,DEMANDS!$H$2:$CL$25,MATCH($E174,DEMANDS!$F$2:$F$25,0),FALSE)/HLOOKUP(2018,DEMANDS!$H$2:$CL$25,MATCH($E174,DEMANDS!$F$2:$F$25,0),FALSE)</f>
        <v>2.9078295740009398E-2</v>
      </c>
      <c r="K174" s="10">
        <f>HLOOKUP(REG_TRA_DEMANDS!K$3,'BY-Demands'!$J$5:$AK$14,MATCH($E174,'BY-Demands'!$I$5:$I$14,0),FALSE)*HLOOKUP(REG_TRA_DEMANDS!$F174,DEMANDS!$H$2:$CL$25,MATCH($E174,DEMANDS!$F$2:$F$25,0),FALSE)/HLOOKUP(2018,DEMANDS!$H$2:$CL$25,MATCH($E174,DEMANDS!$F$2:$F$25,0),FALSE)</f>
        <v>2.4819054481332387E-2</v>
      </c>
      <c r="L174" s="10">
        <f>HLOOKUP(REG_TRA_DEMANDS!L$3,'BY-Demands'!$J$5:$AK$14,MATCH($E174,'BY-Demands'!$I$5:$I$14,0),FALSE)*HLOOKUP(REG_TRA_DEMANDS!$F174,DEMANDS!$H$2:$CL$25,MATCH($E174,DEMANDS!$F$2:$F$25,0),FALSE)/HLOOKUP(2018,DEMANDS!$H$2:$CL$25,MATCH($E174,DEMANDS!$F$2:$F$25,0),FALSE)</f>
        <v>1.1977156378803261E-2</v>
      </c>
      <c r="M174" s="10">
        <f>HLOOKUP(REG_TRA_DEMANDS!M$3,'BY-Demands'!$J$5:$AK$14,MATCH($E174,'BY-Demands'!$I$5:$I$14,0),FALSE)*HLOOKUP(REG_TRA_DEMANDS!$F174,DEMANDS!$H$2:$CL$25,MATCH($E174,DEMANDS!$F$2:$F$25,0),FALSE)/HLOOKUP(2018,DEMANDS!$H$2:$CL$25,MATCH($E174,DEMANDS!$F$2:$F$25,0),FALSE)</f>
        <v>3.7767323727783117E-2</v>
      </c>
      <c r="N174" s="10">
        <f>HLOOKUP(REG_TRA_DEMANDS!N$3,'BY-Demands'!$J$5:$AK$14,MATCH($E174,'BY-Demands'!$I$5:$I$14,0),FALSE)*HLOOKUP(REG_TRA_DEMANDS!$F174,DEMANDS!$H$2:$CL$25,MATCH($E174,DEMANDS!$F$2:$F$25,0),FALSE)/HLOOKUP(2018,DEMANDS!$H$2:$CL$25,MATCH($E174,DEMANDS!$F$2:$F$25,0),FALSE)</f>
        <v>5.7154417066212403E-2</v>
      </c>
      <c r="O174" s="10">
        <f>HLOOKUP(REG_TRA_DEMANDS!O$3,'BY-Demands'!$J$5:$AK$14,MATCH($E174,'BY-Demands'!$I$5:$I$14,0),FALSE)*HLOOKUP(REG_TRA_DEMANDS!$F174,DEMANDS!$H$2:$CL$25,MATCH($E174,DEMANDS!$F$2:$F$25,0),FALSE)/HLOOKUP(2018,DEMANDS!$H$2:$CL$25,MATCH($E174,DEMANDS!$F$2:$F$25,0),FALSE)</f>
        <v>2.2845181132969961E-2</v>
      </c>
      <c r="P174" s="10">
        <f>HLOOKUP(REG_TRA_DEMANDS!P$3,'BY-Demands'!$J$5:$AK$14,MATCH($E174,'BY-Demands'!$I$5:$I$14,0),FALSE)*HLOOKUP(REG_TRA_DEMANDS!$F174,DEMANDS!$H$2:$CL$25,MATCH($E174,DEMANDS!$F$2:$F$25,0),FALSE)/HLOOKUP(2018,DEMANDS!$H$2:$CL$25,MATCH($E174,DEMANDS!$F$2:$F$25,0),FALSE)</f>
        <v>2.6012579740815778E-2</v>
      </c>
      <c r="Q174" s="10">
        <f>HLOOKUP(REG_TRA_DEMANDS!Q$3,'BY-Demands'!$J$5:$AK$14,MATCH($E174,'BY-Demands'!$I$5:$I$14,0),FALSE)*HLOOKUP(REG_TRA_DEMANDS!$F174,DEMANDS!$H$2:$CL$25,MATCH($E174,DEMANDS!$F$2:$F$25,0),FALSE)/HLOOKUP(2018,DEMANDS!$H$2:$CL$25,MATCH($E174,DEMANDS!$F$2:$F$25,0),FALSE)</f>
        <v>4.3873554849097926E-2</v>
      </c>
      <c r="R174" s="10">
        <f>HLOOKUP(REG_TRA_DEMANDS!R$3,'BY-Demands'!$J$5:$AK$14,MATCH($E174,'BY-Demands'!$I$5:$I$14,0),FALSE)*HLOOKUP(REG_TRA_DEMANDS!$F174,DEMANDS!$H$2:$CL$25,MATCH($E174,DEMANDS!$F$2:$F$25,0),FALSE)/HLOOKUP(2018,DEMANDS!$H$2:$CL$25,MATCH($E174,DEMANDS!$F$2:$F$25,0),FALSE)</f>
        <v>4.1735289732856708E-2</v>
      </c>
      <c r="S174" s="10">
        <f>HLOOKUP(REG_TRA_DEMANDS!S$3,'BY-Demands'!$J$5:$AK$14,MATCH($E174,'BY-Demands'!$I$5:$I$14,0),FALSE)*HLOOKUP(REG_TRA_DEMANDS!$F174,DEMANDS!$H$2:$CL$25,MATCH($E174,DEMANDS!$F$2:$F$25,0),FALSE)/HLOOKUP(2018,DEMANDS!$H$2:$CL$25,MATCH($E174,DEMANDS!$F$2:$F$25,0),FALSE)</f>
        <v>3.4817355943049591E-2</v>
      </c>
      <c r="T174" s="10">
        <f>HLOOKUP(REG_TRA_DEMANDS!T$3,'BY-Demands'!$J$5:$AK$14,MATCH($E174,'BY-Demands'!$I$5:$I$14,0),FALSE)*HLOOKUP(REG_TRA_DEMANDS!$F174,DEMANDS!$H$2:$CL$25,MATCH($E174,DEMANDS!$F$2:$F$25,0),FALSE)/HLOOKUP(2018,DEMANDS!$H$2:$CL$25,MATCH($E174,DEMANDS!$F$2:$F$25,0),FALSE)</f>
        <v>0.15907848528486188</v>
      </c>
      <c r="U174" s="10">
        <f>HLOOKUP(REG_TRA_DEMANDS!U$3,'BY-Demands'!$J$5:$AK$14,MATCH($E174,'BY-Demands'!$I$5:$I$14,0),FALSE)*HLOOKUP(REG_TRA_DEMANDS!$F174,DEMANDS!$H$2:$CL$25,MATCH($E174,DEMANDS!$F$2:$F$25,0),FALSE)/HLOOKUP(2018,DEMANDS!$H$2:$CL$25,MATCH($E174,DEMANDS!$F$2:$F$25,0),FALSE)</f>
        <v>4.328309243862434E-2</v>
      </c>
      <c r="V174" s="10">
        <f>HLOOKUP(REG_TRA_DEMANDS!V$3,'BY-Demands'!$J$5:$AK$14,MATCH($E174,'BY-Demands'!$I$5:$I$14,0),FALSE)*HLOOKUP(REG_TRA_DEMANDS!$F174,DEMANDS!$H$2:$CL$25,MATCH($E174,DEMANDS!$F$2:$F$25,0),FALSE)/HLOOKUP(2018,DEMANDS!$H$2:$CL$25,MATCH($E174,DEMANDS!$F$2:$F$25,0),FALSE)</f>
        <v>5.7111927215334674E-2</v>
      </c>
      <c r="W174" s="10">
        <f>HLOOKUP(REG_TRA_DEMANDS!W$3,'BY-Demands'!$J$5:$AK$14,MATCH($E174,'BY-Demands'!$I$5:$I$14,0),FALSE)*HLOOKUP(REG_TRA_DEMANDS!$F174,DEMANDS!$H$2:$CL$25,MATCH($E174,DEMANDS!$F$2:$F$25,0),FALSE)/HLOOKUP(2018,DEMANDS!$H$2:$CL$25,MATCH($E174,DEMANDS!$F$2:$F$25,0),FALSE)</f>
        <v>4.6754366738609728E-2</v>
      </c>
      <c r="X174" s="10">
        <f>HLOOKUP(REG_TRA_DEMANDS!X$3,'BY-Demands'!$J$5:$AK$14,MATCH($E174,'BY-Demands'!$I$5:$I$14,0),FALSE)*HLOOKUP(REG_TRA_DEMANDS!$F174,DEMANDS!$H$2:$CL$25,MATCH($E174,DEMANDS!$F$2:$F$25,0),FALSE)/HLOOKUP(2018,DEMANDS!$H$2:$CL$25,MATCH($E174,DEMANDS!$F$2:$F$25,0),FALSE)</f>
        <v>3.4043454590165813E-2</v>
      </c>
      <c r="Y174" s="10">
        <f>HLOOKUP(REG_TRA_DEMANDS!Y$3,'BY-Demands'!$J$5:$AK$14,MATCH($E174,'BY-Demands'!$I$5:$I$14,0),FALSE)*HLOOKUP(REG_TRA_DEMANDS!$F174,DEMANDS!$H$2:$CL$25,MATCH($E174,DEMANDS!$F$2:$F$25,0),FALSE)/HLOOKUP(2018,DEMANDS!$H$2:$CL$25,MATCH($E174,DEMANDS!$F$2:$F$25,0),FALSE)</f>
        <v>7.5619627157321817E-2</v>
      </c>
      <c r="Z174" s="10">
        <f>HLOOKUP(REG_TRA_DEMANDS!Z$3,'BY-Demands'!$J$5:$AK$14,MATCH($E174,'BY-Demands'!$I$5:$I$14,0),FALSE)*HLOOKUP(REG_TRA_DEMANDS!$F174,DEMANDS!$H$2:$CL$25,MATCH($E174,DEMANDS!$F$2:$F$25,0),FALSE)/HLOOKUP(2018,DEMANDS!$H$2:$CL$25,MATCH($E174,DEMANDS!$F$2:$F$25,0),FALSE)</f>
        <v>9.3899640105294876E-3</v>
      </c>
      <c r="AA174" s="10">
        <f>HLOOKUP(REG_TRA_DEMANDS!AA$3,'BY-Demands'!$J$5:$AK$14,MATCH($E174,'BY-Demands'!$I$5:$I$14,0),FALSE)*HLOOKUP(REG_TRA_DEMANDS!$F174,DEMANDS!$H$2:$CL$25,MATCH($E174,DEMANDS!$F$2:$F$25,0),FALSE)/HLOOKUP(2018,DEMANDS!$H$2:$CL$25,MATCH($E174,DEMANDS!$F$2:$F$25,0),FALSE)</f>
        <v>3.8242917024159592E-2</v>
      </c>
      <c r="AB174" s="10">
        <f>HLOOKUP(REG_TRA_DEMANDS!AB$3,'BY-Demands'!$J$5:$AK$14,MATCH($E174,'BY-Demands'!$I$5:$I$14,0),FALSE)*HLOOKUP(REG_TRA_DEMANDS!$F174,DEMANDS!$H$2:$CL$25,MATCH($E174,DEMANDS!$F$2:$F$25,0),FALSE)/HLOOKUP(2018,DEMANDS!$H$2:$CL$25,MATCH($E174,DEMANDS!$F$2:$F$25,0),FALSE)</f>
        <v>1.8913551276233138E-2</v>
      </c>
      <c r="AC174" s="10">
        <f>HLOOKUP(REG_TRA_DEMANDS!AC$3,'BY-Demands'!$J$5:$AK$14,MATCH($E174,'BY-Demands'!$I$5:$I$14,0),FALSE)*HLOOKUP(REG_TRA_DEMANDS!$F174,DEMANDS!$H$2:$CL$25,MATCH($E174,DEMANDS!$F$2:$F$25,0),FALSE)/HLOOKUP(2018,DEMANDS!$H$2:$CL$25,MATCH($E174,DEMANDS!$F$2:$F$25,0),FALSE)</f>
        <v>1.9203947429473511E-2</v>
      </c>
      <c r="AD174" s="10">
        <f>HLOOKUP(REG_TRA_DEMANDS!AD$3,'BY-Demands'!$J$5:$AK$14,MATCH($E174,'BY-Demands'!$I$5:$I$14,0),FALSE)*HLOOKUP(REG_TRA_DEMANDS!$F174,DEMANDS!$H$2:$CL$25,MATCH($E174,DEMANDS!$F$2:$F$25,0),FALSE)/HLOOKUP(2018,DEMANDS!$H$2:$CL$25,MATCH($E174,DEMANDS!$F$2:$F$25,0),FALSE)</f>
        <v>2.2322116416992058E-2</v>
      </c>
      <c r="AE174" s="10">
        <f>HLOOKUP(REG_TRA_DEMANDS!AE$3,'BY-Demands'!$J$5:$AK$14,MATCH($E174,'BY-Demands'!$I$5:$I$14,0),FALSE)*HLOOKUP(REG_TRA_DEMANDS!$F174,DEMANDS!$H$2:$CL$25,MATCH($E174,DEMANDS!$F$2:$F$25,0),FALSE)/HLOOKUP(2018,DEMANDS!$H$2:$CL$25,MATCH($E174,DEMANDS!$F$2:$F$25,0),FALSE)</f>
        <v>4.664858166159682E-2</v>
      </c>
      <c r="AF174" s="10">
        <f>HLOOKUP(REG_TRA_DEMANDS!AF$3,'BY-Demands'!$J$5:$AK$14,MATCH($E174,'BY-Demands'!$I$5:$I$14,0),FALSE)*HLOOKUP(REG_TRA_DEMANDS!$F174,DEMANDS!$H$2:$CL$25,MATCH($E174,DEMANDS!$F$2:$F$25,0),FALSE)/HLOOKUP(2018,DEMANDS!$H$2:$CL$25,MATCH($E174,DEMANDS!$F$2:$F$25,0),FALSE)</f>
        <v>1.798815162746106E-2</v>
      </c>
    </row>
    <row r="175" spans="4:32" x14ac:dyDescent="0.25">
      <c r="D175" s="1" t="s">
        <v>8</v>
      </c>
      <c r="E175" s="1" t="str">
        <f>DEMANDS!$F$23</f>
        <v>TOTH</v>
      </c>
      <c r="F175" s="1">
        <v>2029</v>
      </c>
      <c r="G175" s="10">
        <f>HLOOKUP(REG_TRA_DEMANDS!G$3,'BY-Demands'!$J$5:$AK$14,MATCH($E175,'BY-Demands'!$I$5:$I$14,0),FALSE)*HLOOKUP(REG_TRA_DEMANDS!$F175,DEMANDS!$H$2:$CL$25,MATCH($E175,DEMANDS!$F$2:$F$25,0),FALSE)/HLOOKUP(2018,DEMANDS!$H$2:$CL$25,MATCH($E175,DEMANDS!$F$2:$F$25,0),FALSE)</f>
        <v>6.9594444650572657E-3</v>
      </c>
      <c r="H175" s="10">
        <f>HLOOKUP(REG_TRA_DEMANDS!H$3,'BY-Demands'!$J$5:$AK$14,MATCH($E175,'BY-Demands'!$I$5:$I$14,0),FALSE)*HLOOKUP(REG_TRA_DEMANDS!$F175,DEMANDS!$H$2:$CL$25,MATCH($E175,DEMANDS!$F$2:$F$25,0),FALSE)/HLOOKUP(2018,DEMANDS!$H$2:$CL$25,MATCH($E175,DEMANDS!$F$2:$F$25,0),FALSE)</f>
        <v>0.16470298136364653</v>
      </c>
      <c r="I175" s="10">
        <f>HLOOKUP(REG_TRA_DEMANDS!I$3,'BY-Demands'!$J$5:$AK$14,MATCH($E175,'BY-Demands'!$I$5:$I$14,0),FALSE)*HLOOKUP(REG_TRA_DEMANDS!$F175,DEMANDS!$H$2:$CL$25,MATCH($E175,DEMANDS!$F$2:$F$25,0),FALSE)/HLOOKUP(2018,DEMANDS!$H$2:$CL$25,MATCH($E175,DEMANDS!$F$2:$F$25,0),FALSE)</f>
        <v>2.7199189054540565E-2</v>
      </c>
      <c r="J175" s="10">
        <f>HLOOKUP(REG_TRA_DEMANDS!J$3,'BY-Demands'!$J$5:$AK$14,MATCH($E175,'BY-Demands'!$I$5:$I$14,0),FALSE)*HLOOKUP(REG_TRA_DEMANDS!$F175,DEMANDS!$H$2:$CL$25,MATCH($E175,DEMANDS!$F$2:$F$25,0),FALSE)/HLOOKUP(2018,DEMANDS!$H$2:$CL$25,MATCH($E175,DEMANDS!$F$2:$F$25,0),FALSE)</f>
        <v>1.2130253515712843E-2</v>
      </c>
      <c r="K175" s="10">
        <f>HLOOKUP(REG_TRA_DEMANDS!K$3,'BY-Demands'!$J$5:$AK$14,MATCH($E175,'BY-Demands'!$I$5:$I$14,0),FALSE)*HLOOKUP(REG_TRA_DEMANDS!$F175,DEMANDS!$H$2:$CL$25,MATCH($E175,DEMANDS!$F$2:$F$25,0),FALSE)/HLOOKUP(2018,DEMANDS!$H$2:$CL$25,MATCH($E175,DEMANDS!$F$2:$F$25,0),FALSE)</f>
        <v>1.0353475512136513E-2</v>
      </c>
      <c r="L175" s="10">
        <f>HLOOKUP(REG_TRA_DEMANDS!L$3,'BY-Demands'!$J$5:$AK$14,MATCH($E175,'BY-Demands'!$I$5:$I$14,0),FALSE)*HLOOKUP(REG_TRA_DEMANDS!$F175,DEMANDS!$H$2:$CL$25,MATCH($E175,DEMANDS!$F$2:$F$25,0),FALSE)/HLOOKUP(2018,DEMANDS!$H$2:$CL$25,MATCH($E175,DEMANDS!$F$2:$F$25,0),FALSE)</f>
        <v>4.9963706460388934E-3</v>
      </c>
      <c r="M175" s="10">
        <f>HLOOKUP(REG_TRA_DEMANDS!M$3,'BY-Demands'!$J$5:$AK$14,MATCH($E175,'BY-Demands'!$I$5:$I$14,0),FALSE)*HLOOKUP(REG_TRA_DEMANDS!$F175,DEMANDS!$H$2:$CL$25,MATCH($E175,DEMANDS!$F$2:$F$25,0),FALSE)/HLOOKUP(2018,DEMANDS!$H$2:$CL$25,MATCH($E175,DEMANDS!$F$2:$F$25,0),FALSE)</f>
        <v>1.5754953987817791E-2</v>
      </c>
      <c r="N175" s="10">
        <f>HLOOKUP(REG_TRA_DEMANDS!N$3,'BY-Demands'!$J$5:$AK$14,MATCH($E175,'BY-Demands'!$I$5:$I$14,0),FALSE)*HLOOKUP(REG_TRA_DEMANDS!$F175,DEMANDS!$H$2:$CL$25,MATCH($E175,DEMANDS!$F$2:$F$25,0),FALSE)/HLOOKUP(2018,DEMANDS!$H$2:$CL$25,MATCH($E175,DEMANDS!$F$2:$F$25,0),FALSE)</f>
        <v>2.3842441618819477E-2</v>
      </c>
      <c r="O175" s="10">
        <f>HLOOKUP(REG_TRA_DEMANDS!O$3,'BY-Demands'!$J$5:$AK$14,MATCH($E175,'BY-Demands'!$I$5:$I$14,0),FALSE)*HLOOKUP(REG_TRA_DEMANDS!$F175,DEMANDS!$H$2:$CL$25,MATCH($E175,DEMANDS!$F$2:$F$25,0),FALSE)/HLOOKUP(2018,DEMANDS!$H$2:$CL$25,MATCH($E175,DEMANDS!$F$2:$F$25,0),FALSE)</f>
        <v>9.5300577871905243E-3</v>
      </c>
      <c r="P175" s="10">
        <f>HLOOKUP(REG_TRA_DEMANDS!P$3,'BY-Demands'!$J$5:$AK$14,MATCH($E175,'BY-Demands'!$I$5:$I$14,0),FALSE)*HLOOKUP(REG_TRA_DEMANDS!$F175,DEMANDS!$H$2:$CL$25,MATCH($E175,DEMANDS!$F$2:$F$25,0),FALSE)/HLOOKUP(2018,DEMANDS!$H$2:$CL$25,MATCH($E175,DEMANDS!$F$2:$F$25,0),FALSE)</f>
        <v>1.0851364525453763E-2</v>
      </c>
      <c r="Q175" s="10">
        <f>HLOOKUP(REG_TRA_DEMANDS!Q$3,'BY-Demands'!$J$5:$AK$14,MATCH($E175,'BY-Demands'!$I$5:$I$14,0),FALSE)*HLOOKUP(REG_TRA_DEMANDS!$F175,DEMANDS!$H$2:$CL$25,MATCH($E175,DEMANDS!$F$2:$F$25,0),FALSE)/HLOOKUP(2018,DEMANDS!$H$2:$CL$25,MATCH($E175,DEMANDS!$F$2:$F$25,0),FALSE)</f>
        <v>1.8302219212346395E-2</v>
      </c>
      <c r="R175" s="10">
        <f>HLOOKUP(REG_TRA_DEMANDS!R$3,'BY-Demands'!$J$5:$AK$14,MATCH($E175,'BY-Demands'!$I$5:$I$14,0),FALSE)*HLOOKUP(REG_TRA_DEMANDS!$F175,DEMANDS!$H$2:$CL$25,MATCH($E175,DEMANDS!$F$2:$F$25,0),FALSE)/HLOOKUP(2018,DEMANDS!$H$2:$CL$25,MATCH($E175,DEMANDS!$F$2:$F$25,0),FALSE)</f>
        <v>1.7410224090771132E-2</v>
      </c>
      <c r="S175" s="10">
        <f>HLOOKUP(REG_TRA_DEMANDS!S$3,'BY-Demands'!$J$5:$AK$14,MATCH($E175,'BY-Demands'!$I$5:$I$14,0),FALSE)*HLOOKUP(REG_TRA_DEMANDS!$F175,DEMANDS!$H$2:$CL$25,MATCH($E175,DEMANDS!$F$2:$F$25,0),FALSE)/HLOOKUP(2018,DEMANDS!$H$2:$CL$25,MATCH($E175,DEMANDS!$F$2:$F$25,0),FALSE)</f>
        <v>1.4524350330301245E-2</v>
      </c>
      <c r="T175" s="10">
        <f>HLOOKUP(REG_TRA_DEMANDS!T$3,'BY-Demands'!$J$5:$AK$14,MATCH($E175,'BY-Demands'!$I$5:$I$14,0),FALSE)*HLOOKUP(REG_TRA_DEMANDS!$F175,DEMANDS!$H$2:$CL$25,MATCH($E175,DEMANDS!$F$2:$F$25,0),FALSE)/HLOOKUP(2018,DEMANDS!$H$2:$CL$25,MATCH($E175,DEMANDS!$F$2:$F$25,0),FALSE)</f>
        <v>6.6360916494356617E-2</v>
      </c>
      <c r="U175" s="10">
        <f>HLOOKUP(REG_TRA_DEMANDS!U$3,'BY-Demands'!$J$5:$AK$14,MATCH($E175,'BY-Demands'!$I$5:$I$14,0),FALSE)*HLOOKUP(REG_TRA_DEMANDS!$F175,DEMANDS!$H$2:$CL$25,MATCH($E175,DEMANDS!$F$2:$F$25,0),FALSE)/HLOOKUP(2018,DEMANDS!$H$2:$CL$25,MATCH($E175,DEMANDS!$F$2:$F$25,0),FALSE)</f>
        <v>1.8055902894685158E-2</v>
      </c>
      <c r="V175" s="10">
        <f>HLOOKUP(REG_TRA_DEMANDS!V$3,'BY-Demands'!$J$5:$AK$14,MATCH($E175,'BY-Demands'!$I$5:$I$14,0),FALSE)*HLOOKUP(REG_TRA_DEMANDS!$F175,DEMANDS!$H$2:$CL$25,MATCH($E175,DEMANDS!$F$2:$F$25,0),FALSE)/HLOOKUP(2018,DEMANDS!$H$2:$CL$25,MATCH($E175,DEMANDS!$F$2:$F$25,0),FALSE)</f>
        <v>2.3824716623255776E-2</v>
      </c>
      <c r="W175" s="10">
        <f>HLOOKUP(REG_TRA_DEMANDS!W$3,'BY-Demands'!$J$5:$AK$14,MATCH($E175,'BY-Demands'!$I$5:$I$14,0),FALSE)*HLOOKUP(REG_TRA_DEMANDS!$F175,DEMANDS!$H$2:$CL$25,MATCH($E175,DEMANDS!$F$2:$F$25,0),FALSE)/HLOOKUP(2018,DEMANDS!$H$2:$CL$25,MATCH($E175,DEMANDS!$F$2:$F$25,0),FALSE)</f>
        <v>1.9503973911566146E-2</v>
      </c>
      <c r="X175" s="10">
        <f>HLOOKUP(REG_TRA_DEMANDS!X$3,'BY-Demands'!$J$5:$AK$14,MATCH($E175,'BY-Demands'!$I$5:$I$14,0),FALSE)*HLOOKUP(REG_TRA_DEMANDS!$F175,DEMANDS!$H$2:$CL$25,MATCH($E175,DEMANDS!$F$2:$F$25,0),FALSE)/HLOOKUP(2018,DEMANDS!$H$2:$CL$25,MATCH($E175,DEMANDS!$F$2:$F$25,0),FALSE)</f>
        <v>1.4201510928344246E-2</v>
      </c>
      <c r="Y175" s="10">
        <f>HLOOKUP(REG_TRA_DEMANDS!Y$3,'BY-Demands'!$J$5:$AK$14,MATCH($E175,'BY-Demands'!$I$5:$I$14,0),FALSE)*HLOOKUP(REG_TRA_DEMANDS!$F175,DEMANDS!$H$2:$CL$25,MATCH($E175,DEMANDS!$F$2:$F$25,0),FALSE)/HLOOKUP(2018,DEMANDS!$H$2:$CL$25,MATCH($E175,DEMANDS!$F$2:$F$25,0),FALSE)</f>
        <v>3.1545357966763041E-2</v>
      </c>
      <c r="Z175" s="10">
        <f>HLOOKUP(REG_TRA_DEMANDS!Z$3,'BY-Demands'!$J$5:$AK$14,MATCH($E175,'BY-Demands'!$I$5:$I$14,0),FALSE)*HLOOKUP(REG_TRA_DEMANDS!$F175,DEMANDS!$H$2:$CL$25,MATCH($E175,DEMANDS!$F$2:$F$25,0),FALSE)/HLOOKUP(2018,DEMANDS!$H$2:$CL$25,MATCH($E175,DEMANDS!$F$2:$F$25,0),FALSE)</f>
        <v>3.917101778231848E-3</v>
      </c>
      <c r="AA175" s="10">
        <f>HLOOKUP(REG_TRA_DEMANDS!AA$3,'BY-Demands'!$J$5:$AK$14,MATCH($E175,'BY-Demands'!$I$5:$I$14,0),FALSE)*HLOOKUP(REG_TRA_DEMANDS!$F175,DEMANDS!$H$2:$CL$25,MATCH($E175,DEMANDS!$F$2:$F$25,0),FALSE)/HLOOKUP(2018,DEMANDS!$H$2:$CL$25,MATCH($E175,DEMANDS!$F$2:$F$25,0),FALSE)</f>
        <v>1.595335169678264E-2</v>
      </c>
      <c r="AB175" s="10">
        <f>HLOOKUP(REG_TRA_DEMANDS!AB$3,'BY-Demands'!$J$5:$AK$14,MATCH($E175,'BY-Demands'!$I$5:$I$14,0),FALSE)*HLOOKUP(REG_TRA_DEMANDS!$F175,DEMANDS!$H$2:$CL$25,MATCH($E175,DEMANDS!$F$2:$F$25,0),FALSE)/HLOOKUP(2018,DEMANDS!$H$2:$CL$25,MATCH($E175,DEMANDS!$F$2:$F$25,0),FALSE)</f>
        <v>7.8899456114778482E-3</v>
      </c>
      <c r="AC175" s="10">
        <f>HLOOKUP(REG_TRA_DEMANDS!AC$3,'BY-Demands'!$J$5:$AK$14,MATCH($E175,'BY-Demands'!$I$5:$I$14,0),FALSE)*HLOOKUP(REG_TRA_DEMANDS!$F175,DEMANDS!$H$2:$CL$25,MATCH($E175,DEMANDS!$F$2:$F$25,0),FALSE)/HLOOKUP(2018,DEMANDS!$H$2:$CL$25,MATCH($E175,DEMANDS!$F$2:$F$25,0),FALSE)</f>
        <v>8.011086788054669E-3</v>
      </c>
      <c r="AD175" s="10">
        <f>HLOOKUP(REG_TRA_DEMANDS!AD$3,'BY-Demands'!$J$5:$AK$14,MATCH($E175,'BY-Demands'!$I$5:$I$14,0),FALSE)*HLOOKUP(REG_TRA_DEMANDS!$F175,DEMANDS!$H$2:$CL$25,MATCH($E175,DEMANDS!$F$2:$F$25,0),FALSE)/HLOOKUP(2018,DEMANDS!$H$2:$CL$25,MATCH($E175,DEMANDS!$F$2:$F$25,0),FALSE)</f>
        <v>9.3118569797337718E-3</v>
      </c>
      <c r="AE175" s="10">
        <f>HLOOKUP(REG_TRA_DEMANDS!AE$3,'BY-Demands'!$J$5:$AK$14,MATCH($E175,'BY-Demands'!$I$5:$I$14,0),FALSE)*HLOOKUP(REG_TRA_DEMANDS!$F175,DEMANDS!$H$2:$CL$25,MATCH($E175,DEMANDS!$F$2:$F$25,0),FALSE)/HLOOKUP(2018,DEMANDS!$H$2:$CL$25,MATCH($E175,DEMANDS!$F$2:$F$25,0),FALSE)</f>
        <v>1.9459844784679933E-2</v>
      </c>
      <c r="AF175" s="10">
        <f>HLOOKUP(REG_TRA_DEMANDS!AF$3,'BY-Demands'!$J$5:$AK$14,MATCH($E175,'BY-Demands'!$I$5:$I$14,0),FALSE)*HLOOKUP(REG_TRA_DEMANDS!$F175,DEMANDS!$H$2:$CL$25,MATCH($E175,DEMANDS!$F$2:$F$25,0),FALSE)/HLOOKUP(2018,DEMANDS!$H$2:$CL$25,MATCH($E175,DEMANDS!$F$2:$F$25,0),FALSE)</f>
        <v>7.503907432235047E-3</v>
      </c>
    </row>
    <row r="176" spans="4:32" x14ac:dyDescent="0.25">
      <c r="D176" s="1" t="s">
        <v>8</v>
      </c>
      <c r="E176" s="1" t="str">
        <f>DEMANDS!$F$23</f>
        <v>TOTH</v>
      </c>
      <c r="F176" s="1">
        <v>2030</v>
      </c>
      <c r="G176" s="10">
        <f>HLOOKUP(REG_TRA_DEMANDS!G$3,'BY-Demands'!$J$5:$AK$14,MATCH($E176,'BY-Demands'!$I$5:$I$14,0),FALSE)*HLOOKUP(REG_TRA_DEMANDS!$F176,DEMANDS!$H$2:$CL$25,MATCH($E176,DEMANDS!$F$2:$F$25,0),FALSE)/HLOOKUP(2018,DEMANDS!$H$2:$CL$25,MATCH($E176,DEMANDS!$F$2:$F$25,0),FALSE)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H176" s="10">
        <f>HLOOKUP(REG_TRA_DEMANDS!H$3,'BY-Demands'!$J$5:$AK$14,MATCH($E176,'BY-Demands'!$I$5:$I$14,0),FALSE)*HLOOKUP(REG_TRA_DEMANDS!$F176,DEMANDS!$H$2:$CL$25,MATCH($E176,DEMANDS!$F$2:$F$25,0),FALSE)/HLOOKUP(2018,DEMANDS!$H$2:$CL$25,MATCH($E176,DEMANDS!$F$2:$F$25,0),FALSE)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I176" s="10">
        <f>HLOOKUP(REG_TRA_DEMANDS!I$3,'BY-Demands'!$J$5:$AK$14,MATCH($E176,'BY-Demands'!$I$5:$I$14,0),FALSE)*HLOOKUP(REG_TRA_DEMANDS!$F176,DEMANDS!$H$2:$CL$25,MATCH($E176,DEMANDS!$F$2:$F$25,0),FALSE)/HLOOKUP(2018,DEMANDS!$H$2:$CL$25,MATCH($E176,DEMANDS!$F$2:$F$25,0),FALSE)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J176" s="10">
        <f>HLOOKUP(REG_TRA_DEMANDS!J$3,'BY-Demands'!$J$5:$AK$14,MATCH($E176,'BY-Demands'!$I$5:$I$14,0),FALSE)*HLOOKUP(REG_TRA_DEMANDS!$F176,DEMANDS!$H$2:$CL$25,MATCH($E176,DEMANDS!$F$2:$F$25,0),FALSE)/HLOOKUP(2018,DEMANDS!$H$2:$CL$25,MATCH($E176,DEMANDS!$F$2:$F$25,0),FALSE)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K176" s="10">
        <f>HLOOKUP(REG_TRA_DEMANDS!K$3,'BY-Demands'!$J$5:$AK$14,MATCH($E176,'BY-Demands'!$I$5:$I$14,0),FALSE)*HLOOKUP(REG_TRA_DEMANDS!$F176,DEMANDS!$H$2:$CL$25,MATCH($E176,DEMANDS!$F$2:$F$25,0),FALSE)/HLOOKUP(2018,DEMANDS!$H$2:$CL$25,MATCH($E176,DEMANDS!$F$2:$F$25,0),FALSE)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L176" s="10">
        <f>HLOOKUP(REG_TRA_DEMANDS!L$3,'BY-Demands'!$J$5:$AK$14,MATCH($E176,'BY-Demands'!$I$5:$I$14,0),FALSE)*HLOOKUP(REG_TRA_DEMANDS!$F176,DEMANDS!$H$2:$CL$25,MATCH($E176,DEMANDS!$F$2:$F$25,0),FALSE)/HLOOKUP(2018,DEMANDS!$H$2:$CL$25,MATCH($E176,DEMANDS!$F$2:$F$25,0),FALSE)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M176" s="10">
        <f>HLOOKUP(REG_TRA_DEMANDS!M$3,'BY-Demands'!$J$5:$AK$14,MATCH($E176,'BY-Demands'!$I$5:$I$14,0),FALSE)*HLOOKUP(REG_TRA_DEMANDS!$F176,DEMANDS!$H$2:$CL$25,MATCH($E176,DEMANDS!$F$2:$F$25,0),FALSE)/HLOOKUP(2018,DEMANDS!$H$2:$CL$25,MATCH($E176,DEMANDS!$F$2:$F$25,0),FALSE)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N176" s="10">
        <f>HLOOKUP(REG_TRA_DEMANDS!N$3,'BY-Demands'!$J$5:$AK$14,MATCH($E176,'BY-Demands'!$I$5:$I$14,0),FALSE)*HLOOKUP(REG_TRA_DEMANDS!$F176,DEMANDS!$H$2:$CL$25,MATCH($E176,DEMANDS!$F$2:$F$25,0),FALSE)/HLOOKUP(2018,DEMANDS!$H$2:$CL$25,MATCH($E176,DEMANDS!$F$2:$F$25,0),FALSE)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O176" s="10">
        <f>HLOOKUP(REG_TRA_DEMANDS!O$3,'BY-Demands'!$J$5:$AK$14,MATCH($E176,'BY-Demands'!$I$5:$I$14,0),FALSE)*HLOOKUP(REG_TRA_DEMANDS!$F176,DEMANDS!$H$2:$CL$25,MATCH($E176,DEMANDS!$F$2:$F$25,0),FALSE)/HLOOKUP(2018,DEMANDS!$H$2:$CL$25,MATCH($E176,DEMANDS!$F$2:$F$25,0),FALSE)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P176" s="10">
        <f>HLOOKUP(REG_TRA_DEMANDS!P$3,'BY-Demands'!$J$5:$AK$14,MATCH($E176,'BY-Demands'!$I$5:$I$14,0),FALSE)*HLOOKUP(REG_TRA_DEMANDS!$F176,DEMANDS!$H$2:$CL$25,MATCH($E176,DEMANDS!$F$2:$F$25,0),FALSE)/HLOOKUP(2018,DEMANDS!$H$2:$CL$25,MATCH($E176,DEMANDS!$F$2:$F$25,0),FALSE)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Q176" s="10">
        <f>HLOOKUP(REG_TRA_DEMANDS!Q$3,'BY-Demands'!$J$5:$AK$14,MATCH($E176,'BY-Demands'!$I$5:$I$14,0),FALSE)*HLOOKUP(REG_TRA_DEMANDS!$F176,DEMANDS!$H$2:$CL$25,MATCH($E176,DEMANDS!$F$2:$F$25,0),FALSE)/HLOOKUP(2018,DEMANDS!$H$2:$CL$25,MATCH($E176,DEMANDS!$F$2:$F$25,0),FALSE)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R176" s="10">
        <f>HLOOKUP(REG_TRA_DEMANDS!R$3,'BY-Demands'!$J$5:$AK$14,MATCH($E176,'BY-Demands'!$I$5:$I$14,0),FALSE)*HLOOKUP(REG_TRA_DEMANDS!$F176,DEMANDS!$H$2:$CL$25,MATCH($E176,DEMANDS!$F$2:$F$25,0),FALSE)/HLOOKUP(2018,DEMANDS!$H$2:$CL$25,MATCH($E176,DEMANDS!$F$2:$F$25,0),FALSE)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S176" s="10">
        <f>HLOOKUP(REG_TRA_DEMANDS!S$3,'BY-Demands'!$J$5:$AK$14,MATCH($E176,'BY-Demands'!$I$5:$I$14,0),FALSE)*HLOOKUP(REG_TRA_DEMANDS!$F176,DEMANDS!$H$2:$CL$25,MATCH($E176,DEMANDS!$F$2:$F$25,0),FALSE)/HLOOKUP(2018,DEMANDS!$H$2:$CL$25,MATCH($E176,DEMANDS!$F$2:$F$25,0),FALSE)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T176" s="10">
        <f>HLOOKUP(REG_TRA_DEMANDS!T$3,'BY-Demands'!$J$5:$AK$14,MATCH($E176,'BY-Demands'!$I$5:$I$14,0),FALSE)*HLOOKUP(REG_TRA_DEMANDS!$F176,DEMANDS!$H$2:$CL$25,MATCH($E176,DEMANDS!$F$2:$F$25,0),FALSE)/HLOOKUP(2018,DEMANDS!$H$2:$CL$25,MATCH($E176,DEMANDS!$F$2:$F$25,0),FALSE)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U176" s="10">
        <f>HLOOKUP(REG_TRA_DEMANDS!U$3,'BY-Demands'!$J$5:$AK$14,MATCH($E176,'BY-Demands'!$I$5:$I$14,0),FALSE)*HLOOKUP(REG_TRA_DEMANDS!$F176,DEMANDS!$H$2:$CL$25,MATCH($E176,DEMANDS!$F$2:$F$25,0),FALSE)/HLOOKUP(2018,DEMANDS!$H$2:$CL$25,MATCH($E176,DEMANDS!$F$2:$F$25,0),FALSE)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V176" s="10">
        <f>HLOOKUP(REG_TRA_DEMANDS!V$3,'BY-Demands'!$J$5:$AK$14,MATCH($E176,'BY-Demands'!$I$5:$I$14,0),FALSE)*HLOOKUP(REG_TRA_DEMANDS!$F176,DEMANDS!$H$2:$CL$25,MATCH($E176,DEMANDS!$F$2:$F$25,0),FALSE)/HLOOKUP(2018,DEMANDS!$H$2:$CL$25,MATCH($E176,DEMANDS!$F$2:$F$25,0),FALSE)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W176" s="10">
        <f>HLOOKUP(REG_TRA_DEMANDS!W$3,'BY-Demands'!$J$5:$AK$14,MATCH($E176,'BY-Demands'!$I$5:$I$14,0),FALSE)*HLOOKUP(REG_TRA_DEMANDS!$F176,DEMANDS!$H$2:$CL$25,MATCH($E176,DEMANDS!$F$2:$F$25,0),FALSE)/HLOOKUP(2018,DEMANDS!$H$2:$CL$25,MATCH($E176,DEMANDS!$F$2:$F$25,0),FALSE)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X176" s="10">
        <f>HLOOKUP(REG_TRA_DEMANDS!X$3,'BY-Demands'!$J$5:$AK$14,MATCH($E176,'BY-Demands'!$I$5:$I$14,0),FALSE)*HLOOKUP(REG_TRA_DEMANDS!$F176,DEMANDS!$H$2:$CL$25,MATCH($E176,DEMANDS!$F$2:$F$25,0),FALSE)/HLOOKUP(2018,DEMANDS!$H$2:$CL$25,MATCH($E176,DEMANDS!$F$2:$F$25,0),FALSE)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Y176" s="10">
        <f>HLOOKUP(REG_TRA_DEMANDS!Y$3,'BY-Demands'!$J$5:$AK$14,MATCH($E176,'BY-Demands'!$I$5:$I$14,0),FALSE)*HLOOKUP(REG_TRA_DEMANDS!$F176,DEMANDS!$H$2:$CL$25,MATCH($E176,DEMANDS!$F$2:$F$25,0),FALSE)/HLOOKUP(2018,DEMANDS!$H$2:$CL$25,MATCH($E176,DEMANDS!$F$2:$F$25,0),FALSE)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Z176" s="10">
        <f>HLOOKUP(REG_TRA_DEMANDS!Z$3,'BY-Demands'!$J$5:$AK$14,MATCH($E176,'BY-Demands'!$I$5:$I$14,0),FALSE)*HLOOKUP(REG_TRA_DEMANDS!$F176,DEMANDS!$H$2:$CL$25,MATCH($E176,DEMANDS!$F$2:$F$25,0),FALSE)/HLOOKUP(2018,DEMANDS!$H$2:$CL$25,MATCH($E176,DEMANDS!$F$2:$F$25,0),FALSE)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A176" s="10">
        <f>HLOOKUP(REG_TRA_DEMANDS!AA$3,'BY-Demands'!$J$5:$AK$14,MATCH($E176,'BY-Demands'!$I$5:$I$14,0),FALSE)*HLOOKUP(REG_TRA_DEMANDS!$F176,DEMANDS!$H$2:$CL$25,MATCH($E176,DEMANDS!$F$2:$F$25,0),FALSE)/HLOOKUP(2018,DEMANDS!$H$2:$CL$25,MATCH($E176,DEMANDS!$F$2:$F$25,0),FALSE)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B176" s="10">
        <f>HLOOKUP(REG_TRA_DEMANDS!AB$3,'BY-Demands'!$J$5:$AK$14,MATCH($E176,'BY-Demands'!$I$5:$I$14,0),FALSE)*HLOOKUP(REG_TRA_DEMANDS!$F176,DEMANDS!$H$2:$CL$25,MATCH($E176,DEMANDS!$F$2:$F$25,0),FALSE)/HLOOKUP(2018,DEMANDS!$H$2:$CL$25,MATCH($E176,DEMANDS!$F$2:$F$25,0),FALSE)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C176" s="10">
        <f>HLOOKUP(REG_TRA_DEMANDS!AC$3,'BY-Demands'!$J$5:$AK$14,MATCH($E176,'BY-Demands'!$I$5:$I$14,0),FALSE)*HLOOKUP(REG_TRA_DEMANDS!$F176,DEMANDS!$H$2:$CL$25,MATCH($E176,DEMANDS!$F$2:$F$25,0),FALSE)/HLOOKUP(2018,DEMANDS!$H$2:$CL$25,MATCH($E176,DEMANDS!$F$2:$F$25,0),FALSE)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D176" s="10">
        <f>HLOOKUP(REG_TRA_DEMANDS!AD$3,'BY-Demands'!$J$5:$AK$14,MATCH($E176,'BY-Demands'!$I$5:$I$14,0),FALSE)*HLOOKUP(REG_TRA_DEMANDS!$F176,DEMANDS!$H$2:$CL$25,MATCH($E176,DEMANDS!$F$2:$F$25,0),FALSE)/HLOOKUP(2018,DEMANDS!$H$2:$CL$25,MATCH($E176,DEMANDS!$F$2:$F$25,0),FALSE)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E176" s="10">
        <f>HLOOKUP(REG_TRA_DEMANDS!AE$3,'BY-Demands'!$J$5:$AK$14,MATCH($E176,'BY-Demands'!$I$5:$I$14,0),FALSE)*HLOOKUP(REG_TRA_DEMANDS!$F176,DEMANDS!$H$2:$CL$25,MATCH($E176,DEMANDS!$F$2:$F$25,0),FALSE)/HLOOKUP(2018,DEMANDS!$H$2:$CL$25,MATCH($E176,DEMANDS!$F$2:$F$25,0),FALSE)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F176" s="10">
        <f>HLOOKUP(REG_TRA_DEMANDS!AF$3,'BY-Demands'!$J$5:$AK$14,MATCH($E176,'BY-Demands'!$I$5:$I$14,0),FALSE)*HLOOKUP(REG_TRA_DEMANDS!$F176,DEMANDS!$H$2:$CL$25,MATCH($E176,DEMANDS!$F$2:$F$25,0),FALSE)/HLOOKUP(2018,DEMANDS!$H$2:$CL$25,MATCH($E176,DEMANDS!$F$2:$F$25,0),FALSE)</f>
        <v>0</v>
      </c>
    </row>
    <row r="177" spans="4:32" x14ac:dyDescent="0.25">
      <c r="D177" s="1" t="s">
        <v>8</v>
      </c>
      <c r="E177" s="1" t="str">
        <f>DEMANDS!$F$23</f>
        <v>TOTH</v>
      </c>
      <c r="F177" s="1">
        <v>2031</v>
      </c>
      <c r="G177" s="10">
        <f>HLOOKUP(REG_TRA_DEMANDS!G$3,'BY-Demands'!$J$5:$AK$14,MATCH($E177,'BY-Demands'!$I$5:$I$14,0),FALSE)*HLOOKUP(REG_TRA_DEMANDS!$F177,DEMANDS!$H$2:$CL$25,MATCH($E177,DEMANDS!$F$2:$F$25,0),FALSE)/HLOOKUP(2018,DEMANDS!$H$2:$CL$25,MATCH($E177,DEMANDS!$F$2:$F$25,0),FALSE)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H177" s="10">
        <f>HLOOKUP(REG_TRA_DEMANDS!H$3,'BY-Demands'!$J$5:$AK$14,MATCH($E177,'BY-Demands'!$I$5:$I$14,0),FALSE)*HLOOKUP(REG_TRA_DEMANDS!$F177,DEMANDS!$H$2:$CL$25,MATCH($E177,DEMANDS!$F$2:$F$25,0),FALSE)/HLOOKUP(2018,DEMANDS!$H$2:$CL$25,MATCH($E177,DEMANDS!$F$2:$F$25,0),FALSE)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I177" s="10">
        <f>HLOOKUP(REG_TRA_DEMANDS!I$3,'BY-Demands'!$J$5:$AK$14,MATCH($E177,'BY-Demands'!$I$5:$I$14,0),FALSE)*HLOOKUP(REG_TRA_DEMANDS!$F177,DEMANDS!$H$2:$CL$25,MATCH($E177,DEMANDS!$F$2:$F$25,0),FALSE)/HLOOKUP(2018,DEMANDS!$H$2:$CL$25,MATCH($E177,DEMANDS!$F$2:$F$25,0),FALSE)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J177" s="10">
        <f>HLOOKUP(REG_TRA_DEMANDS!J$3,'BY-Demands'!$J$5:$AK$14,MATCH($E177,'BY-Demands'!$I$5:$I$14,0),FALSE)*HLOOKUP(REG_TRA_DEMANDS!$F177,DEMANDS!$H$2:$CL$25,MATCH($E177,DEMANDS!$F$2:$F$25,0),FALSE)/HLOOKUP(2018,DEMANDS!$H$2:$CL$25,MATCH($E177,DEMANDS!$F$2:$F$25,0),FALSE)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K177" s="10">
        <f>HLOOKUP(REG_TRA_DEMANDS!K$3,'BY-Demands'!$J$5:$AK$14,MATCH($E177,'BY-Demands'!$I$5:$I$14,0),FALSE)*HLOOKUP(REG_TRA_DEMANDS!$F177,DEMANDS!$H$2:$CL$25,MATCH($E177,DEMANDS!$F$2:$F$25,0),FALSE)/HLOOKUP(2018,DEMANDS!$H$2:$CL$25,MATCH($E177,DEMANDS!$F$2:$F$25,0),FALSE)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L177" s="10">
        <f>HLOOKUP(REG_TRA_DEMANDS!L$3,'BY-Demands'!$J$5:$AK$14,MATCH($E177,'BY-Demands'!$I$5:$I$14,0),FALSE)*HLOOKUP(REG_TRA_DEMANDS!$F177,DEMANDS!$H$2:$CL$25,MATCH($E177,DEMANDS!$F$2:$F$25,0),FALSE)/HLOOKUP(2018,DEMANDS!$H$2:$CL$25,MATCH($E177,DEMANDS!$F$2:$F$25,0),FALSE)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M177" s="10">
        <f>HLOOKUP(REG_TRA_DEMANDS!M$3,'BY-Demands'!$J$5:$AK$14,MATCH($E177,'BY-Demands'!$I$5:$I$14,0),FALSE)*HLOOKUP(REG_TRA_DEMANDS!$F177,DEMANDS!$H$2:$CL$25,MATCH($E177,DEMANDS!$F$2:$F$25,0),FALSE)/HLOOKUP(2018,DEMANDS!$H$2:$CL$25,MATCH($E177,DEMANDS!$F$2:$F$25,0),FALSE)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N177" s="10">
        <f>HLOOKUP(REG_TRA_DEMANDS!N$3,'BY-Demands'!$J$5:$AK$14,MATCH($E177,'BY-Demands'!$I$5:$I$14,0),FALSE)*HLOOKUP(REG_TRA_DEMANDS!$F177,DEMANDS!$H$2:$CL$25,MATCH($E177,DEMANDS!$F$2:$F$25,0),FALSE)/HLOOKUP(2018,DEMANDS!$H$2:$CL$25,MATCH($E177,DEMANDS!$F$2:$F$25,0),FALSE)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O177" s="10">
        <f>HLOOKUP(REG_TRA_DEMANDS!O$3,'BY-Demands'!$J$5:$AK$14,MATCH($E177,'BY-Demands'!$I$5:$I$14,0),FALSE)*HLOOKUP(REG_TRA_DEMANDS!$F177,DEMANDS!$H$2:$CL$25,MATCH($E177,DEMANDS!$F$2:$F$25,0),FALSE)/HLOOKUP(2018,DEMANDS!$H$2:$CL$25,MATCH($E177,DEMANDS!$F$2:$F$25,0),FALSE)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P177" s="10">
        <f>HLOOKUP(REG_TRA_DEMANDS!P$3,'BY-Demands'!$J$5:$AK$14,MATCH($E177,'BY-Demands'!$I$5:$I$14,0),FALSE)*HLOOKUP(REG_TRA_DEMANDS!$F177,DEMANDS!$H$2:$CL$25,MATCH($E177,DEMANDS!$F$2:$F$25,0),FALSE)/HLOOKUP(2018,DEMANDS!$H$2:$CL$25,MATCH($E177,DEMANDS!$F$2:$F$25,0),FALSE)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Q177" s="10">
        <f>HLOOKUP(REG_TRA_DEMANDS!Q$3,'BY-Demands'!$J$5:$AK$14,MATCH($E177,'BY-Demands'!$I$5:$I$14,0),FALSE)*HLOOKUP(REG_TRA_DEMANDS!$F177,DEMANDS!$H$2:$CL$25,MATCH($E177,DEMANDS!$F$2:$F$25,0),FALSE)/HLOOKUP(2018,DEMANDS!$H$2:$CL$25,MATCH($E177,DEMANDS!$F$2:$F$25,0),FALSE)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R177" s="10">
        <f>HLOOKUP(REG_TRA_DEMANDS!R$3,'BY-Demands'!$J$5:$AK$14,MATCH($E177,'BY-Demands'!$I$5:$I$14,0),FALSE)*HLOOKUP(REG_TRA_DEMANDS!$F177,DEMANDS!$H$2:$CL$25,MATCH($E177,DEMANDS!$F$2:$F$25,0),FALSE)/HLOOKUP(2018,DEMANDS!$H$2:$CL$25,MATCH($E177,DEMANDS!$F$2:$F$25,0),FALSE)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S177" s="10">
        <f>HLOOKUP(REG_TRA_DEMANDS!S$3,'BY-Demands'!$J$5:$AK$14,MATCH($E177,'BY-Demands'!$I$5:$I$14,0),FALSE)*HLOOKUP(REG_TRA_DEMANDS!$F177,DEMANDS!$H$2:$CL$25,MATCH($E177,DEMANDS!$F$2:$F$25,0),FALSE)/HLOOKUP(2018,DEMANDS!$H$2:$CL$25,MATCH($E177,DEMANDS!$F$2:$F$25,0),FALSE)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T177" s="10">
        <f>HLOOKUP(REG_TRA_DEMANDS!T$3,'BY-Demands'!$J$5:$AK$14,MATCH($E177,'BY-Demands'!$I$5:$I$14,0),FALSE)*HLOOKUP(REG_TRA_DEMANDS!$F177,DEMANDS!$H$2:$CL$25,MATCH($E177,DEMANDS!$F$2:$F$25,0),FALSE)/HLOOKUP(2018,DEMANDS!$H$2:$CL$25,MATCH($E177,DEMANDS!$F$2:$F$25,0),FALSE)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U177" s="10">
        <f>HLOOKUP(REG_TRA_DEMANDS!U$3,'BY-Demands'!$J$5:$AK$14,MATCH($E177,'BY-Demands'!$I$5:$I$14,0),FALSE)*HLOOKUP(REG_TRA_DEMANDS!$F177,DEMANDS!$H$2:$CL$25,MATCH($E177,DEMANDS!$F$2:$F$25,0),FALSE)/HLOOKUP(2018,DEMANDS!$H$2:$CL$25,MATCH($E177,DEMANDS!$F$2:$F$25,0),FALSE)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V177" s="10">
        <f>HLOOKUP(REG_TRA_DEMANDS!V$3,'BY-Demands'!$J$5:$AK$14,MATCH($E177,'BY-Demands'!$I$5:$I$14,0),FALSE)*HLOOKUP(REG_TRA_DEMANDS!$F177,DEMANDS!$H$2:$CL$25,MATCH($E177,DEMANDS!$F$2:$F$25,0),FALSE)/HLOOKUP(2018,DEMANDS!$H$2:$CL$25,MATCH($E177,DEMANDS!$F$2:$F$25,0),FALSE)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W177" s="10">
        <f>HLOOKUP(REG_TRA_DEMANDS!W$3,'BY-Demands'!$J$5:$AK$14,MATCH($E177,'BY-Demands'!$I$5:$I$14,0),FALSE)*HLOOKUP(REG_TRA_DEMANDS!$F177,DEMANDS!$H$2:$CL$25,MATCH($E177,DEMANDS!$F$2:$F$25,0),FALSE)/HLOOKUP(2018,DEMANDS!$H$2:$CL$25,MATCH($E177,DEMANDS!$F$2:$F$25,0),FALSE)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X177" s="10">
        <f>HLOOKUP(REG_TRA_DEMANDS!X$3,'BY-Demands'!$J$5:$AK$14,MATCH($E177,'BY-Demands'!$I$5:$I$14,0),FALSE)*HLOOKUP(REG_TRA_DEMANDS!$F177,DEMANDS!$H$2:$CL$25,MATCH($E177,DEMANDS!$F$2:$F$25,0),FALSE)/HLOOKUP(2018,DEMANDS!$H$2:$CL$25,MATCH($E177,DEMANDS!$F$2:$F$25,0),FALSE)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Y177" s="10">
        <f>HLOOKUP(REG_TRA_DEMANDS!Y$3,'BY-Demands'!$J$5:$AK$14,MATCH($E177,'BY-Demands'!$I$5:$I$14,0),FALSE)*HLOOKUP(REG_TRA_DEMANDS!$F177,DEMANDS!$H$2:$CL$25,MATCH($E177,DEMANDS!$F$2:$F$25,0),FALSE)/HLOOKUP(2018,DEMANDS!$H$2:$CL$25,MATCH($E177,DEMANDS!$F$2:$F$25,0),FALSE)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Z177" s="10">
        <f>HLOOKUP(REG_TRA_DEMANDS!Z$3,'BY-Demands'!$J$5:$AK$14,MATCH($E177,'BY-Demands'!$I$5:$I$14,0),FALSE)*HLOOKUP(REG_TRA_DEMANDS!$F177,DEMANDS!$H$2:$CL$25,MATCH($E177,DEMANDS!$F$2:$F$25,0),FALSE)/HLOOKUP(2018,DEMANDS!$H$2:$CL$25,MATCH($E177,DEMANDS!$F$2:$F$25,0),FALSE)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A177" s="10">
        <f>HLOOKUP(REG_TRA_DEMANDS!AA$3,'BY-Demands'!$J$5:$AK$14,MATCH($E177,'BY-Demands'!$I$5:$I$14,0),FALSE)*HLOOKUP(REG_TRA_DEMANDS!$F177,DEMANDS!$H$2:$CL$25,MATCH($E177,DEMANDS!$F$2:$F$25,0),FALSE)/HLOOKUP(2018,DEMANDS!$H$2:$CL$25,MATCH($E177,DEMANDS!$F$2:$F$25,0),FALSE)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B177" s="10">
        <f>HLOOKUP(REG_TRA_DEMANDS!AB$3,'BY-Demands'!$J$5:$AK$14,MATCH($E177,'BY-Demands'!$I$5:$I$14,0),FALSE)*HLOOKUP(REG_TRA_DEMANDS!$F177,DEMANDS!$H$2:$CL$25,MATCH($E177,DEMANDS!$F$2:$F$25,0),FALSE)/HLOOKUP(2018,DEMANDS!$H$2:$CL$25,MATCH($E177,DEMANDS!$F$2:$F$25,0),FALSE)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C177" s="10">
        <f>HLOOKUP(REG_TRA_DEMANDS!AC$3,'BY-Demands'!$J$5:$AK$14,MATCH($E177,'BY-Demands'!$I$5:$I$14,0),FALSE)*HLOOKUP(REG_TRA_DEMANDS!$F177,DEMANDS!$H$2:$CL$25,MATCH($E177,DEMANDS!$F$2:$F$25,0),FALSE)/HLOOKUP(2018,DEMANDS!$H$2:$CL$25,MATCH($E177,DEMANDS!$F$2:$F$25,0),FALSE)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D177" s="10">
        <f>HLOOKUP(REG_TRA_DEMANDS!AD$3,'BY-Demands'!$J$5:$AK$14,MATCH($E177,'BY-Demands'!$I$5:$I$14,0),FALSE)*HLOOKUP(REG_TRA_DEMANDS!$F177,DEMANDS!$H$2:$CL$25,MATCH($E177,DEMANDS!$F$2:$F$25,0),FALSE)/HLOOKUP(2018,DEMANDS!$H$2:$CL$25,MATCH($E177,DEMANDS!$F$2:$F$25,0),FALSE)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E177" s="10">
        <f>HLOOKUP(REG_TRA_DEMANDS!AE$3,'BY-Demands'!$J$5:$AK$14,MATCH($E177,'BY-Demands'!$I$5:$I$14,0),FALSE)*HLOOKUP(REG_TRA_DEMANDS!$F177,DEMANDS!$H$2:$CL$25,MATCH($E177,DEMANDS!$F$2:$F$25,0),FALSE)/HLOOKUP(2018,DEMANDS!$H$2:$CL$25,MATCH($E177,DEMANDS!$F$2:$F$25,0),FALSE)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F177" s="10">
        <f>HLOOKUP(REG_TRA_DEMANDS!AF$3,'BY-Demands'!$J$5:$AK$14,MATCH($E177,'BY-Demands'!$I$5:$I$14,0),FALSE)*HLOOKUP(REG_TRA_DEMANDS!$F177,DEMANDS!$H$2:$CL$25,MATCH($E177,DEMANDS!$F$2:$F$25,0),FALSE)/HLOOKUP(2018,DEMANDS!$H$2:$CL$25,MATCH($E177,DEMANDS!$F$2:$F$25,0),FALSE)</f>
        <v>0</v>
      </c>
    </row>
    <row r="178" spans="4:32" x14ac:dyDescent="0.25">
      <c r="D178" s="1" t="s">
        <v>8</v>
      </c>
      <c r="E178" s="1" t="str">
        <f>DEMANDS!$F$23</f>
        <v>TOTH</v>
      </c>
      <c r="F178" s="1">
        <v>2032</v>
      </c>
      <c r="G178" s="10">
        <f>HLOOKUP(REG_TRA_DEMANDS!G$3,'BY-Demands'!$J$5:$AK$14,MATCH($E178,'BY-Demands'!$I$5:$I$14,0),FALSE)*HLOOKUP(REG_TRA_DEMANDS!$F178,DEMANDS!$H$2:$CL$25,MATCH($E178,DEMANDS!$F$2:$F$25,0),FALSE)/HLOOKUP(2018,DEMANDS!$H$2:$CL$25,MATCH($E178,DEMANDS!$F$2:$F$25,0),FALSE)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H178" s="10">
        <f>HLOOKUP(REG_TRA_DEMANDS!H$3,'BY-Demands'!$J$5:$AK$14,MATCH($E178,'BY-Demands'!$I$5:$I$14,0),FALSE)*HLOOKUP(REG_TRA_DEMANDS!$F178,DEMANDS!$H$2:$CL$25,MATCH($E178,DEMANDS!$F$2:$F$25,0),FALSE)/HLOOKUP(2018,DEMANDS!$H$2:$CL$25,MATCH($E178,DEMANDS!$F$2:$F$25,0),FALSE)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I178" s="10">
        <f>HLOOKUP(REG_TRA_DEMANDS!I$3,'BY-Demands'!$J$5:$AK$14,MATCH($E178,'BY-Demands'!$I$5:$I$14,0),FALSE)*HLOOKUP(REG_TRA_DEMANDS!$F178,DEMANDS!$H$2:$CL$25,MATCH($E178,DEMANDS!$F$2:$F$25,0),FALSE)/HLOOKUP(2018,DEMANDS!$H$2:$CL$25,MATCH($E178,DEMANDS!$F$2:$F$25,0),FALSE)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J178" s="10">
        <f>HLOOKUP(REG_TRA_DEMANDS!J$3,'BY-Demands'!$J$5:$AK$14,MATCH($E178,'BY-Demands'!$I$5:$I$14,0),FALSE)*HLOOKUP(REG_TRA_DEMANDS!$F178,DEMANDS!$H$2:$CL$25,MATCH($E178,DEMANDS!$F$2:$F$25,0),FALSE)/HLOOKUP(2018,DEMANDS!$H$2:$CL$25,MATCH($E178,DEMANDS!$F$2:$F$25,0),FALSE)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K178" s="10">
        <f>HLOOKUP(REG_TRA_DEMANDS!K$3,'BY-Demands'!$J$5:$AK$14,MATCH($E178,'BY-Demands'!$I$5:$I$14,0),FALSE)*HLOOKUP(REG_TRA_DEMANDS!$F178,DEMANDS!$H$2:$CL$25,MATCH($E178,DEMANDS!$F$2:$F$25,0),FALSE)/HLOOKUP(2018,DEMANDS!$H$2:$CL$25,MATCH($E178,DEMANDS!$F$2:$F$25,0),FALSE)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L178" s="10">
        <f>HLOOKUP(REG_TRA_DEMANDS!L$3,'BY-Demands'!$J$5:$AK$14,MATCH($E178,'BY-Demands'!$I$5:$I$14,0),FALSE)*HLOOKUP(REG_TRA_DEMANDS!$F178,DEMANDS!$H$2:$CL$25,MATCH($E178,DEMANDS!$F$2:$F$25,0),FALSE)/HLOOKUP(2018,DEMANDS!$H$2:$CL$25,MATCH($E178,DEMANDS!$F$2:$F$25,0),FALSE)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M178" s="10">
        <f>HLOOKUP(REG_TRA_DEMANDS!M$3,'BY-Demands'!$J$5:$AK$14,MATCH($E178,'BY-Demands'!$I$5:$I$14,0),FALSE)*HLOOKUP(REG_TRA_DEMANDS!$F178,DEMANDS!$H$2:$CL$25,MATCH($E178,DEMANDS!$F$2:$F$25,0),FALSE)/HLOOKUP(2018,DEMANDS!$H$2:$CL$25,MATCH($E178,DEMANDS!$F$2:$F$25,0),FALSE)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N178" s="10">
        <f>HLOOKUP(REG_TRA_DEMANDS!N$3,'BY-Demands'!$J$5:$AK$14,MATCH($E178,'BY-Demands'!$I$5:$I$14,0),FALSE)*HLOOKUP(REG_TRA_DEMANDS!$F178,DEMANDS!$H$2:$CL$25,MATCH($E178,DEMANDS!$F$2:$F$25,0),FALSE)/HLOOKUP(2018,DEMANDS!$H$2:$CL$25,MATCH($E178,DEMANDS!$F$2:$F$25,0),FALSE)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O178" s="10">
        <f>HLOOKUP(REG_TRA_DEMANDS!O$3,'BY-Demands'!$J$5:$AK$14,MATCH($E178,'BY-Demands'!$I$5:$I$14,0),FALSE)*HLOOKUP(REG_TRA_DEMANDS!$F178,DEMANDS!$H$2:$CL$25,MATCH($E178,DEMANDS!$F$2:$F$25,0),FALSE)/HLOOKUP(2018,DEMANDS!$H$2:$CL$25,MATCH($E178,DEMANDS!$F$2:$F$25,0),FALSE)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P178" s="10">
        <f>HLOOKUP(REG_TRA_DEMANDS!P$3,'BY-Demands'!$J$5:$AK$14,MATCH($E178,'BY-Demands'!$I$5:$I$14,0),FALSE)*HLOOKUP(REG_TRA_DEMANDS!$F178,DEMANDS!$H$2:$CL$25,MATCH($E178,DEMANDS!$F$2:$F$25,0),FALSE)/HLOOKUP(2018,DEMANDS!$H$2:$CL$25,MATCH($E178,DEMANDS!$F$2:$F$25,0),FALSE)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Q178" s="10">
        <f>HLOOKUP(REG_TRA_DEMANDS!Q$3,'BY-Demands'!$J$5:$AK$14,MATCH($E178,'BY-Demands'!$I$5:$I$14,0),FALSE)*HLOOKUP(REG_TRA_DEMANDS!$F178,DEMANDS!$H$2:$CL$25,MATCH($E178,DEMANDS!$F$2:$F$25,0),FALSE)/HLOOKUP(2018,DEMANDS!$H$2:$CL$25,MATCH($E178,DEMANDS!$F$2:$F$25,0),FALSE)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R178" s="10">
        <f>HLOOKUP(REG_TRA_DEMANDS!R$3,'BY-Demands'!$J$5:$AK$14,MATCH($E178,'BY-Demands'!$I$5:$I$14,0),FALSE)*HLOOKUP(REG_TRA_DEMANDS!$F178,DEMANDS!$H$2:$CL$25,MATCH($E178,DEMANDS!$F$2:$F$25,0),FALSE)/HLOOKUP(2018,DEMANDS!$H$2:$CL$25,MATCH($E178,DEMANDS!$F$2:$F$25,0),FALSE)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S178" s="10">
        <f>HLOOKUP(REG_TRA_DEMANDS!S$3,'BY-Demands'!$J$5:$AK$14,MATCH($E178,'BY-Demands'!$I$5:$I$14,0),FALSE)*HLOOKUP(REG_TRA_DEMANDS!$F178,DEMANDS!$H$2:$CL$25,MATCH($E178,DEMANDS!$F$2:$F$25,0),FALSE)/HLOOKUP(2018,DEMANDS!$H$2:$CL$25,MATCH($E178,DEMANDS!$F$2:$F$25,0),FALSE)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T178" s="10">
        <f>HLOOKUP(REG_TRA_DEMANDS!T$3,'BY-Demands'!$J$5:$AK$14,MATCH($E178,'BY-Demands'!$I$5:$I$14,0),FALSE)*HLOOKUP(REG_TRA_DEMANDS!$F178,DEMANDS!$H$2:$CL$25,MATCH($E178,DEMANDS!$F$2:$F$25,0),FALSE)/HLOOKUP(2018,DEMANDS!$H$2:$CL$25,MATCH($E178,DEMANDS!$F$2:$F$25,0),FALSE)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U178" s="10">
        <f>HLOOKUP(REG_TRA_DEMANDS!U$3,'BY-Demands'!$J$5:$AK$14,MATCH($E178,'BY-Demands'!$I$5:$I$14,0),FALSE)*HLOOKUP(REG_TRA_DEMANDS!$F178,DEMANDS!$H$2:$CL$25,MATCH($E178,DEMANDS!$F$2:$F$25,0),FALSE)/HLOOKUP(2018,DEMANDS!$H$2:$CL$25,MATCH($E178,DEMANDS!$F$2:$F$25,0),FALSE)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V178" s="10">
        <f>HLOOKUP(REG_TRA_DEMANDS!V$3,'BY-Demands'!$J$5:$AK$14,MATCH($E178,'BY-Demands'!$I$5:$I$14,0),FALSE)*HLOOKUP(REG_TRA_DEMANDS!$F178,DEMANDS!$H$2:$CL$25,MATCH($E178,DEMANDS!$F$2:$F$25,0),FALSE)/HLOOKUP(2018,DEMANDS!$H$2:$CL$25,MATCH($E178,DEMANDS!$F$2:$F$25,0),FALSE)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W178" s="10">
        <f>HLOOKUP(REG_TRA_DEMANDS!W$3,'BY-Demands'!$J$5:$AK$14,MATCH($E178,'BY-Demands'!$I$5:$I$14,0),FALSE)*HLOOKUP(REG_TRA_DEMANDS!$F178,DEMANDS!$H$2:$CL$25,MATCH($E178,DEMANDS!$F$2:$F$25,0),FALSE)/HLOOKUP(2018,DEMANDS!$H$2:$CL$25,MATCH($E178,DEMANDS!$F$2:$F$25,0),FALSE)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X178" s="10">
        <f>HLOOKUP(REG_TRA_DEMANDS!X$3,'BY-Demands'!$J$5:$AK$14,MATCH($E178,'BY-Demands'!$I$5:$I$14,0),FALSE)*HLOOKUP(REG_TRA_DEMANDS!$F178,DEMANDS!$H$2:$CL$25,MATCH($E178,DEMANDS!$F$2:$F$25,0),FALSE)/HLOOKUP(2018,DEMANDS!$H$2:$CL$25,MATCH($E178,DEMANDS!$F$2:$F$25,0),FALSE)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Y178" s="10">
        <f>HLOOKUP(REG_TRA_DEMANDS!Y$3,'BY-Demands'!$J$5:$AK$14,MATCH($E178,'BY-Demands'!$I$5:$I$14,0),FALSE)*HLOOKUP(REG_TRA_DEMANDS!$F178,DEMANDS!$H$2:$CL$25,MATCH($E178,DEMANDS!$F$2:$F$25,0),FALSE)/HLOOKUP(2018,DEMANDS!$H$2:$CL$25,MATCH($E178,DEMANDS!$F$2:$F$25,0),FALSE)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Z178" s="10">
        <f>HLOOKUP(REG_TRA_DEMANDS!Z$3,'BY-Demands'!$J$5:$AK$14,MATCH($E178,'BY-Demands'!$I$5:$I$14,0),FALSE)*HLOOKUP(REG_TRA_DEMANDS!$F178,DEMANDS!$H$2:$CL$25,MATCH($E178,DEMANDS!$F$2:$F$25,0),FALSE)/HLOOKUP(2018,DEMANDS!$H$2:$CL$25,MATCH($E178,DEMANDS!$F$2:$F$25,0),FALSE)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A178" s="10">
        <f>HLOOKUP(REG_TRA_DEMANDS!AA$3,'BY-Demands'!$J$5:$AK$14,MATCH($E178,'BY-Demands'!$I$5:$I$14,0),FALSE)*HLOOKUP(REG_TRA_DEMANDS!$F178,DEMANDS!$H$2:$CL$25,MATCH($E178,DEMANDS!$F$2:$F$25,0),FALSE)/HLOOKUP(2018,DEMANDS!$H$2:$CL$25,MATCH($E178,DEMANDS!$F$2:$F$25,0),FALSE)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B178" s="10">
        <f>HLOOKUP(REG_TRA_DEMANDS!AB$3,'BY-Demands'!$J$5:$AK$14,MATCH($E178,'BY-Demands'!$I$5:$I$14,0),FALSE)*HLOOKUP(REG_TRA_DEMANDS!$F178,DEMANDS!$H$2:$CL$25,MATCH($E178,DEMANDS!$F$2:$F$25,0),FALSE)/HLOOKUP(2018,DEMANDS!$H$2:$CL$25,MATCH($E178,DEMANDS!$F$2:$F$25,0),FALSE)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C178" s="10">
        <f>HLOOKUP(REG_TRA_DEMANDS!AC$3,'BY-Demands'!$J$5:$AK$14,MATCH($E178,'BY-Demands'!$I$5:$I$14,0),FALSE)*HLOOKUP(REG_TRA_DEMANDS!$F178,DEMANDS!$H$2:$CL$25,MATCH($E178,DEMANDS!$F$2:$F$25,0),FALSE)/HLOOKUP(2018,DEMANDS!$H$2:$CL$25,MATCH($E178,DEMANDS!$F$2:$F$25,0),FALSE)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D178" s="10">
        <f>HLOOKUP(REG_TRA_DEMANDS!AD$3,'BY-Demands'!$J$5:$AK$14,MATCH($E178,'BY-Demands'!$I$5:$I$14,0),FALSE)*HLOOKUP(REG_TRA_DEMANDS!$F178,DEMANDS!$H$2:$CL$25,MATCH($E178,DEMANDS!$F$2:$F$25,0),FALSE)/HLOOKUP(2018,DEMANDS!$H$2:$CL$25,MATCH($E178,DEMANDS!$F$2:$F$25,0),FALSE)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E178" s="10">
        <f>HLOOKUP(REG_TRA_DEMANDS!AE$3,'BY-Demands'!$J$5:$AK$14,MATCH($E178,'BY-Demands'!$I$5:$I$14,0),FALSE)*HLOOKUP(REG_TRA_DEMANDS!$F178,DEMANDS!$H$2:$CL$25,MATCH($E178,DEMANDS!$F$2:$F$25,0),FALSE)/HLOOKUP(2018,DEMANDS!$H$2:$CL$25,MATCH($E178,DEMANDS!$F$2:$F$25,0),FALSE)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F178" s="10">
        <f>HLOOKUP(REG_TRA_DEMANDS!AF$3,'BY-Demands'!$J$5:$AK$14,MATCH($E178,'BY-Demands'!$I$5:$I$14,0),FALSE)*HLOOKUP(REG_TRA_DEMANDS!$F178,DEMANDS!$H$2:$CL$25,MATCH($E178,DEMANDS!$F$2:$F$25,0),FALSE)/HLOOKUP(2018,DEMANDS!$H$2:$CL$25,MATCH($E178,DEMANDS!$F$2:$F$25,0),FALSE)</f>
        <v>0</v>
      </c>
    </row>
    <row r="179" spans="4:32" x14ac:dyDescent="0.25">
      <c r="D179" s="1" t="s">
        <v>8</v>
      </c>
      <c r="E179" s="1" t="str">
        <f>DEMANDS!$F$23</f>
        <v>TOTH</v>
      </c>
      <c r="F179" s="1">
        <v>2033</v>
      </c>
      <c r="G179" s="10">
        <f>HLOOKUP(REG_TRA_DEMANDS!G$3,'BY-Demands'!$J$5:$AK$14,MATCH($E179,'BY-Demands'!$I$5:$I$14,0),FALSE)*HLOOKUP(REG_TRA_DEMANDS!$F179,DEMANDS!$H$2:$CL$25,MATCH($E179,DEMANDS!$F$2:$F$25,0),FALSE)/HLOOKUP(2018,DEMANDS!$H$2:$CL$25,MATCH($E179,DEMANDS!$F$2:$F$25,0),FALSE)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H179" s="10">
        <f>HLOOKUP(REG_TRA_DEMANDS!H$3,'BY-Demands'!$J$5:$AK$14,MATCH($E179,'BY-Demands'!$I$5:$I$14,0),FALSE)*HLOOKUP(REG_TRA_DEMANDS!$F179,DEMANDS!$H$2:$CL$25,MATCH($E179,DEMANDS!$F$2:$F$25,0),FALSE)/HLOOKUP(2018,DEMANDS!$H$2:$CL$25,MATCH($E179,DEMANDS!$F$2:$F$25,0),FALSE)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I179" s="10">
        <f>HLOOKUP(REG_TRA_DEMANDS!I$3,'BY-Demands'!$J$5:$AK$14,MATCH($E179,'BY-Demands'!$I$5:$I$14,0),FALSE)*HLOOKUP(REG_TRA_DEMANDS!$F179,DEMANDS!$H$2:$CL$25,MATCH($E179,DEMANDS!$F$2:$F$25,0),FALSE)/HLOOKUP(2018,DEMANDS!$H$2:$CL$25,MATCH($E179,DEMANDS!$F$2:$F$25,0),FALSE)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J179" s="10">
        <f>HLOOKUP(REG_TRA_DEMANDS!J$3,'BY-Demands'!$J$5:$AK$14,MATCH($E179,'BY-Demands'!$I$5:$I$14,0),FALSE)*HLOOKUP(REG_TRA_DEMANDS!$F179,DEMANDS!$H$2:$CL$25,MATCH($E179,DEMANDS!$F$2:$F$25,0),FALSE)/HLOOKUP(2018,DEMANDS!$H$2:$CL$25,MATCH($E179,DEMANDS!$F$2:$F$25,0),FALSE)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K179" s="10">
        <f>HLOOKUP(REG_TRA_DEMANDS!K$3,'BY-Demands'!$J$5:$AK$14,MATCH($E179,'BY-Demands'!$I$5:$I$14,0),FALSE)*HLOOKUP(REG_TRA_DEMANDS!$F179,DEMANDS!$H$2:$CL$25,MATCH($E179,DEMANDS!$F$2:$F$25,0),FALSE)/HLOOKUP(2018,DEMANDS!$H$2:$CL$25,MATCH($E179,DEMANDS!$F$2:$F$25,0),FALSE)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L179" s="10">
        <f>HLOOKUP(REG_TRA_DEMANDS!L$3,'BY-Demands'!$J$5:$AK$14,MATCH($E179,'BY-Demands'!$I$5:$I$14,0),FALSE)*HLOOKUP(REG_TRA_DEMANDS!$F179,DEMANDS!$H$2:$CL$25,MATCH($E179,DEMANDS!$F$2:$F$25,0),FALSE)/HLOOKUP(2018,DEMANDS!$H$2:$CL$25,MATCH($E179,DEMANDS!$F$2:$F$25,0),FALSE)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M179" s="10">
        <f>HLOOKUP(REG_TRA_DEMANDS!M$3,'BY-Demands'!$J$5:$AK$14,MATCH($E179,'BY-Demands'!$I$5:$I$14,0),FALSE)*HLOOKUP(REG_TRA_DEMANDS!$F179,DEMANDS!$H$2:$CL$25,MATCH($E179,DEMANDS!$F$2:$F$25,0),FALSE)/HLOOKUP(2018,DEMANDS!$H$2:$CL$25,MATCH($E179,DEMANDS!$F$2:$F$25,0),FALSE)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N179" s="10">
        <f>HLOOKUP(REG_TRA_DEMANDS!N$3,'BY-Demands'!$J$5:$AK$14,MATCH($E179,'BY-Demands'!$I$5:$I$14,0),FALSE)*HLOOKUP(REG_TRA_DEMANDS!$F179,DEMANDS!$H$2:$CL$25,MATCH($E179,DEMANDS!$F$2:$F$25,0),FALSE)/HLOOKUP(2018,DEMANDS!$H$2:$CL$25,MATCH($E179,DEMANDS!$F$2:$F$25,0),FALSE)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O179" s="10">
        <f>HLOOKUP(REG_TRA_DEMANDS!O$3,'BY-Demands'!$J$5:$AK$14,MATCH($E179,'BY-Demands'!$I$5:$I$14,0),FALSE)*HLOOKUP(REG_TRA_DEMANDS!$F179,DEMANDS!$H$2:$CL$25,MATCH($E179,DEMANDS!$F$2:$F$25,0),FALSE)/HLOOKUP(2018,DEMANDS!$H$2:$CL$25,MATCH($E179,DEMANDS!$F$2:$F$25,0),FALSE)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P179" s="10">
        <f>HLOOKUP(REG_TRA_DEMANDS!P$3,'BY-Demands'!$J$5:$AK$14,MATCH($E179,'BY-Demands'!$I$5:$I$14,0),FALSE)*HLOOKUP(REG_TRA_DEMANDS!$F179,DEMANDS!$H$2:$CL$25,MATCH($E179,DEMANDS!$F$2:$F$25,0),FALSE)/HLOOKUP(2018,DEMANDS!$H$2:$CL$25,MATCH($E179,DEMANDS!$F$2:$F$25,0),FALSE)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Q179" s="10">
        <f>HLOOKUP(REG_TRA_DEMANDS!Q$3,'BY-Demands'!$J$5:$AK$14,MATCH($E179,'BY-Demands'!$I$5:$I$14,0),FALSE)*HLOOKUP(REG_TRA_DEMANDS!$F179,DEMANDS!$H$2:$CL$25,MATCH($E179,DEMANDS!$F$2:$F$25,0),FALSE)/HLOOKUP(2018,DEMANDS!$H$2:$CL$25,MATCH($E179,DEMANDS!$F$2:$F$25,0),FALSE)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R179" s="10">
        <f>HLOOKUP(REG_TRA_DEMANDS!R$3,'BY-Demands'!$J$5:$AK$14,MATCH($E179,'BY-Demands'!$I$5:$I$14,0),FALSE)*HLOOKUP(REG_TRA_DEMANDS!$F179,DEMANDS!$H$2:$CL$25,MATCH($E179,DEMANDS!$F$2:$F$25,0),FALSE)/HLOOKUP(2018,DEMANDS!$H$2:$CL$25,MATCH($E179,DEMANDS!$F$2:$F$25,0),FALSE)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S179" s="10">
        <f>HLOOKUP(REG_TRA_DEMANDS!S$3,'BY-Demands'!$J$5:$AK$14,MATCH($E179,'BY-Demands'!$I$5:$I$14,0),FALSE)*HLOOKUP(REG_TRA_DEMANDS!$F179,DEMANDS!$H$2:$CL$25,MATCH($E179,DEMANDS!$F$2:$F$25,0),FALSE)/HLOOKUP(2018,DEMANDS!$H$2:$CL$25,MATCH($E179,DEMANDS!$F$2:$F$25,0),FALSE)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T179" s="10">
        <f>HLOOKUP(REG_TRA_DEMANDS!T$3,'BY-Demands'!$J$5:$AK$14,MATCH($E179,'BY-Demands'!$I$5:$I$14,0),FALSE)*HLOOKUP(REG_TRA_DEMANDS!$F179,DEMANDS!$H$2:$CL$25,MATCH($E179,DEMANDS!$F$2:$F$25,0),FALSE)/HLOOKUP(2018,DEMANDS!$H$2:$CL$25,MATCH($E179,DEMANDS!$F$2:$F$25,0),FALSE)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U179" s="10">
        <f>HLOOKUP(REG_TRA_DEMANDS!U$3,'BY-Demands'!$J$5:$AK$14,MATCH($E179,'BY-Demands'!$I$5:$I$14,0),FALSE)*HLOOKUP(REG_TRA_DEMANDS!$F179,DEMANDS!$H$2:$CL$25,MATCH($E179,DEMANDS!$F$2:$F$25,0),FALSE)/HLOOKUP(2018,DEMANDS!$H$2:$CL$25,MATCH($E179,DEMANDS!$F$2:$F$25,0),FALSE)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V179" s="10">
        <f>HLOOKUP(REG_TRA_DEMANDS!V$3,'BY-Demands'!$J$5:$AK$14,MATCH($E179,'BY-Demands'!$I$5:$I$14,0),FALSE)*HLOOKUP(REG_TRA_DEMANDS!$F179,DEMANDS!$H$2:$CL$25,MATCH($E179,DEMANDS!$F$2:$F$25,0),FALSE)/HLOOKUP(2018,DEMANDS!$H$2:$CL$25,MATCH($E179,DEMANDS!$F$2:$F$25,0),FALSE)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W179" s="10">
        <f>HLOOKUP(REG_TRA_DEMANDS!W$3,'BY-Demands'!$J$5:$AK$14,MATCH($E179,'BY-Demands'!$I$5:$I$14,0),FALSE)*HLOOKUP(REG_TRA_DEMANDS!$F179,DEMANDS!$H$2:$CL$25,MATCH($E179,DEMANDS!$F$2:$F$25,0),FALSE)/HLOOKUP(2018,DEMANDS!$H$2:$CL$25,MATCH($E179,DEMANDS!$F$2:$F$25,0),FALSE)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X179" s="10">
        <f>HLOOKUP(REG_TRA_DEMANDS!X$3,'BY-Demands'!$J$5:$AK$14,MATCH($E179,'BY-Demands'!$I$5:$I$14,0),FALSE)*HLOOKUP(REG_TRA_DEMANDS!$F179,DEMANDS!$H$2:$CL$25,MATCH($E179,DEMANDS!$F$2:$F$25,0),FALSE)/HLOOKUP(2018,DEMANDS!$H$2:$CL$25,MATCH($E179,DEMANDS!$F$2:$F$25,0),FALSE)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Y179" s="10">
        <f>HLOOKUP(REG_TRA_DEMANDS!Y$3,'BY-Demands'!$J$5:$AK$14,MATCH($E179,'BY-Demands'!$I$5:$I$14,0),FALSE)*HLOOKUP(REG_TRA_DEMANDS!$F179,DEMANDS!$H$2:$CL$25,MATCH($E179,DEMANDS!$F$2:$F$25,0),FALSE)/HLOOKUP(2018,DEMANDS!$H$2:$CL$25,MATCH($E179,DEMANDS!$F$2:$F$25,0),FALSE)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Z179" s="10">
        <f>HLOOKUP(REG_TRA_DEMANDS!Z$3,'BY-Demands'!$J$5:$AK$14,MATCH($E179,'BY-Demands'!$I$5:$I$14,0),FALSE)*HLOOKUP(REG_TRA_DEMANDS!$F179,DEMANDS!$H$2:$CL$25,MATCH($E179,DEMANDS!$F$2:$F$25,0),FALSE)/HLOOKUP(2018,DEMANDS!$H$2:$CL$25,MATCH($E179,DEMANDS!$F$2:$F$25,0),FALSE)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A179" s="10">
        <f>HLOOKUP(REG_TRA_DEMANDS!AA$3,'BY-Demands'!$J$5:$AK$14,MATCH($E179,'BY-Demands'!$I$5:$I$14,0),FALSE)*HLOOKUP(REG_TRA_DEMANDS!$F179,DEMANDS!$H$2:$CL$25,MATCH($E179,DEMANDS!$F$2:$F$25,0),FALSE)/HLOOKUP(2018,DEMANDS!$H$2:$CL$25,MATCH($E179,DEMANDS!$F$2:$F$25,0),FALSE)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B179" s="10">
        <f>HLOOKUP(REG_TRA_DEMANDS!AB$3,'BY-Demands'!$J$5:$AK$14,MATCH($E179,'BY-Demands'!$I$5:$I$14,0),FALSE)*HLOOKUP(REG_TRA_DEMANDS!$F179,DEMANDS!$H$2:$CL$25,MATCH($E179,DEMANDS!$F$2:$F$25,0),FALSE)/HLOOKUP(2018,DEMANDS!$H$2:$CL$25,MATCH($E179,DEMANDS!$F$2:$F$25,0),FALSE)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C179" s="10">
        <f>HLOOKUP(REG_TRA_DEMANDS!AC$3,'BY-Demands'!$J$5:$AK$14,MATCH($E179,'BY-Demands'!$I$5:$I$14,0),FALSE)*HLOOKUP(REG_TRA_DEMANDS!$F179,DEMANDS!$H$2:$CL$25,MATCH($E179,DEMANDS!$F$2:$F$25,0),FALSE)/HLOOKUP(2018,DEMANDS!$H$2:$CL$25,MATCH($E179,DEMANDS!$F$2:$F$25,0),FALSE)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D179" s="10">
        <f>HLOOKUP(REG_TRA_DEMANDS!AD$3,'BY-Demands'!$J$5:$AK$14,MATCH($E179,'BY-Demands'!$I$5:$I$14,0),FALSE)*HLOOKUP(REG_TRA_DEMANDS!$F179,DEMANDS!$H$2:$CL$25,MATCH($E179,DEMANDS!$F$2:$F$25,0),FALSE)/HLOOKUP(2018,DEMANDS!$H$2:$CL$25,MATCH($E179,DEMANDS!$F$2:$F$25,0),FALSE)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E179" s="10">
        <f>HLOOKUP(REG_TRA_DEMANDS!AE$3,'BY-Demands'!$J$5:$AK$14,MATCH($E179,'BY-Demands'!$I$5:$I$14,0),FALSE)*HLOOKUP(REG_TRA_DEMANDS!$F179,DEMANDS!$H$2:$CL$25,MATCH($E179,DEMANDS!$F$2:$F$25,0),FALSE)/HLOOKUP(2018,DEMANDS!$H$2:$CL$25,MATCH($E179,DEMANDS!$F$2:$F$25,0),FALSE)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F179" s="10">
        <f>HLOOKUP(REG_TRA_DEMANDS!AF$3,'BY-Demands'!$J$5:$AK$14,MATCH($E179,'BY-Demands'!$I$5:$I$14,0),FALSE)*HLOOKUP(REG_TRA_DEMANDS!$F179,DEMANDS!$H$2:$CL$25,MATCH($E179,DEMANDS!$F$2:$F$25,0),FALSE)/HLOOKUP(2018,DEMANDS!$H$2:$CL$25,MATCH($E179,DEMANDS!$F$2:$F$25,0),FALSE)</f>
        <v>0</v>
      </c>
    </row>
    <row r="180" spans="4:32" x14ac:dyDescent="0.25">
      <c r="D180" s="1" t="s">
        <v>8</v>
      </c>
      <c r="E180" s="1" t="str">
        <f>DEMANDS!$F$23</f>
        <v>TOTH</v>
      </c>
      <c r="F180" s="1">
        <v>2034</v>
      </c>
      <c r="G180" s="10">
        <f>HLOOKUP(REG_TRA_DEMANDS!G$3,'BY-Demands'!$J$5:$AK$14,MATCH($E180,'BY-Demands'!$I$5:$I$14,0),FALSE)*HLOOKUP(REG_TRA_DEMANDS!$F180,DEMANDS!$H$2:$CL$25,MATCH($E180,DEMANDS!$F$2:$F$25,0),FALSE)/HLOOKUP(2018,DEMANDS!$H$2:$CL$25,MATCH($E180,DEMANDS!$F$2:$F$25,0),FALSE)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H180" s="10">
        <f>HLOOKUP(REG_TRA_DEMANDS!H$3,'BY-Demands'!$J$5:$AK$14,MATCH($E180,'BY-Demands'!$I$5:$I$14,0),FALSE)*HLOOKUP(REG_TRA_DEMANDS!$F180,DEMANDS!$H$2:$CL$25,MATCH($E180,DEMANDS!$F$2:$F$25,0),FALSE)/HLOOKUP(2018,DEMANDS!$H$2:$CL$25,MATCH($E180,DEMANDS!$F$2:$F$25,0),FALSE)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I180" s="10">
        <f>HLOOKUP(REG_TRA_DEMANDS!I$3,'BY-Demands'!$J$5:$AK$14,MATCH($E180,'BY-Demands'!$I$5:$I$14,0),FALSE)*HLOOKUP(REG_TRA_DEMANDS!$F180,DEMANDS!$H$2:$CL$25,MATCH($E180,DEMANDS!$F$2:$F$25,0),FALSE)/HLOOKUP(2018,DEMANDS!$H$2:$CL$25,MATCH($E180,DEMANDS!$F$2:$F$25,0),FALSE)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J180" s="10">
        <f>HLOOKUP(REG_TRA_DEMANDS!J$3,'BY-Demands'!$J$5:$AK$14,MATCH($E180,'BY-Demands'!$I$5:$I$14,0),FALSE)*HLOOKUP(REG_TRA_DEMANDS!$F180,DEMANDS!$H$2:$CL$25,MATCH($E180,DEMANDS!$F$2:$F$25,0),FALSE)/HLOOKUP(2018,DEMANDS!$H$2:$CL$25,MATCH($E180,DEMANDS!$F$2:$F$25,0),FALSE)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K180" s="10">
        <f>HLOOKUP(REG_TRA_DEMANDS!K$3,'BY-Demands'!$J$5:$AK$14,MATCH($E180,'BY-Demands'!$I$5:$I$14,0),FALSE)*HLOOKUP(REG_TRA_DEMANDS!$F180,DEMANDS!$H$2:$CL$25,MATCH($E180,DEMANDS!$F$2:$F$25,0),FALSE)/HLOOKUP(2018,DEMANDS!$H$2:$CL$25,MATCH($E180,DEMANDS!$F$2:$F$25,0),FALSE)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L180" s="10">
        <f>HLOOKUP(REG_TRA_DEMANDS!L$3,'BY-Demands'!$J$5:$AK$14,MATCH($E180,'BY-Demands'!$I$5:$I$14,0),FALSE)*HLOOKUP(REG_TRA_DEMANDS!$F180,DEMANDS!$H$2:$CL$25,MATCH($E180,DEMANDS!$F$2:$F$25,0),FALSE)/HLOOKUP(2018,DEMANDS!$H$2:$CL$25,MATCH($E180,DEMANDS!$F$2:$F$25,0),FALSE)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M180" s="10">
        <f>HLOOKUP(REG_TRA_DEMANDS!M$3,'BY-Demands'!$J$5:$AK$14,MATCH($E180,'BY-Demands'!$I$5:$I$14,0),FALSE)*HLOOKUP(REG_TRA_DEMANDS!$F180,DEMANDS!$H$2:$CL$25,MATCH($E180,DEMANDS!$F$2:$F$25,0),FALSE)/HLOOKUP(2018,DEMANDS!$H$2:$CL$25,MATCH($E180,DEMANDS!$F$2:$F$25,0),FALSE)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N180" s="10">
        <f>HLOOKUP(REG_TRA_DEMANDS!N$3,'BY-Demands'!$J$5:$AK$14,MATCH($E180,'BY-Demands'!$I$5:$I$14,0),FALSE)*HLOOKUP(REG_TRA_DEMANDS!$F180,DEMANDS!$H$2:$CL$25,MATCH($E180,DEMANDS!$F$2:$F$25,0),FALSE)/HLOOKUP(2018,DEMANDS!$H$2:$CL$25,MATCH($E180,DEMANDS!$F$2:$F$25,0),FALSE)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O180" s="10">
        <f>HLOOKUP(REG_TRA_DEMANDS!O$3,'BY-Demands'!$J$5:$AK$14,MATCH($E180,'BY-Demands'!$I$5:$I$14,0),FALSE)*HLOOKUP(REG_TRA_DEMANDS!$F180,DEMANDS!$H$2:$CL$25,MATCH($E180,DEMANDS!$F$2:$F$25,0),FALSE)/HLOOKUP(2018,DEMANDS!$H$2:$CL$25,MATCH($E180,DEMANDS!$F$2:$F$25,0),FALSE)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P180" s="10">
        <f>HLOOKUP(REG_TRA_DEMANDS!P$3,'BY-Demands'!$J$5:$AK$14,MATCH($E180,'BY-Demands'!$I$5:$I$14,0),FALSE)*HLOOKUP(REG_TRA_DEMANDS!$F180,DEMANDS!$H$2:$CL$25,MATCH($E180,DEMANDS!$F$2:$F$25,0),FALSE)/HLOOKUP(2018,DEMANDS!$H$2:$CL$25,MATCH($E180,DEMANDS!$F$2:$F$25,0),FALSE)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Q180" s="10">
        <f>HLOOKUP(REG_TRA_DEMANDS!Q$3,'BY-Demands'!$J$5:$AK$14,MATCH($E180,'BY-Demands'!$I$5:$I$14,0),FALSE)*HLOOKUP(REG_TRA_DEMANDS!$F180,DEMANDS!$H$2:$CL$25,MATCH($E180,DEMANDS!$F$2:$F$25,0),FALSE)/HLOOKUP(2018,DEMANDS!$H$2:$CL$25,MATCH($E180,DEMANDS!$F$2:$F$25,0),FALSE)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R180" s="10">
        <f>HLOOKUP(REG_TRA_DEMANDS!R$3,'BY-Demands'!$J$5:$AK$14,MATCH($E180,'BY-Demands'!$I$5:$I$14,0),FALSE)*HLOOKUP(REG_TRA_DEMANDS!$F180,DEMANDS!$H$2:$CL$25,MATCH($E180,DEMANDS!$F$2:$F$25,0),FALSE)/HLOOKUP(2018,DEMANDS!$H$2:$CL$25,MATCH($E180,DEMANDS!$F$2:$F$25,0),FALSE)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S180" s="10">
        <f>HLOOKUP(REG_TRA_DEMANDS!S$3,'BY-Demands'!$J$5:$AK$14,MATCH($E180,'BY-Demands'!$I$5:$I$14,0),FALSE)*HLOOKUP(REG_TRA_DEMANDS!$F180,DEMANDS!$H$2:$CL$25,MATCH($E180,DEMANDS!$F$2:$F$25,0),FALSE)/HLOOKUP(2018,DEMANDS!$H$2:$CL$25,MATCH($E180,DEMANDS!$F$2:$F$25,0),FALSE)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T180" s="10">
        <f>HLOOKUP(REG_TRA_DEMANDS!T$3,'BY-Demands'!$J$5:$AK$14,MATCH($E180,'BY-Demands'!$I$5:$I$14,0),FALSE)*HLOOKUP(REG_TRA_DEMANDS!$F180,DEMANDS!$H$2:$CL$25,MATCH($E180,DEMANDS!$F$2:$F$25,0),FALSE)/HLOOKUP(2018,DEMANDS!$H$2:$CL$25,MATCH($E180,DEMANDS!$F$2:$F$25,0),FALSE)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U180" s="10">
        <f>HLOOKUP(REG_TRA_DEMANDS!U$3,'BY-Demands'!$J$5:$AK$14,MATCH($E180,'BY-Demands'!$I$5:$I$14,0),FALSE)*HLOOKUP(REG_TRA_DEMANDS!$F180,DEMANDS!$H$2:$CL$25,MATCH($E180,DEMANDS!$F$2:$F$25,0),FALSE)/HLOOKUP(2018,DEMANDS!$H$2:$CL$25,MATCH($E180,DEMANDS!$F$2:$F$25,0),FALSE)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V180" s="10">
        <f>HLOOKUP(REG_TRA_DEMANDS!V$3,'BY-Demands'!$J$5:$AK$14,MATCH($E180,'BY-Demands'!$I$5:$I$14,0),FALSE)*HLOOKUP(REG_TRA_DEMANDS!$F180,DEMANDS!$H$2:$CL$25,MATCH($E180,DEMANDS!$F$2:$F$25,0),FALSE)/HLOOKUP(2018,DEMANDS!$H$2:$CL$25,MATCH($E180,DEMANDS!$F$2:$F$25,0),FALSE)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W180" s="10">
        <f>HLOOKUP(REG_TRA_DEMANDS!W$3,'BY-Demands'!$J$5:$AK$14,MATCH($E180,'BY-Demands'!$I$5:$I$14,0),FALSE)*HLOOKUP(REG_TRA_DEMANDS!$F180,DEMANDS!$H$2:$CL$25,MATCH($E180,DEMANDS!$F$2:$F$25,0),FALSE)/HLOOKUP(2018,DEMANDS!$H$2:$CL$25,MATCH($E180,DEMANDS!$F$2:$F$25,0),FALSE)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X180" s="10">
        <f>HLOOKUP(REG_TRA_DEMANDS!X$3,'BY-Demands'!$J$5:$AK$14,MATCH($E180,'BY-Demands'!$I$5:$I$14,0),FALSE)*HLOOKUP(REG_TRA_DEMANDS!$F180,DEMANDS!$H$2:$CL$25,MATCH($E180,DEMANDS!$F$2:$F$25,0),FALSE)/HLOOKUP(2018,DEMANDS!$H$2:$CL$25,MATCH($E180,DEMANDS!$F$2:$F$25,0),FALSE)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Y180" s="10">
        <f>HLOOKUP(REG_TRA_DEMANDS!Y$3,'BY-Demands'!$J$5:$AK$14,MATCH($E180,'BY-Demands'!$I$5:$I$14,0),FALSE)*HLOOKUP(REG_TRA_DEMANDS!$F180,DEMANDS!$H$2:$CL$25,MATCH($E180,DEMANDS!$F$2:$F$25,0),FALSE)/HLOOKUP(2018,DEMANDS!$H$2:$CL$25,MATCH($E180,DEMANDS!$F$2:$F$25,0),FALSE)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Z180" s="10">
        <f>HLOOKUP(REG_TRA_DEMANDS!Z$3,'BY-Demands'!$J$5:$AK$14,MATCH($E180,'BY-Demands'!$I$5:$I$14,0),FALSE)*HLOOKUP(REG_TRA_DEMANDS!$F180,DEMANDS!$H$2:$CL$25,MATCH($E180,DEMANDS!$F$2:$F$25,0),FALSE)/HLOOKUP(2018,DEMANDS!$H$2:$CL$25,MATCH($E180,DEMANDS!$F$2:$F$25,0),FALSE)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A180" s="10">
        <f>HLOOKUP(REG_TRA_DEMANDS!AA$3,'BY-Demands'!$J$5:$AK$14,MATCH($E180,'BY-Demands'!$I$5:$I$14,0),FALSE)*HLOOKUP(REG_TRA_DEMANDS!$F180,DEMANDS!$H$2:$CL$25,MATCH($E180,DEMANDS!$F$2:$F$25,0),FALSE)/HLOOKUP(2018,DEMANDS!$H$2:$CL$25,MATCH($E180,DEMANDS!$F$2:$F$25,0),FALSE)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B180" s="10">
        <f>HLOOKUP(REG_TRA_DEMANDS!AB$3,'BY-Demands'!$J$5:$AK$14,MATCH($E180,'BY-Demands'!$I$5:$I$14,0),FALSE)*HLOOKUP(REG_TRA_DEMANDS!$F180,DEMANDS!$H$2:$CL$25,MATCH($E180,DEMANDS!$F$2:$F$25,0),FALSE)/HLOOKUP(2018,DEMANDS!$H$2:$CL$25,MATCH($E180,DEMANDS!$F$2:$F$25,0),FALSE)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C180" s="10">
        <f>HLOOKUP(REG_TRA_DEMANDS!AC$3,'BY-Demands'!$J$5:$AK$14,MATCH($E180,'BY-Demands'!$I$5:$I$14,0),FALSE)*HLOOKUP(REG_TRA_DEMANDS!$F180,DEMANDS!$H$2:$CL$25,MATCH($E180,DEMANDS!$F$2:$F$25,0),FALSE)/HLOOKUP(2018,DEMANDS!$H$2:$CL$25,MATCH($E180,DEMANDS!$F$2:$F$25,0),FALSE)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D180" s="10">
        <f>HLOOKUP(REG_TRA_DEMANDS!AD$3,'BY-Demands'!$J$5:$AK$14,MATCH($E180,'BY-Demands'!$I$5:$I$14,0),FALSE)*HLOOKUP(REG_TRA_DEMANDS!$F180,DEMANDS!$H$2:$CL$25,MATCH($E180,DEMANDS!$F$2:$F$25,0),FALSE)/HLOOKUP(2018,DEMANDS!$H$2:$CL$25,MATCH($E180,DEMANDS!$F$2:$F$25,0),FALSE)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E180" s="10">
        <f>HLOOKUP(REG_TRA_DEMANDS!AE$3,'BY-Demands'!$J$5:$AK$14,MATCH($E180,'BY-Demands'!$I$5:$I$14,0),FALSE)*HLOOKUP(REG_TRA_DEMANDS!$F180,DEMANDS!$H$2:$CL$25,MATCH($E180,DEMANDS!$F$2:$F$25,0),FALSE)/HLOOKUP(2018,DEMANDS!$H$2:$CL$25,MATCH($E180,DEMANDS!$F$2:$F$25,0),FALSE)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F180" s="10">
        <f>HLOOKUP(REG_TRA_DEMANDS!AF$3,'BY-Demands'!$J$5:$AK$14,MATCH($E180,'BY-Demands'!$I$5:$I$14,0),FALSE)*HLOOKUP(REG_TRA_DEMANDS!$F180,DEMANDS!$H$2:$CL$25,MATCH($E180,DEMANDS!$F$2:$F$25,0),FALSE)/HLOOKUP(2018,DEMANDS!$H$2:$CL$25,MATCH($E180,DEMANDS!$F$2:$F$25,0),FALSE)</f>
        <v>0</v>
      </c>
    </row>
    <row r="181" spans="4:32" x14ac:dyDescent="0.25">
      <c r="D181" s="1" t="s">
        <v>8</v>
      </c>
      <c r="E181" s="1" t="str">
        <f>DEMANDS!$F$23</f>
        <v>TOTH</v>
      </c>
      <c r="F181" s="1">
        <v>2035</v>
      </c>
      <c r="G181" s="10">
        <f>HLOOKUP(REG_TRA_DEMANDS!G$3,'BY-Demands'!$J$5:$AK$14,MATCH($E181,'BY-Demands'!$I$5:$I$14,0),FALSE)*HLOOKUP(REG_TRA_DEMANDS!$F181,DEMANDS!$H$2:$CL$25,MATCH($E181,DEMANDS!$F$2:$F$25,0),FALSE)/HLOOKUP(2018,DEMANDS!$H$2:$CL$25,MATCH($E181,DEMANDS!$F$2:$F$25,0),FALSE)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H181" s="10">
        <f>HLOOKUP(REG_TRA_DEMANDS!H$3,'BY-Demands'!$J$5:$AK$14,MATCH($E181,'BY-Demands'!$I$5:$I$14,0),FALSE)*HLOOKUP(REG_TRA_DEMANDS!$F181,DEMANDS!$H$2:$CL$25,MATCH($E181,DEMANDS!$F$2:$F$25,0),FALSE)/HLOOKUP(2018,DEMANDS!$H$2:$CL$25,MATCH($E181,DEMANDS!$F$2:$F$25,0),FALSE)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I181" s="10">
        <f>HLOOKUP(REG_TRA_DEMANDS!I$3,'BY-Demands'!$J$5:$AK$14,MATCH($E181,'BY-Demands'!$I$5:$I$14,0),FALSE)*HLOOKUP(REG_TRA_DEMANDS!$F181,DEMANDS!$H$2:$CL$25,MATCH($E181,DEMANDS!$F$2:$F$25,0),FALSE)/HLOOKUP(2018,DEMANDS!$H$2:$CL$25,MATCH($E181,DEMANDS!$F$2:$F$25,0),FALSE)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J181" s="10">
        <f>HLOOKUP(REG_TRA_DEMANDS!J$3,'BY-Demands'!$J$5:$AK$14,MATCH($E181,'BY-Demands'!$I$5:$I$14,0),FALSE)*HLOOKUP(REG_TRA_DEMANDS!$F181,DEMANDS!$H$2:$CL$25,MATCH($E181,DEMANDS!$F$2:$F$25,0),FALSE)/HLOOKUP(2018,DEMANDS!$H$2:$CL$25,MATCH($E181,DEMANDS!$F$2:$F$25,0),FALSE)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K181" s="10">
        <f>HLOOKUP(REG_TRA_DEMANDS!K$3,'BY-Demands'!$J$5:$AK$14,MATCH($E181,'BY-Demands'!$I$5:$I$14,0),FALSE)*HLOOKUP(REG_TRA_DEMANDS!$F181,DEMANDS!$H$2:$CL$25,MATCH($E181,DEMANDS!$F$2:$F$25,0),FALSE)/HLOOKUP(2018,DEMANDS!$H$2:$CL$25,MATCH($E181,DEMANDS!$F$2:$F$25,0),FALSE)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L181" s="10">
        <f>HLOOKUP(REG_TRA_DEMANDS!L$3,'BY-Demands'!$J$5:$AK$14,MATCH($E181,'BY-Demands'!$I$5:$I$14,0),FALSE)*HLOOKUP(REG_TRA_DEMANDS!$F181,DEMANDS!$H$2:$CL$25,MATCH($E181,DEMANDS!$F$2:$F$25,0),FALSE)/HLOOKUP(2018,DEMANDS!$H$2:$CL$25,MATCH($E181,DEMANDS!$F$2:$F$25,0),FALSE)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M181" s="10">
        <f>HLOOKUP(REG_TRA_DEMANDS!M$3,'BY-Demands'!$J$5:$AK$14,MATCH($E181,'BY-Demands'!$I$5:$I$14,0),FALSE)*HLOOKUP(REG_TRA_DEMANDS!$F181,DEMANDS!$H$2:$CL$25,MATCH($E181,DEMANDS!$F$2:$F$25,0),FALSE)/HLOOKUP(2018,DEMANDS!$H$2:$CL$25,MATCH($E181,DEMANDS!$F$2:$F$25,0),FALSE)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N181" s="10">
        <f>HLOOKUP(REG_TRA_DEMANDS!N$3,'BY-Demands'!$J$5:$AK$14,MATCH($E181,'BY-Demands'!$I$5:$I$14,0),FALSE)*HLOOKUP(REG_TRA_DEMANDS!$F181,DEMANDS!$H$2:$CL$25,MATCH($E181,DEMANDS!$F$2:$F$25,0),FALSE)/HLOOKUP(2018,DEMANDS!$H$2:$CL$25,MATCH($E181,DEMANDS!$F$2:$F$25,0),FALSE)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O181" s="10">
        <f>HLOOKUP(REG_TRA_DEMANDS!O$3,'BY-Demands'!$J$5:$AK$14,MATCH($E181,'BY-Demands'!$I$5:$I$14,0),FALSE)*HLOOKUP(REG_TRA_DEMANDS!$F181,DEMANDS!$H$2:$CL$25,MATCH($E181,DEMANDS!$F$2:$F$25,0),FALSE)/HLOOKUP(2018,DEMANDS!$H$2:$CL$25,MATCH($E181,DEMANDS!$F$2:$F$25,0),FALSE)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P181" s="10">
        <f>HLOOKUP(REG_TRA_DEMANDS!P$3,'BY-Demands'!$J$5:$AK$14,MATCH($E181,'BY-Demands'!$I$5:$I$14,0),FALSE)*HLOOKUP(REG_TRA_DEMANDS!$F181,DEMANDS!$H$2:$CL$25,MATCH($E181,DEMANDS!$F$2:$F$25,0),FALSE)/HLOOKUP(2018,DEMANDS!$H$2:$CL$25,MATCH($E181,DEMANDS!$F$2:$F$25,0),FALSE)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Q181" s="10">
        <f>HLOOKUP(REG_TRA_DEMANDS!Q$3,'BY-Demands'!$J$5:$AK$14,MATCH($E181,'BY-Demands'!$I$5:$I$14,0),FALSE)*HLOOKUP(REG_TRA_DEMANDS!$F181,DEMANDS!$H$2:$CL$25,MATCH($E181,DEMANDS!$F$2:$F$25,0),FALSE)/HLOOKUP(2018,DEMANDS!$H$2:$CL$25,MATCH($E181,DEMANDS!$F$2:$F$25,0),FALSE)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R181" s="10">
        <f>HLOOKUP(REG_TRA_DEMANDS!R$3,'BY-Demands'!$J$5:$AK$14,MATCH($E181,'BY-Demands'!$I$5:$I$14,0),FALSE)*HLOOKUP(REG_TRA_DEMANDS!$F181,DEMANDS!$H$2:$CL$25,MATCH($E181,DEMANDS!$F$2:$F$25,0),FALSE)/HLOOKUP(2018,DEMANDS!$H$2:$CL$25,MATCH($E181,DEMANDS!$F$2:$F$25,0),FALSE)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S181" s="10">
        <f>HLOOKUP(REG_TRA_DEMANDS!S$3,'BY-Demands'!$J$5:$AK$14,MATCH($E181,'BY-Demands'!$I$5:$I$14,0),FALSE)*HLOOKUP(REG_TRA_DEMANDS!$F181,DEMANDS!$H$2:$CL$25,MATCH($E181,DEMANDS!$F$2:$F$25,0),FALSE)/HLOOKUP(2018,DEMANDS!$H$2:$CL$25,MATCH($E181,DEMANDS!$F$2:$F$25,0),FALSE)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T181" s="10">
        <f>HLOOKUP(REG_TRA_DEMANDS!T$3,'BY-Demands'!$J$5:$AK$14,MATCH($E181,'BY-Demands'!$I$5:$I$14,0),FALSE)*HLOOKUP(REG_TRA_DEMANDS!$F181,DEMANDS!$H$2:$CL$25,MATCH($E181,DEMANDS!$F$2:$F$25,0),FALSE)/HLOOKUP(2018,DEMANDS!$H$2:$CL$25,MATCH($E181,DEMANDS!$F$2:$F$25,0),FALSE)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U181" s="10">
        <f>HLOOKUP(REG_TRA_DEMANDS!U$3,'BY-Demands'!$J$5:$AK$14,MATCH($E181,'BY-Demands'!$I$5:$I$14,0),FALSE)*HLOOKUP(REG_TRA_DEMANDS!$F181,DEMANDS!$H$2:$CL$25,MATCH($E181,DEMANDS!$F$2:$F$25,0),FALSE)/HLOOKUP(2018,DEMANDS!$H$2:$CL$25,MATCH($E181,DEMANDS!$F$2:$F$25,0),FALSE)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V181" s="10">
        <f>HLOOKUP(REG_TRA_DEMANDS!V$3,'BY-Demands'!$J$5:$AK$14,MATCH($E181,'BY-Demands'!$I$5:$I$14,0),FALSE)*HLOOKUP(REG_TRA_DEMANDS!$F181,DEMANDS!$H$2:$CL$25,MATCH($E181,DEMANDS!$F$2:$F$25,0),FALSE)/HLOOKUP(2018,DEMANDS!$H$2:$CL$25,MATCH($E181,DEMANDS!$F$2:$F$25,0),FALSE)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W181" s="10">
        <f>HLOOKUP(REG_TRA_DEMANDS!W$3,'BY-Demands'!$J$5:$AK$14,MATCH($E181,'BY-Demands'!$I$5:$I$14,0),FALSE)*HLOOKUP(REG_TRA_DEMANDS!$F181,DEMANDS!$H$2:$CL$25,MATCH($E181,DEMANDS!$F$2:$F$25,0),FALSE)/HLOOKUP(2018,DEMANDS!$H$2:$CL$25,MATCH($E181,DEMANDS!$F$2:$F$25,0),FALSE)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X181" s="10">
        <f>HLOOKUP(REG_TRA_DEMANDS!X$3,'BY-Demands'!$J$5:$AK$14,MATCH($E181,'BY-Demands'!$I$5:$I$14,0),FALSE)*HLOOKUP(REG_TRA_DEMANDS!$F181,DEMANDS!$H$2:$CL$25,MATCH($E181,DEMANDS!$F$2:$F$25,0),FALSE)/HLOOKUP(2018,DEMANDS!$H$2:$CL$25,MATCH($E181,DEMANDS!$F$2:$F$25,0),FALSE)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Y181" s="10">
        <f>HLOOKUP(REG_TRA_DEMANDS!Y$3,'BY-Demands'!$J$5:$AK$14,MATCH($E181,'BY-Demands'!$I$5:$I$14,0),FALSE)*HLOOKUP(REG_TRA_DEMANDS!$F181,DEMANDS!$H$2:$CL$25,MATCH($E181,DEMANDS!$F$2:$F$25,0),FALSE)/HLOOKUP(2018,DEMANDS!$H$2:$CL$25,MATCH($E181,DEMANDS!$F$2:$F$25,0),FALSE)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Z181" s="10">
        <f>HLOOKUP(REG_TRA_DEMANDS!Z$3,'BY-Demands'!$J$5:$AK$14,MATCH($E181,'BY-Demands'!$I$5:$I$14,0),FALSE)*HLOOKUP(REG_TRA_DEMANDS!$F181,DEMANDS!$H$2:$CL$25,MATCH($E181,DEMANDS!$F$2:$F$25,0),FALSE)/HLOOKUP(2018,DEMANDS!$H$2:$CL$25,MATCH($E181,DEMANDS!$F$2:$F$25,0),FALSE)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A181" s="10">
        <f>HLOOKUP(REG_TRA_DEMANDS!AA$3,'BY-Demands'!$J$5:$AK$14,MATCH($E181,'BY-Demands'!$I$5:$I$14,0),FALSE)*HLOOKUP(REG_TRA_DEMANDS!$F181,DEMANDS!$H$2:$CL$25,MATCH($E181,DEMANDS!$F$2:$F$25,0),FALSE)/HLOOKUP(2018,DEMANDS!$H$2:$CL$25,MATCH($E181,DEMANDS!$F$2:$F$25,0),FALSE)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B181" s="10">
        <f>HLOOKUP(REG_TRA_DEMANDS!AB$3,'BY-Demands'!$J$5:$AK$14,MATCH($E181,'BY-Demands'!$I$5:$I$14,0),FALSE)*HLOOKUP(REG_TRA_DEMANDS!$F181,DEMANDS!$H$2:$CL$25,MATCH($E181,DEMANDS!$F$2:$F$25,0),FALSE)/HLOOKUP(2018,DEMANDS!$H$2:$CL$25,MATCH($E181,DEMANDS!$F$2:$F$25,0),FALSE)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C181" s="10">
        <f>HLOOKUP(REG_TRA_DEMANDS!AC$3,'BY-Demands'!$J$5:$AK$14,MATCH($E181,'BY-Demands'!$I$5:$I$14,0),FALSE)*HLOOKUP(REG_TRA_DEMANDS!$F181,DEMANDS!$H$2:$CL$25,MATCH($E181,DEMANDS!$F$2:$F$25,0),FALSE)/HLOOKUP(2018,DEMANDS!$H$2:$CL$25,MATCH($E181,DEMANDS!$F$2:$F$25,0),FALSE)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D181" s="10">
        <f>HLOOKUP(REG_TRA_DEMANDS!AD$3,'BY-Demands'!$J$5:$AK$14,MATCH($E181,'BY-Demands'!$I$5:$I$14,0),FALSE)*HLOOKUP(REG_TRA_DEMANDS!$F181,DEMANDS!$H$2:$CL$25,MATCH($E181,DEMANDS!$F$2:$F$25,0),FALSE)/HLOOKUP(2018,DEMANDS!$H$2:$CL$25,MATCH($E181,DEMANDS!$F$2:$F$25,0),FALSE)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E181" s="10">
        <f>HLOOKUP(REG_TRA_DEMANDS!AE$3,'BY-Demands'!$J$5:$AK$14,MATCH($E181,'BY-Demands'!$I$5:$I$14,0),FALSE)*HLOOKUP(REG_TRA_DEMANDS!$F181,DEMANDS!$H$2:$CL$25,MATCH($E181,DEMANDS!$F$2:$F$25,0),FALSE)/HLOOKUP(2018,DEMANDS!$H$2:$CL$25,MATCH($E181,DEMANDS!$F$2:$F$25,0),FALSE)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F181" s="10">
        <f>HLOOKUP(REG_TRA_DEMANDS!AF$3,'BY-Demands'!$J$5:$AK$14,MATCH($E181,'BY-Demands'!$I$5:$I$14,0),FALSE)*HLOOKUP(REG_TRA_DEMANDS!$F181,DEMANDS!$H$2:$CL$25,MATCH($E181,DEMANDS!$F$2:$F$25,0),FALSE)/HLOOKUP(2018,DEMANDS!$H$2:$CL$25,MATCH($E181,DEMANDS!$F$2:$F$25,0),FALSE)</f>
        <v>0</v>
      </c>
    </row>
    <row r="182" spans="4:32" x14ac:dyDescent="0.25">
      <c r="D182" s="1" t="s">
        <v>8</v>
      </c>
      <c r="E182" s="1" t="str">
        <f>DEMANDS!$F$23</f>
        <v>TOTH</v>
      </c>
      <c r="F182" s="1">
        <v>2036</v>
      </c>
      <c r="G182" s="10">
        <f>HLOOKUP(REG_TRA_DEMANDS!G$3,'BY-Demands'!$J$5:$AK$14,MATCH($E182,'BY-Demands'!$I$5:$I$14,0),FALSE)*HLOOKUP(REG_TRA_DEMANDS!$F182,DEMANDS!$H$2:$CL$25,MATCH($E182,DEMANDS!$F$2:$F$25,0),FALSE)/HLOOKUP(2018,DEMANDS!$H$2:$CL$25,MATCH($E182,DEMANDS!$F$2:$F$25,0),FALSE)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H182" s="10">
        <f>HLOOKUP(REG_TRA_DEMANDS!H$3,'BY-Demands'!$J$5:$AK$14,MATCH($E182,'BY-Demands'!$I$5:$I$14,0),FALSE)*HLOOKUP(REG_TRA_DEMANDS!$F182,DEMANDS!$H$2:$CL$25,MATCH($E182,DEMANDS!$F$2:$F$25,0),FALSE)/HLOOKUP(2018,DEMANDS!$H$2:$CL$25,MATCH($E182,DEMANDS!$F$2:$F$25,0),FALSE)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I182" s="10">
        <f>HLOOKUP(REG_TRA_DEMANDS!I$3,'BY-Demands'!$J$5:$AK$14,MATCH($E182,'BY-Demands'!$I$5:$I$14,0),FALSE)*HLOOKUP(REG_TRA_DEMANDS!$F182,DEMANDS!$H$2:$CL$25,MATCH($E182,DEMANDS!$F$2:$F$25,0),FALSE)/HLOOKUP(2018,DEMANDS!$H$2:$CL$25,MATCH($E182,DEMANDS!$F$2:$F$25,0),FALSE)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J182" s="10">
        <f>HLOOKUP(REG_TRA_DEMANDS!J$3,'BY-Demands'!$J$5:$AK$14,MATCH($E182,'BY-Demands'!$I$5:$I$14,0),FALSE)*HLOOKUP(REG_TRA_DEMANDS!$F182,DEMANDS!$H$2:$CL$25,MATCH($E182,DEMANDS!$F$2:$F$25,0),FALSE)/HLOOKUP(2018,DEMANDS!$H$2:$CL$25,MATCH($E182,DEMANDS!$F$2:$F$25,0),FALSE)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K182" s="10">
        <f>HLOOKUP(REG_TRA_DEMANDS!K$3,'BY-Demands'!$J$5:$AK$14,MATCH($E182,'BY-Demands'!$I$5:$I$14,0),FALSE)*HLOOKUP(REG_TRA_DEMANDS!$F182,DEMANDS!$H$2:$CL$25,MATCH($E182,DEMANDS!$F$2:$F$25,0),FALSE)/HLOOKUP(2018,DEMANDS!$H$2:$CL$25,MATCH($E182,DEMANDS!$F$2:$F$25,0),FALSE)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L182" s="10">
        <f>HLOOKUP(REG_TRA_DEMANDS!L$3,'BY-Demands'!$J$5:$AK$14,MATCH($E182,'BY-Demands'!$I$5:$I$14,0),FALSE)*HLOOKUP(REG_TRA_DEMANDS!$F182,DEMANDS!$H$2:$CL$25,MATCH($E182,DEMANDS!$F$2:$F$25,0),FALSE)/HLOOKUP(2018,DEMANDS!$H$2:$CL$25,MATCH($E182,DEMANDS!$F$2:$F$25,0),FALSE)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M182" s="10">
        <f>HLOOKUP(REG_TRA_DEMANDS!M$3,'BY-Demands'!$J$5:$AK$14,MATCH($E182,'BY-Demands'!$I$5:$I$14,0),FALSE)*HLOOKUP(REG_TRA_DEMANDS!$F182,DEMANDS!$H$2:$CL$25,MATCH($E182,DEMANDS!$F$2:$F$25,0),FALSE)/HLOOKUP(2018,DEMANDS!$H$2:$CL$25,MATCH($E182,DEMANDS!$F$2:$F$25,0),FALSE)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N182" s="10">
        <f>HLOOKUP(REG_TRA_DEMANDS!N$3,'BY-Demands'!$J$5:$AK$14,MATCH($E182,'BY-Demands'!$I$5:$I$14,0),FALSE)*HLOOKUP(REG_TRA_DEMANDS!$F182,DEMANDS!$H$2:$CL$25,MATCH($E182,DEMANDS!$F$2:$F$25,0),FALSE)/HLOOKUP(2018,DEMANDS!$H$2:$CL$25,MATCH($E182,DEMANDS!$F$2:$F$25,0),FALSE)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O182" s="10">
        <f>HLOOKUP(REG_TRA_DEMANDS!O$3,'BY-Demands'!$J$5:$AK$14,MATCH($E182,'BY-Demands'!$I$5:$I$14,0),FALSE)*HLOOKUP(REG_TRA_DEMANDS!$F182,DEMANDS!$H$2:$CL$25,MATCH($E182,DEMANDS!$F$2:$F$25,0),FALSE)/HLOOKUP(2018,DEMANDS!$H$2:$CL$25,MATCH($E182,DEMANDS!$F$2:$F$25,0),FALSE)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P182" s="10">
        <f>HLOOKUP(REG_TRA_DEMANDS!P$3,'BY-Demands'!$J$5:$AK$14,MATCH($E182,'BY-Demands'!$I$5:$I$14,0),FALSE)*HLOOKUP(REG_TRA_DEMANDS!$F182,DEMANDS!$H$2:$CL$25,MATCH($E182,DEMANDS!$F$2:$F$25,0),FALSE)/HLOOKUP(2018,DEMANDS!$H$2:$CL$25,MATCH($E182,DEMANDS!$F$2:$F$25,0),FALSE)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Q182" s="10">
        <f>HLOOKUP(REG_TRA_DEMANDS!Q$3,'BY-Demands'!$J$5:$AK$14,MATCH($E182,'BY-Demands'!$I$5:$I$14,0),FALSE)*HLOOKUP(REG_TRA_DEMANDS!$F182,DEMANDS!$H$2:$CL$25,MATCH($E182,DEMANDS!$F$2:$F$25,0),FALSE)/HLOOKUP(2018,DEMANDS!$H$2:$CL$25,MATCH($E182,DEMANDS!$F$2:$F$25,0),FALSE)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R182" s="10">
        <f>HLOOKUP(REG_TRA_DEMANDS!R$3,'BY-Demands'!$J$5:$AK$14,MATCH($E182,'BY-Demands'!$I$5:$I$14,0),FALSE)*HLOOKUP(REG_TRA_DEMANDS!$F182,DEMANDS!$H$2:$CL$25,MATCH($E182,DEMANDS!$F$2:$F$25,0),FALSE)/HLOOKUP(2018,DEMANDS!$H$2:$CL$25,MATCH($E182,DEMANDS!$F$2:$F$25,0),FALSE)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S182" s="10">
        <f>HLOOKUP(REG_TRA_DEMANDS!S$3,'BY-Demands'!$J$5:$AK$14,MATCH($E182,'BY-Demands'!$I$5:$I$14,0),FALSE)*HLOOKUP(REG_TRA_DEMANDS!$F182,DEMANDS!$H$2:$CL$25,MATCH($E182,DEMANDS!$F$2:$F$25,0),FALSE)/HLOOKUP(2018,DEMANDS!$H$2:$CL$25,MATCH($E182,DEMANDS!$F$2:$F$25,0),FALSE)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T182" s="10">
        <f>HLOOKUP(REG_TRA_DEMANDS!T$3,'BY-Demands'!$J$5:$AK$14,MATCH($E182,'BY-Demands'!$I$5:$I$14,0),FALSE)*HLOOKUP(REG_TRA_DEMANDS!$F182,DEMANDS!$H$2:$CL$25,MATCH($E182,DEMANDS!$F$2:$F$25,0),FALSE)/HLOOKUP(2018,DEMANDS!$H$2:$CL$25,MATCH($E182,DEMANDS!$F$2:$F$25,0),FALSE)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U182" s="10">
        <f>HLOOKUP(REG_TRA_DEMANDS!U$3,'BY-Demands'!$J$5:$AK$14,MATCH($E182,'BY-Demands'!$I$5:$I$14,0),FALSE)*HLOOKUP(REG_TRA_DEMANDS!$F182,DEMANDS!$H$2:$CL$25,MATCH($E182,DEMANDS!$F$2:$F$25,0),FALSE)/HLOOKUP(2018,DEMANDS!$H$2:$CL$25,MATCH($E182,DEMANDS!$F$2:$F$25,0),FALSE)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V182" s="10">
        <f>HLOOKUP(REG_TRA_DEMANDS!V$3,'BY-Demands'!$J$5:$AK$14,MATCH($E182,'BY-Demands'!$I$5:$I$14,0),FALSE)*HLOOKUP(REG_TRA_DEMANDS!$F182,DEMANDS!$H$2:$CL$25,MATCH($E182,DEMANDS!$F$2:$F$25,0),FALSE)/HLOOKUP(2018,DEMANDS!$H$2:$CL$25,MATCH($E182,DEMANDS!$F$2:$F$25,0),FALSE)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W182" s="10">
        <f>HLOOKUP(REG_TRA_DEMANDS!W$3,'BY-Demands'!$J$5:$AK$14,MATCH($E182,'BY-Demands'!$I$5:$I$14,0),FALSE)*HLOOKUP(REG_TRA_DEMANDS!$F182,DEMANDS!$H$2:$CL$25,MATCH($E182,DEMANDS!$F$2:$F$25,0),FALSE)/HLOOKUP(2018,DEMANDS!$H$2:$CL$25,MATCH($E182,DEMANDS!$F$2:$F$25,0),FALSE)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X182" s="10">
        <f>HLOOKUP(REG_TRA_DEMANDS!X$3,'BY-Demands'!$J$5:$AK$14,MATCH($E182,'BY-Demands'!$I$5:$I$14,0),FALSE)*HLOOKUP(REG_TRA_DEMANDS!$F182,DEMANDS!$H$2:$CL$25,MATCH($E182,DEMANDS!$F$2:$F$25,0),FALSE)/HLOOKUP(2018,DEMANDS!$H$2:$CL$25,MATCH($E182,DEMANDS!$F$2:$F$25,0),FALSE)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Y182" s="10">
        <f>HLOOKUP(REG_TRA_DEMANDS!Y$3,'BY-Demands'!$J$5:$AK$14,MATCH($E182,'BY-Demands'!$I$5:$I$14,0),FALSE)*HLOOKUP(REG_TRA_DEMANDS!$F182,DEMANDS!$H$2:$CL$25,MATCH($E182,DEMANDS!$F$2:$F$25,0),FALSE)/HLOOKUP(2018,DEMANDS!$H$2:$CL$25,MATCH($E182,DEMANDS!$F$2:$F$25,0),FALSE)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Z182" s="10">
        <f>HLOOKUP(REG_TRA_DEMANDS!Z$3,'BY-Demands'!$J$5:$AK$14,MATCH($E182,'BY-Demands'!$I$5:$I$14,0),FALSE)*HLOOKUP(REG_TRA_DEMANDS!$F182,DEMANDS!$H$2:$CL$25,MATCH($E182,DEMANDS!$F$2:$F$25,0),FALSE)/HLOOKUP(2018,DEMANDS!$H$2:$CL$25,MATCH($E182,DEMANDS!$F$2:$F$25,0),FALSE)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A182" s="10">
        <f>HLOOKUP(REG_TRA_DEMANDS!AA$3,'BY-Demands'!$J$5:$AK$14,MATCH($E182,'BY-Demands'!$I$5:$I$14,0),FALSE)*HLOOKUP(REG_TRA_DEMANDS!$F182,DEMANDS!$H$2:$CL$25,MATCH($E182,DEMANDS!$F$2:$F$25,0),FALSE)/HLOOKUP(2018,DEMANDS!$H$2:$CL$25,MATCH($E182,DEMANDS!$F$2:$F$25,0),FALSE)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B182" s="10">
        <f>HLOOKUP(REG_TRA_DEMANDS!AB$3,'BY-Demands'!$J$5:$AK$14,MATCH($E182,'BY-Demands'!$I$5:$I$14,0),FALSE)*HLOOKUP(REG_TRA_DEMANDS!$F182,DEMANDS!$H$2:$CL$25,MATCH($E182,DEMANDS!$F$2:$F$25,0),FALSE)/HLOOKUP(2018,DEMANDS!$H$2:$CL$25,MATCH($E182,DEMANDS!$F$2:$F$25,0),FALSE)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C182" s="10">
        <f>HLOOKUP(REG_TRA_DEMANDS!AC$3,'BY-Demands'!$J$5:$AK$14,MATCH($E182,'BY-Demands'!$I$5:$I$14,0),FALSE)*HLOOKUP(REG_TRA_DEMANDS!$F182,DEMANDS!$H$2:$CL$25,MATCH($E182,DEMANDS!$F$2:$F$25,0),FALSE)/HLOOKUP(2018,DEMANDS!$H$2:$CL$25,MATCH($E182,DEMANDS!$F$2:$F$25,0),FALSE)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D182" s="10">
        <f>HLOOKUP(REG_TRA_DEMANDS!AD$3,'BY-Demands'!$J$5:$AK$14,MATCH($E182,'BY-Demands'!$I$5:$I$14,0),FALSE)*HLOOKUP(REG_TRA_DEMANDS!$F182,DEMANDS!$H$2:$CL$25,MATCH($E182,DEMANDS!$F$2:$F$25,0),FALSE)/HLOOKUP(2018,DEMANDS!$H$2:$CL$25,MATCH($E182,DEMANDS!$F$2:$F$25,0),FALSE)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E182" s="10">
        <f>HLOOKUP(REG_TRA_DEMANDS!AE$3,'BY-Demands'!$J$5:$AK$14,MATCH($E182,'BY-Demands'!$I$5:$I$14,0),FALSE)*HLOOKUP(REG_TRA_DEMANDS!$F182,DEMANDS!$H$2:$CL$25,MATCH($E182,DEMANDS!$F$2:$F$25,0),FALSE)/HLOOKUP(2018,DEMANDS!$H$2:$CL$25,MATCH($E182,DEMANDS!$F$2:$F$25,0),FALSE)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F182" s="10">
        <f>HLOOKUP(REG_TRA_DEMANDS!AF$3,'BY-Demands'!$J$5:$AK$14,MATCH($E182,'BY-Demands'!$I$5:$I$14,0),FALSE)*HLOOKUP(REG_TRA_DEMANDS!$F182,DEMANDS!$H$2:$CL$25,MATCH($E182,DEMANDS!$F$2:$F$25,0),FALSE)/HLOOKUP(2018,DEMANDS!$H$2:$CL$25,MATCH($E182,DEMANDS!$F$2:$F$25,0),FALSE)</f>
        <v>0</v>
      </c>
    </row>
    <row r="183" spans="4:32" x14ac:dyDescent="0.25">
      <c r="D183" s="1" t="s">
        <v>8</v>
      </c>
      <c r="E183" s="1" t="str">
        <f>DEMANDS!$F$23</f>
        <v>TOTH</v>
      </c>
      <c r="F183" s="1">
        <v>2037</v>
      </c>
      <c r="G183" s="10">
        <f>HLOOKUP(REG_TRA_DEMANDS!G$3,'BY-Demands'!$J$5:$AK$14,MATCH($E183,'BY-Demands'!$I$5:$I$14,0),FALSE)*HLOOKUP(REG_TRA_DEMANDS!$F183,DEMANDS!$H$2:$CL$25,MATCH($E183,DEMANDS!$F$2:$F$25,0),FALSE)/HLOOKUP(2018,DEMANDS!$H$2:$CL$25,MATCH($E183,DEMANDS!$F$2:$F$25,0),FALSE)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H183" s="10">
        <f>HLOOKUP(REG_TRA_DEMANDS!H$3,'BY-Demands'!$J$5:$AK$14,MATCH($E183,'BY-Demands'!$I$5:$I$14,0),FALSE)*HLOOKUP(REG_TRA_DEMANDS!$F183,DEMANDS!$H$2:$CL$25,MATCH($E183,DEMANDS!$F$2:$F$25,0),FALSE)/HLOOKUP(2018,DEMANDS!$H$2:$CL$25,MATCH($E183,DEMANDS!$F$2:$F$25,0),FALSE)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I183" s="10">
        <f>HLOOKUP(REG_TRA_DEMANDS!I$3,'BY-Demands'!$J$5:$AK$14,MATCH($E183,'BY-Demands'!$I$5:$I$14,0),FALSE)*HLOOKUP(REG_TRA_DEMANDS!$F183,DEMANDS!$H$2:$CL$25,MATCH($E183,DEMANDS!$F$2:$F$25,0),FALSE)/HLOOKUP(2018,DEMANDS!$H$2:$CL$25,MATCH($E183,DEMANDS!$F$2:$F$25,0),FALSE)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J183" s="10">
        <f>HLOOKUP(REG_TRA_DEMANDS!J$3,'BY-Demands'!$J$5:$AK$14,MATCH($E183,'BY-Demands'!$I$5:$I$14,0),FALSE)*HLOOKUP(REG_TRA_DEMANDS!$F183,DEMANDS!$H$2:$CL$25,MATCH($E183,DEMANDS!$F$2:$F$25,0),FALSE)/HLOOKUP(2018,DEMANDS!$H$2:$CL$25,MATCH($E183,DEMANDS!$F$2:$F$25,0),FALSE)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K183" s="10">
        <f>HLOOKUP(REG_TRA_DEMANDS!K$3,'BY-Demands'!$J$5:$AK$14,MATCH($E183,'BY-Demands'!$I$5:$I$14,0),FALSE)*HLOOKUP(REG_TRA_DEMANDS!$F183,DEMANDS!$H$2:$CL$25,MATCH($E183,DEMANDS!$F$2:$F$25,0),FALSE)/HLOOKUP(2018,DEMANDS!$H$2:$CL$25,MATCH($E183,DEMANDS!$F$2:$F$25,0),FALSE)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L183" s="10">
        <f>HLOOKUP(REG_TRA_DEMANDS!L$3,'BY-Demands'!$J$5:$AK$14,MATCH($E183,'BY-Demands'!$I$5:$I$14,0),FALSE)*HLOOKUP(REG_TRA_DEMANDS!$F183,DEMANDS!$H$2:$CL$25,MATCH($E183,DEMANDS!$F$2:$F$25,0),FALSE)/HLOOKUP(2018,DEMANDS!$H$2:$CL$25,MATCH($E183,DEMANDS!$F$2:$F$25,0),FALSE)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M183" s="10">
        <f>HLOOKUP(REG_TRA_DEMANDS!M$3,'BY-Demands'!$J$5:$AK$14,MATCH($E183,'BY-Demands'!$I$5:$I$14,0),FALSE)*HLOOKUP(REG_TRA_DEMANDS!$F183,DEMANDS!$H$2:$CL$25,MATCH($E183,DEMANDS!$F$2:$F$25,0),FALSE)/HLOOKUP(2018,DEMANDS!$H$2:$CL$25,MATCH($E183,DEMANDS!$F$2:$F$25,0),FALSE)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N183" s="10">
        <f>HLOOKUP(REG_TRA_DEMANDS!N$3,'BY-Demands'!$J$5:$AK$14,MATCH($E183,'BY-Demands'!$I$5:$I$14,0),FALSE)*HLOOKUP(REG_TRA_DEMANDS!$F183,DEMANDS!$H$2:$CL$25,MATCH($E183,DEMANDS!$F$2:$F$25,0),FALSE)/HLOOKUP(2018,DEMANDS!$H$2:$CL$25,MATCH($E183,DEMANDS!$F$2:$F$25,0),FALSE)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O183" s="10">
        <f>HLOOKUP(REG_TRA_DEMANDS!O$3,'BY-Demands'!$J$5:$AK$14,MATCH($E183,'BY-Demands'!$I$5:$I$14,0),FALSE)*HLOOKUP(REG_TRA_DEMANDS!$F183,DEMANDS!$H$2:$CL$25,MATCH($E183,DEMANDS!$F$2:$F$25,0),FALSE)/HLOOKUP(2018,DEMANDS!$H$2:$CL$25,MATCH($E183,DEMANDS!$F$2:$F$25,0),FALSE)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P183" s="10">
        <f>HLOOKUP(REG_TRA_DEMANDS!P$3,'BY-Demands'!$J$5:$AK$14,MATCH($E183,'BY-Demands'!$I$5:$I$14,0),FALSE)*HLOOKUP(REG_TRA_DEMANDS!$F183,DEMANDS!$H$2:$CL$25,MATCH($E183,DEMANDS!$F$2:$F$25,0),FALSE)/HLOOKUP(2018,DEMANDS!$H$2:$CL$25,MATCH($E183,DEMANDS!$F$2:$F$25,0),FALSE)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Q183" s="10">
        <f>HLOOKUP(REG_TRA_DEMANDS!Q$3,'BY-Demands'!$J$5:$AK$14,MATCH($E183,'BY-Demands'!$I$5:$I$14,0),FALSE)*HLOOKUP(REG_TRA_DEMANDS!$F183,DEMANDS!$H$2:$CL$25,MATCH($E183,DEMANDS!$F$2:$F$25,0),FALSE)/HLOOKUP(2018,DEMANDS!$H$2:$CL$25,MATCH($E183,DEMANDS!$F$2:$F$25,0),FALSE)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R183" s="10">
        <f>HLOOKUP(REG_TRA_DEMANDS!R$3,'BY-Demands'!$J$5:$AK$14,MATCH($E183,'BY-Demands'!$I$5:$I$14,0),FALSE)*HLOOKUP(REG_TRA_DEMANDS!$F183,DEMANDS!$H$2:$CL$25,MATCH($E183,DEMANDS!$F$2:$F$25,0),FALSE)/HLOOKUP(2018,DEMANDS!$H$2:$CL$25,MATCH($E183,DEMANDS!$F$2:$F$25,0),FALSE)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S183" s="10">
        <f>HLOOKUP(REG_TRA_DEMANDS!S$3,'BY-Demands'!$J$5:$AK$14,MATCH($E183,'BY-Demands'!$I$5:$I$14,0),FALSE)*HLOOKUP(REG_TRA_DEMANDS!$F183,DEMANDS!$H$2:$CL$25,MATCH($E183,DEMANDS!$F$2:$F$25,0),FALSE)/HLOOKUP(2018,DEMANDS!$H$2:$CL$25,MATCH($E183,DEMANDS!$F$2:$F$25,0),FALSE)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T183" s="10">
        <f>HLOOKUP(REG_TRA_DEMANDS!T$3,'BY-Demands'!$J$5:$AK$14,MATCH($E183,'BY-Demands'!$I$5:$I$14,0),FALSE)*HLOOKUP(REG_TRA_DEMANDS!$F183,DEMANDS!$H$2:$CL$25,MATCH($E183,DEMANDS!$F$2:$F$25,0),FALSE)/HLOOKUP(2018,DEMANDS!$H$2:$CL$25,MATCH($E183,DEMANDS!$F$2:$F$25,0),FALSE)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U183" s="10">
        <f>HLOOKUP(REG_TRA_DEMANDS!U$3,'BY-Demands'!$J$5:$AK$14,MATCH($E183,'BY-Demands'!$I$5:$I$14,0),FALSE)*HLOOKUP(REG_TRA_DEMANDS!$F183,DEMANDS!$H$2:$CL$25,MATCH($E183,DEMANDS!$F$2:$F$25,0),FALSE)/HLOOKUP(2018,DEMANDS!$H$2:$CL$25,MATCH($E183,DEMANDS!$F$2:$F$25,0),FALSE)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V183" s="10">
        <f>HLOOKUP(REG_TRA_DEMANDS!V$3,'BY-Demands'!$J$5:$AK$14,MATCH($E183,'BY-Demands'!$I$5:$I$14,0),FALSE)*HLOOKUP(REG_TRA_DEMANDS!$F183,DEMANDS!$H$2:$CL$25,MATCH($E183,DEMANDS!$F$2:$F$25,0),FALSE)/HLOOKUP(2018,DEMANDS!$H$2:$CL$25,MATCH($E183,DEMANDS!$F$2:$F$25,0),FALSE)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W183" s="10">
        <f>HLOOKUP(REG_TRA_DEMANDS!W$3,'BY-Demands'!$J$5:$AK$14,MATCH($E183,'BY-Demands'!$I$5:$I$14,0),FALSE)*HLOOKUP(REG_TRA_DEMANDS!$F183,DEMANDS!$H$2:$CL$25,MATCH($E183,DEMANDS!$F$2:$F$25,0),FALSE)/HLOOKUP(2018,DEMANDS!$H$2:$CL$25,MATCH($E183,DEMANDS!$F$2:$F$25,0),FALSE)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X183" s="10">
        <f>HLOOKUP(REG_TRA_DEMANDS!X$3,'BY-Demands'!$J$5:$AK$14,MATCH($E183,'BY-Demands'!$I$5:$I$14,0),FALSE)*HLOOKUP(REG_TRA_DEMANDS!$F183,DEMANDS!$H$2:$CL$25,MATCH($E183,DEMANDS!$F$2:$F$25,0),FALSE)/HLOOKUP(2018,DEMANDS!$H$2:$CL$25,MATCH($E183,DEMANDS!$F$2:$F$25,0),FALSE)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Y183" s="10">
        <f>HLOOKUP(REG_TRA_DEMANDS!Y$3,'BY-Demands'!$J$5:$AK$14,MATCH($E183,'BY-Demands'!$I$5:$I$14,0),FALSE)*HLOOKUP(REG_TRA_DEMANDS!$F183,DEMANDS!$H$2:$CL$25,MATCH($E183,DEMANDS!$F$2:$F$25,0),FALSE)/HLOOKUP(2018,DEMANDS!$H$2:$CL$25,MATCH($E183,DEMANDS!$F$2:$F$25,0),FALSE)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Z183" s="10">
        <f>HLOOKUP(REG_TRA_DEMANDS!Z$3,'BY-Demands'!$J$5:$AK$14,MATCH($E183,'BY-Demands'!$I$5:$I$14,0),FALSE)*HLOOKUP(REG_TRA_DEMANDS!$F183,DEMANDS!$H$2:$CL$25,MATCH($E183,DEMANDS!$F$2:$F$25,0),FALSE)/HLOOKUP(2018,DEMANDS!$H$2:$CL$25,MATCH($E183,DEMANDS!$F$2:$F$25,0),FALSE)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A183" s="10">
        <f>HLOOKUP(REG_TRA_DEMANDS!AA$3,'BY-Demands'!$J$5:$AK$14,MATCH($E183,'BY-Demands'!$I$5:$I$14,0),FALSE)*HLOOKUP(REG_TRA_DEMANDS!$F183,DEMANDS!$H$2:$CL$25,MATCH($E183,DEMANDS!$F$2:$F$25,0),FALSE)/HLOOKUP(2018,DEMANDS!$H$2:$CL$25,MATCH($E183,DEMANDS!$F$2:$F$25,0),FALSE)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B183" s="10">
        <f>HLOOKUP(REG_TRA_DEMANDS!AB$3,'BY-Demands'!$J$5:$AK$14,MATCH($E183,'BY-Demands'!$I$5:$I$14,0),FALSE)*HLOOKUP(REG_TRA_DEMANDS!$F183,DEMANDS!$H$2:$CL$25,MATCH($E183,DEMANDS!$F$2:$F$25,0),FALSE)/HLOOKUP(2018,DEMANDS!$H$2:$CL$25,MATCH($E183,DEMANDS!$F$2:$F$25,0),FALSE)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C183" s="10">
        <f>HLOOKUP(REG_TRA_DEMANDS!AC$3,'BY-Demands'!$J$5:$AK$14,MATCH($E183,'BY-Demands'!$I$5:$I$14,0),FALSE)*HLOOKUP(REG_TRA_DEMANDS!$F183,DEMANDS!$H$2:$CL$25,MATCH($E183,DEMANDS!$F$2:$F$25,0),FALSE)/HLOOKUP(2018,DEMANDS!$H$2:$CL$25,MATCH($E183,DEMANDS!$F$2:$F$25,0),FALSE)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D183" s="10">
        <f>HLOOKUP(REG_TRA_DEMANDS!AD$3,'BY-Demands'!$J$5:$AK$14,MATCH($E183,'BY-Demands'!$I$5:$I$14,0),FALSE)*HLOOKUP(REG_TRA_DEMANDS!$F183,DEMANDS!$H$2:$CL$25,MATCH($E183,DEMANDS!$F$2:$F$25,0),FALSE)/HLOOKUP(2018,DEMANDS!$H$2:$CL$25,MATCH($E183,DEMANDS!$F$2:$F$25,0),FALSE)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E183" s="10">
        <f>HLOOKUP(REG_TRA_DEMANDS!AE$3,'BY-Demands'!$J$5:$AK$14,MATCH($E183,'BY-Demands'!$I$5:$I$14,0),FALSE)*HLOOKUP(REG_TRA_DEMANDS!$F183,DEMANDS!$H$2:$CL$25,MATCH($E183,DEMANDS!$F$2:$F$25,0),FALSE)/HLOOKUP(2018,DEMANDS!$H$2:$CL$25,MATCH($E183,DEMANDS!$F$2:$F$25,0),FALSE)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F183" s="10">
        <f>HLOOKUP(REG_TRA_DEMANDS!AF$3,'BY-Demands'!$J$5:$AK$14,MATCH($E183,'BY-Demands'!$I$5:$I$14,0),FALSE)*HLOOKUP(REG_TRA_DEMANDS!$F183,DEMANDS!$H$2:$CL$25,MATCH($E183,DEMANDS!$F$2:$F$25,0),FALSE)/HLOOKUP(2018,DEMANDS!$H$2:$CL$25,MATCH($E183,DEMANDS!$F$2:$F$25,0),FALSE)</f>
        <v>0</v>
      </c>
    </row>
    <row r="184" spans="4:32" x14ac:dyDescent="0.25">
      <c r="D184" s="1" t="s">
        <v>8</v>
      </c>
      <c r="E184" s="1" t="str">
        <f>DEMANDS!$F$23</f>
        <v>TOTH</v>
      </c>
      <c r="F184" s="1">
        <v>2038</v>
      </c>
      <c r="G184" s="10">
        <f>HLOOKUP(REG_TRA_DEMANDS!G$3,'BY-Demands'!$J$5:$AK$14,MATCH($E184,'BY-Demands'!$I$5:$I$14,0),FALSE)*HLOOKUP(REG_TRA_DEMANDS!$F184,DEMANDS!$H$2:$CL$25,MATCH($E184,DEMANDS!$F$2:$F$25,0),FALSE)/HLOOKUP(2018,DEMANDS!$H$2:$CL$25,MATCH($E184,DEMANDS!$F$2:$F$25,0),FALSE)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H184" s="10">
        <f>HLOOKUP(REG_TRA_DEMANDS!H$3,'BY-Demands'!$J$5:$AK$14,MATCH($E184,'BY-Demands'!$I$5:$I$14,0),FALSE)*HLOOKUP(REG_TRA_DEMANDS!$F184,DEMANDS!$H$2:$CL$25,MATCH($E184,DEMANDS!$F$2:$F$25,0),FALSE)/HLOOKUP(2018,DEMANDS!$H$2:$CL$25,MATCH($E184,DEMANDS!$F$2:$F$25,0),FALSE)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I184" s="10">
        <f>HLOOKUP(REG_TRA_DEMANDS!I$3,'BY-Demands'!$J$5:$AK$14,MATCH($E184,'BY-Demands'!$I$5:$I$14,0),FALSE)*HLOOKUP(REG_TRA_DEMANDS!$F184,DEMANDS!$H$2:$CL$25,MATCH($E184,DEMANDS!$F$2:$F$25,0),FALSE)/HLOOKUP(2018,DEMANDS!$H$2:$CL$25,MATCH($E184,DEMANDS!$F$2:$F$25,0),FALSE)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J184" s="10">
        <f>HLOOKUP(REG_TRA_DEMANDS!J$3,'BY-Demands'!$J$5:$AK$14,MATCH($E184,'BY-Demands'!$I$5:$I$14,0),FALSE)*HLOOKUP(REG_TRA_DEMANDS!$F184,DEMANDS!$H$2:$CL$25,MATCH($E184,DEMANDS!$F$2:$F$25,0),FALSE)/HLOOKUP(2018,DEMANDS!$H$2:$CL$25,MATCH($E184,DEMANDS!$F$2:$F$25,0),FALSE)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K184" s="10">
        <f>HLOOKUP(REG_TRA_DEMANDS!K$3,'BY-Demands'!$J$5:$AK$14,MATCH($E184,'BY-Demands'!$I$5:$I$14,0),FALSE)*HLOOKUP(REG_TRA_DEMANDS!$F184,DEMANDS!$H$2:$CL$25,MATCH($E184,DEMANDS!$F$2:$F$25,0),FALSE)/HLOOKUP(2018,DEMANDS!$H$2:$CL$25,MATCH($E184,DEMANDS!$F$2:$F$25,0),FALSE)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L184" s="10">
        <f>HLOOKUP(REG_TRA_DEMANDS!L$3,'BY-Demands'!$J$5:$AK$14,MATCH($E184,'BY-Demands'!$I$5:$I$14,0),FALSE)*HLOOKUP(REG_TRA_DEMANDS!$F184,DEMANDS!$H$2:$CL$25,MATCH($E184,DEMANDS!$F$2:$F$25,0),FALSE)/HLOOKUP(2018,DEMANDS!$H$2:$CL$25,MATCH($E184,DEMANDS!$F$2:$F$25,0),FALSE)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M184" s="10">
        <f>HLOOKUP(REG_TRA_DEMANDS!M$3,'BY-Demands'!$J$5:$AK$14,MATCH($E184,'BY-Demands'!$I$5:$I$14,0),FALSE)*HLOOKUP(REG_TRA_DEMANDS!$F184,DEMANDS!$H$2:$CL$25,MATCH($E184,DEMANDS!$F$2:$F$25,0),FALSE)/HLOOKUP(2018,DEMANDS!$H$2:$CL$25,MATCH($E184,DEMANDS!$F$2:$F$25,0),FALSE)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N184" s="10">
        <f>HLOOKUP(REG_TRA_DEMANDS!N$3,'BY-Demands'!$J$5:$AK$14,MATCH($E184,'BY-Demands'!$I$5:$I$14,0),FALSE)*HLOOKUP(REG_TRA_DEMANDS!$F184,DEMANDS!$H$2:$CL$25,MATCH($E184,DEMANDS!$F$2:$F$25,0),FALSE)/HLOOKUP(2018,DEMANDS!$H$2:$CL$25,MATCH($E184,DEMANDS!$F$2:$F$25,0),FALSE)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O184" s="10">
        <f>HLOOKUP(REG_TRA_DEMANDS!O$3,'BY-Demands'!$J$5:$AK$14,MATCH($E184,'BY-Demands'!$I$5:$I$14,0),FALSE)*HLOOKUP(REG_TRA_DEMANDS!$F184,DEMANDS!$H$2:$CL$25,MATCH($E184,DEMANDS!$F$2:$F$25,0),FALSE)/HLOOKUP(2018,DEMANDS!$H$2:$CL$25,MATCH($E184,DEMANDS!$F$2:$F$25,0),FALSE)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P184" s="10">
        <f>HLOOKUP(REG_TRA_DEMANDS!P$3,'BY-Demands'!$J$5:$AK$14,MATCH($E184,'BY-Demands'!$I$5:$I$14,0),FALSE)*HLOOKUP(REG_TRA_DEMANDS!$F184,DEMANDS!$H$2:$CL$25,MATCH($E184,DEMANDS!$F$2:$F$25,0),FALSE)/HLOOKUP(2018,DEMANDS!$H$2:$CL$25,MATCH($E184,DEMANDS!$F$2:$F$25,0),FALSE)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Q184" s="10">
        <f>HLOOKUP(REG_TRA_DEMANDS!Q$3,'BY-Demands'!$J$5:$AK$14,MATCH($E184,'BY-Demands'!$I$5:$I$14,0),FALSE)*HLOOKUP(REG_TRA_DEMANDS!$F184,DEMANDS!$H$2:$CL$25,MATCH($E184,DEMANDS!$F$2:$F$25,0),FALSE)/HLOOKUP(2018,DEMANDS!$H$2:$CL$25,MATCH($E184,DEMANDS!$F$2:$F$25,0),FALSE)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R184" s="10">
        <f>HLOOKUP(REG_TRA_DEMANDS!R$3,'BY-Demands'!$J$5:$AK$14,MATCH($E184,'BY-Demands'!$I$5:$I$14,0),FALSE)*HLOOKUP(REG_TRA_DEMANDS!$F184,DEMANDS!$H$2:$CL$25,MATCH($E184,DEMANDS!$F$2:$F$25,0),FALSE)/HLOOKUP(2018,DEMANDS!$H$2:$CL$25,MATCH($E184,DEMANDS!$F$2:$F$25,0),FALSE)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S184" s="10">
        <f>HLOOKUP(REG_TRA_DEMANDS!S$3,'BY-Demands'!$J$5:$AK$14,MATCH($E184,'BY-Demands'!$I$5:$I$14,0),FALSE)*HLOOKUP(REG_TRA_DEMANDS!$F184,DEMANDS!$H$2:$CL$25,MATCH($E184,DEMANDS!$F$2:$F$25,0),FALSE)/HLOOKUP(2018,DEMANDS!$H$2:$CL$25,MATCH($E184,DEMANDS!$F$2:$F$25,0),FALSE)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T184" s="10">
        <f>HLOOKUP(REG_TRA_DEMANDS!T$3,'BY-Demands'!$J$5:$AK$14,MATCH($E184,'BY-Demands'!$I$5:$I$14,0),FALSE)*HLOOKUP(REG_TRA_DEMANDS!$F184,DEMANDS!$H$2:$CL$25,MATCH($E184,DEMANDS!$F$2:$F$25,0),FALSE)/HLOOKUP(2018,DEMANDS!$H$2:$CL$25,MATCH($E184,DEMANDS!$F$2:$F$25,0),FALSE)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U184" s="10">
        <f>HLOOKUP(REG_TRA_DEMANDS!U$3,'BY-Demands'!$J$5:$AK$14,MATCH($E184,'BY-Demands'!$I$5:$I$14,0),FALSE)*HLOOKUP(REG_TRA_DEMANDS!$F184,DEMANDS!$H$2:$CL$25,MATCH($E184,DEMANDS!$F$2:$F$25,0),FALSE)/HLOOKUP(2018,DEMANDS!$H$2:$CL$25,MATCH($E184,DEMANDS!$F$2:$F$25,0),FALSE)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V184" s="10">
        <f>HLOOKUP(REG_TRA_DEMANDS!V$3,'BY-Demands'!$J$5:$AK$14,MATCH($E184,'BY-Demands'!$I$5:$I$14,0),FALSE)*HLOOKUP(REG_TRA_DEMANDS!$F184,DEMANDS!$H$2:$CL$25,MATCH($E184,DEMANDS!$F$2:$F$25,0),FALSE)/HLOOKUP(2018,DEMANDS!$H$2:$CL$25,MATCH($E184,DEMANDS!$F$2:$F$25,0),FALSE)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W184" s="10">
        <f>HLOOKUP(REG_TRA_DEMANDS!W$3,'BY-Demands'!$J$5:$AK$14,MATCH($E184,'BY-Demands'!$I$5:$I$14,0),FALSE)*HLOOKUP(REG_TRA_DEMANDS!$F184,DEMANDS!$H$2:$CL$25,MATCH($E184,DEMANDS!$F$2:$F$25,0),FALSE)/HLOOKUP(2018,DEMANDS!$H$2:$CL$25,MATCH($E184,DEMANDS!$F$2:$F$25,0),FALSE)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X184" s="10">
        <f>HLOOKUP(REG_TRA_DEMANDS!X$3,'BY-Demands'!$J$5:$AK$14,MATCH($E184,'BY-Demands'!$I$5:$I$14,0),FALSE)*HLOOKUP(REG_TRA_DEMANDS!$F184,DEMANDS!$H$2:$CL$25,MATCH($E184,DEMANDS!$F$2:$F$25,0),FALSE)/HLOOKUP(2018,DEMANDS!$H$2:$CL$25,MATCH($E184,DEMANDS!$F$2:$F$25,0),FALSE)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Y184" s="10">
        <f>HLOOKUP(REG_TRA_DEMANDS!Y$3,'BY-Demands'!$J$5:$AK$14,MATCH($E184,'BY-Demands'!$I$5:$I$14,0),FALSE)*HLOOKUP(REG_TRA_DEMANDS!$F184,DEMANDS!$H$2:$CL$25,MATCH($E184,DEMANDS!$F$2:$F$25,0),FALSE)/HLOOKUP(2018,DEMANDS!$H$2:$CL$25,MATCH($E184,DEMANDS!$F$2:$F$25,0),FALSE)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Z184" s="10">
        <f>HLOOKUP(REG_TRA_DEMANDS!Z$3,'BY-Demands'!$J$5:$AK$14,MATCH($E184,'BY-Demands'!$I$5:$I$14,0),FALSE)*HLOOKUP(REG_TRA_DEMANDS!$F184,DEMANDS!$H$2:$CL$25,MATCH($E184,DEMANDS!$F$2:$F$25,0),FALSE)/HLOOKUP(2018,DEMANDS!$H$2:$CL$25,MATCH($E184,DEMANDS!$F$2:$F$25,0),FALSE)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A184" s="10">
        <f>HLOOKUP(REG_TRA_DEMANDS!AA$3,'BY-Demands'!$J$5:$AK$14,MATCH($E184,'BY-Demands'!$I$5:$I$14,0),FALSE)*HLOOKUP(REG_TRA_DEMANDS!$F184,DEMANDS!$H$2:$CL$25,MATCH($E184,DEMANDS!$F$2:$F$25,0),FALSE)/HLOOKUP(2018,DEMANDS!$H$2:$CL$25,MATCH($E184,DEMANDS!$F$2:$F$25,0),FALSE)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B184" s="10">
        <f>HLOOKUP(REG_TRA_DEMANDS!AB$3,'BY-Demands'!$J$5:$AK$14,MATCH($E184,'BY-Demands'!$I$5:$I$14,0),FALSE)*HLOOKUP(REG_TRA_DEMANDS!$F184,DEMANDS!$H$2:$CL$25,MATCH($E184,DEMANDS!$F$2:$F$25,0),FALSE)/HLOOKUP(2018,DEMANDS!$H$2:$CL$25,MATCH($E184,DEMANDS!$F$2:$F$25,0),FALSE)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C184" s="10">
        <f>HLOOKUP(REG_TRA_DEMANDS!AC$3,'BY-Demands'!$J$5:$AK$14,MATCH($E184,'BY-Demands'!$I$5:$I$14,0),FALSE)*HLOOKUP(REG_TRA_DEMANDS!$F184,DEMANDS!$H$2:$CL$25,MATCH($E184,DEMANDS!$F$2:$F$25,0),FALSE)/HLOOKUP(2018,DEMANDS!$H$2:$CL$25,MATCH($E184,DEMANDS!$F$2:$F$25,0),FALSE)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D184" s="10">
        <f>HLOOKUP(REG_TRA_DEMANDS!AD$3,'BY-Demands'!$J$5:$AK$14,MATCH($E184,'BY-Demands'!$I$5:$I$14,0),FALSE)*HLOOKUP(REG_TRA_DEMANDS!$F184,DEMANDS!$H$2:$CL$25,MATCH($E184,DEMANDS!$F$2:$F$25,0),FALSE)/HLOOKUP(2018,DEMANDS!$H$2:$CL$25,MATCH($E184,DEMANDS!$F$2:$F$25,0),FALSE)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E184" s="10">
        <f>HLOOKUP(REG_TRA_DEMANDS!AE$3,'BY-Demands'!$J$5:$AK$14,MATCH($E184,'BY-Demands'!$I$5:$I$14,0),FALSE)*HLOOKUP(REG_TRA_DEMANDS!$F184,DEMANDS!$H$2:$CL$25,MATCH($E184,DEMANDS!$F$2:$F$25,0),FALSE)/HLOOKUP(2018,DEMANDS!$H$2:$CL$25,MATCH($E184,DEMANDS!$F$2:$F$25,0),FALSE)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F184" s="10">
        <f>HLOOKUP(REG_TRA_DEMANDS!AF$3,'BY-Demands'!$J$5:$AK$14,MATCH($E184,'BY-Demands'!$I$5:$I$14,0),FALSE)*HLOOKUP(REG_TRA_DEMANDS!$F184,DEMANDS!$H$2:$CL$25,MATCH($E184,DEMANDS!$F$2:$F$25,0),FALSE)/HLOOKUP(2018,DEMANDS!$H$2:$CL$25,MATCH($E184,DEMANDS!$F$2:$F$25,0),FALSE)</f>
        <v>0</v>
      </c>
    </row>
    <row r="185" spans="4:32" x14ac:dyDescent="0.25">
      <c r="D185" s="1" t="s">
        <v>8</v>
      </c>
      <c r="E185" s="1" t="str">
        <f>DEMANDS!$F$23</f>
        <v>TOTH</v>
      </c>
      <c r="F185" s="1">
        <v>2039</v>
      </c>
      <c r="G185" s="10">
        <f>HLOOKUP(REG_TRA_DEMANDS!G$3,'BY-Demands'!$J$5:$AK$14,MATCH($E185,'BY-Demands'!$I$5:$I$14,0),FALSE)*HLOOKUP(REG_TRA_DEMANDS!$F185,DEMANDS!$H$2:$CL$25,MATCH($E185,DEMANDS!$F$2:$F$25,0),FALSE)/HLOOKUP(2018,DEMANDS!$H$2:$CL$25,MATCH($E185,DEMANDS!$F$2:$F$25,0),FALSE)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H185" s="10">
        <f>HLOOKUP(REG_TRA_DEMANDS!H$3,'BY-Demands'!$J$5:$AK$14,MATCH($E185,'BY-Demands'!$I$5:$I$14,0),FALSE)*HLOOKUP(REG_TRA_DEMANDS!$F185,DEMANDS!$H$2:$CL$25,MATCH($E185,DEMANDS!$F$2:$F$25,0),FALSE)/HLOOKUP(2018,DEMANDS!$H$2:$CL$25,MATCH($E185,DEMANDS!$F$2:$F$25,0),FALSE)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I185" s="10">
        <f>HLOOKUP(REG_TRA_DEMANDS!I$3,'BY-Demands'!$J$5:$AK$14,MATCH($E185,'BY-Demands'!$I$5:$I$14,0),FALSE)*HLOOKUP(REG_TRA_DEMANDS!$F185,DEMANDS!$H$2:$CL$25,MATCH($E185,DEMANDS!$F$2:$F$25,0),FALSE)/HLOOKUP(2018,DEMANDS!$H$2:$CL$25,MATCH($E185,DEMANDS!$F$2:$F$25,0),FALSE)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J185" s="10">
        <f>HLOOKUP(REG_TRA_DEMANDS!J$3,'BY-Demands'!$J$5:$AK$14,MATCH($E185,'BY-Demands'!$I$5:$I$14,0),FALSE)*HLOOKUP(REG_TRA_DEMANDS!$F185,DEMANDS!$H$2:$CL$25,MATCH($E185,DEMANDS!$F$2:$F$25,0),FALSE)/HLOOKUP(2018,DEMANDS!$H$2:$CL$25,MATCH($E185,DEMANDS!$F$2:$F$25,0),FALSE)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K185" s="10">
        <f>HLOOKUP(REG_TRA_DEMANDS!K$3,'BY-Demands'!$J$5:$AK$14,MATCH($E185,'BY-Demands'!$I$5:$I$14,0),FALSE)*HLOOKUP(REG_TRA_DEMANDS!$F185,DEMANDS!$H$2:$CL$25,MATCH($E185,DEMANDS!$F$2:$F$25,0),FALSE)/HLOOKUP(2018,DEMANDS!$H$2:$CL$25,MATCH($E185,DEMANDS!$F$2:$F$25,0),FALSE)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L185" s="10">
        <f>HLOOKUP(REG_TRA_DEMANDS!L$3,'BY-Demands'!$J$5:$AK$14,MATCH($E185,'BY-Demands'!$I$5:$I$14,0),FALSE)*HLOOKUP(REG_TRA_DEMANDS!$F185,DEMANDS!$H$2:$CL$25,MATCH($E185,DEMANDS!$F$2:$F$25,0),FALSE)/HLOOKUP(2018,DEMANDS!$H$2:$CL$25,MATCH($E185,DEMANDS!$F$2:$F$25,0),FALSE)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M185" s="10">
        <f>HLOOKUP(REG_TRA_DEMANDS!M$3,'BY-Demands'!$J$5:$AK$14,MATCH($E185,'BY-Demands'!$I$5:$I$14,0),FALSE)*HLOOKUP(REG_TRA_DEMANDS!$F185,DEMANDS!$H$2:$CL$25,MATCH($E185,DEMANDS!$F$2:$F$25,0),FALSE)/HLOOKUP(2018,DEMANDS!$H$2:$CL$25,MATCH($E185,DEMANDS!$F$2:$F$25,0),FALSE)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N185" s="10">
        <f>HLOOKUP(REG_TRA_DEMANDS!N$3,'BY-Demands'!$J$5:$AK$14,MATCH($E185,'BY-Demands'!$I$5:$I$14,0),FALSE)*HLOOKUP(REG_TRA_DEMANDS!$F185,DEMANDS!$H$2:$CL$25,MATCH($E185,DEMANDS!$F$2:$F$25,0),FALSE)/HLOOKUP(2018,DEMANDS!$H$2:$CL$25,MATCH($E185,DEMANDS!$F$2:$F$25,0),FALSE)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O185" s="10">
        <f>HLOOKUP(REG_TRA_DEMANDS!O$3,'BY-Demands'!$J$5:$AK$14,MATCH($E185,'BY-Demands'!$I$5:$I$14,0),FALSE)*HLOOKUP(REG_TRA_DEMANDS!$F185,DEMANDS!$H$2:$CL$25,MATCH($E185,DEMANDS!$F$2:$F$25,0),FALSE)/HLOOKUP(2018,DEMANDS!$H$2:$CL$25,MATCH($E185,DEMANDS!$F$2:$F$25,0),FALSE)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P185" s="10">
        <f>HLOOKUP(REG_TRA_DEMANDS!P$3,'BY-Demands'!$J$5:$AK$14,MATCH($E185,'BY-Demands'!$I$5:$I$14,0),FALSE)*HLOOKUP(REG_TRA_DEMANDS!$F185,DEMANDS!$H$2:$CL$25,MATCH($E185,DEMANDS!$F$2:$F$25,0),FALSE)/HLOOKUP(2018,DEMANDS!$H$2:$CL$25,MATCH($E185,DEMANDS!$F$2:$F$25,0),FALSE)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Q185" s="10">
        <f>HLOOKUP(REG_TRA_DEMANDS!Q$3,'BY-Demands'!$J$5:$AK$14,MATCH($E185,'BY-Demands'!$I$5:$I$14,0),FALSE)*HLOOKUP(REG_TRA_DEMANDS!$F185,DEMANDS!$H$2:$CL$25,MATCH($E185,DEMANDS!$F$2:$F$25,0),FALSE)/HLOOKUP(2018,DEMANDS!$H$2:$CL$25,MATCH($E185,DEMANDS!$F$2:$F$25,0),FALSE)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R185" s="10">
        <f>HLOOKUP(REG_TRA_DEMANDS!R$3,'BY-Demands'!$J$5:$AK$14,MATCH($E185,'BY-Demands'!$I$5:$I$14,0),FALSE)*HLOOKUP(REG_TRA_DEMANDS!$F185,DEMANDS!$H$2:$CL$25,MATCH($E185,DEMANDS!$F$2:$F$25,0),FALSE)/HLOOKUP(2018,DEMANDS!$H$2:$CL$25,MATCH($E185,DEMANDS!$F$2:$F$25,0),FALSE)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S185" s="10">
        <f>HLOOKUP(REG_TRA_DEMANDS!S$3,'BY-Demands'!$J$5:$AK$14,MATCH($E185,'BY-Demands'!$I$5:$I$14,0),FALSE)*HLOOKUP(REG_TRA_DEMANDS!$F185,DEMANDS!$H$2:$CL$25,MATCH($E185,DEMANDS!$F$2:$F$25,0),FALSE)/HLOOKUP(2018,DEMANDS!$H$2:$CL$25,MATCH($E185,DEMANDS!$F$2:$F$25,0),FALSE)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T185" s="10">
        <f>HLOOKUP(REG_TRA_DEMANDS!T$3,'BY-Demands'!$J$5:$AK$14,MATCH($E185,'BY-Demands'!$I$5:$I$14,0),FALSE)*HLOOKUP(REG_TRA_DEMANDS!$F185,DEMANDS!$H$2:$CL$25,MATCH($E185,DEMANDS!$F$2:$F$25,0),FALSE)/HLOOKUP(2018,DEMANDS!$H$2:$CL$25,MATCH($E185,DEMANDS!$F$2:$F$25,0),FALSE)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U185" s="10">
        <f>HLOOKUP(REG_TRA_DEMANDS!U$3,'BY-Demands'!$J$5:$AK$14,MATCH($E185,'BY-Demands'!$I$5:$I$14,0),FALSE)*HLOOKUP(REG_TRA_DEMANDS!$F185,DEMANDS!$H$2:$CL$25,MATCH($E185,DEMANDS!$F$2:$F$25,0),FALSE)/HLOOKUP(2018,DEMANDS!$H$2:$CL$25,MATCH($E185,DEMANDS!$F$2:$F$25,0),FALSE)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V185" s="10">
        <f>HLOOKUP(REG_TRA_DEMANDS!V$3,'BY-Demands'!$J$5:$AK$14,MATCH($E185,'BY-Demands'!$I$5:$I$14,0),FALSE)*HLOOKUP(REG_TRA_DEMANDS!$F185,DEMANDS!$H$2:$CL$25,MATCH($E185,DEMANDS!$F$2:$F$25,0),FALSE)/HLOOKUP(2018,DEMANDS!$H$2:$CL$25,MATCH($E185,DEMANDS!$F$2:$F$25,0),FALSE)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W185" s="10">
        <f>HLOOKUP(REG_TRA_DEMANDS!W$3,'BY-Demands'!$J$5:$AK$14,MATCH($E185,'BY-Demands'!$I$5:$I$14,0),FALSE)*HLOOKUP(REG_TRA_DEMANDS!$F185,DEMANDS!$H$2:$CL$25,MATCH($E185,DEMANDS!$F$2:$F$25,0),FALSE)/HLOOKUP(2018,DEMANDS!$H$2:$CL$25,MATCH($E185,DEMANDS!$F$2:$F$25,0),FALSE)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X185" s="10">
        <f>HLOOKUP(REG_TRA_DEMANDS!X$3,'BY-Demands'!$J$5:$AK$14,MATCH($E185,'BY-Demands'!$I$5:$I$14,0),FALSE)*HLOOKUP(REG_TRA_DEMANDS!$F185,DEMANDS!$H$2:$CL$25,MATCH($E185,DEMANDS!$F$2:$F$25,0),FALSE)/HLOOKUP(2018,DEMANDS!$H$2:$CL$25,MATCH($E185,DEMANDS!$F$2:$F$25,0),FALSE)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Y185" s="10">
        <f>HLOOKUP(REG_TRA_DEMANDS!Y$3,'BY-Demands'!$J$5:$AK$14,MATCH($E185,'BY-Demands'!$I$5:$I$14,0),FALSE)*HLOOKUP(REG_TRA_DEMANDS!$F185,DEMANDS!$H$2:$CL$25,MATCH($E185,DEMANDS!$F$2:$F$25,0),FALSE)/HLOOKUP(2018,DEMANDS!$H$2:$CL$25,MATCH($E185,DEMANDS!$F$2:$F$25,0),FALSE)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Z185" s="10">
        <f>HLOOKUP(REG_TRA_DEMANDS!Z$3,'BY-Demands'!$J$5:$AK$14,MATCH($E185,'BY-Demands'!$I$5:$I$14,0),FALSE)*HLOOKUP(REG_TRA_DEMANDS!$F185,DEMANDS!$H$2:$CL$25,MATCH($E185,DEMANDS!$F$2:$F$25,0),FALSE)/HLOOKUP(2018,DEMANDS!$H$2:$CL$25,MATCH($E185,DEMANDS!$F$2:$F$25,0),FALSE)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A185" s="10">
        <f>HLOOKUP(REG_TRA_DEMANDS!AA$3,'BY-Demands'!$J$5:$AK$14,MATCH($E185,'BY-Demands'!$I$5:$I$14,0),FALSE)*HLOOKUP(REG_TRA_DEMANDS!$F185,DEMANDS!$H$2:$CL$25,MATCH($E185,DEMANDS!$F$2:$F$25,0),FALSE)/HLOOKUP(2018,DEMANDS!$H$2:$CL$25,MATCH($E185,DEMANDS!$F$2:$F$25,0),FALSE)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B185" s="10">
        <f>HLOOKUP(REG_TRA_DEMANDS!AB$3,'BY-Demands'!$J$5:$AK$14,MATCH($E185,'BY-Demands'!$I$5:$I$14,0),FALSE)*HLOOKUP(REG_TRA_DEMANDS!$F185,DEMANDS!$H$2:$CL$25,MATCH($E185,DEMANDS!$F$2:$F$25,0),FALSE)/HLOOKUP(2018,DEMANDS!$H$2:$CL$25,MATCH($E185,DEMANDS!$F$2:$F$25,0),FALSE)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C185" s="10">
        <f>HLOOKUP(REG_TRA_DEMANDS!AC$3,'BY-Demands'!$J$5:$AK$14,MATCH($E185,'BY-Demands'!$I$5:$I$14,0),FALSE)*HLOOKUP(REG_TRA_DEMANDS!$F185,DEMANDS!$H$2:$CL$25,MATCH($E185,DEMANDS!$F$2:$F$25,0),FALSE)/HLOOKUP(2018,DEMANDS!$H$2:$CL$25,MATCH($E185,DEMANDS!$F$2:$F$25,0),FALSE)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D185" s="10">
        <f>HLOOKUP(REG_TRA_DEMANDS!AD$3,'BY-Demands'!$J$5:$AK$14,MATCH($E185,'BY-Demands'!$I$5:$I$14,0),FALSE)*HLOOKUP(REG_TRA_DEMANDS!$F185,DEMANDS!$H$2:$CL$25,MATCH($E185,DEMANDS!$F$2:$F$25,0),FALSE)/HLOOKUP(2018,DEMANDS!$H$2:$CL$25,MATCH($E185,DEMANDS!$F$2:$F$25,0),FALSE)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E185" s="10">
        <f>HLOOKUP(REG_TRA_DEMANDS!AE$3,'BY-Demands'!$J$5:$AK$14,MATCH($E185,'BY-Demands'!$I$5:$I$14,0),FALSE)*HLOOKUP(REG_TRA_DEMANDS!$F185,DEMANDS!$H$2:$CL$25,MATCH($E185,DEMANDS!$F$2:$F$25,0),FALSE)/HLOOKUP(2018,DEMANDS!$H$2:$CL$25,MATCH($E185,DEMANDS!$F$2:$F$25,0),FALSE)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F185" s="10">
        <f>HLOOKUP(REG_TRA_DEMANDS!AF$3,'BY-Demands'!$J$5:$AK$14,MATCH($E185,'BY-Demands'!$I$5:$I$14,0),FALSE)*HLOOKUP(REG_TRA_DEMANDS!$F185,DEMANDS!$H$2:$CL$25,MATCH($E185,DEMANDS!$F$2:$F$25,0),FALSE)/HLOOKUP(2018,DEMANDS!$H$2:$CL$25,MATCH($E185,DEMANDS!$F$2:$F$25,0),FALSE)</f>
        <v>0</v>
      </c>
    </row>
    <row r="186" spans="4:32" x14ac:dyDescent="0.25">
      <c r="D186" s="1" t="s">
        <v>8</v>
      </c>
      <c r="E186" s="1" t="str">
        <f>DEMANDS!$F$23</f>
        <v>TOTH</v>
      </c>
      <c r="F186" s="1">
        <v>2040</v>
      </c>
      <c r="G186" s="10">
        <f>HLOOKUP(REG_TRA_DEMANDS!G$3,'BY-Demands'!$J$5:$AK$14,MATCH($E186,'BY-Demands'!$I$5:$I$14,0),FALSE)*HLOOKUP(REG_TRA_DEMANDS!$F186,DEMANDS!$H$2:$CL$25,MATCH($E186,DEMANDS!$F$2:$F$25,0),FALSE)/HLOOKUP(2018,DEMANDS!$H$2:$CL$25,MATCH($E186,DEMANDS!$F$2:$F$25,0),FALSE)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H186" s="10">
        <f>HLOOKUP(REG_TRA_DEMANDS!H$3,'BY-Demands'!$J$5:$AK$14,MATCH($E186,'BY-Demands'!$I$5:$I$14,0),FALSE)*HLOOKUP(REG_TRA_DEMANDS!$F186,DEMANDS!$H$2:$CL$25,MATCH($E186,DEMANDS!$F$2:$F$25,0),FALSE)/HLOOKUP(2018,DEMANDS!$H$2:$CL$25,MATCH($E186,DEMANDS!$F$2:$F$25,0),FALSE)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I186" s="10">
        <f>HLOOKUP(REG_TRA_DEMANDS!I$3,'BY-Demands'!$J$5:$AK$14,MATCH($E186,'BY-Demands'!$I$5:$I$14,0),FALSE)*HLOOKUP(REG_TRA_DEMANDS!$F186,DEMANDS!$H$2:$CL$25,MATCH($E186,DEMANDS!$F$2:$F$25,0),FALSE)/HLOOKUP(2018,DEMANDS!$H$2:$CL$25,MATCH($E186,DEMANDS!$F$2:$F$25,0),FALSE)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J186" s="10">
        <f>HLOOKUP(REG_TRA_DEMANDS!J$3,'BY-Demands'!$J$5:$AK$14,MATCH($E186,'BY-Demands'!$I$5:$I$14,0),FALSE)*HLOOKUP(REG_TRA_DEMANDS!$F186,DEMANDS!$H$2:$CL$25,MATCH($E186,DEMANDS!$F$2:$F$25,0),FALSE)/HLOOKUP(2018,DEMANDS!$H$2:$CL$25,MATCH($E186,DEMANDS!$F$2:$F$25,0),FALSE)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K186" s="10">
        <f>HLOOKUP(REG_TRA_DEMANDS!K$3,'BY-Demands'!$J$5:$AK$14,MATCH($E186,'BY-Demands'!$I$5:$I$14,0),FALSE)*HLOOKUP(REG_TRA_DEMANDS!$F186,DEMANDS!$H$2:$CL$25,MATCH($E186,DEMANDS!$F$2:$F$25,0),FALSE)/HLOOKUP(2018,DEMANDS!$H$2:$CL$25,MATCH($E186,DEMANDS!$F$2:$F$25,0),FALSE)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L186" s="10">
        <f>HLOOKUP(REG_TRA_DEMANDS!L$3,'BY-Demands'!$J$5:$AK$14,MATCH($E186,'BY-Demands'!$I$5:$I$14,0),FALSE)*HLOOKUP(REG_TRA_DEMANDS!$F186,DEMANDS!$H$2:$CL$25,MATCH($E186,DEMANDS!$F$2:$F$25,0),FALSE)/HLOOKUP(2018,DEMANDS!$H$2:$CL$25,MATCH($E186,DEMANDS!$F$2:$F$25,0),FALSE)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M186" s="10">
        <f>HLOOKUP(REG_TRA_DEMANDS!M$3,'BY-Demands'!$J$5:$AK$14,MATCH($E186,'BY-Demands'!$I$5:$I$14,0),FALSE)*HLOOKUP(REG_TRA_DEMANDS!$F186,DEMANDS!$H$2:$CL$25,MATCH($E186,DEMANDS!$F$2:$F$25,0),FALSE)/HLOOKUP(2018,DEMANDS!$H$2:$CL$25,MATCH($E186,DEMANDS!$F$2:$F$25,0),FALSE)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N186" s="10">
        <f>HLOOKUP(REG_TRA_DEMANDS!N$3,'BY-Demands'!$J$5:$AK$14,MATCH($E186,'BY-Demands'!$I$5:$I$14,0),FALSE)*HLOOKUP(REG_TRA_DEMANDS!$F186,DEMANDS!$H$2:$CL$25,MATCH($E186,DEMANDS!$F$2:$F$25,0),FALSE)/HLOOKUP(2018,DEMANDS!$H$2:$CL$25,MATCH($E186,DEMANDS!$F$2:$F$25,0),FALSE)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O186" s="10">
        <f>HLOOKUP(REG_TRA_DEMANDS!O$3,'BY-Demands'!$J$5:$AK$14,MATCH($E186,'BY-Demands'!$I$5:$I$14,0),FALSE)*HLOOKUP(REG_TRA_DEMANDS!$F186,DEMANDS!$H$2:$CL$25,MATCH($E186,DEMANDS!$F$2:$F$25,0),FALSE)/HLOOKUP(2018,DEMANDS!$H$2:$CL$25,MATCH($E186,DEMANDS!$F$2:$F$25,0),FALSE)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P186" s="10">
        <f>HLOOKUP(REG_TRA_DEMANDS!P$3,'BY-Demands'!$J$5:$AK$14,MATCH($E186,'BY-Demands'!$I$5:$I$14,0),FALSE)*HLOOKUP(REG_TRA_DEMANDS!$F186,DEMANDS!$H$2:$CL$25,MATCH($E186,DEMANDS!$F$2:$F$25,0),FALSE)/HLOOKUP(2018,DEMANDS!$H$2:$CL$25,MATCH($E186,DEMANDS!$F$2:$F$25,0),FALSE)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Q186" s="10">
        <f>HLOOKUP(REG_TRA_DEMANDS!Q$3,'BY-Demands'!$J$5:$AK$14,MATCH($E186,'BY-Demands'!$I$5:$I$14,0),FALSE)*HLOOKUP(REG_TRA_DEMANDS!$F186,DEMANDS!$H$2:$CL$25,MATCH($E186,DEMANDS!$F$2:$F$25,0),FALSE)/HLOOKUP(2018,DEMANDS!$H$2:$CL$25,MATCH($E186,DEMANDS!$F$2:$F$25,0),FALSE)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R186" s="10">
        <f>HLOOKUP(REG_TRA_DEMANDS!R$3,'BY-Demands'!$J$5:$AK$14,MATCH($E186,'BY-Demands'!$I$5:$I$14,0),FALSE)*HLOOKUP(REG_TRA_DEMANDS!$F186,DEMANDS!$H$2:$CL$25,MATCH($E186,DEMANDS!$F$2:$F$25,0),FALSE)/HLOOKUP(2018,DEMANDS!$H$2:$CL$25,MATCH($E186,DEMANDS!$F$2:$F$25,0),FALSE)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S186" s="10">
        <f>HLOOKUP(REG_TRA_DEMANDS!S$3,'BY-Demands'!$J$5:$AK$14,MATCH($E186,'BY-Demands'!$I$5:$I$14,0),FALSE)*HLOOKUP(REG_TRA_DEMANDS!$F186,DEMANDS!$H$2:$CL$25,MATCH($E186,DEMANDS!$F$2:$F$25,0),FALSE)/HLOOKUP(2018,DEMANDS!$H$2:$CL$25,MATCH($E186,DEMANDS!$F$2:$F$25,0),FALSE)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T186" s="10">
        <f>HLOOKUP(REG_TRA_DEMANDS!T$3,'BY-Demands'!$J$5:$AK$14,MATCH($E186,'BY-Demands'!$I$5:$I$14,0),FALSE)*HLOOKUP(REG_TRA_DEMANDS!$F186,DEMANDS!$H$2:$CL$25,MATCH($E186,DEMANDS!$F$2:$F$25,0),FALSE)/HLOOKUP(2018,DEMANDS!$H$2:$CL$25,MATCH($E186,DEMANDS!$F$2:$F$25,0),FALSE)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U186" s="10">
        <f>HLOOKUP(REG_TRA_DEMANDS!U$3,'BY-Demands'!$J$5:$AK$14,MATCH($E186,'BY-Demands'!$I$5:$I$14,0),FALSE)*HLOOKUP(REG_TRA_DEMANDS!$F186,DEMANDS!$H$2:$CL$25,MATCH($E186,DEMANDS!$F$2:$F$25,0),FALSE)/HLOOKUP(2018,DEMANDS!$H$2:$CL$25,MATCH($E186,DEMANDS!$F$2:$F$25,0),FALSE)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V186" s="10">
        <f>HLOOKUP(REG_TRA_DEMANDS!V$3,'BY-Demands'!$J$5:$AK$14,MATCH($E186,'BY-Demands'!$I$5:$I$14,0),FALSE)*HLOOKUP(REG_TRA_DEMANDS!$F186,DEMANDS!$H$2:$CL$25,MATCH($E186,DEMANDS!$F$2:$F$25,0),FALSE)/HLOOKUP(2018,DEMANDS!$H$2:$CL$25,MATCH($E186,DEMANDS!$F$2:$F$25,0),FALSE)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W186" s="10">
        <f>HLOOKUP(REG_TRA_DEMANDS!W$3,'BY-Demands'!$J$5:$AK$14,MATCH($E186,'BY-Demands'!$I$5:$I$14,0),FALSE)*HLOOKUP(REG_TRA_DEMANDS!$F186,DEMANDS!$H$2:$CL$25,MATCH($E186,DEMANDS!$F$2:$F$25,0),FALSE)/HLOOKUP(2018,DEMANDS!$H$2:$CL$25,MATCH($E186,DEMANDS!$F$2:$F$25,0),FALSE)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X186" s="10">
        <f>HLOOKUP(REG_TRA_DEMANDS!X$3,'BY-Demands'!$J$5:$AK$14,MATCH($E186,'BY-Demands'!$I$5:$I$14,0),FALSE)*HLOOKUP(REG_TRA_DEMANDS!$F186,DEMANDS!$H$2:$CL$25,MATCH($E186,DEMANDS!$F$2:$F$25,0),FALSE)/HLOOKUP(2018,DEMANDS!$H$2:$CL$25,MATCH($E186,DEMANDS!$F$2:$F$25,0),FALSE)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Y186" s="10">
        <f>HLOOKUP(REG_TRA_DEMANDS!Y$3,'BY-Demands'!$J$5:$AK$14,MATCH($E186,'BY-Demands'!$I$5:$I$14,0),FALSE)*HLOOKUP(REG_TRA_DEMANDS!$F186,DEMANDS!$H$2:$CL$25,MATCH($E186,DEMANDS!$F$2:$F$25,0),FALSE)/HLOOKUP(2018,DEMANDS!$H$2:$CL$25,MATCH($E186,DEMANDS!$F$2:$F$25,0),FALSE)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Z186" s="10">
        <f>HLOOKUP(REG_TRA_DEMANDS!Z$3,'BY-Demands'!$J$5:$AK$14,MATCH($E186,'BY-Demands'!$I$5:$I$14,0),FALSE)*HLOOKUP(REG_TRA_DEMANDS!$F186,DEMANDS!$H$2:$CL$25,MATCH($E186,DEMANDS!$F$2:$F$25,0),FALSE)/HLOOKUP(2018,DEMANDS!$H$2:$CL$25,MATCH($E186,DEMANDS!$F$2:$F$25,0),FALSE)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A186" s="10">
        <f>HLOOKUP(REG_TRA_DEMANDS!AA$3,'BY-Demands'!$J$5:$AK$14,MATCH($E186,'BY-Demands'!$I$5:$I$14,0),FALSE)*HLOOKUP(REG_TRA_DEMANDS!$F186,DEMANDS!$H$2:$CL$25,MATCH($E186,DEMANDS!$F$2:$F$25,0),FALSE)/HLOOKUP(2018,DEMANDS!$H$2:$CL$25,MATCH($E186,DEMANDS!$F$2:$F$25,0),FALSE)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B186" s="10">
        <f>HLOOKUP(REG_TRA_DEMANDS!AB$3,'BY-Demands'!$J$5:$AK$14,MATCH($E186,'BY-Demands'!$I$5:$I$14,0),FALSE)*HLOOKUP(REG_TRA_DEMANDS!$F186,DEMANDS!$H$2:$CL$25,MATCH($E186,DEMANDS!$F$2:$F$25,0),FALSE)/HLOOKUP(2018,DEMANDS!$H$2:$CL$25,MATCH($E186,DEMANDS!$F$2:$F$25,0),FALSE)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C186" s="10">
        <f>HLOOKUP(REG_TRA_DEMANDS!AC$3,'BY-Demands'!$J$5:$AK$14,MATCH($E186,'BY-Demands'!$I$5:$I$14,0),FALSE)*HLOOKUP(REG_TRA_DEMANDS!$F186,DEMANDS!$H$2:$CL$25,MATCH($E186,DEMANDS!$F$2:$F$25,0),FALSE)/HLOOKUP(2018,DEMANDS!$H$2:$CL$25,MATCH($E186,DEMANDS!$F$2:$F$25,0),FALSE)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D186" s="10">
        <f>HLOOKUP(REG_TRA_DEMANDS!AD$3,'BY-Demands'!$J$5:$AK$14,MATCH($E186,'BY-Demands'!$I$5:$I$14,0),FALSE)*HLOOKUP(REG_TRA_DEMANDS!$F186,DEMANDS!$H$2:$CL$25,MATCH($E186,DEMANDS!$F$2:$F$25,0),FALSE)/HLOOKUP(2018,DEMANDS!$H$2:$CL$25,MATCH($E186,DEMANDS!$F$2:$F$25,0),FALSE)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E186" s="10">
        <f>HLOOKUP(REG_TRA_DEMANDS!AE$3,'BY-Demands'!$J$5:$AK$14,MATCH($E186,'BY-Demands'!$I$5:$I$14,0),FALSE)*HLOOKUP(REG_TRA_DEMANDS!$F186,DEMANDS!$H$2:$CL$25,MATCH($E186,DEMANDS!$F$2:$F$25,0),FALSE)/HLOOKUP(2018,DEMANDS!$H$2:$CL$25,MATCH($E186,DEMANDS!$F$2:$F$25,0),FALSE)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F186" s="10">
        <f>HLOOKUP(REG_TRA_DEMANDS!AF$3,'BY-Demands'!$J$5:$AK$14,MATCH($E186,'BY-Demands'!$I$5:$I$14,0),FALSE)*HLOOKUP(REG_TRA_DEMANDS!$F186,DEMANDS!$H$2:$CL$25,MATCH($E186,DEMANDS!$F$2:$F$25,0),FALSE)/HLOOKUP(2018,DEMANDS!$H$2:$CL$25,MATCH($E186,DEMANDS!$F$2:$F$25,0),FALSE)</f>
        <v>0</v>
      </c>
    </row>
    <row r="187" spans="4:32" x14ac:dyDescent="0.25">
      <c r="D187" s="1" t="s">
        <v>8</v>
      </c>
      <c r="E187" s="1" t="str">
        <f>DEMANDS!$F$23</f>
        <v>TOTH</v>
      </c>
      <c r="F187" s="1">
        <v>2045</v>
      </c>
      <c r="G187" s="10">
        <f>HLOOKUP(REG_TRA_DEMANDS!G$3,'BY-Demands'!$J$5:$AK$14,MATCH($E187,'BY-Demands'!$I$5:$I$14,0),FALSE)*HLOOKUP(REG_TRA_DEMANDS!$F187,DEMANDS!$H$2:$CL$25,MATCH($E187,DEMANDS!$F$2:$F$25,0),FALSE)/HLOOKUP(2018,DEMANDS!$H$2:$CL$25,MATCH($E187,DEMANDS!$F$2:$F$25,0),FALSE)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H187" s="10">
        <f>HLOOKUP(REG_TRA_DEMANDS!H$3,'BY-Demands'!$J$5:$AK$14,MATCH($E187,'BY-Demands'!$I$5:$I$14,0),FALSE)*HLOOKUP(REG_TRA_DEMANDS!$F187,DEMANDS!$H$2:$CL$25,MATCH($E187,DEMANDS!$F$2:$F$25,0),FALSE)/HLOOKUP(2018,DEMANDS!$H$2:$CL$25,MATCH($E187,DEMANDS!$F$2:$F$25,0),FALSE)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I187" s="10">
        <f>HLOOKUP(REG_TRA_DEMANDS!I$3,'BY-Demands'!$J$5:$AK$14,MATCH($E187,'BY-Demands'!$I$5:$I$14,0),FALSE)*HLOOKUP(REG_TRA_DEMANDS!$F187,DEMANDS!$H$2:$CL$25,MATCH($E187,DEMANDS!$F$2:$F$25,0),FALSE)/HLOOKUP(2018,DEMANDS!$H$2:$CL$25,MATCH($E187,DEMANDS!$F$2:$F$25,0),FALSE)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J187" s="10">
        <f>HLOOKUP(REG_TRA_DEMANDS!J$3,'BY-Demands'!$J$5:$AK$14,MATCH($E187,'BY-Demands'!$I$5:$I$14,0),FALSE)*HLOOKUP(REG_TRA_DEMANDS!$F187,DEMANDS!$H$2:$CL$25,MATCH($E187,DEMANDS!$F$2:$F$25,0),FALSE)/HLOOKUP(2018,DEMANDS!$H$2:$CL$25,MATCH($E187,DEMANDS!$F$2:$F$25,0),FALSE)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K187" s="10">
        <f>HLOOKUP(REG_TRA_DEMANDS!K$3,'BY-Demands'!$J$5:$AK$14,MATCH($E187,'BY-Demands'!$I$5:$I$14,0),FALSE)*HLOOKUP(REG_TRA_DEMANDS!$F187,DEMANDS!$H$2:$CL$25,MATCH($E187,DEMANDS!$F$2:$F$25,0),FALSE)/HLOOKUP(2018,DEMANDS!$H$2:$CL$25,MATCH($E187,DEMANDS!$F$2:$F$25,0),FALSE)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L187" s="10">
        <f>HLOOKUP(REG_TRA_DEMANDS!L$3,'BY-Demands'!$J$5:$AK$14,MATCH($E187,'BY-Demands'!$I$5:$I$14,0),FALSE)*HLOOKUP(REG_TRA_DEMANDS!$F187,DEMANDS!$H$2:$CL$25,MATCH($E187,DEMANDS!$F$2:$F$25,0),FALSE)/HLOOKUP(2018,DEMANDS!$H$2:$CL$25,MATCH($E187,DEMANDS!$F$2:$F$25,0),FALSE)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M187" s="10">
        <f>HLOOKUP(REG_TRA_DEMANDS!M$3,'BY-Demands'!$J$5:$AK$14,MATCH($E187,'BY-Demands'!$I$5:$I$14,0),FALSE)*HLOOKUP(REG_TRA_DEMANDS!$F187,DEMANDS!$H$2:$CL$25,MATCH($E187,DEMANDS!$F$2:$F$25,0),FALSE)/HLOOKUP(2018,DEMANDS!$H$2:$CL$25,MATCH($E187,DEMANDS!$F$2:$F$25,0),FALSE)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N187" s="10">
        <f>HLOOKUP(REG_TRA_DEMANDS!N$3,'BY-Demands'!$J$5:$AK$14,MATCH($E187,'BY-Demands'!$I$5:$I$14,0),FALSE)*HLOOKUP(REG_TRA_DEMANDS!$F187,DEMANDS!$H$2:$CL$25,MATCH($E187,DEMANDS!$F$2:$F$25,0),FALSE)/HLOOKUP(2018,DEMANDS!$H$2:$CL$25,MATCH($E187,DEMANDS!$F$2:$F$25,0),FALSE)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O187" s="10">
        <f>HLOOKUP(REG_TRA_DEMANDS!O$3,'BY-Demands'!$J$5:$AK$14,MATCH($E187,'BY-Demands'!$I$5:$I$14,0),FALSE)*HLOOKUP(REG_TRA_DEMANDS!$F187,DEMANDS!$H$2:$CL$25,MATCH($E187,DEMANDS!$F$2:$F$25,0),FALSE)/HLOOKUP(2018,DEMANDS!$H$2:$CL$25,MATCH($E187,DEMANDS!$F$2:$F$25,0),FALSE)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P187" s="10">
        <f>HLOOKUP(REG_TRA_DEMANDS!P$3,'BY-Demands'!$J$5:$AK$14,MATCH($E187,'BY-Demands'!$I$5:$I$14,0),FALSE)*HLOOKUP(REG_TRA_DEMANDS!$F187,DEMANDS!$H$2:$CL$25,MATCH($E187,DEMANDS!$F$2:$F$25,0),FALSE)/HLOOKUP(2018,DEMANDS!$H$2:$CL$25,MATCH($E187,DEMANDS!$F$2:$F$25,0),FALSE)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Q187" s="10">
        <f>HLOOKUP(REG_TRA_DEMANDS!Q$3,'BY-Demands'!$J$5:$AK$14,MATCH($E187,'BY-Demands'!$I$5:$I$14,0),FALSE)*HLOOKUP(REG_TRA_DEMANDS!$F187,DEMANDS!$H$2:$CL$25,MATCH($E187,DEMANDS!$F$2:$F$25,0),FALSE)/HLOOKUP(2018,DEMANDS!$H$2:$CL$25,MATCH($E187,DEMANDS!$F$2:$F$25,0),FALSE)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R187" s="10">
        <f>HLOOKUP(REG_TRA_DEMANDS!R$3,'BY-Demands'!$J$5:$AK$14,MATCH($E187,'BY-Demands'!$I$5:$I$14,0),FALSE)*HLOOKUP(REG_TRA_DEMANDS!$F187,DEMANDS!$H$2:$CL$25,MATCH($E187,DEMANDS!$F$2:$F$25,0),FALSE)/HLOOKUP(2018,DEMANDS!$H$2:$CL$25,MATCH($E187,DEMANDS!$F$2:$F$25,0),FALSE)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S187" s="10">
        <f>HLOOKUP(REG_TRA_DEMANDS!S$3,'BY-Demands'!$J$5:$AK$14,MATCH($E187,'BY-Demands'!$I$5:$I$14,0),FALSE)*HLOOKUP(REG_TRA_DEMANDS!$F187,DEMANDS!$H$2:$CL$25,MATCH($E187,DEMANDS!$F$2:$F$25,0),FALSE)/HLOOKUP(2018,DEMANDS!$H$2:$CL$25,MATCH($E187,DEMANDS!$F$2:$F$25,0),FALSE)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T187" s="10">
        <f>HLOOKUP(REG_TRA_DEMANDS!T$3,'BY-Demands'!$J$5:$AK$14,MATCH($E187,'BY-Demands'!$I$5:$I$14,0),FALSE)*HLOOKUP(REG_TRA_DEMANDS!$F187,DEMANDS!$H$2:$CL$25,MATCH($E187,DEMANDS!$F$2:$F$25,0),FALSE)/HLOOKUP(2018,DEMANDS!$H$2:$CL$25,MATCH($E187,DEMANDS!$F$2:$F$25,0),FALSE)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U187" s="10">
        <f>HLOOKUP(REG_TRA_DEMANDS!U$3,'BY-Demands'!$J$5:$AK$14,MATCH($E187,'BY-Demands'!$I$5:$I$14,0),FALSE)*HLOOKUP(REG_TRA_DEMANDS!$F187,DEMANDS!$H$2:$CL$25,MATCH($E187,DEMANDS!$F$2:$F$25,0),FALSE)/HLOOKUP(2018,DEMANDS!$H$2:$CL$25,MATCH($E187,DEMANDS!$F$2:$F$25,0),FALSE)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V187" s="10">
        <f>HLOOKUP(REG_TRA_DEMANDS!V$3,'BY-Demands'!$J$5:$AK$14,MATCH($E187,'BY-Demands'!$I$5:$I$14,0),FALSE)*HLOOKUP(REG_TRA_DEMANDS!$F187,DEMANDS!$H$2:$CL$25,MATCH($E187,DEMANDS!$F$2:$F$25,0),FALSE)/HLOOKUP(2018,DEMANDS!$H$2:$CL$25,MATCH($E187,DEMANDS!$F$2:$F$25,0),FALSE)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W187" s="10">
        <f>HLOOKUP(REG_TRA_DEMANDS!W$3,'BY-Demands'!$J$5:$AK$14,MATCH($E187,'BY-Demands'!$I$5:$I$14,0),FALSE)*HLOOKUP(REG_TRA_DEMANDS!$F187,DEMANDS!$H$2:$CL$25,MATCH($E187,DEMANDS!$F$2:$F$25,0),FALSE)/HLOOKUP(2018,DEMANDS!$H$2:$CL$25,MATCH($E187,DEMANDS!$F$2:$F$25,0),FALSE)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X187" s="10">
        <f>HLOOKUP(REG_TRA_DEMANDS!X$3,'BY-Demands'!$J$5:$AK$14,MATCH($E187,'BY-Demands'!$I$5:$I$14,0),FALSE)*HLOOKUP(REG_TRA_DEMANDS!$F187,DEMANDS!$H$2:$CL$25,MATCH($E187,DEMANDS!$F$2:$F$25,0),FALSE)/HLOOKUP(2018,DEMANDS!$H$2:$CL$25,MATCH($E187,DEMANDS!$F$2:$F$25,0),FALSE)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Y187" s="10">
        <f>HLOOKUP(REG_TRA_DEMANDS!Y$3,'BY-Demands'!$J$5:$AK$14,MATCH($E187,'BY-Demands'!$I$5:$I$14,0),FALSE)*HLOOKUP(REG_TRA_DEMANDS!$F187,DEMANDS!$H$2:$CL$25,MATCH($E187,DEMANDS!$F$2:$F$25,0),FALSE)/HLOOKUP(2018,DEMANDS!$H$2:$CL$25,MATCH($E187,DEMANDS!$F$2:$F$25,0),FALSE)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Z187" s="10">
        <f>HLOOKUP(REG_TRA_DEMANDS!Z$3,'BY-Demands'!$J$5:$AK$14,MATCH($E187,'BY-Demands'!$I$5:$I$14,0),FALSE)*HLOOKUP(REG_TRA_DEMANDS!$F187,DEMANDS!$H$2:$CL$25,MATCH($E187,DEMANDS!$F$2:$F$25,0),FALSE)/HLOOKUP(2018,DEMANDS!$H$2:$CL$25,MATCH($E187,DEMANDS!$F$2:$F$25,0),FALSE)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A187" s="10">
        <f>HLOOKUP(REG_TRA_DEMANDS!AA$3,'BY-Demands'!$J$5:$AK$14,MATCH($E187,'BY-Demands'!$I$5:$I$14,0),FALSE)*HLOOKUP(REG_TRA_DEMANDS!$F187,DEMANDS!$H$2:$CL$25,MATCH($E187,DEMANDS!$F$2:$F$25,0),FALSE)/HLOOKUP(2018,DEMANDS!$H$2:$CL$25,MATCH($E187,DEMANDS!$F$2:$F$25,0),FALSE)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B187" s="10">
        <f>HLOOKUP(REG_TRA_DEMANDS!AB$3,'BY-Demands'!$J$5:$AK$14,MATCH($E187,'BY-Demands'!$I$5:$I$14,0),FALSE)*HLOOKUP(REG_TRA_DEMANDS!$F187,DEMANDS!$H$2:$CL$25,MATCH($E187,DEMANDS!$F$2:$F$25,0),FALSE)/HLOOKUP(2018,DEMANDS!$H$2:$CL$25,MATCH($E187,DEMANDS!$F$2:$F$25,0),FALSE)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C187" s="10">
        <f>HLOOKUP(REG_TRA_DEMANDS!AC$3,'BY-Demands'!$J$5:$AK$14,MATCH($E187,'BY-Demands'!$I$5:$I$14,0),FALSE)*HLOOKUP(REG_TRA_DEMANDS!$F187,DEMANDS!$H$2:$CL$25,MATCH($E187,DEMANDS!$F$2:$F$25,0),FALSE)/HLOOKUP(2018,DEMANDS!$H$2:$CL$25,MATCH($E187,DEMANDS!$F$2:$F$25,0),FALSE)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D187" s="10">
        <f>HLOOKUP(REG_TRA_DEMANDS!AD$3,'BY-Demands'!$J$5:$AK$14,MATCH($E187,'BY-Demands'!$I$5:$I$14,0),FALSE)*HLOOKUP(REG_TRA_DEMANDS!$F187,DEMANDS!$H$2:$CL$25,MATCH($E187,DEMANDS!$F$2:$F$25,0),FALSE)/HLOOKUP(2018,DEMANDS!$H$2:$CL$25,MATCH($E187,DEMANDS!$F$2:$F$25,0),FALSE)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E187" s="10">
        <f>HLOOKUP(REG_TRA_DEMANDS!AE$3,'BY-Demands'!$J$5:$AK$14,MATCH($E187,'BY-Demands'!$I$5:$I$14,0),FALSE)*HLOOKUP(REG_TRA_DEMANDS!$F187,DEMANDS!$H$2:$CL$25,MATCH($E187,DEMANDS!$F$2:$F$25,0),FALSE)/HLOOKUP(2018,DEMANDS!$H$2:$CL$25,MATCH($E187,DEMANDS!$F$2:$F$25,0),FALSE)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F187" s="10">
        <f>HLOOKUP(REG_TRA_DEMANDS!AF$3,'BY-Demands'!$J$5:$AK$14,MATCH($E187,'BY-Demands'!$I$5:$I$14,0),FALSE)*HLOOKUP(REG_TRA_DEMANDS!$F187,DEMANDS!$H$2:$CL$25,MATCH($E187,DEMANDS!$F$2:$F$25,0),FALSE)/HLOOKUP(2018,DEMANDS!$H$2:$CL$25,MATCH($E187,DEMANDS!$F$2:$F$25,0),FALSE)</f>
        <v>0</v>
      </c>
    </row>
    <row r="188" spans="4:32" x14ac:dyDescent="0.25">
      <c r="D188" s="1" t="s">
        <v>8</v>
      </c>
      <c r="E188" s="1" t="str">
        <f>DEMANDS!$F$23</f>
        <v>TOTH</v>
      </c>
      <c r="F188" s="1">
        <v>2050</v>
      </c>
      <c r="G188" s="10">
        <f>HLOOKUP(REG_TRA_DEMANDS!G$3,'BY-Demands'!$J$5:$AK$14,MATCH($E188,'BY-Demands'!$I$5:$I$14,0),FALSE)*HLOOKUP(REG_TRA_DEMANDS!$F188,DEMANDS!$H$2:$CL$25,MATCH($E188,DEMANDS!$F$2:$F$25,0),FALSE)/HLOOKUP(2018,DEMANDS!$H$2:$CL$25,MATCH($E188,DEMANDS!$F$2:$F$25,0),FALSE)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H188" s="10">
        <f>HLOOKUP(REG_TRA_DEMANDS!H$3,'BY-Demands'!$J$5:$AK$14,MATCH($E188,'BY-Demands'!$I$5:$I$14,0),FALSE)*HLOOKUP(REG_TRA_DEMANDS!$F188,DEMANDS!$H$2:$CL$25,MATCH($E188,DEMANDS!$F$2:$F$25,0),FALSE)/HLOOKUP(2018,DEMANDS!$H$2:$CL$25,MATCH($E188,DEMANDS!$F$2:$F$25,0),FALSE)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I188" s="10">
        <f>HLOOKUP(REG_TRA_DEMANDS!I$3,'BY-Demands'!$J$5:$AK$14,MATCH($E188,'BY-Demands'!$I$5:$I$14,0),FALSE)*HLOOKUP(REG_TRA_DEMANDS!$F188,DEMANDS!$H$2:$CL$25,MATCH($E188,DEMANDS!$F$2:$F$25,0),FALSE)/HLOOKUP(2018,DEMANDS!$H$2:$CL$25,MATCH($E188,DEMANDS!$F$2:$F$25,0),FALSE)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J188" s="10">
        <f>HLOOKUP(REG_TRA_DEMANDS!J$3,'BY-Demands'!$J$5:$AK$14,MATCH($E188,'BY-Demands'!$I$5:$I$14,0),FALSE)*HLOOKUP(REG_TRA_DEMANDS!$F188,DEMANDS!$H$2:$CL$25,MATCH($E188,DEMANDS!$F$2:$F$25,0),FALSE)/HLOOKUP(2018,DEMANDS!$H$2:$CL$25,MATCH($E188,DEMANDS!$F$2:$F$25,0),FALSE)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K188" s="10">
        <f>HLOOKUP(REG_TRA_DEMANDS!K$3,'BY-Demands'!$J$5:$AK$14,MATCH($E188,'BY-Demands'!$I$5:$I$14,0),FALSE)*HLOOKUP(REG_TRA_DEMANDS!$F188,DEMANDS!$H$2:$CL$25,MATCH($E188,DEMANDS!$F$2:$F$25,0),FALSE)/HLOOKUP(2018,DEMANDS!$H$2:$CL$25,MATCH($E188,DEMANDS!$F$2:$F$25,0),FALSE)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L188" s="10">
        <f>HLOOKUP(REG_TRA_DEMANDS!L$3,'BY-Demands'!$J$5:$AK$14,MATCH($E188,'BY-Demands'!$I$5:$I$14,0),FALSE)*HLOOKUP(REG_TRA_DEMANDS!$F188,DEMANDS!$H$2:$CL$25,MATCH($E188,DEMANDS!$F$2:$F$25,0),FALSE)/HLOOKUP(2018,DEMANDS!$H$2:$CL$25,MATCH($E188,DEMANDS!$F$2:$F$25,0),FALSE)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M188" s="10">
        <f>HLOOKUP(REG_TRA_DEMANDS!M$3,'BY-Demands'!$J$5:$AK$14,MATCH($E188,'BY-Demands'!$I$5:$I$14,0),FALSE)*HLOOKUP(REG_TRA_DEMANDS!$F188,DEMANDS!$H$2:$CL$25,MATCH($E188,DEMANDS!$F$2:$F$25,0),FALSE)/HLOOKUP(2018,DEMANDS!$H$2:$CL$25,MATCH($E188,DEMANDS!$F$2:$F$25,0),FALSE)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N188" s="10">
        <f>HLOOKUP(REG_TRA_DEMANDS!N$3,'BY-Demands'!$J$5:$AK$14,MATCH($E188,'BY-Demands'!$I$5:$I$14,0),FALSE)*HLOOKUP(REG_TRA_DEMANDS!$F188,DEMANDS!$H$2:$CL$25,MATCH($E188,DEMANDS!$F$2:$F$25,0),FALSE)/HLOOKUP(2018,DEMANDS!$H$2:$CL$25,MATCH($E188,DEMANDS!$F$2:$F$25,0),FALSE)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O188" s="10">
        <f>HLOOKUP(REG_TRA_DEMANDS!O$3,'BY-Demands'!$J$5:$AK$14,MATCH($E188,'BY-Demands'!$I$5:$I$14,0),FALSE)*HLOOKUP(REG_TRA_DEMANDS!$F188,DEMANDS!$H$2:$CL$25,MATCH($E188,DEMANDS!$F$2:$F$25,0),FALSE)/HLOOKUP(2018,DEMANDS!$H$2:$CL$25,MATCH($E188,DEMANDS!$F$2:$F$25,0),FALSE)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P188" s="10">
        <f>HLOOKUP(REG_TRA_DEMANDS!P$3,'BY-Demands'!$J$5:$AK$14,MATCH($E188,'BY-Demands'!$I$5:$I$14,0),FALSE)*HLOOKUP(REG_TRA_DEMANDS!$F188,DEMANDS!$H$2:$CL$25,MATCH($E188,DEMANDS!$F$2:$F$25,0),FALSE)/HLOOKUP(2018,DEMANDS!$H$2:$CL$25,MATCH($E188,DEMANDS!$F$2:$F$25,0),FALSE)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Q188" s="10">
        <f>HLOOKUP(REG_TRA_DEMANDS!Q$3,'BY-Demands'!$J$5:$AK$14,MATCH($E188,'BY-Demands'!$I$5:$I$14,0),FALSE)*HLOOKUP(REG_TRA_DEMANDS!$F188,DEMANDS!$H$2:$CL$25,MATCH($E188,DEMANDS!$F$2:$F$25,0),FALSE)/HLOOKUP(2018,DEMANDS!$H$2:$CL$25,MATCH($E188,DEMANDS!$F$2:$F$25,0),FALSE)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R188" s="10">
        <f>HLOOKUP(REG_TRA_DEMANDS!R$3,'BY-Demands'!$J$5:$AK$14,MATCH($E188,'BY-Demands'!$I$5:$I$14,0),FALSE)*HLOOKUP(REG_TRA_DEMANDS!$F188,DEMANDS!$H$2:$CL$25,MATCH($E188,DEMANDS!$F$2:$F$25,0),FALSE)/HLOOKUP(2018,DEMANDS!$H$2:$CL$25,MATCH($E188,DEMANDS!$F$2:$F$25,0),FALSE)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S188" s="10">
        <f>HLOOKUP(REG_TRA_DEMANDS!S$3,'BY-Demands'!$J$5:$AK$14,MATCH($E188,'BY-Demands'!$I$5:$I$14,0),FALSE)*HLOOKUP(REG_TRA_DEMANDS!$F188,DEMANDS!$H$2:$CL$25,MATCH($E188,DEMANDS!$F$2:$F$25,0),FALSE)/HLOOKUP(2018,DEMANDS!$H$2:$CL$25,MATCH($E188,DEMANDS!$F$2:$F$25,0),FALSE)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T188" s="10">
        <f>HLOOKUP(REG_TRA_DEMANDS!T$3,'BY-Demands'!$J$5:$AK$14,MATCH($E188,'BY-Demands'!$I$5:$I$14,0),FALSE)*HLOOKUP(REG_TRA_DEMANDS!$F188,DEMANDS!$H$2:$CL$25,MATCH($E188,DEMANDS!$F$2:$F$25,0),FALSE)/HLOOKUP(2018,DEMANDS!$H$2:$CL$25,MATCH($E188,DEMANDS!$F$2:$F$25,0),FALSE)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U188" s="10">
        <f>HLOOKUP(REG_TRA_DEMANDS!U$3,'BY-Demands'!$J$5:$AK$14,MATCH($E188,'BY-Demands'!$I$5:$I$14,0),FALSE)*HLOOKUP(REG_TRA_DEMANDS!$F188,DEMANDS!$H$2:$CL$25,MATCH($E188,DEMANDS!$F$2:$F$25,0),FALSE)/HLOOKUP(2018,DEMANDS!$H$2:$CL$25,MATCH($E188,DEMANDS!$F$2:$F$25,0),FALSE)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V188" s="10">
        <f>HLOOKUP(REG_TRA_DEMANDS!V$3,'BY-Demands'!$J$5:$AK$14,MATCH($E188,'BY-Demands'!$I$5:$I$14,0),FALSE)*HLOOKUP(REG_TRA_DEMANDS!$F188,DEMANDS!$H$2:$CL$25,MATCH($E188,DEMANDS!$F$2:$F$25,0),FALSE)/HLOOKUP(2018,DEMANDS!$H$2:$CL$25,MATCH($E188,DEMANDS!$F$2:$F$25,0),FALSE)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W188" s="10">
        <f>HLOOKUP(REG_TRA_DEMANDS!W$3,'BY-Demands'!$J$5:$AK$14,MATCH($E188,'BY-Demands'!$I$5:$I$14,0),FALSE)*HLOOKUP(REG_TRA_DEMANDS!$F188,DEMANDS!$H$2:$CL$25,MATCH($E188,DEMANDS!$F$2:$F$25,0),FALSE)/HLOOKUP(2018,DEMANDS!$H$2:$CL$25,MATCH($E188,DEMANDS!$F$2:$F$25,0),FALSE)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X188" s="10">
        <f>HLOOKUP(REG_TRA_DEMANDS!X$3,'BY-Demands'!$J$5:$AK$14,MATCH($E188,'BY-Demands'!$I$5:$I$14,0),FALSE)*HLOOKUP(REG_TRA_DEMANDS!$F188,DEMANDS!$H$2:$CL$25,MATCH($E188,DEMANDS!$F$2:$F$25,0),FALSE)/HLOOKUP(2018,DEMANDS!$H$2:$CL$25,MATCH($E188,DEMANDS!$F$2:$F$25,0),FALSE)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Y188" s="10">
        <f>HLOOKUP(REG_TRA_DEMANDS!Y$3,'BY-Demands'!$J$5:$AK$14,MATCH($E188,'BY-Demands'!$I$5:$I$14,0),FALSE)*HLOOKUP(REG_TRA_DEMANDS!$F188,DEMANDS!$H$2:$CL$25,MATCH($E188,DEMANDS!$F$2:$F$25,0),FALSE)/HLOOKUP(2018,DEMANDS!$H$2:$CL$25,MATCH($E188,DEMANDS!$F$2:$F$25,0),FALSE)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Z188" s="10">
        <f>HLOOKUP(REG_TRA_DEMANDS!Z$3,'BY-Demands'!$J$5:$AK$14,MATCH($E188,'BY-Demands'!$I$5:$I$14,0),FALSE)*HLOOKUP(REG_TRA_DEMANDS!$F188,DEMANDS!$H$2:$CL$25,MATCH($E188,DEMANDS!$F$2:$F$25,0),FALSE)/HLOOKUP(2018,DEMANDS!$H$2:$CL$25,MATCH($E188,DEMANDS!$F$2:$F$25,0),FALSE)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A188" s="10">
        <f>HLOOKUP(REG_TRA_DEMANDS!AA$3,'BY-Demands'!$J$5:$AK$14,MATCH($E188,'BY-Demands'!$I$5:$I$14,0),FALSE)*HLOOKUP(REG_TRA_DEMANDS!$F188,DEMANDS!$H$2:$CL$25,MATCH($E188,DEMANDS!$F$2:$F$25,0),FALSE)/HLOOKUP(2018,DEMANDS!$H$2:$CL$25,MATCH($E188,DEMANDS!$F$2:$F$25,0),FALSE)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B188" s="10">
        <f>HLOOKUP(REG_TRA_DEMANDS!AB$3,'BY-Demands'!$J$5:$AK$14,MATCH($E188,'BY-Demands'!$I$5:$I$14,0),FALSE)*HLOOKUP(REG_TRA_DEMANDS!$F188,DEMANDS!$H$2:$CL$25,MATCH($E188,DEMANDS!$F$2:$F$25,0),FALSE)/HLOOKUP(2018,DEMANDS!$H$2:$CL$25,MATCH($E188,DEMANDS!$F$2:$F$25,0),FALSE)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C188" s="10">
        <f>HLOOKUP(REG_TRA_DEMANDS!AC$3,'BY-Demands'!$J$5:$AK$14,MATCH($E188,'BY-Demands'!$I$5:$I$14,0),FALSE)*HLOOKUP(REG_TRA_DEMANDS!$F188,DEMANDS!$H$2:$CL$25,MATCH($E188,DEMANDS!$F$2:$F$25,0),FALSE)/HLOOKUP(2018,DEMANDS!$H$2:$CL$25,MATCH($E188,DEMANDS!$F$2:$F$25,0),FALSE)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D188" s="10">
        <f>HLOOKUP(REG_TRA_DEMANDS!AD$3,'BY-Demands'!$J$5:$AK$14,MATCH($E188,'BY-Demands'!$I$5:$I$14,0),FALSE)*HLOOKUP(REG_TRA_DEMANDS!$F188,DEMANDS!$H$2:$CL$25,MATCH($E188,DEMANDS!$F$2:$F$25,0),FALSE)/HLOOKUP(2018,DEMANDS!$H$2:$CL$25,MATCH($E188,DEMANDS!$F$2:$F$25,0),FALSE)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E188" s="10">
        <f>HLOOKUP(REG_TRA_DEMANDS!AE$3,'BY-Demands'!$J$5:$AK$14,MATCH($E188,'BY-Demands'!$I$5:$I$14,0),FALSE)*HLOOKUP(REG_TRA_DEMANDS!$F188,DEMANDS!$H$2:$CL$25,MATCH($E188,DEMANDS!$F$2:$F$25,0),FALSE)/HLOOKUP(2018,DEMANDS!$H$2:$CL$25,MATCH($E188,DEMANDS!$F$2:$F$25,0),FALSE)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F188" s="10">
        <f>HLOOKUP(REG_TRA_DEMANDS!AF$3,'BY-Demands'!$J$5:$AK$14,MATCH($E188,'BY-Demands'!$I$5:$I$14,0),FALSE)*HLOOKUP(REG_TRA_DEMANDS!$F188,DEMANDS!$H$2:$CL$25,MATCH($E188,DEMANDS!$F$2:$F$25,0),FALSE)/HLOOKUP(2018,DEMANDS!$H$2:$CL$25,MATCH($E188,DEMANDS!$F$2:$F$25,0),FALSE)</f>
        <v>0</v>
      </c>
    </row>
    <row r="189" spans="4:32" x14ac:dyDescent="0.25">
      <c r="D189" s="1" t="s">
        <v>8</v>
      </c>
      <c r="E189" s="1" t="str">
        <f>DEMANDS!$F$23</f>
        <v>TOTH</v>
      </c>
      <c r="F189" s="1">
        <v>2055</v>
      </c>
      <c r="G189" s="10">
        <f>HLOOKUP(REG_TRA_DEMANDS!G$3,'BY-Demands'!$J$5:$AK$14,MATCH($E189,'BY-Demands'!$I$5:$I$14,0),FALSE)*HLOOKUP(REG_TRA_DEMANDS!$F189,DEMANDS!$H$2:$CL$25,MATCH($E189,DEMANDS!$F$2:$F$25,0),FALSE)/HLOOKUP(2018,DEMANDS!$H$2:$CL$25,MATCH($E189,DEMANDS!$F$2:$F$25,0),FALSE)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H189" s="10">
        <f>HLOOKUP(REG_TRA_DEMANDS!H$3,'BY-Demands'!$J$5:$AK$14,MATCH($E189,'BY-Demands'!$I$5:$I$14,0),FALSE)*HLOOKUP(REG_TRA_DEMANDS!$F189,DEMANDS!$H$2:$CL$25,MATCH($E189,DEMANDS!$F$2:$F$25,0),FALSE)/HLOOKUP(2018,DEMANDS!$H$2:$CL$25,MATCH($E189,DEMANDS!$F$2:$F$25,0),FALSE)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I189" s="10">
        <f>HLOOKUP(REG_TRA_DEMANDS!I$3,'BY-Demands'!$J$5:$AK$14,MATCH($E189,'BY-Demands'!$I$5:$I$14,0),FALSE)*HLOOKUP(REG_TRA_DEMANDS!$F189,DEMANDS!$H$2:$CL$25,MATCH($E189,DEMANDS!$F$2:$F$25,0),FALSE)/HLOOKUP(2018,DEMANDS!$H$2:$CL$25,MATCH($E189,DEMANDS!$F$2:$F$25,0),FALSE)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J189" s="10">
        <f>HLOOKUP(REG_TRA_DEMANDS!J$3,'BY-Demands'!$J$5:$AK$14,MATCH($E189,'BY-Demands'!$I$5:$I$14,0),FALSE)*HLOOKUP(REG_TRA_DEMANDS!$F189,DEMANDS!$H$2:$CL$25,MATCH($E189,DEMANDS!$F$2:$F$25,0),FALSE)/HLOOKUP(2018,DEMANDS!$H$2:$CL$25,MATCH($E189,DEMANDS!$F$2:$F$25,0),FALSE)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K189" s="10">
        <f>HLOOKUP(REG_TRA_DEMANDS!K$3,'BY-Demands'!$J$5:$AK$14,MATCH($E189,'BY-Demands'!$I$5:$I$14,0),FALSE)*HLOOKUP(REG_TRA_DEMANDS!$F189,DEMANDS!$H$2:$CL$25,MATCH($E189,DEMANDS!$F$2:$F$25,0),FALSE)/HLOOKUP(2018,DEMANDS!$H$2:$CL$25,MATCH($E189,DEMANDS!$F$2:$F$25,0),FALSE)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L189" s="10">
        <f>HLOOKUP(REG_TRA_DEMANDS!L$3,'BY-Demands'!$J$5:$AK$14,MATCH($E189,'BY-Demands'!$I$5:$I$14,0),FALSE)*HLOOKUP(REG_TRA_DEMANDS!$F189,DEMANDS!$H$2:$CL$25,MATCH($E189,DEMANDS!$F$2:$F$25,0),FALSE)/HLOOKUP(2018,DEMANDS!$H$2:$CL$25,MATCH($E189,DEMANDS!$F$2:$F$25,0),FALSE)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M189" s="10">
        <f>HLOOKUP(REG_TRA_DEMANDS!M$3,'BY-Demands'!$J$5:$AK$14,MATCH($E189,'BY-Demands'!$I$5:$I$14,0),FALSE)*HLOOKUP(REG_TRA_DEMANDS!$F189,DEMANDS!$H$2:$CL$25,MATCH($E189,DEMANDS!$F$2:$F$25,0),FALSE)/HLOOKUP(2018,DEMANDS!$H$2:$CL$25,MATCH($E189,DEMANDS!$F$2:$F$25,0),FALSE)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N189" s="10">
        <f>HLOOKUP(REG_TRA_DEMANDS!N$3,'BY-Demands'!$J$5:$AK$14,MATCH($E189,'BY-Demands'!$I$5:$I$14,0),FALSE)*HLOOKUP(REG_TRA_DEMANDS!$F189,DEMANDS!$H$2:$CL$25,MATCH($E189,DEMANDS!$F$2:$F$25,0),FALSE)/HLOOKUP(2018,DEMANDS!$H$2:$CL$25,MATCH($E189,DEMANDS!$F$2:$F$25,0),FALSE)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O189" s="10">
        <f>HLOOKUP(REG_TRA_DEMANDS!O$3,'BY-Demands'!$J$5:$AK$14,MATCH($E189,'BY-Demands'!$I$5:$I$14,0),FALSE)*HLOOKUP(REG_TRA_DEMANDS!$F189,DEMANDS!$H$2:$CL$25,MATCH($E189,DEMANDS!$F$2:$F$25,0),FALSE)/HLOOKUP(2018,DEMANDS!$H$2:$CL$25,MATCH($E189,DEMANDS!$F$2:$F$25,0),FALSE)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P189" s="10">
        <f>HLOOKUP(REG_TRA_DEMANDS!P$3,'BY-Demands'!$J$5:$AK$14,MATCH($E189,'BY-Demands'!$I$5:$I$14,0),FALSE)*HLOOKUP(REG_TRA_DEMANDS!$F189,DEMANDS!$H$2:$CL$25,MATCH($E189,DEMANDS!$F$2:$F$25,0),FALSE)/HLOOKUP(2018,DEMANDS!$H$2:$CL$25,MATCH($E189,DEMANDS!$F$2:$F$25,0),FALSE)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Q189" s="10">
        <f>HLOOKUP(REG_TRA_DEMANDS!Q$3,'BY-Demands'!$J$5:$AK$14,MATCH($E189,'BY-Demands'!$I$5:$I$14,0),FALSE)*HLOOKUP(REG_TRA_DEMANDS!$F189,DEMANDS!$H$2:$CL$25,MATCH($E189,DEMANDS!$F$2:$F$25,0),FALSE)/HLOOKUP(2018,DEMANDS!$H$2:$CL$25,MATCH($E189,DEMANDS!$F$2:$F$25,0),FALSE)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R189" s="10">
        <f>HLOOKUP(REG_TRA_DEMANDS!R$3,'BY-Demands'!$J$5:$AK$14,MATCH($E189,'BY-Demands'!$I$5:$I$14,0),FALSE)*HLOOKUP(REG_TRA_DEMANDS!$F189,DEMANDS!$H$2:$CL$25,MATCH($E189,DEMANDS!$F$2:$F$25,0),FALSE)/HLOOKUP(2018,DEMANDS!$H$2:$CL$25,MATCH($E189,DEMANDS!$F$2:$F$25,0),FALSE)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S189" s="10">
        <f>HLOOKUP(REG_TRA_DEMANDS!S$3,'BY-Demands'!$J$5:$AK$14,MATCH($E189,'BY-Demands'!$I$5:$I$14,0),FALSE)*HLOOKUP(REG_TRA_DEMANDS!$F189,DEMANDS!$H$2:$CL$25,MATCH($E189,DEMANDS!$F$2:$F$25,0),FALSE)/HLOOKUP(2018,DEMANDS!$H$2:$CL$25,MATCH($E189,DEMANDS!$F$2:$F$25,0),FALSE)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T189" s="10">
        <f>HLOOKUP(REG_TRA_DEMANDS!T$3,'BY-Demands'!$J$5:$AK$14,MATCH($E189,'BY-Demands'!$I$5:$I$14,0),FALSE)*HLOOKUP(REG_TRA_DEMANDS!$F189,DEMANDS!$H$2:$CL$25,MATCH($E189,DEMANDS!$F$2:$F$25,0),FALSE)/HLOOKUP(2018,DEMANDS!$H$2:$CL$25,MATCH($E189,DEMANDS!$F$2:$F$25,0),FALSE)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U189" s="10">
        <f>HLOOKUP(REG_TRA_DEMANDS!U$3,'BY-Demands'!$J$5:$AK$14,MATCH($E189,'BY-Demands'!$I$5:$I$14,0),FALSE)*HLOOKUP(REG_TRA_DEMANDS!$F189,DEMANDS!$H$2:$CL$25,MATCH($E189,DEMANDS!$F$2:$F$25,0),FALSE)/HLOOKUP(2018,DEMANDS!$H$2:$CL$25,MATCH($E189,DEMANDS!$F$2:$F$25,0),FALSE)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V189" s="10">
        <f>HLOOKUP(REG_TRA_DEMANDS!V$3,'BY-Demands'!$J$5:$AK$14,MATCH($E189,'BY-Demands'!$I$5:$I$14,0),FALSE)*HLOOKUP(REG_TRA_DEMANDS!$F189,DEMANDS!$H$2:$CL$25,MATCH($E189,DEMANDS!$F$2:$F$25,0),FALSE)/HLOOKUP(2018,DEMANDS!$H$2:$CL$25,MATCH($E189,DEMANDS!$F$2:$F$25,0),FALSE)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W189" s="10">
        <f>HLOOKUP(REG_TRA_DEMANDS!W$3,'BY-Demands'!$J$5:$AK$14,MATCH($E189,'BY-Demands'!$I$5:$I$14,0),FALSE)*HLOOKUP(REG_TRA_DEMANDS!$F189,DEMANDS!$H$2:$CL$25,MATCH($E189,DEMANDS!$F$2:$F$25,0),FALSE)/HLOOKUP(2018,DEMANDS!$H$2:$CL$25,MATCH($E189,DEMANDS!$F$2:$F$25,0),FALSE)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X189" s="10">
        <f>HLOOKUP(REG_TRA_DEMANDS!X$3,'BY-Demands'!$J$5:$AK$14,MATCH($E189,'BY-Demands'!$I$5:$I$14,0),FALSE)*HLOOKUP(REG_TRA_DEMANDS!$F189,DEMANDS!$H$2:$CL$25,MATCH($E189,DEMANDS!$F$2:$F$25,0),FALSE)/HLOOKUP(2018,DEMANDS!$H$2:$CL$25,MATCH($E189,DEMANDS!$F$2:$F$25,0),FALSE)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Y189" s="10">
        <f>HLOOKUP(REG_TRA_DEMANDS!Y$3,'BY-Demands'!$J$5:$AK$14,MATCH($E189,'BY-Demands'!$I$5:$I$14,0),FALSE)*HLOOKUP(REG_TRA_DEMANDS!$F189,DEMANDS!$H$2:$CL$25,MATCH($E189,DEMANDS!$F$2:$F$25,0),FALSE)/HLOOKUP(2018,DEMANDS!$H$2:$CL$25,MATCH($E189,DEMANDS!$F$2:$F$25,0),FALSE)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Z189" s="10">
        <f>HLOOKUP(REG_TRA_DEMANDS!Z$3,'BY-Demands'!$J$5:$AK$14,MATCH($E189,'BY-Demands'!$I$5:$I$14,0),FALSE)*HLOOKUP(REG_TRA_DEMANDS!$F189,DEMANDS!$H$2:$CL$25,MATCH($E189,DEMANDS!$F$2:$F$25,0),FALSE)/HLOOKUP(2018,DEMANDS!$H$2:$CL$25,MATCH($E189,DEMANDS!$F$2:$F$25,0),FALSE)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A189" s="10">
        <f>HLOOKUP(REG_TRA_DEMANDS!AA$3,'BY-Demands'!$J$5:$AK$14,MATCH($E189,'BY-Demands'!$I$5:$I$14,0),FALSE)*HLOOKUP(REG_TRA_DEMANDS!$F189,DEMANDS!$H$2:$CL$25,MATCH($E189,DEMANDS!$F$2:$F$25,0),FALSE)/HLOOKUP(2018,DEMANDS!$H$2:$CL$25,MATCH($E189,DEMANDS!$F$2:$F$25,0),FALSE)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B189" s="10">
        <f>HLOOKUP(REG_TRA_DEMANDS!AB$3,'BY-Demands'!$J$5:$AK$14,MATCH($E189,'BY-Demands'!$I$5:$I$14,0),FALSE)*HLOOKUP(REG_TRA_DEMANDS!$F189,DEMANDS!$H$2:$CL$25,MATCH($E189,DEMANDS!$F$2:$F$25,0),FALSE)/HLOOKUP(2018,DEMANDS!$H$2:$CL$25,MATCH($E189,DEMANDS!$F$2:$F$25,0),FALSE)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C189" s="10">
        <f>HLOOKUP(REG_TRA_DEMANDS!AC$3,'BY-Demands'!$J$5:$AK$14,MATCH($E189,'BY-Demands'!$I$5:$I$14,0),FALSE)*HLOOKUP(REG_TRA_DEMANDS!$F189,DEMANDS!$H$2:$CL$25,MATCH($E189,DEMANDS!$F$2:$F$25,0),FALSE)/HLOOKUP(2018,DEMANDS!$H$2:$CL$25,MATCH($E189,DEMANDS!$F$2:$F$25,0),FALSE)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D189" s="10">
        <f>HLOOKUP(REG_TRA_DEMANDS!AD$3,'BY-Demands'!$J$5:$AK$14,MATCH($E189,'BY-Demands'!$I$5:$I$14,0),FALSE)*HLOOKUP(REG_TRA_DEMANDS!$F189,DEMANDS!$H$2:$CL$25,MATCH($E189,DEMANDS!$F$2:$F$25,0),FALSE)/HLOOKUP(2018,DEMANDS!$H$2:$CL$25,MATCH($E189,DEMANDS!$F$2:$F$25,0),FALSE)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E189" s="10">
        <f>HLOOKUP(REG_TRA_DEMANDS!AE$3,'BY-Demands'!$J$5:$AK$14,MATCH($E189,'BY-Demands'!$I$5:$I$14,0),FALSE)*HLOOKUP(REG_TRA_DEMANDS!$F189,DEMANDS!$H$2:$CL$25,MATCH($E189,DEMANDS!$F$2:$F$25,0),FALSE)/HLOOKUP(2018,DEMANDS!$H$2:$CL$25,MATCH($E189,DEMANDS!$F$2:$F$25,0),FALSE)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F189" s="10">
        <f>HLOOKUP(REG_TRA_DEMANDS!AF$3,'BY-Demands'!$J$5:$AK$14,MATCH($E189,'BY-Demands'!$I$5:$I$14,0),FALSE)*HLOOKUP(REG_TRA_DEMANDS!$F189,DEMANDS!$H$2:$CL$25,MATCH($E189,DEMANDS!$F$2:$F$25,0),FALSE)/HLOOKUP(2018,DEMANDS!$H$2:$CL$25,MATCH($E189,DEMANDS!$F$2:$F$25,0),FALSE)</f>
        <v>0</v>
      </c>
    </row>
    <row r="190" spans="4:32" x14ac:dyDescent="0.25">
      <c r="D190" s="1" t="s">
        <v>8</v>
      </c>
      <c r="E190" s="1" t="str">
        <f>DEMANDS!$F$23</f>
        <v>TOTH</v>
      </c>
      <c r="F190" s="1">
        <v>2060</v>
      </c>
      <c r="G190" s="10">
        <f>HLOOKUP(REG_TRA_DEMANDS!G$3,'BY-Demands'!$J$5:$AK$14,MATCH($E190,'BY-Demands'!$I$5:$I$14,0),FALSE)*HLOOKUP(REG_TRA_DEMANDS!$F190,DEMANDS!$H$2:$CL$25,MATCH($E190,DEMANDS!$F$2:$F$25,0),FALSE)/HLOOKUP(2018,DEMANDS!$H$2:$CL$25,MATCH($E190,DEMANDS!$F$2:$F$25,0),FALSE)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H190" s="10">
        <f>HLOOKUP(REG_TRA_DEMANDS!H$3,'BY-Demands'!$J$5:$AK$14,MATCH($E190,'BY-Demands'!$I$5:$I$14,0),FALSE)*HLOOKUP(REG_TRA_DEMANDS!$F190,DEMANDS!$H$2:$CL$25,MATCH($E190,DEMANDS!$F$2:$F$25,0),FALSE)/HLOOKUP(2018,DEMANDS!$H$2:$CL$25,MATCH($E190,DEMANDS!$F$2:$F$25,0),FALSE)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I190" s="10">
        <f>HLOOKUP(REG_TRA_DEMANDS!I$3,'BY-Demands'!$J$5:$AK$14,MATCH($E190,'BY-Demands'!$I$5:$I$14,0),FALSE)*HLOOKUP(REG_TRA_DEMANDS!$F190,DEMANDS!$H$2:$CL$25,MATCH($E190,DEMANDS!$F$2:$F$25,0),FALSE)/HLOOKUP(2018,DEMANDS!$H$2:$CL$25,MATCH($E190,DEMANDS!$F$2:$F$25,0),FALSE)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J190" s="10">
        <f>HLOOKUP(REG_TRA_DEMANDS!J$3,'BY-Demands'!$J$5:$AK$14,MATCH($E190,'BY-Demands'!$I$5:$I$14,0),FALSE)*HLOOKUP(REG_TRA_DEMANDS!$F190,DEMANDS!$H$2:$CL$25,MATCH($E190,DEMANDS!$F$2:$F$25,0),FALSE)/HLOOKUP(2018,DEMANDS!$H$2:$CL$25,MATCH($E190,DEMANDS!$F$2:$F$25,0),FALSE)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K190" s="10">
        <f>HLOOKUP(REG_TRA_DEMANDS!K$3,'BY-Demands'!$J$5:$AK$14,MATCH($E190,'BY-Demands'!$I$5:$I$14,0),FALSE)*HLOOKUP(REG_TRA_DEMANDS!$F190,DEMANDS!$H$2:$CL$25,MATCH($E190,DEMANDS!$F$2:$F$25,0),FALSE)/HLOOKUP(2018,DEMANDS!$H$2:$CL$25,MATCH($E190,DEMANDS!$F$2:$F$25,0),FALSE)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L190" s="10">
        <f>HLOOKUP(REG_TRA_DEMANDS!L$3,'BY-Demands'!$J$5:$AK$14,MATCH($E190,'BY-Demands'!$I$5:$I$14,0),FALSE)*HLOOKUP(REG_TRA_DEMANDS!$F190,DEMANDS!$H$2:$CL$25,MATCH($E190,DEMANDS!$F$2:$F$25,0),FALSE)/HLOOKUP(2018,DEMANDS!$H$2:$CL$25,MATCH($E190,DEMANDS!$F$2:$F$25,0),FALSE)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M190" s="10">
        <f>HLOOKUP(REG_TRA_DEMANDS!M$3,'BY-Demands'!$J$5:$AK$14,MATCH($E190,'BY-Demands'!$I$5:$I$14,0),FALSE)*HLOOKUP(REG_TRA_DEMANDS!$F190,DEMANDS!$H$2:$CL$25,MATCH($E190,DEMANDS!$F$2:$F$25,0),FALSE)/HLOOKUP(2018,DEMANDS!$H$2:$CL$25,MATCH($E190,DEMANDS!$F$2:$F$25,0),FALSE)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N190" s="10">
        <f>HLOOKUP(REG_TRA_DEMANDS!N$3,'BY-Demands'!$J$5:$AK$14,MATCH($E190,'BY-Demands'!$I$5:$I$14,0),FALSE)*HLOOKUP(REG_TRA_DEMANDS!$F190,DEMANDS!$H$2:$CL$25,MATCH($E190,DEMANDS!$F$2:$F$25,0),FALSE)/HLOOKUP(2018,DEMANDS!$H$2:$CL$25,MATCH($E190,DEMANDS!$F$2:$F$25,0),FALSE)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O190" s="10">
        <f>HLOOKUP(REG_TRA_DEMANDS!O$3,'BY-Demands'!$J$5:$AK$14,MATCH($E190,'BY-Demands'!$I$5:$I$14,0),FALSE)*HLOOKUP(REG_TRA_DEMANDS!$F190,DEMANDS!$H$2:$CL$25,MATCH($E190,DEMANDS!$F$2:$F$25,0),FALSE)/HLOOKUP(2018,DEMANDS!$H$2:$CL$25,MATCH($E190,DEMANDS!$F$2:$F$25,0),FALSE)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P190" s="10">
        <f>HLOOKUP(REG_TRA_DEMANDS!P$3,'BY-Demands'!$J$5:$AK$14,MATCH($E190,'BY-Demands'!$I$5:$I$14,0),FALSE)*HLOOKUP(REG_TRA_DEMANDS!$F190,DEMANDS!$H$2:$CL$25,MATCH($E190,DEMANDS!$F$2:$F$25,0),FALSE)/HLOOKUP(2018,DEMANDS!$H$2:$CL$25,MATCH($E190,DEMANDS!$F$2:$F$25,0),FALSE)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Q190" s="10">
        <f>HLOOKUP(REG_TRA_DEMANDS!Q$3,'BY-Demands'!$J$5:$AK$14,MATCH($E190,'BY-Demands'!$I$5:$I$14,0),FALSE)*HLOOKUP(REG_TRA_DEMANDS!$F190,DEMANDS!$H$2:$CL$25,MATCH($E190,DEMANDS!$F$2:$F$25,0),FALSE)/HLOOKUP(2018,DEMANDS!$H$2:$CL$25,MATCH($E190,DEMANDS!$F$2:$F$25,0),FALSE)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R190" s="10">
        <f>HLOOKUP(REG_TRA_DEMANDS!R$3,'BY-Demands'!$J$5:$AK$14,MATCH($E190,'BY-Demands'!$I$5:$I$14,0),FALSE)*HLOOKUP(REG_TRA_DEMANDS!$F190,DEMANDS!$H$2:$CL$25,MATCH($E190,DEMANDS!$F$2:$F$25,0),FALSE)/HLOOKUP(2018,DEMANDS!$H$2:$CL$25,MATCH($E190,DEMANDS!$F$2:$F$25,0),FALSE)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S190" s="10">
        <f>HLOOKUP(REG_TRA_DEMANDS!S$3,'BY-Demands'!$J$5:$AK$14,MATCH($E190,'BY-Demands'!$I$5:$I$14,0),FALSE)*HLOOKUP(REG_TRA_DEMANDS!$F190,DEMANDS!$H$2:$CL$25,MATCH($E190,DEMANDS!$F$2:$F$25,0),FALSE)/HLOOKUP(2018,DEMANDS!$H$2:$CL$25,MATCH($E190,DEMANDS!$F$2:$F$25,0),FALSE)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T190" s="10">
        <f>HLOOKUP(REG_TRA_DEMANDS!T$3,'BY-Demands'!$J$5:$AK$14,MATCH($E190,'BY-Demands'!$I$5:$I$14,0),FALSE)*HLOOKUP(REG_TRA_DEMANDS!$F190,DEMANDS!$H$2:$CL$25,MATCH($E190,DEMANDS!$F$2:$F$25,0),FALSE)/HLOOKUP(2018,DEMANDS!$H$2:$CL$25,MATCH($E190,DEMANDS!$F$2:$F$25,0),FALSE)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U190" s="10">
        <f>HLOOKUP(REG_TRA_DEMANDS!U$3,'BY-Demands'!$J$5:$AK$14,MATCH($E190,'BY-Demands'!$I$5:$I$14,0),FALSE)*HLOOKUP(REG_TRA_DEMANDS!$F190,DEMANDS!$H$2:$CL$25,MATCH($E190,DEMANDS!$F$2:$F$25,0),FALSE)/HLOOKUP(2018,DEMANDS!$H$2:$CL$25,MATCH($E190,DEMANDS!$F$2:$F$25,0),FALSE)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V190" s="10">
        <f>HLOOKUP(REG_TRA_DEMANDS!V$3,'BY-Demands'!$J$5:$AK$14,MATCH($E190,'BY-Demands'!$I$5:$I$14,0),FALSE)*HLOOKUP(REG_TRA_DEMANDS!$F190,DEMANDS!$H$2:$CL$25,MATCH($E190,DEMANDS!$F$2:$F$25,0),FALSE)/HLOOKUP(2018,DEMANDS!$H$2:$CL$25,MATCH($E190,DEMANDS!$F$2:$F$25,0),FALSE)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W190" s="10">
        <f>HLOOKUP(REG_TRA_DEMANDS!W$3,'BY-Demands'!$J$5:$AK$14,MATCH($E190,'BY-Demands'!$I$5:$I$14,0),FALSE)*HLOOKUP(REG_TRA_DEMANDS!$F190,DEMANDS!$H$2:$CL$25,MATCH($E190,DEMANDS!$F$2:$F$25,0),FALSE)/HLOOKUP(2018,DEMANDS!$H$2:$CL$25,MATCH($E190,DEMANDS!$F$2:$F$25,0),FALSE)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X190" s="10">
        <f>HLOOKUP(REG_TRA_DEMANDS!X$3,'BY-Demands'!$J$5:$AK$14,MATCH($E190,'BY-Demands'!$I$5:$I$14,0),FALSE)*HLOOKUP(REG_TRA_DEMANDS!$F190,DEMANDS!$H$2:$CL$25,MATCH($E190,DEMANDS!$F$2:$F$25,0),FALSE)/HLOOKUP(2018,DEMANDS!$H$2:$CL$25,MATCH($E190,DEMANDS!$F$2:$F$25,0),FALSE)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Y190" s="10">
        <f>HLOOKUP(REG_TRA_DEMANDS!Y$3,'BY-Demands'!$J$5:$AK$14,MATCH($E190,'BY-Demands'!$I$5:$I$14,0),FALSE)*HLOOKUP(REG_TRA_DEMANDS!$F190,DEMANDS!$H$2:$CL$25,MATCH($E190,DEMANDS!$F$2:$F$25,0),FALSE)/HLOOKUP(2018,DEMANDS!$H$2:$CL$25,MATCH($E190,DEMANDS!$F$2:$F$25,0),FALSE)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Z190" s="10">
        <f>HLOOKUP(REG_TRA_DEMANDS!Z$3,'BY-Demands'!$J$5:$AK$14,MATCH($E190,'BY-Demands'!$I$5:$I$14,0),FALSE)*HLOOKUP(REG_TRA_DEMANDS!$F190,DEMANDS!$H$2:$CL$25,MATCH($E190,DEMANDS!$F$2:$F$25,0),FALSE)/HLOOKUP(2018,DEMANDS!$H$2:$CL$25,MATCH($E190,DEMANDS!$F$2:$F$25,0),FALSE)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A190" s="10">
        <f>HLOOKUP(REG_TRA_DEMANDS!AA$3,'BY-Demands'!$J$5:$AK$14,MATCH($E190,'BY-Demands'!$I$5:$I$14,0),FALSE)*HLOOKUP(REG_TRA_DEMANDS!$F190,DEMANDS!$H$2:$CL$25,MATCH($E190,DEMANDS!$F$2:$F$25,0),FALSE)/HLOOKUP(2018,DEMANDS!$H$2:$CL$25,MATCH($E190,DEMANDS!$F$2:$F$25,0),FALSE)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B190" s="10">
        <f>HLOOKUP(REG_TRA_DEMANDS!AB$3,'BY-Demands'!$J$5:$AK$14,MATCH($E190,'BY-Demands'!$I$5:$I$14,0),FALSE)*HLOOKUP(REG_TRA_DEMANDS!$F190,DEMANDS!$H$2:$CL$25,MATCH($E190,DEMANDS!$F$2:$F$25,0),FALSE)/HLOOKUP(2018,DEMANDS!$H$2:$CL$25,MATCH($E190,DEMANDS!$F$2:$F$25,0),FALSE)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C190" s="10">
        <f>HLOOKUP(REG_TRA_DEMANDS!AC$3,'BY-Demands'!$J$5:$AK$14,MATCH($E190,'BY-Demands'!$I$5:$I$14,0),FALSE)*HLOOKUP(REG_TRA_DEMANDS!$F190,DEMANDS!$H$2:$CL$25,MATCH($E190,DEMANDS!$F$2:$F$25,0),FALSE)/HLOOKUP(2018,DEMANDS!$H$2:$CL$25,MATCH($E190,DEMANDS!$F$2:$F$25,0),FALSE)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D190" s="10">
        <f>HLOOKUP(REG_TRA_DEMANDS!AD$3,'BY-Demands'!$J$5:$AK$14,MATCH($E190,'BY-Demands'!$I$5:$I$14,0),FALSE)*HLOOKUP(REG_TRA_DEMANDS!$F190,DEMANDS!$H$2:$CL$25,MATCH($E190,DEMANDS!$F$2:$F$25,0),FALSE)/HLOOKUP(2018,DEMANDS!$H$2:$CL$25,MATCH($E190,DEMANDS!$F$2:$F$25,0),FALSE)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E190" s="10">
        <f>HLOOKUP(REG_TRA_DEMANDS!AE$3,'BY-Demands'!$J$5:$AK$14,MATCH($E190,'BY-Demands'!$I$5:$I$14,0),FALSE)*HLOOKUP(REG_TRA_DEMANDS!$F190,DEMANDS!$H$2:$CL$25,MATCH($E190,DEMANDS!$F$2:$F$25,0),FALSE)/HLOOKUP(2018,DEMANDS!$H$2:$CL$25,MATCH($E190,DEMANDS!$F$2:$F$25,0),FALSE)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F190" s="10">
        <f>HLOOKUP(REG_TRA_DEMANDS!AF$3,'BY-Demands'!$J$5:$AK$14,MATCH($E190,'BY-Demands'!$I$5:$I$14,0),FALSE)*HLOOKUP(REG_TRA_DEMANDS!$F190,DEMANDS!$H$2:$CL$25,MATCH($E190,DEMANDS!$F$2:$F$25,0),FALSE)/HLOOKUP(2018,DEMANDS!$H$2:$CL$25,MATCH($E190,DEMANDS!$F$2:$F$25,0),FALSE)</f>
        <v>0</v>
      </c>
    </row>
    <row r="191" spans="4:32" x14ac:dyDescent="0.25">
      <c r="D191" s="1" t="s">
        <v>8</v>
      </c>
      <c r="E191" s="1" t="str">
        <f>DEMANDS!$F$23</f>
        <v>TOTH</v>
      </c>
      <c r="F191" s="1">
        <v>2065</v>
      </c>
      <c r="G191" s="10">
        <f>HLOOKUP(REG_TRA_DEMANDS!G$3,'BY-Demands'!$J$5:$AK$14,MATCH($E191,'BY-Demands'!$I$5:$I$14,0),FALSE)*HLOOKUP(REG_TRA_DEMANDS!$F191,DEMANDS!$H$2:$CL$25,MATCH($E191,DEMANDS!$F$2:$F$25,0),FALSE)/HLOOKUP(2018,DEMANDS!$H$2:$CL$25,MATCH($E191,DEMANDS!$F$2:$F$25,0),FALSE)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H191" s="10">
        <f>HLOOKUP(REG_TRA_DEMANDS!H$3,'BY-Demands'!$J$5:$AK$14,MATCH($E191,'BY-Demands'!$I$5:$I$14,0),FALSE)*HLOOKUP(REG_TRA_DEMANDS!$F191,DEMANDS!$H$2:$CL$25,MATCH($E191,DEMANDS!$F$2:$F$25,0),FALSE)/HLOOKUP(2018,DEMANDS!$H$2:$CL$25,MATCH($E191,DEMANDS!$F$2:$F$25,0),FALSE)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I191" s="10">
        <f>HLOOKUP(REG_TRA_DEMANDS!I$3,'BY-Demands'!$J$5:$AK$14,MATCH($E191,'BY-Demands'!$I$5:$I$14,0),FALSE)*HLOOKUP(REG_TRA_DEMANDS!$F191,DEMANDS!$H$2:$CL$25,MATCH($E191,DEMANDS!$F$2:$F$25,0),FALSE)/HLOOKUP(2018,DEMANDS!$H$2:$CL$25,MATCH($E191,DEMANDS!$F$2:$F$25,0),FALSE)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J191" s="10">
        <f>HLOOKUP(REG_TRA_DEMANDS!J$3,'BY-Demands'!$J$5:$AK$14,MATCH($E191,'BY-Demands'!$I$5:$I$14,0),FALSE)*HLOOKUP(REG_TRA_DEMANDS!$F191,DEMANDS!$H$2:$CL$25,MATCH($E191,DEMANDS!$F$2:$F$25,0),FALSE)/HLOOKUP(2018,DEMANDS!$H$2:$CL$25,MATCH($E191,DEMANDS!$F$2:$F$25,0),FALSE)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K191" s="10">
        <f>HLOOKUP(REG_TRA_DEMANDS!K$3,'BY-Demands'!$J$5:$AK$14,MATCH($E191,'BY-Demands'!$I$5:$I$14,0),FALSE)*HLOOKUP(REG_TRA_DEMANDS!$F191,DEMANDS!$H$2:$CL$25,MATCH($E191,DEMANDS!$F$2:$F$25,0),FALSE)/HLOOKUP(2018,DEMANDS!$H$2:$CL$25,MATCH($E191,DEMANDS!$F$2:$F$25,0),FALSE)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L191" s="10">
        <f>HLOOKUP(REG_TRA_DEMANDS!L$3,'BY-Demands'!$J$5:$AK$14,MATCH($E191,'BY-Demands'!$I$5:$I$14,0),FALSE)*HLOOKUP(REG_TRA_DEMANDS!$F191,DEMANDS!$H$2:$CL$25,MATCH($E191,DEMANDS!$F$2:$F$25,0),FALSE)/HLOOKUP(2018,DEMANDS!$H$2:$CL$25,MATCH($E191,DEMANDS!$F$2:$F$25,0),FALSE)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M191" s="10">
        <f>HLOOKUP(REG_TRA_DEMANDS!M$3,'BY-Demands'!$J$5:$AK$14,MATCH($E191,'BY-Demands'!$I$5:$I$14,0),FALSE)*HLOOKUP(REG_TRA_DEMANDS!$F191,DEMANDS!$H$2:$CL$25,MATCH($E191,DEMANDS!$F$2:$F$25,0),FALSE)/HLOOKUP(2018,DEMANDS!$H$2:$CL$25,MATCH($E191,DEMANDS!$F$2:$F$25,0),FALSE)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N191" s="10">
        <f>HLOOKUP(REG_TRA_DEMANDS!N$3,'BY-Demands'!$J$5:$AK$14,MATCH($E191,'BY-Demands'!$I$5:$I$14,0),FALSE)*HLOOKUP(REG_TRA_DEMANDS!$F191,DEMANDS!$H$2:$CL$25,MATCH($E191,DEMANDS!$F$2:$F$25,0),FALSE)/HLOOKUP(2018,DEMANDS!$H$2:$CL$25,MATCH($E191,DEMANDS!$F$2:$F$25,0),FALSE)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O191" s="10">
        <f>HLOOKUP(REG_TRA_DEMANDS!O$3,'BY-Demands'!$J$5:$AK$14,MATCH($E191,'BY-Demands'!$I$5:$I$14,0),FALSE)*HLOOKUP(REG_TRA_DEMANDS!$F191,DEMANDS!$H$2:$CL$25,MATCH($E191,DEMANDS!$F$2:$F$25,0),FALSE)/HLOOKUP(2018,DEMANDS!$H$2:$CL$25,MATCH($E191,DEMANDS!$F$2:$F$25,0),FALSE)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P191" s="10">
        <f>HLOOKUP(REG_TRA_DEMANDS!P$3,'BY-Demands'!$J$5:$AK$14,MATCH($E191,'BY-Demands'!$I$5:$I$14,0),FALSE)*HLOOKUP(REG_TRA_DEMANDS!$F191,DEMANDS!$H$2:$CL$25,MATCH($E191,DEMANDS!$F$2:$F$25,0),FALSE)/HLOOKUP(2018,DEMANDS!$H$2:$CL$25,MATCH($E191,DEMANDS!$F$2:$F$25,0),FALSE)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Q191" s="10">
        <f>HLOOKUP(REG_TRA_DEMANDS!Q$3,'BY-Demands'!$J$5:$AK$14,MATCH($E191,'BY-Demands'!$I$5:$I$14,0),FALSE)*HLOOKUP(REG_TRA_DEMANDS!$F191,DEMANDS!$H$2:$CL$25,MATCH($E191,DEMANDS!$F$2:$F$25,0),FALSE)/HLOOKUP(2018,DEMANDS!$H$2:$CL$25,MATCH($E191,DEMANDS!$F$2:$F$25,0),FALSE)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R191" s="10">
        <f>HLOOKUP(REG_TRA_DEMANDS!R$3,'BY-Demands'!$J$5:$AK$14,MATCH($E191,'BY-Demands'!$I$5:$I$14,0),FALSE)*HLOOKUP(REG_TRA_DEMANDS!$F191,DEMANDS!$H$2:$CL$25,MATCH($E191,DEMANDS!$F$2:$F$25,0),FALSE)/HLOOKUP(2018,DEMANDS!$H$2:$CL$25,MATCH($E191,DEMANDS!$F$2:$F$25,0),FALSE)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S191" s="10">
        <f>HLOOKUP(REG_TRA_DEMANDS!S$3,'BY-Demands'!$J$5:$AK$14,MATCH($E191,'BY-Demands'!$I$5:$I$14,0),FALSE)*HLOOKUP(REG_TRA_DEMANDS!$F191,DEMANDS!$H$2:$CL$25,MATCH($E191,DEMANDS!$F$2:$F$25,0),FALSE)/HLOOKUP(2018,DEMANDS!$H$2:$CL$25,MATCH($E191,DEMANDS!$F$2:$F$25,0),FALSE)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T191" s="10">
        <f>HLOOKUP(REG_TRA_DEMANDS!T$3,'BY-Demands'!$J$5:$AK$14,MATCH($E191,'BY-Demands'!$I$5:$I$14,0),FALSE)*HLOOKUP(REG_TRA_DEMANDS!$F191,DEMANDS!$H$2:$CL$25,MATCH($E191,DEMANDS!$F$2:$F$25,0),FALSE)/HLOOKUP(2018,DEMANDS!$H$2:$CL$25,MATCH($E191,DEMANDS!$F$2:$F$25,0),FALSE)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U191" s="10">
        <f>HLOOKUP(REG_TRA_DEMANDS!U$3,'BY-Demands'!$J$5:$AK$14,MATCH($E191,'BY-Demands'!$I$5:$I$14,0),FALSE)*HLOOKUP(REG_TRA_DEMANDS!$F191,DEMANDS!$H$2:$CL$25,MATCH($E191,DEMANDS!$F$2:$F$25,0),FALSE)/HLOOKUP(2018,DEMANDS!$H$2:$CL$25,MATCH($E191,DEMANDS!$F$2:$F$25,0),FALSE)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V191" s="10">
        <f>HLOOKUP(REG_TRA_DEMANDS!V$3,'BY-Demands'!$J$5:$AK$14,MATCH($E191,'BY-Demands'!$I$5:$I$14,0),FALSE)*HLOOKUP(REG_TRA_DEMANDS!$F191,DEMANDS!$H$2:$CL$25,MATCH($E191,DEMANDS!$F$2:$F$25,0),FALSE)/HLOOKUP(2018,DEMANDS!$H$2:$CL$25,MATCH($E191,DEMANDS!$F$2:$F$25,0),FALSE)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W191" s="10">
        <f>HLOOKUP(REG_TRA_DEMANDS!W$3,'BY-Demands'!$J$5:$AK$14,MATCH($E191,'BY-Demands'!$I$5:$I$14,0),FALSE)*HLOOKUP(REG_TRA_DEMANDS!$F191,DEMANDS!$H$2:$CL$25,MATCH($E191,DEMANDS!$F$2:$F$25,0),FALSE)/HLOOKUP(2018,DEMANDS!$H$2:$CL$25,MATCH($E191,DEMANDS!$F$2:$F$25,0),FALSE)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X191" s="10">
        <f>HLOOKUP(REG_TRA_DEMANDS!X$3,'BY-Demands'!$J$5:$AK$14,MATCH($E191,'BY-Demands'!$I$5:$I$14,0),FALSE)*HLOOKUP(REG_TRA_DEMANDS!$F191,DEMANDS!$H$2:$CL$25,MATCH($E191,DEMANDS!$F$2:$F$25,0),FALSE)/HLOOKUP(2018,DEMANDS!$H$2:$CL$25,MATCH($E191,DEMANDS!$F$2:$F$25,0),FALSE)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Y191" s="10">
        <f>HLOOKUP(REG_TRA_DEMANDS!Y$3,'BY-Demands'!$J$5:$AK$14,MATCH($E191,'BY-Demands'!$I$5:$I$14,0),FALSE)*HLOOKUP(REG_TRA_DEMANDS!$F191,DEMANDS!$H$2:$CL$25,MATCH($E191,DEMANDS!$F$2:$F$25,0),FALSE)/HLOOKUP(2018,DEMANDS!$H$2:$CL$25,MATCH($E191,DEMANDS!$F$2:$F$25,0),FALSE)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Z191" s="10">
        <f>HLOOKUP(REG_TRA_DEMANDS!Z$3,'BY-Demands'!$J$5:$AK$14,MATCH($E191,'BY-Demands'!$I$5:$I$14,0),FALSE)*HLOOKUP(REG_TRA_DEMANDS!$F191,DEMANDS!$H$2:$CL$25,MATCH($E191,DEMANDS!$F$2:$F$25,0),FALSE)/HLOOKUP(2018,DEMANDS!$H$2:$CL$25,MATCH($E191,DEMANDS!$F$2:$F$25,0),FALSE)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A191" s="10">
        <f>HLOOKUP(REG_TRA_DEMANDS!AA$3,'BY-Demands'!$J$5:$AK$14,MATCH($E191,'BY-Demands'!$I$5:$I$14,0),FALSE)*HLOOKUP(REG_TRA_DEMANDS!$F191,DEMANDS!$H$2:$CL$25,MATCH($E191,DEMANDS!$F$2:$F$25,0),FALSE)/HLOOKUP(2018,DEMANDS!$H$2:$CL$25,MATCH($E191,DEMANDS!$F$2:$F$25,0),FALSE)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B191" s="10">
        <f>HLOOKUP(REG_TRA_DEMANDS!AB$3,'BY-Demands'!$J$5:$AK$14,MATCH($E191,'BY-Demands'!$I$5:$I$14,0),FALSE)*HLOOKUP(REG_TRA_DEMANDS!$F191,DEMANDS!$H$2:$CL$25,MATCH($E191,DEMANDS!$F$2:$F$25,0),FALSE)/HLOOKUP(2018,DEMANDS!$H$2:$CL$25,MATCH($E191,DEMANDS!$F$2:$F$25,0),FALSE)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C191" s="10">
        <f>HLOOKUP(REG_TRA_DEMANDS!AC$3,'BY-Demands'!$J$5:$AK$14,MATCH($E191,'BY-Demands'!$I$5:$I$14,0),FALSE)*HLOOKUP(REG_TRA_DEMANDS!$F191,DEMANDS!$H$2:$CL$25,MATCH($E191,DEMANDS!$F$2:$F$25,0),FALSE)/HLOOKUP(2018,DEMANDS!$H$2:$CL$25,MATCH($E191,DEMANDS!$F$2:$F$25,0),FALSE)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D191" s="10">
        <f>HLOOKUP(REG_TRA_DEMANDS!AD$3,'BY-Demands'!$J$5:$AK$14,MATCH($E191,'BY-Demands'!$I$5:$I$14,0),FALSE)*HLOOKUP(REG_TRA_DEMANDS!$F191,DEMANDS!$H$2:$CL$25,MATCH($E191,DEMANDS!$F$2:$F$25,0),FALSE)/HLOOKUP(2018,DEMANDS!$H$2:$CL$25,MATCH($E191,DEMANDS!$F$2:$F$25,0),FALSE)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E191" s="10">
        <f>HLOOKUP(REG_TRA_DEMANDS!AE$3,'BY-Demands'!$J$5:$AK$14,MATCH($E191,'BY-Demands'!$I$5:$I$14,0),FALSE)*HLOOKUP(REG_TRA_DEMANDS!$F191,DEMANDS!$H$2:$CL$25,MATCH($E191,DEMANDS!$F$2:$F$25,0),FALSE)/HLOOKUP(2018,DEMANDS!$H$2:$CL$25,MATCH($E191,DEMANDS!$F$2:$F$25,0),FALSE)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F191" s="10">
        <f>HLOOKUP(REG_TRA_DEMANDS!AF$3,'BY-Demands'!$J$5:$AK$14,MATCH($E191,'BY-Demands'!$I$5:$I$14,0),FALSE)*HLOOKUP(REG_TRA_DEMANDS!$F191,DEMANDS!$H$2:$CL$25,MATCH($E191,DEMANDS!$F$2:$F$25,0),FALSE)/HLOOKUP(2018,DEMANDS!$H$2:$CL$25,MATCH($E191,DEMANDS!$F$2:$F$25,0),FALSE)</f>
        <v>0</v>
      </c>
    </row>
    <row r="192" spans="4:32" x14ac:dyDescent="0.25">
      <c r="D192" s="1" t="s">
        <v>8</v>
      </c>
      <c r="E192" s="1" t="str">
        <f>DEMANDS!$F$23</f>
        <v>TOTH</v>
      </c>
      <c r="F192" s="1">
        <v>2070</v>
      </c>
      <c r="G192" s="9">
        <f>HLOOKUP(REG_TRA_DEMANDS!G$3,'BY-Demands'!$J$5:$AK$14,MATCH($E192,'BY-Demands'!$I$5:$I$14,0),FALSE)*HLOOKUP(REG_TRA_DEMANDS!$F192,DEMANDS!$H$2:$CL$25,MATCH($E192,DEMANDS!$F$2:$F$25,0),FALSE)/HLOOKUP(2018,DEMANDS!$H$2:$CL$25,MATCH($E192,DEMANDS!$F$2:$F$25,0),FALSE)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H192" s="9">
        <f>HLOOKUP(REG_TRA_DEMANDS!H$3,'BY-Demands'!$J$5:$AK$14,MATCH($E192,'BY-Demands'!$I$5:$I$14,0),FALSE)*HLOOKUP(REG_TRA_DEMANDS!$F192,DEMANDS!$H$2:$CL$25,MATCH($E192,DEMANDS!$F$2:$F$25,0),FALSE)/HLOOKUP(2018,DEMANDS!$H$2:$CL$25,MATCH($E192,DEMANDS!$F$2:$F$25,0),FALSE)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I192" s="9">
        <f>HLOOKUP(REG_TRA_DEMANDS!I$3,'BY-Demands'!$J$5:$AK$14,MATCH($E192,'BY-Demands'!$I$5:$I$14,0),FALSE)*HLOOKUP(REG_TRA_DEMANDS!$F192,DEMANDS!$H$2:$CL$25,MATCH($E192,DEMANDS!$F$2:$F$25,0),FALSE)/HLOOKUP(2018,DEMANDS!$H$2:$CL$25,MATCH($E192,DEMANDS!$F$2:$F$25,0),FALSE)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J192" s="9">
        <f>HLOOKUP(REG_TRA_DEMANDS!J$3,'BY-Demands'!$J$5:$AK$14,MATCH($E192,'BY-Demands'!$I$5:$I$14,0),FALSE)*HLOOKUP(REG_TRA_DEMANDS!$F192,DEMANDS!$H$2:$CL$25,MATCH($E192,DEMANDS!$F$2:$F$25,0),FALSE)/HLOOKUP(2018,DEMANDS!$H$2:$CL$25,MATCH($E192,DEMANDS!$F$2:$F$25,0),FALSE)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K192" s="9">
        <f>HLOOKUP(REG_TRA_DEMANDS!K$3,'BY-Demands'!$J$5:$AK$14,MATCH($E192,'BY-Demands'!$I$5:$I$14,0),FALSE)*HLOOKUP(REG_TRA_DEMANDS!$F192,DEMANDS!$H$2:$CL$25,MATCH($E192,DEMANDS!$F$2:$F$25,0),FALSE)/HLOOKUP(2018,DEMANDS!$H$2:$CL$25,MATCH($E192,DEMANDS!$F$2:$F$25,0),FALSE)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L192" s="9">
        <f>HLOOKUP(REG_TRA_DEMANDS!L$3,'BY-Demands'!$J$5:$AK$14,MATCH($E192,'BY-Demands'!$I$5:$I$14,0),FALSE)*HLOOKUP(REG_TRA_DEMANDS!$F192,DEMANDS!$H$2:$CL$25,MATCH($E192,DEMANDS!$F$2:$F$25,0),FALSE)/HLOOKUP(2018,DEMANDS!$H$2:$CL$25,MATCH($E192,DEMANDS!$F$2:$F$25,0),FALSE)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M192" s="9">
        <f>HLOOKUP(REG_TRA_DEMANDS!M$3,'BY-Demands'!$J$5:$AK$14,MATCH($E192,'BY-Demands'!$I$5:$I$14,0),FALSE)*HLOOKUP(REG_TRA_DEMANDS!$F192,DEMANDS!$H$2:$CL$25,MATCH($E192,DEMANDS!$F$2:$F$25,0),FALSE)/HLOOKUP(2018,DEMANDS!$H$2:$CL$25,MATCH($E192,DEMANDS!$F$2:$F$25,0),FALSE)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N192" s="9">
        <f>HLOOKUP(REG_TRA_DEMANDS!N$3,'BY-Demands'!$J$5:$AK$14,MATCH($E192,'BY-Demands'!$I$5:$I$14,0),FALSE)*HLOOKUP(REG_TRA_DEMANDS!$F192,DEMANDS!$H$2:$CL$25,MATCH($E192,DEMANDS!$F$2:$F$25,0),FALSE)/HLOOKUP(2018,DEMANDS!$H$2:$CL$25,MATCH($E192,DEMANDS!$F$2:$F$25,0),FALSE)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O192" s="9">
        <f>HLOOKUP(REG_TRA_DEMANDS!O$3,'BY-Demands'!$J$5:$AK$14,MATCH($E192,'BY-Demands'!$I$5:$I$14,0),FALSE)*HLOOKUP(REG_TRA_DEMANDS!$F192,DEMANDS!$H$2:$CL$25,MATCH($E192,DEMANDS!$F$2:$F$25,0),FALSE)/HLOOKUP(2018,DEMANDS!$H$2:$CL$25,MATCH($E192,DEMANDS!$F$2:$F$25,0),FALSE)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P192" s="9">
        <f>HLOOKUP(REG_TRA_DEMANDS!P$3,'BY-Demands'!$J$5:$AK$14,MATCH($E192,'BY-Demands'!$I$5:$I$14,0),FALSE)*HLOOKUP(REG_TRA_DEMANDS!$F192,DEMANDS!$H$2:$CL$25,MATCH($E192,DEMANDS!$F$2:$F$25,0),FALSE)/HLOOKUP(2018,DEMANDS!$H$2:$CL$25,MATCH($E192,DEMANDS!$F$2:$F$25,0),FALSE)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Q192" s="9">
        <f>HLOOKUP(REG_TRA_DEMANDS!Q$3,'BY-Demands'!$J$5:$AK$14,MATCH($E192,'BY-Demands'!$I$5:$I$14,0),FALSE)*HLOOKUP(REG_TRA_DEMANDS!$F192,DEMANDS!$H$2:$CL$25,MATCH($E192,DEMANDS!$F$2:$F$25,0),FALSE)/HLOOKUP(2018,DEMANDS!$H$2:$CL$25,MATCH($E192,DEMANDS!$F$2:$F$25,0),FALSE)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R192" s="9">
        <f>HLOOKUP(REG_TRA_DEMANDS!R$3,'BY-Demands'!$J$5:$AK$14,MATCH($E192,'BY-Demands'!$I$5:$I$14,0),FALSE)*HLOOKUP(REG_TRA_DEMANDS!$F192,DEMANDS!$H$2:$CL$25,MATCH($E192,DEMANDS!$F$2:$F$25,0),FALSE)/HLOOKUP(2018,DEMANDS!$H$2:$CL$25,MATCH($E192,DEMANDS!$F$2:$F$25,0),FALSE)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S192" s="9">
        <f>HLOOKUP(REG_TRA_DEMANDS!S$3,'BY-Demands'!$J$5:$AK$14,MATCH($E192,'BY-Demands'!$I$5:$I$14,0),FALSE)*HLOOKUP(REG_TRA_DEMANDS!$F192,DEMANDS!$H$2:$CL$25,MATCH($E192,DEMANDS!$F$2:$F$25,0),FALSE)/HLOOKUP(2018,DEMANDS!$H$2:$CL$25,MATCH($E192,DEMANDS!$F$2:$F$25,0),FALSE)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T192" s="9">
        <f>HLOOKUP(REG_TRA_DEMANDS!T$3,'BY-Demands'!$J$5:$AK$14,MATCH($E192,'BY-Demands'!$I$5:$I$14,0),FALSE)*HLOOKUP(REG_TRA_DEMANDS!$F192,DEMANDS!$H$2:$CL$25,MATCH($E192,DEMANDS!$F$2:$F$25,0),FALSE)/HLOOKUP(2018,DEMANDS!$H$2:$CL$25,MATCH($E192,DEMANDS!$F$2:$F$25,0),FALSE)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U192" s="9">
        <f>HLOOKUP(REG_TRA_DEMANDS!U$3,'BY-Demands'!$J$5:$AK$14,MATCH($E192,'BY-Demands'!$I$5:$I$14,0),FALSE)*HLOOKUP(REG_TRA_DEMANDS!$F192,DEMANDS!$H$2:$CL$25,MATCH($E192,DEMANDS!$F$2:$F$25,0),FALSE)/HLOOKUP(2018,DEMANDS!$H$2:$CL$25,MATCH($E192,DEMANDS!$F$2:$F$25,0),FALSE)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V192" s="9">
        <f>HLOOKUP(REG_TRA_DEMANDS!V$3,'BY-Demands'!$J$5:$AK$14,MATCH($E192,'BY-Demands'!$I$5:$I$14,0),FALSE)*HLOOKUP(REG_TRA_DEMANDS!$F192,DEMANDS!$H$2:$CL$25,MATCH($E192,DEMANDS!$F$2:$F$25,0),FALSE)/HLOOKUP(2018,DEMANDS!$H$2:$CL$25,MATCH($E192,DEMANDS!$F$2:$F$25,0),FALSE)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W192" s="9">
        <f>HLOOKUP(REG_TRA_DEMANDS!W$3,'BY-Demands'!$J$5:$AK$14,MATCH($E192,'BY-Demands'!$I$5:$I$14,0),FALSE)*HLOOKUP(REG_TRA_DEMANDS!$F192,DEMANDS!$H$2:$CL$25,MATCH($E192,DEMANDS!$F$2:$F$25,0),FALSE)/HLOOKUP(2018,DEMANDS!$H$2:$CL$25,MATCH($E192,DEMANDS!$F$2:$F$25,0),FALSE)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X192" s="9">
        <f>HLOOKUP(REG_TRA_DEMANDS!X$3,'BY-Demands'!$J$5:$AK$14,MATCH($E192,'BY-Demands'!$I$5:$I$14,0),FALSE)*HLOOKUP(REG_TRA_DEMANDS!$F192,DEMANDS!$H$2:$CL$25,MATCH($E192,DEMANDS!$F$2:$F$25,0),FALSE)/HLOOKUP(2018,DEMANDS!$H$2:$CL$25,MATCH($E192,DEMANDS!$F$2:$F$25,0),FALSE)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Y192" s="9">
        <f>HLOOKUP(REG_TRA_DEMANDS!Y$3,'BY-Demands'!$J$5:$AK$14,MATCH($E192,'BY-Demands'!$I$5:$I$14,0),FALSE)*HLOOKUP(REG_TRA_DEMANDS!$F192,DEMANDS!$H$2:$CL$25,MATCH($E192,DEMANDS!$F$2:$F$25,0),FALSE)/HLOOKUP(2018,DEMANDS!$H$2:$CL$25,MATCH($E192,DEMANDS!$F$2:$F$25,0),FALSE)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Z192" s="9">
        <f>HLOOKUP(REG_TRA_DEMANDS!Z$3,'BY-Demands'!$J$5:$AK$14,MATCH($E192,'BY-Demands'!$I$5:$I$14,0),FALSE)*HLOOKUP(REG_TRA_DEMANDS!$F192,DEMANDS!$H$2:$CL$25,MATCH($E192,DEMANDS!$F$2:$F$25,0),FALSE)/HLOOKUP(2018,DEMANDS!$H$2:$CL$25,MATCH($E192,DEMANDS!$F$2:$F$25,0),FALSE)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A192" s="9">
        <f>HLOOKUP(REG_TRA_DEMANDS!AA$3,'BY-Demands'!$J$5:$AK$14,MATCH($E192,'BY-Demands'!$I$5:$I$14,0),FALSE)*HLOOKUP(REG_TRA_DEMANDS!$F192,DEMANDS!$H$2:$CL$25,MATCH($E192,DEMANDS!$F$2:$F$25,0),FALSE)/HLOOKUP(2018,DEMANDS!$H$2:$CL$25,MATCH($E192,DEMANDS!$F$2:$F$25,0),FALSE)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B192" s="9">
        <f>HLOOKUP(REG_TRA_DEMANDS!AB$3,'BY-Demands'!$J$5:$AK$14,MATCH($E192,'BY-Demands'!$I$5:$I$14,0),FALSE)*HLOOKUP(REG_TRA_DEMANDS!$F192,DEMANDS!$H$2:$CL$25,MATCH($E192,DEMANDS!$F$2:$F$25,0),FALSE)/HLOOKUP(2018,DEMANDS!$H$2:$CL$25,MATCH($E192,DEMANDS!$F$2:$F$25,0),FALSE)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C192" s="9">
        <f>HLOOKUP(REG_TRA_DEMANDS!AC$3,'BY-Demands'!$J$5:$AK$14,MATCH($E192,'BY-Demands'!$I$5:$I$14,0),FALSE)*HLOOKUP(REG_TRA_DEMANDS!$F192,DEMANDS!$H$2:$CL$25,MATCH($E192,DEMANDS!$F$2:$F$25,0),FALSE)/HLOOKUP(2018,DEMANDS!$H$2:$CL$25,MATCH($E192,DEMANDS!$F$2:$F$25,0),FALSE)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D192" s="9">
        <f>HLOOKUP(REG_TRA_DEMANDS!AD$3,'BY-Demands'!$J$5:$AK$14,MATCH($E192,'BY-Demands'!$I$5:$I$14,0),FALSE)*HLOOKUP(REG_TRA_DEMANDS!$F192,DEMANDS!$H$2:$CL$25,MATCH($E192,DEMANDS!$F$2:$F$25,0),FALSE)/HLOOKUP(2018,DEMANDS!$H$2:$CL$25,MATCH($E192,DEMANDS!$F$2:$F$25,0),FALSE)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E192" s="9">
        <f>HLOOKUP(REG_TRA_DEMANDS!AE$3,'BY-Demands'!$J$5:$AK$14,MATCH($E192,'BY-Demands'!$I$5:$I$14,0),FALSE)*HLOOKUP(REG_TRA_DEMANDS!$F192,DEMANDS!$H$2:$CL$25,MATCH($E192,DEMANDS!$F$2:$F$25,0),FALSE)/HLOOKUP(2018,DEMANDS!$H$2:$CL$25,MATCH($E192,DEMANDS!$F$2:$F$25,0),FALSE)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F192" s="9">
        <f>HLOOKUP(REG_TRA_DEMANDS!AF$3,'BY-Demands'!$J$5:$AK$14,MATCH($E192,'BY-Demands'!$I$5:$I$14,0),FALSE)*HLOOKUP(REG_TRA_DEMANDS!$F192,DEMANDS!$H$2:$CL$25,MATCH($E192,DEMANDS!$F$2:$F$25,0),FALSE)/HLOOKUP(2018,DEMANDS!$H$2:$CL$25,MATCH($E192,DEMANDS!$F$2:$F$25,0),FALSE)</f>
        <v>0</v>
      </c>
    </row>
    <row r="193" spans="4:32" x14ac:dyDescent="0.25">
      <c r="D193" s="11" t="s">
        <v>8</v>
      </c>
      <c r="E193" s="11" t="str">
        <f>DEMANDS!$F$24</f>
        <v>TAVIDOM</v>
      </c>
      <c r="F193" s="11">
        <v>2020</v>
      </c>
      <c r="G193" s="11">
        <f>HLOOKUP(REG_TRA_DEMANDS!G$3,'BY-Demands'!$J$5:$AK$14,MATCH($E193,'BY-Demands'!$I$5:$I$14,0),FALSE)*HLOOKUP(REG_TRA_DEMANDS!$F193,DEMANDS!$H$2:$CL$25,MATCH($E193,DEMANDS!$F$2:$F$25,0),FALSE)/HLOOKUP(2018,DEMANDS!$H$2:$CL$25,MATCH($E193,DEMANDS!$F$2:$F$25,0),FALSE)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H193" s="12">
        <f>HLOOKUP(REG_TRA_DEMANDS!H$3,'BY-Demands'!$J$5:$AK$14,MATCH($E193,'BY-Demands'!$I$5:$I$14,0),FALSE)*HLOOKUP(REG_TRA_DEMANDS!$F193,DEMANDS!$H$2:$CL$25,MATCH($E193,DEMANDS!$F$2:$F$25,0),FALSE)/HLOOKUP(2018,DEMANDS!$H$2:$CL$25,MATCH($E193,DEMANDS!$F$2:$F$25,0),FALSE)</f>
        <v>0.13395677260860595</v>
      </c>
      <c r="I193" s="11">
        <f>HLOOKUP(REG_TRA_DEMANDS!I$3,'BY-Demands'!$J$5:$AK$14,MATCH($E193,'BY-Demands'!$I$5:$I$14,0),FALSE)*HLOOKUP(REG_TRA_DEMANDS!$F193,DEMANDS!$H$2:$CL$25,MATCH($E193,DEMANDS!$F$2:$F$25,0),FALSE)/HLOOKUP(2018,DEMANDS!$H$2:$CL$25,MATCH($E193,DEMANDS!$F$2:$F$25,0),FALSE)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J193" s="11">
        <f>HLOOKUP(REG_TRA_DEMANDS!J$3,'BY-Demands'!$J$5:$AK$14,MATCH($E193,'BY-Demands'!$I$5:$I$14,0),FALSE)*HLOOKUP(REG_TRA_DEMANDS!$F193,DEMANDS!$H$2:$CL$25,MATCH($E193,DEMANDS!$F$2:$F$25,0),FALSE)/HLOOKUP(2018,DEMANDS!$H$2:$CL$25,MATCH($E193,DEMANDS!$F$2:$F$25,0),FALSE)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K193" s="11">
        <f>HLOOKUP(REG_TRA_DEMANDS!K$3,'BY-Demands'!$J$5:$AK$14,MATCH($E193,'BY-Demands'!$I$5:$I$14,0),FALSE)*HLOOKUP(REG_TRA_DEMANDS!$F193,DEMANDS!$H$2:$CL$25,MATCH($E193,DEMANDS!$F$2:$F$25,0),FALSE)/HLOOKUP(2018,DEMANDS!$H$2:$CL$25,MATCH($E193,DEMANDS!$F$2:$F$25,0),FALSE)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L193" s="11">
        <f>HLOOKUP(REG_TRA_DEMANDS!L$3,'BY-Demands'!$J$5:$AK$14,MATCH($E193,'BY-Demands'!$I$5:$I$14,0),FALSE)*HLOOKUP(REG_TRA_DEMANDS!$F193,DEMANDS!$H$2:$CL$25,MATCH($E193,DEMANDS!$F$2:$F$25,0),FALSE)/HLOOKUP(2018,DEMANDS!$H$2:$CL$25,MATCH($E193,DEMANDS!$F$2:$F$25,0),FALSE)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M193" s="11">
        <f>HLOOKUP(REG_TRA_DEMANDS!M$3,'BY-Demands'!$J$5:$AK$14,MATCH($E193,'BY-Demands'!$I$5:$I$14,0),FALSE)*HLOOKUP(REG_TRA_DEMANDS!$F193,DEMANDS!$H$2:$CL$25,MATCH($E193,DEMANDS!$F$2:$F$25,0),FALSE)/HLOOKUP(2018,DEMANDS!$H$2:$CL$25,MATCH($E193,DEMANDS!$F$2:$F$25,0),FALSE)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N193" s="11">
        <f>HLOOKUP(REG_TRA_DEMANDS!N$3,'BY-Demands'!$J$5:$AK$14,MATCH($E193,'BY-Demands'!$I$5:$I$14,0),FALSE)*HLOOKUP(REG_TRA_DEMANDS!$F193,DEMANDS!$H$2:$CL$25,MATCH($E193,DEMANDS!$F$2:$F$25,0),FALSE)/HLOOKUP(2018,DEMANDS!$H$2:$CL$25,MATCH($E193,DEMANDS!$F$2:$F$25,0),FALSE)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O193" s="11">
        <f>HLOOKUP(REG_TRA_DEMANDS!O$3,'BY-Demands'!$J$5:$AK$14,MATCH($E193,'BY-Demands'!$I$5:$I$14,0),FALSE)*HLOOKUP(REG_TRA_DEMANDS!$F193,DEMANDS!$H$2:$CL$25,MATCH($E193,DEMANDS!$F$2:$F$25,0),FALSE)/HLOOKUP(2018,DEMANDS!$H$2:$CL$25,MATCH($E193,DEMANDS!$F$2:$F$25,0),FALSE)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P193" s="11">
        <f>HLOOKUP(REG_TRA_DEMANDS!P$3,'BY-Demands'!$J$5:$AK$14,MATCH($E193,'BY-Demands'!$I$5:$I$14,0),FALSE)*HLOOKUP(REG_TRA_DEMANDS!$F193,DEMANDS!$H$2:$CL$25,MATCH($E193,DEMANDS!$F$2:$F$25,0),FALSE)/HLOOKUP(2018,DEMANDS!$H$2:$CL$25,MATCH($E193,DEMANDS!$F$2:$F$25,0),FALSE)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Q193" s="11">
        <f>HLOOKUP(REG_TRA_DEMANDS!Q$3,'BY-Demands'!$J$5:$AK$14,MATCH($E193,'BY-Demands'!$I$5:$I$14,0),FALSE)*HLOOKUP(REG_TRA_DEMANDS!$F193,DEMANDS!$H$2:$CL$25,MATCH($E193,DEMANDS!$F$2:$F$25,0),FALSE)/HLOOKUP(2018,DEMANDS!$H$2:$CL$25,MATCH($E193,DEMANDS!$F$2:$F$25,0),FALSE)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R193" s="11">
        <f>HLOOKUP(REG_TRA_DEMANDS!R$3,'BY-Demands'!$J$5:$AK$14,MATCH($E193,'BY-Demands'!$I$5:$I$14,0),FALSE)*HLOOKUP(REG_TRA_DEMANDS!$F193,DEMANDS!$H$2:$CL$25,MATCH($E193,DEMANDS!$F$2:$F$25,0),FALSE)/HLOOKUP(2018,DEMANDS!$H$2:$CL$25,MATCH($E193,DEMANDS!$F$2:$F$25,0),FALSE)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S193" s="12">
        <f>HLOOKUP(REG_TRA_DEMANDS!S$3,'BY-Demands'!$J$5:$AK$14,MATCH($E193,'BY-Demands'!$I$5:$I$14,0),FALSE)*HLOOKUP(REG_TRA_DEMANDS!$F193,DEMANDS!$H$2:$CL$25,MATCH($E193,DEMANDS!$F$2:$F$25,0),FALSE)/HLOOKUP(2018,DEMANDS!$H$2:$CL$25,MATCH($E193,DEMANDS!$F$2:$F$25,0),FALSE)</f>
        <v>4.6779068407982807E-2</v>
      </c>
      <c r="T193" s="12">
        <f>HLOOKUP(REG_TRA_DEMANDS!T$3,'BY-Demands'!$J$5:$AK$14,MATCH($E193,'BY-Demands'!$I$5:$I$14,0),FALSE)*HLOOKUP(REG_TRA_DEMANDS!$F193,DEMANDS!$H$2:$CL$25,MATCH($E193,DEMANDS!$F$2:$F$25,0),FALSE)/HLOOKUP(2018,DEMANDS!$H$2:$CL$25,MATCH($E193,DEMANDS!$F$2:$F$25,0),FALSE)</f>
        <v>4.6352277307537207E-4</v>
      </c>
      <c r="U193" s="12">
        <f>HLOOKUP(REG_TRA_DEMANDS!U$3,'BY-Demands'!$J$5:$AK$14,MATCH($E193,'BY-Demands'!$I$5:$I$14,0),FALSE)*HLOOKUP(REG_TRA_DEMANDS!$F193,DEMANDS!$H$2:$CL$25,MATCH($E193,DEMANDS!$F$2:$F$25,0),FALSE)/HLOOKUP(2018,DEMANDS!$H$2:$CL$25,MATCH($E193,DEMANDS!$F$2:$F$25,0),FALSE)</f>
        <v>4.6529102661710439E-2</v>
      </c>
      <c r="V193" s="11">
        <f>HLOOKUP(REG_TRA_DEMANDS!V$3,'BY-Demands'!$J$5:$AK$14,MATCH($E193,'BY-Demands'!$I$5:$I$14,0),FALSE)*HLOOKUP(REG_TRA_DEMANDS!$F193,DEMANDS!$H$2:$CL$25,MATCH($E193,DEMANDS!$F$2:$F$25,0),FALSE)/HLOOKUP(2018,DEMANDS!$H$2:$CL$25,MATCH($E193,DEMANDS!$F$2:$F$25,0),FALSE)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W193" s="11">
        <f>HLOOKUP(REG_TRA_DEMANDS!W$3,'BY-Demands'!$J$5:$AK$14,MATCH($E193,'BY-Demands'!$I$5:$I$14,0),FALSE)*HLOOKUP(REG_TRA_DEMANDS!$F193,DEMANDS!$H$2:$CL$25,MATCH($E193,DEMANDS!$F$2:$F$25,0),FALSE)/HLOOKUP(2018,DEMANDS!$H$2:$CL$25,MATCH($E193,DEMANDS!$F$2:$F$25,0),FALSE)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X193" s="11">
        <f>HLOOKUP(REG_TRA_DEMANDS!X$3,'BY-Demands'!$J$5:$AK$14,MATCH($E193,'BY-Demands'!$I$5:$I$14,0),FALSE)*HLOOKUP(REG_TRA_DEMANDS!$F193,DEMANDS!$H$2:$CL$25,MATCH($E193,DEMANDS!$F$2:$F$25,0),FALSE)/HLOOKUP(2018,DEMANDS!$H$2:$CL$25,MATCH($E193,DEMANDS!$F$2:$F$25,0),FALSE)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Y193" s="11">
        <f>HLOOKUP(REG_TRA_DEMANDS!Y$3,'BY-Demands'!$J$5:$AK$14,MATCH($E193,'BY-Demands'!$I$5:$I$14,0),FALSE)*HLOOKUP(REG_TRA_DEMANDS!$F193,DEMANDS!$H$2:$CL$25,MATCH($E193,DEMANDS!$F$2:$F$25,0),FALSE)/HLOOKUP(2018,DEMANDS!$H$2:$CL$25,MATCH($E193,DEMANDS!$F$2:$F$25,0),FALSE)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Z193" s="11">
        <f>HLOOKUP(REG_TRA_DEMANDS!Z$3,'BY-Demands'!$J$5:$AK$14,MATCH($E193,'BY-Demands'!$I$5:$I$14,0),FALSE)*HLOOKUP(REG_TRA_DEMANDS!$F193,DEMANDS!$H$2:$CL$25,MATCH($E193,DEMANDS!$F$2:$F$25,0),FALSE)/HLOOKUP(2018,DEMANDS!$H$2:$CL$25,MATCH($E193,DEMANDS!$F$2:$F$25,0),FALSE)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A193" s="31">
        <f>HLOOKUP(REG_TRA_DEMANDS!AA$3,'BY-Demands'!$J$5:$AK$14,MATCH($E193,'BY-Demands'!$I$5:$I$14,0),FALSE)*HLOOKUP(REG_TRA_DEMANDS!$F193,DEMANDS!$H$2:$CL$25,MATCH($E193,DEMANDS!$F$2:$F$25,0),FALSE)/HLOOKUP(2018,DEMANDS!$H$2:$CL$25,MATCH($E193,DEMANDS!$F$2:$F$25,0),FALSE)</f>
        <v>9.2704554615074527E-5</v>
      </c>
      <c r="AB193" s="11">
        <f>HLOOKUP(REG_TRA_DEMANDS!AB$3,'BY-Demands'!$J$5:$AK$14,MATCH($E193,'BY-Demands'!$I$5:$I$14,0),FALSE)*HLOOKUP(REG_TRA_DEMANDS!$F193,DEMANDS!$H$2:$CL$25,MATCH($E193,DEMANDS!$F$2:$F$25,0),FALSE)/HLOOKUP(2018,DEMANDS!$H$2:$CL$25,MATCH($E193,DEMANDS!$F$2:$F$25,0),FALSE)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C193" s="11">
        <f>HLOOKUP(REG_TRA_DEMANDS!AC$3,'BY-Demands'!$J$5:$AK$14,MATCH($E193,'BY-Demands'!$I$5:$I$14,0),FALSE)*HLOOKUP(REG_TRA_DEMANDS!$F193,DEMANDS!$H$2:$CL$25,MATCH($E193,DEMANDS!$F$2:$F$25,0),FALSE)/HLOOKUP(2018,DEMANDS!$H$2:$CL$25,MATCH($E193,DEMANDS!$F$2:$F$25,0),FALSE)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D193" s="11">
        <f>HLOOKUP(REG_TRA_DEMANDS!AD$3,'BY-Demands'!$J$5:$AK$14,MATCH($E193,'BY-Demands'!$I$5:$I$14,0),FALSE)*HLOOKUP(REG_TRA_DEMANDS!$F193,DEMANDS!$H$2:$CL$25,MATCH($E193,DEMANDS!$F$2:$F$25,0),FALSE)/HLOOKUP(2018,DEMANDS!$H$2:$CL$25,MATCH($E193,DEMANDS!$F$2:$F$25,0),FALSE)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E193" s="11">
        <f>HLOOKUP(REG_TRA_DEMANDS!AE$3,'BY-Demands'!$J$5:$AK$14,MATCH($E193,'BY-Demands'!$I$5:$I$14,0),FALSE)*HLOOKUP(REG_TRA_DEMANDS!$F193,DEMANDS!$H$2:$CL$25,MATCH($E193,DEMANDS!$F$2:$F$25,0),FALSE)/HLOOKUP(2018,DEMANDS!$H$2:$CL$25,MATCH($E193,DEMANDS!$F$2:$F$25,0),FALSE)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F193" s="11">
        <f>HLOOKUP(REG_TRA_DEMANDS!AF$3,'BY-Demands'!$J$5:$AK$14,MATCH($E193,'BY-Demands'!$I$5:$I$14,0),FALSE)*HLOOKUP(REG_TRA_DEMANDS!$F193,DEMANDS!$H$2:$CL$25,MATCH($E193,DEMANDS!$F$2:$F$25,0),FALSE)/HLOOKUP(2018,DEMANDS!$H$2:$CL$25,MATCH($E193,DEMANDS!$F$2:$F$25,0),FALSE)</f>
        <v>0</v>
      </c>
    </row>
    <row r="194" spans="4:32" x14ac:dyDescent="0.25">
      <c r="D194" s="1" t="s">
        <v>8</v>
      </c>
      <c r="E194" s="1" t="str">
        <f>DEMANDS!$F$24</f>
        <v>TAVIDOM</v>
      </c>
      <c r="F194" s="1">
        <v>2021</v>
      </c>
      <c r="G194" s="29">
        <f>HLOOKUP(REG_TRA_DEMANDS!G$3,'BY-Demands'!$J$5:$AK$14,MATCH($E194,'BY-Demands'!$I$5:$I$14,0),FALSE)*HLOOKUP(REG_TRA_DEMANDS!$F194,DEMANDS!$H$2:$CL$25,MATCH($E194,DEMANDS!$F$2:$F$25,0),FALSE)/HLOOKUP(2018,DEMANDS!$H$2:$CL$25,MATCH($E194,DEMANDS!$F$2:$F$25,0),FALSE)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H194" s="10">
        <f>HLOOKUP(REG_TRA_DEMANDS!H$3,'BY-Demands'!$J$5:$AK$14,MATCH($E194,'BY-Demands'!$I$5:$I$14,0),FALSE)*HLOOKUP(REG_TRA_DEMANDS!$F194,DEMANDS!$H$2:$CL$25,MATCH($E194,DEMANDS!$F$2:$F$25,0),FALSE)/HLOOKUP(2018,DEMANDS!$H$2:$CL$25,MATCH($E194,DEMANDS!$F$2:$F$25,0),FALSE)</f>
        <v>0.13395677260860595</v>
      </c>
      <c r="I194" s="29">
        <f>HLOOKUP(REG_TRA_DEMANDS!I$3,'BY-Demands'!$J$5:$AK$14,MATCH($E194,'BY-Demands'!$I$5:$I$14,0),FALSE)*HLOOKUP(REG_TRA_DEMANDS!$F194,DEMANDS!$H$2:$CL$25,MATCH($E194,DEMANDS!$F$2:$F$25,0),FALSE)/HLOOKUP(2018,DEMANDS!$H$2:$CL$25,MATCH($E194,DEMANDS!$F$2:$F$25,0),FALSE)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J194" s="29">
        <f>HLOOKUP(REG_TRA_DEMANDS!J$3,'BY-Demands'!$J$5:$AK$14,MATCH($E194,'BY-Demands'!$I$5:$I$14,0),FALSE)*HLOOKUP(REG_TRA_DEMANDS!$F194,DEMANDS!$H$2:$CL$25,MATCH($E194,DEMANDS!$F$2:$F$25,0),FALSE)/HLOOKUP(2018,DEMANDS!$H$2:$CL$25,MATCH($E194,DEMANDS!$F$2:$F$25,0),FALSE)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K194" s="29">
        <f>HLOOKUP(REG_TRA_DEMANDS!K$3,'BY-Demands'!$J$5:$AK$14,MATCH($E194,'BY-Demands'!$I$5:$I$14,0),FALSE)*HLOOKUP(REG_TRA_DEMANDS!$F194,DEMANDS!$H$2:$CL$25,MATCH($E194,DEMANDS!$F$2:$F$25,0),FALSE)/HLOOKUP(2018,DEMANDS!$H$2:$CL$25,MATCH($E194,DEMANDS!$F$2:$F$25,0),FALSE)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L194" s="29">
        <f>HLOOKUP(REG_TRA_DEMANDS!L$3,'BY-Demands'!$J$5:$AK$14,MATCH($E194,'BY-Demands'!$I$5:$I$14,0),FALSE)*HLOOKUP(REG_TRA_DEMANDS!$F194,DEMANDS!$H$2:$CL$25,MATCH($E194,DEMANDS!$F$2:$F$25,0),FALSE)/HLOOKUP(2018,DEMANDS!$H$2:$CL$25,MATCH($E194,DEMANDS!$F$2:$F$25,0),FALSE)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M194" s="29">
        <f>HLOOKUP(REG_TRA_DEMANDS!M$3,'BY-Demands'!$J$5:$AK$14,MATCH($E194,'BY-Demands'!$I$5:$I$14,0),FALSE)*HLOOKUP(REG_TRA_DEMANDS!$F194,DEMANDS!$H$2:$CL$25,MATCH($E194,DEMANDS!$F$2:$F$25,0),FALSE)/HLOOKUP(2018,DEMANDS!$H$2:$CL$25,MATCH($E194,DEMANDS!$F$2:$F$25,0),FALSE)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N194" s="29">
        <f>HLOOKUP(REG_TRA_DEMANDS!N$3,'BY-Demands'!$J$5:$AK$14,MATCH($E194,'BY-Demands'!$I$5:$I$14,0),FALSE)*HLOOKUP(REG_TRA_DEMANDS!$F194,DEMANDS!$H$2:$CL$25,MATCH($E194,DEMANDS!$F$2:$F$25,0),FALSE)/HLOOKUP(2018,DEMANDS!$H$2:$CL$25,MATCH($E194,DEMANDS!$F$2:$F$25,0),FALSE)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O194" s="29">
        <f>HLOOKUP(REG_TRA_DEMANDS!O$3,'BY-Demands'!$J$5:$AK$14,MATCH($E194,'BY-Demands'!$I$5:$I$14,0),FALSE)*HLOOKUP(REG_TRA_DEMANDS!$F194,DEMANDS!$H$2:$CL$25,MATCH($E194,DEMANDS!$F$2:$F$25,0),FALSE)/HLOOKUP(2018,DEMANDS!$H$2:$CL$25,MATCH($E194,DEMANDS!$F$2:$F$25,0),FALSE)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P194" s="29">
        <f>HLOOKUP(REG_TRA_DEMANDS!P$3,'BY-Demands'!$J$5:$AK$14,MATCH($E194,'BY-Demands'!$I$5:$I$14,0),FALSE)*HLOOKUP(REG_TRA_DEMANDS!$F194,DEMANDS!$H$2:$CL$25,MATCH($E194,DEMANDS!$F$2:$F$25,0),FALSE)/HLOOKUP(2018,DEMANDS!$H$2:$CL$25,MATCH($E194,DEMANDS!$F$2:$F$25,0),FALSE)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Q194" s="29">
        <f>HLOOKUP(REG_TRA_DEMANDS!Q$3,'BY-Demands'!$J$5:$AK$14,MATCH($E194,'BY-Demands'!$I$5:$I$14,0),FALSE)*HLOOKUP(REG_TRA_DEMANDS!$F194,DEMANDS!$H$2:$CL$25,MATCH($E194,DEMANDS!$F$2:$F$25,0),FALSE)/HLOOKUP(2018,DEMANDS!$H$2:$CL$25,MATCH($E194,DEMANDS!$F$2:$F$25,0),FALSE)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R194" s="29">
        <f>HLOOKUP(REG_TRA_DEMANDS!R$3,'BY-Demands'!$J$5:$AK$14,MATCH($E194,'BY-Demands'!$I$5:$I$14,0),FALSE)*HLOOKUP(REG_TRA_DEMANDS!$F194,DEMANDS!$H$2:$CL$25,MATCH($E194,DEMANDS!$F$2:$F$25,0),FALSE)/HLOOKUP(2018,DEMANDS!$H$2:$CL$25,MATCH($E194,DEMANDS!$F$2:$F$25,0),FALSE)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S194" s="10">
        <f>HLOOKUP(REG_TRA_DEMANDS!S$3,'BY-Demands'!$J$5:$AK$14,MATCH($E194,'BY-Demands'!$I$5:$I$14,0),FALSE)*HLOOKUP(REG_TRA_DEMANDS!$F194,DEMANDS!$H$2:$CL$25,MATCH($E194,DEMANDS!$F$2:$F$25,0),FALSE)/HLOOKUP(2018,DEMANDS!$H$2:$CL$25,MATCH($E194,DEMANDS!$F$2:$F$25,0),FALSE)</f>
        <v>4.6779068407982807E-2</v>
      </c>
      <c r="T194" s="10">
        <f>HLOOKUP(REG_TRA_DEMANDS!T$3,'BY-Demands'!$J$5:$AK$14,MATCH($E194,'BY-Demands'!$I$5:$I$14,0),FALSE)*HLOOKUP(REG_TRA_DEMANDS!$F194,DEMANDS!$H$2:$CL$25,MATCH($E194,DEMANDS!$F$2:$F$25,0),FALSE)/HLOOKUP(2018,DEMANDS!$H$2:$CL$25,MATCH($E194,DEMANDS!$F$2:$F$25,0),FALSE)</f>
        <v>4.6352277307537207E-4</v>
      </c>
      <c r="U194" s="10">
        <f>HLOOKUP(REG_TRA_DEMANDS!U$3,'BY-Demands'!$J$5:$AK$14,MATCH($E194,'BY-Demands'!$I$5:$I$14,0),FALSE)*HLOOKUP(REG_TRA_DEMANDS!$F194,DEMANDS!$H$2:$CL$25,MATCH($E194,DEMANDS!$F$2:$F$25,0),FALSE)/HLOOKUP(2018,DEMANDS!$H$2:$CL$25,MATCH($E194,DEMANDS!$F$2:$F$25,0),FALSE)</f>
        <v>4.6529102661710439E-2</v>
      </c>
      <c r="V194" s="29">
        <f>HLOOKUP(REG_TRA_DEMANDS!V$3,'BY-Demands'!$J$5:$AK$14,MATCH($E194,'BY-Demands'!$I$5:$I$14,0),FALSE)*HLOOKUP(REG_TRA_DEMANDS!$F194,DEMANDS!$H$2:$CL$25,MATCH($E194,DEMANDS!$F$2:$F$25,0),FALSE)/HLOOKUP(2018,DEMANDS!$H$2:$CL$25,MATCH($E194,DEMANDS!$F$2:$F$25,0),FALSE)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W194" s="29">
        <f>HLOOKUP(REG_TRA_DEMANDS!W$3,'BY-Demands'!$J$5:$AK$14,MATCH($E194,'BY-Demands'!$I$5:$I$14,0),FALSE)*HLOOKUP(REG_TRA_DEMANDS!$F194,DEMANDS!$H$2:$CL$25,MATCH($E194,DEMANDS!$F$2:$F$25,0),FALSE)/HLOOKUP(2018,DEMANDS!$H$2:$CL$25,MATCH($E194,DEMANDS!$F$2:$F$25,0),FALSE)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X194" s="29">
        <f>HLOOKUP(REG_TRA_DEMANDS!X$3,'BY-Demands'!$J$5:$AK$14,MATCH($E194,'BY-Demands'!$I$5:$I$14,0),FALSE)*HLOOKUP(REG_TRA_DEMANDS!$F194,DEMANDS!$H$2:$CL$25,MATCH($E194,DEMANDS!$F$2:$F$25,0),FALSE)/HLOOKUP(2018,DEMANDS!$H$2:$CL$25,MATCH($E194,DEMANDS!$F$2:$F$25,0),FALSE)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Y194" s="29">
        <f>HLOOKUP(REG_TRA_DEMANDS!Y$3,'BY-Demands'!$J$5:$AK$14,MATCH($E194,'BY-Demands'!$I$5:$I$14,0),FALSE)*HLOOKUP(REG_TRA_DEMANDS!$F194,DEMANDS!$H$2:$CL$25,MATCH($E194,DEMANDS!$F$2:$F$25,0),FALSE)/HLOOKUP(2018,DEMANDS!$H$2:$CL$25,MATCH($E194,DEMANDS!$F$2:$F$25,0),FALSE)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Z194" s="29">
        <f>HLOOKUP(REG_TRA_DEMANDS!Z$3,'BY-Demands'!$J$5:$AK$14,MATCH($E194,'BY-Demands'!$I$5:$I$14,0),FALSE)*HLOOKUP(REG_TRA_DEMANDS!$F194,DEMANDS!$H$2:$CL$25,MATCH($E194,DEMANDS!$F$2:$F$25,0),FALSE)/HLOOKUP(2018,DEMANDS!$H$2:$CL$25,MATCH($E194,DEMANDS!$F$2:$F$25,0),FALSE)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A194" s="29">
        <f>HLOOKUP(REG_TRA_DEMANDS!AA$3,'BY-Demands'!$J$5:$AK$14,MATCH($E194,'BY-Demands'!$I$5:$I$14,0),FALSE)*HLOOKUP(REG_TRA_DEMANDS!$F194,DEMANDS!$H$2:$CL$25,MATCH($E194,DEMANDS!$F$2:$F$25,0),FALSE)/HLOOKUP(2018,DEMANDS!$H$2:$CL$25,MATCH($E194,DEMANDS!$F$2:$F$25,0),FALSE)</f>
        <v>9.2704554615074527E-5</v>
      </c>
      <c r="AB194" s="29">
        <f>HLOOKUP(REG_TRA_DEMANDS!AB$3,'BY-Demands'!$J$5:$AK$14,MATCH($E194,'BY-Demands'!$I$5:$I$14,0),FALSE)*HLOOKUP(REG_TRA_DEMANDS!$F194,DEMANDS!$H$2:$CL$25,MATCH($E194,DEMANDS!$F$2:$F$25,0),FALSE)/HLOOKUP(2018,DEMANDS!$H$2:$CL$25,MATCH($E194,DEMANDS!$F$2:$F$25,0),FALSE)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C194" s="29">
        <f>HLOOKUP(REG_TRA_DEMANDS!AC$3,'BY-Demands'!$J$5:$AK$14,MATCH($E194,'BY-Demands'!$I$5:$I$14,0),FALSE)*HLOOKUP(REG_TRA_DEMANDS!$F194,DEMANDS!$H$2:$CL$25,MATCH($E194,DEMANDS!$F$2:$F$25,0),FALSE)/HLOOKUP(2018,DEMANDS!$H$2:$CL$25,MATCH($E194,DEMANDS!$F$2:$F$25,0),FALSE)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D194" s="29">
        <f>HLOOKUP(REG_TRA_DEMANDS!AD$3,'BY-Demands'!$J$5:$AK$14,MATCH($E194,'BY-Demands'!$I$5:$I$14,0),FALSE)*HLOOKUP(REG_TRA_DEMANDS!$F194,DEMANDS!$H$2:$CL$25,MATCH($E194,DEMANDS!$F$2:$F$25,0),FALSE)/HLOOKUP(2018,DEMANDS!$H$2:$CL$25,MATCH($E194,DEMANDS!$F$2:$F$25,0),FALSE)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E194" s="29">
        <f>HLOOKUP(REG_TRA_DEMANDS!AE$3,'BY-Demands'!$J$5:$AK$14,MATCH($E194,'BY-Demands'!$I$5:$I$14,0),FALSE)*HLOOKUP(REG_TRA_DEMANDS!$F194,DEMANDS!$H$2:$CL$25,MATCH($E194,DEMANDS!$F$2:$F$25,0),FALSE)/HLOOKUP(2018,DEMANDS!$H$2:$CL$25,MATCH($E194,DEMANDS!$F$2:$F$25,0),FALSE)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F194" s="29">
        <f>HLOOKUP(REG_TRA_DEMANDS!AF$3,'BY-Demands'!$J$5:$AK$14,MATCH($E194,'BY-Demands'!$I$5:$I$14,0),FALSE)*HLOOKUP(REG_TRA_DEMANDS!$F194,DEMANDS!$H$2:$CL$25,MATCH($E194,DEMANDS!$F$2:$F$25,0),FALSE)/HLOOKUP(2018,DEMANDS!$H$2:$CL$25,MATCH($E194,DEMANDS!$F$2:$F$25,0),FALSE)</f>
        <v>0</v>
      </c>
    </row>
    <row r="195" spans="4:32" x14ac:dyDescent="0.25">
      <c r="D195" s="1" t="s">
        <v>8</v>
      </c>
      <c r="E195" s="1" t="str">
        <f>DEMANDS!$F$24</f>
        <v>TAVIDOM</v>
      </c>
      <c r="F195" s="1">
        <v>2022</v>
      </c>
      <c r="G195" s="29">
        <f>HLOOKUP(REG_TRA_DEMANDS!G$3,'BY-Demands'!$J$5:$AK$14,MATCH($E195,'BY-Demands'!$I$5:$I$14,0),FALSE)*HLOOKUP(REG_TRA_DEMANDS!$F195,DEMANDS!$H$2:$CL$25,MATCH($E195,DEMANDS!$F$2:$F$25,0),FALSE)/HLOOKUP(2018,DEMANDS!$H$2:$CL$25,MATCH($E195,DEMANDS!$F$2:$F$25,0),FALSE)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H195" s="10">
        <f>HLOOKUP(REG_TRA_DEMANDS!H$3,'BY-Demands'!$J$5:$AK$14,MATCH($E195,'BY-Demands'!$I$5:$I$14,0),FALSE)*HLOOKUP(REG_TRA_DEMANDS!$F195,DEMANDS!$H$2:$CL$25,MATCH($E195,DEMANDS!$F$2:$F$25,0),FALSE)/HLOOKUP(2018,DEMANDS!$H$2:$CL$25,MATCH($E195,DEMANDS!$F$2:$F$25,0),FALSE)</f>
        <v>0.13395677260860595</v>
      </c>
      <c r="I195" s="29">
        <f>HLOOKUP(REG_TRA_DEMANDS!I$3,'BY-Demands'!$J$5:$AK$14,MATCH($E195,'BY-Demands'!$I$5:$I$14,0),FALSE)*HLOOKUP(REG_TRA_DEMANDS!$F195,DEMANDS!$H$2:$CL$25,MATCH($E195,DEMANDS!$F$2:$F$25,0),FALSE)/HLOOKUP(2018,DEMANDS!$H$2:$CL$25,MATCH($E195,DEMANDS!$F$2:$F$25,0),FALSE)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J195" s="29">
        <f>HLOOKUP(REG_TRA_DEMANDS!J$3,'BY-Demands'!$J$5:$AK$14,MATCH($E195,'BY-Demands'!$I$5:$I$14,0),FALSE)*HLOOKUP(REG_TRA_DEMANDS!$F195,DEMANDS!$H$2:$CL$25,MATCH($E195,DEMANDS!$F$2:$F$25,0),FALSE)/HLOOKUP(2018,DEMANDS!$H$2:$CL$25,MATCH($E195,DEMANDS!$F$2:$F$25,0),FALSE)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K195" s="29">
        <f>HLOOKUP(REG_TRA_DEMANDS!K$3,'BY-Demands'!$J$5:$AK$14,MATCH($E195,'BY-Demands'!$I$5:$I$14,0),FALSE)*HLOOKUP(REG_TRA_DEMANDS!$F195,DEMANDS!$H$2:$CL$25,MATCH($E195,DEMANDS!$F$2:$F$25,0),FALSE)/HLOOKUP(2018,DEMANDS!$H$2:$CL$25,MATCH($E195,DEMANDS!$F$2:$F$25,0),FALSE)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L195" s="29">
        <f>HLOOKUP(REG_TRA_DEMANDS!L$3,'BY-Demands'!$J$5:$AK$14,MATCH($E195,'BY-Demands'!$I$5:$I$14,0),FALSE)*HLOOKUP(REG_TRA_DEMANDS!$F195,DEMANDS!$H$2:$CL$25,MATCH($E195,DEMANDS!$F$2:$F$25,0),FALSE)/HLOOKUP(2018,DEMANDS!$H$2:$CL$25,MATCH($E195,DEMANDS!$F$2:$F$25,0),FALSE)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M195" s="29">
        <f>HLOOKUP(REG_TRA_DEMANDS!M$3,'BY-Demands'!$J$5:$AK$14,MATCH($E195,'BY-Demands'!$I$5:$I$14,0),FALSE)*HLOOKUP(REG_TRA_DEMANDS!$F195,DEMANDS!$H$2:$CL$25,MATCH($E195,DEMANDS!$F$2:$F$25,0),FALSE)/HLOOKUP(2018,DEMANDS!$H$2:$CL$25,MATCH($E195,DEMANDS!$F$2:$F$25,0),FALSE)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N195" s="29">
        <f>HLOOKUP(REG_TRA_DEMANDS!N$3,'BY-Demands'!$J$5:$AK$14,MATCH($E195,'BY-Demands'!$I$5:$I$14,0),FALSE)*HLOOKUP(REG_TRA_DEMANDS!$F195,DEMANDS!$H$2:$CL$25,MATCH($E195,DEMANDS!$F$2:$F$25,0),FALSE)/HLOOKUP(2018,DEMANDS!$H$2:$CL$25,MATCH($E195,DEMANDS!$F$2:$F$25,0),FALSE)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O195" s="29">
        <f>HLOOKUP(REG_TRA_DEMANDS!O$3,'BY-Demands'!$J$5:$AK$14,MATCH($E195,'BY-Demands'!$I$5:$I$14,0),FALSE)*HLOOKUP(REG_TRA_DEMANDS!$F195,DEMANDS!$H$2:$CL$25,MATCH($E195,DEMANDS!$F$2:$F$25,0),FALSE)/HLOOKUP(2018,DEMANDS!$H$2:$CL$25,MATCH($E195,DEMANDS!$F$2:$F$25,0),FALSE)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P195" s="29">
        <f>HLOOKUP(REG_TRA_DEMANDS!P$3,'BY-Demands'!$J$5:$AK$14,MATCH($E195,'BY-Demands'!$I$5:$I$14,0),FALSE)*HLOOKUP(REG_TRA_DEMANDS!$F195,DEMANDS!$H$2:$CL$25,MATCH($E195,DEMANDS!$F$2:$F$25,0),FALSE)/HLOOKUP(2018,DEMANDS!$H$2:$CL$25,MATCH($E195,DEMANDS!$F$2:$F$25,0),FALSE)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Q195" s="29">
        <f>HLOOKUP(REG_TRA_DEMANDS!Q$3,'BY-Demands'!$J$5:$AK$14,MATCH($E195,'BY-Demands'!$I$5:$I$14,0),FALSE)*HLOOKUP(REG_TRA_DEMANDS!$F195,DEMANDS!$H$2:$CL$25,MATCH($E195,DEMANDS!$F$2:$F$25,0),FALSE)/HLOOKUP(2018,DEMANDS!$H$2:$CL$25,MATCH($E195,DEMANDS!$F$2:$F$25,0),FALSE)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R195" s="29">
        <f>HLOOKUP(REG_TRA_DEMANDS!R$3,'BY-Demands'!$J$5:$AK$14,MATCH($E195,'BY-Demands'!$I$5:$I$14,0),FALSE)*HLOOKUP(REG_TRA_DEMANDS!$F195,DEMANDS!$H$2:$CL$25,MATCH($E195,DEMANDS!$F$2:$F$25,0),FALSE)/HLOOKUP(2018,DEMANDS!$H$2:$CL$25,MATCH($E195,DEMANDS!$F$2:$F$25,0),FALSE)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S195" s="10">
        <f>HLOOKUP(REG_TRA_DEMANDS!S$3,'BY-Demands'!$J$5:$AK$14,MATCH($E195,'BY-Demands'!$I$5:$I$14,0),FALSE)*HLOOKUP(REG_TRA_DEMANDS!$F195,DEMANDS!$H$2:$CL$25,MATCH($E195,DEMANDS!$F$2:$F$25,0),FALSE)/HLOOKUP(2018,DEMANDS!$H$2:$CL$25,MATCH($E195,DEMANDS!$F$2:$F$25,0),FALSE)</f>
        <v>4.6779068407982807E-2</v>
      </c>
      <c r="T195" s="10">
        <f>HLOOKUP(REG_TRA_DEMANDS!T$3,'BY-Demands'!$J$5:$AK$14,MATCH($E195,'BY-Demands'!$I$5:$I$14,0),FALSE)*HLOOKUP(REG_TRA_DEMANDS!$F195,DEMANDS!$H$2:$CL$25,MATCH($E195,DEMANDS!$F$2:$F$25,0),FALSE)/HLOOKUP(2018,DEMANDS!$H$2:$CL$25,MATCH($E195,DEMANDS!$F$2:$F$25,0),FALSE)</f>
        <v>4.6352277307537207E-4</v>
      </c>
      <c r="U195" s="10">
        <f>HLOOKUP(REG_TRA_DEMANDS!U$3,'BY-Demands'!$J$5:$AK$14,MATCH($E195,'BY-Demands'!$I$5:$I$14,0),FALSE)*HLOOKUP(REG_TRA_DEMANDS!$F195,DEMANDS!$H$2:$CL$25,MATCH($E195,DEMANDS!$F$2:$F$25,0),FALSE)/HLOOKUP(2018,DEMANDS!$H$2:$CL$25,MATCH($E195,DEMANDS!$F$2:$F$25,0),FALSE)</f>
        <v>4.6529102661710439E-2</v>
      </c>
      <c r="V195" s="29">
        <f>HLOOKUP(REG_TRA_DEMANDS!V$3,'BY-Demands'!$J$5:$AK$14,MATCH($E195,'BY-Demands'!$I$5:$I$14,0),FALSE)*HLOOKUP(REG_TRA_DEMANDS!$F195,DEMANDS!$H$2:$CL$25,MATCH($E195,DEMANDS!$F$2:$F$25,0),FALSE)/HLOOKUP(2018,DEMANDS!$H$2:$CL$25,MATCH($E195,DEMANDS!$F$2:$F$25,0),FALSE)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W195" s="29">
        <f>HLOOKUP(REG_TRA_DEMANDS!W$3,'BY-Demands'!$J$5:$AK$14,MATCH($E195,'BY-Demands'!$I$5:$I$14,0),FALSE)*HLOOKUP(REG_TRA_DEMANDS!$F195,DEMANDS!$H$2:$CL$25,MATCH($E195,DEMANDS!$F$2:$F$25,0),FALSE)/HLOOKUP(2018,DEMANDS!$H$2:$CL$25,MATCH($E195,DEMANDS!$F$2:$F$25,0),FALSE)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X195" s="29">
        <f>HLOOKUP(REG_TRA_DEMANDS!X$3,'BY-Demands'!$J$5:$AK$14,MATCH($E195,'BY-Demands'!$I$5:$I$14,0),FALSE)*HLOOKUP(REG_TRA_DEMANDS!$F195,DEMANDS!$H$2:$CL$25,MATCH($E195,DEMANDS!$F$2:$F$25,0),FALSE)/HLOOKUP(2018,DEMANDS!$H$2:$CL$25,MATCH($E195,DEMANDS!$F$2:$F$25,0),FALSE)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Y195" s="29">
        <f>HLOOKUP(REG_TRA_DEMANDS!Y$3,'BY-Demands'!$J$5:$AK$14,MATCH($E195,'BY-Demands'!$I$5:$I$14,0),FALSE)*HLOOKUP(REG_TRA_DEMANDS!$F195,DEMANDS!$H$2:$CL$25,MATCH($E195,DEMANDS!$F$2:$F$25,0),FALSE)/HLOOKUP(2018,DEMANDS!$H$2:$CL$25,MATCH($E195,DEMANDS!$F$2:$F$25,0),FALSE)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Z195" s="29">
        <f>HLOOKUP(REG_TRA_DEMANDS!Z$3,'BY-Demands'!$J$5:$AK$14,MATCH($E195,'BY-Demands'!$I$5:$I$14,0),FALSE)*HLOOKUP(REG_TRA_DEMANDS!$F195,DEMANDS!$H$2:$CL$25,MATCH($E195,DEMANDS!$F$2:$F$25,0),FALSE)/HLOOKUP(2018,DEMANDS!$H$2:$CL$25,MATCH($E195,DEMANDS!$F$2:$F$25,0),FALSE)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A195" s="29">
        <f>HLOOKUP(REG_TRA_DEMANDS!AA$3,'BY-Demands'!$J$5:$AK$14,MATCH($E195,'BY-Demands'!$I$5:$I$14,0),FALSE)*HLOOKUP(REG_TRA_DEMANDS!$F195,DEMANDS!$H$2:$CL$25,MATCH($E195,DEMANDS!$F$2:$F$25,0),FALSE)/HLOOKUP(2018,DEMANDS!$H$2:$CL$25,MATCH($E195,DEMANDS!$F$2:$F$25,0),FALSE)</f>
        <v>9.2704554615074527E-5</v>
      </c>
      <c r="AB195" s="29">
        <f>HLOOKUP(REG_TRA_DEMANDS!AB$3,'BY-Demands'!$J$5:$AK$14,MATCH($E195,'BY-Demands'!$I$5:$I$14,0),FALSE)*HLOOKUP(REG_TRA_DEMANDS!$F195,DEMANDS!$H$2:$CL$25,MATCH($E195,DEMANDS!$F$2:$F$25,0),FALSE)/HLOOKUP(2018,DEMANDS!$H$2:$CL$25,MATCH($E195,DEMANDS!$F$2:$F$25,0),FALSE)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C195" s="29">
        <f>HLOOKUP(REG_TRA_DEMANDS!AC$3,'BY-Demands'!$J$5:$AK$14,MATCH($E195,'BY-Demands'!$I$5:$I$14,0),FALSE)*HLOOKUP(REG_TRA_DEMANDS!$F195,DEMANDS!$H$2:$CL$25,MATCH($E195,DEMANDS!$F$2:$F$25,0),FALSE)/HLOOKUP(2018,DEMANDS!$H$2:$CL$25,MATCH($E195,DEMANDS!$F$2:$F$25,0),FALSE)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D195" s="29">
        <f>HLOOKUP(REG_TRA_DEMANDS!AD$3,'BY-Demands'!$J$5:$AK$14,MATCH($E195,'BY-Demands'!$I$5:$I$14,0),FALSE)*HLOOKUP(REG_TRA_DEMANDS!$F195,DEMANDS!$H$2:$CL$25,MATCH($E195,DEMANDS!$F$2:$F$25,0),FALSE)/HLOOKUP(2018,DEMANDS!$H$2:$CL$25,MATCH($E195,DEMANDS!$F$2:$F$25,0),FALSE)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E195" s="29">
        <f>HLOOKUP(REG_TRA_DEMANDS!AE$3,'BY-Demands'!$J$5:$AK$14,MATCH($E195,'BY-Demands'!$I$5:$I$14,0),FALSE)*HLOOKUP(REG_TRA_DEMANDS!$F195,DEMANDS!$H$2:$CL$25,MATCH($E195,DEMANDS!$F$2:$F$25,0),FALSE)/HLOOKUP(2018,DEMANDS!$H$2:$CL$25,MATCH($E195,DEMANDS!$F$2:$F$25,0),FALSE)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F195" s="29">
        <f>HLOOKUP(REG_TRA_DEMANDS!AF$3,'BY-Demands'!$J$5:$AK$14,MATCH($E195,'BY-Demands'!$I$5:$I$14,0),FALSE)*HLOOKUP(REG_TRA_DEMANDS!$F195,DEMANDS!$H$2:$CL$25,MATCH($E195,DEMANDS!$F$2:$F$25,0),FALSE)/HLOOKUP(2018,DEMANDS!$H$2:$CL$25,MATCH($E195,DEMANDS!$F$2:$F$25,0),FALSE)</f>
        <v>0</v>
      </c>
    </row>
    <row r="196" spans="4:32" x14ac:dyDescent="0.25">
      <c r="D196" s="1" t="s">
        <v>8</v>
      </c>
      <c r="E196" s="1" t="str">
        <f>DEMANDS!$F$24</f>
        <v>TAVIDOM</v>
      </c>
      <c r="F196" s="1">
        <v>2023</v>
      </c>
      <c r="G196" s="29">
        <f>HLOOKUP(REG_TRA_DEMANDS!G$3,'BY-Demands'!$J$5:$AK$14,MATCH($E196,'BY-Demands'!$I$5:$I$14,0),FALSE)*HLOOKUP(REG_TRA_DEMANDS!$F196,DEMANDS!$H$2:$CL$25,MATCH($E196,DEMANDS!$F$2:$F$25,0),FALSE)/HLOOKUP(2018,DEMANDS!$H$2:$CL$25,MATCH($E196,DEMANDS!$F$2:$F$25,0),FALSE)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H196" s="10">
        <f>HLOOKUP(REG_TRA_DEMANDS!H$3,'BY-Demands'!$J$5:$AK$14,MATCH($E196,'BY-Demands'!$I$5:$I$14,0),FALSE)*HLOOKUP(REG_TRA_DEMANDS!$F196,DEMANDS!$H$2:$CL$25,MATCH($E196,DEMANDS!$F$2:$F$25,0),FALSE)/HLOOKUP(2018,DEMANDS!$H$2:$CL$25,MATCH($E196,DEMANDS!$F$2:$F$25,0),FALSE)</f>
        <v>0.13395677260860595</v>
      </c>
      <c r="I196" s="29">
        <f>HLOOKUP(REG_TRA_DEMANDS!I$3,'BY-Demands'!$J$5:$AK$14,MATCH($E196,'BY-Demands'!$I$5:$I$14,0),FALSE)*HLOOKUP(REG_TRA_DEMANDS!$F196,DEMANDS!$H$2:$CL$25,MATCH($E196,DEMANDS!$F$2:$F$25,0),FALSE)/HLOOKUP(2018,DEMANDS!$H$2:$CL$25,MATCH($E196,DEMANDS!$F$2:$F$25,0),FALSE)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J196" s="29">
        <f>HLOOKUP(REG_TRA_DEMANDS!J$3,'BY-Demands'!$J$5:$AK$14,MATCH($E196,'BY-Demands'!$I$5:$I$14,0),FALSE)*HLOOKUP(REG_TRA_DEMANDS!$F196,DEMANDS!$H$2:$CL$25,MATCH($E196,DEMANDS!$F$2:$F$25,0),FALSE)/HLOOKUP(2018,DEMANDS!$H$2:$CL$25,MATCH($E196,DEMANDS!$F$2:$F$25,0),FALSE)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K196" s="29">
        <f>HLOOKUP(REG_TRA_DEMANDS!K$3,'BY-Demands'!$J$5:$AK$14,MATCH($E196,'BY-Demands'!$I$5:$I$14,0),FALSE)*HLOOKUP(REG_TRA_DEMANDS!$F196,DEMANDS!$H$2:$CL$25,MATCH($E196,DEMANDS!$F$2:$F$25,0),FALSE)/HLOOKUP(2018,DEMANDS!$H$2:$CL$25,MATCH($E196,DEMANDS!$F$2:$F$25,0),FALSE)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L196" s="29">
        <f>HLOOKUP(REG_TRA_DEMANDS!L$3,'BY-Demands'!$J$5:$AK$14,MATCH($E196,'BY-Demands'!$I$5:$I$14,0),FALSE)*HLOOKUP(REG_TRA_DEMANDS!$F196,DEMANDS!$H$2:$CL$25,MATCH($E196,DEMANDS!$F$2:$F$25,0),FALSE)/HLOOKUP(2018,DEMANDS!$H$2:$CL$25,MATCH($E196,DEMANDS!$F$2:$F$25,0),FALSE)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M196" s="29">
        <f>HLOOKUP(REG_TRA_DEMANDS!M$3,'BY-Demands'!$J$5:$AK$14,MATCH($E196,'BY-Demands'!$I$5:$I$14,0),FALSE)*HLOOKUP(REG_TRA_DEMANDS!$F196,DEMANDS!$H$2:$CL$25,MATCH($E196,DEMANDS!$F$2:$F$25,0),FALSE)/HLOOKUP(2018,DEMANDS!$H$2:$CL$25,MATCH($E196,DEMANDS!$F$2:$F$25,0),FALSE)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N196" s="29">
        <f>HLOOKUP(REG_TRA_DEMANDS!N$3,'BY-Demands'!$J$5:$AK$14,MATCH($E196,'BY-Demands'!$I$5:$I$14,0),FALSE)*HLOOKUP(REG_TRA_DEMANDS!$F196,DEMANDS!$H$2:$CL$25,MATCH($E196,DEMANDS!$F$2:$F$25,0),FALSE)/HLOOKUP(2018,DEMANDS!$H$2:$CL$25,MATCH($E196,DEMANDS!$F$2:$F$25,0),FALSE)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O196" s="29">
        <f>HLOOKUP(REG_TRA_DEMANDS!O$3,'BY-Demands'!$J$5:$AK$14,MATCH($E196,'BY-Demands'!$I$5:$I$14,0),FALSE)*HLOOKUP(REG_TRA_DEMANDS!$F196,DEMANDS!$H$2:$CL$25,MATCH($E196,DEMANDS!$F$2:$F$25,0),FALSE)/HLOOKUP(2018,DEMANDS!$H$2:$CL$25,MATCH($E196,DEMANDS!$F$2:$F$25,0),FALSE)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P196" s="29">
        <f>HLOOKUP(REG_TRA_DEMANDS!P$3,'BY-Demands'!$J$5:$AK$14,MATCH($E196,'BY-Demands'!$I$5:$I$14,0),FALSE)*HLOOKUP(REG_TRA_DEMANDS!$F196,DEMANDS!$H$2:$CL$25,MATCH($E196,DEMANDS!$F$2:$F$25,0),FALSE)/HLOOKUP(2018,DEMANDS!$H$2:$CL$25,MATCH($E196,DEMANDS!$F$2:$F$25,0),FALSE)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Q196" s="29">
        <f>HLOOKUP(REG_TRA_DEMANDS!Q$3,'BY-Demands'!$J$5:$AK$14,MATCH($E196,'BY-Demands'!$I$5:$I$14,0),FALSE)*HLOOKUP(REG_TRA_DEMANDS!$F196,DEMANDS!$H$2:$CL$25,MATCH($E196,DEMANDS!$F$2:$F$25,0),FALSE)/HLOOKUP(2018,DEMANDS!$H$2:$CL$25,MATCH($E196,DEMANDS!$F$2:$F$25,0),FALSE)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R196" s="29">
        <f>HLOOKUP(REG_TRA_DEMANDS!R$3,'BY-Demands'!$J$5:$AK$14,MATCH($E196,'BY-Demands'!$I$5:$I$14,0),FALSE)*HLOOKUP(REG_TRA_DEMANDS!$F196,DEMANDS!$H$2:$CL$25,MATCH($E196,DEMANDS!$F$2:$F$25,0),FALSE)/HLOOKUP(2018,DEMANDS!$H$2:$CL$25,MATCH($E196,DEMANDS!$F$2:$F$25,0),FALSE)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S196" s="10">
        <f>HLOOKUP(REG_TRA_DEMANDS!S$3,'BY-Demands'!$J$5:$AK$14,MATCH($E196,'BY-Demands'!$I$5:$I$14,0),FALSE)*HLOOKUP(REG_TRA_DEMANDS!$F196,DEMANDS!$H$2:$CL$25,MATCH($E196,DEMANDS!$F$2:$F$25,0),FALSE)/HLOOKUP(2018,DEMANDS!$H$2:$CL$25,MATCH($E196,DEMANDS!$F$2:$F$25,0),FALSE)</f>
        <v>4.6779068407982807E-2</v>
      </c>
      <c r="T196" s="10">
        <f>HLOOKUP(REG_TRA_DEMANDS!T$3,'BY-Demands'!$J$5:$AK$14,MATCH($E196,'BY-Demands'!$I$5:$I$14,0),FALSE)*HLOOKUP(REG_TRA_DEMANDS!$F196,DEMANDS!$H$2:$CL$25,MATCH($E196,DEMANDS!$F$2:$F$25,0),FALSE)/HLOOKUP(2018,DEMANDS!$H$2:$CL$25,MATCH($E196,DEMANDS!$F$2:$F$25,0),FALSE)</f>
        <v>4.6352277307537207E-4</v>
      </c>
      <c r="U196" s="10">
        <f>HLOOKUP(REG_TRA_DEMANDS!U$3,'BY-Demands'!$J$5:$AK$14,MATCH($E196,'BY-Demands'!$I$5:$I$14,0),FALSE)*HLOOKUP(REG_TRA_DEMANDS!$F196,DEMANDS!$H$2:$CL$25,MATCH($E196,DEMANDS!$F$2:$F$25,0),FALSE)/HLOOKUP(2018,DEMANDS!$H$2:$CL$25,MATCH($E196,DEMANDS!$F$2:$F$25,0),FALSE)</f>
        <v>4.6529102661710439E-2</v>
      </c>
      <c r="V196" s="29">
        <f>HLOOKUP(REG_TRA_DEMANDS!V$3,'BY-Demands'!$J$5:$AK$14,MATCH($E196,'BY-Demands'!$I$5:$I$14,0),FALSE)*HLOOKUP(REG_TRA_DEMANDS!$F196,DEMANDS!$H$2:$CL$25,MATCH($E196,DEMANDS!$F$2:$F$25,0),FALSE)/HLOOKUP(2018,DEMANDS!$H$2:$CL$25,MATCH($E196,DEMANDS!$F$2:$F$25,0),FALSE)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W196" s="29">
        <f>HLOOKUP(REG_TRA_DEMANDS!W$3,'BY-Demands'!$J$5:$AK$14,MATCH($E196,'BY-Demands'!$I$5:$I$14,0),FALSE)*HLOOKUP(REG_TRA_DEMANDS!$F196,DEMANDS!$H$2:$CL$25,MATCH($E196,DEMANDS!$F$2:$F$25,0),FALSE)/HLOOKUP(2018,DEMANDS!$H$2:$CL$25,MATCH($E196,DEMANDS!$F$2:$F$25,0),FALSE)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X196" s="29">
        <f>HLOOKUP(REG_TRA_DEMANDS!X$3,'BY-Demands'!$J$5:$AK$14,MATCH($E196,'BY-Demands'!$I$5:$I$14,0),FALSE)*HLOOKUP(REG_TRA_DEMANDS!$F196,DEMANDS!$H$2:$CL$25,MATCH($E196,DEMANDS!$F$2:$F$25,0),FALSE)/HLOOKUP(2018,DEMANDS!$H$2:$CL$25,MATCH($E196,DEMANDS!$F$2:$F$25,0),FALSE)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Y196" s="29">
        <f>HLOOKUP(REG_TRA_DEMANDS!Y$3,'BY-Demands'!$J$5:$AK$14,MATCH($E196,'BY-Demands'!$I$5:$I$14,0),FALSE)*HLOOKUP(REG_TRA_DEMANDS!$F196,DEMANDS!$H$2:$CL$25,MATCH($E196,DEMANDS!$F$2:$F$25,0),FALSE)/HLOOKUP(2018,DEMANDS!$H$2:$CL$25,MATCH($E196,DEMANDS!$F$2:$F$25,0),FALSE)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Z196" s="29">
        <f>HLOOKUP(REG_TRA_DEMANDS!Z$3,'BY-Demands'!$J$5:$AK$14,MATCH($E196,'BY-Demands'!$I$5:$I$14,0),FALSE)*HLOOKUP(REG_TRA_DEMANDS!$F196,DEMANDS!$H$2:$CL$25,MATCH($E196,DEMANDS!$F$2:$F$25,0),FALSE)/HLOOKUP(2018,DEMANDS!$H$2:$CL$25,MATCH($E196,DEMANDS!$F$2:$F$25,0),FALSE)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A196" s="29">
        <f>HLOOKUP(REG_TRA_DEMANDS!AA$3,'BY-Demands'!$J$5:$AK$14,MATCH($E196,'BY-Demands'!$I$5:$I$14,0),FALSE)*HLOOKUP(REG_TRA_DEMANDS!$F196,DEMANDS!$H$2:$CL$25,MATCH($E196,DEMANDS!$F$2:$F$25,0),FALSE)/HLOOKUP(2018,DEMANDS!$H$2:$CL$25,MATCH($E196,DEMANDS!$F$2:$F$25,0),FALSE)</f>
        <v>9.2704554615074527E-5</v>
      </c>
      <c r="AB196" s="29">
        <f>HLOOKUP(REG_TRA_DEMANDS!AB$3,'BY-Demands'!$J$5:$AK$14,MATCH($E196,'BY-Demands'!$I$5:$I$14,0),FALSE)*HLOOKUP(REG_TRA_DEMANDS!$F196,DEMANDS!$H$2:$CL$25,MATCH($E196,DEMANDS!$F$2:$F$25,0),FALSE)/HLOOKUP(2018,DEMANDS!$H$2:$CL$25,MATCH($E196,DEMANDS!$F$2:$F$25,0),FALSE)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C196" s="29">
        <f>HLOOKUP(REG_TRA_DEMANDS!AC$3,'BY-Demands'!$J$5:$AK$14,MATCH($E196,'BY-Demands'!$I$5:$I$14,0),FALSE)*HLOOKUP(REG_TRA_DEMANDS!$F196,DEMANDS!$H$2:$CL$25,MATCH($E196,DEMANDS!$F$2:$F$25,0),FALSE)/HLOOKUP(2018,DEMANDS!$H$2:$CL$25,MATCH($E196,DEMANDS!$F$2:$F$25,0),FALSE)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D196" s="29">
        <f>HLOOKUP(REG_TRA_DEMANDS!AD$3,'BY-Demands'!$J$5:$AK$14,MATCH($E196,'BY-Demands'!$I$5:$I$14,0),FALSE)*HLOOKUP(REG_TRA_DEMANDS!$F196,DEMANDS!$H$2:$CL$25,MATCH($E196,DEMANDS!$F$2:$F$25,0),FALSE)/HLOOKUP(2018,DEMANDS!$H$2:$CL$25,MATCH($E196,DEMANDS!$F$2:$F$25,0),FALSE)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E196" s="29">
        <f>HLOOKUP(REG_TRA_DEMANDS!AE$3,'BY-Demands'!$J$5:$AK$14,MATCH($E196,'BY-Demands'!$I$5:$I$14,0),FALSE)*HLOOKUP(REG_TRA_DEMANDS!$F196,DEMANDS!$H$2:$CL$25,MATCH($E196,DEMANDS!$F$2:$F$25,0),FALSE)/HLOOKUP(2018,DEMANDS!$H$2:$CL$25,MATCH($E196,DEMANDS!$F$2:$F$25,0),FALSE)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F196" s="29">
        <f>HLOOKUP(REG_TRA_DEMANDS!AF$3,'BY-Demands'!$J$5:$AK$14,MATCH($E196,'BY-Demands'!$I$5:$I$14,0),FALSE)*HLOOKUP(REG_TRA_DEMANDS!$F196,DEMANDS!$H$2:$CL$25,MATCH($E196,DEMANDS!$F$2:$F$25,0),FALSE)/HLOOKUP(2018,DEMANDS!$H$2:$CL$25,MATCH($E196,DEMANDS!$F$2:$F$25,0),FALSE)</f>
        <v>0</v>
      </c>
    </row>
    <row r="197" spans="4:32" x14ac:dyDescent="0.25">
      <c r="D197" s="1" t="s">
        <v>8</v>
      </c>
      <c r="E197" s="1" t="str">
        <f>DEMANDS!$F$24</f>
        <v>TAVIDOM</v>
      </c>
      <c r="F197" s="1">
        <v>2024</v>
      </c>
      <c r="G197" s="29">
        <f>HLOOKUP(REG_TRA_DEMANDS!G$3,'BY-Demands'!$J$5:$AK$14,MATCH($E197,'BY-Demands'!$I$5:$I$14,0),FALSE)*HLOOKUP(REG_TRA_DEMANDS!$F197,DEMANDS!$H$2:$CL$25,MATCH($E197,DEMANDS!$F$2:$F$25,0),FALSE)/HLOOKUP(2018,DEMANDS!$H$2:$CL$25,MATCH($E197,DEMANDS!$F$2:$F$25,0),FALSE)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H197" s="10">
        <f>HLOOKUP(REG_TRA_DEMANDS!H$3,'BY-Demands'!$J$5:$AK$14,MATCH($E197,'BY-Demands'!$I$5:$I$14,0),FALSE)*HLOOKUP(REG_TRA_DEMANDS!$F197,DEMANDS!$H$2:$CL$25,MATCH($E197,DEMANDS!$F$2:$F$25,0),FALSE)/HLOOKUP(2018,DEMANDS!$H$2:$CL$25,MATCH($E197,DEMANDS!$F$2:$F$25,0),FALSE)</f>
        <v>0.13395677260860595</v>
      </c>
      <c r="I197" s="29">
        <f>HLOOKUP(REG_TRA_DEMANDS!I$3,'BY-Demands'!$J$5:$AK$14,MATCH($E197,'BY-Demands'!$I$5:$I$14,0),FALSE)*HLOOKUP(REG_TRA_DEMANDS!$F197,DEMANDS!$H$2:$CL$25,MATCH($E197,DEMANDS!$F$2:$F$25,0),FALSE)/HLOOKUP(2018,DEMANDS!$H$2:$CL$25,MATCH($E197,DEMANDS!$F$2:$F$25,0),FALSE)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J197" s="29">
        <f>HLOOKUP(REG_TRA_DEMANDS!J$3,'BY-Demands'!$J$5:$AK$14,MATCH($E197,'BY-Demands'!$I$5:$I$14,0),FALSE)*HLOOKUP(REG_TRA_DEMANDS!$F197,DEMANDS!$H$2:$CL$25,MATCH($E197,DEMANDS!$F$2:$F$25,0),FALSE)/HLOOKUP(2018,DEMANDS!$H$2:$CL$25,MATCH($E197,DEMANDS!$F$2:$F$25,0),FALSE)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K197" s="29">
        <f>HLOOKUP(REG_TRA_DEMANDS!K$3,'BY-Demands'!$J$5:$AK$14,MATCH($E197,'BY-Demands'!$I$5:$I$14,0),FALSE)*HLOOKUP(REG_TRA_DEMANDS!$F197,DEMANDS!$H$2:$CL$25,MATCH($E197,DEMANDS!$F$2:$F$25,0),FALSE)/HLOOKUP(2018,DEMANDS!$H$2:$CL$25,MATCH($E197,DEMANDS!$F$2:$F$25,0),FALSE)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L197" s="29">
        <f>HLOOKUP(REG_TRA_DEMANDS!L$3,'BY-Demands'!$J$5:$AK$14,MATCH($E197,'BY-Demands'!$I$5:$I$14,0),FALSE)*HLOOKUP(REG_TRA_DEMANDS!$F197,DEMANDS!$H$2:$CL$25,MATCH($E197,DEMANDS!$F$2:$F$25,0),FALSE)/HLOOKUP(2018,DEMANDS!$H$2:$CL$25,MATCH($E197,DEMANDS!$F$2:$F$25,0),FALSE)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M197" s="29">
        <f>HLOOKUP(REG_TRA_DEMANDS!M$3,'BY-Demands'!$J$5:$AK$14,MATCH($E197,'BY-Demands'!$I$5:$I$14,0),FALSE)*HLOOKUP(REG_TRA_DEMANDS!$F197,DEMANDS!$H$2:$CL$25,MATCH($E197,DEMANDS!$F$2:$F$25,0),FALSE)/HLOOKUP(2018,DEMANDS!$H$2:$CL$25,MATCH($E197,DEMANDS!$F$2:$F$25,0),FALSE)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N197" s="29">
        <f>HLOOKUP(REG_TRA_DEMANDS!N$3,'BY-Demands'!$J$5:$AK$14,MATCH($E197,'BY-Demands'!$I$5:$I$14,0),FALSE)*HLOOKUP(REG_TRA_DEMANDS!$F197,DEMANDS!$H$2:$CL$25,MATCH($E197,DEMANDS!$F$2:$F$25,0),FALSE)/HLOOKUP(2018,DEMANDS!$H$2:$CL$25,MATCH($E197,DEMANDS!$F$2:$F$25,0),FALSE)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O197" s="29">
        <f>HLOOKUP(REG_TRA_DEMANDS!O$3,'BY-Demands'!$J$5:$AK$14,MATCH($E197,'BY-Demands'!$I$5:$I$14,0),FALSE)*HLOOKUP(REG_TRA_DEMANDS!$F197,DEMANDS!$H$2:$CL$25,MATCH($E197,DEMANDS!$F$2:$F$25,0),FALSE)/HLOOKUP(2018,DEMANDS!$H$2:$CL$25,MATCH($E197,DEMANDS!$F$2:$F$25,0),FALSE)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P197" s="29">
        <f>HLOOKUP(REG_TRA_DEMANDS!P$3,'BY-Demands'!$J$5:$AK$14,MATCH($E197,'BY-Demands'!$I$5:$I$14,0),FALSE)*HLOOKUP(REG_TRA_DEMANDS!$F197,DEMANDS!$H$2:$CL$25,MATCH($E197,DEMANDS!$F$2:$F$25,0),FALSE)/HLOOKUP(2018,DEMANDS!$H$2:$CL$25,MATCH($E197,DEMANDS!$F$2:$F$25,0),FALSE)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Q197" s="29">
        <f>HLOOKUP(REG_TRA_DEMANDS!Q$3,'BY-Demands'!$J$5:$AK$14,MATCH($E197,'BY-Demands'!$I$5:$I$14,0),FALSE)*HLOOKUP(REG_TRA_DEMANDS!$F197,DEMANDS!$H$2:$CL$25,MATCH($E197,DEMANDS!$F$2:$F$25,0),FALSE)/HLOOKUP(2018,DEMANDS!$H$2:$CL$25,MATCH($E197,DEMANDS!$F$2:$F$25,0),FALSE)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R197" s="29">
        <f>HLOOKUP(REG_TRA_DEMANDS!R$3,'BY-Demands'!$J$5:$AK$14,MATCH($E197,'BY-Demands'!$I$5:$I$14,0),FALSE)*HLOOKUP(REG_TRA_DEMANDS!$F197,DEMANDS!$H$2:$CL$25,MATCH($E197,DEMANDS!$F$2:$F$25,0),FALSE)/HLOOKUP(2018,DEMANDS!$H$2:$CL$25,MATCH($E197,DEMANDS!$F$2:$F$25,0),FALSE)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S197" s="10">
        <f>HLOOKUP(REG_TRA_DEMANDS!S$3,'BY-Demands'!$J$5:$AK$14,MATCH($E197,'BY-Demands'!$I$5:$I$14,0),FALSE)*HLOOKUP(REG_TRA_DEMANDS!$F197,DEMANDS!$H$2:$CL$25,MATCH($E197,DEMANDS!$F$2:$F$25,0),FALSE)/HLOOKUP(2018,DEMANDS!$H$2:$CL$25,MATCH($E197,DEMANDS!$F$2:$F$25,0),FALSE)</f>
        <v>4.6779068407982807E-2</v>
      </c>
      <c r="T197" s="10">
        <f>HLOOKUP(REG_TRA_DEMANDS!T$3,'BY-Demands'!$J$5:$AK$14,MATCH($E197,'BY-Demands'!$I$5:$I$14,0),FALSE)*HLOOKUP(REG_TRA_DEMANDS!$F197,DEMANDS!$H$2:$CL$25,MATCH($E197,DEMANDS!$F$2:$F$25,0),FALSE)/HLOOKUP(2018,DEMANDS!$H$2:$CL$25,MATCH($E197,DEMANDS!$F$2:$F$25,0),FALSE)</f>
        <v>4.6352277307537207E-4</v>
      </c>
      <c r="U197" s="10">
        <f>HLOOKUP(REG_TRA_DEMANDS!U$3,'BY-Demands'!$J$5:$AK$14,MATCH($E197,'BY-Demands'!$I$5:$I$14,0),FALSE)*HLOOKUP(REG_TRA_DEMANDS!$F197,DEMANDS!$H$2:$CL$25,MATCH($E197,DEMANDS!$F$2:$F$25,0),FALSE)/HLOOKUP(2018,DEMANDS!$H$2:$CL$25,MATCH($E197,DEMANDS!$F$2:$F$25,0),FALSE)</f>
        <v>4.6529102661710439E-2</v>
      </c>
      <c r="V197" s="29">
        <f>HLOOKUP(REG_TRA_DEMANDS!V$3,'BY-Demands'!$J$5:$AK$14,MATCH($E197,'BY-Demands'!$I$5:$I$14,0),FALSE)*HLOOKUP(REG_TRA_DEMANDS!$F197,DEMANDS!$H$2:$CL$25,MATCH($E197,DEMANDS!$F$2:$F$25,0),FALSE)/HLOOKUP(2018,DEMANDS!$H$2:$CL$25,MATCH($E197,DEMANDS!$F$2:$F$25,0),FALSE)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W197" s="29">
        <f>HLOOKUP(REG_TRA_DEMANDS!W$3,'BY-Demands'!$J$5:$AK$14,MATCH($E197,'BY-Demands'!$I$5:$I$14,0),FALSE)*HLOOKUP(REG_TRA_DEMANDS!$F197,DEMANDS!$H$2:$CL$25,MATCH($E197,DEMANDS!$F$2:$F$25,0),FALSE)/HLOOKUP(2018,DEMANDS!$H$2:$CL$25,MATCH($E197,DEMANDS!$F$2:$F$25,0),FALSE)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X197" s="29">
        <f>HLOOKUP(REG_TRA_DEMANDS!X$3,'BY-Demands'!$J$5:$AK$14,MATCH($E197,'BY-Demands'!$I$5:$I$14,0),FALSE)*HLOOKUP(REG_TRA_DEMANDS!$F197,DEMANDS!$H$2:$CL$25,MATCH($E197,DEMANDS!$F$2:$F$25,0),FALSE)/HLOOKUP(2018,DEMANDS!$H$2:$CL$25,MATCH($E197,DEMANDS!$F$2:$F$25,0),FALSE)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Y197" s="29">
        <f>HLOOKUP(REG_TRA_DEMANDS!Y$3,'BY-Demands'!$J$5:$AK$14,MATCH($E197,'BY-Demands'!$I$5:$I$14,0),FALSE)*HLOOKUP(REG_TRA_DEMANDS!$F197,DEMANDS!$H$2:$CL$25,MATCH($E197,DEMANDS!$F$2:$F$25,0),FALSE)/HLOOKUP(2018,DEMANDS!$H$2:$CL$25,MATCH($E197,DEMANDS!$F$2:$F$25,0),FALSE)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Z197" s="29">
        <f>HLOOKUP(REG_TRA_DEMANDS!Z$3,'BY-Demands'!$J$5:$AK$14,MATCH($E197,'BY-Demands'!$I$5:$I$14,0),FALSE)*HLOOKUP(REG_TRA_DEMANDS!$F197,DEMANDS!$H$2:$CL$25,MATCH($E197,DEMANDS!$F$2:$F$25,0),FALSE)/HLOOKUP(2018,DEMANDS!$H$2:$CL$25,MATCH($E197,DEMANDS!$F$2:$F$25,0),FALSE)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A197" s="29">
        <f>HLOOKUP(REG_TRA_DEMANDS!AA$3,'BY-Demands'!$J$5:$AK$14,MATCH($E197,'BY-Demands'!$I$5:$I$14,0),FALSE)*HLOOKUP(REG_TRA_DEMANDS!$F197,DEMANDS!$H$2:$CL$25,MATCH($E197,DEMANDS!$F$2:$F$25,0),FALSE)/HLOOKUP(2018,DEMANDS!$H$2:$CL$25,MATCH($E197,DEMANDS!$F$2:$F$25,0),FALSE)</f>
        <v>9.2704554615074527E-5</v>
      </c>
      <c r="AB197" s="29">
        <f>HLOOKUP(REG_TRA_DEMANDS!AB$3,'BY-Demands'!$J$5:$AK$14,MATCH($E197,'BY-Demands'!$I$5:$I$14,0),FALSE)*HLOOKUP(REG_TRA_DEMANDS!$F197,DEMANDS!$H$2:$CL$25,MATCH($E197,DEMANDS!$F$2:$F$25,0),FALSE)/HLOOKUP(2018,DEMANDS!$H$2:$CL$25,MATCH($E197,DEMANDS!$F$2:$F$25,0),FALSE)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C197" s="29">
        <f>HLOOKUP(REG_TRA_DEMANDS!AC$3,'BY-Demands'!$J$5:$AK$14,MATCH($E197,'BY-Demands'!$I$5:$I$14,0),FALSE)*HLOOKUP(REG_TRA_DEMANDS!$F197,DEMANDS!$H$2:$CL$25,MATCH($E197,DEMANDS!$F$2:$F$25,0),FALSE)/HLOOKUP(2018,DEMANDS!$H$2:$CL$25,MATCH($E197,DEMANDS!$F$2:$F$25,0),FALSE)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D197" s="29">
        <f>HLOOKUP(REG_TRA_DEMANDS!AD$3,'BY-Demands'!$J$5:$AK$14,MATCH($E197,'BY-Demands'!$I$5:$I$14,0),FALSE)*HLOOKUP(REG_TRA_DEMANDS!$F197,DEMANDS!$H$2:$CL$25,MATCH($E197,DEMANDS!$F$2:$F$25,0),FALSE)/HLOOKUP(2018,DEMANDS!$H$2:$CL$25,MATCH($E197,DEMANDS!$F$2:$F$25,0),FALSE)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E197" s="29">
        <f>HLOOKUP(REG_TRA_DEMANDS!AE$3,'BY-Demands'!$J$5:$AK$14,MATCH($E197,'BY-Demands'!$I$5:$I$14,0),FALSE)*HLOOKUP(REG_TRA_DEMANDS!$F197,DEMANDS!$H$2:$CL$25,MATCH($E197,DEMANDS!$F$2:$F$25,0),FALSE)/HLOOKUP(2018,DEMANDS!$H$2:$CL$25,MATCH($E197,DEMANDS!$F$2:$F$25,0),FALSE)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F197" s="29">
        <f>HLOOKUP(REG_TRA_DEMANDS!AF$3,'BY-Demands'!$J$5:$AK$14,MATCH($E197,'BY-Demands'!$I$5:$I$14,0),FALSE)*HLOOKUP(REG_TRA_DEMANDS!$F197,DEMANDS!$H$2:$CL$25,MATCH($E197,DEMANDS!$F$2:$F$25,0),FALSE)/HLOOKUP(2018,DEMANDS!$H$2:$CL$25,MATCH($E197,DEMANDS!$F$2:$F$25,0),FALSE)</f>
        <v>0</v>
      </c>
    </row>
    <row r="198" spans="4:32" x14ac:dyDescent="0.25">
      <c r="D198" s="1" t="s">
        <v>8</v>
      </c>
      <c r="E198" s="1" t="str">
        <f>DEMANDS!$F$24</f>
        <v>TAVIDOM</v>
      </c>
      <c r="F198" s="1">
        <v>2025</v>
      </c>
      <c r="G198" s="29">
        <f>HLOOKUP(REG_TRA_DEMANDS!G$3,'BY-Demands'!$J$5:$AK$14,MATCH($E198,'BY-Demands'!$I$5:$I$14,0),FALSE)*HLOOKUP(REG_TRA_DEMANDS!$F198,DEMANDS!$H$2:$CL$25,MATCH($E198,DEMANDS!$F$2:$F$25,0),FALSE)/HLOOKUP(2018,DEMANDS!$H$2:$CL$25,MATCH($E198,DEMANDS!$F$2:$F$25,0),FALSE)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H198" s="10">
        <f>HLOOKUP(REG_TRA_DEMANDS!H$3,'BY-Demands'!$J$5:$AK$14,MATCH($E198,'BY-Demands'!$I$5:$I$14,0),FALSE)*HLOOKUP(REG_TRA_DEMANDS!$F198,DEMANDS!$H$2:$CL$25,MATCH($E198,DEMANDS!$F$2:$F$25,0),FALSE)/HLOOKUP(2018,DEMANDS!$H$2:$CL$25,MATCH($E198,DEMANDS!$F$2:$F$25,0),FALSE)</f>
        <v>0.13395677260860595</v>
      </c>
      <c r="I198" s="29">
        <f>HLOOKUP(REG_TRA_DEMANDS!I$3,'BY-Demands'!$J$5:$AK$14,MATCH($E198,'BY-Demands'!$I$5:$I$14,0),FALSE)*HLOOKUP(REG_TRA_DEMANDS!$F198,DEMANDS!$H$2:$CL$25,MATCH($E198,DEMANDS!$F$2:$F$25,0),FALSE)/HLOOKUP(2018,DEMANDS!$H$2:$CL$25,MATCH($E198,DEMANDS!$F$2:$F$25,0),FALSE)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J198" s="29">
        <f>HLOOKUP(REG_TRA_DEMANDS!J$3,'BY-Demands'!$J$5:$AK$14,MATCH($E198,'BY-Demands'!$I$5:$I$14,0),FALSE)*HLOOKUP(REG_TRA_DEMANDS!$F198,DEMANDS!$H$2:$CL$25,MATCH($E198,DEMANDS!$F$2:$F$25,0),FALSE)/HLOOKUP(2018,DEMANDS!$H$2:$CL$25,MATCH($E198,DEMANDS!$F$2:$F$25,0),FALSE)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K198" s="29">
        <f>HLOOKUP(REG_TRA_DEMANDS!K$3,'BY-Demands'!$J$5:$AK$14,MATCH($E198,'BY-Demands'!$I$5:$I$14,0),FALSE)*HLOOKUP(REG_TRA_DEMANDS!$F198,DEMANDS!$H$2:$CL$25,MATCH($E198,DEMANDS!$F$2:$F$25,0),FALSE)/HLOOKUP(2018,DEMANDS!$H$2:$CL$25,MATCH($E198,DEMANDS!$F$2:$F$25,0),FALSE)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L198" s="29">
        <f>HLOOKUP(REG_TRA_DEMANDS!L$3,'BY-Demands'!$J$5:$AK$14,MATCH($E198,'BY-Demands'!$I$5:$I$14,0),FALSE)*HLOOKUP(REG_TRA_DEMANDS!$F198,DEMANDS!$H$2:$CL$25,MATCH($E198,DEMANDS!$F$2:$F$25,0),FALSE)/HLOOKUP(2018,DEMANDS!$H$2:$CL$25,MATCH($E198,DEMANDS!$F$2:$F$25,0),FALSE)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M198" s="29">
        <f>HLOOKUP(REG_TRA_DEMANDS!M$3,'BY-Demands'!$J$5:$AK$14,MATCH($E198,'BY-Demands'!$I$5:$I$14,0),FALSE)*HLOOKUP(REG_TRA_DEMANDS!$F198,DEMANDS!$H$2:$CL$25,MATCH($E198,DEMANDS!$F$2:$F$25,0),FALSE)/HLOOKUP(2018,DEMANDS!$H$2:$CL$25,MATCH($E198,DEMANDS!$F$2:$F$25,0),FALSE)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N198" s="29">
        <f>HLOOKUP(REG_TRA_DEMANDS!N$3,'BY-Demands'!$J$5:$AK$14,MATCH($E198,'BY-Demands'!$I$5:$I$14,0),FALSE)*HLOOKUP(REG_TRA_DEMANDS!$F198,DEMANDS!$H$2:$CL$25,MATCH($E198,DEMANDS!$F$2:$F$25,0),FALSE)/HLOOKUP(2018,DEMANDS!$H$2:$CL$25,MATCH($E198,DEMANDS!$F$2:$F$25,0),FALSE)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O198" s="29">
        <f>HLOOKUP(REG_TRA_DEMANDS!O$3,'BY-Demands'!$J$5:$AK$14,MATCH($E198,'BY-Demands'!$I$5:$I$14,0),FALSE)*HLOOKUP(REG_TRA_DEMANDS!$F198,DEMANDS!$H$2:$CL$25,MATCH($E198,DEMANDS!$F$2:$F$25,0),FALSE)/HLOOKUP(2018,DEMANDS!$H$2:$CL$25,MATCH($E198,DEMANDS!$F$2:$F$25,0),FALSE)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P198" s="29">
        <f>HLOOKUP(REG_TRA_DEMANDS!P$3,'BY-Demands'!$J$5:$AK$14,MATCH($E198,'BY-Demands'!$I$5:$I$14,0),FALSE)*HLOOKUP(REG_TRA_DEMANDS!$F198,DEMANDS!$H$2:$CL$25,MATCH($E198,DEMANDS!$F$2:$F$25,0),FALSE)/HLOOKUP(2018,DEMANDS!$H$2:$CL$25,MATCH($E198,DEMANDS!$F$2:$F$25,0),FALSE)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Q198" s="29">
        <f>HLOOKUP(REG_TRA_DEMANDS!Q$3,'BY-Demands'!$J$5:$AK$14,MATCH($E198,'BY-Demands'!$I$5:$I$14,0),FALSE)*HLOOKUP(REG_TRA_DEMANDS!$F198,DEMANDS!$H$2:$CL$25,MATCH($E198,DEMANDS!$F$2:$F$25,0),FALSE)/HLOOKUP(2018,DEMANDS!$H$2:$CL$25,MATCH($E198,DEMANDS!$F$2:$F$25,0),FALSE)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R198" s="29">
        <f>HLOOKUP(REG_TRA_DEMANDS!R$3,'BY-Demands'!$J$5:$AK$14,MATCH($E198,'BY-Demands'!$I$5:$I$14,0),FALSE)*HLOOKUP(REG_TRA_DEMANDS!$F198,DEMANDS!$H$2:$CL$25,MATCH($E198,DEMANDS!$F$2:$F$25,0),FALSE)/HLOOKUP(2018,DEMANDS!$H$2:$CL$25,MATCH($E198,DEMANDS!$F$2:$F$25,0),FALSE)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S198" s="10">
        <f>HLOOKUP(REG_TRA_DEMANDS!S$3,'BY-Demands'!$J$5:$AK$14,MATCH($E198,'BY-Demands'!$I$5:$I$14,0),FALSE)*HLOOKUP(REG_TRA_DEMANDS!$F198,DEMANDS!$H$2:$CL$25,MATCH($E198,DEMANDS!$F$2:$F$25,0),FALSE)/HLOOKUP(2018,DEMANDS!$H$2:$CL$25,MATCH($E198,DEMANDS!$F$2:$F$25,0),FALSE)</f>
        <v>4.6779068407982807E-2</v>
      </c>
      <c r="T198" s="10">
        <f>HLOOKUP(REG_TRA_DEMANDS!T$3,'BY-Demands'!$J$5:$AK$14,MATCH($E198,'BY-Demands'!$I$5:$I$14,0),FALSE)*HLOOKUP(REG_TRA_DEMANDS!$F198,DEMANDS!$H$2:$CL$25,MATCH($E198,DEMANDS!$F$2:$F$25,0),FALSE)/HLOOKUP(2018,DEMANDS!$H$2:$CL$25,MATCH($E198,DEMANDS!$F$2:$F$25,0),FALSE)</f>
        <v>4.6352277307537207E-4</v>
      </c>
      <c r="U198" s="10">
        <f>HLOOKUP(REG_TRA_DEMANDS!U$3,'BY-Demands'!$J$5:$AK$14,MATCH($E198,'BY-Demands'!$I$5:$I$14,0),FALSE)*HLOOKUP(REG_TRA_DEMANDS!$F198,DEMANDS!$H$2:$CL$25,MATCH($E198,DEMANDS!$F$2:$F$25,0),FALSE)/HLOOKUP(2018,DEMANDS!$H$2:$CL$25,MATCH($E198,DEMANDS!$F$2:$F$25,0),FALSE)</f>
        <v>4.6529102661710439E-2</v>
      </c>
      <c r="V198" s="29">
        <f>HLOOKUP(REG_TRA_DEMANDS!V$3,'BY-Demands'!$J$5:$AK$14,MATCH($E198,'BY-Demands'!$I$5:$I$14,0),FALSE)*HLOOKUP(REG_TRA_DEMANDS!$F198,DEMANDS!$H$2:$CL$25,MATCH($E198,DEMANDS!$F$2:$F$25,0),FALSE)/HLOOKUP(2018,DEMANDS!$H$2:$CL$25,MATCH($E198,DEMANDS!$F$2:$F$25,0),FALSE)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W198" s="29">
        <f>HLOOKUP(REG_TRA_DEMANDS!W$3,'BY-Demands'!$J$5:$AK$14,MATCH($E198,'BY-Demands'!$I$5:$I$14,0),FALSE)*HLOOKUP(REG_TRA_DEMANDS!$F198,DEMANDS!$H$2:$CL$25,MATCH($E198,DEMANDS!$F$2:$F$25,0),FALSE)/HLOOKUP(2018,DEMANDS!$H$2:$CL$25,MATCH($E198,DEMANDS!$F$2:$F$25,0),FALSE)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X198" s="29">
        <f>HLOOKUP(REG_TRA_DEMANDS!X$3,'BY-Demands'!$J$5:$AK$14,MATCH($E198,'BY-Demands'!$I$5:$I$14,0),FALSE)*HLOOKUP(REG_TRA_DEMANDS!$F198,DEMANDS!$H$2:$CL$25,MATCH($E198,DEMANDS!$F$2:$F$25,0),FALSE)/HLOOKUP(2018,DEMANDS!$H$2:$CL$25,MATCH($E198,DEMANDS!$F$2:$F$25,0),FALSE)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Y198" s="29">
        <f>HLOOKUP(REG_TRA_DEMANDS!Y$3,'BY-Demands'!$J$5:$AK$14,MATCH($E198,'BY-Demands'!$I$5:$I$14,0),FALSE)*HLOOKUP(REG_TRA_DEMANDS!$F198,DEMANDS!$H$2:$CL$25,MATCH($E198,DEMANDS!$F$2:$F$25,0),FALSE)/HLOOKUP(2018,DEMANDS!$H$2:$CL$25,MATCH($E198,DEMANDS!$F$2:$F$25,0),FALSE)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Z198" s="29">
        <f>HLOOKUP(REG_TRA_DEMANDS!Z$3,'BY-Demands'!$J$5:$AK$14,MATCH($E198,'BY-Demands'!$I$5:$I$14,0),FALSE)*HLOOKUP(REG_TRA_DEMANDS!$F198,DEMANDS!$H$2:$CL$25,MATCH($E198,DEMANDS!$F$2:$F$25,0),FALSE)/HLOOKUP(2018,DEMANDS!$H$2:$CL$25,MATCH($E198,DEMANDS!$F$2:$F$25,0),FALSE)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A198" s="29">
        <f>HLOOKUP(REG_TRA_DEMANDS!AA$3,'BY-Demands'!$J$5:$AK$14,MATCH($E198,'BY-Demands'!$I$5:$I$14,0),FALSE)*HLOOKUP(REG_TRA_DEMANDS!$F198,DEMANDS!$H$2:$CL$25,MATCH($E198,DEMANDS!$F$2:$F$25,0),FALSE)/HLOOKUP(2018,DEMANDS!$H$2:$CL$25,MATCH($E198,DEMANDS!$F$2:$F$25,0),FALSE)</f>
        <v>9.2704554615074527E-5</v>
      </c>
      <c r="AB198" s="29">
        <f>HLOOKUP(REG_TRA_DEMANDS!AB$3,'BY-Demands'!$J$5:$AK$14,MATCH($E198,'BY-Demands'!$I$5:$I$14,0),FALSE)*HLOOKUP(REG_TRA_DEMANDS!$F198,DEMANDS!$H$2:$CL$25,MATCH($E198,DEMANDS!$F$2:$F$25,0),FALSE)/HLOOKUP(2018,DEMANDS!$H$2:$CL$25,MATCH($E198,DEMANDS!$F$2:$F$25,0),FALSE)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C198" s="29">
        <f>HLOOKUP(REG_TRA_DEMANDS!AC$3,'BY-Demands'!$J$5:$AK$14,MATCH($E198,'BY-Demands'!$I$5:$I$14,0),FALSE)*HLOOKUP(REG_TRA_DEMANDS!$F198,DEMANDS!$H$2:$CL$25,MATCH($E198,DEMANDS!$F$2:$F$25,0),FALSE)/HLOOKUP(2018,DEMANDS!$H$2:$CL$25,MATCH($E198,DEMANDS!$F$2:$F$25,0),FALSE)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D198" s="29">
        <f>HLOOKUP(REG_TRA_DEMANDS!AD$3,'BY-Demands'!$J$5:$AK$14,MATCH($E198,'BY-Demands'!$I$5:$I$14,0),FALSE)*HLOOKUP(REG_TRA_DEMANDS!$F198,DEMANDS!$H$2:$CL$25,MATCH($E198,DEMANDS!$F$2:$F$25,0),FALSE)/HLOOKUP(2018,DEMANDS!$H$2:$CL$25,MATCH($E198,DEMANDS!$F$2:$F$25,0),FALSE)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E198" s="29">
        <f>HLOOKUP(REG_TRA_DEMANDS!AE$3,'BY-Demands'!$J$5:$AK$14,MATCH($E198,'BY-Demands'!$I$5:$I$14,0),FALSE)*HLOOKUP(REG_TRA_DEMANDS!$F198,DEMANDS!$H$2:$CL$25,MATCH($E198,DEMANDS!$F$2:$F$25,0),FALSE)/HLOOKUP(2018,DEMANDS!$H$2:$CL$25,MATCH($E198,DEMANDS!$F$2:$F$25,0),FALSE)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F198" s="29">
        <f>HLOOKUP(REG_TRA_DEMANDS!AF$3,'BY-Demands'!$J$5:$AK$14,MATCH($E198,'BY-Demands'!$I$5:$I$14,0),FALSE)*HLOOKUP(REG_TRA_DEMANDS!$F198,DEMANDS!$H$2:$CL$25,MATCH($E198,DEMANDS!$F$2:$F$25,0),FALSE)/HLOOKUP(2018,DEMANDS!$H$2:$CL$25,MATCH($E198,DEMANDS!$F$2:$F$25,0),FALSE)</f>
        <v>0</v>
      </c>
    </row>
    <row r="199" spans="4:32" x14ac:dyDescent="0.25">
      <c r="D199" s="1" t="s">
        <v>8</v>
      </c>
      <c r="E199" s="1" t="str">
        <f>DEMANDS!$F$24</f>
        <v>TAVIDOM</v>
      </c>
      <c r="F199" s="1">
        <v>2026</v>
      </c>
      <c r="G199" s="29">
        <f>HLOOKUP(REG_TRA_DEMANDS!G$3,'BY-Demands'!$J$5:$AK$14,MATCH($E199,'BY-Demands'!$I$5:$I$14,0),FALSE)*HLOOKUP(REG_TRA_DEMANDS!$F199,DEMANDS!$H$2:$CL$25,MATCH($E199,DEMANDS!$F$2:$F$25,0),FALSE)/HLOOKUP(2018,DEMANDS!$H$2:$CL$25,MATCH($E199,DEMANDS!$F$2:$F$25,0),FALSE)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H199" s="10">
        <f>HLOOKUP(REG_TRA_DEMANDS!H$3,'BY-Demands'!$J$5:$AK$14,MATCH($E199,'BY-Demands'!$I$5:$I$14,0),FALSE)*HLOOKUP(REG_TRA_DEMANDS!$F199,DEMANDS!$H$2:$CL$25,MATCH($E199,DEMANDS!$F$2:$F$25,0),FALSE)/HLOOKUP(2018,DEMANDS!$H$2:$CL$25,MATCH($E199,DEMANDS!$F$2:$F$25,0),FALSE)</f>
        <v>0.13395677260860595</v>
      </c>
      <c r="I199" s="29">
        <f>HLOOKUP(REG_TRA_DEMANDS!I$3,'BY-Demands'!$J$5:$AK$14,MATCH($E199,'BY-Demands'!$I$5:$I$14,0),FALSE)*HLOOKUP(REG_TRA_DEMANDS!$F199,DEMANDS!$H$2:$CL$25,MATCH($E199,DEMANDS!$F$2:$F$25,0),FALSE)/HLOOKUP(2018,DEMANDS!$H$2:$CL$25,MATCH($E199,DEMANDS!$F$2:$F$25,0),FALSE)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J199" s="29">
        <f>HLOOKUP(REG_TRA_DEMANDS!J$3,'BY-Demands'!$J$5:$AK$14,MATCH($E199,'BY-Demands'!$I$5:$I$14,0),FALSE)*HLOOKUP(REG_TRA_DEMANDS!$F199,DEMANDS!$H$2:$CL$25,MATCH($E199,DEMANDS!$F$2:$F$25,0),FALSE)/HLOOKUP(2018,DEMANDS!$H$2:$CL$25,MATCH($E199,DEMANDS!$F$2:$F$25,0),FALSE)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K199" s="29">
        <f>HLOOKUP(REG_TRA_DEMANDS!K$3,'BY-Demands'!$J$5:$AK$14,MATCH($E199,'BY-Demands'!$I$5:$I$14,0),FALSE)*HLOOKUP(REG_TRA_DEMANDS!$F199,DEMANDS!$H$2:$CL$25,MATCH($E199,DEMANDS!$F$2:$F$25,0),FALSE)/HLOOKUP(2018,DEMANDS!$H$2:$CL$25,MATCH($E199,DEMANDS!$F$2:$F$25,0),FALSE)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L199" s="29">
        <f>HLOOKUP(REG_TRA_DEMANDS!L$3,'BY-Demands'!$J$5:$AK$14,MATCH($E199,'BY-Demands'!$I$5:$I$14,0),FALSE)*HLOOKUP(REG_TRA_DEMANDS!$F199,DEMANDS!$H$2:$CL$25,MATCH($E199,DEMANDS!$F$2:$F$25,0),FALSE)/HLOOKUP(2018,DEMANDS!$H$2:$CL$25,MATCH($E199,DEMANDS!$F$2:$F$25,0),FALSE)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M199" s="29">
        <f>HLOOKUP(REG_TRA_DEMANDS!M$3,'BY-Demands'!$J$5:$AK$14,MATCH($E199,'BY-Demands'!$I$5:$I$14,0),FALSE)*HLOOKUP(REG_TRA_DEMANDS!$F199,DEMANDS!$H$2:$CL$25,MATCH($E199,DEMANDS!$F$2:$F$25,0),FALSE)/HLOOKUP(2018,DEMANDS!$H$2:$CL$25,MATCH($E199,DEMANDS!$F$2:$F$25,0),FALSE)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N199" s="29">
        <f>HLOOKUP(REG_TRA_DEMANDS!N$3,'BY-Demands'!$J$5:$AK$14,MATCH($E199,'BY-Demands'!$I$5:$I$14,0),FALSE)*HLOOKUP(REG_TRA_DEMANDS!$F199,DEMANDS!$H$2:$CL$25,MATCH($E199,DEMANDS!$F$2:$F$25,0),FALSE)/HLOOKUP(2018,DEMANDS!$H$2:$CL$25,MATCH($E199,DEMANDS!$F$2:$F$25,0),FALSE)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O199" s="29">
        <f>HLOOKUP(REG_TRA_DEMANDS!O$3,'BY-Demands'!$J$5:$AK$14,MATCH($E199,'BY-Demands'!$I$5:$I$14,0),FALSE)*HLOOKUP(REG_TRA_DEMANDS!$F199,DEMANDS!$H$2:$CL$25,MATCH($E199,DEMANDS!$F$2:$F$25,0),FALSE)/HLOOKUP(2018,DEMANDS!$H$2:$CL$25,MATCH($E199,DEMANDS!$F$2:$F$25,0),FALSE)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P199" s="29">
        <f>HLOOKUP(REG_TRA_DEMANDS!P$3,'BY-Demands'!$J$5:$AK$14,MATCH($E199,'BY-Demands'!$I$5:$I$14,0),FALSE)*HLOOKUP(REG_TRA_DEMANDS!$F199,DEMANDS!$H$2:$CL$25,MATCH($E199,DEMANDS!$F$2:$F$25,0),FALSE)/HLOOKUP(2018,DEMANDS!$H$2:$CL$25,MATCH($E199,DEMANDS!$F$2:$F$25,0),FALSE)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Q199" s="29">
        <f>HLOOKUP(REG_TRA_DEMANDS!Q$3,'BY-Demands'!$J$5:$AK$14,MATCH($E199,'BY-Demands'!$I$5:$I$14,0),FALSE)*HLOOKUP(REG_TRA_DEMANDS!$F199,DEMANDS!$H$2:$CL$25,MATCH($E199,DEMANDS!$F$2:$F$25,0),FALSE)/HLOOKUP(2018,DEMANDS!$H$2:$CL$25,MATCH($E199,DEMANDS!$F$2:$F$25,0),FALSE)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R199" s="29">
        <f>HLOOKUP(REG_TRA_DEMANDS!R$3,'BY-Demands'!$J$5:$AK$14,MATCH($E199,'BY-Demands'!$I$5:$I$14,0),FALSE)*HLOOKUP(REG_TRA_DEMANDS!$F199,DEMANDS!$H$2:$CL$25,MATCH($E199,DEMANDS!$F$2:$F$25,0),FALSE)/HLOOKUP(2018,DEMANDS!$H$2:$CL$25,MATCH($E199,DEMANDS!$F$2:$F$25,0),FALSE)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S199" s="10">
        <f>HLOOKUP(REG_TRA_DEMANDS!S$3,'BY-Demands'!$J$5:$AK$14,MATCH($E199,'BY-Demands'!$I$5:$I$14,0),FALSE)*HLOOKUP(REG_TRA_DEMANDS!$F199,DEMANDS!$H$2:$CL$25,MATCH($E199,DEMANDS!$F$2:$F$25,0),FALSE)/HLOOKUP(2018,DEMANDS!$H$2:$CL$25,MATCH($E199,DEMANDS!$F$2:$F$25,0),FALSE)</f>
        <v>4.6779068407982807E-2</v>
      </c>
      <c r="T199" s="10">
        <f>HLOOKUP(REG_TRA_DEMANDS!T$3,'BY-Demands'!$J$5:$AK$14,MATCH($E199,'BY-Demands'!$I$5:$I$14,0),FALSE)*HLOOKUP(REG_TRA_DEMANDS!$F199,DEMANDS!$H$2:$CL$25,MATCH($E199,DEMANDS!$F$2:$F$25,0),FALSE)/HLOOKUP(2018,DEMANDS!$H$2:$CL$25,MATCH($E199,DEMANDS!$F$2:$F$25,0),FALSE)</f>
        <v>4.6352277307537207E-4</v>
      </c>
      <c r="U199" s="10">
        <f>HLOOKUP(REG_TRA_DEMANDS!U$3,'BY-Demands'!$J$5:$AK$14,MATCH($E199,'BY-Demands'!$I$5:$I$14,0),FALSE)*HLOOKUP(REG_TRA_DEMANDS!$F199,DEMANDS!$H$2:$CL$25,MATCH($E199,DEMANDS!$F$2:$F$25,0),FALSE)/HLOOKUP(2018,DEMANDS!$H$2:$CL$25,MATCH($E199,DEMANDS!$F$2:$F$25,0),FALSE)</f>
        <v>4.6529102661710439E-2</v>
      </c>
      <c r="V199" s="29">
        <f>HLOOKUP(REG_TRA_DEMANDS!V$3,'BY-Demands'!$J$5:$AK$14,MATCH($E199,'BY-Demands'!$I$5:$I$14,0),FALSE)*HLOOKUP(REG_TRA_DEMANDS!$F199,DEMANDS!$H$2:$CL$25,MATCH($E199,DEMANDS!$F$2:$F$25,0),FALSE)/HLOOKUP(2018,DEMANDS!$H$2:$CL$25,MATCH($E199,DEMANDS!$F$2:$F$25,0),FALSE)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W199" s="29">
        <f>HLOOKUP(REG_TRA_DEMANDS!W$3,'BY-Demands'!$J$5:$AK$14,MATCH($E199,'BY-Demands'!$I$5:$I$14,0),FALSE)*HLOOKUP(REG_TRA_DEMANDS!$F199,DEMANDS!$H$2:$CL$25,MATCH($E199,DEMANDS!$F$2:$F$25,0),FALSE)/HLOOKUP(2018,DEMANDS!$H$2:$CL$25,MATCH($E199,DEMANDS!$F$2:$F$25,0),FALSE)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X199" s="29">
        <f>HLOOKUP(REG_TRA_DEMANDS!X$3,'BY-Demands'!$J$5:$AK$14,MATCH($E199,'BY-Demands'!$I$5:$I$14,0),FALSE)*HLOOKUP(REG_TRA_DEMANDS!$F199,DEMANDS!$H$2:$CL$25,MATCH($E199,DEMANDS!$F$2:$F$25,0),FALSE)/HLOOKUP(2018,DEMANDS!$H$2:$CL$25,MATCH($E199,DEMANDS!$F$2:$F$25,0),FALSE)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Y199" s="29">
        <f>HLOOKUP(REG_TRA_DEMANDS!Y$3,'BY-Demands'!$J$5:$AK$14,MATCH($E199,'BY-Demands'!$I$5:$I$14,0),FALSE)*HLOOKUP(REG_TRA_DEMANDS!$F199,DEMANDS!$H$2:$CL$25,MATCH($E199,DEMANDS!$F$2:$F$25,0),FALSE)/HLOOKUP(2018,DEMANDS!$H$2:$CL$25,MATCH($E199,DEMANDS!$F$2:$F$25,0),FALSE)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Z199" s="29">
        <f>HLOOKUP(REG_TRA_DEMANDS!Z$3,'BY-Demands'!$J$5:$AK$14,MATCH($E199,'BY-Demands'!$I$5:$I$14,0),FALSE)*HLOOKUP(REG_TRA_DEMANDS!$F199,DEMANDS!$H$2:$CL$25,MATCH($E199,DEMANDS!$F$2:$F$25,0),FALSE)/HLOOKUP(2018,DEMANDS!$H$2:$CL$25,MATCH($E199,DEMANDS!$F$2:$F$25,0),FALSE)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A199" s="29">
        <f>HLOOKUP(REG_TRA_DEMANDS!AA$3,'BY-Demands'!$J$5:$AK$14,MATCH($E199,'BY-Demands'!$I$5:$I$14,0),FALSE)*HLOOKUP(REG_TRA_DEMANDS!$F199,DEMANDS!$H$2:$CL$25,MATCH($E199,DEMANDS!$F$2:$F$25,0),FALSE)/HLOOKUP(2018,DEMANDS!$H$2:$CL$25,MATCH($E199,DEMANDS!$F$2:$F$25,0),FALSE)</f>
        <v>9.2704554615074527E-5</v>
      </c>
      <c r="AB199" s="29">
        <f>HLOOKUP(REG_TRA_DEMANDS!AB$3,'BY-Demands'!$J$5:$AK$14,MATCH($E199,'BY-Demands'!$I$5:$I$14,0),FALSE)*HLOOKUP(REG_TRA_DEMANDS!$F199,DEMANDS!$H$2:$CL$25,MATCH($E199,DEMANDS!$F$2:$F$25,0),FALSE)/HLOOKUP(2018,DEMANDS!$H$2:$CL$25,MATCH($E199,DEMANDS!$F$2:$F$25,0),FALSE)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C199" s="29">
        <f>HLOOKUP(REG_TRA_DEMANDS!AC$3,'BY-Demands'!$J$5:$AK$14,MATCH($E199,'BY-Demands'!$I$5:$I$14,0),FALSE)*HLOOKUP(REG_TRA_DEMANDS!$F199,DEMANDS!$H$2:$CL$25,MATCH($E199,DEMANDS!$F$2:$F$25,0),FALSE)/HLOOKUP(2018,DEMANDS!$H$2:$CL$25,MATCH($E199,DEMANDS!$F$2:$F$25,0),FALSE)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D199" s="29">
        <f>HLOOKUP(REG_TRA_DEMANDS!AD$3,'BY-Demands'!$J$5:$AK$14,MATCH($E199,'BY-Demands'!$I$5:$I$14,0),FALSE)*HLOOKUP(REG_TRA_DEMANDS!$F199,DEMANDS!$H$2:$CL$25,MATCH($E199,DEMANDS!$F$2:$F$25,0),FALSE)/HLOOKUP(2018,DEMANDS!$H$2:$CL$25,MATCH($E199,DEMANDS!$F$2:$F$25,0),FALSE)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E199" s="29">
        <f>HLOOKUP(REG_TRA_DEMANDS!AE$3,'BY-Demands'!$J$5:$AK$14,MATCH($E199,'BY-Demands'!$I$5:$I$14,0),FALSE)*HLOOKUP(REG_TRA_DEMANDS!$F199,DEMANDS!$H$2:$CL$25,MATCH($E199,DEMANDS!$F$2:$F$25,0),FALSE)/HLOOKUP(2018,DEMANDS!$H$2:$CL$25,MATCH($E199,DEMANDS!$F$2:$F$25,0),FALSE)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F199" s="29">
        <f>HLOOKUP(REG_TRA_DEMANDS!AF$3,'BY-Demands'!$J$5:$AK$14,MATCH($E199,'BY-Demands'!$I$5:$I$14,0),FALSE)*HLOOKUP(REG_TRA_DEMANDS!$F199,DEMANDS!$H$2:$CL$25,MATCH($E199,DEMANDS!$F$2:$F$25,0),FALSE)/HLOOKUP(2018,DEMANDS!$H$2:$CL$25,MATCH($E199,DEMANDS!$F$2:$F$25,0),FALSE)</f>
        <v>0</v>
      </c>
    </row>
    <row r="200" spans="4:32" x14ac:dyDescent="0.25">
      <c r="D200" s="1" t="s">
        <v>8</v>
      </c>
      <c r="E200" s="1" t="str">
        <f>DEMANDS!$F$24</f>
        <v>TAVIDOM</v>
      </c>
      <c r="F200" s="1">
        <v>2027</v>
      </c>
      <c r="G200" s="29">
        <f>HLOOKUP(REG_TRA_DEMANDS!G$3,'BY-Demands'!$J$5:$AK$14,MATCH($E200,'BY-Demands'!$I$5:$I$14,0),FALSE)*HLOOKUP(REG_TRA_DEMANDS!$F200,DEMANDS!$H$2:$CL$25,MATCH($E200,DEMANDS!$F$2:$F$25,0),FALSE)/HLOOKUP(2018,DEMANDS!$H$2:$CL$25,MATCH($E200,DEMANDS!$F$2:$F$25,0),FALSE)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H200" s="10">
        <f>HLOOKUP(REG_TRA_DEMANDS!H$3,'BY-Demands'!$J$5:$AK$14,MATCH($E200,'BY-Demands'!$I$5:$I$14,0),FALSE)*HLOOKUP(REG_TRA_DEMANDS!$F200,DEMANDS!$H$2:$CL$25,MATCH($E200,DEMANDS!$F$2:$F$25,0),FALSE)/HLOOKUP(2018,DEMANDS!$H$2:$CL$25,MATCH($E200,DEMANDS!$F$2:$F$25,0),FALSE)</f>
        <v>0.13395677260860595</v>
      </c>
      <c r="I200" s="29">
        <f>HLOOKUP(REG_TRA_DEMANDS!I$3,'BY-Demands'!$J$5:$AK$14,MATCH($E200,'BY-Demands'!$I$5:$I$14,0),FALSE)*HLOOKUP(REG_TRA_DEMANDS!$F200,DEMANDS!$H$2:$CL$25,MATCH($E200,DEMANDS!$F$2:$F$25,0),FALSE)/HLOOKUP(2018,DEMANDS!$H$2:$CL$25,MATCH($E200,DEMANDS!$F$2:$F$25,0),FALSE)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J200" s="29">
        <f>HLOOKUP(REG_TRA_DEMANDS!J$3,'BY-Demands'!$J$5:$AK$14,MATCH($E200,'BY-Demands'!$I$5:$I$14,0),FALSE)*HLOOKUP(REG_TRA_DEMANDS!$F200,DEMANDS!$H$2:$CL$25,MATCH($E200,DEMANDS!$F$2:$F$25,0),FALSE)/HLOOKUP(2018,DEMANDS!$H$2:$CL$25,MATCH($E200,DEMANDS!$F$2:$F$25,0),FALSE)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K200" s="29">
        <f>HLOOKUP(REG_TRA_DEMANDS!K$3,'BY-Demands'!$J$5:$AK$14,MATCH($E200,'BY-Demands'!$I$5:$I$14,0),FALSE)*HLOOKUP(REG_TRA_DEMANDS!$F200,DEMANDS!$H$2:$CL$25,MATCH($E200,DEMANDS!$F$2:$F$25,0),FALSE)/HLOOKUP(2018,DEMANDS!$H$2:$CL$25,MATCH($E200,DEMANDS!$F$2:$F$25,0),FALSE)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L200" s="29">
        <f>HLOOKUP(REG_TRA_DEMANDS!L$3,'BY-Demands'!$J$5:$AK$14,MATCH($E200,'BY-Demands'!$I$5:$I$14,0),FALSE)*HLOOKUP(REG_TRA_DEMANDS!$F200,DEMANDS!$H$2:$CL$25,MATCH($E200,DEMANDS!$F$2:$F$25,0),FALSE)/HLOOKUP(2018,DEMANDS!$H$2:$CL$25,MATCH($E200,DEMANDS!$F$2:$F$25,0),FALSE)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M200" s="29">
        <f>HLOOKUP(REG_TRA_DEMANDS!M$3,'BY-Demands'!$J$5:$AK$14,MATCH($E200,'BY-Demands'!$I$5:$I$14,0),FALSE)*HLOOKUP(REG_TRA_DEMANDS!$F200,DEMANDS!$H$2:$CL$25,MATCH($E200,DEMANDS!$F$2:$F$25,0),FALSE)/HLOOKUP(2018,DEMANDS!$H$2:$CL$25,MATCH($E200,DEMANDS!$F$2:$F$25,0),FALSE)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N200" s="29">
        <f>HLOOKUP(REG_TRA_DEMANDS!N$3,'BY-Demands'!$J$5:$AK$14,MATCH($E200,'BY-Demands'!$I$5:$I$14,0),FALSE)*HLOOKUP(REG_TRA_DEMANDS!$F200,DEMANDS!$H$2:$CL$25,MATCH($E200,DEMANDS!$F$2:$F$25,0),FALSE)/HLOOKUP(2018,DEMANDS!$H$2:$CL$25,MATCH($E200,DEMANDS!$F$2:$F$25,0),FALSE)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O200" s="29">
        <f>HLOOKUP(REG_TRA_DEMANDS!O$3,'BY-Demands'!$J$5:$AK$14,MATCH($E200,'BY-Demands'!$I$5:$I$14,0),FALSE)*HLOOKUP(REG_TRA_DEMANDS!$F200,DEMANDS!$H$2:$CL$25,MATCH($E200,DEMANDS!$F$2:$F$25,0),FALSE)/HLOOKUP(2018,DEMANDS!$H$2:$CL$25,MATCH($E200,DEMANDS!$F$2:$F$25,0),FALSE)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P200" s="29">
        <f>HLOOKUP(REG_TRA_DEMANDS!P$3,'BY-Demands'!$J$5:$AK$14,MATCH($E200,'BY-Demands'!$I$5:$I$14,0),FALSE)*HLOOKUP(REG_TRA_DEMANDS!$F200,DEMANDS!$H$2:$CL$25,MATCH($E200,DEMANDS!$F$2:$F$25,0),FALSE)/HLOOKUP(2018,DEMANDS!$H$2:$CL$25,MATCH($E200,DEMANDS!$F$2:$F$25,0),FALSE)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Q200" s="29">
        <f>HLOOKUP(REG_TRA_DEMANDS!Q$3,'BY-Demands'!$J$5:$AK$14,MATCH($E200,'BY-Demands'!$I$5:$I$14,0),FALSE)*HLOOKUP(REG_TRA_DEMANDS!$F200,DEMANDS!$H$2:$CL$25,MATCH($E200,DEMANDS!$F$2:$F$25,0),FALSE)/HLOOKUP(2018,DEMANDS!$H$2:$CL$25,MATCH($E200,DEMANDS!$F$2:$F$25,0),FALSE)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R200" s="29">
        <f>HLOOKUP(REG_TRA_DEMANDS!R$3,'BY-Demands'!$J$5:$AK$14,MATCH($E200,'BY-Demands'!$I$5:$I$14,0),FALSE)*HLOOKUP(REG_TRA_DEMANDS!$F200,DEMANDS!$H$2:$CL$25,MATCH($E200,DEMANDS!$F$2:$F$25,0),FALSE)/HLOOKUP(2018,DEMANDS!$H$2:$CL$25,MATCH($E200,DEMANDS!$F$2:$F$25,0),FALSE)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S200" s="10">
        <f>HLOOKUP(REG_TRA_DEMANDS!S$3,'BY-Demands'!$J$5:$AK$14,MATCH($E200,'BY-Demands'!$I$5:$I$14,0),FALSE)*HLOOKUP(REG_TRA_DEMANDS!$F200,DEMANDS!$H$2:$CL$25,MATCH($E200,DEMANDS!$F$2:$F$25,0),FALSE)/HLOOKUP(2018,DEMANDS!$H$2:$CL$25,MATCH($E200,DEMANDS!$F$2:$F$25,0),FALSE)</f>
        <v>4.6779068407982807E-2</v>
      </c>
      <c r="T200" s="10">
        <f>HLOOKUP(REG_TRA_DEMANDS!T$3,'BY-Demands'!$J$5:$AK$14,MATCH($E200,'BY-Demands'!$I$5:$I$14,0),FALSE)*HLOOKUP(REG_TRA_DEMANDS!$F200,DEMANDS!$H$2:$CL$25,MATCH($E200,DEMANDS!$F$2:$F$25,0),FALSE)/HLOOKUP(2018,DEMANDS!$H$2:$CL$25,MATCH($E200,DEMANDS!$F$2:$F$25,0),FALSE)</f>
        <v>4.6352277307537207E-4</v>
      </c>
      <c r="U200" s="10">
        <f>HLOOKUP(REG_TRA_DEMANDS!U$3,'BY-Demands'!$J$5:$AK$14,MATCH($E200,'BY-Demands'!$I$5:$I$14,0),FALSE)*HLOOKUP(REG_TRA_DEMANDS!$F200,DEMANDS!$H$2:$CL$25,MATCH($E200,DEMANDS!$F$2:$F$25,0),FALSE)/HLOOKUP(2018,DEMANDS!$H$2:$CL$25,MATCH($E200,DEMANDS!$F$2:$F$25,0),FALSE)</f>
        <v>4.6529102661710439E-2</v>
      </c>
      <c r="V200" s="29">
        <f>HLOOKUP(REG_TRA_DEMANDS!V$3,'BY-Demands'!$J$5:$AK$14,MATCH($E200,'BY-Demands'!$I$5:$I$14,0),FALSE)*HLOOKUP(REG_TRA_DEMANDS!$F200,DEMANDS!$H$2:$CL$25,MATCH($E200,DEMANDS!$F$2:$F$25,0),FALSE)/HLOOKUP(2018,DEMANDS!$H$2:$CL$25,MATCH($E200,DEMANDS!$F$2:$F$25,0),FALSE)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W200" s="29">
        <f>HLOOKUP(REG_TRA_DEMANDS!W$3,'BY-Demands'!$J$5:$AK$14,MATCH($E200,'BY-Demands'!$I$5:$I$14,0),FALSE)*HLOOKUP(REG_TRA_DEMANDS!$F200,DEMANDS!$H$2:$CL$25,MATCH($E200,DEMANDS!$F$2:$F$25,0),FALSE)/HLOOKUP(2018,DEMANDS!$H$2:$CL$25,MATCH($E200,DEMANDS!$F$2:$F$25,0),FALSE)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X200" s="29">
        <f>HLOOKUP(REG_TRA_DEMANDS!X$3,'BY-Demands'!$J$5:$AK$14,MATCH($E200,'BY-Demands'!$I$5:$I$14,0),FALSE)*HLOOKUP(REG_TRA_DEMANDS!$F200,DEMANDS!$H$2:$CL$25,MATCH($E200,DEMANDS!$F$2:$F$25,0),FALSE)/HLOOKUP(2018,DEMANDS!$H$2:$CL$25,MATCH($E200,DEMANDS!$F$2:$F$25,0),FALSE)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Y200" s="29">
        <f>HLOOKUP(REG_TRA_DEMANDS!Y$3,'BY-Demands'!$J$5:$AK$14,MATCH($E200,'BY-Demands'!$I$5:$I$14,0),FALSE)*HLOOKUP(REG_TRA_DEMANDS!$F200,DEMANDS!$H$2:$CL$25,MATCH($E200,DEMANDS!$F$2:$F$25,0),FALSE)/HLOOKUP(2018,DEMANDS!$H$2:$CL$25,MATCH($E200,DEMANDS!$F$2:$F$25,0),FALSE)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Z200" s="29">
        <f>HLOOKUP(REG_TRA_DEMANDS!Z$3,'BY-Demands'!$J$5:$AK$14,MATCH($E200,'BY-Demands'!$I$5:$I$14,0),FALSE)*HLOOKUP(REG_TRA_DEMANDS!$F200,DEMANDS!$H$2:$CL$25,MATCH($E200,DEMANDS!$F$2:$F$25,0),FALSE)/HLOOKUP(2018,DEMANDS!$H$2:$CL$25,MATCH($E200,DEMANDS!$F$2:$F$25,0),FALSE)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A200" s="29">
        <f>HLOOKUP(REG_TRA_DEMANDS!AA$3,'BY-Demands'!$J$5:$AK$14,MATCH($E200,'BY-Demands'!$I$5:$I$14,0),FALSE)*HLOOKUP(REG_TRA_DEMANDS!$F200,DEMANDS!$H$2:$CL$25,MATCH($E200,DEMANDS!$F$2:$F$25,0),FALSE)/HLOOKUP(2018,DEMANDS!$H$2:$CL$25,MATCH($E200,DEMANDS!$F$2:$F$25,0),FALSE)</f>
        <v>9.2704554615074527E-5</v>
      </c>
      <c r="AB200" s="29">
        <f>HLOOKUP(REG_TRA_DEMANDS!AB$3,'BY-Demands'!$J$5:$AK$14,MATCH($E200,'BY-Demands'!$I$5:$I$14,0),FALSE)*HLOOKUP(REG_TRA_DEMANDS!$F200,DEMANDS!$H$2:$CL$25,MATCH($E200,DEMANDS!$F$2:$F$25,0),FALSE)/HLOOKUP(2018,DEMANDS!$H$2:$CL$25,MATCH($E200,DEMANDS!$F$2:$F$25,0),FALSE)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C200" s="29">
        <f>HLOOKUP(REG_TRA_DEMANDS!AC$3,'BY-Demands'!$J$5:$AK$14,MATCH($E200,'BY-Demands'!$I$5:$I$14,0),FALSE)*HLOOKUP(REG_TRA_DEMANDS!$F200,DEMANDS!$H$2:$CL$25,MATCH($E200,DEMANDS!$F$2:$F$25,0),FALSE)/HLOOKUP(2018,DEMANDS!$H$2:$CL$25,MATCH($E200,DEMANDS!$F$2:$F$25,0),FALSE)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D200" s="29">
        <f>HLOOKUP(REG_TRA_DEMANDS!AD$3,'BY-Demands'!$J$5:$AK$14,MATCH($E200,'BY-Demands'!$I$5:$I$14,0),FALSE)*HLOOKUP(REG_TRA_DEMANDS!$F200,DEMANDS!$H$2:$CL$25,MATCH($E200,DEMANDS!$F$2:$F$25,0),FALSE)/HLOOKUP(2018,DEMANDS!$H$2:$CL$25,MATCH($E200,DEMANDS!$F$2:$F$25,0),FALSE)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E200" s="29">
        <f>HLOOKUP(REG_TRA_DEMANDS!AE$3,'BY-Demands'!$J$5:$AK$14,MATCH($E200,'BY-Demands'!$I$5:$I$14,0),FALSE)*HLOOKUP(REG_TRA_DEMANDS!$F200,DEMANDS!$H$2:$CL$25,MATCH($E200,DEMANDS!$F$2:$F$25,0),FALSE)/HLOOKUP(2018,DEMANDS!$H$2:$CL$25,MATCH($E200,DEMANDS!$F$2:$F$25,0),FALSE)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F200" s="29">
        <f>HLOOKUP(REG_TRA_DEMANDS!AF$3,'BY-Demands'!$J$5:$AK$14,MATCH($E200,'BY-Demands'!$I$5:$I$14,0),FALSE)*HLOOKUP(REG_TRA_DEMANDS!$F200,DEMANDS!$H$2:$CL$25,MATCH($E200,DEMANDS!$F$2:$F$25,0),FALSE)/HLOOKUP(2018,DEMANDS!$H$2:$CL$25,MATCH($E200,DEMANDS!$F$2:$F$25,0),FALSE)</f>
        <v>0</v>
      </c>
    </row>
    <row r="201" spans="4:32" x14ac:dyDescent="0.25">
      <c r="D201" s="1" t="s">
        <v>8</v>
      </c>
      <c r="E201" s="1" t="str">
        <f>DEMANDS!$F$24</f>
        <v>TAVIDOM</v>
      </c>
      <c r="F201" s="1">
        <v>2028</v>
      </c>
      <c r="G201" s="29">
        <f>HLOOKUP(REG_TRA_DEMANDS!G$3,'BY-Demands'!$J$5:$AK$14,MATCH($E201,'BY-Demands'!$I$5:$I$14,0),FALSE)*HLOOKUP(REG_TRA_DEMANDS!$F201,DEMANDS!$H$2:$CL$25,MATCH($E201,DEMANDS!$F$2:$F$25,0),FALSE)/HLOOKUP(2018,DEMANDS!$H$2:$CL$25,MATCH($E201,DEMANDS!$F$2:$F$25,0),FALSE)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H201" s="10">
        <f>HLOOKUP(REG_TRA_DEMANDS!H$3,'BY-Demands'!$J$5:$AK$14,MATCH($E201,'BY-Demands'!$I$5:$I$14,0),FALSE)*HLOOKUP(REG_TRA_DEMANDS!$F201,DEMANDS!$H$2:$CL$25,MATCH($E201,DEMANDS!$F$2:$F$25,0),FALSE)/HLOOKUP(2018,DEMANDS!$H$2:$CL$25,MATCH($E201,DEMANDS!$F$2:$F$25,0),FALSE)</f>
        <v>0.13395677260860595</v>
      </c>
      <c r="I201" s="29">
        <f>HLOOKUP(REG_TRA_DEMANDS!I$3,'BY-Demands'!$J$5:$AK$14,MATCH($E201,'BY-Demands'!$I$5:$I$14,0),FALSE)*HLOOKUP(REG_TRA_DEMANDS!$F201,DEMANDS!$H$2:$CL$25,MATCH($E201,DEMANDS!$F$2:$F$25,0),FALSE)/HLOOKUP(2018,DEMANDS!$H$2:$CL$25,MATCH($E201,DEMANDS!$F$2:$F$25,0),FALSE)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J201" s="29">
        <f>HLOOKUP(REG_TRA_DEMANDS!J$3,'BY-Demands'!$J$5:$AK$14,MATCH($E201,'BY-Demands'!$I$5:$I$14,0),FALSE)*HLOOKUP(REG_TRA_DEMANDS!$F201,DEMANDS!$H$2:$CL$25,MATCH($E201,DEMANDS!$F$2:$F$25,0),FALSE)/HLOOKUP(2018,DEMANDS!$H$2:$CL$25,MATCH($E201,DEMANDS!$F$2:$F$25,0),FALSE)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K201" s="29">
        <f>HLOOKUP(REG_TRA_DEMANDS!K$3,'BY-Demands'!$J$5:$AK$14,MATCH($E201,'BY-Demands'!$I$5:$I$14,0),FALSE)*HLOOKUP(REG_TRA_DEMANDS!$F201,DEMANDS!$H$2:$CL$25,MATCH($E201,DEMANDS!$F$2:$F$25,0),FALSE)/HLOOKUP(2018,DEMANDS!$H$2:$CL$25,MATCH($E201,DEMANDS!$F$2:$F$25,0),FALSE)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L201" s="29">
        <f>HLOOKUP(REG_TRA_DEMANDS!L$3,'BY-Demands'!$J$5:$AK$14,MATCH($E201,'BY-Demands'!$I$5:$I$14,0),FALSE)*HLOOKUP(REG_TRA_DEMANDS!$F201,DEMANDS!$H$2:$CL$25,MATCH($E201,DEMANDS!$F$2:$F$25,0),FALSE)/HLOOKUP(2018,DEMANDS!$H$2:$CL$25,MATCH($E201,DEMANDS!$F$2:$F$25,0),FALSE)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M201" s="29">
        <f>HLOOKUP(REG_TRA_DEMANDS!M$3,'BY-Demands'!$J$5:$AK$14,MATCH($E201,'BY-Demands'!$I$5:$I$14,0),FALSE)*HLOOKUP(REG_TRA_DEMANDS!$F201,DEMANDS!$H$2:$CL$25,MATCH($E201,DEMANDS!$F$2:$F$25,0),FALSE)/HLOOKUP(2018,DEMANDS!$H$2:$CL$25,MATCH($E201,DEMANDS!$F$2:$F$25,0),FALSE)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N201" s="29">
        <f>HLOOKUP(REG_TRA_DEMANDS!N$3,'BY-Demands'!$J$5:$AK$14,MATCH($E201,'BY-Demands'!$I$5:$I$14,0),FALSE)*HLOOKUP(REG_TRA_DEMANDS!$F201,DEMANDS!$H$2:$CL$25,MATCH($E201,DEMANDS!$F$2:$F$25,0),FALSE)/HLOOKUP(2018,DEMANDS!$H$2:$CL$25,MATCH($E201,DEMANDS!$F$2:$F$25,0),FALSE)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O201" s="29">
        <f>HLOOKUP(REG_TRA_DEMANDS!O$3,'BY-Demands'!$J$5:$AK$14,MATCH($E201,'BY-Demands'!$I$5:$I$14,0),FALSE)*HLOOKUP(REG_TRA_DEMANDS!$F201,DEMANDS!$H$2:$CL$25,MATCH($E201,DEMANDS!$F$2:$F$25,0),FALSE)/HLOOKUP(2018,DEMANDS!$H$2:$CL$25,MATCH($E201,DEMANDS!$F$2:$F$25,0),FALSE)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P201" s="29">
        <f>HLOOKUP(REG_TRA_DEMANDS!P$3,'BY-Demands'!$J$5:$AK$14,MATCH($E201,'BY-Demands'!$I$5:$I$14,0),FALSE)*HLOOKUP(REG_TRA_DEMANDS!$F201,DEMANDS!$H$2:$CL$25,MATCH($E201,DEMANDS!$F$2:$F$25,0),FALSE)/HLOOKUP(2018,DEMANDS!$H$2:$CL$25,MATCH($E201,DEMANDS!$F$2:$F$25,0),FALSE)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Q201" s="29">
        <f>HLOOKUP(REG_TRA_DEMANDS!Q$3,'BY-Demands'!$J$5:$AK$14,MATCH($E201,'BY-Demands'!$I$5:$I$14,0),FALSE)*HLOOKUP(REG_TRA_DEMANDS!$F201,DEMANDS!$H$2:$CL$25,MATCH($E201,DEMANDS!$F$2:$F$25,0),FALSE)/HLOOKUP(2018,DEMANDS!$H$2:$CL$25,MATCH($E201,DEMANDS!$F$2:$F$25,0),FALSE)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R201" s="29">
        <f>HLOOKUP(REG_TRA_DEMANDS!R$3,'BY-Demands'!$J$5:$AK$14,MATCH($E201,'BY-Demands'!$I$5:$I$14,0),FALSE)*HLOOKUP(REG_TRA_DEMANDS!$F201,DEMANDS!$H$2:$CL$25,MATCH($E201,DEMANDS!$F$2:$F$25,0),FALSE)/HLOOKUP(2018,DEMANDS!$H$2:$CL$25,MATCH($E201,DEMANDS!$F$2:$F$25,0),FALSE)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S201" s="10">
        <f>HLOOKUP(REG_TRA_DEMANDS!S$3,'BY-Demands'!$J$5:$AK$14,MATCH($E201,'BY-Demands'!$I$5:$I$14,0),FALSE)*HLOOKUP(REG_TRA_DEMANDS!$F201,DEMANDS!$H$2:$CL$25,MATCH($E201,DEMANDS!$F$2:$F$25,0),FALSE)/HLOOKUP(2018,DEMANDS!$H$2:$CL$25,MATCH($E201,DEMANDS!$F$2:$F$25,0),FALSE)</f>
        <v>4.6779068407982807E-2</v>
      </c>
      <c r="T201" s="10">
        <f>HLOOKUP(REG_TRA_DEMANDS!T$3,'BY-Demands'!$J$5:$AK$14,MATCH($E201,'BY-Demands'!$I$5:$I$14,0),FALSE)*HLOOKUP(REG_TRA_DEMANDS!$F201,DEMANDS!$H$2:$CL$25,MATCH($E201,DEMANDS!$F$2:$F$25,0),FALSE)/HLOOKUP(2018,DEMANDS!$H$2:$CL$25,MATCH($E201,DEMANDS!$F$2:$F$25,0),FALSE)</f>
        <v>4.6352277307537207E-4</v>
      </c>
      <c r="U201" s="10">
        <f>HLOOKUP(REG_TRA_DEMANDS!U$3,'BY-Demands'!$J$5:$AK$14,MATCH($E201,'BY-Demands'!$I$5:$I$14,0),FALSE)*HLOOKUP(REG_TRA_DEMANDS!$F201,DEMANDS!$H$2:$CL$25,MATCH($E201,DEMANDS!$F$2:$F$25,0),FALSE)/HLOOKUP(2018,DEMANDS!$H$2:$CL$25,MATCH($E201,DEMANDS!$F$2:$F$25,0),FALSE)</f>
        <v>4.6529102661710439E-2</v>
      </c>
      <c r="V201" s="29">
        <f>HLOOKUP(REG_TRA_DEMANDS!V$3,'BY-Demands'!$J$5:$AK$14,MATCH($E201,'BY-Demands'!$I$5:$I$14,0),FALSE)*HLOOKUP(REG_TRA_DEMANDS!$F201,DEMANDS!$H$2:$CL$25,MATCH($E201,DEMANDS!$F$2:$F$25,0),FALSE)/HLOOKUP(2018,DEMANDS!$H$2:$CL$25,MATCH($E201,DEMANDS!$F$2:$F$25,0),FALSE)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W201" s="29">
        <f>HLOOKUP(REG_TRA_DEMANDS!W$3,'BY-Demands'!$J$5:$AK$14,MATCH($E201,'BY-Demands'!$I$5:$I$14,0),FALSE)*HLOOKUP(REG_TRA_DEMANDS!$F201,DEMANDS!$H$2:$CL$25,MATCH($E201,DEMANDS!$F$2:$F$25,0),FALSE)/HLOOKUP(2018,DEMANDS!$H$2:$CL$25,MATCH($E201,DEMANDS!$F$2:$F$25,0),FALSE)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X201" s="29">
        <f>HLOOKUP(REG_TRA_DEMANDS!X$3,'BY-Demands'!$J$5:$AK$14,MATCH($E201,'BY-Demands'!$I$5:$I$14,0),FALSE)*HLOOKUP(REG_TRA_DEMANDS!$F201,DEMANDS!$H$2:$CL$25,MATCH($E201,DEMANDS!$F$2:$F$25,0),FALSE)/HLOOKUP(2018,DEMANDS!$H$2:$CL$25,MATCH($E201,DEMANDS!$F$2:$F$25,0),FALSE)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Y201" s="29">
        <f>HLOOKUP(REG_TRA_DEMANDS!Y$3,'BY-Demands'!$J$5:$AK$14,MATCH($E201,'BY-Demands'!$I$5:$I$14,0),FALSE)*HLOOKUP(REG_TRA_DEMANDS!$F201,DEMANDS!$H$2:$CL$25,MATCH($E201,DEMANDS!$F$2:$F$25,0),FALSE)/HLOOKUP(2018,DEMANDS!$H$2:$CL$25,MATCH($E201,DEMANDS!$F$2:$F$25,0),FALSE)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Z201" s="29">
        <f>HLOOKUP(REG_TRA_DEMANDS!Z$3,'BY-Demands'!$J$5:$AK$14,MATCH($E201,'BY-Demands'!$I$5:$I$14,0),FALSE)*HLOOKUP(REG_TRA_DEMANDS!$F201,DEMANDS!$H$2:$CL$25,MATCH($E201,DEMANDS!$F$2:$F$25,0),FALSE)/HLOOKUP(2018,DEMANDS!$H$2:$CL$25,MATCH($E201,DEMANDS!$F$2:$F$25,0),FALSE)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A201" s="29">
        <f>HLOOKUP(REG_TRA_DEMANDS!AA$3,'BY-Demands'!$J$5:$AK$14,MATCH($E201,'BY-Demands'!$I$5:$I$14,0),FALSE)*HLOOKUP(REG_TRA_DEMANDS!$F201,DEMANDS!$H$2:$CL$25,MATCH($E201,DEMANDS!$F$2:$F$25,0),FALSE)/HLOOKUP(2018,DEMANDS!$H$2:$CL$25,MATCH($E201,DEMANDS!$F$2:$F$25,0),FALSE)</f>
        <v>9.2704554615074527E-5</v>
      </c>
      <c r="AB201" s="29">
        <f>HLOOKUP(REG_TRA_DEMANDS!AB$3,'BY-Demands'!$J$5:$AK$14,MATCH($E201,'BY-Demands'!$I$5:$I$14,0),FALSE)*HLOOKUP(REG_TRA_DEMANDS!$F201,DEMANDS!$H$2:$CL$25,MATCH($E201,DEMANDS!$F$2:$F$25,0),FALSE)/HLOOKUP(2018,DEMANDS!$H$2:$CL$25,MATCH($E201,DEMANDS!$F$2:$F$25,0),FALSE)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C201" s="29">
        <f>HLOOKUP(REG_TRA_DEMANDS!AC$3,'BY-Demands'!$J$5:$AK$14,MATCH($E201,'BY-Demands'!$I$5:$I$14,0),FALSE)*HLOOKUP(REG_TRA_DEMANDS!$F201,DEMANDS!$H$2:$CL$25,MATCH($E201,DEMANDS!$F$2:$F$25,0),FALSE)/HLOOKUP(2018,DEMANDS!$H$2:$CL$25,MATCH($E201,DEMANDS!$F$2:$F$25,0),FALSE)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D201" s="29">
        <f>HLOOKUP(REG_TRA_DEMANDS!AD$3,'BY-Demands'!$J$5:$AK$14,MATCH($E201,'BY-Demands'!$I$5:$I$14,0),FALSE)*HLOOKUP(REG_TRA_DEMANDS!$F201,DEMANDS!$H$2:$CL$25,MATCH($E201,DEMANDS!$F$2:$F$25,0),FALSE)/HLOOKUP(2018,DEMANDS!$H$2:$CL$25,MATCH($E201,DEMANDS!$F$2:$F$25,0),FALSE)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E201" s="29">
        <f>HLOOKUP(REG_TRA_DEMANDS!AE$3,'BY-Demands'!$J$5:$AK$14,MATCH($E201,'BY-Demands'!$I$5:$I$14,0),FALSE)*HLOOKUP(REG_TRA_DEMANDS!$F201,DEMANDS!$H$2:$CL$25,MATCH($E201,DEMANDS!$F$2:$F$25,0),FALSE)/HLOOKUP(2018,DEMANDS!$H$2:$CL$25,MATCH($E201,DEMANDS!$F$2:$F$25,0),FALSE)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F201" s="29">
        <f>HLOOKUP(REG_TRA_DEMANDS!AF$3,'BY-Demands'!$J$5:$AK$14,MATCH($E201,'BY-Demands'!$I$5:$I$14,0),FALSE)*HLOOKUP(REG_TRA_DEMANDS!$F201,DEMANDS!$H$2:$CL$25,MATCH($E201,DEMANDS!$F$2:$F$25,0),FALSE)/HLOOKUP(2018,DEMANDS!$H$2:$CL$25,MATCH($E201,DEMANDS!$F$2:$F$25,0),FALSE)</f>
        <v>0</v>
      </c>
    </row>
    <row r="202" spans="4:32" x14ac:dyDescent="0.25">
      <c r="D202" s="1" t="s">
        <v>8</v>
      </c>
      <c r="E202" s="1" t="str">
        <f>DEMANDS!$F$24</f>
        <v>TAVIDOM</v>
      </c>
      <c r="F202" s="1">
        <v>2029</v>
      </c>
      <c r="G202" s="29">
        <f>HLOOKUP(REG_TRA_DEMANDS!G$3,'BY-Demands'!$J$5:$AK$14,MATCH($E202,'BY-Demands'!$I$5:$I$14,0),FALSE)*HLOOKUP(REG_TRA_DEMANDS!$F202,DEMANDS!$H$2:$CL$25,MATCH($E202,DEMANDS!$F$2:$F$25,0),FALSE)/HLOOKUP(2018,DEMANDS!$H$2:$CL$25,MATCH($E202,DEMANDS!$F$2:$F$25,0),FALSE)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H202" s="10">
        <f>HLOOKUP(REG_TRA_DEMANDS!H$3,'BY-Demands'!$J$5:$AK$14,MATCH($E202,'BY-Demands'!$I$5:$I$14,0),FALSE)*HLOOKUP(REG_TRA_DEMANDS!$F202,DEMANDS!$H$2:$CL$25,MATCH($E202,DEMANDS!$F$2:$F$25,0),FALSE)/HLOOKUP(2018,DEMANDS!$H$2:$CL$25,MATCH($E202,DEMANDS!$F$2:$F$25,0),FALSE)</f>
        <v>0.13395677260860595</v>
      </c>
      <c r="I202" s="29">
        <f>HLOOKUP(REG_TRA_DEMANDS!I$3,'BY-Demands'!$J$5:$AK$14,MATCH($E202,'BY-Demands'!$I$5:$I$14,0),FALSE)*HLOOKUP(REG_TRA_DEMANDS!$F202,DEMANDS!$H$2:$CL$25,MATCH($E202,DEMANDS!$F$2:$F$25,0),FALSE)/HLOOKUP(2018,DEMANDS!$H$2:$CL$25,MATCH($E202,DEMANDS!$F$2:$F$25,0),FALSE)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J202" s="29">
        <f>HLOOKUP(REG_TRA_DEMANDS!J$3,'BY-Demands'!$J$5:$AK$14,MATCH($E202,'BY-Demands'!$I$5:$I$14,0),FALSE)*HLOOKUP(REG_TRA_DEMANDS!$F202,DEMANDS!$H$2:$CL$25,MATCH($E202,DEMANDS!$F$2:$F$25,0),FALSE)/HLOOKUP(2018,DEMANDS!$H$2:$CL$25,MATCH($E202,DEMANDS!$F$2:$F$25,0),FALSE)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K202" s="29">
        <f>HLOOKUP(REG_TRA_DEMANDS!K$3,'BY-Demands'!$J$5:$AK$14,MATCH($E202,'BY-Demands'!$I$5:$I$14,0),FALSE)*HLOOKUP(REG_TRA_DEMANDS!$F202,DEMANDS!$H$2:$CL$25,MATCH($E202,DEMANDS!$F$2:$F$25,0),FALSE)/HLOOKUP(2018,DEMANDS!$H$2:$CL$25,MATCH($E202,DEMANDS!$F$2:$F$25,0),FALSE)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L202" s="29">
        <f>HLOOKUP(REG_TRA_DEMANDS!L$3,'BY-Demands'!$J$5:$AK$14,MATCH($E202,'BY-Demands'!$I$5:$I$14,0),FALSE)*HLOOKUP(REG_TRA_DEMANDS!$F202,DEMANDS!$H$2:$CL$25,MATCH($E202,DEMANDS!$F$2:$F$25,0),FALSE)/HLOOKUP(2018,DEMANDS!$H$2:$CL$25,MATCH($E202,DEMANDS!$F$2:$F$25,0),FALSE)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M202" s="29">
        <f>HLOOKUP(REG_TRA_DEMANDS!M$3,'BY-Demands'!$J$5:$AK$14,MATCH($E202,'BY-Demands'!$I$5:$I$14,0),FALSE)*HLOOKUP(REG_TRA_DEMANDS!$F202,DEMANDS!$H$2:$CL$25,MATCH($E202,DEMANDS!$F$2:$F$25,0),FALSE)/HLOOKUP(2018,DEMANDS!$H$2:$CL$25,MATCH($E202,DEMANDS!$F$2:$F$25,0),FALSE)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N202" s="29">
        <f>HLOOKUP(REG_TRA_DEMANDS!N$3,'BY-Demands'!$J$5:$AK$14,MATCH($E202,'BY-Demands'!$I$5:$I$14,0),FALSE)*HLOOKUP(REG_TRA_DEMANDS!$F202,DEMANDS!$H$2:$CL$25,MATCH($E202,DEMANDS!$F$2:$F$25,0),FALSE)/HLOOKUP(2018,DEMANDS!$H$2:$CL$25,MATCH($E202,DEMANDS!$F$2:$F$25,0),FALSE)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O202" s="29">
        <f>HLOOKUP(REG_TRA_DEMANDS!O$3,'BY-Demands'!$J$5:$AK$14,MATCH($E202,'BY-Demands'!$I$5:$I$14,0),FALSE)*HLOOKUP(REG_TRA_DEMANDS!$F202,DEMANDS!$H$2:$CL$25,MATCH($E202,DEMANDS!$F$2:$F$25,0),FALSE)/HLOOKUP(2018,DEMANDS!$H$2:$CL$25,MATCH($E202,DEMANDS!$F$2:$F$25,0),FALSE)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P202" s="29">
        <f>HLOOKUP(REG_TRA_DEMANDS!P$3,'BY-Demands'!$J$5:$AK$14,MATCH($E202,'BY-Demands'!$I$5:$I$14,0),FALSE)*HLOOKUP(REG_TRA_DEMANDS!$F202,DEMANDS!$H$2:$CL$25,MATCH($E202,DEMANDS!$F$2:$F$25,0),FALSE)/HLOOKUP(2018,DEMANDS!$H$2:$CL$25,MATCH($E202,DEMANDS!$F$2:$F$25,0),FALSE)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Q202" s="29">
        <f>HLOOKUP(REG_TRA_DEMANDS!Q$3,'BY-Demands'!$J$5:$AK$14,MATCH($E202,'BY-Demands'!$I$5:$I$14,0),FALSE)*HLOOKUP(REG_TRA_DEMANDS!$F202,DEMANDS!$H$2:$CL$25,MATCH($E202,DEMANDS!$F$2:$F$25,0),FALSE)/HLOOKUP(2018,DEMANDS!$H$2:$CL$25,MATCH($E202,DEMANDS!$F$2:$F$25,0),FALSE)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R202" s="29">
        <f>HLOOKUP(REG_TRA_DEMANDS!R$3,'BY-Demands'!$J$5:$AK$14,MATCH($E202,'BY-Demands'!$I$5:$I$14,0),FALSE)*HLOOKUP(REG_TRA_DEMANDS!$F202,DEMANDS!$H$2:$CL$25,MATCH($E202,DEMANDS!$F$2:$F$25,0),FALSE)/HLOOKUP(2018,DEMANDS!$H$2:$CL$25,MATCH($E202,DEMANDS!$F$2:$F$25,0),FALSE)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S202" s="10">
        <f>HLOOKUP(REG_TRA_DEMANDS!S$3,'BY-Demands'!$J$5:$AK$14,MATCH($E202,'BY-Demands'!$I$5:$I$14,0),FALSE)*HLOOKUP(REG_TRA_DEMANDS!$F202,DEMANDS!$H$2:$CL$25,MATCH($E202,DEMANDS!$F$2:$F$25,0),FALSE)/HLOOKUP(2018,DEMANDS!$H$2:$CL$25,MATCH($E202,DEMANDS!$F$2:$F$25,0),FALSE)</f>
        <v>4.6779068407982807E-2</v>
      </c>
      <c r="T202" s="10">
        <f>HLOOKUP(REG_TRA_DEMANDS!T$3,'BY-Demands'!$J$5:$AK$14,MATCH($E202,'BY-Demands'!$I$5:$I$14,0),FALSE)*HLOOKUP(REG_TRA_DEMANDS!$F202,DEMANDS!$H$2:$CL$25,MATCH($E202,DEMANDS!$F$2:$F$25,0),FALSE)/HLOOKUP(2018,DEMANDS!$H$2:$CL$25,MATCH($E202,DEMANDS!$F$2:$F$25,0),FALSE)</f>
        <v>4.6352277307537207E-4</v>
      </c>
      <c r="U202" s="10">
        <f>HLOOKUP(REG_TRA_DEMANDS!U$3,'BY-Demands'!$J$5:$AK$14,MATCH($E202,'BY-Demands'!$I$5:$I$14,0),FALSE)*HLOOKUP(REG_TRA_DEMANDS!$F202,DEMANDS!$H$2:$CL$25,MATCH($E202,DEMANDS!$F$2:$F$25,0),FALSE)/HLOOKUP(2018,DEMANDS!$H$2:$CL$25,MATCH($E202,DEMANDS!$F$2:$F$25,0),FALSE)</f>
        <v>4.6529102661710439E-2</v>
      </c>
      <c r="V202" s="29">
        <f>HLOOKUP(REG_TRA_DEMANDS!V$3,'BY-Demands'!$J$5:$AK$14,MATCH($E202,'BY-Demands'!$I$5:$I$14,0),FALSE)*HLOOKUP(REG_TRA_DEMANDS!$F202,DEMANDS!$H$2:$CL$25,MATCH($E202,DEMANDS!$F$2:$F$25,0),FALSE)/HLOOKUP(2018,DEMANDS!$H$2:$CL$25,MATCH($E202,DEMANDS!$F$2:$F$25,0),FALSE)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W202" s="29">
        <f>HLOOKUP(REG_TRA_DEMANDS!W$3,'BY-Demands'!$J$5:$AK$14,MATCH($E202,'BY-Demands'!$I$5:$I$14,0),FALSE)*HLOOKUP(REG_TRA_DEMANDS!$F202,DEMANDS!$H$2:$CL$25,MATCH($E202,DEMANDS!$F$2:$F$25,0),FALSE)/HLOOKUP(2018,DEMANDS!$H$2:$CL$25,MATCH($E202,DEMANDS!$F$2:$F$25,0),FALSE)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X202" s="29">
        <f>HLOOKUP(REG_TRA_DEMANDS!X$3,'BY-Demands'!$J$5:$AK$14,MATCH($E202,'BY-Demands'!$I$5:$I$14,0),FALSE)*HLOOKUP(REG_TRA_DEMANDS!$F202,DEMANDS!$H$2:$CL$25,MATCH($E202,DEMANDS!$F$2:$F$25,0),FALSE)/HLOOKUP(2018,DEMANDS!$H$2:$CL$25,MATCH($E202,DEMANDS!$F$2:$F$25,0),FALSE)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Y202" s="29">
        <f>HLOOKUP(REG_TRA_DEMANDS!Y$3,'BY-Demands'!$J$5:$AK$14,MATCH($E202,'BY-Demands'!$I$5:$I$14,0),FALSE)*HLOOKUP(REG_TRA_DEMANDS!$F202,DEMANDS!$H$2:$CL$25,MATCH($E202,DEMANDS!$F$2:$F$25,0),FALSE)/HLOOKUP(2018,DEMANDS!$H$2:$CL$25,MATCH($E202,DEMANDS!$F$2:$F$25,0),FALSE)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Z202" s="29">
        <f>HLOOKUP(REG_TRA_DEMANDS!Z$3,'BY-Demands'!$J$5:$AK$14,MATCH($E202,'BY-Demands'!$I$5:$I$14,0),FALSE)*HLOOKUP(REG_TRA_DEMANDS!$F202,DEMANDS!$H$2:$CL$25,MATCH($E202,DEMANDS!$F$2:$F$25,0),FALSE)/HLOOKUP(2018,DEMANDS!$H$2:$CL$25,MATCH($E202,DEMANDS!$F$2:$F$25,0),FALSE)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A202" s="29">
        <f>HLOOKUP(REG_TRA_DEMANDS!AA$3,'BY-Demands'!$J$5:$AK$14,MATCH($E202,'BY-Demands'!$I$5:$I$14,0),FALSE)*HLOOKUP(REG_TRA_DEMANDS!$F202,DEMANDS!$H$2:$CL$25,MATCH($E202,DEMANDS!$F$2:$F$25,0),FALSE)/HLOOKUP(2018,DEMANDS!$H$2:$CL$25,MATCH($E202,DEMANDS!$F$2:$F$25,0),FALSE)</f>
        <v>9.2704554615074527E-5</v>
      </c>
      <c r="AB202" s="29">
        <f>HLOOKUP(REG_TRA_DEMANDS!AB$3,'BY-Demands'!$J$5:$AK$14,MATCH($E202,'BY-Demands'!$I$5:$I$14,0),FALSE)*HLOOKUP(REG_TRA_DEMANDS!$F202,DEMANDS!$H$2:$CL$25,MATCH($E202,DEMANDS!$F$2:$F$25,0),FALSE)/HLOOKUP(2018,DEMANDS!$H$2:$CL$25,MATCH($E202,DEMANDS!$F$2:$F$25,0),FALSE)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C202" s="29">
        <f>HLOOKUP(REG_TRA_DEMANDS!AC$3,'BY-Demands'!$J$5:$AK$14,MATCH($E202,'BY-Demands'!$I$5:$I$14,0),FALSE)*HLOOKUP(REG_TRA_DEMANDS!$F202,DEMANDS!$H$2:$CL$25,MATCH($E202,DEMANDS!$F$2:$F$25,0),FALSE)/HLOOKUP(2018,DEMANDS!$H$2:$CL$25,MATCH($E202,DEMANDS!$F$2:$F$25,0),FALSE)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D202" s="29">
        <f>HLOOKUP(REG_TRA_DEMANDS!AD$3,'BY-Demands'!$J$5:$AK$14,MATCH($E202,'BY-Demands'!$I$5:$I$14,0),FALSE)*HLOOKUP(REG_TRA_DEMANDS!$F202,DEMANDS!$H$2:$CL$25,MATCH($E202,DEMANDS!$F$2:$F$25,0),FALSE)/HLOOKUP(2018,DEMANDS!$H$2:$CL$25,MATCH($E202,DEMANDS!$F$2:$F$25,0),FALSE)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E202" s="29">
        <f>HLOOKUP(REG_TRA_DEMANDS!AE$3,'BY-Demands'!$J$5:$AK$14,MATCH($E202,'BY-Demands'!$I$5:$I$14,0),FALSE)*HLOOKUP(REG_TRA_DEMANDS!$F202,DEMANDS!$H$2:$CL$25,MATCH($E202,DEMANDS!$F$2:$F$25,0),FALSE)/HLOOKUP(2018,DEMANDS!$H$2:$CL$25,MATCH($E202,DEMANDS!$F$2:$F$25,0),FALSE)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F202" s="29">
        <f>HLOOKUP(REG_TRA_DEMANDS!AF$3,'BY-Demands'!$J$5:$AK$14,MATCH($E202,'BY-Demands'!$I$5:$I$14,0),FALSE)*HLOOKUP(REG_TRA_DEMANDS!$F202,DEMANDS!$H$2:$CL$25,MATCH($E202,DEMANDS!$F$2:$F$25,0),FALSE)/HLOOKUP(2018,DEMANDS!$H$2:$CL$25,MATCH($E202,DEMANDS!$F$2:$F$25,0),FALSE)</f>
        <v>0</v>
      </c>
    </row>
    <row r="203" spans="4:32" x14ac:dyDescent="0.25">
      <c r="D203" s="1" t="s">
        <v>8</v>
      </c>
      <c r="E203" s="1" t="str">
        <f>DEMANDS!$F$24</f>
        <v>TAVIDOM</v>
      </c>
      <c r="F203" s="1">
        <v>2030</v>
      </c>
      <c r="G203" s="29">
        <f>HLOOKUP(REG_TRA_DEMANDS!G$3,'BY-Demands'!$J$5:$AK$14,MATCH($E203,'BY-Demands'!$I$5:$I$14,0),FALSE)*HLOOKUP(REG_TRA_DEMANDS!$F203,DEMANDS!$H$2:$CL$25,MATCH($E203,DEMANDS!$F$2:$F$25,0),FALSE)/HLOOKUP(2018,DEMANDS!$H$2:$CL$25,MATCH($E203,DEMANDS!$F$2:$F$25,0),FALSE)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H203" s="10">
        <f>HLOOKUP(REG_TRA_DEMANDS!H$3,'BY-Demands'!$J$5:$AK$14,MATCH($E203,'BY-Demands'!$I$5:$I$14,0),FALSE)*HLOOKUP(REG_TRA_DEMANDS!$F203,DEMANDS!$H$2:$CL$25,MATCH($E203,DEMANDS!$F$2:$F$25,0),FALSE)/HLOOKUP(2018,DEMANDS!$H$2:$CL$25,MATCH($E203,DEMANDS!$F$2:$F$25,0),FALSE)</f>
        <v>0.13395677260860595</v>
      </c>
      <c r="I203" s="29">
        <f>HLOOKUP(REG_TRA_DEMANDS!I$3,'BY-Demands'!$J$5:$AK$14,MATCH($E203,'BY-Demands'!$I$5:$I$14,0),FALSE)*HLOOKUP(REG_TRA_DEMANDS!$F203,DEMANDS!$H$2:$CL$25,MATCH($E203,DEMANDS!$F$2:$F$25,0),FALSE)/HLOOKUP(2018,DEMANDS!$H$2:$CL$25,MATCH($E203,DEMANDS!$F$2:$F$25,0),FALSE)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J203" s="29">
        <f>HLOOKUP(REG_TRA_DEMANDS!J$3,'BY-Demands'!$J$5:$AK$14,MATCH($E203,'BY-Demands'!$I$5:$I$14,0),FALSE)*HLOOKUP(REG_TRA_DEMANDS!$F203,DEMANDS!$H$2:$CL$25,MATCH($E203,DEMANDS!$F$2:$F$25,0),FALSE)/HLOOKUP(2018,DEMANDS!$H$2:$CL$25,MATCH($E203,DEMANDS!$F$2:$F$25,0),FALSE)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K203" s="29">
        <f>HLOOKUP(REG_TRA_DEMANDS!K$3,'BY-Demands'!$J$5:$AK$14,MATCH($E203,'BY-Demands'!$I$5:$I$14,0),FALSE)*HLOOKUP(REG_TRA_DEMANDS!$F203,DEMANDS!$H$2:$CL$25,MATCH($E203,DEMANDS!$F$2:$F$25,0),FALSE)/HLOOKUP(2018,DEMANDS!$H$2:$CL$25,MATCH($E203,DEMANDS!$F$2:$F$25,0),FALSE)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L203" s="29">
        <f>HLOOKUP(REG_TRA_DEMANDS!L$3,'BY-Demands'!$J$5:$AK$14,MATCH($E203,'BY-Demands'!$I$5:$I$14,0),FALSE)*HLOOKUP(REG_TRA_DEMANDS!$F203,DEMANDS!$H$2:$CL$25,MATCH($E203,DEMANDS!$F$2:$F$25,0),FALSE)/HLOOKUP(2018,DEMANDS!$H$2:$CL$25,MATCH($E203,DEMANDS!$F$2:$F$25,0),FALSE)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M203" s="29">
        <f>HLOOKUP(REG_TRA_DEMANDS!M$3,'BY-Demands'!$J$5:$AK$14,MATCH($E203,'BY-Demands'!$I$5:$I$14,0),FALSE)*HLOOKUP(REG_TRA_DEMANDS!$F203,DEMANDS!$H$2:$CL$25,MATCH($E203,DEMANDS!$F$2:$F$25,0),FALSE)/HLOOKUP(2018,DEMANDS!$H$2:$CL$25,MATCH($E203,DEMANDS!$F$2:$F$25,0),FALSE)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N203" s="29">
        <f>HLOOKUP(REG_TRA_DEMANDS!N$3,'BY-Demands'!$J$5:$AK$14,MATCH($E203,'BY-Demands'!$I$5:$I$14,0),FALSE)*HLOOKUP(REG_TRA_DEMANDS!$F203,DEMANDS!$H$2:$CL$25,MATCH($E203,DEMANDS!$F$2:$F$25,0),FALSE)/HLOOKUP(2018,DEMANDS!$H$2:$CL$25,MATCH($E203,DEMANDS!$F$2:$F$25,0),FALSE)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O203" s="29">
        <f>HLOOKUP(REG_TRA_DEMANDS!O$3,'BY-Demands'!$J$5:$AK$14,MATCH($E203,'BY-Demands'!$I$5:$I$14,0),FALSE)*HLOOKUP(REG_TRA_DEMANDS!$F203,DEMANDS!$H$2:$CL$25,MATCH($E203,DEMANDS!$F$2:$F$25,0),FALSE)/HLOOKUP(2018,DEMANDS!$H$2:$CL$25,MATCH($E203,DEMANDS!$F$2:$F$25,0),FALSE)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P203" s="29">
        <f>HLOOKUP(REG_TRA_DEMANDS!P$3,'BY-Demands'!$J$5:$AK$14,MATCH($E203,'BY-Demands'!$I$5:$I$14,0),FALSE)*HLOOKUP(REG_TRA_DEMANDS!$F203,DEMANDS!$H$2:$CL$25,MATCH($E203,DEMANDS!$F$2:$F$25,0),FALSE)/HLOOKUP(2018,DEMANDS!$H$2:$CL$25,MATCH($E203,DEMANDS!$F$2:$F$25,0),FALSE)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Q203" s="29">
        <f>HLOOKUP(REG_TRA_DEMANDS!Q$3,'BY-Demands'!$J$5:$AK$14,MATCH($E203,'BY-Demands'!$I$5:$I$14,0),FALSE)*HLOOKUP(REG_TRA_DEMANDS!$F203,DEMANDS!$H$2:$CL$25,MATCH($E203,DEMANDS!$F$2:$F$25,0),FALSE)/HLOOKUP(2018,DEMANDS!$H$2:$CL$25,MATCH($E203,DEMANDS!$F$2:$F$25,0),FALSE)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R203" s="29">
        <f>HLOOKUP(REG_TRA_DEMANDS!R$3,'BY-Demands'!$J$5:$AK$14,MATCH($E203,'BY-Demands'!$I$5:$I$14,0),FALSE)*HLOOKUP(REG_TRA_DEMANDS!$F203,DEMANDS!$H$2:$CL$25,MATCH($E203,DEMANDS!$F$2:$F$25,0),FALSE)/HLOOKUP(2018,DEMANDS!$H$2:$CL$25,MATCH($E203,DEMANDS!$F$2:$F$25,0),FALSE)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S203" s="10">
        <f>HLOOKUP(REG_TRA_DEMANDS!S$3,'BY-Demands'!$J$5:$AK$14,MATCH($E203,'BY-Demands'!$I$5:$I$14,0),FALSE)*HLOOKUP(REG_TRA_DEMANDS!$F203,DEMANDS!$H$2:$CL$25,MATCH($E203,DEMANDS!$F$2:$F$25,0),FALSE)/HLOOKUP(2018,DEMANDS!$H$2:$CL$25,MATCH($E203,DEMANDS!$F$2:$F$25,0),FALSE)</f>
        <v>4.6779068407982807E-2</v>
      </c>
      <c r="T203" s="10">
        <f>HLOOKUP(REG_TRA_DEMANDS!T$3,'BY-Demands'!$J$5:$AK$14,MATCH($E203,'BY-Demands'!$I$5:$I$14,0),FALSE)*HLOOKUP(REG_TRA_DEMANDS!$F203,DEMANDS!$H$2:$CL$25,MATCH($E203,DEMANDS!$F$2:$F$25,0),FALSE)/HLOOKUP(2018,DEMANDS!$H$2:$CL$25,MATCH($E203,DEMANDS!$F$2:$F$25,0),FALSE)</f>
        <v>4.6352277307537207E-4</v>
      </c>
      <c r="U203" s="10">
        <f>HLOOKUP(REG_TRA_DEMANDS!U$3,'BY-Demands'!$J$5:$AK$14,MATCH($E203,'BY-Demands'!$I$5:$I$14,0),FALSE)*HLOOKUP(REG_TRA_DEMANDS!$F203,DEMANDS!$H$2:$CL$25,MATCH($E203,DEMANDS!$F$2:$F$25,0),FALSE)/HLOOKUP(2018,DEMANDS!$H$2:$CL$25,MATCH($E203,DEMANDS!$F$2:$F$25,0),FALSE)</f>
        <v>4.6529102661710439E-2</v>
      </c>
      <c r="V203" s="29">
        <f>HLOOKUP(REG_TRA_DEMANDS!V$3,'BY-Demands'!$J$5:$AK$14,MATCH($E203,'BY-Demands'!$I$5:$I$14,0),FALSE)*HLOOKUP(REG_TRA_DEMANDS!$F203,DEMANDS!$H$2:$CL$25,MATCH($E203,DEMANDS!$F$2:$F$25,0),FALSE)/HLOOKUP(2018,DEMANDS!$H$2:$CL$25,MATCH($E203,DEMANDS!$F$2:$F$25,0),FALSE)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W203" s="29">
        <f>HLOOKUP(REG_TRA_DEMANDS!W$3,'BY-Demands'!$J$5:$AK$14,MATCH($E203,'BY-Demands'!$I$5:$I$14,0),FALSE)*HLOOKUP(REG_TRA_DEMANDS!$F203,DEMANDS!$H$2:$CL$25,MATCH($E203,DEMANDS!$F$2:$F$25,0),FALSE)/HLOOKUP(2018,DEMANDS!$H$2:$CL$25,MATCH($E203,DEMANDS!$F$2:$F$25,0),FALSE)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X203" s="29">
        <f>HLOOKUP(REG_TRA_DEMANDS!X$3,'BY-Demands'!$J$5:$AK$14,MATCH($E203,'BY-Demands'!$I$5:$I$14,0),FALSE)*HLOOKUP(REG_TRA_DEMANDS!$F203,DEMANDS!$H$2:$CL$25,MATCH($E203,DEMANDS!$F$2:$F$25,0),FALSE)/HLOOKUP(2018,DEMANDS!$H$2:$CL$25,MATCH($E203,DEMANDS!$F$2:$F$25,0),FALSE)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Y203" s="29">
        <f>HLOOKUP(REG_TRA_DEMANDS!Y$3,'BY-Demands'!$J$5:$AK$14,MATCH($E203,'BY-Demands'!$I$5:$I$14,0),FALSE)*HLOOKUP(REG_TRA_DEMANDS!$F203,DEMANDS!$H$2:$CL$25,MATCH($E203,DEMANDS!$F$2:$F$25,0),FALSE)/HLOOKUP(2018,DEMANDS!$H$2:$CL$25,MATCH($E203,DEMANDS!$F$2:$F$25,0),FALSE)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Z203" s="29">
        <f>HLOOKUP(REG_TRA_DEMANDS!Z$3,'BY-Demands'!$J$5:$AK$14,MATCH($E203,'BY-Demands'!$I$5:$I$14,0),FALSE)*HLOOKUP(REG_TRA_DEMANDS!$F203,DEMANDS!$H$2:$CL$25,MATCH($E203,DEMANDS!$F$2:$F$25,0),FALSE)/HLOOKUP(2018,DEMANDS!$H$2:$CL$25,MATCH($E203,DEMANDS!$F$2:$F$25,0),FALSE)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A203" s="29">
        <f>HLOOKUP(REG_TRA_DEMANDS!AA$3,'BY-Demands'!$J$5:$AK$14,MATCH($E203,'BY-Demands'!$I$5:$I$14,0),FALSE)*HLOOKUP(REG_TRA_DEMANDS!$F203,DEMANDS!$H$2:$CL$25,MATCH($E203,DEMANDS!$F$2:$F$25,0),FALSE)/HLOOKUP(2018,DEMANDS!$H$2:$CL$25,MATCH($E203,DEMANDS!$F$2:$F$25,0),FALSE)</f>
        <v>9.2704554615074527E-5</v>
      </c>
      <c r="AB203" s="29">
        <f>HLOOKUP(REG_TRA_DEMANDS!AB$3,'BY-Demands'!$J$5:$AK$14,MATCH($E203,'BY-Demands'!$I$5:$I$14,0),FALSE)*HLOOKUP(REG_TRA_DEMANDS!$F203,DEMANDS!$H$2:$CL$25,MATCH($E203,DEMANDS!$F$2:$F$25,0),FALSE)/HLOOKUP(2018,DEMANDS!$H$2:$CL$25,MATCH($E203,DEMANDS!$F$2:$F$25,0),FALSE)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C203" s="29">
        <f>HLOOKUP(REG_TRA_DEMANDS!AC$3,'BY-Demands'!$J$5:$AK$14,MATCH($E203,'BY-Demands'!$I$5:$I$14,0),FALSE)*HLOOKUP(REG_TRA_DEMANDS!$F203,DEMANDS!$H$2:$CL$25,MATCH($E203,DEMANDS!$F$2:$F$25,0),FALSE)/HLOOKUP(2018,DEMANDS!$H$2:$CL$25,MATCH($E203,DEMANDS!$F$2:$F$25,0),FALSE)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D203" s="29">
        <f>HLOOKUP(REG_TRA_DEMANDS!AD$3,'BY-Demands'!$J$5:$AK$14,MATCH($E203,'BY-Demands'!$I$5:$I$14,0),FALSE)*HLOOKUP(REG_TRA_DEMANDS!$F203,DEMANDS!$H$2:$CL$25,MATCH($E203,DEMANDS!$F$2:$F$25,0),FALSE)/HLOOKUP(2018,DEMANDS!$H$2:$CL$25,MATCH($E203,DEMANDS!$F$2:$F$25,0),FALSE)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E203" s="29">
        <f>HLOOKUP(REG_TRA_DEMANDS!AE$3,'BY-Demands'!$J$5:$AK$14,MATCH($E203,'BY-Demands'!$I$5:$I$14,0),FALSE)*HLOOKUP(REG_TRA_DEMANDS!$F203,DEMANDS!$H$2:$CL$25,MATCH($E203,DEMANDS!$F$2:$F$25,0),FALSE)/HLOOKUP(2018,DEMANDS!$H$2:$CL$25,MATCH($E203,DEMANDS!$F$2:$F$25,0),FALSE)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F203" s="29">
        <f>HLOOKUP(REG_TRA_DEMANDS!AF$3,'BY-Demands'!$J$5:$AK$14,MATCH($E203,'BY-Demands'!$I$5:$I$14,0),FALSE)*HLOOKUP(REG_TRA_DEMANDS!$F203,DEMANDS!$H$2:$CL$25,MATCH($E203,DEMANDS!$F$2:$F$25,0),FALSE)/HLOOKUP(2018,DEMANDS!$H$2:$CL$25,MATCH($E203,DEMANDS!$F$2:$F$25,0),FALSE)</f>
        <v>0</v>
      </c>
    </row>
    <row r="204" spans="4:32" x14ac:dyDescent="0.25">
      <c r="D204" s="1" t="s">
        <v>8</v>
      </c>
      <c r="E204" s="1" t="str">
        <f>DEMANDS!$F$24</f>
        <v>TAVIDOM</v>
      </c>
      <c r="F204" s="1">
        <v>2031</v>
      </c>
      <c r="G204" s="29">
        <f>HLOOKUP(REG_TRA_DEMANDS!G$3,'BY-Demands'!$J$5:$AK$14,MATCH($E204,'BY-Demands'!$I$5:$I$14,0),FALSE)*HLOOKUP(REG_TRA_DEMANDS!$F204,DEMANDS!$H$2:$CL$25,MATCH($E204,DEMANDS!$F$2:$F$25,0),FALSE)/HLOOKUP(2018,DEMANDS!$H$2:$CL$25,MATCH($E204,DEMANDS!$F$2:$F$25,0),FALSE)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H204" s="10">
        <f>HLOOKUP(REG_TRA_DEMANDS!H$3,'BY-Demands'!$J$5:$AK$14,MATCH($E204,'BY-Demands'!$I$5:$I$14,0),FALSE)*HLOOKUP(REG_TRA_DEMANDS!$F204,DEMANDS!$H$2:$CL$25,MATCH($E204,DEMANDS!$F$2:$F$25,0),FALSE)/HLOOKUP(2018,DEMANDS!$H$2:$CL$25,MATCH($E204,DEMANDS!$F$2:$F$25,0),FALSE)</f>
        <v>0.13395677260860595</v>
      </c>
      <c r="I204" s="29">
        <f>HLOOKUP(REG_TRA_DEMANDS!I$3,'BY-Demands'!$J$5:$AK$14,MATCH($E204,'BY-Demands'!$I$5:$I$14,0),FALSE)*HLOOKUP(REG_TRA_DEMANDS!$F204,DEMANDS!$H$2:$CL$25,MATCH($E204,DEMANDS!$F$2:$F$25,0),FALSE)/HLOOKUP(2018,DEMANDS!$H$2:$CL$25,MATCH($E204,DEMANDS!$F$2:$F$25,0),FALSE)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J204" s="29">
        <f>HLOOKUP(REG_TRA_DEMANDS!J$3,'BY-Demands'!$J$5:$AK$14,MATCH($E204,'BY-Demands'!$I$5:$I$14,0),FALSE)*HLOOKUP(REG_TRA_DEMANDS!$F204,DEMANDS!$H$2:$CL$25,MATCH($E204,DEMANDS!$F$2:$F$25,0),FALSE)/HLOOKUP(2018,DEMANDS!$H$2:$CL$25,MATCH($E204,DEMANDS!$F$2:$F$25,0),FALSE)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K204" s="29">
        <f>HLOOKUP(REG_TRA_DEMANDS!K$3,'BY-Demands'!$J$5:$AK$14,MATCH($E204,'BY-Demands'!$I$5:$I$14,0),FALSE)*HLOOKUP(REG_TRA_DEMANDS!$F204,DEMANDS!$H$2:$CL$25,MATCH($E204,DEMANDS!$F$2:$F$25,0),FALSE)/HLOOKUP(2018,DEMANDS!$H$2:$CL$25,MATCH($E204,DEMANDS!$F$2:$F$25,0),FALSE)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L204" s="29">
        <f>HLOOKUP(REG_TRA_DEMANDS!L$3,'BY-Demands'!$J$5:$AK$14,MATCH($E204,'BY-Demands'!$I$5:$I$14,0),FALSE)*HLOOKUP(REG_TRA_DEMANDS!$F204,DEMANDS!$H$2:$CL$25,MATCH($E204,DEMANDS!$F$2:$F$25,0),FALSE)/HLOOKUP(2018,DEMANDS!$H$2:$CL$25,MATCH($E204,DEMANDS!$F$2:$F$25,0),FALSE)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M204" s="29">
        <f>HLOOKUP(REG_TRA_DEMANDS!M$3,'BY-Demands'!$J$5:$AK$14,MATCH($E204,'BY-Demands'!$I$5:$I$14,0),FALSE)*HLOOKUP(REG_TRA_DEMANDS!$F204,DEMANDS!$H$2:$CL$25,MATCH($E204,DEMANDS!$F$2:$F$25,0),FALSE)/HLOOKUP(2018,DEMANDS!$H$2:$CL$25,MATCH($E204,DEMANDS!$F$2:$F$25,0),FALSE)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N204" s="29">
        <f>HLOOKUP(REG_TRA_DEMANDS!N$3,'BY-Demands'!$J$5:$AK$14,MATCH($E204,'BY-Demands'!$I$5:$I$14,0),FALSE)*HLOOKUP(REG_TRA_DEMANDS!$F204,DEMANDS!$H$2:$CL$25,MATCH($E204,DEMANDS!$F$2:$F$25,0),FALSE)/HLOOKUP(2018,DEMANDS!$H$2:$CL$25,MATCH($E204,DEMANDS!$F$2:$F$25,0),FALSE)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O204" s="29">
        <f>HLOOKUP(REG_TRA_DEMANDS!O$3,'BY-Demands'!$J$5:$AK$14,MATCH($E204,'BY-Demands'!$I$5:$I$14,0),FALSE)*HLOOKUP(REG_TRA_DEMANDS!$F204,DEMANDS!$H$2:$CL$25,MATCH($E204,DEMANDS!$F$2:$F$25,0),FALSE)/HLOOKUP(2018,DEMANDS!$H$2:$CL$25,MATCH($E204,DEMANDS!$F$2:$F$25,0),FALSE)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P204" s="29">
        <f>HLOOKUP(REG_TRA_DEMANDS!P$3,'BY-Demands'!$J$5:$AK$14,MATCH($E204,'BY-Demands'!$I$5:$I$14,0),FALSE)*HLOOKUP(REG_TRA_DEMANDS!$F204,DEMANDS!$H$2:$CL$25,MATCH($E204,DEMANDS!$F$2:$F$25,0),FALSE)/HLOOKUP(2018,DEMANDS!$H$2:$CL$25,MATCH($E204,DEMANDS!$F$2:$F$25,0),FALSE)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Q204" s="29">
        <f>HLOOKUP(REG_TRA_DEMANDS!Q$3,'BY-Demands'!$J$5:$AK$14,MATCH($E204,'BY-Demands'!$I$5:$I$14,0),FALSE)*HLOOKUP(REG_TRA_DEMANDS!$F204,DEMANDS!$H$2:$CL$25,MATCH($E204,DEMANDS!$F$2:$F$25,0),FALSE)/HLOOKUP(2018,DEMANDS!$H$2:$CL$25,MATCH($E204,DEMANDS!$F$2:$F$25,0),FALSE)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R204" s="29">
        <f>HLOOKUP(REG_TRA_DEMANDS!R$3,'BY-Demands'!$J$5:$AK$14,MATCH($E204,'BY-Demands'!$I$5:$I$14,0),FALSE)*HLOOKUP(REG_TRA_DEMANDS!$F204,DEMANDS!$H$2:$CL$25,MATCH($E204,DEMANDS!$F$2:$F$25,0),FALSE)/HLOOKUP(2018,DEMANDS!$H$2:$CL$25,MATCH($E204,DEMANDS!$F$2:$F$25,0),FALSE)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S204" s="10">
        <f>HLOOKUP(REG_TRA_DEMANDS!S$3,'BY-Demands'!$J$5:$AK$14,MATCH($E204,'BY-Demands'!$I$5:$I$14,0),FALSE)*HLOOKUP(REG_TRA_DEMANDS!$F204,DEMANDS!$H$2:$CL$25,MATCH($E204,DEMANDS!$F$2:$F$25,0),FALSE)/HLOOKUP(2018,DEMANDS!$H$2:$CL$25,MATCH($E204,DEMANDS!$F$2:$F$25,0),FALSE)</f>
        <v>4.6779068407982807E-2</v>
      </c>
      <c r="T204" s="10">
        <f>HLOOKUP(REG_TRA_DEMANDS!T$3,'BY-Demands'!$J$5:$AK$14,MATCH($E204,'BY-Demands'!$I$5:$I$14,0),FALSE)*HLOOKUP(REG_TRA_DEMANDS!$F204,DEMANDS!$H$2:$CL$25,MATCH($E204,DEMANDS!$F$2:$F$25,0),FALSE)/HLOOKUP(2018,DEMANDS!$H$2:$CL$25,MATCH($E204,DEMANDS!$F$2:$F$25,0),FALSE)</f>
        <v>4.6352277307537207E-4</v>
      </c>
      <c r="U204" s="10">
        <f>HLOOKUP(REG_TRA_DEMANDS!U$3,'BY-Demands'!$J$5:$AK$14,MATCH($E204,'BY-Demands'!$I$5:$I$14,0),FALSE)*HLOOKUP(REG_TRA_DEMANDS!$F204,DEMANDS!$H$2:$CL$25,MATCH($E204,DEMANDS!$F$2:$F$25,0),FALSE)/HLOOKUP(2018,DEMANDS!$H$2:$CL$25,MATCH($E204,DEMANDS!$F$2:$F$25,0),FALSE)</f>
        <v>4.6529102661710439E-2</v>
      </c>
      <c r="V204" s="29">
        <f>HLOOKUP(REG_TRA_DEMANDS!V$3,'BY-Demands'!$J$5:$AK$14,MATCH($E204,'BY-Demands'!$I$5:$I$14,0),FALSE)*HLOOKUP(REG_TRA_DEMANDS!$F204,DEMANDS!$H$2:$CL$25,MATCH($E204,DEMANDS!$F$2:$F$25,0),FALSE)/HLOOKUP(2018,DEMANDS!$H$2:$CL$25,MATCH($E204,DEMANDS!$F$2:$F$25,0),FALSE)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W204" s="29">
        <f>HLOOKUP(REG_TRA_DEMANDS!W$3,'BY-Demands'!$J$5:$AK$14,MATCH($E204,'BY-Demands'!$I$5:$I$14,0),FALSE)*HLOOKUP(REG_TRA_DEMANDS!$F204,DEMANDS!$H$2:$CL$25,MATCH($E204,DEMANDS!$F$2:$F$25,0),FALSE)/HLOOKUP(2018,DEMANDS!$H$2:$CL$25,MATCH($E204,DEMANDS!$F$2:$F$25,0),FALSE)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X204" s="29">
        <f>HLOOKUP(REG_TRA_DEMANDS!X$3,'BY-Demands'!$J$5:$AK$14,MATCH($E204,'BY-Demands'!$I$5:$I$14,0),FALSE)*HLOOKUP(REG_TRA_DEMANDS!$F204,DEMANDS!$H$2:$CL$25,MATCH($E204,DEMANDS!$F$2:$F$25,0),FALSE)/HLOOKUP(2018,DEMANDS!$H$2:$CL$25,MATCH($E204,DEMANDS!$F$2:$F$25,0),FALSE)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Y204" s="29">
        <f>HLOOKUP(REG_TRA_DEMANDS!Y$3,'BY-Demands'!$J$5:$AK$14,MATCH($E204,'BY-Demands'!$I$5:$I$14,0),FALSE)*HLOOKUP(REG_TRA_DEMANDS!$F204,DEMANDS!$H$2:$CL$25,MATCH($E204,DEMANDS!$F$2:$F$25,0),FALSE)/HLOOKUP(2018,DEMANDS!$H$2:$CL$25,MATCH($E204,DEMANDS!$F$2:$F$25,0),FALSE)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Z204" s="29">
        <f>HLOOKUP(REG_TRA_DEMANDS!Z$3,'BY-Demands'!$J$5:$AK$14,MATCH($E204,'BY-Demands'!$I$5:$I$14,0),FALSE)*HLOOKUP(REG_TRA_DEMANDS!$F204,DEMANDS!$H$2:$CL$25,MATCH($E204,DEMANDS!$F$2:$F$25,0),FALSE)/HLOOKUP(2018,DEMANDS!$H$2:$CL$25,MATCH($E204,DEMANDS!$F$2:$F$25,0),FALSE)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A204" s="29">
        <f>HLOOKUP(REG_TRA_DEMANDS!AA$3,'BY-Demands'!$J$5:$AK$14,MATCH($E204,'BY-Demands'!$I$5:$I$14,0),FALSE)*HLOOKUP(REG_TRA_DEMANDS!$F204,DEMANDS!$H$2:$CL$25,MATCH($E204,DEMANDS!$F$2:$F$25,0),FALSE)/HLOOKUP(2018,DEMANDS!$H$2:$CL$25,MATCH($E204,DEMANDS!$F$2:$F$25,0),FALSE)</f>
        <v>9.2704554615074527E-5</v>
      </c>
      <c r="AB204" s="29">
        <f>HLOOKUP(REG_TRA_DEMANDS!AB$3,'BY-Demands'!$J$5:$AK$14,MATCH($E204,'BY-Demands'!$I$5:$I$14,0),FALSE)*HLOOKUP(REG_TRA_DEMANDS!$F204,DEMANDS!$H$2:$CL$25,MATCH($E204,DEMANDS!$F$2:$F$25,0),FALSE)/HLOOKUP(2018,DEMANDS!$H$2:$CL$25,MATCH($E204,DEMANDS!$F$2:$F$25,0),FALSE)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C204" s="29">
        <f>HLOOKUP(REG_TRA_DEMANDS!AC$3,'BY-Demands'!$J$5:$AK$14,MATCH($E204,'BY-Demands'!$I$5:$I$14,0),FALSE)*HLOOKUP(REG_TRA_DEMANDS!$F204,DEMANDS!$H$2:$CL$25,MATCH($E204,DEMANDS!$F$2:$F$25,0),FALSE)/HLOOKUP(2018,DEMANDS!$H$2:$CL$25,MATCH($E204,DEMANDS!$F$2:$F$25,0),FALSE)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D204" s="29">
        <f>HLOOKUP(REG_TRA_DEMANDS!AD$3,'BY-Demands'!$J$5:$AK$14,MATCH($E204,'BY-Demands'!$I$5:$I$14,0),FALSE)*HLOOKUP(REG_TRA_DEMANDS!$F204,DEMANDS!$H$2:$CL$25,MATCH($E204,DEMANDS!$F$2:$F$25,0),FALSE)/HLOOKUP(2018,DEMANDS!$H$2:$CL$25,MATCH($E204,DEMANDS!$F$2:$F$25,0),FALSE)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E204" s="29">
        <f>HLOOKUP(REG_TRA_DEMANDS!AE$3,'BY-Demands'!$J$5:$AK$14,MATCH($E204,'BY-Demands'!$I$5:$I$14,0),FALSE)*HLOOKUP(REG_TRA_DEMANDS!$F204,DEMANDS!$H$2:$CL$25,MATCH($E204,DEMANDS!$F$2:$F$25,0),FALSE)/HLOOKUP(2018,DEMANDS!$H$2:$CL$25,MATCH($E204,DEMANDS!$F$2:$F$25,0),FALSE)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F204" s="29">
        <f>HLOOKUP(REG_TRA_DEMANDS!AF$3,'BY-Demands'!$J$5:$AK$14,MATCH($E204,'BY-Demands'!$I$5:$I$14,0),FALSE)*HLOOKUP(REG_TRA_DEMANDS!$F204,DEMANDS!$H$2:$CL$25,MATCH($E204,DEMANDS!$F$2:$F$25,0),FALSE)/HLOOKUP(2018,DEMANDS!$H$2:$CL$25,MATCH($E204,DEMANDS!$F$2:$F$25,0),FALSE)</f>
        <v>0</v>
      </c>
    </row>
    <row r="205" spans="4:32" x14ac:dyDescent="0.25">
      <c r="D205" s="1" t="s">
        <v>8</v>
      </c>
      <c r="E205" s="1" t="str">
        <f>DEMANDS!$F$24</f>
        <v>TAVIDOM</v>
      </c>
      <c r="F205" s="1">
        <v>2032</v>
      </c>
      <c r="G205" s="29">
        <f>HLOOKUP(REG_TRA_DEMANDS!G$3,'BY-Demands'!$J$5:$AK$14,MATCH($E205,'BY-Demands'!$I$5:$I$14,0),FALSE)*HLOOKUP(REG_TRA_DEMANDS!$F205,DEMANDS!$H$2:$CL$25,MATCH($E205,DEMANDS!$F$2:$F$25,0),FALSE)/HLOOKUP(2018,DEMANDS!$H$2:$CL$25,MATCH($E205,DEMANDS!$F$2:$F$25,0),FALSE)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H205" s="10">
        <f>HLOOKUP(REG_TRA_DEMANDS!H$3,'BY-Demands'!$J$5:$AK$14,MATCH($E205,'BY-Demands'!$I$5:$I$14,0),FALSE)*HLOOKUP(REG_TRA_DEMANDS!$F205,DEMANDS!$H$2:$CL$25,MATCH($E205,DEMANDS!$F$2:$F$25,0),FALSE)/HLOOKUP(2018,DEMANDS!$H$2:$CL$25,MATCH($E205,DEMANDS!$F$2:$F$25,0),FALSE)</f>
        <v>0.13395677260860595</v>
      </c>
      <c r="I205" s="29">
        <f>HLOOKUP(REG_TRA_DEMANDS!I$3,'BY-Demands'!$J$5:$AK$14,MATCH($E205,'BY-Demands'!$I$5:$I$14,0),FALSE)*HLOOKUP(REG_TRA_DEMANDS!$F205,DEMANDS!$H$2:$CL$25,MATCH($E205,DEMANDS!$F$2:$F$25,0),FALSE)/HLOOKUP(2018,DEMANDS!$H$2:$CL$25,MATCH($E205,DEMANDS!$F$2:$F$25,0),FALSE)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J205" s="29">
        <f>HLOOKUP(REG_TRA_DEMANDS!J$3,'BY-Demands'!$J$5:$AK$14,MATCH($E205,'BY-Demands'!$I$5:$I$14,0),FALSE)*HLOOKUP(REG_TRA_DEMANDS!$F205,DEMANDS!$H$2:$CL$25,MATCH($E205,DEMANDS!$F$2:$F$25,0),FALSE)/HLOOKUP(2018,DEMANDS!$H$2:$CL$25,MATCH($E205,DEMANDS!$F$2:$F$25,0),FALSE)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K205" s="29">
        <f>HLOOKUP(REG_TRA_DEMANDS!K$3,'BY-Demands'!$J$5:$AK$14,MATCH($E205,'BY-Demands'!$I$5:$I$14,0),FALSE)*HLOOKUP(REG_TRA_DEMANDS!$F205,DEMANDS!$H$2:$CL$25,MATCH($E205,DEMANDS!$F$2:$F$25,0),FALSE)/HLOOKUP(2018,DEMANDS!$H$2:$CL$25,MATCH($E205,DEMANDS!$F$2:$F$25,0),FALSE)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L205" s="29">
        <f>HLOOKUP(REG_TRA_DEMANDS!L$3,'BY-Demands'!$J$5:$AK$14,MATCH($E205,'BY-Demands'!$I$5:$I$14,0),FALSE)*HLOOKUP(REG_TRA_DEMANDS!$F205,DEMANDS!$H$2:$CL$25,MATCH($E205,DEMANDS!$F$2:$F$25,0),FALSE)/HLOOKUP(2018,DEMANDS!$H$2:$CL$25,MATCH($E205,DEMANDS!$F$2:$F$25,0),FALSE)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M205" s="29">
        <f>HLOOKUP(REG_TRA_DEMANDS!M$3,'BY-Demands'!$J$5:$AK$14,MATCH($E205,'BY-Demands'!$I$5:$I$14,0),FALSE)*HLOOKUP(REG_TRA_DEMANDS!$F205,DEMANDS!$H$2:$CL$25,MATCH($E205,DEMANDS!$F$2:$F$25,0),FALSE)/HLOOKUP(2018,DEMANDS!$H$2:$CL$25,MATCH($E205,DEMANDS!$F$2:$F$25,0),FALSE)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N205" s="29">
        <f>HLOOKUP(REG_TRA_DEMANDS!N$3,'BY-Demands'!$J$5:$AK$14,MATCH($E205,'BY-Demands'!$I$5:$I$14,0),FALSE)*HLOOKUP(REG_TRA_DEMANDS!$F205,DEMANDS!$H$2:$CL$25,MATCH($E205,DEMANDS!$F$2:$F$25,0),FALSE)/HLOOKUP(2018,DEMANDS!$H$2:$CL$25,MATCH($E205,DEMANDS!$F$2:$F$25,0),FALSE)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O205" s="29">
        <f>HLOOKUP(REG_TRA_DEMANDS!O$3,'BY-Demands'!$J$5:$AK$14,MATCH($E205,'BY-Demands'!$I$5:$I$14,0),FALSE)*HLOOKUP(REG_TRA_DEMANDS!$F205,DEMANDS!$H$2:$CL$25,MATCH($E205,DEMANDS!$F$2:$F$25,0),FALSE)/HLOOKUP(2018,DEMANDS!$H$2:$CL$25,MATCH($E205,DEMANDS!$F$2:$F$25,0),FALSE)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P205" s="29">
        <f>HLOOKUP(REG_TRA_DEMANDS!P$3,'BY-Demands'!$J$5:$AK$14,MATCH($E205,'BY-Demands'!$I$5:$I$14,0),FALSE)*HLOOKUP(REG_TRA_DEMANDS!$F205,DEMANDS!$H$2:$CL$25,MATCH($E205,DEMANDS!$F$2:$F$25,0),FALSE)/HLOOKUP(2018,DEMANDS!$H$2:$CL$25,MATCH($E205,DEMANDS!$F$2:$F$25,0),FALSE)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Q205" s="29">
        <f>HLOOKUP(REG_TRA_DEMANDS!Q$3,'BY-Demands'!$J$5:$AK$14,MATCH($E205,'BY-Demands'!$I$5:$I$14,0),FALSE)*HLOOKUP(REG_TRA_DEMANDS!$F205,DEMANDS!$H$2:$CL$25,MATCH($E205,DEMANDS!$F$2:$F$25,0),FALSE)/HLOOKUP(2018,DEMANDS!$H$2:$CL$25,MATCH($E205,DEMANDS!$F$2:$F$25,0),FALSE)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R205" s="29">
        <f>HLOOKUP(REG_TRA_DEMANDS!R$3,'BY-Demands'!$J$5:$AK$14,MATCH($E205,'BY-Demands'!$I$5:$I$14,0),FALSE)*HLOOKUP(REG_TRA_DEMANDS!$F205,DEMANDS!$H$2:$CL$25,MATCH($E205,DEMANDS!$F$2:$F$25,0),FALSE)/HLOOKUP(2018,DEMANDS!$H$2:$CL$25,MATCH($E205,DEMANDS!$F$2:$F$25,0),FALSE)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S205" s="10">
        <f>HLOOKUP(REG_TRA_DEMANDS!S$3,'BY-Demands'!$J$5:$AK$14,MATCH($E205,'BY-Demands'!$I$5:$I$14,0),FALSE)*HLOOKUP(REG_TRA_DEMANDS!$F205,DEMANDS!$H$2:$CL$25,MATCH($E205,DEMANDS!$F$2:$F$25,0),FALSE)/HLOOKUP(2018,DEMANDS!$H$2:$CL$25,MATCH($E205,DEMANDS!$F$2:$F$25,0),FALSE)</f>
        <v>4.6779068407982807E-2</v>
      </c>
      <c r="T205" s="10">
        <f>HLOOKUP(REG_TRA_DEMANDS!T$3,'BY-Demands'!$J$5:$AK$14,MATCH($E205,'BY-Demands'!$I$5:$I$14,0),FALSE)*HLOOKUP(REG_TRA_DEMANDS!$F205,DEMANDS!$H$2:$CL$25,MATCH($E205,DEMANDS!$F$2:$F$25,0),FALSE)/HLOOKUP(2018,DEMANDS!$H$2:$CL$25,MATCH($E205,DEMANDS!$F$2:$F$25,0),FALSE)</f>
        <v>4.6352277307537207E-4</v>
      </c>
      <c r="U205" s="10">
        <f>HLOOKUP(REG_TRA_DEMANDS!U$3,'BY-Demands'!$J$5:$AK$14,MATCH($E205,'BY-Demands'!$I$5:$I$14,0),FALSE)*HLOOKUP(REG_TRA_DEMANDS!$F205,DEMANDS!$H$2:$CL$25,MATCH($E205,DEMANDS!$F$2:$F$25,0),FALSE)/HLOOKUP(2018,DEMANDS!$H$2:$CL$25,MATCH($E205,DEMANDS!$F$2:$F$25,0),FALSE)</f>
        <v>4.6529102661710439E-2</v>
      </c>
      <c r="V205" s="29">
        <f>HLOOKUP(REG_TRA_DEMANDS!V$3,'BY-Demands'!$J$5:$AK$14,MATCH($E205,'BY-Demands'!$I$5:$I$14,0),FALSE)*HLOOKUP(REG_TRA_DEMANDS!$F205,DEMANDS!$H$2:$CL$25,MATCH($E205,DEMANDS!$F$2:$F$25,0),FALSE)/HLOOKUP(2018,DEMANDS!$H$2:$CL$25,MATCH($E205,DEMANDS!$F$2:$F$25,0),FALSE)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W205" s="29">
        <f>HLOOKUP(REG_TRA_DEMANDS!W$3,'BY-Demands'!$J$5:$AK$14,MATCH($E205,'BY-Demands'!$I$5:$I$14,0),FALSE)*HLOOKUP(REG_TRA_DEMANDS!$F205,DEMANDS!$H$2:$CL$25,MATCH($E205,DEMANDS!$F$2:$F$25,0),FALSE)/HLOOKUP(2018,DEMANDS!$H$2:$CL$25,MATCH($E205,DEMANDS!$F$2:$F$25,0),FALSE)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X205" s="29">
        <f>HLOOKUP(REG_TRA_DEMANDS!X$3,'BY-Demands'!$J$5:$AK$14,MATCH($E205,'BY-Demands'!$I$5:$I$14,0),FALSE)*HLOOKUP(REG_TRA_DEMANDS!$F205,DEMANDS!$H$2:$CL$25,MATCH($E205,DEMANDS!$F$2:$F$25,0),FALSE)/HLOOKUP(2018,DEMANDS!$H$2:$CL$25,MATCH($E205,DEMANDS!$F$2:$F$25,0),FALSE)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Y205" s="29">
        <f>HLOOKUP(REG_TRA_DEMANDS!Y$3,'BY-Demands'!$J$5:$AK$14,MATCH($E205,'BY-Demands'!$I$5:$I$14,0),FALSE)*HLOOKUP(REG_TRA_DEMANDS!$F205,DEMANDS!$H$2:$CL$25,MATCH($E205,DEMANDS!$F$2:$F$25,0),FALSE)/HLOOKUP(2018,DEMANDS!$H$2:$CL$25,MATCH($E205,DEMANDS!$F$2:$F$25,0),FALSE)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Z205" s="29">
        <f>HLOOKUP(REG_TRA_DEMANDS!Z$3,'BY-Demands'!$J$5:$AK$14,MATCH($E205,'BY-Demands'!$I$5:$I$14,0),FALSE)*HLOOKUP(REG_TRA_DEMANDS!$F205,DEMANDS!$H$2:$CL$25,MATCH($E205,DEMANDS!$F$2:$F$25,0),FALSE)/HLOOKUP(2018,DEMANDS!$H$2:$CL$25,MATCH($E205,DEMANDS!$F$2:$F$25,0),FALSE)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A205" s="29">
        <f>HLOOKUP(REG_TRA_DEMANDS!AA$3,'BY-Demands'!$J$5:$AK$14,MATCH($E205,'BY-Demands'!$I$5:$I$14,0),FALSE)*HLOOKUP(REG_TRA_DEMANDS!$F205,DEMANDS!$H$2:$CL$25,MATCH($E205,DEMANDS!$F$2:$F$25,0),FALSE)/HLOOKUP(2018,DEMANDS!$H$2:$CL$25,MATCH($E205,DEMANDS!$F$2:$F$25,0),FALSE)</f>
        <v>9.2704554615074527E-5</v>
      </c>
      <c r="AB205" s="29">
        <f>HLOOKUP(REG_TRA_DEMANDS!AB$3,'BY-Demands'!$J$5:$AK$14,MATCH($E205,'BY-Demands'!$I$5:$I$14,0),FALSE)*HLOOKUP(REG_TRA_DEMANDS!$F205,DEMANDS!$H$2:$CL$25,MATCH($E205,DEMANDS!$F$2:$F$25,0),FALSE)/HLOOKUP(2018,DEMANDS!$H$2:$CL$25,MATCH($E205,DEMANDS!$F$2:$F$25,0),FALSE)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C205" s="29">
        <f>HLOOKUP(REG_TRA_DEMANDS!AC$3,'BY-Demands'!$J$5:$AK$14,MATCH($E205,'BY-Demands'!$I$5:$I$14,0),FALSE)*HLOOKUP(REG_TRA_DEMANDS!$F205,DEMANDS!$H$2:$CL$25,MATCH($E205,DEMANDS!$F$2:$F$25,0),FALSE)/HLOOKUP(2018,DEMANDS!$H$2:$CL$25,MATCH($E205,DEMANDS!$F$2:$F$25,0),FALSE)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D205" s="29">
        <f>HLOOKUP(REG_TRA_DEMANDS!AD$3,'BY-Demands'!$J$5:$AK$14,MATCH($E205,'BY-Demands'!$I$5:$I$14,0),FALSE)*HLOOKUP(REG_TRA_DEMANDS!$F205,DEMANDS!$H$2:$CL$25,MATCH($E205,DEMANDS!$F$2:$F$25,0),FALSE)/HLOOKUP(2018,DEMANDS!$H$2:$CL$25,MATCH($E205,DEMANDS!$F$2:$F$25,0),FALSE)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E205" s="29">
        <f>HLOOKUP(REG_TRA_DEMANDS!AE$3,'BY-Demands'!$J$5:$AK$14,MATCH($E205,'BY-Demands'!$I$5:$I$14,0),FALSE)*HLOOKUP(REG_TRA_DEMANDS!$F205,DEMANDS!$H$2:$CL$25,MATCH($E205,DEMANDS!$F$2:$F$25,0),FALSE)/HLOOKUP(2018,DEMANDS!$H$2:$CL$25,MATCH($E205,DEMANDS!$F$2:$F$25,0),FALSE)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F205" s="29">
        <f>HLOOKUP(REG_TRA_DEMANDS!AF$3,'BY-Demands'!$J$5:$AK$14,MATCH($E205,'BY-Demands'!$I$5:$I$14,0),FALSE)*HLOOKUP(REG_TRA_DEMANDS!$F205,DEMANDS!$H$2:$CL$25,MATCH($E205,DEMANDS!$F$2:$F$25,0),FALSE)/HLOOKUP(2018,DEMANDS!$H$2:$CL$25,MATCH($E205,DEMANDS!$F$2:$F$25,0),FALSE)</f>
        <v>0</v>
      </c>
    </row>
    <row r="206" spans="4:32" x14ac:dyDescent="0.25">
      <c r="D206" s="1" t="s">
        <v>8</v>
      </c>
      <c r="E206" s="1" t="str">
        <f>DEMANDS!$F$24</f>
        <v>TAVIDOM</v>
      </c>
      <c r="F206" s="1">
        <v>2033</v>
      </c>
      <c r="G206" s="29">
        <f>HLOOKUP(REG_TRA_DEMANDS!G$3,'BY-Demands'!$J$5:$AK$14,MATCH($E206,'BY-Demands'!$I$5:$I$14,0),FALSE)*HLOOKUP(REG_TRA_DEMANDS!$F206,DEMANDS!$H$2:$CL$25,MATCH($E206,DEMANDS!$F$2:$F$25,0),FALSE)/HLOOKUP(2018,DEMANDS!$H$2:$CL$25,MATCH($E206,DEMANDS!$F$2:$F$25,0),FALSE)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H206" s="10">
        <f>HLOOKUP(REG_TRA_DEMANDS!H$3,'BY-Demands'!$J$5:$AK$14,MATCH($E206,'BY-Demands'!$I$5:$I$14,0),FALSE)*HLOOKUP(REG_TRA_DEMANDS!$F206,DEMANDS!$H$2:$CL$25,MATCH($E206,DEMANDS!$F$2:$F$25,0),FALSE)/HLOOKUP(2018,DEMANDS!$H$2:$CL$25,MATCH($E206,DEMANDS!$F$2:$F$25,0),FALSE)</f>
        <v>0.13395677260860595</v>
      </c>
      <c r="I206" s="29">
        <f>HLOOKUP(REG_TRA_DEMANDS!I$3,'BY-Demands'!$J$5:$AK$14,MATCH($E206,'BY-Demands'!$I$5:$I$14,0),FALSE)*HLOOKUP(REG_TRA_DEMANDS!$F206,DEMANDS!$H$2:$CL$25,MATCH($E206,DEMANDS!$F$2:$F$25,0),FALSE)/HLOOKUP(2018,DEMANDS!$H$2:$CL$25,MATCH($E206,DEMANDS!$F$2:$F$25,0),FALSE)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J206" s="29">
        <f>HLOOKUP(REG_TRA_DEMANDS!J$3,'BY-Demands'!$J$5:$AK$14,MATCH($E206,'BY-Demands'!$I$5:$I$14,0),FALSE)*HLOOKUP(REG_TRA_DEMANDS!$F206,DEMANDS!$H$2:$CL$25,MATCH($E206,DEMANDS!$F$2:$F$25,0),FALSE)/HLOOKUP(2018,DEMANDS!$H$2:$CL$25,MATCH($E206,DEMANDS!$F$2:$F$25,0),FALSE)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K206" s="29">
        <f>HLOOKUP(REG_TRA_DEMANDS!K$3,'BY-Demands'!$J$5:$AK$14,MATCH($E206,'BY-Demands'!$I$5:$I$14,0),FALSE)*HLOOKUP(REG_TRA_DEMANDS!$F206,DEMANDS!$H$2:$CL$25,MATCH($E206,DEMANDS!$F$2:$F$25,0),FALSE)/HLOOKUP(2018,DEMANDS!$H$2:$CL$25,MATCH($E206,DEMANDS!$F$2:$F$25,0),FALSE)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L206" s="29">
        <f>HLOOKUP(REG_TRA_DEMANDS!L$3,'BY-Demands'!$J$5:$AK$14,MATCH($E206,'BY-Demands'!$I$5:$I$14,0),FALSE)*HLOOKUP(REG_TRA_DEMANDS!$F206,DEMANDS!$H$2:$CL$25,MATCH($E206,DEMANDS!$F$2:$F$25,0),FALSE)/HLOOKUP(2018,DEMANDS!$H$2:$CL$25,MATCH($E206,DEMANDS!$F$2:$F$25,0),FALSE)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M206" s="29">
        <f>HLOOKUP(REG_TRA_DEMANDS!M$3,'BY-Demands'!$J$5:$AK$14,MATCH($E206,'BY-Demands'!$I$5:$I$14,0),FALSE)*HLOOKUP(REG_TRA_DEMANDS!$F206,DEMANDS!$H$2:$CL$25,MATCH($E206,DEMANDS!$F$2:$F$25,0),FALSE)/HLOOKUP(2018,DEMANDS!$H$2:$CL$25,MATCH($E206,DEMANDS!$F$2:$F$25,0),FALSE)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N206" s="29">
        <f>HLOOKUP(REG_TRA_DEMANDS!N$3,'BY-Demands'!$J$5:$AK$14,MATCH($E206,'BY-Demands'!$I$5:$I$14,0),FALSE)*HLOOKUP(REG_TRA_DEMANDS!$F206,DEMANDS!$H$2:$CL$25,MATCH($E206,DEMANDS!$F$2:$F$25,0),FALSE)/HLOOKUP(2018,DEMANDS!$H$2:$CL$25,MATCH($E206,DEMANDS!$F$2:$F$25,0),FALSE)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O206" s="29">
        <f>HLOOKUP(REG_TRA_DEMANDS!O$3,'BY-Demands'!$J$5:$AK$14,MATCH($E206,'BY-Demands'!$I$5:$I$14,0),FALSE)*HLOOKUP(REG_TRA_DEMANDS!$F206,DEMANDS!$H$2:$CL$25,MATCH($E206,DEMANDS!$F$2:$F$25,0),FALSE)/HLOOKUP(2018,DEMANDS!$H$2:$CL$25,MATCH($E206,DEMANDS!$F$2:$F$25,0),FALSE)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P206" s="29">
        <f>HLOOKUP(REG_TRA_DEMANDS!P$3,'BY-Demands'!$J$5:$AK$14,MATCH($E206,'BY-Demands'!$I$5:$I$14,0),FALSE)*HLOOKUP(REG_TRA_DEMANDS!$F206,DEMANDS!$H$2:$CL$25,MATCH($E206,DEMANDS!$F$2:$F$25,0),FALSE)/HLOOKUP(2018,DEMANDS!$H$2:$CL$25,MATCH($E206,DEMANDS!$F$2:$F$25,0),FALSE)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Q206" s="29">
        <f>HLOOKUP(REG_TRA_DEMANDS!Q$3,'BY-Demands'!$J$5:$AK$14,MATCH($E206,'BY-Demands'!$I$5:$I$14,0),FALSE)*HLOOKUP(REG_TRA_DEMANDS!$F206,DEMANDS!$H$2:$CL$25,MATCH($E206,DEMANDS!$F$2:$F$25,0),FALSE)/HLOOKUP(2018,DEMANDS!$H$2:$CL$25,MATCH($E206,DEMANDS!$F$2:$F$25,0),FALSE)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R206" s="29">
        <f>HLOOKUP(REG_TRA_DEMANDS!R$3,'BY-Demands'!$J$5:$AK$14,MATCH($E206,'BY-Demands'!$I$5:$I$14,0),FALSE)*HLOOKUP(REG_TRA_DEMANDS!$F206,DEMANDS!$H$2:$CL$25,MATCH($E206,DEMANDS!$F$2:$F$25,0),FALSE)/HLOOKUP(2018,DEMANDS!$H$2:$CL$25,MATCH($E206,DEMANDS!$F$2:$F$25,0),FALSE)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S206" s="10">
        <f>HLOOKUP(REG_TRA_DEMANDS!S$3,'BY-Demands'!$J$5:$AK$14,MATCH($E206,'BY-Demands'!$I$5:$I$14,0),FALSE)*HLOOKUP(REG_TRA_DEMANDS!$F206,DEMANDS!$H$2:$CL$25,MATCH($E206,DEMANDS!$F$2:$F$25,0),FALSE)/HLOOKUP(2018,DEMANDS!$H$2:$CL$25,MATCH($E206,DEMANDS!$F$2:$F$25,0),FALSE)</f>
        <v>4.6779068407982807E-2</v>
      </c>
      <c r="T206" s="10">
        <f>HLOOKUP(REG_TRA_DEMANDS!T$3,'BY-Demands'!$J$5:$AK$14,MATCH($E206,'BY-Demands'!$I$5:$I$14,0),FALSE)*HLOOKUP(REG_TRA_DEMANDS!$F206,DEMANDS!$H$2:$CL$25,MATCH($E206,DEMANDS!$F$2:$F$25,0),FALSE)/HLOOKUP(2018,DEMANDS!$H$2:$CL$25,MATCH($E206,DEMANDS!$F$2:$F$25,0),FALSE)</f>
        <v>4.6352277307537207E-4</v>
      </c>
      <c r="U206" s="10">
        <f>HLOOKUP(REG_TRA_DEMANDS!U$3,'BY-Demands'!$J$5:$AK$14,MATCH($E206,'BY-Demands'!$I$5:$I$14,0),FALSE)*HLOOKUP(REG_TRA_DEMANDS!$F206,DEMANDS!$H$2:$CL$25,MATCH($E206,DEMANDS!$F$2:$F$25,0),FALSE)/HLOOKUP(2018,DEMANDS!$H$2:$CL$25,MATCH($E206,DEMANDS!$F$2:$F$25,0),FALSE)</f>
        <v>4.6529102661710439E-2</v>
      </c>
      <c r="V206" s="29">
        <f>HLOOKUP(REG_TRA_DEMANDS!V$3,'BY-Demands'!$J$5:$AK$14,MATCH($E206,'BY-Demands'!$I$5:$I$14,0),FALSE)*HLOOKUP(REG_TRA_DEMANDS!$F206,DEMANDS!$H$2:$CL$25,MATCH($E206,DEMANDS!$F$2:$F$25,0),FALSE)/HLOOKUP(2018,DEMANDS!$H$2:$CL$25,MATCH($E206,DEMANDS!$F$2:$F$25,0),FALSE)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W206" s="29">
        <f>HLOOKUP(REG_TRA_DEMANDS!W$3,'BY-Demands'!$J$5:$AK$14,MATCH($E206,'BY-Demands'!$I$5:$I$14,0),FALSE)*HLOOKUP(REG_TRA_DEMANDS!$F206,DEMANDS!$H$2:$CL$25,MATCH($E206,DEMANDS!$F$2:$F$25,0),FALSE)/HLOOKUP(2018,DEMANDS!$H$2:$CL$25,MATCH($E206,DEMANDS!$F$2:$F$25,0),FALSE)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X206" s="29">
        <f>HLOOKUP(REG_TRA_DEMANDS!X$3,'BY-Demands'!$J$5:$AK$14,MATCH($E206,'BY-Demands'!$I$5:$I$14,0),FALSE)*HLOOKUP(REG_TRA_DEMANDS!$F206,DEMANDS!$H$2:$CL$25,MATCH($E206,DEMANDS!$F$2:$F$25,0),FALSE)/HLOOKUP(2018,DEMANDS!$H$2:$CL$25,MATCH($E206,DEMANDS!$F$2:$F$25,0),FALSE)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Y206" s="29">
        <f>HLOOKUP(REG_TRA_DEMANDS!Y$3,'BY-Demands'!$J$5:$AK$14,MATCH($E206,'BY-Demands'!$I$5:$I$14,0),FALSE)*HLOOKUP(REG_TRA_DEMANDS!$F206,DEMANDS!$H$2:$CL$25,MATCH($E206,DEMANDS!$F$2:$F$25,0),FALSE)/HLOOKUP(2018,DEMANDS!$H$2:$CL$25,MATCH($E206,DEMANDS!$F$2:$F$25,0),FALSE)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Z206" s="29">
        <f>HLOOKUP(REG_TRA_DEMANDS!Z$3,'BY-Demands'!$J$5:$AK$14,MATCH($E206,'BY-Demands'!$I$5:$I$14,0),FALSE)*HLOOKUP(REG_TRA_DEMANDS!$F206,DEMANDS!$H$2:$CL$25,MATCH($E206,DEMANDS!$F$2:$F$25,0),FALSE)/HLOOKUP(2018,DEMANDS!$H$2:$CL$25,MATCH($E206,DEMANDS!$F$2:$F$25,0),FALSE)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A206" s="29">
        <f>HLOOKUP(REG_TRA_DEMANDS!AA$3,'BY-Demands'!$J$5:$AK$14,MATCH($E206,'BY-Demands'!$I$5:$I$14,0),FALSE)*HLOOKUP(REG_TRA_DEMANDS!$F206,DEMANDS!$H$2:$CL$25,MATCH($E206,DEMANDS!$F$2:$F$25,0),FALSE)/HLOOKUP(2018,DEMANDS!$H$2:$CL$25,MATCH($E206,DEMANDS!$F$2:$F$25,0),FALSE)</f>
        <v>9.2704554615074527E-5</v>
      </c>
      <c r="AB206" s="29">
        <f>HLOOKUP(REG_TRA_DEMANDS!AB$3,'BY-Demands'!$J$5:$AK$14,MATCH($E206,'BY-Demands'!$I$5:$I$14,0),FALSE)*HLOOKUP(REG_TRA_DEMANDS!$F206,DEMANDS!$H$2:$CL$25,MATCH($E206,DEMANDS!$F$2:$F$25,0),FALSE)/HLOOKUP(2018,DEMANDS!$H$2:$CL$25,MATCH($E206,DEMANDS!$F$2:$F$25,0),FALSE)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C206" s="29">
        <f>HLOOKUP(REG_TRA_DEMANDS!AC$3,'BY-Demands'!$J$5:$AK$14,MATCH($E206,'BY-Demands'!$I$5:$I$14,0),FALSE)*HLOOKUP(REG_TRA_DEMANDS!$F206,DEMANDS!$H$2:$CL$25,MATCH($E206,DEMANDS!$F$2:$F$25,0),FALSE)/HLOOKUP(2018,DEMANDS!$H$2:$CL$25,MATCH($E206,DEMANDS!$F$2:$F$25,0),FALSE)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D206" s="29">
        <f>HLOOKUP(REG_TRA_DEMANDS!AD$3,'BY-Demands'!$J$5:$AK$14,MATCH($E206,'BY-Demands'!$I$5:$I$14,0),FALSE)*HLOOKUP(REG_TRA_DEMANDS!$F206,DEMANDS!$H$2:$CL$25,MATCH($E206,DEMANDS!$F$2:$F$25,0),FALSE)/HLOOKUP(2018,DEMANDS!$H$2:$CL$25,MATCH($E206,DEMANDS!$F$2:$F$25,0),FALSE)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E206" s="29">
        <f>HLOOKUP(REG_TRA_DEMANDS!AE$3,'BY-Demands'!$J$5:$AK$14,MATCH($E206,'BY-Demands'!$I$5:$I$14,0),FALSE)*HLOOKUP(REG_TRA_DEMANDS!$F206,DEMANDS!$H$2:$CL$25,MATCH($E206,DEMANDS!$F$2:$F$25,0),FALSE)/HLOOKUP(2018,DEMANDS!$H$2:$CL$25,MATCH($E206,DEMANDS!$F$2:$F$25,0),FALSE)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F206" s="29">
        <f>HLOOKUP(REG_TRA_DEMANDS!AF$3,'BY-Demands'!$J$5:$AK$14,MATCH($E206,'BY-Demands'!$I$5:$I$14,0),FALSE)*HLOOKUP(REG_TRA_DEMANDS!$F206,DEMANDS!$H$2:$CL$25,MATCH($E206,DEMANDS!$F$2:$F$25,0),FALSE)/HLOOKUP(2018,DEMANDS!$H$2:$CL$25,MATCH($E206,DEMANDS!$F$2:$F$25,0),FALSE)</f>
        <v>0</v>
      </c>
    </row>
    <row r="207" spans="4:32" x14ac:dyDescent="0.25">
      <c r="D207" s="1" t="s">
        <v>8</v>
      </c>
      <c r="E207" s="1" t="str">
        <f>DEMANDS!$F$24</f>
        <v>TAVIDOM</v>
      </c>
      <c r="F207" s="1">
        <v>2034</v>
      </c>
      <c r="G207" s="29">
        <f>HLOOKUP(REG_TRA_DEMANDS!G$3,'BY-Demands'!$J$5:$AK$14,MATCH($E207,'BY-Demands'!$I$5:$I$14,0),FALSE)*HLOOKUP(REG_TRA_DEMANDS!$F207,DEMANDS!$H$2:$CL$25,MATCH($E207,DEMANDS!$F$2:$F$25,0),FALSE)/HLOOKUP(2018,DEMANDS!$H$2:$CL$25,MATCH($E207,DEMANDS!$F$2:$F$25,0),FALSE)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H207" s="10">
        <f>HLOOKUP(REG_TRA_DEMANDS!H$3,'BY-Demands'!$J$5:$AK$14,MATCH($E207,'BY-Demands'!$I$5:$I$14,0),FALSE)*HLOOKUP(REG_TRA_DEMANDS!$F207,DEMANDS!$H$2:$CL$25,MATCH($E207,DEMANDS!$F$2:$F$25,0),FALSE)/HLOOKUP(2018,DEMANDS!$H$2:$CL$25,MATCH($E207,DEMANDS!$F$2:$F$25,0),FALSE)</f>
        <v>0.13395677260860595</v>
      </c>
      <c r="I207" s="29">
        <f>HLOOKUP(REG_TRA_DEMANDS!I$3,'BY-Demands'!$J$5:$AK$14,MATCH($E207,'BY-Demands'!$I$5:$I$14,0),FALSE)*HLOOKUP(REG_TRA_DEMANDS!$F207,DEMANDS!$H$2:$CL$25,MATCH($E207,DEMANDS!$F$2:$F$25,0),FALSE)/HLOOKUP(2018,DEMANDS!$H$2:$CL$25,MATCH($E207,DEMANDS!$F$2:$F$25,0),FALSE)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J207" s="29">
        <f>HLOOKUP(REG_TRA_DEMANDS!J$3,'BY-Demands'!$J$5:$AK$14,MATCH($E207,'BY-Demands'!$I$5:$I$14,0),FALSE)*HLOOKUP(REG_TRA_DEMANDS!$F207,DEMANDS!$H$2:$CL$25,MATCH($E207,DEMANDS!$F$2:$F$25,0),FALSE)/HLOOKUP(2018,DEMANDS!$H$2:$CL$25,MATCH($E207,DEMANDS!$F$2:$F$25,0),FALSE)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K207" s="29">
        <f>HLOOKUP(REG_TRA_DEMANDS!K$3,'BY-Demands'!$J$5:$AK$14,MATCH($E207,'BY-Demands'!$I$5:$I$14,0),FALSE)*HLOOKUP(REG_TRA_DEMANDS!$F207,DEMANDS!$H$2:$CL$25,MATCH($E207,DEMANDS!$F$2:$F$25,0),FALSE)/HLOOKUP(2018,DEMANDS!$H$2:$CL$25,MATCH($E207,DEMANDS!$F$2:$F$25,0),FALSE)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L207" s="29">
        <f>HLOOKUP(REG_TRA_DEMANDS!L$3,'BY-Demands'!$J$5:$AK$14,MATCH($E207,'BY-Demands'!$I$5:$I$14,0),FALSE)*HLOOKUP(REG_TRA_DEMANDS!$F207,DEMANDS!$H$2:$CL$25,MATCH($E207,DEMANDS!$F$2:$F$25,0),FALSE)/HLOOKUP(2018,DEMANDS!$H$2:$CL$25,MATCH($E207,DEMANDS!$F$2:$F$25,0),FALSE)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M207" s="29">
        <f>HLOOKUP(REG_TRA_DEMANDS!M$3,'BY-Demands'!$J$5:$AK$14,MATCH($E207,'BY-Demands'!$I$5:$I$14,0),FALSE)*HLOOKUP(REG_TRA_DEMANDS!$F207,DEMANDS!$H$2:$CL$25,MATCH($E207,DEMANDS!$F$2:$F$25,0),FALSE)/HLOOKUP(2018,DEMANDS!$H$2:$CL$25,MATCH($E207,DEMANDS!$F$2:$F$25,0),FALSE)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N207" s="29">
        <f>HLOOKUP(REG_TRA_DEMANDS!N$3,'BY-Demands'!$J$5:$AK$14,MATCH($E207,'BY-Demands'!$I$5:$I$14,0),FALSE)*HLOOKUP(REG_TRA_DEMANDS!$F207,DEMANDS!$H$2:$CL$25,MATCH($E207,DEMANDS!$F$2:$F$25,0),FALSE)/HLOOKUP(2018,DEMANDS!$H$2:$CL$25,MATCH($E207,DEMANDS!$F$2:$F$25,0),FALSE)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O207" s="29">
        <f>HLOOKUP(REG_TRA_DEMANDS!O$3,'BY-Demands'!$J$5:$AK$14,MATCH($E207,'BY-Demands'!$I$5:$I$14,0),FALSE)*HLOOKUP(REG_TRA_DEMANDS!$F207,DEMANDS!$H$2:$CL$25,MATCH($E207,DEMANDS!$F$2:$F$25,0),FALSE)/HLOOKUP(2018,DEMANDS!$H$2:$CL$25,MATCH($E207,DEMANDS!$F$2:$F$25,0),FALSE)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P207" s="29">
        <f>HLOOKUP(REG_TRA_DEMANDS!P$3,'BY-Demands'!$J$5:$AK$14,MATCH($E207,'BY-Demands'!$I$5:$I$14,0),FALSE)*HLOOKUP(REG_TRA_DEMANDS!$F207,DEMANDS!$H$2:$CL$25,MATCH($E207,DEMANDS!$F$2:$F$25,0),FALSE)/HLOOKUP(2018,DEMANDS!$H$2:$CL$25,MATCH($E207,DEMANDS!$F$2:$F$25,0),FALSE)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Q207" s="29">
        <f>HLOOKUP(REG_TRA_DEMANDS!Q$3,'BY-Demands'!$J$5:$AK$14,MATCH($E207,'BY-Demands'!$I$5:$I$14,0),FALSE)*HLOOKUP(REG_TRA_DEMANDS!$F207,DEMANDS!$H$2:$CL$25,MATCH($E207,DEMANDS!$F$2:$F$25,0),FALSE)/HLOOKUP(2018,DEMANDS!$H$2:$CL$25,MATCH($E207,DEMANDS!$F$2:$F$25,0),FALSE)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R207" s="29">
        <f>HLOOKUP(REG_TRA_DEMANDS!R$3,'BY-Demands'!$J$5:$AK$14,MATCH($E207,'BY-Demands'!$I$5:$I$14,0),FALSE)*HLOOKUP(REG_TRA_DEMANDS!$F207,DEMANDS!$H$2:$CL$25,MATCH($E207,DEMANDS!$F$2:$F$25,0),FALSE)/HLOOKUP(2018,DEMANDS!$H$2:$CL$25,MATCH($E207,DEMANDS!$F$2:$F$25,0),FALSE)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S207" s="10">
        <f>HLOOKUP(REG_TRA_DEMANDS!S$3,'BY-Demands'!$J$5:$AK$14,MATCH($E207,'BY-Demands'!$I$5:$I$14,0),FALSE)*HLOOKUP(REG_TRA_DEMANDS!$F207,DEMANDS!$H$2:$CL$25,MATCH($E207,DEMANDS!$F$2:$F$25,0),FALSE)/HLOOKUP(2018,DEMANDS!$H$2:$CL$25,MATCH($E207,DEMANDS!$F$2:$F$25,0),FALSE)</f>
        <v>4.6779068407982807E-2</v>
      </c>
      <c r="T207" s="10">
        <f>HLOOKUP(REG_TRA_DEMANDS!T$3,'BY-Demands'!$J$5:$AK$14,MATCH($E207,'BY-Demands'!$I$5:$I$14,0),FALSE)*HLOOKUP(REG_TRA_DEMANDS!$F207,DEMANDS!$H$2:$CL$25,MATCH($E207,DEMANDS!$F$2:$F$25,0),FALSE)/HLOOKUP(2018,DEMANDS!$H$2:$CL$25,MATCH($E207,DEMANDS!$F$2:$F$25,0),FALSE)</f>
        <v>4.6352277307537207E-4</v>
      </c>
      <c r="U207" s="10">
        <f>HLOOKUP(REG_TRA_DEMANDS!U$3,'BY-Demands'!$J$5:$AK$14,MATCH($E207,'BY-Demands'!$I$5:$I$14,0),FALSE)*HLOOKUP(REG_TRA_DEMANDS!$F207,DEMANDS!$H$2:$CL$25,MATCH($E207,DEMANDS!$F$2:$F$25,0),FALSE)/HLOOKUP(2018,DEMANDS!$H$2:$CL$25,MATCH($E207,DEMANDS!$F$2:$F$25,0),FALSE)</f>
        <v>4.6529102661710439E-2</v>
      </c>
      <c r="V207" s="29">
        <f>HLOOKUP(REG_TRA_DEMANDS!V$3,'BY-Demands'!$J$5:$AK$14,MATCH($E207,'BY-Demands'!$I$5:$I$14,0),FALSE)*HLOOKUP(REG_TRA_DEMANDS!$F207,DEMANDS!$H$2:$CL$25,MATCH($E207,DEMANDS!$F$2:$F$25,0),FALSE)/HLOOKUP(2018,DEMANDS!$H$2:$CL$25,MATCH($E207,DEMANDS!$F$2:$F$25,0),FALSE)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W207" s="29">
        <f>HLOOKUP(REG_TRA_DEMANDS!W$3,'BY-Demands'!$J$5:$AK$14,MATCH($E207,'BY-Demands'!$I$5:$I$14,0),FALSE)*HLOOKUP(REG_TRA_DEMANDS!$F207,DEMANDS!$H$2:$CL$25,MATCH($E207,DEMANDS!$F$2:$F$25,0),FALSE)/HLOOKUP(2018,DEMANDS!$H$2:$CL$25,MATCH($E207,DEMANDS!$F$2:$F$25,0),FALSE)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X207" s="29">
        <f>HLOOKUP(REG_TRA_DEMANDS!X$3,'BY-Demands'!$J$5:$AK$14,MATCH($E207,'BY-Demands'!$I$5:$I$14,0),FALSE)*HLOOKUP(REG_TRA_DEMANDS!$F207,DEMANDS!$H$2:$CL$25,MATCH($E207,DEMANDS!$F$2:$F$25,0),FALSE)/HLOOKUP(2018,DEMANDS!$H$2:$CL$25,MATCH($E207,DEMANDS!$F$2:$F$25,0),FALSE)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Y207" s="29">
        <f>HLOOKUP(REG_TRA_DEMANDS!Y$3,'BY-Demands'!$J$5:$AK$14,MATCH($E207,'BY-Demands'!$I$5:$I$14,0),FALSE)*HLOOKUP(REG_TRA_DEMANDS!$F207,DEMANDS!$H$2:$CL$25,MATCH($E207,DEMANDS!$F$2:$F$25,0),FALSE)/HLOOKUP(2018,DEMANDS!$H$2:$CL$25,MATCH($E207,DEMANDS!$F$2:$F$25,0),FALSE)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Z207" s="29">
        <f>HLOOKUP(REG_TRA_DEMANDS!Z$3,'BY-Demands'!$J$5:$AK$14,MATCH($E207,'BY-Demands'!$I$5:$I$14,0),FALSE)*HLOOKUP(REG_TRA_DEMANDS!$F207,DEMANDS!$H$2:$CL$25,MATCH($E207,DEMANDS!$F$2:$F$25,0),FALSE)/HLOOKUP(2018,DEMANDS!$H$2:$CL$25,MATCH($E207,DEMANDS!$F$2:$F$25,0),FALSE)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A207" s="29">
        <f>HLOOKUP(REG_TRA_DEMANDS!AA$3,'BY-Demands'!$J$5:$AK$14,MATCH($E207,'BY-Demands'!$I$5:$I$14,0),FALSE)*HLOOKUP(REG_TRA_DEMANDS!$F207,DEMANDS!$H$2:$CL$25,MATCH($E207,DEMANDS!$F$2:$F$25,0),FALSE)/HLOOKUP(2018,DEMANDS!$H$2:$CL$25,MATCH($E207,DEMANDS!$F$2:$F$25,0),FALSE)</f>
        <v>9.2704554615074527E-5</v>
      </c>
      <c r="AB207" s="29">
        <f>HLOOKUP(REG_TRA_DEMANDS!AB$3,'BY-Demands'!$J$5:$AK$14,MATCH($E207,'BY-Demands'!$I$5:$I$14,0),FALSE)*HLOOKUP(REG_TRA_DEMANDS!$F207,DEMANDS!$H$2:$CL$25,MATCH($E207,DEMANDS!$F$2:$F$25,0),FALSE)/HLOOKUP(2018,DEMANDS!$H$2:$CL$25,MATCH($E207,DEMANDS!$F$2:$F$25,0),FALSE)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C207" s="29">
        <f>HLOOKUP(REG_TRA_DEMANDS!AC$3,'BY-Demands'!$J$5:$AK$14,MATCH($E207,'BY-Demands'!$I$5:$I$14,0),FALSE)*HLOOKUP(REG_TRA_DEMANDS!$F207,DEMANDS!$H$2:$CL$25,MATCH($E207,DEMANDS!$F$2:$F$25,0),FALSE)/HLOOKUP(2018,DEMANDS!$H$2:$CL$25,MATCH($E207,DEMANDS!$F$2:$F$25,0),FALSE)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D207" s="29">
        <f>HLOOKUP(REG_TRA_DEMANDS!AD$3,'BY-Demands'!$J$5:$AK$14,MATCH($E207,'BY-Demands'!$I$5:$I$14,0),FALSE)*HLOOKUP(REG_TRA_DEMANDS!$F207,DEMANDS!$H$2:$CL$25,MATCH($E207,DEMANDS!$F$2:$F$25,0),FALSE)/HLOOKUP(2018,DEMANDS!$H$2:$CL$25,MATCH($E207,DEMANDS!$F$2:$F$25,0),FALSE)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E207" s="29">
        <f>HLOOKUP(REG_TRA_DEMANDS!AE$3,'BY-Demands'!$J$5:$AK$14,MATCH($E207,'BY-Demands'!$I$5:$I$14,0),FALSE)*HLOOKUP(REG_TRA_DEMANDS!$F207,DEMANDS!$H$2:$CL$25,MATCH($E207,DEMANDS!$F$2:$F$25,0),FALSE)/HLOOKUP(2018,DEMANDS!$H$2:$CL$25,MATCH($E207,DEMANDS!$F$2:$F$25,0),FALSE)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F207" s="29">
        <f>HLOOKUP(REG_TRA_DEMANDS!AF$3,'BY-Demands'!$J$5:$AK$14,MATCH($E207,'BY-Demands'!$I$5:$I$14,0),FALSE)*HLOOKUP(REG_TRA_DEMANDS!$F207,DEMANDS!$H$2:$CL$25,MATCH($E207,DEMANDS!$F$2:$F$25,0),FALSE)/HLOOKUP(2018,DEMANDS!$H$2:$CL$25,MATCH($E207,DEMANDS!$F$2:$F$25,0),FALSE)</f>
        <v>0</v>
      </c>
    </row>
    <row r="208" spans="4:32" x14ac:dyDescent="0.25">
      <c r="D208" s="1" t="s">
        <v>8</v>
      </c>
      <c r="E208" s="1" t="str">
        <f>DEMANDS!$F$24</f>
        <v>TAVIDOM</v>
      </c>
      <c r="F208" s="1">
        <v>2035</v>
      </c>
      <c r="G208" s="29">
        <f>HLOOKUP(REG_TRA_DEMANDS!G$3,'BY-Demands'!$J$5:$AK$14,MATCH($E208,'BY-Demands'!$I$5:$I$14,0),FALSE)*HLOOKUP(REG_TRA_DEMANDS!$F208,DEMANDS!$H$2:$CL$25,MATCH($E208,DEMANDS!$F$2:$F$25,0),FALSE)/HLOOKUP(2018,DEMANDS!$H$2:$CL$25,MATCH($E208,DEMANDS!$F$2:$F$25,0),FALSE)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H208" s="10">
        <f>HLOOKUP(REG_TRA_DEMANDS!H$3,'BY-Demands'!$J$5:$AK$14,MATCH($E208,'BY-Demands'!$I$5:$I$14,0),FALSE)*HLOOKUP(REG_TRA_DEMANDS!$F208,DEMANDS!$H$2:$CL$25,MATCH($E208,DEMANDS!$F$2:$F$25,0),FALSE)/HLOOKUP(2018,DEMANDS!$H$2:$CL$25,MATCH($E208,DEMANDS!$F$2:$F$25,0),FALSE)</f>
        <v>0.13395677260860595</v>
      </c>
      <c r="I208" s="29">
        <f>HLOOKUP(REG_TRA_DEMANDS!I$3,'BY-Demands'!$J$5:$AK$14,MATCH($E208,'BY-Demands'!$I$5:$I$14,0),FALSE)*HLOOKUP(REG_TRA_DEMANDS!$F208,DEMANDS!$H$2:$CL$25,MATCH($E208,DEMANDS!$F$2:$F$25,0),FALSE)/HLOOKUP(2018,DEMANDS!$H$2:$CL$25,MATCH($E208,DEMANDS!$F$2:$F$25,0),FALSE)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J208" s="29">
        <f>HLOOKUP(REG_TRA_DEMANDS!J$3,'BY-Demands'!$J$5:$AK$14,MATCH($E208,'BY-Demands'!$I$5:$I$14,0),FALSE)*HLOOKUP(REG_TRA_DEMANDS!$F208,DEMANDS!$H$2:$CL$25,MATCH($E208,DEMANDS!$F$2:$F$25,0),FALSE)/HLOOKUP(2018,DEMANDS!$H$2:$CL$25,MATCH($E208,DEMANDS!$F$2:$F$25,0),FALSE)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K208" s="29">
        <f>HLOOKUP(REG_TRA_DEMANDS!K$3,'BY-Demands'!$J$5:$AK$14,MATCH($E208,'BY-Demands'!$I$5:$I$14,0),FALSE)*HLOOKUP(REG_TRA_DEMANDS!$F208,DEMANDS!$H$2:$CL$25,MATCH($E208,DEMANDS!$F$2:$F$25,0),FALSE)/HLOOKUP(2018,DEMANDS!$H$2:$CL$25,MATCH($E208,DEMANDS!$F$2:$F$25,0),FALSE)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L208" s="29">
        <f>HLOOKUP(REG_TRA_DEMANDS!L$3,'BY-Demands'!$J$5:$AK$14,MATCH($E208,'BY-Demands'!$I$5:$I$14,0),FALSE)*HLOOKUP(REG_TRA_DEMANDS!$F208,DEMANDS!$H$2:$CL$25,MATCH($E208,DEMANDS!$F$2:$F$25,0),FALSE)/HLOOKUP(2018,DEMANDS!$H$2:$CL$25,MATCH($E208,DEMANDS!$F$2:$F$25,0),FALSE)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M208" s="29">
        <f>HLOOKUP(REG_TRA_DEMANDS!M$3,'BY-Demands'!$J$5:$AK$14,MATCH($E208,'BY-Demands'!$I$5:$I$14,0),FALSE)*HLOOKUP(REG_TRA_DEMANDS!$F208,DEMANDS!$H$2:$CL$25,MATCH($E208,DEMANDS!$F$2:$F$25,0),FALSE)/HLOOKUP(2018,DEMANDS!$H$2:$CL$25,MATCH($E208,DEMANDS!$F$2:$F$25,0),FALSE)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N208" s="29">
        <f>HLOOKUP(REG_TRA_DEMANDS!N$3,'BY-Demands'!$J$5:$AK$14,MATCH($E208,'BY-Demands'!$I$5:$I$14,0),FALSE)*HLOOKUP(REG_TRA_DEMANDS!$F208,DEMANDS!$H$2:$CL$25,MATCH($E208,DEMANDS!$F$2:$F$25,0),FALSE)/HLOOKUP(2018,DEMANDS!$H$2:$CL$25,MATCH($E208,DEMANDS!$F$2:$F$25,0),FALSE)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O208" s="29">
        <f>HLOOKUP(REG_TRA_DEMANDS!O$3,'BY-Demands'!$J$5:$AK$14,MATCH($E208,'BY-Demands'!$I$5:$I$14,0),FALSE)*HLOOKUP(REG_TRA_DEMANDS!$F208,DEMANDS!$H$2:$CL$25,MATCH($E208,DEMANDS!$F$2:$F$25,0),FALSE)/HLOOKUP(2018,DEMANDS!$H$2:$CL$25,MATCH($E208,DEMANDS!$F$2:$F$25,0),FALSE)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P208" s="29">
        <f>HLOOKUP(REG_TRA_DEMANDS!P$3,'BY-Demands'!$J$5:$AK$14,MATCH($E208,'BY-Demands'!$I$5:$I$14,0),FALSE)*HLOOKUP(REG_TRA_DEMANDS!$F208,DEMANDS!$H$2:$CL$25,MATCH($E208,DEMANDS!$F$2:$F$25,0),FALSE)/HLOOKUP(2018,DEMANDS!$H$2:$CL$25,MATCH($E208,DEMANDS!$F$2:$F$25,0),FALSE)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Q208" s="29">
        <f>HLOOKUP(REG_TRA_DEMANDS!Q$3,'BY-Demands'!$J$5:$AK$14,MATCH($E208,'BY-Demands'!$I$5:$I$14,0),FALSE)*HLOOKUP(REG_TRA_DEMANDS!$F208,DEMANDS!$H$2:$CL$25,MATCH($E208,DEMANDS!$F$2:$F$25,0),FALSE)/HLOOKUP(2018,DEMANDS!$H$2:$CL$25,MATCH($E208,DEMANDS!$F$2:$F$25,0),FALSE)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R208" s="29">
        <f>HLOOKUP(REG_TRA_DEMANDS!R$3,'BY-Demands'!$J$5:$AK$14,MATCH($E208,'BY-Demands'!$I$5:$I$14,0),FALSE)*HLOOKUP(REG_TRA_DEMANDS!$F208,DEMANDS!$H$2:$CL$25,MATCH($E208,DEMANDS!$F$2:$F$25,0),FALSE)/HLOOKUP(2018,DEMANDS!$H$2:$CL$25,MATCH($E208,DEMANDS!$F$2:$F$25,0),FALSE)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S208" s="10">
        <f>HLOOKUP(REG_TRA_DEMANDS!S$3,'BY-Demands'!$J$5:$AK$14,MATCH($E208,'BY-Demands'!$I$5:$I$14,0),FALSE)*HLOOKUP(REG_TRA_DEMANDS!$F208,DEMANDS!$H$2:$CL$25,MATCH($E208,DEMANDS!$F$2:$F$25,0),FALSE)/HLOOKUP(2018,DEMANDS!$H$2:$CL$25,MATCH($E208,DEMANDS!$F$2:$F$25,0),FALSE)</f>
        <v>4.6779068407982807E-2</v>
      </c>
      <c r="T208" s="10">
        <f>HLOOKUP(REG_TRA_DEMANDS!T$3,'BY-Demands'!$J$5:$AK$14,MATCH($E208,'BY-Demands'!$I$5:$I$14,0),FALSE)*HLOOKUP(REG_TRA_DEMANDS!$F208,DEMANDS!$H$2:$CL$25,MATCH($E208,DEMANDS!$F$2:$F$25,0),FALSE)/HLOOKUP(2018,DEMANDS!$H$2:$CL$25,MATCH($E208,DEMANDS!$F$2:$F$25,0),FALSE)</f>
        <v>4.6352277307537207E-4</v>
      </c>
      <c r="U208" s="10">
        <f>HLOOKUP(REG_TRA_DEMANDS!U$3,'BY-Demands'!$J$5:$AK$14,MATCH($E208,'BY-Demands'!$I$5:$I$14,0),FALSE)*HLOOKUP(REG_TRA_DEMANDS!$F208,DEMANDS!$H$2:$CL$25,MATCH($E208,DEMANDS!$F$2:$F$25,0),FALSE)/HLOOKUP(2018,DEMANDS!$H$2:$CL$25,MATCH($E208,DEMANDS!$F$2:$F$25,0),FALSE)</f>
        <v>4.6529102661710439E-2</v>
      </c>
      <c r="V208" s="29">
        <f>HLOOKUP(REG_TRA_DEMANDS!V$3,'BY-Demands'!$J$5:$AK$14,MATCH($E208,'BY-Demands'!$I$5:$I$14,0),FALSE)*HLOOKUP(REG_TRA_DEMANDS!$F208,DEMANDS!$H$2:$CL$25,MATCH($E208,DEMANDS!$F$2:$F$25,0),FALSE)/HLOOKUP(2018,DEMANDS!$H$2:$CL$25,MATCH($E208,DEMANDS!$F$2:$F$25,0),FALSE)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W208" s="29">
        <f>HLOOKUP(REG_TRA_DEMANDS!W$3,'BY-Demands'!$J$5:$AK$14,MATCH($E208,'BY-Demands'!$I$5:$I$14,0),FALSE)*HLOOKUP(REG_TRA_DEMANDS!$F208,DEMANDS!$H$2:$CL$25,MATCH($E208,DEMANDS!$F$2:$F$25,0),FALSE)/HLOOKUP(2018,DEMANDS!$H$2:$CL$25,MATCH($E208,DEMANDS!$F$2:$F$25,0),FALSE)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X208" s="29">
        <f>HLOOKUP(REG_TRA_DEMANDS!X$3,'BY-Demands'!$J$5:$AK$14,MATCH($E208,'BY-Demands'!$I$5:$I$14,0),FALSE)*HLOOKUP(REG_TRA_DEMANDS!$F208,DEMANDS!$H$2:$CL$25,MATCH($E208,DEMANDS!$F$2:$F$25,0),FALSE)/HLOOKUP(2018,DEMANDS!$H$2:$CL$25,MATCH($E208,DEMANDS!$F$2:$F$25,0),FALSE)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Y208" s="29">
        <f>HLOOKUP(REG_TRA_DEMANDS!Y$3,'BY-Demands'!$J$5:$AK$14,MATCH($E208,'BY-Demands'!$I$5:$I$14,0),FALSE)*HLOOKUP(REG_TRA_DEMANDS!$F208,DEMANDS!$H$2:$CL$25,MATCH($E208,DEMANDS!$F$2:$F$25,0),FALSE)/HLOOKUP(2018,DEMANDS!$H$2:$CL$25,MATCH($E208,DEMANDS!$F$2:$F$25,0),FALSE)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Z208" s="29">
        <f>HLOOKUP(REG_TRA_DEMANDS!Z$3,'BY-Demands'!$J$5:$AK$14,MATCH($E208,'BY-Demands'!$I$5:$I$14,0),FALSE)*HLOOKUP(REG_TRA_DEMANDS!$F208,DEMANDS!$H$2:$CL$25,MATCH($E208,DEMANDS!$F$2:$F$25,0),FALSE)/HLOOKUP(2018,DEMANDS!$H$2:$CL$25,MATCH($E208,DEMANDS!$F$2:$F$25,0),FALSE)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A208" s="29">
        <f>HLOOKUP(REG_TRA_DEMANDS!AA$3,'BY-Demands'!$J$5:$AK$14,MATCH($E208,'BY-Demands'!$I$5:$I$14,0),FALSE)*HLOOKUP(REG_TRA_DEMANDS!$F208,DEMANDS!$H$2:$CL$25,MATCH($E208,DEMANDS!$F$2:$F$25,0),FALSE)/HLOOKUP(2018,DEMANDS!$H$2:$CL$25,MATCH($E208,DEMANDS!$F$2:$F$25,0),FALSE)</f>
        <v>9.2704554615074527E-5</v>
      </c>
      <c r="AB208" s="29">
        <f>HLOOKUP(REG_TRA_DEMANDS!AB$3,'BY-Demands'!$J$5:$AK$14,MATCH($E208,'BY-Demands'!$I$5:$I$14,0),FALSE)*HLOOKUP(REG_TRA_DEMANDS!$F208,DEMANDS!$H$2:$CL$25,MATCH($E208,DEMANDS!$F$2:$F$25,0),FALSE)/HLOOKUP(2018,DEMANDS!$H$2:$CL$25,MATCH($E208,DEMANDS!$F$2:$F$25,0),FALSE)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C208" s="29">
        <f>HLOOKUP(REG_TRA_DEMANDS!AC$3,'BY-Demands'!$J$5:$AK$14,MATCH($E208,'BY-Demands'!$I$5:$I$14,0),FALSE)*HLOOKUP(REG_TRA_DEMANDS!$F208,DEMANDS!$H$2:$CL$25,MATCH($E208,DEMANDS!$F$2:$F$25,0),FALSE)/HLOOKUP(2018,DEMANDS!$H$2:$CL$25,MATCH($E208,DEMANDS!$F$2:$F$25,0),FALSE)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D208" s="29">
        <f>HLOOKUP(REG_TRA_DEMANDS!AD$3,'BY-Demands'!$J$5:$AK$14,MATCH($E208,'BY-Demands'!$I$5:$I$14,0),FALSE)*HLOOKUP(REG_TRA_DEMANDS!$F208,DEMANDS!$H$2:$CL$25,MATCH($E208,DEMANDS!$F$2:$F$25,0),FALSE)/HLOOKUP(2018,DEMANDS!$H$2:$CL$25,MATCH($E208,DEMANDS!$F$2:$F$25,0),FALSE)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E208" s="29">
        <f>HLOOKUP(REG_TRA_DEMANDS!AE$3,'BY-Demands'!$J$5:$AK$14,MATCH($E208,'BY-Demands'!$I$5:$I$14,0),FALSE)*HLOOKUP(REG_TRA_DEMANDS!$F208,DEMANDS!$H$2:$CL$25,MATCH($E208,DEMANDS!$F$2:$F$25,0),FALSE)/HLOOKUP(2018,DEMANDS!$H$2:$CL$25,MATCH($E208,DEMANDS!$F$2:$F$25,0),FALSE)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F208" s="29">
        <f>HLOOKUP(REG_TRA_DEMANDS!AF$3,'BY-Demands'!$J$5:$AK$14,MATCH($E208,'BY-Demands'!$I$5:$I$14,0),FALSE)*HLOOKUP(REG_TRA_DEMANDS!$F208,DEMANDS!$H$2:$CL$25,MATCH($E208,DEMANDS!$F$2:$F$25,0),FALSE)/HLOOKUP(2018,DEMANDS!$H$2:$CL$25,MATCH($E208,DEMANDS!$F$2:$F$25,0),FALSE)</f>
        <v>0</v>
      </c>
    </row>
    <row r="209" spans="4:32" x14ac:dyDescent="0.25">
      <c r="D209" s="1" t="s">
        <v>8</v>
      </c>
      <c r="E209" s="1" t="str">
        <f>DEMANDS!$F$24</f>
        <v>TAVIDOM</v>
      </c>
      <c r="F209" s="1">
        <v>2036</v>
      </c>
      <c r="G209" s="29">
        <f>HLOOKUP(REG_TRA_DEMANDS!G$3,'BY-Demands'!$J$5:$AK$14,MATCH($E209,'BY-Demands'!$I$5:$I$14,0),FALSE)*HLOOKUP(REG_TRA_DEMANDS!$F209,DEMANDS!$H$2:$CL$25,MATCH($E209,DEMANDS!$F$2:$F$25,0),FALSE)/HLOOKUP(2018,DEMANDS!$H$2:$CL$25,MATCH($E209,DEMANDS!$F$2:$F$25,0),FALSE)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H209" s="10">
        <f>HLOOKUP(REG_TRA_DEMANDS!H$3,'BY-Demands'!$J$5:$AK$14,MATCH($E209,'BY-Demands'!$I$5:$I$14,0),FALSE)*HLOOKUP(REG_TRA_DEMANDS!$F209,DEMANDS!$H$2:$CL$25,MATCH($E209,DEMANDS!$F$2:$F$25,0),FALSE)/HLOOKUP(2018,DEMANDS!$H$2:$CL$25,MATCH($E209,DEMANDS!$F$2:$F$25,0),FALSE)</f>
        <v>0.13395677260860595</v>
      </c>
      <c r="I209" s="29">
        <f>HLOOKUP(REG_TRA_DEMANDS!I$3,'BY-Demands'!$J$5:$AK$14,MATCH($E209,'BY-Demands'!$I$5:$I$14,0),FALSE)*HLOOKUP(REG_TRA_DEMANDS!$F209,DEMANDS!$H$2:$CL$25,MATCH($E209,DEMANDS!$F$2:$F$25,0),FALSE)/HLOOKUP(2018,DEMANDS!$H$2:$CL$25,MATCH($E209,DEMANDS!$F$2:$F$25,0),FALSE)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J209" s="29">
        <f>HLOOKUP(REG_TRA_DEMANDS!J$3,'BY-Demands'!$J$5:$AK$14,MATCH($E209,'BY-Demands'!$I$5:$I$14,0),FALSE)*HLOOKUP(REG_TRA_DEMANDS!$F209,DEMANDS!$H$2:$CL$25,MATCH($E209,DEMANDS!$F$2:$F$25,0),FALSE)/HLOOKUP(2018,DEMANDS!$H$2:$CL$25,MATCH($E209,DEMANDS!$F$2:$F$25,0),FALSE)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K209" s="29">
        <f>HLOOKUP(REG_TRA_DEMANDS!K$3,'BY-Demands'!$J$5:$AK$14,MATCH($E209,'BY-Demands'!$I$5:$I$14,0),FALSE)*HLOOKUP(REG_TRA_DEMANDS!$F209,DEMANDS!$H$2:$CL$25,MATCH($E209,DEMANDS!$F$2:$F$25,0),FALSE)/HLOOKUP(2018,DEMANDS!$H$2:$CL$25,MATCH($E209,DEMANDS!$F$2:$F$25,0),FALSE)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L209" s="29">
        <f>HLOOKUP(REG_TRA_DEMANDS!L$3,'BY-Demands'!$J$5:$AK$14,MATCH($E209,'BY-Demands'!$I$5:$I$14,0),FALSE)*HLOOKUP(REG_TRA_DEMANDS!$F209,DEMANDS!$H$2:$CL$25,MATCH($E209,DEMANDS!$F$2:$F$25,0),FALSE)/HLOOKUP(2018,DEMANDS!$H$2:$CL$25,MATCH($E209,DEMANDS!$F$2:$F$25,0),FALSE)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M209" s="29">
        <f>HLOOKUP(REG_TRA_DEMANDS!M$3,'BY-Demands'!$J$5:$AK$14,MATCH($E209,'BY-Demands'!$I$5:$I$14,0),FALSE)*HLOOKUP(REG_TRA_DEMANDS!$F209,DEMANDS!$H$2:$CL$25,MATCH($E209,DEMANDS!$F$2:$F$25,0),FALSE)/HLOOKUP(2018,DEMANDS!$H$2:$CL$25,MATCH($E209,DEMANDS!$F$2:$F$25,0),FALSE)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N209" s="29">
        <f>HLOOKUP(REG_TRA_DEMANDS!N$3,'BY-Demands'!$J$5:$AK$14,MATCH($E209,'BY-Demands'!$I$5:$I$14,0),FALSE)*HLOOKUP(REG_TRA_DEMANDS!$F209,DEMANDS!$H$2:$CL$25,MATCH($E209,DEMANDS!$F$2:$F$25,0),FALSE)/HLOOKUP(2018,DEMANDS!$H$2:$CL$25,MATCH($E209,DEMANDS!$F$2:$F$25,0),FALSE)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O209" s="29">
        <f>HLOOKUP(REG_TRA_DEMANDS!O$3,'BY-Demands'!$J$5:$AK$14,MATCH($E209,'BY-Demands'!$I$5:$I$14,0),FALSE)*HLOOKUP(REG_TRA_DEMANDS!$F209,DEMANDS!$H$2:$CL$25,MATCH($E209,DEMANDS!$F$2:$F$25,0),FALSE)/HLOOKUP(2018,DEMANDS!$H$2:$CL$25,MATCH($E209,DEMANDS!$F$2:$F$25,0),FALSE)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P209" s="29">
        <f>HLOOKUP(REG_TRA_DEMANDS!P$3,'BY-Demands'!$J$5:$AK$14,MATCH($E209,'BY-Demands'!$I$5:$I$14,0),FALSE)*HLOOKUP(REG_TRA_DEMANDS!$F209,DEMANDS!$H$2:$CL$25,MATCH($E209,DEMANDS!$F$2:$F$25,0),FALSE)/HLOOKUP(2018,DEMANDS!$H$2:$CL$25,MATCH($E209,DEMANDS!$F$2:$F$25,0),FALSE)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Q209" s="29">
        <f>HLOOKUP(REG_TRA_DEMANDS!Q$3,'BY-Demands'!$J$5:$AK$14,MATCH($E209,'BY-Demands'!$I$5:$I$14,0),FALSE)*HLOOKUP(REG_TRA_DEMANDS!$F209,DEMANDS!$H$2:$CL$25,MATCH($E209,DEMANDS!$F$2:$F$25,0),FALSE)/HLOOKUP(2018,DEMANDS!$H$2:$CL$25,MATCH($E209,DEMANDS!$F$2:$F$25,0),FALSE)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R209" s="29">
        <f>HLOOKUP(REG_TRA_DEMANDS!R$3,'BY-Demands'!$J$5:$AK$14,MATCH($E209,'BY-Demands'!$I$5:$I$14,0),FALSE)*HLOOKUP(REG_TRA_DEMANDS!$F209,DEMANDS!$H$2:$CL$25,MATCH($E209,DEMANDS!$F$2:$F$25,0),FALSE)/HLOOKUP(2018,DEMANDS!$H$2:$CL$25,MATCH($E209,DEMANDS!$F$2:$F$25,0),FALSE)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S209" s="10">
        <f>HLOOKUP(REG_TRA_DEMANDS!S$3,'BY-Demands'!$J$5:$AK$14,MATCH($E209,'BY-Demands'!$I$5:$I$14,0),FALSE)*HLOOKUP(REG_TRA_DEMANDS!$F209,DEMANDS!$H$2:$CL$25,MATCH($E209,DEMANDS!$F$2:$F$25,0),FALSE)/HLOOKUP(2018,DEMANDS!$H$2:$CL$25,MATCH($E209,DEMANDS!$F$2:$F$25,0),FALSE)</f>
        <v>4.6779068407982807E-2</v>
      </c>
      <c r="T209" s="10">
        <f>HLOOKUP(REG_TRA_DEMANDS!T$3,'BY-Demands'!$J$5:$AK$14,MATCH($E209,'BY-Demands'!$I$5:$I$14,0),FALSE)*HLOOKUP(REG_TRA_DEMANDS!$F209,DEMANDS!$H$2:$CL$25,MATCH($E209,DEMANDS!$F$2:$F$25,0),FALSE)/HLOOKUP(2018,DEMANDS!$H$2:$CL$25,MATCH($E209,DEMANDS!$F$2:$F$25,0),FALSE)</f>
        <v>4.6352277307537207E-4</v>
      </c>
      <c r="U209" s="10">
        <f>HLOOKUP(REG_TRA_DEMANDS!U$3,'BY-Demands'!$J$5:$AK$14,MATCH($E209,'BY-Demands'!$I$5:$I$14,0),FALSE)*HLOOKUP(REG_TRA_DEMANDS!$F209,DEMANDS!$H$2:$CL$25,MATCH($E209,DEMANDS!$F$2:$F$25,0),FALSE)/HLOOKUP(2018,DEMANDS!$H$2:$CL$25,MATCH($E209,DEMANDS!$F$2:$F$25,0),FALSE)</f>
        <v>4.6529102661710439E-2</v>
      </c>
      <c r="V209" s="29">
        <f>HLOOKUP(REG_TRA_DEMANDS!V$3,'BY-Demands'!$J$5:$AK$14,MATCH($E209,'BY-Demands'!$I$5:$I$14,0),FALSE)*HLOOKUP(REG_TRA_DEMANDS!$F209,DEMANDS!$H$2:$CL$25,MATCH($E209,DEMANDS!$F$2:$F$25,0),FALSE)/HLOOKUP(2018,DEMANDS!$H$2:$CL$25,MATCH($E209,DEMANDS!$F$2:$F$25,0),FALSE)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W209" s="29">
        <f>HLOOKUP(REG_TRA_DEMANDS!W$3,'BY-Demands'!$J$5:$AK$14,MATCH($E209,'BY-Demands'!$I$5:$I$14,0),FALSE)*HLOOKUP(REG_TRA_DEMANDS!$F209,DEMANDS!$H$2:$CL$25,MATCH($E209,DEMANDS!$F$2:$F$25,0),FALSE)/HLOOKUP(2018,DEMANDS!$H$2:$CL$25,MATCH($E209,DEMANDS!$F$2:$F$25,0),FALSE)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X209" s="29">
        <f>HLOOKUP(REG_TRA_DEMANDS!X$3,'BY-Demands'!$J$5:$AK$14,MATCH($E209,'BY-Demands'!$I$5:$I$14,0),FALSE)*HLOOKUP(REG_TRA_DEMANDS!$F209,DEMANDS!$H$2:$CL$25,MATCH($E209,DEMANDS!$F$2:$F$25,0),FALSE)/HLOOKUP(2018,DEMANDS!$H$2:$CL$25,MATCH($E209,DEMANDS!$F$2:$F$25,0),FALSE)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Y209" s="29">
        <f>HLOOKUP(REG_TRA_DEMANDS!Y$3,'BY-Demands'!$J$5:$AK$14,MATCH($E209,'BY-Demands'!$I$5:$I$14,0),FALSE)*HLOOKUP(REG_TRA_DEMANDS!$F209,DEMANDS!$H$2:$CL$25,MATCH($E209,DEMANDS!$F$2:$F$25,0),FALSE)/HLOOKUP(2018,DEMANDS!$H$2:$CL$25,MATCH($E209,DEMANDS!$F$2:$F$25,0),FALSE)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Z209" s="29">
        <f>HLOOKUP(REG_TRA_DEMANDS!Z$3,'BY-Demands'!$J$5:$AK$14,MATCH($E209,'BY-Demands'!$I$5:$I$14,0),FALSE)*HLOOKUP(REG_TRA_DEMANDS!$F209,DEMANDS!$H$2:$CL$25,MATCH($E209,DEMANDS!$F$2:$F$25,0),FALSE)/HLOOKUP(2018,DEMANDS!$H$2:$CL$25,MATCH($E209,DEMANDS!$F$2:$F$25,0),FALSE)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A209" s="29">
        <f>HLOOKUP(REG_TRA_DEMANDS!AA$3,'BY-Demands'!$J$5:$AK$14,MATCH($E209,'BY-Demands'!$I$5:$I$14,0),FALSE)*HLOOKUP(REG_TRA_DEMANDS!$F209,DEMANDS!$H$2:$CL$25,MATCH($E209,DEMANDS!$F$2:$F$25,0),FALSE)/HLOOKUP(2018,DEMANDS!$H$2:$CL$25,MATCH($E209,DEMANDS!$F$2:$F$25,0),FALSE)</f>
        <v>9.2704554615074527E-5</v>
      </c>
      <c r="AB209" s="29">
        <f>HLOOKUP(REG_TRA_DEMANDS!AB$3,'BY-Demands'!$J$5:$AK$14,MATCH($E209,'BY-Demands'!$I$5:$I$14,0),FALSE)*HLOOKUP(REG_TRA_DEMANDS!$F209,DEMANDS!$H$2:$CL$25,MATCH($E209,DEMANDS!$F$2:$F$25,0),FALSE)/HLOOKUP(2018,DEMANDS!$H$2:$CL$25,MATCH($E209,DEMANDS!$F$2:$F$25,0),FALSE)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C209" s="29">
        <f>HLOOKUP(REG_TRA_DEMANDS!AC$3,'BY-Demands'!$J$5:$AK$14,MATCH($E209,'BY-Demands'!$I$5:$I$14,0),FALSE)*HLOOKUP(REG_TRA_DEMANDS!$F209,DEMANDS!$H$2:$CL$25,MATCH($E209,DEMANDS!$F$2:$F$25,0),FALSE)/HLOOKUP(2018,DEMANDS!$H$2:$CL$25,MATCH($E209,DEMANDS!$F$2:$F$25,0),FALSE)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D209" s="29">
        <f>HLOOKUP(REG_TRA_DEMANDS!AD$3,'BY-Demands'!$J$5:$AK$14,MATCH($E209,'BY-Demands'!$I$5:$I$14,0),FALSE)*HLOOKUP(REG_TRA_DEMANDS!$F209,DEMANDS!$H$2:$CL$25,MATCH($E209,DEMANDS!$F$2:$F$25,0),FALSE)/HLOOKUP(2018,DEMANDS!$H$2:$CL$25,MATCH($E209,DEMANDS!$F$2:$F$25,0),FALSE)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E209" s="29">
        <f>HLOOKUP(REG_TRA_DEMANDS!AE$3,'BY-Demands'!$J$5:$AK$14,MATCH($E209,'BY-Demands'!$I$5:$I$14,0),FALSE)*HLOOKUP(REG_TRA_DEMANDS!$F209,DEMANDS!$H$2:$CL$25,MATCH($E209,DEMANDS!$F$2:$F$25,0),FALSE)/HLOOKUP(2018,DEMANDS!$H$2:$CL$25,MATCH($E209,DEMANDS!$F$2:$F$25,0),FALSE)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F209" s="29">
        <f>HLOOKUP(REG_TRA_DEMANDS!AF$3,'BY-Demands'!$J$5:$AK$14,MATCH($E209,'BY-Demands'!$I$5:$I$14,0),FALSE)*HLOOKUP(REG_TRA_DEMANDS!$F209,DEMANDS!$H$2:$CL$25,MATCH($E209,DEMANDS!$F$2:$F$25,0),FALSE)/HLOOKUP(2018,DEMANDS!$H$2:$CL$25,MATCH($E209,DEMANDS!$F$2:$F$25,0),FALSE)</f>
        <v>0</v>
      </c>
    </row>
    <row r="210" spans="4:32" x14ac:dyDescent="0.25">
      <c r="D210" s="1" t="s">
        <v>8</v>
      </c>
      <c r="E210" s="1" t="str">
        <f>DEMANDS!$F$24</f>
        <v>TAVIDOM</v>
      </c>
      <c r="F210" s="1">
        <v>2037</v>
      </c>
      <c r="G210" s="29">
        <f>HLOOKUP(REG_TRA_DEMANDS!G$3,'BY-Demands'!$J$5:$AK$14,MATCH($E210,'BY-Demands'!$I$5:$I$14,0),FALSE)*HLOOKUP(REG_TRA_DEMANDS!$F210,DEMANDS!$H$2:$CL$25,MATCH($E210,DEMANDS!$F$2:$F$25,0),FALSE)/HLOOKUP(2018,DEMANDS!$H$2:$CL$25,MATCH($E210,DEMANDS!$F$2:$F$25,0),FALSE)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H210" s="10">
        <f>HLOOKUP(REG_TRA_DEMANDS!H$3,'BY-Demands'!$J$5:$AK$14,MATCH($E210,'BY-Demands'!$I$5:$I$14,0),FALSE)*HLOOKUP(REG_TRA_DEMANDS!$F210,DEMANDS!$H$2:$CL$25,MATCH($E210,DEMANDS!$F$2:$F$25,0),FALSE)/HLOOKUP(2018,DEMANDS!$H$2:$CL$25,MATCH($E210,DEMANDS!$F$2:$F$25,0),FALSE)</f>
        <v>0.13395677260860595</v>
      </c>
      <c r="I210" s="29">
        <f>HLOOKUP(REG_TRA_DEMANDS!I$3,'BY-Demands'!$J$5:$AK$14,MATCH($E210,'BY-Demands'!$I$5:$I$14,0),FALSE)*HLOOKUP(REG_TRA_DEMANDS!$F210,DEMANDS!$H$2:$CL$25,MATCH($E210,DEMANDS!$F$2:$F$25,0),FALSE)/HLOOKUP(2018,DEMANDS!$H$2:$CL$25,MATCH($E210,DEMANDS!$F$2:$F$25,0),FALSE)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J210" s="29">
        <f>HLOOKUP(REG_TRA_DEMANDS!J$3,'BY-Demands'!$J$5:$AK$14,MATCH($E210,'BY-Demands'!$I$5:$I$14,0),FALSE)*HLOOKUP(REG_TRA_DEMANDS!$F210,DEMANDS!$H$2:$CL$25,MATCH($E210,DEMANDS!$F$2:$F$25,0),FALSE)/HLOOKUP(2018,DEMANDS!$H$2:$CL$25,MATCH($E210,DEMANDS!$F$2:$F$25,0),FALSE)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K210" s="29">
        <f>HLOOKUP(REG_TRA_DEMANDS!K$3,'BY-Demands'!$J$5:$AK$14,MATCH($E210,'BY-Demands'!$I$5:$I$14,0),FALSE)*HLOOKUP(REG_TRA_DEMANDS!$F210,DEMANDS!$H$2:$CL$25,MATCH($E210,DEMANDS!$F$2:$F$25,0),FALSE)/HLOOKUP(2018,DEMANDS!$H$2:$CL$25,MATCH($E210,DEMANDS!$F$2:$F$25,0),FALSE)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L210" s="29">
        <f>HLOOKUP(REG_TRA_DEMANDS!L$3,'BY-Demands'!$J$5:$AK$14,MATCH($E210,'BY-Demands'!$I$5:$I$14,0),FALSE)*HLOOKUP(REG_TRA_DEMANDS!$F210,DEMANDS!$H$2:$CL$25,MATCH($E210,DEMANDS!$F$2:$F$25,0),FALSE)/HLOOKUP(2018,DEMANDS!$H$2:$CL$25,MATCH($E210,DEMANDS!$F$2:$F$25,0),FALSE)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M210" s="29">
        <f>HLOOKUP(REG_TRA_DEMANDS!M$3,'BY-Demands'!$J$5:$AK$14,MATCH($E210,'BY-Demands'!$I$5:$I$14,0),FALSE)*HLOOKUP(REG_TRA_DEMANDS!$F210,DEMANDS!$H$2:$CL$25,MATCH($E210,DEMANDS!$F$2:$F$25,0),FALSE)/HLOOKUP(2018,DEMANDS!$H$2:$CL$25,MATCH($E210,DEMANDS!$F$2:$F$25,0),FALSE)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N210" s="29">
        <f>HLOOKUP(REG_TRA_DEMANDS!N$3,'BY-Demands'!$J$5:$AK$14,MATCH($E210,'BY-Demands'!$I$5:$I$14,0),FALSE)*HLOOKUP(REG_TRA_DEMANDS!$F210,DEMANDS!$H$2:$CL$25,MATCH($E210,DEMANDS!$F$2:$F$25,0),FALSE)/HLOOKUP(2018,DEMANDS!$H$2:$CL$25,MATCH($E210,DEMANDS!$F$2:$F$25,0),FALSE)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O210" s="29">
        <f>HLOOKUP(REG_TRA_DEMANDS!O$3,'BY-Demands'!$J$5:$AK$14,MATCH($E210,'BY-Demands'!$I$5:$I$14,0),FALSE)*HLOOKUP(REG_TRA_DEMANDS!$F210,DEMANDS!$H$2:$CL$25,MATCH($E210,DEMANDS!$F$2:$F$25,0),FALSE)/HLOOKUP(2018,DEMANDS!$H$2:$CL$25,MATCH($E210,DEMANDS!$F$2:$F$25,0),FALSE)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P210" s="29">
        <f>HLOOKUP(REG_TRA_DEMANDS!P$3,'BY-Demands'!$J$5:$AK$14,MATCH($E210,'BY-Demands'!$I$5:$I$14,0),FALSE)*HLOOKUP(REG_TRA_DEMANDS!$F210,DEMANDS!$H$2:$CL$25,MATCH($E210,DEMANDS!$F$2:$F$25,0),FALSE)/HLOOKUP(2018,DEMANDS!$H$2:$CL$25,MATCH($E210,DEMANDS!$F$2:$F$25,0),FALSE)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Q210" s="29">
        <f>HLOOKUP(REG_TRA_DEMANDS!Q$3,'BY-Demands'!$J$5:$AK$14,MATCH($E210,'BY-Demands'!$I$5:$I$14,0),FALSE)*HLOOKUP(REG_TRA_DEMANDS!$F210,DEMANDS!$H$2:$CL$25,MATCH($E210,DEMANDS!$F$2:$F$25,0),FALSE)/HLOOKUP(2018,DEMANDS!$H$2:$CL$25,MATCH($E210,DEMANDS!$F$2:$F$25,0),FALSE)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R210" s="29">
        <f>HLOOKUP(REG_TRA_DEMANDS!R$3,'BY-Demands'!$J$5:$AK$14,MATCH($E210,'BY-Demands'!$I$5:$I$14,0),FALSE)*HLOOKUP(REG_TRA_DEMANDS!$F210,DEMANDS!$H$2:$CL$25,MATCH($E210,DEMANDS!$F$2:$F$25,0),FALSE)/HLOOKUP(2018,DEMANDS!$H$2:$CL$25,MATCH($E210,DEMANDS!$F$2:$F$25,0),FALSE)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S210" s="10">
        <f>HLOOKUP(REG_TRA_DEMANDS!S$3,'BY-Demands'!$J$5:$AK$14,MATCH($E210,'BY-Demands'!$I$5:$I$14,0),FALSE)*HLOOKUP(REG_TRA_DEMANDS!$F210,DEMANDS!$H$2:$CL$25,MATCH($E210,DEMANDS!$F$2:$F$25,0),FALSE)/HLOOKUP(2018,DEMANDS!$H$2:$CL$25,MATCH($E210,DEMANDS!$F$2:$F$25,0),FALSE)</f>
        <v>4.6779068407982807E-2</v>
      </c>
      <c r="T210" s="10">
        <f>HLOOKUP(REG_TRA_DEMANDS!T$3,'BY-Demands'!$J$5:$AK$14,MATCH($E210,'BY-Demands'!$I$5:$I$14,0),FALSE)*HLOOKUP(REG_TRA_DEMANDS!$F210,DEMANDS!$H$2:$CL$25,MATCH($E210,DEMANDS!$F$2:$F$25,0),FALSE)/HLOOKUP(2018,DEMANDS!$H$2:$CL$25,MATCH($E210,DEMANDS!$F$2:$F$25,0),FALSE)</f>
        <v>4.6352277307537207E-4</v>
      </c>
      <c r="U210" s="10">
        <f>HLOOKUP(REG_TRA_DEMANDS!U$3,'BY-Demands'!$J$5:$AK$14,MATCH($E210,'BY-Demands'!$I$5:$I$14,0),FALSE)*HLOOKUP(REG_TRA_DEMANDS!$F210,DEMANDS!$H$2:$CL$25,MATCH($E210,DEMANDS!$F$2:$F$25,0),FALSE)/HLOOKUP(2018,DEMANDS!$H$2:$CL$25,MATCH($E210,DEMANDS!$F$2:$F$25,0),FALSE)</f>
        <v>4.6529102661710439E-2</v>
      </c>
      <c r="V210" s="29">
        <f>HLOOKUP(REG_TRA_DEMANDS!V$3,'BY-Demands'!$J$5:$AK$14,MATCH($E210,'BY-Demands'!$I$5:$I$14,0),FALSE)*HLOOKUP(REG_TRA_DEMANDS!$F210,DEMANDS!$H$2:$CL$25,MATCH($E210,DEMANDS!$F$2:$F$25,0),FALSE)/HLOOKUP(2018,DEMANDS!$H$2:$CL$25,MATCH($E210,DEMANDS!$F$2:$F$25,0),FALSE)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W210" s="29">
        <f>HLOOKUP(REG_TRA_DEMANDS!W$3,'BY-Demands'!$J$5:$AK$14,MATCH($E210,'BY-Demands'!$I$5:$I$14,0),FALSE)*HLOOKUP(REG_TRA_DEMANDS!$F210,DEMANDS!$H$2:$CL$25,MATCH($E210,DEMANDS!$F$2:$F$25,0),FALSE)/HLOOKUP(2018,DEMANDS!$H$2:$CL$25,MATCH($E210,DEMANDS!$F$2:$F$25,0),FALSE)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X210" s="29">
        <f>HLOOKUP(REG_TRA_DEMANDS!X$3,'BY-Demands'!$J$5:$AK$14,MATCH($E210,'BY-Demands'!$I$5:$I$14,0),FALSE)*HLOOKUP(REG_TRA_DEMANDS!$F210,DEMANDS!$H$2:$CL$25,MATCH($E210,DEMANDS!$F$2:$F$25,0),FALSE)/HLOOKUP(2018,DEMANDS!$H$2:$CL$25,MATCH($E210,DEMANDS!$F$2:$F$25,0),FALSE)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Y210" s="29">
        <f>HLOOKUP(REG_TRA_DEMANDS!Y$3,'BY-Demands'!$J$5:$AK$14,MATCH($E210,'BY-Demands'!$I$5:$I$14,0),FALSE)*HLOOKUP(REG_TRA_DEMANDS!$F210,DEMANDS!$H$2:$CL$25,MATCH($E210,DEMANDS!$F$2:$F$25,0),FALSE)/HLOOKUP(2018,DEMANDS!$H$2:$CL$25,MATCH($E210,DEMANDS!$F$2:$F$25,0),FALSE)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Z210" s="29">
        <f>HLOOKUP(REG_TRA_DEMANDS!Z$3,'BY-Demands'!$J$5:$AK$14,MATCH($E210,'BY-Demands'!$I$5:$I$14,0),FALSE)*HLOOKUP(REG_TRA_DEMANDS!$F210,DEMANDS!$H$2:$CL$25,MATCH($E210,DEMANDS!$F$2:$F$25,0),FALSE)/HLOOKUP(2018,DEMANDS!$H$2:$CL$25,MATCH($E210,DEMANDS!$F$2:$F$25,0),FALSE)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A210" s="29">
        <f>HLOOKUP(REG_TRA_DEMANDS!AA$3,'BY-Demands'!$J$5:$AK$14,MATCH($E210,'BY-Demands'!$I$5:$I$14,0),FALSE)*HLOOKUP(REG_TRA_DEMANDS!$F210,DEMANDS!$H$2:$CL$25,MATCH($E210,DEMANDS!$F$2:$F$25,0),FALSE)/HLOOKUP(2018,DEMANDS!$H$2:$CL$25,MATCH($E210,DEMANDS!$F$2:$F$25,0),FALSE)</f>
        <v>9.2704554615074527E-5</v>
      </c>
      <c r="AB210" s="29">
        <f>HLOOKUP(REG_TRA_DEMANDS!AB$3,'BY-Demands'!$J$5:$AK$14,MATCH($E210,'BY-Demands'!$I$5:$I$14,0),FALSE)*HLOOKUP(REG_TRA_DEMANDS!$F210,DEMANDS!$H$2:$CL$25,MATCH($E210,DEMANDS!$F$2:$F$25,0),FALSE)/HLOOKUP(2018,DEMANDS!$H$2:$CL$25,MATCH($E210,DEMANDS!$F$2:$F$25,0),FALSE)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C210" s="29">
        <f>HLOOKUP(REG_TRA_DEMANDS!AC$3,'BY-Demands'!$J$5:$AK$14,MATCH($E210,'BY-Demands'!$I$5:$I$14,0),FALSE)*HLOOKUP(REG_TRA_DEMANDS!$F210,DEMANDS!$H$2:$CL$25,MATCH($E210,DEMANDS!$F$2:$F$25,0),FALSE)/HLOOKUP(2018,DEMANDS!$H$2:$CL$25,MATCH($E210,DEMANDS!$F$2:$F$25,0),FALSE)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D210" s="29">
        <f>HLOOKUP(REG_TRA_DEMANDS!AD$3,'BY-Demands'!$J$5:$AK$14,MATCH($E210,'BY-Demands'!$I$5:$I$14,0),FALSE)*HLOOKUP(REG_TRA_DEMANDS!$F210,DEMANDS!$H$2:$CL$25,MATCH($E210,DEMANDS!$F$2:$F$25,0),FALSE)/HLOOKUP(2018,DEMANDS!$H$2:$CL$25,MATCH($E210,DEMANDS!$F$2:$F$25,0),FALSE)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E210" s="29">
        <f>HLOOKUP(REG_TRA_DEMANDS!AE$3,'BY-Demands'!$J$5:$AK$14,MATCH($E210,'BY-Demands'!$I$5:$I$14,0),FALSE)*HLOOKUP(REG_TRA_DEMANDS!$F210,DEMANDS!$H$2:$CL$25,MATCH($E210,DEMANDS!$F$2:$F$25,0),FALSE)/HLOOKUP(2018,DEMANDS!$H$2:$CL$25,MATCH($E210,DEMANDS!$F$2:$F$25,0),FALSE)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F210" s="29">
        <f>HLOOKUP(REG_TRA_DEMANDS!AF$3,'BY-Demands'!$J$5:$AK$14,MATCH($E210,'BY-Demands'!$I$5:$I$14,0),FALSE)*HLOOKUP(REG_TRA_DEMANDS!$F210,DEMANDS!$H$2:$CL$25,MATCH($E210,DEMANDS!$F$2:$F$25,0),FALSE)/HLOOKUP(2018,DEMANDS!$H$2:$CL$25,MATCH($E210,DEMANDS!$F$2:$F$25,0),FALSE)</f>
        <v>0</v>
      </c>
    </row>
    <row r="211" spans="4:32" x14ac:dyDescent="0.25">
      <c r="D211" s="1" t="s">
        <v>8</v>
      </c>
      <c r="E211" s="1" t="str">
        <f>DEMANDS!$F$24</f>
        <v>TAVIDOM</v>
      </c>
      <c r="F211" s="1">
        <v>2038</v>
      </c>
      <c r="G211" s="29">
        <f>HLOOKUP(REG_TRA_DEMANDS!G$3,'BY-Demands'!$J$5:$AK$14,MATCH($E211,'BY-Demands'!$I$5:$I$14,0),FALSE)*HLOOKUP(REG_TRA_DEMANDS!$F211,DEMANDS!$H$2:$CL$25,MATCH($E211,DEMANDS!$F$2:$F$25,0),FALSE)/HLOOKUP(2018,DEMANDS!$H$2:$CL$25,MATCH($E211,DEMANDS!$F$2:$F$25,0),FALSE)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H211" s="10">
        <f>HLOOKUP(REG_TRA_DEMANDS!H$3,'BY-Demands'!$J$5:$AK$14,MATCH($E211,'BY-Demands'!$I$5:$I$14,0),FALSE)*HLOOKUP(REG_TRA_DEMANDS!$F211,DEMANDS!$H$2:$CL$25,MATCH($E211,DEMANDS!$F$2:$F$25,0),FALSE)/HLOOKUP(2018,DEMANDS!$H$2:$CL$25,MATCH($E211,DEMANDS!$F$2:$F$25,0),FALSE)</f>
        <v>0.13395677260860595</v>
      </c>
      <c r="I211" s="29">
        <f>HLOOKUP(REG_TRA_DEMANDS!I$3,'BY-Demands'!$J$5:$AK$14,MATCH($E211,'BY-Demands'!$I$5:$I$14,0),FALSE)*HLOOKUP(REG_TRA_DEMANDS!$F211,DEMANDS!$H$2:$CL$25,MATCH($E211,DEMANDS!$F$2:$F$25,0),FALSE)/HLOOKUP(2018,DEMANDS!$H$2:$CL$25,MATCH($E211,DEMANDS!$F$2:$F$25,0),FALSE)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J211" s="29">
        <f>HLOOKUP(REG_TRA_DEMANDS!J$3,'BY-Demands'!$J$5:$AK$14,MATCH($E211,'BY-Demands'!$I$5:$I$14,0),FALSE)*HLOOKUP(REG_TRA_DEMANDS!$F211,DEMANDS!$H$2:$CL$25,MATCH($E211,DEMANDS!$F$2:$F$25,0),FALSE)/HLOOKUP(2018,DEMANDS!$H$2:$CL$25,MATCH($E211,DEMANDS!$F$2:$F$25,0),FALSE)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K211" s="29">
        <f>HLOOKUP(REG_TRA_DEMANDS!K$3,'BY-Demands'!$J$5:$AK$14,MATCH($E211,'BY-Demands'!$I$5:$I$14,0),FALSE)*HLOOKUP(REG_TRA_DEMANDS!$F211,DEMANDS!$H$2:$CL$25,MATCH($E211,DEMANDS!$F$2:$F$25,0),FALSE)/HLOOKUP(2018,DEMANDS!$H$2:$CL$25,MATCH($E211,DEMANDS!$F$2:$F$25,0),FALSE)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L211" s="29">
        <f>HLOOKUP(REG_TRA_DEMANDS!L$3,'BY-Demands'!$J$5:$AK$14,MATCH($E211,'BY-Demands'!$I$5:$I$14,0),FALSE)*HLOOKUP(REG_TRA_DEMANDS!$F211,DEMANDS!$H$2:$CL$25,MATCH($E211,DEMANDS!$F$2:$F$25,0),FALSE)/HLOOKUP(2018,DEMANDS!$H$2:$CL$25,MATCH($E211,DEMANDS!$F$2:$F$25,0),FALSE)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M211" s="29">
        <f>HLOOKUP(REG_TRA_DEMANDS!M$3,'BY-Demands'!$J$5:$AK$14,MATCH($E211,'BY-Demands'!$I$5:$I$14,0),FALSE)*HLOOKUP(REG_TRA_DEMANDS!$F211,DEMANDS!$H$2:$CL$25,MATCH($E211,DEMANDS!$F$2:$F$25,0),FALSE)/HLOOKUP(2018,DEMANDS!$H$2:$CL$25,MATCH($E211,DEMANDS!$F$2:$F$25,0),FALSE)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N211" s="29">
        <f>HLOOKUP(REG_TRA_DEMANDS!N$3,'BY-Demands'!$J$5:$AK$14,MATCH($E211,'BY-Demands'!$I$5:$I$14,0),FALSE)*HLOOKUP(REG_TRA_DEMANDS!$F211,DEMANDS!$H$2:$CL$25,MATCH($E211,DEMANDS!$F$2:$F$25,0),FALSE)/HLOOKUP(2018,DEMANDS!$H$2:$CL$25,MATCH($E211,DEMANDS!$F$2:$F$25,0),FALSE)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O211" s="29">
        <f>HLOOKUP(REG_TRA_DEMANDS!O$3,'BY-Demands'!$J$5:$AK$14,MATCH($E211,'BY-Demands'!$I$5:$I$14,0),FALSE)*HLOOKUP(REG_TRA_DEMANDS!$F211,DEMANDS!$H$2:$CL$25,MATCH($E211,DEMANDS!$F$2:$F$25,0),FALSE)/HLOOKUP(2018,DEMANDS!$H$2:$CL$25,MATCH($E211,DEMANDS!$F$2:$F$25,0),FALSE)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P211" s="29">
        <f>HLOOKUP(REG_TRA_DEMANDS!P$3,'BY-Demands'!$J$5:$AK$14,MATCH($E211,'BY-Demands'!$I$5:$I$14,0),FALSE)*HLOOKUP(REG_TRA_DEMANDS!$F211,DEMANDS!$H$2:$CL$25,MATCH($E211,DEMANDS!$F$2:$F$25,0),FALSE)/HLOOKUP(2018,DEMANDS!$H$2:$CL$25,MATCH($E211,DEMANDS!$F$2:$F$25,0),FALSE)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Q211" s="29">
        <f>HLOOKUP(REG_TRA_DEMANDS!Q$3,'BY-Demands'!$J$5:$AK$14,MATCH($E211,'BY-Demands'!$I$5:$I$14,0),FALSE)*HLOOKUP(REG_TRA_DEMANDS!$F211,DEMANDS!$H$2:$CL$25,MATCH($E211,DEMANDS!$F$2:$F$25,0),FALSE)/HLOOKUP(2018,DEMANDS!$H$2:$CL$25,MATCH($E211,DEMANDS!$F$2:$F$25,0),FALSE)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R211" s="29">
        <f>HLOOKUP(REG_TRA_DEMANDS!R$3,'BY-Demands'!$J$5:$AK$14,MATCH($E211,'BY-Demands'!$I$5:$I$14,0),FALSE)*HLOOKUP(REG_TRA_DEMANDS!$F211,DEMANDS!$H$2:$CL$25,MATCH($E211,DEMANDS!$F$2:$F$25,0),FALSE)/HLOOKUP(2018,DEMANDS!$H$2:$CL$25,MATCH($E211,DEMANDS!$F$2:$F$25,0),FALSE)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S211" s="10">
        <f>HLOOKUP(REG_TRA_DEMANDS!S$3,'BY-Demands'!$J$5:$AK$14,MATCH($E211,'BY-Demands'!$I$5:$I$14,0),FALSE)*HLOOKUP(REG_TRA_DEMANDS!$F211,DEMANDS!$H$2:$CL$25,MATCH($E211,DEMANDS!$F$2:$F$25,0),FALSE)/HLOOKUP(2018,DEMANDS!$H$2:$CL$25,MATCH($E211,DEMANDS!$F$2:$F$25,0),FALSE)</f>
        <v>4.6779068407982807E-2</v>
      </c>
      <c r="T211" s="10">
        <f>HLOOKUP(REG_TRA_DEMANDS!T$3,'BY-Demands'!$J$5:$AK$14,MATCH($E211,'BY-Demands'!$I$5:$I$14,0),FALSE)*HLOOKUP(REG_TRA_DEMANDS!$F211,DEMANDS!$H$2:$CL$25,MATCH($E211,DEMANDS!$F$2:$F$25,0),FALSE)/HLOOKUP(2018,DEMANDS!$H$2:$CL$25,MATCH($E211,DEMANDS!$F$2:$F$25,0),FALSE)</f>
        <v>4.6352277307537207E-4</v>
      </c>
      <c r="U211" s="10">
        <f>HLOOKUP(REG_TRA_DEMANDS!U$3,'BY-Demands'!$J$5:$AK$14,MATCH($E211,'BY-Demands'!$I$5:$I$14,0),FALSE)*HLOOKUP(REG_TRA_DEMANDS!$F211,DEMANDS!$H$2:$CL$25,MATCH($E211,DEMANDS!$F$2:$F$25,0),FALSE)/HLOOKUP(2018,DEMANDS!$H$2:$CL$25,MATCH($E211,DEMANDS!$F$2:$F$25,0),FALSE)</f>
        <v>4.6529102661710439E-2</v>
      </c>
      <c r="V211" s="29">
        <f>HLOOKUP(REG_TRA_DEMANDS!V$3,'BY-Demands'!$J$5:$AK$14,MATCH($E211,'BY-Demands'!$I$5:$I$14,0),FALSE)*HLOOKUP(REG_TRA_DEMANDS!$F211,DEMANDS!$H$2:$CL$25,MATCH($E211,DEMANDS!$F$2:$F$25,0),FALSE)/HLOOKUP(2018,DEMANDS!$H$2:$CL$25,MATCH($E211,DEMANDS!$F$2:$F$25,0),FALSE)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W211" s="29">
        <f>HLOOKUP(REG_TRA_DEMANDS!W$3,'BY-Demands'!$J$5:$AK$14,MATCH($E211,'BY-Demands'!$I$5:$I$14,0),FALSE)*HLOOKUP(REG_TRA_DEMANDS!$F211,DEMANDS!$H$2:$CL$25,MATCH($E211,DEMANDS!$F$2:$F$25,0),FALSE)/HLOOKUP(2018,DEMANDS!$H$2:$CL$25,MATCH($E211,DEMANDS!$F$2:$F$25,0),FALSE)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X211" s="29">
        <f>HLOOKUP(REG_TRA_DEMANDS!X$3,'BY-Demands'!$J$5:$AK$14,MATCH($E211,'BY-Demands'!$I$5:$I$14,0),FALSE)*HLOOKUP(REG_TRA_DEMANDS!$F211,DEMANDS!$H$2:$CL$25,MATCH($E211,DEMANDS!$F$2:$F$25,0),FALSE)/HLOOKUP(2018,DEMANDS!$H$2:$CL$25,MATCH($E211,DEMANDS!$F$2:$F$25,0),FALSE)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Y211" s="29">
        <f>HLOOKUP(REG_TRA_DEMANDS!Y$3,'BY-Demands'!$J$5:$AK$14,MATCH($E211,'BY-Demands'!$I$5:$I$14,0),FALSE)*HLOOKUP(REG_TRA_DEMANDS!$F211,DEMANDS!$H$2:$CL$25,MATCH($E211,DEMANDS!$F$2:$F$25,0),FALSE)/HLOOKUP(2018,DEMANDS!$H$2:$CL$25,MATCH($E211,DEMANDS!$F$2:$F$25,0),FALSE)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Z211" s="29">
        <f>HLOOKUP(REG_TRA_DEMANDS!Z$3,'BY-Demands'!$J$5:$AK$14,MATCH($E211,'BY-Demands'!$I$5:$I$14,0),FALSE)*HLOOKUP(REG_TRA_DEMANDS!$F211,DEMANDS!$H$2:$CL$25,MATCH($E211,DEMANDS!$F$2:$F$25,0),FALSE)/HLOOKUP(2018,DEMANDS!$H$2:$CL$25,MATCH($E211,DEMANDS!$F$2:$F$25,0),FALSE)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A211" s="29">
        <f>HLOOKUP(REG_TRA_DEMANDS!AA$3,'BY-Demands'!$J$5:$AK$14,MATCH($E211,'BY-Demands'!$I$5:$I$14,0),FALSE)*HLOOKUP(REG_TRA_DEMANDS!$F211,DEMANDS!$H$2:$CL$25,MATCH($E211,DEMANDS!$F$2:$F$25,0),FALSE)/HLOOKUP(2018,DEMANDS!$H$2:$CL$25,MATCH($E211,DEMANDS!$F$2:$F$25,0),FALSE)</f>
        <v>9.2704554615074527E-5</v>
      </c>
      <c r="AB211" s="29">
        <f>HLOOKUP(REG_TRA_DEMANDS!AB$3,'BY-Demands'!$J$5:$AK$14,MATCH($E211,'BY-Demands'!$I$5:$I$14,0),FALSE)*HLOOKUP(REG_TRA_DEMANDS!$F211,DEMANDS!$H$2:$CL$25,MATCH($E211,DEMANDS!$F$2:$F$25,0),FALSE)/HLOOKUP(2018,DEMANDS!$H$2:$CL$25,MATCH($E211,DEMANDS!$F$2:$F$25,0),FALSE)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C211" s="29">
        <f>HLOOKUP(REG_TRA_DEMANDS!AC$3,'BY-Demands'!$J$5:$AK$14,MATCH($E211,'BY-Demands'!$I$5:$I$14,0),FALSE)*HLOOKUP(REG_TRA_DEMANDS!$F211,DEMANDS!$H$2:$CL$25,MATCH($E211,DEMANDS!$F$2:$F$25,0),FALSE)/HLOOKUP(2018,DEMANDS!$H$2:$CL$25,MATCH($E211,DEMANDS!$F$2:$F$25,0),FALSE)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D211" s="29">
        <f>HLOOKUP(REG_TRA_DEMANDS!AD$3,'BY-Demands'!$J$5:$AK$14,MATCH($E211,'BY-Demands'!$I$5:$I$14,0),FALSE)*HLOOKUP(REG_TRA_DEMANDS!$F211,DEMANDS!$H$2:$CL$25,MATCH($E211,DEMANDS!$F$2:$F$25,0),FALSE)/HLOOKUP(2018,DEMANDS!$H$2:$CL$25,MATCH($E211,DEMANDS!$F$2:$F$25,0),FALSE)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E211" s="29">
        <f>HLOOKUP(REG_TRA_DEMANDS!AE$3,'BY-Demands'!$J$5:$AK$14,MATCH($E211,'BY-Demands'!$I$5:$I$14,0),FALSE)*HLOOKUP(REG_TRA_DEMANDS!$F211,DEMANDS!$H$2:$CL$25,MATCH($E211,DEMANDS!$F$2:$F$25,0),FALSE)/HLOOKUP(2018,DEMANDS!$H$2:$CL$25,MATCH($E211,DEMANDS!$F$2:$F$25,0),FALSE)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F211" s="29">
        <f>HLOOKUP(REG_TRA_DEMANDS!AF$3,'BY-Demands'!$J$5:$AK$14,MATCH($E211,'BY-Demands'!$I$5:$I$14,0),FALSE)*HLOOKUP(REG_TRA_DEMANDS!$F211,DEMANDS!$H$2:$CL$25,MATCH($E211,DEMANDS!$F$2:$F$25,0),FALSE)/HLOOKUP(2018,DEMANDS!$H$2:$CL$25,MATCH($E211,DEMANDS!$F$2:$F$25,0),FALSE)</f>
        <v>0</v>
      </c>
    </row>
    <row r="212" spans="4:32" x14ac:dyDescent="0.25">
      <c r="D212" s="1" t="s">
        <v>8</v>
      </c>
      <c r="E212" s="1" t="str">
        <f>DEMANDS!$F$24</f>
        <v>TAVIDOM</v>
      </c>
      <c r="F212" s="1">
        <v>2039</v>
      </c>
      <c r="G212" s="29">
        <f>HLOOKUP(REG_TRA_DEMANDS!G$3,'BY-Demands'!$J$5:$AK$14,MATCH($E212,'BY-Demands'!$I$5:$I$14,0),FALSE)*HLOOKUP(REG_TRA_DEMANDS!$F212,DEMANDS!$H$2:$CL$25,MATCH($E212,DEMANDS!$F$2:$F$25,0),FALSE)/HLOOKUP(2018,DEMANDS!$H$2:$CL$25,MATCH($E212,DEMANDS!$F$2:$F$25,0),FALSE)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H212" s="10">
        <f>HLOOKUP(REG_TRA_DEMANDS!H$3,'BY-Demands'!$J$5:$AK$14,MATCH($E212,'BY-Demands'!$I$5:$I$14,0),FALSE)*HLOOKUP(REG_TRA_DEMANDS!$F212,DEMANDS!$H$2:$CL$25,MATCH($E212,DEMANDS!$F$2:$F$25,0),FALSE)/HLOOKUP(2018,DEMANDS!$H$2:$CL$25,MATCH($E212,DEMANDS!$F$2:$F$25,0),FALSE)</f>
        <v>0.13395677260860595</v>
      </c>
      <c r="I212" s="29">
        <f>HLOOKUP(REG_TRA_DEMANDS!I$3,'BY-Demands'!$J$5:$AK$14,MATCH($E212,'BY-Demands'!$I$5:$I$14,0),FALSE)*HLOOKUP(REG_TRA_DEMANDS!$F212,DEMANDS!$H$2:$CL$25,MATCH($E212,DEMANDS!$F$2:$F$25,0),FALSE)/HLOOKUP(2018,DEMANDS!$H$2:$CL$25,MATCH($E212,DEMANDS!$F$2:$F$25,0),FALSE)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J212" s="29">
        <f>HLOOKUP(REG_TRA_DEMANDS!J$3,'BY-Demands'!$J$5:$AK$14,MATCH($E212,'BY-Demands'!$I$5:$I$14,0),FALSE)*HLOOKUP(REG_TRA_DEMANDS!$F212,DEMANDS!$H$2:$CL$25,MATCH($E212,DEMANDS!$F$2:$F$25,0),FALSE)/HLOOKUP(2018,DEMANDS!$H$2:$CL$25,MATCH($E212,DEMANDS!$F$2:$F$25,0),FALSE)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K212" s="29">
        <f>HLOOKUP(REG_TRA_DEMANDS!K$3,'BY-Demands'!$J$5:$AK$14,MATCH($E212,'BY-Demands'!$I$5:$I$14,0),FALSE)*HLOOKUP(REG_TRA_DEMANDS!$F212,DEMANDS!$H$2:$CL$25,MATCH($E212,DEMANDS!$F$2:$F$25,0),FALSE)/HLOOKUP(2018,DEMANDS!$H$2:$CL$25,MATCH($E212,DEMANDS!$F$2:$F$25,0),FALSE)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L212" s="29">
        <f>HLOOKUP(REG_TRA_DEMANDS!L$3,'BY-Demands'!$J$5:$AK$14,MATCH($E212,'BY-Demands'!$I$5:$I$14,0),FALSE)*HLOOKUP(REG_TRA_DEMANDS!$F212,DEMANDS!$H$2:$CL$25,MATCH($E212,DEMANDS!$F$2:$F$25,0),FALSE)/HLOOKUP(2018,DEMANDS!$H$2:$CL$25,MATCH($E212,DEMANDS!$F$2:$F$25,0),FALSE)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M212" s="29">
        <f>HLOOKUP(REG_TRA_DEMANDS!M$3,'BY-Demands'!$J$5:$AK$14,MATCH($E212,'BY-Demands'!$I$5:$I$14,0),FALSE)*HLOOKUP(REG_TRA_DEMANDS!$F212,DEMANDS!$H$2:$CL$25,MATCH($E212,DEMANDS!$F$2:$F$25,0),FALSE)/HLOOKUP(2018,DEMANDS!$H$2:$CL$25,MATCH($E212,DEMANDS!$F$2:$F$25,0),FALSE)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N212" s="29">
        <f>HLOOKUP(REG_TRA_DEMANDS!N$3,'BY-Demands'!$J$5:$AK$14,MATCH($E212,'BY-Demands'!$I$5:$I$14,0),FALSE)*HLOOKUP(REG_TRA_DEMANDS!$F212,DEMANDS!$H$2:$CL$25,MATCH($E212,DEMANDS!$F$2:$F$25,0),FALSE)/HLOOKUP(2018,DEMANDS!$H$2:$CL$25,MATCH($E212,DEMANDS!$F$2:$F$25,0),FALSE)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O212" s="29">
        <f>HLOOKUP(REG_TRA_DEMANDS!O$3,'BY-Demands'!$J$5:$AK$14,MATCH($E212,'BY-Demands'!$I$5:$I$14,0),FALSE)*HLOOKUP(REG_TRA_DEMANDS!$F212,DEMANDS!$H$2:$CL$25,MATCH($E212,DEMANDS!$F$2:$F$25,0),FALSE)/HLOOKUP(2018,DEMANDS!$H$2:$CL$25,MATCH($E212,DEMANDS!$F$2:$F$25,0),FALSE)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P212" s="29">
        <f>HLOOKUP(REG_TRA_DEMANDS!P$3,'BY-Demands'!$J$5:$AK$14,MATCH($E212,'BY-Demands'!$I$5:$I$14,0),FALSE)*HLOOKUP(REG_TRA_DEMANDS!$F212,DEMANDS!$H$2:$CL$25,MATCH($E212,DEMANDS!$F$2:$F$25,0),FALSE)/HLOOKUP(2018,DEMANDS!$H$2:$CL$25,MATCH($E212,DEMANDS!$F$2:$F$25,0),FALSE)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Q212" s="29">
        <f>HLOOKUP(REG_TRA_DEMANDS!Q$3,'BY-Demands'!$J$5:$AK$14,MATCH($E212,'BY-Demands'!$I$5:$I$14,0),FALSE)*HLOOKUP(REG_TRA_DEMANDS!$F212,DEMANDS!$H$2:$CL$25,MATCH($E212,DEMANDS!$F$2:$F$25,0),FALSE)/HLOOKUP(2018,DEMANDS!$H$2:$CL$25,MATCH($E212,DEMANDS!$F$2:$F$25,0),FALSE)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R212" s="29">
        <f>HLOOKUP(REG_TRA_DEMANDS!R$3,'BY-Demands'!$J$5:$AK$14,MATCH($E212,'BY-Demands'!$I$5:$I$14,0),FALSE)*HLOOKUP(REG_TRA_DEMANDS!$F212,DEMANDS!$H$2:$CL$25,MATCH($E212,DEMANDS!$F$2:$F$25,0),FALSE)/HLOOKUP(2018,DEMANDS!$H$2:$CL$25,MATCH($E212,DEMANDS!$F$2:$F$25,0),FALSE)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S212" s="10">
        <f>HLOOKUP(REG_TRA_DEMANDS!S$3,'BY-Demands'!$J$5:$AK$14,MATCH($E212,'BY-Demands'!$I$5:$I$14,0),FALSE)*HLOOKUP(REG_TRA_DEMANDS!$F212,DEMANDS!$H$2:$CL$25,MATCH($E212,DEMANDS!$F$2:$F$25,0),FALSE)/HLOOKUP(2018,DEMANDS!$H$2:$CL$25,MATCH($E212,DEMANDS!$F$2:$F$25,0),FALSE)</f>
        <v>4.6779068407982807E-2</v>
      </c>
      <c r="T212" s="10">
        <f>HLOOKUP(REG_TRA_DEMANDS!T$3,'BY-Demands'!$J$5:$AK$14,MATCH($E212,'BY-Demands'!$I$5:$I$14,0),FALSE)*HLOOKUP(REG_TRA_DEMANDS!$F212,DEMANDS!$H$2:$CL$25,MATCH($E212,DEMANDS!$F$2:$F$25,0),FALSE)/HLOOKUP(2018,DEMANDS!$H$2:$CL$25,MATCH($E212,DEMANDS!$F$2:$F$25,0),FALSE)</f>
        <v>4.6352277307537207E-4</v>
      </c>
      <c r="U212" s="10">
        <f>HLOOKUP(REG_TRA_DEMANDS!U$3,'BY-Demands'!$J$5:$AK$14,MATCH($E212,'BY-Demands'!$I$5:$I$14,0),FALSE)*HLOOKUP(REG_TRA_DEMANDS!$F212,DEMANDS!$H$2:$CL$25,MATCH($E212,DEMANDS!$F$2:$F$25,0),FALSE)/HLOOKUP(2018,DEMANDS!$H$2:$CL$25,MATCH($E212,DEMANDS!$F$2:$F$25,0),FALSE)</f>
        <v>4.6529102661710439E-2</v>
      </c>
      <c r="V212" s="29">
        <f>HLOOKUP(REG_TRA_DEMANDS!V$3,'BY-Demands'!$J$5:$AK$14,MATCH($E212,'BY-Demands'!$I$5:$I$14,0),FALSE)*HLOOKUP(REG_TRA_DEMANDS!$F212,DEMANDS!$H$2:$CL$25,MATCH($E212,DEMANDS!$F$2:$F$25,0),FALSE)/HLOOKUP(2018,DEMANDS!$H$2:$CL$25,MATCH($E212,DEMANDS!$F$2:$F$25,0),FALSE)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W212" s="29">
        <f>HLOOKUP(REG_TRA_DEMANDS!W$3,'BY-Demands'!$J$5:$AK$14,MATCH($E212,'BY-Demands'!$I$5:$I$14,0),FALSE)*HLOOKUP(REG_TRA_DEMANDS!$F212,DEMANDS!$H$2:$CL$25,MATCH($E212,DEMANDS!$F$2:$F$25,0),FALSE)/HLOOKUP(2018,DEMANDS!$H$2:$CL$25,MATCH($E212,DEMANDS!$F$2:$F$25,0),FALSE)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X212" s="29">
        <f>HLOOKUP(REG_TRA_DEMANDS!X$3,'BY-Demands'!$J$5:$AK$14,MATCH($E212,'BY-Demands'!$I$5:$I$14,0),FALSE)*HLOOKUP(REG_TRA_DEMANDS!$F212,DEMANDS!$H$2:$CL$25,MATCH($E212,DEMANDS!$F$2:$F$25,0),FALSE)/HLOOKUP(2018,DEMANDS!$H$2:$CL$25,MATCH($E212,DEMANDS!$F$2:$F$25,0),FALSE)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Y212" s="29">
        <f>HLOOKUP(REG_TRA_DEMANDS!Y$3,'BY-Demands'!$J$5:$AK$14,MATCH($E212,'BY-Demands'!$I$5:$I$14,0),FALSE)*HLOOKUP(REG_TRA_DEMANDS!$F212,DEMANDS!$H$2:$CL$25,MATCH($E212,DEMANDS!$F$2:$F$25,0),FALSE)/HLOOKUP(2018,DEMANDS!$H$2:$CL$25,MATCH($E212,DEMANDS!$F$2:$F$25,0),FALSE)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Z212" s="29">
        <f>HLOOKUP(REG_TRA_DEMANDS!Z$3,'BY-Demands'!$J$5:$AK$14,MATCH($E212,'BY-Demands'!$I$5:$I$14,0),FALSE)*HLOOKUP(REG_TRA_DEMANDS!$F212,DEMANDS!$H$2:$CL$25,MATCH($E212,DEMANDS!$F$2:$F$25,0),FALSE)/HLOOKUP(2018,DEMANDS!$H$2:$CL$25,MATCH($E212,DEMANDS!$F$2:$F$25,0),FALSE)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A212" s="29">
        <f>HLOOKUP(REG_TRA_DEMANDS!AA$3,'BY-Demands'!$J$5:$AK$14,MATCH($E212,'BY-Demands'!$I$5:$I$14,0),FALSE)*HLOOKUP(REG_TRA_DEMANDS!$F212,DEMANDS!$H$2:$CL$25,MATCH($E212,DEMANDS!$F$2:$F$25,0),FALSE)/HLOOKUP(2018,DEMANDS!$H$2:$CL$25,MATCH($E212,DEMANDS!$F$2:$F$25,0),FALSE)</f>
        <v>9.2704554615074527E-5</v>
      </c>
      <c r="AB212" s="29">
        <f>HLOOKUP(REG_TRA_DEMANDS!AB$3,'BY-Demands'!$J$5:$AK$14,MATCH($E212,'BY-Demands'!$I$5:$I$14,0),FALSE)*HLOOKUP(REG_TRA_DEMANDS!$F212,DEMANDS!$H$2:$CL$25,MATCH($E212,DEMANDS!$F$2:$F$25,0),FALSE)/HLOOKUP(2018,DEMANDS!$H$2:$CL$25,MATCH($E212,DEMANDS!$F$2:$F$25,0),FALSE)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C212" s="29">
        <f>HLOOKUP(REG_TRA_DEMANDS!AC$3,'BY-Demands'!$J$5:$AK$14,MATCH($E212,'BY-Demands'!$I$5:$I$14,0),FALSE)*HLOOKUP(REG_TRA_DEMANDS!$F212,DEMANDS!$H$2:$CL$25,MATCH($E212,DEMANDS!$F$2:$F$25,0),FALSE)/HLOOKUP(2018,DEMANDS!$H$2:$CL$25,MATCH($E212,DEMANDS!$F$2:$F$25,0),FALSE)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D212" s="29">
        <f>HLOOKUP(REG_TRA_DEMANDS!AD$3,'BY-Demands'!$J$5:$AK$14,MATCH($E212,'BY-Demands'!$I$5:$I$14,0),FALSE)*HLOOKUP(REG_TRA_DEMANDS!$F212,DEMANDS!$H$2:$CL$25,MATCH($E212,DEMANDS!$F$2:$F$25,0),FALSE)/HLOOKUP(2018,DEMANDS!$H$2:$CL$25,MATCH($E212,DEMANDS!$F$2:$F$25,0),FALSE)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E212" s="29">
        <f>HLOOKUP(REG_TRA_DEMANDS!AE$3,'BY-Demands'!$J$5:$AK$14,MATCH($E212,'BY-Demands'!$I$5:$I$14,0),FALSE)*HLOOKUP(REG_TRA_DEMANDS!$F212,DEMANDS!$H$2:$CL$25,MATCH($E212,DEMANDS!$F$2:$F$25,0),FALSE)/HLOOKUP(2018,DEMANDS!$H$2:$CL$25,MATCH($E212,DEMANDS!$F$2:$F$25,0),FALSE)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F212" s="29">
        <f>HLOOKUP(REG_TRA_DEMANDS!AF$3,'BY-Demands'!$J$5:$AK$14,MATCH($E212,'BY-Demands'!$I$5:$I$14,0),FALSE)*HLOOKUP(REG_TRA_DEMANDS!$F212,DEMANDS!$H$2:$CL$25,MATCH($E212,DEMANDS!$F$2:$F$25,0),FALSE)/HLOOKUP(2018,DEMANDS!$H$2:$CL$25,MATCH($E212,DEMANDS!$F$2:$F$25,0),FALSE)</f>
        <v>0</v>
      </c>
    </row>
    <row r="213" spans="4:32" x14ac:dyDescent="0.25">
      <c r="D213" s="1" t="s">
        <v>8</v>
      </c>
      <c r="E213" s="1" t="str">
        <f>DEMANDS!$F$24</f>
        <v>TAVIDOM</v>
      </c>
      <c r="F213" s="1">
        <v>2040</v>
      </c>
      <c r="G213" s="1">
        <f>HLOOKUP(REG_TRA_DEMANDS!G$3,'BY-Demands'!$J$5:$AK$14,MATCH($E213,'BY-Demands'!$I$5:$I$14,0),FALSE)*HLOOKUP(REG_TRA_DEMANDS!$F213,DEMANDS!$H$2:$CL$25,MATCH($E213,DEMANDS!$F$2:$F$25,0),FALSE)/HLOOKUP(2018,DEMANDS!$H$2:$CL$25,MATCH($E213,DEMANDS!$F$2:$F$25,0),FALSE)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H213" s="10">
        <f>HLOOKUP(REG_TRA_DEMANDS!H$3,'BY-Demands'!$J$5:$AK$14,MATCH($E213,'BY-Demands'!$I$5:$I$14,0),FALSE)*HLOOKUP(REG_TRA_DEMANDS!$F213,DEMANDS!$H$2:$CL$25,MATCH($E213,DEMANDS!$F$2:$F$25,0),FALSE)/HLOOKUP(2018,DEMANDS!$H$2:$CL$25,MATCH($E213,DEMANDS!$F$2:$F$25,0),FALSE)</f>
        <v>0.13395677260860595</v>
      </c>
      <c r="I213" s="29">
        <f>HLOOKUP(REG_TRA_DEMANDS!I$3,'BY-Demands'!$J$5:$AK$14,MATCH($E213,'BY-Demands'!$I$5:$I$14,0),FALSE)*HLOOKUP(REG_TRA_DEMANDS!$F213,DEMANDS!$H$2:$CL$25,MATCH($E213,DEMANDS!$F$2:$F$25,0),FALSE)/HLOOKUP(2018,DEMANDS!$H$2:$CL$25,MATCH($E213,DEMANDS!$F$2:$F$25,0),FALSE)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J213" s="29">
        <f>HLOOKUP(REG_TRA_DEMANDS!J$3,'BY-Demands'!$J$5:$AK$14,MATCH($E213,'BY-Demands'!$I$5:$I$14,0),FALSE)*HLOOKUP(REG_TRA_DEMANDS!$F213,DEMANDS!$H$2:$CL$25,MATCH($E213,DEMANDS!$F$2:$F$25,0),FALSE)/HLOOKUP(2018,DEMANDS!$H$2:$CL$25,MATCH($E213,DEMANDS!$F$2:$F$25,0),FALSE)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K213" s="29">
        <f>HLOOKUP(REG_TRA_DEMANDS!K$3,'BY-Demands'!$J$5:$AK$14,MATCH($E213,'BY-Demands'!$I$5:$I$14,0),FALSE)*HLOOKUP(REG_TRA_DEMANDS!$F213,DEMANDS!$H$2:$CL$25,MATCH($E213,DEMANDS!$F$2:$F$25,0),FALSE)/HLOOKUP(2018,DEMANDS!$H$2:$CL$25,MATCH($E213,DEMANDS!$F$2:$F$25,0),FALSE)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L213" s="29">
        <f>HLOOKUP(REG_TRA_DEMANDS!L$3,'BY-Demands'!$J$5:$AK$14,MATCH($E213,'BY-Demands'!$I$5:$I$14,0),FALSE)*HLOOKUP(REG_TRA_DEMANDS!$F213,DEMANDS!$H$2:$CL$25,MATCH($E213,DEMANDS!$F$2:$F$25,0),FALSE)/HLOOKUP(2018,DEMANDS!$H$2:$CL$25,MATCH($E213,DEMANDS!$F$2:$F$25,0),FALSE)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M213" s="29">
        <f>HLOOKUP(REG_TRA_DEMANDS!M$3,'BY-Demands'!$J$5:$AK$14,MATCH($E213,'BY-Demands'!$I$5:$I$14,0),FALSE)*HLOOKUP(REG_TRA_DEMANDS!$F213,DEMANDS!$H$2:$CL$25,MATCH($E213,DEMANDS!$F$2:$F$25,0),FALSE)/HLOOKUP(2018,DEMANDS!$H$2:$CL$25,MATCH($E213,DEMANDS!$F$2:$F$25,0),FALSE)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N213" s="29">
        <f>HLOOKUP(REG_TRA_DEMANDS!N$3,'BY-Demands'!$J$5:$AK$14,MATCH($E213,'BY-Demands'!$I$5:$I$14,0),FALSE)*HLOOKUP(REG_TRA_DEMANDS!$F213,DEMANDS!$H$2:$CL$25,MATCH($E213,DEMANDS!$F$2:$F$25,0),FALSE)/HLOOKUP(2018,DEMANDS!$H$2:$CL$25,MATCH($E213,DEMANDS!$F$2:$F$25,0),FALSE)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O213" s="29">
        <f>HLOOKUP(REG_TRA_DEMANDS!O$3,'BY-Demands'!$J$5:$AK$14,MATCH($E213,'BY-Demands'!$I$5:$I$14,0),FALSE)*HLOOKUP(REG_TRA_DEMANDS!$F213,DEMANDS!$H$2:$CL$25,MATCH($E213,DEMANDS!$F$2:$F$25,0),FALSE)/HLOOKUP(2018,DEMANDS!$H$2:$CL$25,MATCH($E213,DEMANDS!$F$2:$F$25,0),FALSE)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P213" s="29">
        <f>HLOOKUP(REG_TRA_DEMANDS!P$3,'BY-Demands'!$J$5:$AK$14,MATCH($E213,'BY-Demands'!$I$5:$I$14,0),FALSE)*HLOOKUP(REG_TRA_DEMANDS!$F213,DEMANDS!$H$2:$CL$25,MATCH($E213,DEMANDS!$F$2:$F$25,0),FALSE)/HLOOKUP(2018,DEMANDS!$H$2:$CL$25,MATCH($E213,DEMANDS!$F$2:$F$25,0),FALSE)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Q213" s="29">
        <f>HLOOKUP(REG_TRA_DEMANDS!Q$3,'BY-Demands'!$J$5:$AK$14,MATCH($E213,'BY-Demands'!$I$5:$I$14,0),FALSE)*HLOOKUP(REG_TRA_DEMANDS!$F213,DEMANDS!$H$2:$CL$25,MATCH($E213,DEMANDS!$F$2:$F$25,0),FALSE)/HLOOKUP(2018,DEMANDS!$H$2:$CL$25,MATCH($E213,DEMANDS!$F$2:$F$25,0),FALSE)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R213" s="29">
        <f>HLOOKUP(REG_TRA_DEMANDS!R$3,'BY-Demands'!$J$5:$AK$14,MATCH($E213,'BY-Demands'!$I$5:$I$14,0),FALSE)*HLOOKUP(REG_TRA_DEMANDS!$F213,DEMANDS!$H$2:$CL$25,MATCH($E213,DEMANDS!$F$2:$F$25,0),FALSE)/HLOOKUP(2018,DEMANDS!$H$2:$CL$25,MATCH($E213,DEMANDS!$F$2:$F$25,0),FALSE)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S213" s="10">
        <f>HLOOKUP(REG_TRA_DEMANDS!S$3,'BY-Demands'!$J$5:$AK$14,MATCH($E213,'BY-Demands'!$I$5:$I$14,0),FALSE)*HLOOKUP(REG_TRA_DEMANDS!$F213,DEMANDS!$H$2:$CL$25,MATCH($E213,DEMANDS!$F$2:$F$25,0),FALSE)/HLOOKUP(2018,DEMANDS!$H$2:$CL$25,MATCH($E213,DEMANDS!$F$2:$F$25,0),FALSE)</f>
        <v>4.6779068407982807E-2</v>
      </c>
      <c r="T213" s="10">
        <f>HLOOKUP(REG_TRA_DEMANDS!T$3,'BY-Demands'!$J$5:$AK$14,MATCH($E213,'BY-Demands'!$I$5:$I$14,0),FALSE)*HLOOKUP(REG_TRA_DEMANDS!$F213,DEMANDS!$H$2:$CL$25,MATCH($E213,DEMANDS!$F$2:$F$25,0),FALSE)/HLOOKUP(2018,DEMANDS!$H$2:$CL$25,MATCH($E213,DEMANDS!$F$2:$F$25,0),FALSE)</f>
        <v>4.6352277307537207E-4</v>
      </c>
      <c r="U213" s="10">
        <f>HLOOKUP(REG_TRA_DEMANDS!U$3,'BY-Demands'!$J$5:$AK$14,MATCH($E213,'BY-Demands'!$I$5:$I$14,0),FALSE)*HLOOKUP(REG_TRA_DEMANDS!$F213,DEMANDS!$H$2:$CL$25,MATCH($E213,DEMANDS!$F$2:$F$25,0),FALSE)/HLOOKUP(2018,DEMANDS!$H$2:$CL$25,MATCH($E213,DEMANDS!$F$2:$F$25,0),FALSE)</f>
        <v>4.6529102661710439E-2</v>
      </c>
      <c r="V213" s="29">
        <f>HLOOKUP(REG_TRA_DEMANDS!V$3,'BY-Demands'!$J$5:$AK$14,MATCH($E213,'BY-Demands'!$I$5:$I$14,0),FALSE)*HLOOKUP(REG_TRA_DEMANDS!$F213,DEMANDS!$H$2:$CL$25,MATCH($E213,DEMANDS!$F$2:$F$25,0),FALSE)/HLOOKUP(2018,DEMANDS!$H$2:$CL$25,MATCH($E213,DEMANDS!$F$2:$F$25,0),FALSE)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W213" s="29">
        <f>HLOOKUP(REG_TRA_DEMANDS!W$3,'BY-Demands'!$J$5:$AK$14,MATCH($E213,'BY-Demands'!$I$5:$I$14,0),FALSE)*HLOOKUP(REG_TRA_DEMANDS!$F213,DEMANDS!$H$2:$CL$25,MATCH($E213,DEMANDS!$F$2:$F$25,0),FALSE)/HLOOKUP(2018,DEMANDS!$H$2:$CL$25,MATCH($E213,DEMANDS!$F$2:$F$25,0),FALSE)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X213" s="29">
        <f>HLOOKUP(REG_TRA_DEMANDS!X$3,'BY-Demands'!$J$5:$AK$14,MATCH($E213,'BY-Demands'!$I$5:$I$14,0),FALSE)*HLOOKUP(REG_TRA_DEMANDS!$F213,DEMANDS!$H$2:$CL$25,MATCH($E213,DEMANDS!$F$2:$F$25,0),FALSE)/HLOOKUP(2018,DEMANDS!$H$2:$CL$25,MATCH($E213,DEMANDS!$F$2:$F$25,0),FALSE)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Y213" s="29">
        <f>HLOOKUP(REG_TRA_DEMANDS!Y$3,'BY-Demands'!$J$5:$AK$14,MATCH($E213,'BY-Demands'!$I$5:$I$14,0),FALSE)*HLOOKUP(REG_TRA_DEMANDS!$F213,DEMANDS!$H$2:$CL$25,MATCH($E213,DEMANDS!$F$2:$F$25,0),FALSE)/HLOOKUP(2018,DEMANDS!$H$2:$CL$25,MATCH($E213,DEMANDS!$F$2:$F$25,0),FALSE)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Z213" s="29">
        <f>HLOOKUP(REG_TRA_DEMANDS!Z$3,'BY-Demands'!$J$5:$AK$14,MATCH($E213,'BY-Demands'!$I$5:$I$14,0),FALSE)*HLOOKUP(REG_TRA_DEMANDS!$F213,DEMANDS!$H$2:$CL$25,MATCH($E213,DEMANDS!$F$2:$F$25,0),FALSE)/HLOOKUP(2018,DEMANDS!$H$2:$CL$25,MATCH($E213,DEMANDS!$F$2:$F$25,0),FALSE)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A213" s="29">
        <f>HLOOKUP(REG_TRA_DEMANDS!AA$3,'BY-Demands'!$J$5:$AK$14,MATCH($E213,'BY-Demands'!$I$5:$I$14,0),FALSE)*HLOOKUP(REG_TRA_DEMANDS!$F213,DEMANDS!$H$2:$CL$25,MATCH($E213,DEMANDS!$F$2:$F$25,0),FALSE)/HLOOKUP(2018,DEMANDS!$H$2:$CL$25,MATCH($E213,DEMANDS!$F$2:$F$25,0),FALSE)</f>
        <v>9.2704554615074527E-5</v>
      </c>
      <c r="AB213" s="29">
        <f>HLOOKUP(REG_TRA_DEMANDS!AB$3,'BY-Demands'!$J$5:$AK$14,MATCH($E213,'BY-Demands'!$I$5:$I$14,0),FALSE)*HLOOKUP(REG_TRA_DEMANDS!$F213,DEMANDS!$H$2:$CL$25,MATCH($E213,DEMANDS!$F$2:$F$25,0),FALSE)/HLOOKUP(2018,DEMANDS!$H$2:$CL$25,MATCH($E213,DEMANDS!$F$2:$F$25,0),FALSE)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C213" s="29">
        <f>HLOOKUP(REG_TRA_DEMANDS!AC$3,'BY-Demands'!$J$5:$AK$14,MATCH($E213,'BY-Demands'!$I$5:$I$14,0),FALSE)*HLOOKUP(REG_TRA_DEMANDS!$F213,DEMANDS!$H$2:$CL$25,MATCH($E213,DEMANDS!$F$2:$F$25,0),FALSE)/HLOOKUP(2018,DEMANDS!$H$2:$CL$25,MATCH($E213,DEMANDS!$F$2:$F$25,0),FALSE)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D213" s="29">
        <f>HLOOKUP(REG_TRA_DEMANDS!AD$3,'BY-Demands'!$J$5:$AK$14,MATCH($E213,'BY-Demands'!$I$5:$I$14,0),FALSE)*HLOOKUP(REG_TRA_DEMANDS!$F213,DEMANDS!$H$2:$CL$25,MATCH($E213,DEMANDS!$F$2:$F$25,0),FALSE)/HLOOKUP(2018,DEMANDS!$H$2:$CL$25,MATCH($E213,DEMANDS!$F$2:$F$25,0),FALSE)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E213" s="29">
        <f>HLOOKUP(REG_TRA_DEMANDS!AE$3,'BY-Demands'!$J$5:$AK$14,MATCH($E213,'BY-Demands'!$I$5:$I$14,0),FALSE)*HLOOKUP(REG_TRA_DEMANDS!$F213,DEMANDS!$H$2:$CL$25,MATCH($E213,DEMANDS!$F$2:$F$25,0),FALSE)/HLOOKUP(2018,DEMANDS!$H$2:$CL$25,MATCH($E213,DEMANDS!$F$2:$F$25,0),FALSE)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F213" s="29">
        <f>HLOOKUP(REG_TRA_DEMANDS!AF$3,'BY-Demands'!$J$5:$AK$14,MATCH($E213,'BY-Demands'!$I$5:$I$14,0),FALSE)*HLOOKUP(REG_TRA_DEMANDS!$F213,DEMANDS!$H$2:$CL$25,MATCH($E213,DEMANDS!$F$2:$F$25,0),FALSE)/HLOOKUP(2018,DEMANDS!$H$2:$CL$25,MATCH($E213,DEMANDS!$F$2:$F$25,0),FALSE)</f>
        <v>0</v>
      </c>
    </row>
    <row r="214" spans="4:32" x14ac:dyDescent="0.25">
      <c r="D214" s="1" t="s">
        <v>8</v>
      </c>
      <c r="E214" s="1" t="str">
        <f>DEMANDS!$F$24</f>
        <v>TAVIDOM</v>
      </c>
      <c r="F214" s="1">
        <v>2045</v>
      </c>
      <c r="G214" s="1">
        <f>HLOOKUP(REG_TRA_DEMANDS!G$3,'BY-Demands'!$J$5:$AK$14,MATCH($E214,'BY-Demands'!$I$5:$I$14,0),FALSE)*HLOOKUP(REG_TRA_DEMANDS!$F214,DEMANDS!$H$2:$CL$25,MATCH($E214,DEMANDS!$F$2:$F$25,0),FALSE)/HLOOKUP(2018,DEMANDS!$H$2:$CL$25,MATCH($E214,DEMANDS!$F$2:$F$25,0),FALSE)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H214" s="10">
        <f>HLOOKUP(REG_TRA_DEMANDS!H$3,'BY-Demands'!$J$5:$AK$14,MATCH($E214,'BY-Demands'!$I$5:$I$14,0),FALSE)*HLOOKUP(REG_TRA_DEMANDS!$F214,DEMANDS!$H$2:$CL$25,MATCH($E214,DEMANDS!$F$2:$F$25,0),FALSE)/HLOOKUP(2018,DEMANDS!$H$2:$CL$25,MATCH($E214,DEMANDS!$F$2:$F$25,0),FALSE)</f>
        <v>0.13395677260860595</v>
      </c>
      <c r="I214" s="29">
        <f>HLOOKUP(REG_TRA_DEMANDS!I$3,'BY-Demands'!$J$5:$AK$14,MATCH($E214,'BY-Demands'!$I$5:$I$14,0),FALSE)*HLOOKUP(REG_TRA_DEMANDS!$F214,DEMANDS!$H$2:$CL$25,MATCH($E214,DEMANDS!$F$2:$F$25,0),FALSE)/HLOOKUP(2018,DEMANDS!$H$2:$CL$25,MATCH($E214,DEMANDS!$F$2:$F$25,0),FALSE)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J214" s="29">
        <f>HLOOKUP(REG_TRA_DEMANDS!J$3,'BY-Demands'!$J$5:$AK$14,MATCH($E214,'BY-Demands'!$I$5:$I$14,0),FALSE)*HLOOKUP(REG_TRA_DEMANDS!$F214,DEMANDS!$H$2:$CL$25,MATCH($E214,DEMANDS!$F$2:$F$25,0),FALSE)/HLOOKUP(2018,DEMANDS!$H$2:$CL$25,MATCH($E214,DEMANDS!$F$2:$F$25,0),FALSE)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K214" s="29">
        <f>HLOOKUP(REG_TRA_DEMANDS!K$3,'BY-Demands'!$J$5:$AK$14,MATCH($E214,'BY-Demands'!$I$5:$I$14,0),FALSE)*HLOOKUP(REG_TRA_DEMANDS!$F214,DEMANDS!$H$2:$CL$25,MATCH($E214,DEMANDS!$F$2:$F$25,0),FALSE)/HLOOKUP(2018,DEMANDS!$H$2:$CL$25,MATCH($E214,DEMANDS!$F$2:$F$25,0),FALSE)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L214" s="29">
        <f>HLOOKUP(REG_TRA_DEMANDS!L$3,'BY-Demands'!$J$5:$AK$14,MATCH($E214,'BY-Demands'!$I$5:$I$14,0),FALSE)*HLOOKUP(REG_TRA_DEMANDS!$F214,DEMANDS!$H$2:$CL$25,MATCH($E214,DEMANDS!$F$2:$F$25,0),FALSE)/HLOOKUP(2018,DEMANDS!$H$2:$CL$25,MATCH($E214,DEMANDS!$F$2:$F$25,0),FALSE)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M214" s="29">
        <f>HLOOKUP(REG_TRA_DEMANDS!M$3,'BY-Demands'!$J$5:$AK$14,MATCH($E214,'BY-Demands'!$I$5:$I$14,0),FALSE)*HLOOKUP(REG_TRA_DEMANDS!$F214,DEMANDS!$H$2:$CL$25,MATCH($E214,DEMANDS!$F$2:$F$25,0),FALSE)/HLOOKUP(2018,DEMANDS!$H$2:$CL$25,MATCH($E214,DEMANDS!$F$2:$F$25,0),FALSE)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N214" s="29">
        <f>HLOOKUP(REG_TRA_DEMANDS!N$3,'BY-Demands'!$J$5:$AK$14,MATCH($E214,'BY-Demands'!$I$5:$I$14,0),FALSE)*HLOOKUP(REG_TRA_DEMANDS!$F214,DEMANDS!$H$2:$CL$25,MATCH($E214,DEMANDS!$F$2:$F$25,0),FALSE)/HLOOKUP(2018,DEMANDS!$H$2:$CL$25,MATCH($E214,DEMANDS!$F$2:$F$25,0),FALSE)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O214" s="29">
        <f>HLOOKUP(REG_TRA_DEMANDS!O$3,'BY-Demands'!$J$5:$AK$14,MATCH($E214,'BY-Demands'!$I$5:$I$14,0),FALSE)*HLOOKUP(REG_TRA_DEMANDS!$F214,DEMANDS!$H$2:$CL$25,MATCH($E214,DEMANDS!$F$2:$F$25,0),FALSE)/HLOOKUP(2018,DEMANDS!$H$2:$CL$25,MATCH($E214,DEMANDS!$F$2:$F$25,0),FALSE)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P214" s="29">
        <f>HLOOKUP(REG_TRA_DEMANDS!P$3,'BY-Demands'!$J$5:$AK$14,MATCH($E214,'BY-Demands'!$I$5:$I$14,0),FALSE)*HLOOKUP(REG_TRA_DEMANDS!$F214,DEMANDS!$H$2:$CL$25,MATCH($E214,DEMANDS!$F$2:$F$25,0),FALSE)/HLOOKUP(2018,DEMANDS!$H$2:$CL$25,MATCH($E214,DEMANDS!$F$2:$F$25,0),FALSE)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Q214" s="29">
        <f>HLOOKUP(REG_TRA_DEMANDS!Q$3,'BY-Demands'!$J$5:$AK$14,MATCH($E214,'BY-Demands'!$I$5:$I$14,0),FALSE)*HLOOKUP(REG_TRA_DEMANDS!$F214,DEMANDS!$H$2:$CL$25,MATCH($E214,DEMANDS!$F$2:$F$25,0),FALSE)/HLOOKUP(2018,DEMANDS!$H$2:$CL$25,MATCH($E214,DEMANDS!$F$2:$F$25,0),FALSE)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R214" s="29">
        <f>HLOOKUP(REG_TRA_DEMANDS!R$3,'BY-Demands'!$J$5:$AK$14,MATCH($E214,'BY-Demands'!$I$5:$I$14,0),FALSE)*HLOOKUP(REG_TRA_DEMANDS!$F214,DEMANDS!$H$2:$CL$25,MATCH($E214,DEMANDS!$F$2:$F$25,0),FALSE)/HLOOKUP(2018,DEMANDS!$H$2:$CL$25,MATCH($E214,DEMANDS!$F$2:$F$25,0),FALSE)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S214" s="10">
        <f>HLOOKUP(REG_TRA_DEMANDS!S$3,'BY-Demands'!$J$5:$AK$14,MATCH($E214,'BY-Demands'!$I$5:$I$14,0),FALSE)*HLOOKUP(REG_TRA_DEMANDS!$F214,DEMANDS!$H$2:$CL$25,MATCH($E214,DEMANDS!$F$2:$F$25,0),FALSE)/HLOOKUP(2018,DEMANDS!$H$2:$CL$25,MATCH($E214,DEMANDS!$F$2:$F$25,0),FALSE)</f>
        <v>4.6779068407982807E-2</v>
      </c>
      <c r="T214" s="10">
        <f>HLOOKUP(REG_TRA_DEMANDS!T$3,'BY-Demands'!$J$5:$AK$14,MATCH($E214,'BY-Demands'!$I$5:$I$14,0),FALSE)*HLOOKUP(REG_TRA_DEMANDS!$F214,DEMANDS!$H$2:$CL$25,MATCH($E214,DEMANDS!$F$2:$F$25,0),FALSE)/HLOOKUP(2018,DEMANDS!$H$2:$CL$25,MATCH($E214,DEMANDS!$F$2:$F$25,0),FALSE)</f>
        <v>4.6352277307537207E-4</v>
      </c>
      <c r="U214" s="10">
        <f>HLOOKUP(REG_TRA_DEMANDS!U$3,'BY-Demands'!$J$5:$AK$14,MATCH($E214,'BY-Demands'!$I$5:$I$14,0),FALSE)*HLOOKUP(REG_TRA_DEMANDS!$F214,DEMANDS!$H$2:$CL$25,MATCH($E214,DEMANDS!$F$2:$F$25,0),FALSE)/HLOOKUP(2018,DEMANDS!$H$2:$CL$25,MATCH($E214,DEMANDS!$F$2:$F$25,0),FALSE)</f>
        <v>4.6529102661710439E-2</v>
      </c>
      <c r="V214" s="29">
        <f>HLOOKUP(REG_TRA_DEMANDS!V$3,'BY-Demands'!$J$5:$AK$14,MATCH($E214,'BY-Demands'!$I$5:$I$14,0),FALSE)*HLOOKUP(REG_TRA_DEMANDS!$F214,DEMANDS!$H$2:$CL$25,MATCH($E214,DEMANDS!$F$2:$F$25,0),FALSE)/HLOOKUP(2018,DEMANDS!$H$2:$CL$25,MATCH($E214,DEMANDS!$F$2:$F$25,0),FALSE)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W214" s="29">
        <f>HLOOKUP(REG_TRA_DEMANDS!W$3,'BY-Demands'!$J$5:$AK$14,MATCH($E214,'BY-Demands'!$I$5:$I$14,0),FALSE)*HLOOKUP(REG_TRA_DEMANDS!$F214,DEMANDS!$H$2:$CL$25,MATCH($E214,DEMANDS!$F$2:$F$25,0),FALSE)/HLOOKUP(2018,DEMANDS!$H$2:$CL$25,MATCH($E214,DEMANDS!$F$2:$F$25,0),FALSE)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X214" s="29">
        <f>HLOOKUP(REG_TRA_DEMANDS!X$3,'BY-Demands'!$J$5:$AK$14,MATCH($E214,'BY-Demands'!$I$5:$I$14,0),FALSE)*HLOOKUP(REG_TRA_DEMANDS!$F214,DEMANDS!$H$2:$CL$25,MATCH($E214,DEMANDS!$F$2:$F$25,0),FALSE)/HLOOKUP(2018,DEMANDS!$H$2:$CL$25,MATCH($E214,DEMANDS!$F$2:$F$25,0),FALSE)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Y214" s="29">
        <f>HLOOKUP(REG_TRA_DEMANDS!Y$3,'BY-Demands'!$J$5:$AK$14,MATCH($E214,'BY-Demands'!$I$5:$I$14,0),FALSE)*HLOOKUP(REG_TRA_DEMANDS!$F214,DEMANDS!$H$2:$CL$25,MATCH($E214,DEMANDS!$F$2:$F$25,0),FALSE)/HLOOKUP(2018,DEMANDS!$H$2:$CL$25,MATCH($E214,DEMANDS!$F$2:$F$25,0),FALSE)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Z214" s="29">
        <f>HLOOKUP(REG_TRA_DEMANDS!Z$3,'BY-Demands'!$J$5:$AK$14,MATCH($E214,'BY-Demands'!$I$5:$I$14,0),FALSE)*HLOOKUP(REG_TRA_DEMANDS!$F214,DEMANDS!$H$2:$CL$25,MATCH($E214,DEMANDS!$F$2:$F$25,0),FALSE)/HLOOKUP(2018,DEMANDS!$H$2:$CL$25,MATCH($E214,DEMANDS!$F$2:$F$25,0),FALSE)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A214" s="29">
        <f>HLOOKUP(REG_TRA_DEMANDS!AA$3,'BY-Demands'!$J$5:$AK$14,MATCH($E214,'BY-Demands'!$I$5:$I$14,0),FALSE)*HLOOKUP(REG_TRA_DEMANDS!$F214,DEMANDS!$H$2:$CL$25,MATCH($E214,DEMANDS!$F$2:$F$25,0),FALSE)/HLOOKUP(2018,DEMANDS!$H$2:$CL$25,MATCH($E214,DEMANDS!$F$2:$F$25,0),FALSE)</f>
        <v>9.2704554615074527E-5</v>
      </c>
      <c r="AB214" s="29">
        <f>HLOOKUP(REG_TRA_DEMANDS!AB$3,'BY-Demands'!$J$5:$AK$14,MATCH($E214,'BY-Demands'!$I$5:$I$14,0),FALSE)*HLOOKUP(REG_TRA_DEMANDS!$F214,DEMANDS!$H$2:$CL$25,MATCH($E214,DEMANDS!$F$2:$F$25,0),FALSE)/HLOOKUP(2018,DEMANDS!$H$2:$CL$25,MATCH($E214,DEMANDS!$F$2:$F$25,0),FALSE)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C214" s="29">
        <f>HLOOKUP(REG_TRA_DEMANDS!AC$3,'BY-Demands'!$J$5:$AK$14,MATCH($E214,'BY-Demands'!$I$5:$I$14,0),FALSE)*HLOOKUP(REG_TRA_DEMANDS!$F214,DEMANDS!$H$2:$CL$25,MATCH($E214,DEMANDS!$F$2:$F$25,0),FALSE)/HLOOKUP(2018,DEMANDS!$H$2:$CL$25,MATCH($E214,DEMANDS!$F$2:$F$25,0),FALSE)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D214" s="29">
        <f>HLOOKUP(REG_TRA_DEMANDS!AD$3,'BY-Demands'!$J$5:$AK$14,MATCH($E214,'BY-Demands'!$I$5:$I$14,0),FALSE)*HLOOKUP(REG_TRA_DEMANDS!$F214,DEMANDS!$H$2:$CL$25,MATCH($E214,DEMANDS!$F$2:$F$25,0),FALSE)/HLOOKUP(2018,DEMANDS!$H$2:$CL$25,MATCH($E214,DEMANDS!$F$2:$F$25,0),FALSE)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E214" s="29">
        <f>HLOOKUP(REG_TRA_DEMANDS!AE$3,'BY-Demands'!$J$5:$AK$14,MATCH($E214,'BY-Demands'!$I$5:$I$14,0),FALSE)*HLOOKUP(REG_TRA_DEMANDS!$F214,DEMANDS!$H$2:$CL$25,MATCH($E214,DEMANDS!$F$2:$F$25,0),FALSE)/HLOOKUP(2018,DEMANDS!$H$2:$CL$25,MATCH($E214,DEMANDS!$F$2:$F$25,0),FALSE)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F214" s="29">
        <f>HLOOKUP(REG_TRA_DEMANDS!AF$3,'BY-Demands'!$J$5:$AK$14,MATCH($E214,'BY-Demands'!$I$5:$I$14,0),FALSE)*HLOOKUP(REG_TRA_DEMANDS!$F214,DEMANDS!$H$2:$CL$25,MATCH($E214,DEMANDS!$F$2:$F$25,0),FALSE)/HLOOKUP(2018,DEMANDS!$H$2:$CL$25,MATCH($E214,DEMANDS!$F$2:$F$25,0),FALSE)</f>
        <v>0</v>
      </c>
    </row>
    <row r="215" spans="4:32" x14ac:dyDescent="0.25">
      <c r="D215" s="1" t="s">
        <v>8</v>
      </c>
      <c r="E215" s="1" t="str">
        <f>DEMANDS!$F$24</f>
        <v>TAVIDOM</v>
      </c>
      <c r="F215" s="1">
        <v>2050</v>
      </c>
      <c r="G215" s="1">
        <f>HLOOKUP(REG_TRA_DEMANDS!G$3,'BY-Demands'!$J$5:$AK$14,MATCH($E215,'BY-Demands'!$I$5:$I$14,0),FALSE)*HLOOKUP(REG_TRA_DEMANDS!$F215,DEMANDS!$H$2:$CL$25,MATCH($E215,DEMANDS!$F$2:$F$25,0),FALSE)/HLOOKUP(2018,DEMANDS!$H$2:$CL$25,MATCH($E215,DEMANDS!$F$2:$F$25,0),FALSE)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H215" s="10">
        <f>HLOOKUP(REG_TRA_DEMANDS!H$3,'BY-Demands'!$J$5:$AK$14,MATCH($E215,'BY-Demands'!$I$5:$I$14,0),FALSE)*HLOOKUP(REG_TRA_DEMANDS!$F215,DEMANDS!$H$2:$CL$25,MATCH($E215,DEMANDS!$F$2:$F$25,0),FALSE)/HLOOKUP(2018,DEMANDS!$H$2:$CL$25,MATCH($E215,DEMANDS!$F$2:$F$25,0),FALSE)</f>
        <v>0.13395677260860595</v>
      </c>
      <c r="I215" s="29">
        <f>HLOOKUP(REG_TRA_DEMANDS!I$3,'BY-Demands'!$J$5:$AK$14,MATCH($E215,'BY-Demands'!$I$5:$I$14,0),FALSE)*HLOOKUP(REG_TRA_DEMANDS!$F215,DEMANDS!$H$2:$CL$25,MATCH($E215,DEMANDS!$F$2:$F$25,0),FALSE)/HLOOKUP(2018,DEMANDS!$H$2:$CL$25,MATCH($E215,DEMANDS!$F$2:$F$25,0),FALSE)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J215" s="29">
        <f>HLOOKUP(REG_TRA_DEMANDS!J$3,'BY-Demands'!$J$5:$AK$14,MATCH($E215,'BY-Demands'!$I$5:$I$14,0),FALSE)*HLOOKUP(REG_TRA_DEMANDS!$F215,DEMANDS!$H$2:$CL$25,MATCH($E215,DEMANDS!$F$2:$F$25,0),FALSE)/HLOOKUP(2018,DEMANDS!$H$2:$CL$25,MATCH($E215,DEMANDS!$F$2:$F$25,0),FALSE)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K215" s="29">
        <f>HLOOKUP(REG_TRA_DEMANDS!K$3,'BY-Demands'!$J$5:$AK$14,MATCH($E215,'BY-Demands'!$I$5:$I$14,0),FALSE)*HLOOKUP(REG_TRA_DEMANDS!$F215,DEMANDS!$H$2:$CL$25,MATCH($E215,DEMANDS!$F$2:$F$25,0),FALSE)/HLOOKUP(2018,DEMANDS!$H$2:$CL$25,MATCH($E215,DEMANDS!$F$2:$F$25,0),FALSE)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L215" s="29">
        <f>HLOOKUP(REG_TRA_DEMANDS!L$3,'BY-Demands'!$J$5:$AK$14,MATCH($E215,'BY-Demands'!$I$5:$I$14,0),FALSE)*HLOOKUP(REG_TRA_DEMANDS!$F215,DEMANDS!$H$2:$CL$25,MATCH($E215,DEMANDS!$F$2:$F$25,0),FALSE)/HLOOKUP(2018,DEMANDS!$H$2:$CL$25,MATCH($E215,DEMANDS!$F$2:$F$25,0),FALSE)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M215" s="29">
        <f>HLOOKUP(REG_TRA_DEMANDS!M$3,'BY-Demands'!$J$5:$AK$14,MATCH($E215,'BY-Demands'!$I$5:$I$14,0),FALSE)*HLOOKUP(REG_TRA_DEMANDS!$F215,DEMANDS!$H$2:$CL$25,MATCH($E215,DEMANDS!$F$2:$F$25,0),FALSE)/HLOOKUP(2018,DEMANDS!$H$2:$CL$25,MATCH($E215,DEMANDS!$F$2:$F$25,0),FALSE)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N215" s="29">
        <f>HLOOKUP(REG_TRA_DEMANDS!N$3,'BY-Demands'!$J$5:$AK$14,MATCH($E215,'BY-Demands'!$I$5:$I$14,0),FALSE)*HLOOKUP(REG_TRA_DEMANDS!$F215,DEMANDS!$H$2:$CL$25,MATCH($E215,DEMANDS!$F$2:$F$25,0),FALSE)/HLOOKUP(2018,DEMANDS!$H$2:$CL$25,MATCH($E215,DEMANDS!$F$2:$F$25,0),FALSE)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O215" s="29">
        <f>HLOOKUP(REG_TRA_DEMANDS!O$3,'BY-Demands'!$J$5:$AK$14,MATCH($E215,'BY-Demands'!$I$5:$I$14,0),FALSE)*HLOOKUP(REG_TRA_DEMANDS!$F215,DEMANDS!$H$2:$CL$25,MATCH($E215,DEMANDS!$F$2:$F$25,0),FALSE)/HLOOKUP(2018,DEMANDS!$H$2:$CL$25,MATCH($E215,DEMANDS!$F$2:$F$25,0),FALSE)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P215" s="29">
        <f>HLOOKUP(REG_TRA_DEMANDS!P$3,'BY-Demands'!$J$5:$AK$14,MATCH($E215,'BY-Demands'!$I$5:$I$14,0),FALSE)*HLOOKUP(REG_TRA_DEMANDS!$F215,DEMANDS!$H$2:$CL$25,MATCH($E215,DEMANDS!$F$2:$F$25,0),FALSE)/HLOOKUP(2018,DEMANDS!$H$2:$CL$25,MATCH($E215,DEMANDS!$F$2:$F$25,0),FALSE)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Q215" s="29">
        <f>HLOOKUP(REG_TRA_DEMANDS!Q$3,'BY-Demands'!$J$5:$AK$14,MATCH($E215,'BY-Demands'!$I$5:$I$14,0),FALSE)*HLOOKUP(REG_TRA_DEMANDS!$F215,DEMANDS!$H$2:$CL$25,MATCH($E215,DEMANDS!$F$2:$F$25,0),FALSE)/HLOOKUP(2018,DEMANDS!$H$2:$CL$25,MATCH($E215,DEMANDS!$F$2:$F$25,0),FALSE)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R215" s="29">
        <f>HLOOKUP(REG_TRA_DEMANDS!R$3,'BY-Demands'!$J$5:$AK$14,MATCH($E215,'BY-Demands'!$I$5:$I$14,0),FALSE)*HLOOKUP(REG_TRA_DEMANDS!$F215,DEMANDS!$H$2:$CL$25,MATCH($E215,DEMANDS!$F$2:$F$25,0),FALSE)/HLOOKUP(2018,DEMANDS!$H$2:$CL$25,MATCH($E215,DEMANDS!$F$2:$F$25,0),FALSE)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S215" s="10">
        <f>HLOOKUP(REG_TRA_DEMANDS!S$3,'BY-Demands'!$J$5:$AK$14,MATCH($E215,'BY-Demands'!$I$5:$I$14,0),FALSE)*HLOOKUP(REG_TRA_DEMANDS!$F215,DEMANDS!$H$2:$CL$25,MATCH($E215,DEMANDS!$F$2:$F$25,0),FALSE)/HLOOKUP(2018,DEMANDS!$H$2:$CL$25,MATCH($E215,DEMANDS!$F$2:$F$25,0),FALSE)</f>
        <v>4.6779068407982807E-2</v>
      </c>
      <c r="T215" s="10">
        <f>HLOOKUP(REG_TRA_DEMANDS!T$3,'BY-Demands'!$J$5:$AK$14,MATCH($E215,'BY-Demands'!$I$5:$I$14,0),FALSE)*HLOOKUP(REG_TRA_DEMANDS!$F215,DEMANDS!$H$2:$CL$25,MATCH($E215,DEMANDS!$F$2:$F$25,0),FALSE)/HLOOKUP(2018,DEMANDS!$H$2:$CL$25,MATCH($E215,DEMANDS!$F$2:$F$25,0),FALSE)</f>
        <v>4.6352277307537207E-4</v>
      </c>
      <c r="U215" s="10">
        <f>HLOOKUP(REG_TRA_DEMANDS!U$3,'BY-Demands'!$J$5:$AK$14,MATCH($E215,'BY-Demands'!$I$5:$I$14,0),FALSE)*HLOOKUP(REG_TRA_DEMANDS!$F215,DEMANDS!$H$2:$CL$25,MATCH($E215,DEMANDS!$F$2:$F$25,0),FALSE)/HLOOKUP(2018,DEMANDS!$H$2:$CL$25,MATCH($E215,DEMANDS!$F$2:$F$25,0),FALSE)</f>
        <v>4.6529102661710439E-2</v>
      </c>
      <c r="V215" s="29">
        <f>HLOOKUP(REG_TRA_DEMANDS!V$3,'BY-Demands'!$J$5:$AK$14,MATCH($E215,'BY-Demands'!$I$5:$I$14,0),FALSE)*HLOOKUP(REG_TRA_DEMANDS!$F215,DEMANDS!$H$2:$CL$25,MATCH($E215,DEMANDS!$F$2:$F$25,0),FALSE)/HLOOKUP(2018,DEMANDS!$H$2:$CL$25,MATCH($E215,DEMANDS!$F$2:$F$25,0),FALSE)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W215" s="29">
        <f>HLOOKUP(REG_TRA_DEMANDS!W$3,'BY-Demands'!$J$5:$AK$14,MATCH($E215,'BY-Demands'!$I$5:$I$14,0),FALSE)*HLOOKUP(REG_TRA_DEMANDS!$F215,DEMANDS!$H$2:$CL$25,MATCH($E215,DEMANDS!$F$2:$F$25,0),FALSE)/HLOOKUP(2018,DEMANDS!$H$2:$CL$25,MATCH($E215,DEMANDS!$F$2:$F$25,0),FALSE)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X215" s="29">
        <f>HLOOKUP(REG_TRA_DEMANDS!X$3,'BY-Demands'!$J$5:$AK$14,MATCH($E215,'BY-Demands'!$I$5:$I$14,0),FALSE)*HLOOKUP(REG_TRA_DEMANDS!$F215,DEMANDS!$H$2:$CL$25,MATCH($E215,DEMANDS!$F$2:$F$25,0),FALSE)/HLOOKUP(2018,DEMANDS!$H$2:$CL$25,MATCH($E215,DEMANDS!$F$2:$F$25,0),FALSE)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Y215" s="29">
        <f>HLOOKUP(REG_TRA_DEMANDS!Y$3,'BY-Demands'!$J$5:$AK$14,MATCH($E215,'BY-Demands'!$I$5:$I$14,0),FALSE)*HLOOKUP(REG_TRA_DEMANDS!$F215,DEMANDS!$H$2:$CL$25,MATCH($E215,DEMANDS!$F$2:$F$25,0),FALSE)/HLOOKUP(2018,DEMANDS!$H$2:$CL$25,MATCH($E215,DEMANDS!$F$2:$F$25,0),FALSE)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Z215" s="29">
        <f>HLOOKUP(REG_TRA_DEMANDS!Z$3,'BY-Demands'!$J$5:$AK$14,MATCH($E215,'BY-Demands'!$I$5:$I$14,0),FALSE)*HLOOKUP(REG_TRA_DEMANDS!$F215,DEMANDS!$H$2:$CL$25,MATCH($E215,DEMANDS!$F$2:$F$25,0),FALSE)/HLOOKUP(2018,DEMANDS!$H$2:$CL$25,MATCH($E215,DEMANDS!$F$2:$F$25,0),FALSE)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A215" s="29">
        <f>HLOOKUP(REG_TRA_DEMANDS!AA$3,'BY-Demands'!$J$5:$AK$14,MATCH($E215,'BY-Demands'!$I$5:$I$14,0),FALSE)*HLOOKUP(REG_TRA_DEMANDS!$F215,DEMANDS!$H$2:$CL$25,MATCH($E215,DEMANDS!$F$2:$F$25,0),FALSE)/HLOOKUP(2018,DEMANDS!$H$2:$CL$25,MATCH($E215,DEMANDS!$F$2:$F$25,0),FALSE)</f>
        <v>9.2704554615074527E-5</v>
      </c>
      <c r="AB215" s="29">
        <f>HLOOKUP(REG_TRA_DEMANDS!AB$3,'BY-Demands'!$J$5:$AK$14,MATCH($E215,'BY-Demands'!$I$5:$I$14,0),FALSE)*HLOOKUP(REG_TRA_DEMANDS!$F215,DEMANDS!$H$2:$CL$25,MATCH($E215,DEMANDS!$F$2:$F$25,0),FALSE)/HLOOKUP(2018,DEMANDS!$H$2:$CL$25,MATCH($E215,DEMANDS!$F$2:$F$25,0),FALSE)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C215" s="29">
        <f>HLOOKUP(REG_TRA_DEMANDS!AC$3,'BY-Demands'!$J$5:$AK$14,MATCH($E215,'BY-Demands'!$I$5:$I$14,0),FALSE)*HLOOKUP(REG_TRA_DEMANDS!$F215,DEMANDS!$H$2:$CL$25,MATCH($E215,DEMANDS!$F$2:$F$25,0),FALSE)/HLOOKUP(2018,DEMANDS!$H$2:$CL$25,MATCH($E215,DEMANDS!$F$2:$F$25,0),FALSE)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D215" s="29">
        <f>HLOOKUP(REG_TRA_DEMANDS!AD$3,'BY-Demands'!$J$5:$AK$14,MATCH($E215,'BY-Demands'!$I$5:$I$14,0),FALSE)*HLOOKUP(REG_TRA_DEMANDS!$F215,DEMANDS!$H$2:$CL$25,MATCH($E215,DEMANDS!$F$2:$F$25,0),FALSE)/HLOOKUP(2018,DEMANDS!$H$2:$CL$25,MATCH($E215,DEMANDS!$F$2:$F$25,0),FALSE)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E215" s="29">
        <f>HLOOKUP(REG_TRA_DEMANDS!AE$3,'BY-Demands'!$J$5:$AK$14,MATCH($E215,'BY-Demands'!$I$5:$I$14,0),FALSE)*HLOOKUP(REG_TRA_DEMANDS!$F215,DEMANDS!$H$2:$CL$25,MATCH($E215,DEMANDS!$F$2:$F$25,0),FALSE)/HLOOKUP(2018,DEMANDS!$H$2:$CL$25,MATCH($E215,DEMANDS!$F$2:$F$25,0),FALSE)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F215" s="29">
        <f>HLOOKUP(REG_TRA_DEMANDS!AF$3,'BY-Demands'!$J$5:$AK$14,MATCH($E215,'BY-Demands'!$I$5:$I$14,0),FALSE)*HLOOKUP(REG_TRA_DEMANDS!$F215,DEMANDS!$H$2:$CL$25,MATCH($E215,DEMANDS!$F$2:$F$25,0),FALSE)/HLOOKUP(2018,DEMANDS!$H$2:$CL$25,MATCH($E215,DEMANDS!$F$2:$F$25,0),FALSE)</f>
        <v>0</v>
      </c>
    </row>
    <row r="216" spans="4:32" x14ac:dyDescent="0.25">
      <c r="D216" s="1" t="s">
        <v>8</v>
      </c>
      <c r="E216" s="1" t="str">
        <f>DEMANDS!$F$24</f>
        <v>TAVIDOM</v>
      </c>
      <c r="F216" s="1">
        <v>2055</v>
      </c>
      <c r="G216" s="1">
        <f>HLOOKUP(REG_TRA_DEMANDS!G$3,'BY-Demands'!$J$5:$AK$14,MATCH($E216,'BY-Demands'!$I$5:$I$14,0),FALSE)*HLOOKUP(REG_TRA_DEMANDS!$F216,DEMANDS!$H$2:$CL$25,MATCH($E216,DEMANDS!$F$2:$F$25,0),FALSE)/HLOOKUP(2018,DEMANDS!$H$2:$CL$25,MATCH($E216,DEMANDS!$F$2:$F$25,0),FALSE)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H216" s="10">
        <f>HLOOKUP(REG_TRA_DEMANDS!H$3,'BY-Demands'!$J$5:$AK$14,MATCH($E216,'BY-Demands'!$I$5:$I$14,0),FALSE)*HLOOKUP(REG_TRA_DEMANDS!$F216,DEMANDS!$H$2:$CL$25,MATCH($E216,DEMANDS!$F$2:$F$25,0),FALSE)/HLOOKUP(2018,DEMANDS!$H$2:$CL$25,MATCH($E216,DEMANDS!$F$2:$F$25,0),FALSE)</f>
        <v>0.13395677260860595</v>
      </c>
      <c r="I216" s="29">
        <f>HLOOKUP(REG_TRA_DEMANDS!I$3,'BY-Demands'!$J$5:$AK$14,MATCH($E216,'BY-Demands'!$I$5:$I$14,0),FALSE)*HLOOKUP(REG_TRA_DEMANDS!$F216,DEMANDS!$H$2:$CL$25,MATCH($E216,DEMANDS!$F$2:$F$25,0),FALSE)/HLOOKUP(2018,DEMANDS!$H$2:$CL$25,MATCH($E216,DEMANDS!$F$2:$F$25,0),FALSE)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J216" s="29">
        <f>HLOOKUP(REG_TRA_DEMANDS!J$3,'BY-Demands'!$J$5:$AK$14,MATCH($E216,'BY-Demands'!$I$5:$I$14,0),FALSE)*HLOOKUP(REG_TRA_DEMANDS!$F216,DEMANDS!$H$2:$CL$25,MATCH($E216,DEMANDS!$F$2:$F$25,0),FALSE)/HLOOKUP(2018,DEMANDS!$H$2:$CL$25,MATCH($E216,DEMANDS!$F$2:$F$25,0),FALSE)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K216" s="29">
        <f>HLOOKUP(REG_TRA_DEMANDS!K$3,'BY-Demands'!$J$5:$AK$14,MATCH($E216,'BY-Demands'!$I$5:$I$14,0),FALSE)*HLOOKUP(REG_TRA_DEMANDS!$F216,DEMANDS!$H$2:$CL$25,MATCH($E216,DEMANDS!$F$2:$F$25,0),FALSE)/HLOOKUP(2018,DEMANDS!$H$2:$CL$25,MATCH($E216,DEMANDS!$F$2:$F$25,0),FALSE)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L216" s="29">
        <f>HLOOKUP(REG_TRA_DEMANDS!L$3,'BY-Demands'!$J$5:$AK$14,MATCH($E216,'BY-Demands'!$I$5:$I$14,0),FALSE)*HLOOKUP(REG_TRA_DEMANDS!$F216,DEMANDS!$H$2:$CL$25,MATCH($E216,DEMANDS!$F$2:$F$25,0),FALSE)/HLOOKUP(2018,DEMANDS!$H$2:$CL$25,MATCH($E216,DEMANDS!$F$2:$F$25,0),FALSE)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M216" s="29">
        <f>HLOOKUP(REG_TRA_DEMANDS!M$3,'BY-Demands'!$J$5:$AK$14,MATCH($E216,'BY-Demands'!$I$5:$I$14,0),FALSE)*HLOOKUP(REG_TRA_DEMANDS!$F216,DEMANDS!$H$2:$CL$25,MATCH($E216,DEMANDS!$F$2:$F$25,0),FALSE)/HLOOKUP(2018,DEMANDS!$H$2:$CL$25,MATCH($E216,DEMANDS!$F$2:$F$25,0),FALSE)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N216" s="29">
        <f>HLOOKUP(REG_TRA_DEMANDS!N$3,'BY-Demands'!$J$5:$AK$14,MATCH($E216,'BY-Demands'!$I$5:$I$14,0),FALSE)*HLOOKUP(REG_TRA_DEMANDS!$F216,DEMANDS!$H$2:$CL$25,MATCH($E216,DEMANDS!$F$2:$F$25,0),FALSE)/HLOOKUP(2018,DEMANDS!$H$2:$CL$25,MATCH($E216,DEMANDS!$F$2:$F$25,0),FALSE)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O216" s="29">
        <f>HLOOKUP(REG_TRA_DEMANDS!O$3,'BY-Demands'!$J$5:$AK$14,MATCH($E216,'BY-Demands'!$I$5:$I$14,0),FALSE)*HLOOKUP(REG_TRA_DEMANDS!$F216,DEMANDS!$H$2:$CL$25,MATCH($E216,DEMANDS!$F$2:$F$25,0),FALSE)/HLOOKUP(2018,DEMANDS!$H$2:$CL$25,MATCH($E216,DEMANDS!$F$2:$F$25,0),FALSE)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P216" s="29">
        <f>HLOOKUP(REG_TRA_DEMANDS!P$3,'BY-Demands'!$J$5:$AK$14,MATCH($E216,'BY-Demands'!$I$5:$I$14,0),FALSE)*HLOOKUP(REG_TRA_DEMANDS!$F216,DEMANDS!$H$2:$CL$25,MATCH($E216,DEMANDS!$F$2:$F$25,0),FALSE)/HLOOKUP(2018,DEMANDS!$H$2:$CL$25,MATCH($E216,DEMANDS!$F$2:$F$25,0),FALSE)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Q216" s="29">
        <f>HLOOKUP(REG_TRA_DEMANDS!Q$3,'BY-Demands'!$J$5:$AK$14,MATCH($E216,'BY-Demands'!$I$5:$I$14,0),FALSE)*HLOOKUP(REG_TRA_DEMANDS!$F216,DEMANDS!$H$2:$CL$25,MATCH($E216,DEMANDS!$F$2:$F$25,0),FALSE)/HLOOKUP(2018,DEMANDS!$H$2:$CL$25,MATCH($E216,DEMANDS!$F$2:$F$25,0),FALSE)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R216" s="29">
        <f>HLOOKUP(REG_TRA_DEMANDS!R$3,'BY-Demands'!$J$5:$AK$14,MATCH($E216,'BY-Demands'!$I$5:$I$14,0),FALSE)*HLOOKUP(REG_TRA_DEMANDS!$F216,DEMANDS!$H$2:$CL$25,MATCH($E216,DEMANDS!$F$2:$F$25,0),FALSE)/HLOOKUP(2018,DEMANDS!$H$2:$CL$25,MATCH($E216,DEMANDS!$F$2:$F$25,0),FALSE)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S216" s="10">
        <f>HLOOKUP(REG_TRA_DEMANDS!S$3,'BY-Demands'!$J$5:$AK$14,MATCH($E216,'BY-Demands'!$I$5:$I$14,0),FALSE)*HLOOKUP(REG_TRA_DEMANDS!$F216,DEMANDS!$H$2:$CL$25,MATCH($E216,DEMANDS!$F$2:$F$25,0),FALSE)/HLOOKUP(2018,DEMANDS!$H$2:$CL$25,MATCH($E216,DEMANDS!$F$2:$F$25,0),FALSE)</f>
        <v>4.6779068407982807E-2</v>
      </c>
      <c r="T216" s="10">
        <f>HLOOKUP(REG_TRA_DEMANDS!T$3,'BY-Demands'!$J$5:$AK$14,MATCH($E216,'BY-Demands'!$I$5:$I$14,0),FALSE)*HLOOKUP(REG_TRA_DEMANDS!$F216,DEMANDS!$H$2:$CL$25,MATCH($E216,DEMANDS!$F$2:$F$25,0),FALSE)/HLOOKUP(2018,DEMANDS!$H$2:$CL$25,MATCH($E216,DEMANDS!$F$2:$F$25,0),FALSE)</f>
        <v>4.6352277307537207E-4</v>
      </c>
      <c r="U216" s="10">
        <f>HLOOKUP(REG_TRA_DEMANDS!U$3,'BY-Demands'!$J$5:$AK$14,MATCH($E216,'BY-Demands'!$I$5:$I$14,0),FALSE)*HLOOKUP(REG_TRA_DEMANDS!$F216,DEMANDS!$H$2:$CL$25,MATCH($E216,DEMANDS!$F$2:$F$25,0),FALSE)/HLOOKUP(2018,DEMANDS!$H$2:$CL$25,MATCH($E216,DEMANDS!$F$2:$F$25,0),FALSE)</f>
        <v>4.6529102661710439E-2</v>
      </c>
      <c r="V216" s="29">
        <f>HLOOKUP(REG_TRA_DEMANDS!V$3,'BY-Demands'!$J$5:$AK$14,MATCH($E216,'BY-Demands'!$I$5:$I$14,0),FALSE)*HLOOKUP(REG_TRA_DEMANDS!$F216,DEMANDS!$H$2:$CL$25,MATCH($E216,DEMANDS!$F$2:$F$25,0),FALSE)/HLOOKUP(2018,DEMANDS!$H$2:$CL$25,MATCH($E216,DEMANDS!$F$2:$F$25,0),FALSE)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W216" s="29">
        <f>HLOOKUP(REG_TRA_DEMANDS!W$3,'BY-Demands'!$J$5:$AK$14,MATCH($E216,'BY-Demands'!$I$5:$I$14,0),FALSE)*HLOOKUP(REG_TRA_DEMANDS!$F216,DEMANDS!$H$2:$CL$25,MATCH($E216,DEMANDS!$F$2:$F$25,0),FALSE)/HLOOKUP(2018,DEMANDS!$H$2:$CL$25,MATCH($E216,DEMANDS!$F$2:$F$25,0),FALSE)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X216" s="29">
        <f>HLOOKUP(REG_TRA_DEMANDS!X$3,'BY-Demands'!$J$5:$AK$14,MATCH($E216,'BY-Demands'!$I$5:$I$14,0),FALSE)*HLOOKUP(REG_TRA_DEMANDS!$F216,DEMANDS!$H$2:$CL$25,MATCH($E216,DEMANDS!$F$2:$F$25,0),FALSE)/HLOOKUP(2018,DEMANDS!$H$2:$CL$25,MATCH($E216,DEMANDS!$F$2:$F$25,0),FALSE)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Y216" s="29">
        <f>HLOOKUP(REG_TRA_DEMANDS!Y$3,'BY-Demands'!$J$5:$AK$14,MATCH($E216,'BY-Demands'!$I$5:$I$14,0),FALSE)*HLOOKUP(REG_TRA_DEMANDS!$F216,DEMANDS!$H$2:$CL$25,MATCH($E216,DEMANDS!$F$2:$F$25,0),FALSE)/HLOOKUP(2018,DEMANDS!$H$2:$CL$25,MATCH($E216,DEMANDS!$F$2:$F$25,0),FALSE)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Z216" s="29">
        <f>HLOOKUP(REG_TRA_DEMANDS!Z$3,'BY-Demands'!$J$5:$AK$14,MATCH($E216,'BY-Demands'!$I$5:$I$14,0),FALSE)*HLOOKUP(REG_TRA_DEMANDS!$F216,DEMANDS!$H$2:$CL$25,MATCH($E216,DEMANDS!$F$2:$F$25,0),FALSE)/HLOOKUP(2018,DEMANDS!$H$2:$CL$25,MATCH($E216,DEMANDS!$F$2:$F$25,0),FALSE)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A216" s="29">
        <f>HLOOKUP(REG_TRA_DEMANDS!AA$3,'BY-Demands'!$J$5:$AK$14,MATCH($E216,'BY-Demands'!$I$5:$I$14,0),FALSE)*HLOOKUP(REG_TRA_DEMANDS!$F216,DEMANDS!$H$2:$CL$25,MATCH($E216,DEMANDS!$F$2:$F$25,0),FALSE)/HLOOKUP(2018,DEMANDS!$H$2:$CL$25,MATCH($E216,DEMANDS!$F$2:$F$25,0),FALSE)</f>
        <v>9.2704554615074527E-5</v>
      </c>
      <c r="AB216" s="29">
        <f>HLOOKUP(REG_TRA_DEMANDS!AB$3,'BY-Demands'!$J$5:$AK$14,MATCH($E216,'BY-Demands'!$I$5:$I$14,0),FALSE)*HLOOKUP(REG_TRA_DEMANDS!$F216,DEMANDS!$H$2:$CL$25,MATCH($E216,DEMANDS!$F$2:$F$25,0),FALSE)/HLOOKUP(2018,DEMANDS!$H$2:$CL$25,MATCH($E216,DEMANDS!$F$2:$F$25,0),FALSE)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C216" s="29">
        <f>HLOOKUP(REG_TRA_DEMANDS!AC$3,'BY-Demands'!$J$5:$AK$14,MATCH($E216,'BY-Demands'!$I$5:$I$14,0),FALSE)*HLOOKUP(REG_TRA_DEMANDS!$F216,DEMANDS!$H$2:$CL$25,MATCH($E216,DEMANDS!$F$2:$F$25,0),FALSE)/HLOOKUP(2018,DEMANDS!$H$2:$CL$25,MATCH($E216,DEMANDS!$F$2:$F$25,0),FALSE)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D216" s="29">
        <f>HLOOKUP(REG_TRA_DEMANDS!AD$3,'BY-Demands'!$J$5:$AK$14,MATCH($E216,'BY-Demands'!$I$5:$I$14,0),FALSE)*HLOOKUP(REG_TRA_DEMANDS!$F216,DEMANDS!$H$2:$CL$25,MATCH($E216,DEMANDS!$F$2:$F$25,0),FALSE)/HLOOKUP(2018,DEMANDS!$H$2:$CL$25,MATCH($E216,DEMANDS!$F$2:$F$25,0),FALSE)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E216" s="29">
        <f>HLOOKUP(REG_TRA_DEMANDS!AE$3,'BY-Demands'!$J$5:$AK$14,MATCH($E216,'BY-Demands'!$I$5:$I$14,0),FALSE)*HLOOKUP(REG_TRA_DEMANDS!$F216,DEMANDS!$H$2:$CL$25,MATCH($E216,DEMANDS!$F$2:$F$25,0),FALSE)/HLOOKUP(2018,DEMANDS!$H$2:$CL$25,MATCH($E216,DEMANDS!$F$2:$F$25,0),FALSE)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F216" s="29">
        <f>HLOOKUP(REG_TRA_DEMANDS!AF$3,'BY-Demands'!$J$5:$AK$14,MATCH($E216,'BY-Demands'!$I$5:$I$14,0),FALSE)*HLOOKUP(REG_TRA_DEMANDS!$F216,DEMANDS!$H$2:$CL$25,MATCH($E216,DEMANDS!$F$2:$F$25,0),FALSE)/HLOOKUP(2018,DEMANDS!$H$2:$CL$25,MATCH($E216,DEMANDS!$F$2:$F$25,0),FALSE)</f>
        <v>0</v>
      </c>
    </row>
    <row r="217" spans="4:32" x14ac:dyDescent="0.25">
      <c r="D217" s="1" t="s">
        <v>8</v>
      </c>
      <c r="E217" s="1" t="str">
        <f>DEMANDS!$F$24</f>
        <v>TAVIDOM</v>
      </c>
      <c r="F217" s="1">
        <v>2060</v>
      </c>
      <c r="G217" s="1">
        <f>HLOOKUP(REG_TRA_DEMANDS!G$3,'BY-Demands'!$J$5:$AK$14,MATCH($E217,'BY-Demands'!$I$5:$I$14,0),FALSE)*HLOOKUP(REG_TRA_DEMANDS!$F217,DEMANDS!$H$2:$CL$25,MATCH($E217,DEMANDS!$F$2:$F$25,0),FALSE)/HLOOKUP(2018,DEMANDS!$H$2:$CL$25,MATCH($E217,DEMANDS!$F$2:$F$25,0),FALSE)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H217" s="10">
        <f>HLOOKUP(REG_TRA_DEMANDS!H$3,'BY-Demands'!$J$5:$AK$14,MATCH($E217,'BY-Demands'!$I$5:$I$14,0),FALSE)*HLOOKUP(REG_TRA_DEMANDS!$F217,DEMANDS!$H$2:$CL$25,MATCH($E217,DEMANDS!$F$2:$F$25,0),FALSE)/HLOOKUP(2018,DEMANDS!$H$2:$CL$25,MATCH($E217,DEMANDS!$F$2:$F$25,0),FALSE)</f>
        <v>0.13395677260860595</v>
      </c>
      <c r="I217" s="29">
        <f>HLOOKUP(REG_TRA_DEMANDS!I$3,'BY-Demands'!$J$5:$AK$14,MATCH($E217,'BY-Demands'!$I$5:$I$14,0),FALSE)*HLOOKUP(REG_TRA_DEMANDS!$F217,DEMANDS!$H$2:$CL$25,MATCH($E217,DEMANDS!$F$2:$F$25,0),FALSE)/HLOOKUP(2018,DEMANDS!$H$2:$CL$25,MATCH($E217,DEMANDS!$F$2:$F$25,0),FALSE)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J217" s="29">
        <f>HLOOKUP(REG_TRA_DEMANDS!J$3,'BY-Demands'!$J$5:$AK$14,MATCH($E217,'BY-Demands'!$I$5:$I$14,0),FALSE)*HLOOKUP(REG_TRA_DEMANDS!$F217,DEMANDS!$H$2:$CL$25,MATCH($E217,DEMANDS!$F$2:$F$25,0),FALSE)/HLOOKUP(2018,DEMANDS!$H$2:$CL$25,MATCH($E217,DEMANDS!$F$2:$F$25,0),FALSE)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K217" s="29">
        <f>HLOOKUP(REG_TRA_DEMANDS!K$3,'BY-Demands'!$J$5:$AK$14,MATCH($E217,'BY-Demands'!$I$5:$I$14,0),FALSE)*HLOOKUP(REG_TRA_DEMANDS!$F217,DEMANDS!$H$2:$CL$25,MATCH($E217,DEMANDS!$F$2:$F$25,0),FALSE)/HLOOKUP(2018,DEMANDS!$H$2:$CL$25,MATCH($E217,DEMANDS!$F$2:$F$25,0),FALSE)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L217" s="29">
        <f>HLOOKUP(REG_TRA_DEMANDS!L$3,'BY-Demands'!$J$5:$AK$14,MATCH($E217,'BY-Demands'!$I$5:$I$14,0),FALSE)*HLOOKUP(REG_TRA_DEMANDS!$F217,DEMANDS!$H$2:$CL$25,MATCH($E217,DEMANDS!$F$2:$F$25,0),FALSE)/HLOOKUP(2018,DEMANDS!$H$2:$CL$25,MATCH($E217,DEMANDS!$F$2:$F$25,0),FALSE)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M217" s="29">
        <f>HLOOKUP(REG_TRA_DEMANDS!M$3,'BY-Demands'!$J$5:$AK$14,MATCH($E217,'BY-Demands'!$I$5:$I$14,0),FALSE)*HLOOKUP(REG_TRA_DEMANDS!$F217,DEMANDS!$H$2:$CL$25,MATCH($E217,DEMANDS!$F$2:$F$25,0),FALSE)/HLOOKUP(2018,DEMANDS!$H$2:$CL$25,MATCH($E217,DEMANDS!$F$2:$F$25,0),FALSE)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N217" s="29">
        <f>HLOOKUP(REG_TRA_DEMANDS!N$3,'BY-Demands'!$J$5:$AK$14,MATCH($E217,'BY-Demands'!$I$5:$I$14,0),FALSE)*HLOOKUP(REG_TRA_DEMANDS!$F217,DEMANDS!$H$2:$CL$25,MATCH($E217,DEMANDS!$F$2:$F$25,0),FALSE)/HLOOKUP(2018,DEMANDS!$H$2:$CL$25,MATCH($E217,DEMANDS!$F$2:$F$25,0),FALSE)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O217" s="29">
        <f>HLOOKUP(REG_TRA_DEMANDS!O$3,'BY-Demands'!$J$5:$AK$14,MATCH($E217,'BY-Demands'!$I$5:$I$14,0),FALSE)*HLOOKUP(REG_TRA_DEMANDS!$F217,DEMANDS!$H$2:$CL$25,MATCH($E217,DEMANDS!$F$2:$F$25,0),FALSE)/HLOOKUP(2018,DEMANDS!$H$2:$CL$25,MATCH($E217,DEMANDS!$F$2:$F$25,0),FALSE)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P217" s="29">
        <f>HLOOKUP(REG_TRA_DEMANDS!P$3,'BY-Demands'!$J$5:$AK$14,MATCH($E217,'BY-Demands'!$I$5:$I$14,0),FALSE)*HLOOKUP(REG_TRA_DEMANDS!$F217,DEMANDS!$H$2:$CL$25,MATCH($E217,DEMANDS!$F$2:$F$25,0),FALSE)/HLOOKUP(2018,DEMANDS!$H$2:$CL$25,MATCH($E217,DEMANDS!$F$2:$F$25,0),FALSE)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Q217" s="29">
        <f>HLOOKUP(REG_TRA_DEMANDS!Q$3,'BY-Demands'!$J$5:$AK$14,MATCH($E217,'BY-Demands'!$I$5:$I$14,0),FALSE)*HLOOKUP(REG_TRA_DEMANDS!$F217,DEMANDS!$H$2:$CL$25,MATCH($E217,DEMANDS!$F$2:$F$25,0),FALSE)/HLOOKUP(2018,DEMANDS!$H$2:$CL$25,MATCH($E217,DEMANDS!$F$2:$F$25,0),FALSE)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R217" s="29">
        <f>HLOOKUP(REG_TRA_DEMANDS!R$3,'BY-Demands'!$J$5:$AK$14,MATCH($E217,'BY-Demands'!$I$5:$I$14,0),FALSE)*HLOOKUP(REG_TRA_DEMANDS!$F217,DEMANDS!$H$2:$CL$25,MATCH($E217,DEMANDS!$F$2:$F$25,0),FALSE)/HLOOKUP(2018,DEMANDS!$H$2:$CL$25,MATCH($E217,DEMANDS!$F$2:$F$25,0),FALSE)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S217" s="10">
        <f>HLOOKUP(REG_TRA_DEMANDS!S$3,'BY-Demands'!$J$5:$AK$14,MATCH($E217,'BY-Demands'!$I$5:$I$14,0),FALSE)*HLOOKUP(REG_TRA_DEMANDS!$F217,DEMANDS!$H$2:$CL$25,MATCH($E217,DEMANDS!$F$2:$F$25,0),FALSE)/HLOOKUP(2018,DEMANDS!$H$2:$CL$25,MATCH($E217,DEMANDS!$F$2:$F$25,0),FALSE)</f>
        <v>4.6779068407982807E-2</v>
      </c>
      <c r="T217" s="10">
        <f>HLOOKUP(REG_TRA_DEMANDS!T$3,'BY-Demands'!$J$5:$AK$14,MATCH($E217,'BY-Demands'!$I$5:$I$14,0),FALSE)*HLOOKUP(REG_TRA_DEMANDS!$F217,DEMANDS!$H$2:$CL$25,MATCH($E217,DEMANDS!$F$2:$F$25,0),FALSE)/HLOOKUP(2018,DEMANDS!$H$2:$CL$25,MATCH($E217,DEMANDS!$F$2:$F$25,0),FALSE)</f>
        <v>4.6352277307537207E-4</v>
      </c>
      <c r="U217" s="10">
        <f>HLOOKUP(REG_TRA_DEMANDS!U$3,'BY-Demands'!$J$5:$AK$14,MATCH($E217,'BY-Demands'!$I$5:$I$14,0),FALSE)*HLOOKUP(REG_TRA_DEMANDS!$F217,DEMANDS!$H$2:$CL$25,MATCH($E217,DEMANDS!$F$2:$F$25,0),FALSE)/HLOOKUP(2018,DEMANDS!$H$2:$CL$25,MATCH($E217,DEMANDS!$F$2:$F$25,0),FALSE)</f>
        <v>4.6529102661710439E-2</v>
      </c>
      <c r="V217" s="29">
        <f>HLOOKUP(REG_TRA_DEMANDS!V$3,'BY-Demands'!$J$5:$AK$14,MATCH($E217,'BY-Demands'!$I$5:$I$14,0),FALSE)*HLOOKUP(REG_TRA_DEMANDS!$F217,DEMANDS!$H$2:$CL$25,MATCH($E217,DEMANDS!$F$2:$F$25,0),FALSE)/HLOOKUP(2018,DEMANDS!$H$2:$CL$25,MATCH($E217,DEMANDS!$F$2:$F$25,0),FALSE)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W217" s="29">
        <f>HLOOKUP(REG_TRA_DEMANDS!W$3,'BY-Demands'!$J$5:$AK$14,MATCH($E217,'BY-Demands'!$I$5:$I$14,0),FALSE)*HLOOKUP(REG_TRA_DEMANDS!$F217,DEMANDS!$H$2:$CL$25,MATCH($E217,DEMANDS!$F$2:$F$25,0),FALSE)/HLOOKUP(2018,DEMANDS!$H$2:$CL$25,MATCH($E217,DEMANDS!$F$2:$F$25,0),FALSE)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X217" s="29">
        <f>HLOOKUP(REG_TRA_DEMANDS!X$3,'BY-Demands'!$J$5:$AK$14,MATCH($E217,'BY-Demands'!$I$5:$I$14,0),FALSE)*HLOOKUP(REG_TRA_DEMANDS!$F217,DEMANDS!$H$2:$CL$25,MATCH($E217,DEMANDS!$F$2:$F$25,0),FALSE)/HLOOKUP(2018,DEMANDS!$H$2:$CL$25,MATCH($E217,DEMANDS!$F$2:$F$25,0),FALSE)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Y217" s="29">
        <f>HLOOKUP(REG_TRA_DEMANDS!Y$3,'BY-Demands'!$J$5:$AK$14,MATCH($E217,'BY-Demands'!$I$5:$I$14,0),FALSE)*HLOOKUP(REG_TRA_DEMANDS!$F217,DEMANDS!$H$2:$CL$25,MATCH($E217,DEMANDS!$F$2:$F$25,0),FALSE)/HLOOKUP(2018,DEMANDS!$H$2:$CL$25,MATCH($E217,DEMANDS!$F$2:$F$25,0),FALSE)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Z217" s="29">
        <f>HLOOKUP(REG_TRA_DEMANDS!Z$3,'BY-Demands'!$J$5:$AK$14,MATCH($E217,'BY-Demands'!$I$5:$I$14,0),FALSE)*HLOOKUP(REG_TRA_DEMANDS!$F217,DEMANDS!$H$2:$CL$25,MATCH($E217,DEMANDS!$F$2:$F$25,0),FALSE)/HLOOKUP(2018,DEMANDS!$H$2:$CL$25,MATCH($E217,DEMANDS!$F$2:$F$25,0),FALSE)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A217" s="29">
        <f>HLOOKUP(REG_TRA_DEMANDS!AA$3,'BY-Demands'!$J$5:$AK$14,MATCH($E217,'BY-Demands'!$I$5:$I$14,0),FALSE)*HLOOKUP(REG_TRA_DEMANDS!$F217,DEMANDS!$H$2:$CL$25,MATCH($E217,DEMANDS!$F$2:$F$25,0),FALSE)/HLOOKUP(2018,DEMANDS!$H$2:$CL$25,MATCH($E217,DEMANDS!$F$2:$F$25,0),FALSE)</f>
        <v>9.2704554615074527E-5</v>
      </c>
      <c r="AB217" s="29">
        <f>HLOOKUP(REG_TRA_DEMANDS!AB$3,'BY-Demands'!$J$5:$AK$14,MATCH($E217,'BY-Demands'!$I$5:$I$14,0),FALSE)*HLOOKUP(REG_TRA_DEMANDS!$F217,DEMANDS!$H$2:$CL$25,MATCH($E217,DEMANDS!$F$2:$F$25,0),FALSE)/HLOOKUP(2018,DEMANDS!$H$2:$CL$25,MATCH($E217,DEMANDS!$F$2:$F$25,0),FALSE)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C217" s="29">
        <f>HLOOKUP(REG_TRA_DEMANDS!AC$3,'BY-Demands'!$J$5:$AK$14,MATCH($E217,'BY-Demands'!$I$5:$I$14,0),FALSE)*HLOOKUP(REG_TRA_DEMANDS!$F217,DEMANDS!$H$2:$CL$25,MATCH($E217,DEMANDS!$F$2:$F$25,0),FALSE)/HLOOKUP(2018,DEMANDS!$H$2:$CL$25,MATCH($E217,DEMANDS!$F$2:$F$25,0),FALSE)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D217" s="29">
        <f>HLOOKUP(REG_TRA_DEMANDS!AD$3,'BY-Demands'!$J$5:$AK$14,MATCH($E217,'BY-Demands'!$I$5:$I$14,0),FALSE)*HLOOKUP(REG_TRA_DEMANDS!$F217,DEMANDS!$H$2:$CL$25,MATCH($E217,DEMANDS!$F$2:$F$25,0),FALSE)/HLOOKUP(2018,DEMANDS!$H$2:$CL$25,MATCH($E217,DEMANDS!$F$2:$F$25,0),FALSE)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E217" s="29">
        <f>HLOOKUP(REG_TRA_DEMANDS!AE$3,'BY-Demands'!$J$5:$AK$14,MATCH($E217,'BY-Demands'!$I$5:$I$14,0),FALSE)*HLOOKUP(REG_TRA_DEMANDS!$F217,DEMANDS!$H$2:$CL$25,MATCH($E217,DEMANDS!$F$2:$F$25,0),FALSE)/HLOOKUP(2018,DEMANDS!$H$2:$CL$25,MATCH($E217,DEMANDS!$F$2:$F$25,0),FALSE)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F217" s="29">
        <f>HLOOKUP(REG_TRA_DEMANDS!AF$3,'BY-Demands'!$J$5:$AK$14,MATCH($E217,'BY-Demands'!$I$5:$I$14,0),FALSE)*HLOOKUP(REG_TRA_DEMANDS!$F217,DEMANDS!$H$2:$CL$25,MATCH($E217,DEMANDS!$F$2:$F$25,0),FALSE)/HLOOKUP(2018,DEMANDS!$H$2:$CL$25,MATCH($E217,DEMANDS!$F$2:$F$25,0),FALSE)</f>
        <v>0</v>
      </c>
    </row>
    <row r="218" spans="4:32" x14ac:dyDescent="0.25">
      <c r="D218" s="1" t="s">
        <v>8</v>
      </c>
      <c r="E218" s="1" t="str">
        <f>DEMANDS!$F$24</f>
        <v>TAVIDOM</v>
      </c>
      <c r="F218" s="1">
        <v>2065</v>
      </c>
      <c r="G218" s="1">
        <f>HLOOKUP(REG_TRA_DEMANDS!G$3,'BY-Demands'!$J$5:$AK$14,MATCH($E218,'BY-Demands'!$I$5:$I$14,0),FALSE)*HLOOKUP(REG_TRA_DEMANDS!$F218,DEMANDS!$H$2:$CL$25,MATCH($E218,DEMANDS!$F$2:$F$25,0),FALSE)/HLOOKUP(2018,DEMANDS!$H$2:$CL$25,MATCH($E218,DEMANDS!$F$2:$F$25,0),FALSE)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H218" s="10">
        <f>HLOOKUP(REG_TRA_DEMANDS!H$3,'BY-Demands'!$J$5:$AK$14,MATCH($E218,'BY-Demands'!$I$5:$I$14,0),FALSE)*HLOOKUP(REG_TRA_DEMANDS!$F218,DEMANDS!$H$2:$CL$25,MATCH($E218,DEMANDS!$F$2:$F$25,0),FALSE)/HLOOKUP(2018,DEMANDS!$H$2:$CL$25,MATCH($E218,DEMANDS!$F$2:$F$25,0),FALSE)</f>
        <v>0.13395677260860595</v>
      </c>
      <c r="I218" s="29">
        <f>HLOOKUP(REG_TRA_DEMANDS!I$3,'BY-Demands'!$J$5:$AK$14,MATCH($E218,'BY-Demands'!$I$5:$I$14,0),FALSE)*HLOOKUP(REG_TRA_DEMANDS!$F218,DEMANDS!$H$2:$CL$25,MATCH($E218,DEMANDS!$F$2:$F$25,0),FALSE)/HLOOKUP(2018,DEMANDS!$H$2:$CL$25,MATCH($E218,DEMANDS!$F$2:$F$25,0),FALSE)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J218" s="29">
        <f>HLOOKUP(REG_TRA_DEMANDS!J$3,'BY-Demands'!$J$5:$AK$14,MATCH($E218,'BY-Demands'!$I$5:$I$14,0),FALSE)*HLOOKUP(REG_TRA_DEMANDS!$F218,DEMANDS!$H$2:$CL$25,MATCH($E218,DEMANDS!$F$2:$F$25,0),FALSE)/HLOOKUP(2018,DEMANDS!$H$2:$CL$25,MATCH($E218,DEMANDS!$F$2:$F$25,0),FALSE)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K218" s="29">
        <f>HLOOKUP(REG_TRA_DEMANDS!K$3,'BY-Demands'!$J$5:$AK$14,MATCH($E218,'BY-Demands'!$I$5:$I$14,0),FALSE)*HLOOKUP(REG_TRA_DEMANDS!$F218,DEMANDS!$H$2:$CL$25,MATCH($E218,DEMANDS!$F$2:$F$25,0),FALSE)/HLOOKUP(2018,DEMANDS!$H$2:$CL$25,MATCH($E218,DEMANDS!$F$2:$F$25,0),FALSE)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L218" s="29">
        <f>HLOOKUP(REG_TRA_DEMANDS!L$3,'BY-Demands'!$J$5:$AK$14,MATCH($E218,'BY-Demands'!$I$5:$I$14,0),FALSE)*HLOOKUP(REG_TRA_DEMANDS!$F218,DEMANDS!$H$2:$CL$25,MATCH($E218,DEMANDS!$F$2:$F$25,0),FALSE)/HLOOKUP(2018,DEMANDS!$H$2:$CL$25,MATCH($E218,DEMANDS!$F$2:$F$25,0),FALSE)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M218" s="29">
        <f>HLOOKUP(REG_TRA_DEMANDS!M$3,'BY-Demands'!$J$5:$AK$14,MATCH($E218,'BY-Demands'!$I$5:$I$14,0),FALSE)*HLOOKUP(REG_TRA_DEMANDS!$F218,DEMANDS!$H$2:$CL$25,MATCH($E218,DEMANDS!$F$2:$F$25,0),FALSE)/HLOOKUP(2018,DEMANDS!$H$2:$CL$25,MATCH($E218,DEMANDS!$F$2:$F$25,0),FALSE)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N218" s="29">
        <f>HLOOKUP(REG_TRA_DEMANDS!N$3,'BY-Demands'!$J$5:$AK$14,MATCH($E218,'BY-Demands'!$I$5:$I$14,0),FALSE)*HLOOKUP(REG_TRA_DEMANDS!$F218,DEMANDS!$H$2:$CL$25,MATCH($E218,DEMANDS!$F$2:$F$25,0),FALSE)/HLOOKUP(2018,DEMANDS!$H$2:$CL$25,MATCH($E218,DEMANDS!$F$2:$F$25,0),FALSE)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O218" s="29">
        <f>HLOOKUP(REG_TRA_DEMANDS!O$3,'BY-Demands'!$J$5:$AK$14,MATCH($E218,'BY-Demands'!$I$5:$I$14,0),FALSE)*HLOOKUP(REG_TRA_DEMANDS!$F218,DEMANDS!$H$2:$CL$25,MATCH($E218,DEMANDS!$F$2:$F$25,0),FALSE)/HLOOKUP(2018,DEMANDS!$H$2:$CL$25,MATCH($E218,DEMANDS!$F$2:$F$25,0),FALSE)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P218" s="29">
        <f>HLOOKUP(REG_TRA_DEMANDS!P$3,'BY-Demands'!$J$5:$AK$14,MATCH($E218,'BY-Demands'!$I$5:$I$14,0),FALSE)*HLOOKUP(REG_TRA_DEMANDS!$F218,DEMANDS!$H$2:$CL$25,MATCH($E218,DEMANDS!$F$2:$F$25,0),FALSE)/HLOOKUP(2018,DEMANDS!$H$2:$CL$25,MATCH($E218,DEMANDS!$F$2:$F$25,0),FALSE)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Q218" s="29">
        <f>HLOOKUP(REG_TRA_DEMANDS!Q$3,'BY-Demands'!$J$5:$AK$14,MATCH($E218,'BY-Demands'!$I$5:$I$14,0),FALSE)*HLOOKUP(REG_TRA_DEMANDS!$F218,DEMANDS!$H$2:$CL$25,MATCH($E218,DEMANDS!$F$2:$F$25,0),FALSE)/HLOOKUP(2018,DEMANDS!$H$2:$CL$25,MATCH($E218,DEMANDS!$F$2:$F$25,0),FALSE)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R218" s="29">
        <f>HLOOKUP(REG_TRA_DEMANDS!R$3,'BY-Demands'!$J$5:$AK$14,MATCH($E218,'BY-Demands'!$I$5:$I$14,0),FALSE)*HLOOKUP(REG_TRA_DEMANDS!$F218,DEMANDS!$H$2:$CL$25,MATCH($E218,DEMANDS!$F$2:$F$25,0),FALSE)/HLOOKUP(2018,DEMANDS!$H$2:$CL$25,MATCH($E218,DEMANDS!$F$2:$F$25,0),FALSE)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S218" s="10">
        <f>HLOOKUP(REG_TRA_DEMANDS!S$3,'BY-Demands'!$J$5:$AK$14,MATCH($E218,'BY-Demands'!$I$5:$I$14,0),FALSE)*HLOOKUP(REG_TRA_DEMANDS!$F218,DEMANDS!$H$2:$CL$25,MATCH($E218,DEMANDS!$F$2:$F$25,0),FALSE)/HLOOKUP(2018,DEMANDS!$H$2:$CL$25,MATCH($E218,DEMANDS!$F$2:$F$25,0),FALSE)</f>
        <v>4.6779068407982807E-2</v>
      </c>
      <c r="T218" s="10">
        <f>HLOOKUP(REG_TRA_DEMANDS!T$3,'BY-Demands'!$J$5:$AK$14,MATCH($E218,'BY-Demands'!$I$5:$I$14,0),FALSE)*HLOOKUP(REG_TRA_DEMANDS!$F218,DEMANDS!$H$2:$CL$25,MATCH($E218,DEMANDS!$F$2:$F$25,0),FALSE)/HLOOKUP(2018,DEMANDS!$H$2:$CL$25,MATCH($E218,DEMANDS!$F$2:$F$25,0),FALSE)</f>
        <v>4.6352277307537207E-4</v>
      </c>
      <c r="U218" s="10">
        <f>HLOOKUP(REG_TRA_DEMANDS!U$3,'BY-Demands'!$J$5:$AK$14,MATCH($E218,'BY-Demands'!$I$5:$I$14,0),FALSE)*HLOOKUP(REG_TRA_DEMANDS!$F218,DEMANDS!$H$2:$CL$25,MATCH($E218,DEMANDS!$F$2:$F$25,0),FALSE)/HLOOKUP(2018,DEMANDS!$H$2:$CL$25,MATCH($E218,DEMANDS!$F$2:$F$25,0),FALSE)</f>
        <v>4.6529102661710439E-2</v>
      </c>
      <c r="V218" s="29">
        <f>HLOOKUP(REG_TRA_DEMANDS!V$3,'BY-Demands'!$J$5:$AK$14,MATCH($E218,'BY-Demands'!$I$5:$I$14,0),FALSE)*HLOOKUP(REG_TRA_DEMANDS!$F218,DEMANDS!$H$2:$CL$25,MATCH($E218,DEMANDS!$F$2:$F$25,0),FALSE)/HLOOKUP(2018,DEMANDS!$H$2:$CL$25,MATCH($E218,DEMANDS!$F$2:$F$25,0),FALSE)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W218" s="29">
        <f>HLOOKUP(REG_TRA_DEMANDS!W$3,'BY-Demands'!$J$5:$AK$14,MATCH($E218,'BY-Demands'!$I$5:$I$14,0),FALSE)*HLOOKUP(REG_TRA_DEMANDS!$F218,DEMANDS!$H$2:$CL$25,MATCH($E218,DEMANDS!$F$2:$F$25,0),FALSE)/HLOOKUP(2018,DEMANDS!$H$2:$CL$25,MATCH($E218,DEMANDS!$F$2:$F$25,0),FALSE)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X218" s="29">
        <f>HLOOKUP(REG_TRA_DEMANDS!X$3,'BY-Demands'!$J$5:$AK$14,MATCH($E218,'BY-Demands'!$I$5:$I$14,0),FALSE)*HLOOKUP(REG_TRA_DEMANDS!$F218,DEMANDS!$H$2:$CL$25,MATCH($E218,DEMANDS!$F$2:$F$25,0),FALSE)/HLOOKUP(2018,DEMANDS!$H$2:$CL$25,MATCH($E218,DEMANDS!$F$2:$F$25,0),FALSE)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Y218" s="29">
        <f>HLOOKUP(REG_TRA_DEMANDS!Y$3,'BY-Demands'!$J$5:$AK$14,MATCH($E218,'BY-Demands'!$I$5:$I$14,0),FALSE)*HLOOKUP(REG_TRA_DEMANDS!$F218,DEMANDS!$H$2:$CL$25,MATCH($E218,DEMANDS!$F$2:$F$25,0),FALSE)/HLOOKUP(2018,DEMANDS!$H$2:$CL$25,MATCH($E218,DEMANDS!$F$2:$F$25,0),FALSE)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Z218" s="29">
        <f>HLOOKUP(REG_TRA_DEMANDS!Z$3,'BY-Demands'!$J$5:$AK$14,MATCH($E218,'BY-Demands'!$I$5:$I$14,0),FALSE)*HLOOKUP(REG_TRA_DEMANDS!$F218,DEMANDS!$H$2:$CL$25,MATCH($E218,DEMANDS!$F$2:$F$25,0),FALSE)/HLOOKUP(2018,DEMANDS!$H$2:$CL$25,MATCH($E218,DEMANDS!$F$2:$F$25,0),FALSE)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A218" s="29">
        <f>HLOOKUP(REG_TRA_DEMANDS!AA$3,'BY-Demands'!$J$5:$AK$14,MATCH($E218,'BY-Demands'!$I$5:$I$14,0),FALSE)*HLOOKUP(REG_TRA_DEMANDS!$F218,DEMANDS!$H$2:$CL$25,MATCH($E218,DEMANDS!$F$2:$F$25,0),FALSE)/HLOOKUP(2018,DEMANDS!$H$2:$CL$25,MATCH($E218,DEMANDS!$F$2:$F$25,0),FALSE)</f>
        <v>9.2704554615074527E-5</v>
      </c>
      <c r="AB218" s="29">
        <f>HLOOKUP(REG_TRA_DEMANDS!AB$3,'BY-Demands'!$J$5:$AK$14,MATCH($E218,'BY-Demands'!$I$5:$I$14,0),FALSE)*HLOOKUP(REG_TRA_DEMANDS!$F218,DEMANDS!$H$2:$CL$25,MATCH($E218,DEMANDS!$F$2:$F$25,0),FALSE)/HLOOKUP(2018,DEMANDS!$H$2:$CL$25,MATCH($E218,DEMANDS!$F$2:$F$25,0),FALSE)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C218" s="29">
        <f>HLOOKUP(REG_TRA_DEMANDS!AC$3,'BY-Demands'!$J$5:$AK$14,MATCH($E218,'BY-Demands'!$I$5:$I$14,0),FALSE)*HLOOKUP(REG_TRA_DEMANDS!$F218,DEMANDS!$H$2:$CL$25,MATCH($E218,DEMANDS!$F$2:$F$25,0),FALSE)/HLOOKUP(2018,DEMANDS!$H$2:$CL$25,MATCH($E218,DEMANDS!$F$2:$F$25,0),FALSE)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D218" s="29">
        <f>HLOOKUP(REG_TRA_DEMANDS!AD$3,'BY-Demands'!$J$5:$AK$14,MATCH($E218,'BY-Demands'!$I$5:$I$14,0),FALSE)*HLOOKUP(REG_TRA_DEMANDS!$F218,DEMANDS!$H$2:$CL$25,MATCH($E218,DEMANDS!$F$2:$F$25,0),FALSE)/HLOOKUP(2018,DEMANDS!$H$2:$CL$25,MATCH($E218,DEMANDS!$F$2:$F$25,0),FALSE)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E218" s="29">
        <f>HLOOKUP(REG_TRA_DEMANDS!AE$3,'BY-Demands'!$J$5:$AK$14,MATCH($E218,'BY-Demands'!$I$5:$I$14,0),FALSE)*HLOOKUP(REG_TRA_DEMANDS!$F218,DEMANDS!$H$2:$CL$25,MATCH($E218,DEMANDS!$F$2:$F$25,0),FALSE)/HLOOKUP(2018,DEMANDS!$H$2:$CL$25,MATCH($E218,DEMANDS!$F$2:$F$25,0),FALSE)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F218" s="29">
        <f>HLOOKUP(REG_TRA_DEMANDS!AF$3,'BY-Demands'!$J$5:$AK$14,MATCH($E218,'BY-Demands'!$I$5:$I$14,0),FALSE)*HLOOKUP(REG_TRA_DEMANDS!$F218,DEMANDS!$H$2:$CL$25,MATCH($E218,DEMANDS!$F$2:$F$25,0),FALSE)/HLOOKUP(2018,DEMANDS!$H$2:$CL$25,MATCH($E218,DEMANDS!$F$2:$F$25,0),FALSE)</f>
        <v>0</v>
      </c>
    </row>
    <row r="219" spans="4:32" x14ac:dyDescent="0.25">
      <c r="D219" s="1" t="s">
        <v>8</v>
      </c>
      <c r="E219" s="1" t="str">
        <f>DEMANDS!$F$24</f>
        <v>TAVIDOM</v>
      </c>
      <c r="F219" s="1">
        <v>2070</v>
      </c>
      <c r="G219" s="8">
        <f>HLOOKUP(REG_TRA_DEMANDS!G$3,'BY-Demands'!$J$5:$AK$14,MATCH($E219,'BY-Demands'!$I$5:$I$14,0),FALSE)*HLOOKUP(REG_TRA_DEMANDS!$F219,DEMANDS!$H$2:$CL$25,MATCH($E219,DEMANDS!$F$2:$F$25,0),FALSE)/HLOOKUP(2018,DEMANDS!$H$2:$CL$25,MATCH($E219,DEMANDS!$F$2:$F$25,0),FALSE)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H219" s="9">
        <f>HLOOKUP(REG_TRA_DEMANDS!H$3,'BY-Demands'!$J$5:$AK$14,MATCH($E219,'BY-Demands'!$I$5:$I$14,0),FALSE)*HLOOKUP(REG_TRA_DEMANDS!$F219,DEMANDS!$H$2:$CL$25,MATCH($E219,DEMANDS!$F$2:$F$25,0),FALSE)/HLOOKUP(2018,DEMANDS!$H$2:$CL$25,MATCH($E219,DEMANDS!$F$2:$F$25,0),FALSE)</f>
        <v>0.13395677260860595</v>
      </c>
      <c r="I219" s="30">
        <f>HLOOKUP(REG_TRA_DEMANDS!I$3,'BY-Demands'!$J$5:$AK$14,MATCH($E219,'BY-Demands'!$I$5:$I$14,0),FALSE)*HLOOKUP(REG_TRA_DEMANDS!$F219,DEMANDS!$H$2:$CL$25,MATCH($E219,DEMANDS!$F$2:$F$25,0),FALSE)/HLOOKUP(2018,DEMANDS!$H$2:$CL$25,MATCH($E219,DEMANDS!$F$2:$F$25,0),FALSE)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J219" s="30">
        <f>HLOOKUP(REG_TRA_DEMANDS!J$3,'BY-Demands'!$J$5:$AK$14,MATCH($E219,'BY-Demands'!$I$5:$I$14,0),FALSE)*HLOOKUP(REG_TRA_DEMANDS!$F219,DEMANDS!$H$2:$CL$25,MATCH($E219,DEMANDS!$F$2:$F$25,0),FALSE)/HLOOKUP(2018,DEMANDS!$H$2:$CL$25,MATCH($E219,DEMANDS!$F$2:$F$25,0),FALSE)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K219" s="30">
        <f>HLOOKUP(REG_TRA_DEMANDS!K$3,'BY-Demands'!$J$5:$AK$14,MATCH($E219,'BY-Demands'!$I$5:$I$14,0),FALSE)*HLOOKUP(REG_TRA_DEMANDS!$F219,DEMANDS!$H$2:$CL$25,MATCH($E219,DEMANDS!$F$2:$F$25,0),FALSE)/HLOOKUP(2018,DEMANDS!$H$2:$CL$25,MATCH($E219,DEMANDS!$F$2:$F$25,0),FALSE)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L219" s="30">
        <f>HLOOKUP(REG_TRA_DEMANDS!L$3,'BY-Demands'!$J$5:$AK$14,MATCH($E219,'BY-Demands'!$I$5:$I$14,0),FALSE)*HLOOKUP(REG_TRA_DEMANDS!$F219,DEMANDS!$H$2:$CL$25,MATCH($E219,DEMANDS!$F$2:$F$25,0),FALSE)/HLOOKUP(2018,DEMANDS!$H$2:$CL$25,MATCH($E219,DEMANDS!$F$2:$F$25,0),FALSE)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M219" s="30">
        <f>HLOOKUP(REG_TRA_DEMANDS!M$3,'BY-Demands'!$J$5:$AK$14,MATCH($E219,'BY-Demands'!$I$5:$I$14,0),FALSE)*HLOOKUP(REG_TRA_DEMANDS!$F219,DEMANDS!$H$2:$CL$25,MATCH($E219,DEMANDS!$F$2:$F$25,0),FALSE)/HLOOKUP(2018,DEMANDS!$H$2:$CL$25,MATCH($E219,DEMANDS!$F$2:$F$25,0),FALSE)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N219" s="30">
        <f>HLOOKUP(REG_TRA_DEMANDS!N$3,'BY-Demands'!$J$5:$AK$14,MATCH($E219,'BY-Demands'!$I$5:$I$14,0),FALSE)*HLOOKUP(REG_TRA_DEMANDS!$F219,DEMANDS!$H$2:$CL$25,MATCH($E219,DEMANDS!$F$2:$F$25,0),FALSE)/HLOOKUP(2018,DEMANDS!$H$2:$CL$25,MATCH($E219,DEMANDS!$F$2:$F$25,0),FALSE)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O219" s="30">
        <f>HLOOKUP(REG_TRA_DEMANDS!O$3,'BY-Demands'!$J$5:$AK$14,MATCH($E219,'BY-Demands'!$I$5:$I$14,0),FALSE)*HLOOKUP(REG_TRA_DEMANDS!$F219,DEMANDS!$H$2:$CL$25,MATCH($E219,DEMANDS!$F$2:$F$25,0),FALSE)/HLOOKUP(2018,DEMANDS!$H$2:$CL$25,MATCH($E219,DEMANDS!$F$2:$F$25,0),FALSE)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P219" s="30">
        <f>HLOOKUP(REG_TRA_DEMANDS!P$3,'BY-Demands'!$J$5:$AK$14,MATCH($E219,'BY-Demands'!$I$5:$I$14,0),FALSE)*HLOOKUP(REG_TRA_DEMANDS!$F219,DEMANDS!$H$2:$CL$25,MATCH($E219,DEMANDS!$F$2:$F$25,0),FALSE)/HLOOKUP(2018,DEMANDS!$H$2:$CL$25,MATCH($E219,DEMANDS!$F$2:$F$25,0),FALSE)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Q219" s="30">
        <f>HLOOKUP(REG_TRA_DEMANDS!Q$3,'BY-Demands'!$J$5:$AK$14,MATCH($E219,'BY-Demands'!$I$5:$I$14,0),FALSE)*HLOOKUP(REG_TRA_DEMANDS!$F219,DEMANDS!$H$2:$CL$25,MATCH($E219,DEMANDS!$F$2:$F$25,0),FALSE)/HLOOKUP(2018,DEMANDS!$H$2:$CL$25,MATCH($E219,DEMANDS!$F$2:$F$25,0),FALSE)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R219" s="30">
        <f>HLOOKUP(REG_TRA_DEMANDS!R$3,'BY-Demands'!$J$5:$AK$14,MATCH($E219,'BY-Demands'!$I$5:$I$14,0),FALSE)*HLOOKUP(REG_TRA_DEMANDS!$F219,DEMANDS!$H$2:$CL$25,MATCH($E219,DEMANDS!$F$2:$F$25,0),FALSE)/HLOOKUP(2018,DEMANDS!$H$2:$CL$25,MATCH($E219,DEMANDS!$F$2:$F$25,0),FALSE)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S219" s="9">
        <f>HLOOKUP(REG_TRA_DEMANDS!S$3,'BY-Demands'!$J$5:$AK$14,MATCH($E219,'BY-Demands'!$I$5:$I$14,0),FALSE)*HLOOKUP(REG_TRA_DEMANDS!$F219,DEMANDS!$H$2:$CL$25,MATCH($E219,DEMANDS!$F$2:$F$25,0),FALSE)/HLOOKUP(2018,DEMANDS!$H$2:$CL$25,MATCH($E219,DEMANDS!$F$2:$F$25,0),FALSE)</f>
        <v>4.6779068407982807E-2</v>
      </c>
      <c r="T219" s="9">
        <f>HLOOKUP(REG_TRA_DEMANDS!T$3,'BY-Demands'!$J$5:$AK$14,MATCH($E219,'BY-Demands'!$I$5:$I$14,0),FALSE)*HLOOKUP(REG_TRA_DEMANDS!$F219,DEMANDS!$H$2:$CL$25,MATCH($E219,DEMANDS!$F$2:$F$25,0),FALSE)/HLOOKUP(2018,DEMANDS!$H$2:$CL$25,MATCH($E219,DEMANDS!$F$2:$F$25,0),FALSE)</f>
        <v>4.6352277307537207E-4</v>
      </c>
      <c r="U219" s="9">
        <f>HLOOKUP(REG_TRA_DEMANDS!U$3,'BY-Demands'!$J$5:$AK$14,MATCH($E219,'BY-Demands'!$I$5:$I$14,0),FALSE)*HLOOKUP(REG_TRA_DEMANDS!$F219,DEMANDS!$H$2:$CL$25,MATCH($E219,DEMANDS!$F$2:$F$25,0),FALSE)/HLOOKUP(2018,DEMANDS!$H$2:$CL$25,MATCH($E219,DEMANDS!$F$2:$F$25,0),FALSE)</f>
        <v>4.6529102661710439E-2</v>
      </c>
      <c r="V219" s="30">
        <f>HLOOKUP(REG_TRA_DEMANDS!V$3,'BY-Demands'!$J$5:$AK$14,MATCH($E219,'BY-Demands'!$I$5:$I$14,0),FALSE)*HLOOKUP(REG_TRA_DEMANDS!$F219,DEMANDS!$H$2:$CL$25,MATCH($E219,DEMANDS!$F$2:$F$25,0),FALSE)/HLOOKUP(2018,DEMANDS!$H$2:$CL$25,MATCH($E219,DEMANDS!$F$2:$F$25,0),FALSE)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W219" s="30">
        <f>HLOOKUP(REG_TRA_DEMANDS!W$3,'BY-Demands'!$J$5:$AK$14,MATCH($E219,'BY-Demands'!$I$5:$I$14,0),FALSE)*HLOOKUP(REG_TRA_DEMANDS!$F219,DEMANDS!$H$2:$CL$25,MATCH($E219,DEMANDS!$F$2:$F$25,0),FALSE)/HLOOKUP(2018,DEMANDS!$H$2:$CL$25,MATCH($E219,DEMANDS!$F$2:$F$25,0),FALSE)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X219" s="30">
        <f>HLOOKUP(REG_TRA_DEMANDS!X$3,'BY-Demands'!$J$5:$AK$14,MATCH($E219,'BY-Demands'!$I$5:$I$14,0),FALSE)*HLOOKUP(REG_TRA_DEMANDS!$F219,DEMANDS!$H$2:$CL$25,MATCH($E219,DEMANDS!$F$2:$F$25,0),FALSE)/HLOOKUP(2018,DEMANDS!$H$2:$CL$25,MATCH($E219,DEMANDS!$F$2:$F$25,0),FALSE)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Y219" s="30">
        <f>HLOOKUP(REG_TRA_DEMANDS!Y$3,'BY-Demands'!$J$5:$AK$14,MATCH($E219,'BY-Demands'!$I$5:$I$14,0),FALSE)*HLOOKUP(REG_TRA_DEMANDS!$F219,DEMANDS!$H$2:$CL$25,MATCH($E219,DEMANDS!$F$2:$F$25,0),FALSE)/HLOOKUP(2018,DEMANDS!$H$2:$CL$25,MATCH($E219,DEMANDS!$F$2:$F$25,0),FALSE)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Z219" s="30">
        <f>HLOOKUP(REG_TRA_DEMANDS!Z$3,'BY-Demands'!$J$5:$AK$14,MATCH($E219,'BY-Demands'!$I$5:$I$14,0),FALSE)*HLOOKUP(REG_TRA_DEMANDS!$F219,DEMANDS!$H$2:$CL$25,MATCH($E219,DEMANDS!$F$2:$F$25,0),FALSE)/HLOOKUP(2018,DEMANDS!$H$2:$CL$25,MATCH($E219,DEMANDS!$F$2:$F$25,0),FALSE)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A219" s="30">
        <f>HLOOKUP(REG_TRA_DEMANDS!AA$3,'BY-Demands'!$J$5:$AK$14,MATCH($E219,'BY-Demands'!$I$5:$I$14,0),FALSE)*HLOOKUP(REG_TRA_DEMANDS!$F219,DEMANDS!$H$2:$CL$25,MATCH($E219,DEMANDS!$F$2:$F$25,0),FALSE)/HLOOKUP(2018,DEMANDS!$H$2:$CL$25,MATCH($E219,DEMANDS!$F$2:$F$25,0),FALSE)</f>
        <v>9.2704554615074527E-5</v>
      </c>
      <c r="AB219" s="30">
        <f>HLOOKUP(REG_TRA_DEMANDS!AB$3,'BY-Demands'!$J$5:$AK$14,MATCH($E219,'BY-Demands'!$I$5:$I$14,0),FALSE)*HLOOKUP(REG_TRA_DEMANDS!$F219,DEMANDS!$H$2:$CL$25,MATCH($E219,DEMANDS!$F$2:$F$25,0),FALSE)/HLOOKUP(2018,DEMANDS!$H$2:$CL$25,MATCH($E219,DEMANDS!$F$2:$F$25,0),FALSE)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C219" s="30">
        <f>HLOOKUP(REG_TRA_DEMANDS!AC$3,'BY-Demands'!$J$5:$AK$14,MATCH($E219,'BY-Demands'!$I$5:$I$14,0),FALSE)*HLOOKUP(REG_TRA_DEMANDS!$F219,DEMANDS!$H$2:$CL$25,MATCH($E219,DEMANDS!$F$2:$F$25,0),FALSE)/HLOOKUP(2018,DEMANDS!$H$2:$CL$25,MATCH($E219,DEMANDS!$F$2:$F$25,0),FALSE)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D219" s="30">
        <f>HLOOKUP(REG_TRA_DEMANDS!AD$3,'BY-Demands'!$J$5:$AK$14,MATCH($E219,'BY-Demands'!$I$5:$I$14,0),FALSE)*HLOOKUP(REG_TRA_DEMANDS!$F219,DEMANDS!$H$2:$CL$25,MATCH($E219,DEMANDS!$F$2:$F$25,0),FALSE)/HLOOKUP(2018,DEMANDS!$H$2:$CL$25,MATCH($E219,DEMANDS!$F$2:$F$25,0),FALSE)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E219" s="30">
        <f>HLOOKUP(REG_TRA_DEMANDS!AE$3,'BY-Demands'!$J$5:$AK$14,MATCH($E219,'BY-Demands'!$I$5:$I$14,0),FALSE)*HLOOKUP(REG_TRA_DEMANDS!$F219,DEMANDS!$H$2:$CL$25,MATCH($E219,DEMANDS!$F$2:$F$25,0),FALSE)/HLOOKUP(2018,DEMANDS!$H$2:$CL$25,MATCH($E219,DEMANDS!$F$2:$F$25,0),FALSE)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F219" s="30">
        <f>HLOOKUP(REG_TRA_DEMANDS!AF$3,'BY-Demands'!$J$5:$AK$14,MATCH($E219,'BY-Demands'!$I$5:$I$14,0),FALSE)*HLOOKUP(REG_TRA_DEMANDS!$F219,DEMANDS!$H$2:$CL$25,MATCH($E219,DEMANDS!$F$2:$F$25,0),FALSE)/HLOOKUP(2018,DEMANDS!$H$2:$CL$25,MATCH($E219,DEMANDS!$F$2:$F$25,0),FALSE)</f>
        <v>0</v>
      </c>
    </row>
    <row r="220" spans="4:32" x14ac:dyDescent="0.25">
      <c r="D220" s="11" t="s">
        <v>8</v>
      </c>
      <c r="E220" s="11" t="str">
        <f>DEMANDS!$F$25</f>
        <v>TAVIINT</v>
      </c>
      <c r="F220" s="11">
        <v>2020</v>
      </c>
      <c r="G220" s="11">
        <f>HLOOKUP(REG_TRA_DEMANDS!G$3,'BY-Demands'!$J$5:$AK$14,MATCH($E220,'BY-Demands'!$I$5:$I$14,0),FALSE)*HLOOKUP(REG_TRA_DEMANDS!$F220,DEMANDS!$H$2:$CL$25,MATCH($E220,DEMANDS!$F$2:$F$25,0),FALSE)/HLOOKUP(2018,DEMANDS!$H$2:$CL$25,MATCH($E220,DEMANDS!$F$2:$F$25,0),FALSE)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H220" s="12">
        <f>HLOOKUP(REG_TRA_DEMANDS!H$3,'BY-Demands'!$J$5:$AK$14,MATCH($E220,'BY-Demands'!$I$5:$I$14,0),FALSE)*HLOOKUP(REG_TRA_DEMANDS!$F220,DEMANDS!$H$2:$CL$25,MATCH($E220,DEMANDS!$F$2:$F$25,0),FALSE)/HLOOKUP(2018,DEMANDS!$H$2:$CL$25,MATCH($E220,DEMANDS!$F$2:$F$25,0),FALSE)</f>
        <v>41.184477806263274</v>
      </c>
      <c r="I220" s="31">
        <f>HLOOKUP(REG_TRA_DEMANDS!I$3,'BY-Demands'!$J$5:$AK$14,MATCH($E220,'BY-Demands'!$I$5:$I$14,0),FALSE)*HLOOKUP(REG_TRA_DEMANDS!$F220,DEMANDS!$H$2:$CL$25,MATCH($E220,DEMANDS!$F$2:$F$25,0),FALSE)/HLOOKUP(2018,DEMANDS!$H$2:$CL$25,MATCH($E220,DEMANDS!$F$2:$F$25,0),FALSE)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J220" s="31">
        <f>HLOOKUP(REG_TRA_DEMANDS!J$3,'BY-Demands'!$J$5:$AK$14,MATCH($E220,'BY-Demands'!$I$5:$I$14,0),FALSE)*HLOOKUP(REG_TRA_DEMANDS!$F220,DEMANDS!$H$2:$CL$25,MATCH($E220,DEMANDS!$F$2:$F$25,0),FALSE)/HLOOKUP(2018,DEMANDS!$H$2:$CL$25,MATCH($E220,DEMANDS!$F$2:$F$25,0),FALSE)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K220" s="31">
        <f>HLOOKUP(REG_TRA_DEMANDS!K$3,'BY-Demands'!$J$5:$AK$14,MATCH($E220,'BY-Demands'!$I$5:$I$14,0),FALSE)*HLOOKUP(REG_TRA_DEMANDS!$F220,DEMANDS!$H$2:$CL$25,MATCH($E220,DEMANDS!$F$2:$F$25,0),FALSE)/HLOOKUP(2018,DEMANDS!$H$2:$CL$25,MATCH($E220,DEMANDS!$F$2:$F$25,0),FALSE)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L220" s="31">
        <f>HLOOKUP(REG_TRA_DEMANDS!L$3,'BY-Demands'!$J$5:$AK$14,MATCH($E220,'BY-Demands'!$I$5:$I$14,0),FALSE)*HLOOKUP(REG_TRA_DEMANDS!$F220,DEMANDS!$H$2:$CL$25,MATCH($E220,DEMANDS!$F$2:$F$25,0),FALSE)/HLOOKUP(2018,DEMANDS!$H$2:$CL$25,MATCH($E220,DEMANDS!$F$2:$F$25,0),FALSE)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M220" s="31">
        <f>HLOOKUP(REG_TRA_DEMANDS!M$3,'BY-Demands'!$J$5:$AK$14,MATCH($E220,'BY-Demands'!$I$5:$I$14,0),FALSE)*HLOOKUP(REG_TRA_DEMANDS!$F220,DEMANDS!$H$2:$CL$25,MATCH($E220,DEMANDS!$F$2:$F$25,0),FALSE)/HLOOKUP(2018,DEMANDS!$H$2:$CL$25,MATCH($E220,DEMANDS!$F$2:$F$25,0),FALSE)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N220" s="31">
        <f>HLOOKUP(REG_TRA_DEMANDS!N$3,'BY-Demands'!$J$5:$AK$14,MATCH($E220,'BY-Demands'!$I$5:$I$14,0),FALSE)*HLOOKUP(REG_TRA_DEMANDS!$F220,DEMANDS!$H$2:$CL$25,MATCH($E220,DEMANDS!$F$2:$F$25,0),FALSE)/HLOOKUP(2018,DEMANDS!$H$2:$CL$25,MATCH($E220,DEMANDS!$F$2:$F$25,0),FALSE)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O220" s="31">
        <f>HLOOKUP(REG_TRA_DEMANDS!O$3,'BY-Demands'!$J$5:$AK$14,MATCH($E220,'BY-Demands'!$I$5:$I$14,0),FALSE)*HLOOKUP(REG_TRA_DEMANDS!$F220,DEMANDS!$H$2:$CL$25,MATCH($E220,DEMANDS!$F$2:$F$25,0),FALSE)/HLOOKUP(2018,DEMANDS!$H$2:$CL$25,MATCH($E220,DEMANDS!$F$2:$F$25,0),FALSE)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P220" s="31">
        <f>HLOOKUP(REG_TRA_DEMANDS!P$3,'BY-Demands'!$J$5:$AK$14,MATCH($E220,'BY-Demands'!$I$5:$I$14,0),FALSE)*HLOOKUP(REG_TRA_DEMANDS!$F220,DEMANDS!$H$2:$CL$25,MATCH($E220,DEMANDS!$F$2:$F$25,0),FALSE)/HLOOKUP(2018,DEMANDS!$H$2:$CL$25,MATCH($E220,DEMANDS!$F$2:$F$25,0),FALSE)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Q220" s="31">
        <f>HLOOKUP(REG_TRA_DEMANDS!Q$3,'BY-Demands'!$J$5:$AK$14,MATCH($E220,'BY-Demands'!$I$5:$I$14,0),FALSE)*HLOOKUP(REG_TRA_DEMANDS!$F220,DEMANDS!$H$2:$CL$25,MATCH($E220,DEMANDS!$F$2:$F$25,0),FALSE)/HLOOKUP(2018,DEMANDS!$H$2:$CL$25,MATCH($E220,DEMANDS!$F$2:$F$25,0),FALSE)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R220" s="31">
        <f>HLOOKUP(REG_TRA_DEMANDS!R$3,'BY-Demands'!$J$5:$AK$14,MATCH($E220,'BY-Demands'!$I$5:$I$14,0),FALSE)*HLOOKUP(REG_TRA_DEMANDS!$F220,DEMANDS!$H$2:$CL$25,MATCH($E220,DEMANDS!$F$2:$F$25,0),FALSE)/HLOOKUP(2018,DEMANDS!$H$2:$CL$25,MATCH($E220,DEMANDS!$F$2:$F$25,0),FALSE)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S220" s="12">
        <f>HLOOKUP(REG_TRA_DEMANDS!S$3,'BY-Demands'!$J$5:$AK$14,MATCH($E220,'BY-Demands'!$I$5:$I$14,0),FALSE)*HLOOKUP(REG_TRA_DEMANDS!$F220,DEMANDS!$H$2:$CL$25,MATCH($E220,DEMANDS!$F$2:$F$25,0),FALSE)/HLOOKUP(2018,DEMANDS!$H$2:$CL$25,MATCH($E220,DEMANDS!$F$2:$F$25,0),FALSE)</f>
        <v>2.4385793540260186</v>
      </c>
      <c r="T220" s="12">
        <f>HLOOKUP(REG_TRA_DEMANDS!T$3,'BY-Demands'!$J$5:$AK$14,MATCH($E220,'BY-Demands'!$I$5:$I$14,0),FALSE)*HLOOKUP(REG_TRA_DEMANDS!$F220,DEMANDS!$H$2:$CL$25,MATCH($E220,DEMANDS!$F$2:$F$25,0),FALSE)/HLOOKUP(2018,DEMANDS!$H$2:$CL$25,MATCH($E220,DEMANDS!$F$2:$F$25,0),FALSE)</f>
        <v>2.2547565653239303</v>
      </c>
      <c r="U220" s="12">
        <f>HLOOKUP(REG_TRA_DEMANDS!U$3,'BY-Demands'!$J$5:$AK$14,MATCH($E220,'BY-Demands'!$I$5:$I$14,0),FALSE)*HLOOKUP(REG_TRA_DEMANDS!$F220,DEMANDS!$H$2:$CL$25,MATCH($E220,DEMANDS!$F$2:$F$25,0),FALSE)/HLOOKUP(2018,DEMANDS!$H$2:$CL$25,MATCH($E220,DEMANDS!$F$2:$F$25,0),FALSE)</f>
        <v>0.24571396736982151</v>
      </c>
      <c r="V220" s="31">
        <f>HLOOKUP(REG_TRA_DEMANDS!V$3,'BY-Demands'!$J$5:$AK$14,MATCH($E220,'BY-Demands'!$I$5:$I$14,0),FALSE)*HLOOKUP(REG_TRA_DEMANDS!$F220,DEMANDS!$H$2:$CL$25,MATCH($E220,DEMANDS!$F$2:$F$25,0),FALSE)/HLOOKUP(2018,DEMANDS!$H$2:$CL$25,MATCH($E220,DEMANDS!$F$2:$F$25,0),FALSE)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W220" s="31">
        <f>HLOOKUP(REG_TRA_DEMANDS!W$3,'BY-Demands'!$J$5:$AK$14,MATCH($E220,'BY-Demands'!$I$5:$I$14,0),FALSE)*HLOOKUP(REG_TRA_DEMANDS!$F220,DEMANDS!$H$2:$CL$25,MATCH($E220,DEMANDS!$F$2:$F$25,0),FALSE)/HLOOKUP(2018,DEMANDS!$H$2:$CL$25,MATCH($E220,DEMANDS!$F$2:$F$25,0),FALSE)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X220" s="31">
        <f>HLOOKUP(REG_TRA_DEMANDS!X$3,'BY-Demands'!$J$5:$AK$14,MATCH($E220,'BY-Demands'!$I$5:$I$14,0),FALSE)*HLOOKUP(REG_TRA_DEMANDS!$F220,DEMANDS!$H$2:$CL$25,MATCH($E220,DEMANDS!$F$2:$F$25,0),FALSE)/HLOOKUP(2018,DEMANDS!$H$2:$CL$25,MATCH($E220,DEMANDS!$F$2:$F$25,0),FALSE)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Y220" s="31">
        <f>HLOOKUP(REG_TRA_DEMANDS!Y$3,'BY-Demands'!$J$5:$AK$14,MATCH($E220,'BY-Demands'!$I$5:$I$14,0),FALSE)*HLOOKUP(REG_TRA_DEMANDS!$F220,DEMANDS!$H$2:$CL$25,MATCH($E220,DEMANDS!$F$2:$F$25,0),FALSE)/HLOOKUP(2018,DEMANDS!$H$2:$CL$25,MATCH($E220,DEMANDS!$F$2:$F$25,0),FALSE)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Z220" s="31">
        <f>HLOOKUP(REG_TRA_DEMANDS!Z$3,'BY-Demands'!$J$5:$AK$14,MATCH($E220,'BY-Demands'!$I$5:$I$14,0),FALSE)*HLOOKUP(REG_TRA_DEMANDS!$F220,DEMANDS!$H$2:$CL$25,MATCH($E220,DEMANDS!$F$2:$F$25,0),FALSE)/HLOOKUP(2018,DEMANDS!$H$2:$CL$25,MATCH($E220,DEMANDS!$F$2:$F$25,0),FALSE)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A220" s="12">
        <f>HLOOKUP(REG_TRA_DEMANDS!AA$3,'BY-Demands'!$J$5:$AK$14,MATCH($E220,'BY-Demands'!$I$5:$I$14,0),FALSE)*HLOOKUP(REG_TRA_DEMANDS!$F220,DEMANDS!$H$2:$CL$25,MATCH($E220,DEMANDS!$F$2:$F$25,0),FALSE)/HLOOKUP(2018,DEMANDS!$H$2:$CL$25,MATCH($E220,DEMANDS!$F$2:$F$25,0),FALSE)</f>
        <v>0.70149337318584271</v>
      </c>
      <c r="AB220" s="31">
        <f>HLOOKUP(REG_TRA_DEMANDS!AB$3,'BY-Demands'!$J$5:$AK$14,MATCH($E220,'BY-Demands'!$I$5:$I$14,0),FALSE)*HLOOKUP(REG_TRA_DEMANDS!$F220,DEMANDS!$H$2:$CL$25,MATCH($E220,DEMANDS!$F$2:$F$25,0),FALSE)/HLOOKUP(2018,DEMANDS!$H$2:$CL$25,MATCH($E220,DEMANDS!$F$2:$F$25,0),FALSE)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C220" s="31">
        <f>HLOOKUP(REG_TRA_DEMANDS!AC$3,'BY-Demands'!$J$5:$AK$14,MATCH($E220,'BY-Demands'!$I$5:$I$14,0),FALSE)*HLOOKUP(REG_TRA_DEMANDS!$F220,DEMANDS!$H$2:$CL$25,MATCH($E220,DEMANDS!$F$2:$F$25,0),FALSE)/HLOOKUP(2018,DEMANDS!$H$2:$CL$25,MATCH($E220,DEMANDS!$F$2:$F$25,0),FALSE)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D220" s="31">
        <f>HLOOKUP(REG_TRA_DEMANDS!AD$3,'BY-Demands'!$J$5:$AK$14,MATCH($E220,'BY-Demands'!$I$5:$I$14,0),FALSE)*HLOOKUP(REG_TRA_DEMANDS!$F220,DEMANDS!$H$2:$CL$25,MATCH($E220,DEMANDS!$F$2:$F$25,0),FALSE)/HLOOKUP(2018,DEMANDS!$H$2:$CL$25,MATCH($E220,DEMANDS!$F$2:$F$25,0),FALSE)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E220" s="31">
        <f>HLOOKUP(REG_TRA_DEMANDS!AE$3,'BY-Demands'!$J$5:$AK$14,MATCH($E220,'BY-Demands'!$I$5:$I$14,0),FALSE)*HLOOKUP(REG_TRA_DEMANDS!$F220,DEMANDS!$H$2:$CL$25,MATCH($E220,DEMANDS!$F$2:$F$25,0),FALSE)/HLOOKUP(2018,DEMANDS!$H$2:$CL$25,MATCH($E220,DEMANDS!$F$2:$F$25,0),FALSE)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F220" s="31">
        <f>HLOOKUP(REG_TRA_DEMANDS!AF$3,'BY-Demands'!$J$5:$AK$14,MATCH($E220,'BY-Demands'!$I$5:$I$14,0),FALSE)*HLOOKUP(REG_TRA_DEMANDS!$F220,DEMANDS!$H$2:$CL$25,MATCH($E220,DEMANDS!$F$2:$F$25,0),FALSE)/HLOOKUP(2018,DEMANDS!$H$2:$CL$25,MATCH($E220,DEMANDS!$F$2:$F$25,0),FALSE)</f>
        <v>0</v>
      </c>
    </row>
    <row r="221" spans="4:32" x14ac:dyDescent="0.25">
      <c r="D221" s="1" t="s">
        <v>8</v>
      </c>
      <c r="E221" s="1" t="str">
        <f>DEMANDS!$F$25</f>
        <v>TAVIINT</v>
      </c>
      <c r="F221" s="1">
        <v>2021</v>
      </c>
      <c r="G221" s="29">
        <f>HLOOKUP(REG_TRA_DEMANDS!G$3,'BY-Demands'!$J$5:$AK$14,MATCH($E221,'BY-Demands'!$I$5:$I$14,0),FALSE)*HLOOKUP(REG_TRA_DEMANDS!$F221,DEMANDS!$H$2:$CL$25,MATCH($E221,DEMANDS!$F$2:$F$25,0),FALSE)/HLOOKUP(2018,DEMANDS!$H$2:$CL$25,MATCH($E221,DEMANDS!$F$2:$F$25,0),FALSE)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H221" s="10">
        <f>HLOOKUP(REG_TRA_DEMANDS!H$3,'BY-Demands'!$J$5:$AK$14,MATCH($E221,'BY-Demands'!$I$5:$I$14,0),FALSE)*HLOOKUP(REG_TRA_DEMANDS!$F221,DEMANDS!$H$2:$CL$25,MATCH($E221,DEMANDS!$F$2:$F$25,0),FALSE)/HLOOKUP(2018,DEMANDS!$H$2:$CL$25,MATCH($E221,DEMANDS!$F$2:$F$25,0),FALSE)</f>
        <v>41.79672788585475</v>
      </c>
      <c r="I221" s="29">
        <f>HLOOKUP(REG_TRA_DEMANDS!I$3,'BY-Demands'!$J$5:$AK$14,MATCH($E221,'BY-Demands'!$I$5:$I$14,0),FALSE)*HLOOKUP(REG_TRA_DEMANDS!$F221,DEMANDS!$H$2:$CL$25,MATCH($E221,DEMANDS!$F$2:$F$25,0),FALSE)/HLOOKUP(2018,DEMANDS!$H$2:$CL$25,MATCH($E221,DEMANDS!$F$2:$F$25,0),FALSE)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J221" s="29">
        <f>HLOOKUP(REG_TRA_DEMANDS!J$3,'BY-Demands'!$J$5:$AK$14,MATCH($E221,'BY-Demands'!$I$5:$I$14,0),FALSE)*HLOOKUP(REG_TRA_DEMANDS!$F221,DEMANDS!$H$2:$CL$25,MATCH($E221,DEMANDS!$F$2:$F$25,0),FALSE)/HLOOKUP(2018,DEMANDS!$H$2:$CL$25,MATCH($E221,DEMANDS!$F$2:$F$25,0),FALSE)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K221" s="29">
        <f>HLOOKUP(REG_TRA_DEMANDS!K$3,'BY-Demands'!$J$5:$AK$14,MATCH($E221,'BY-Demands'!$I$5:$I$14,0),FALSE)*HLOOKUP(REG_TRA_DEMANDS!$F221,DEMANDS!$H$2:$CL$25,MATCH($E221,DEMANDS!$F$2:$F$25,0),FALSE)/HLOOKUP(2018,DEMANDS!$H$2:$CL$25,MATCH($E221,DEMANDS!$F$2:$F$25,0),FALSE)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L221" s="29">
        <f>HLOOKUP(REG_TRA_DEMANDS!L$3,'BY-Demands'!$J$5:$AK$14,MATCH($E221,'BY-Demands'!$I$5:$I$14,0),FALSE)*HLOOKUP(REG_TRA_DEMANDS!$F221,DEMANDS!$H$2:$CL$25,MATCH($E221,DEMANDS!$F$2:$F$25,0),FALSE)/HLOOKUP(2018,DEMANDS!$H$2:$CL$25,MATCH($E221,DEMANDS!$F$2:$F$25,0),FALSE)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M221" s="29">
        <f>HLOOKUP(REG_TRA_DEMANDS!M$3,'BY-Demands'!$J$5:$AK$14,MATCH($E221,'BY-Demands'!$I$5:$I$14,0),FALSE)*HLOOKUP(REG_TRA_DEMANDS!$F221,DEMANDS!$H$2:$CL$25,MATCH($E221,DEMANDS!$F$2:$F$25,0),FALSE)/HLOOKUP(2018,DEMANDS!$H$2:$CL$25,MATCH($E221,DEMANDS!$F$2:$F$25,0),FALSE)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N221" s="29">
        <f>HLOOKUP(REG_TRA_DEMANDS!N$3,'BY-Demands'!$J$5:$AK$14,MATCH($E221,'BY-Demands'!$I$5:$I$14,0),FALSE)*HLOOKUP(REG_TRA_DEMANDS!$F221,DEMANDS!$H$2:$CL$25,MATCH($E221,DEMANDS!$F$2:$F$25,0),FALSE)/HLOOKUP(2018,DEMANDS!$H$2:$CL$25,MATCH($E221,DEMANDS!$F$2:$F$25,0),FALSE)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O221" s="29">
        <f>HLOOKUP(REG_TRA_DEMANDS!O$3,'BY-Demands'!$J$5:$AK$14,MATCH($E221,'BY-Demands'!$I$5:$I$14,0),FALSE)*HLOOKUP(REG_TRA_DEMANDS!$F221,DEMANDS!$H$2:$CL$25,MATCH($E221,DEMANDS!$F$2:$F$25,0),FALSE)/HLOOKUP(2018,DEMANDS!$H$2:$CL$25,MATCH($E221,DEMANDS!$F$2:$F$25,0),FALSE)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P221" s="29">
        <f>HLOOKUP(REG_TRA_DEMANDS!P$3,'BY-Demands'!$J$5:$AK$14,MATCH($E221,'BY-Demands'!$I$5:$I$14,0),FALSE)*HLOOKUP(REG_TRA_DEMANDS!$F221,DEMANDS!$H$2:$CL$25,MATCH($E221,DEMANDS!$F$2:$F$25,0),FALSE)/HLOOKUP(2018,DEMANDS!$H$2:$CL$25,MATCH($E221,DEMANDS!$F$2:$F$25,0),FALSE)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Q221" s="29">
        <f>HLOOKUP(REG_TRA_DEMANDS!Q$3,'BY-Demands'!$J$5:$AK$14,MATCH($E221,'BY-Demands'!$I$5:$I$14,0),FALSE)*HLOOKUP(REG_TRA_DEMANDS!$F221,DEMANDS!$H$2:$CL$25,MATCH($E221,DEMANDS!$F$2:$F$25,0),FALSE)/HLOOKUP(2018,DEMANDS!$H$2:$CL$25,MATCH($E221,DEMANDS!$F$2:$F$25,0),FALSE)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R221" s="29">
        <f>HLOOKUP(REG_TRA_DEMANDS!R$3,'BY-Demands'!$J$5:$AK$14,MATCH($E221,'BY-Demands'!$I$5:$I$14,0),FALSE)*HLOOKUP(REG_TRA_DEMANDS!$F221,DEMANDS!$H$2:$CL$25,MATCH($E221,DEMANDS!$F$2:$F$25,0),FALSE)/HLOOKUP(2018,DEMANDS!$H$2:$CL$25,MATCH($E221,DEMANDS!$F$2:$F$25,0),FALSE)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S221" s="10">
        <f>HLOOKUP(REG_TRA_DEMANDS!S$3,'BY-Demands'!$J$5:$AK$14,MATCH($E221,'BY-Demands'!$I$5:$I$14,0),FALSE)*HLOOKUP(REG_TRA_DEMANDS!$F221,DEMANDS!$H$2:$CL$25,MATCH($E221,DEMANDS!$F$2:$F$25,0),FALSE)/HLOOKUP(2018,DEMANDS!$H$2:$CL$25,MATCH($E221,DEMANDS!$F$2:$F$25,0),FALSE)</f>
        <v>2.47483137136653</v>
      </c>
      <c r="T221" s="10">
        <f>HLOOKUP(REG_TRA_DEMANDS!T$3,'BY-Demands'!$J$5:$AK$14,MATCH($E221,'BY-Demands'!$I$5:$I$14,0),FALSE)*HLOOKUP(REG_TRA_DEMANDS!$F221,DEMANDS!$H$2:$CL$25,MATCH($E221,DEMANDS!$F$2:$F$25,0),FALSE)/HLOOKUP(2018,DEMANDS!$H$2:$CL$25,MATCH($E221,DEMANDS!$F$2:$F$25,0),FALSE)</f>
        <v>2.288275865800991</v>
      </c>
      <c r="U221" s="10">
        <f>HLOOKUP(REG_TRA_DEMANDS!U$3,'BY-Demands'!$J$5:$AK$14,MATCH($E221,'BY-Demands'!$I$5:$I$14,0),FALSE)*HLOOKUP(REG_TRA_DEMANDS!$F221,DEMANDS!$H$2:$CL$25,MATCH($E221,DEMANDS!$F$2:$F$25,0),FALSE)/HLOOKUP(2018,DEMANDS!$H$2:$CL$25,MATCH($E221,DEMANDS!$F$2:$F$25,0),FALSE)</f>
        <v>0.24936676094866914</v>
      </c>
      <c r="V221" s="29">
        <f>HLOOKUP(REG_TRA_DEMANDS!V$3,'BY-Demands'!$J$5:$AK$14,MATCH($E221,'BY-Demands'!$I$5:$I$14,0),FALSE)*HLOOKUP(REG_TRA_DEMANDS!$F221,DEMANDS!$H$2:$CL$25,MATCH($E221,DEMANDS!$F$2:$F$25,0),FALSE)/HLOOKUP(2018,DEMANDS!$H$2:$CL$25,MATCH($E221,DEMANDS!$F$2:$F$25,0),FALSE)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W221" s="29">
        <f>HLOOKUP(REG_TRA_DEMANDS!W$3,'BY-Demands'!$J$5:$AK$14,MATCH($E221,'BY-Demands'!$I$5:$I$14,0),FALSE)*HLOOKUP(REG_TRA_DEMANDS!$F221,DEMANDS!$H$2:$CL$25,MATCH($E221,DEMANDS!$F$2:$F$25,0),FALSE)/HLOOKUP(2018,DEMANDS!$H$2:$CL$25,MATCH($E221,DEMANDS!$F$2:$F$25,0),FALSE)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X221" s="29">
        <f>HLOOKUP(REG_TRA_DEMANDS!X$3,'BY-Demands'!$J$5:$AK$14,MATCH($E221,'BY-Demands'!$I$5:$I$14,0),FALSE)*HLOOKUP(REG_TRA_DEMANDS!$F221,DEMANDS!$H$2:$CL$25,MATCH($E221,DEMANDS!$F$2:$F$25,0),FALSE)/HLOOKUP(2018,DEMANDS!$H$2:$CL$25,MATCH($E221,DEMANDS!$F$2:$F$25,0),FALSE)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Y221" s="29">
        <f>HLOOKUP(REG_TRA_DEMANDS!Y$3,'BY-Demands'!$J$5:$AK$14,MATCH($E221,'BY-Demands'!$I$5:$I$14,0),FALSE)*HLOOKUP(REG_TRA_DEMANDS!$F221,DEMANDS!$H$2:$CL$25,MATCH($E221,DEMANDS!$F$2:$F$25,0),FALSE)/HLOOKUP(2018,DEMANDS!$H$2:$CL$25,MATCH($E221,DEMANDS!$F$2:$F$25,0),FALSE)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Z221" s="29">
        <f>HLOOKUP(REG_TRA_DEMANDS!Z$3,'BY-Demands'!$J$5:$AK$14,MATCH($E221,'BY-Demands'!$I$5:$I$14,0),FALSE)*HLOOKUP(REG_TRA_DEMANDS!$F221,DEMANDS!$H$2:$CL$25,MATCH($E221,DEMANDS!$F$2:$F$25,0),FALSE)/HLOOKUP(2018,DEMANDS!$H$2:$CL$25,MATCH($E221,DEMANDS!$F$2:$F$25,0),FALSE)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A221" s="10">
        <f>HLOOKUP(REG_TRA_DEMANDS!AA$3,'BY-Demands'!$J$5:$AK$14,MATCH($E221,'BY-Demands'!$I$5:$I$14,0),FALSE)*HLOOKUP(REG_TRA_DEMANDS!$F221,DEMANDS!$H$2:$CL$25,MATCH($E221,DEMANDS!$F$2:$F$25,0),FALSE)/HLOOKUP(2018,DEMANDS!$H$2:$CL$25,MATCH($E221,DEMANDS!$F$2:$F$25,0),FALSE)</f>
        <v>0.71192180147832451</v>
      </c>
      <c r="AB221" s="29">
        <f>HLOOKUP(REG_TRA_DEMANDS!AB$3,'BY-Demands'!$J$5:$AK$14,MATCH($E221,'BY-Demands'!$I$5:$I$14,0),FALSE)*HLOOKUP(REG_TRA_DEMANDS!$F221,DEMANDS!$H$2:$CL$25,MATCH($E221,DEMANDS!$F$2:$F$25,0),FALSE)/HLOOKUP(2018,DEMANDS!$H$2:$CL$25,MATCH($E221,DEMANDS!$F$2:$F$25,0),FALSE)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C221" s="29">
        <f>HLOOKUP(REG_TRA_DEMANDS!AC$3,'BY-Demands'!$J$5:$AK$14,MATCH($E221,'BY-Demands'!$I$5:$I$14,0),FALSE)*HLOOKUP(REG_TRA_DEMANDS!$F221,DEMANDS!$H$2:$CL$25,MATCH($E221,DEMANDS!$F$2:$F$25,0),FALSE)/HLOOKUP(2018,DEMANDS!$H$2:$CL$25,MATCH($E221,DEMANDS!$F$2:$F$25,0),FALSE)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D221" s="29">
        <f>HLOOKUP(REG_TRA_DEMANDS!AD$3,'BY-Demands'!$J$5:$AK$14,MATCH($E221,'BY-Demands'!$I$5:$I$14,0),FALSE)*HLOOKUP(REG_TRA_DEMANDS!$F221,DEMANDS!$H$2:$CL$25,MATCH($E221,DEMANDS!$F$2:$F$25,0),FALSE)/HLOOKUP(2018,DEMANDS!$H$2:$CL$25,MATCH($E221,DEMANDS!$F$2:$F$25,0),FALSE)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E221" s="29">
        <f>HLOOKUP(REG_TRA_DEMANDS!AE$3,'BY-Demands'!$J$5:$AK$14,MATCH($E221,'BY-Demands'!$I$5:$I$14,0),FALSE)*HLOOKUP(REG_TRA_DEMANDS!$F221,DEMANDS!$H$2:$CL$25,MATCH($E221,DEMANDS!$F$2:$F$25,0),FALSE)/HLOOKUP(2018,DEMANDS!$H$2:$CL$25,MATCH($E221,DEMANDS!$F$2:$F$25,0),FALSE)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F221" s="29">
        <f>HLOOKUP(REG_TRA_DEMANDS!AF$3,'BY-Demands'!$J$5:$AK$14,MATCH($E221,'BY-Demands'!$I$5:$I$14,0),FALSE)*HLOOKUP(REG_TRA_DEMANDS!$F221,DEMANDS!$H$2:$CL$25,MATCH($E221,DEMANDS!$F$2:$F$25,0),FALSE)/HLOOKUP(2018,DEMANDS!$H$2:$CL$25,MATCH($E221,DEMANDS!$F$2:$F$25,0),FALSE)</f>
        <v>0</v>
      </c>
    </row>
    <row r="222" spans="4:32" x14ac:dyDescent="0.25">
      <c r="D222" s="1" t="s">
        <v>8</v>
      </c>
      <c r="E222" s="1" t="str">
        <f>DEMANDS!$F$25</f>
        <v>TAVIINT</v>
      </c>
      <c r="F222" s="1">
        <v>2022</v>
      </c>
      <c r="G222" s="29">
        <f>HLOOKUP(REG_TRA_DEMANDS!G$3,'BY-Demands'!$J$5:$AK$14,MATCH($E222,'BY-Demands'!$I$5:$I$14,0),FALSE)*HLOOKUP(REG_TRA_DEMANDS!$F222,DEMANDS!$H$2:$CL$25,MATCH($E222,DEMANDS!$F$2:$F$25,0),FALSE)/HLOOKUP(2018,DEMANDS!$H$2:$CL$25,MATCH($E222,DEMANDS!$F$2:$F$25,0),FALSE)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H222" s="10">
        <f>HLOOKUP(REG_TRA_DEMANDS!H$3,'BY-Demands'!$J$5:$AK$14,MATCH($E222,'BY-Demands'!$I$5:$I$14,0),FALSE)*HLOOKUP(REG_TRA_DEMANDS!$F222,DEMANDS!$H$2:$CL$25,MATCH($E222,DEMANDS!$F$2:$F$25,0),FALSE)/HLOOKUP(2018,DEMANDS!$H$2:$CL$25,MATCH($E222,DEMANDS!$F$2:$F$25,0),FALSE)</f>
        <v>42.396731488180187</v>
      </c>
      <c r="I222" s="29">
        <f>HLOOKUP(REG_TRA_DEMANDS!I$3,'BY-Demands'!$J$5:$AK$14,MATCH($E222,'BY-Demands'!$I$5:$I$14,0),FALSE)*HLOOKUP(REG_TRA_DEMANDS!$F222,DEMANDS!$H$2:$CL$25,MATCH($E222,DEMANDS!$F$2:$F$25,0),FALSE)/HLOOKUP(2018,DEMANDS!$H$2:$CL$25,MATCH($E222,DEMANDS!$F$2:$F$25,0),FALSE)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J222" s="29">
        <f>HLOOKUP(REG_TRA_DEMANDS!J$3,'BY-Demands'!$J$5:$AK$14,MATCH($E222,'BY-Demands'!$I$5:$I$14,0),FALSE)*HLOOKUP(REG_TRA_DEMANDS!$F222,DEMANDS!$H$2:$CL$25,MATCH($E222,DEMANDS!$F$2:$F$25,0),FALSE)/HLOOKUP(2018,DEMANDS!$H$2:$CL$25,MATCH($E222,DEMANDS!$F$2:$F$25,0),FALSE)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K222" s="29">
        <f>HLOOKUP(REG_TRA_DEMANDS!K$3,'BY-Demands'!$J$5:$AK$14,MATCH($E222,'BY-Demands'!$I$5:$I$14,0),FALSE)*HLOOKUP(REG_TRA_DEMANDS!$F222,DEMANDS!$H$2:$CL$25,MATCH($E222,DEMANDS!$F$2:$F$25,0),FALSE)/HLOOKUP(2018,DEMANDS!$H$2:$CL$25,MATCH($E222,DEMANDS!$F$2:$F$25,0),FALSE)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L222" s="29">
        <f>HLOOKUP(REG_TRA_DEMANDS!L$3,'BY-Demands'!$J$5:$AK$14,MATCH($E222,'BY-Demands'!$I$5:$I$14,0),FALSE)*HLOOKUP(REG_TRA_DEMANDS!$F222,DEMANDS!$H$2:$CL$25,MATCH($E222,DEMANDS!$F$2:$F$25,0),FALSE)/HLOOKUP(2018,DEMANDS!$H$2:$CL$25,MATCH($E222,DEMANDS!$F$2:$F$25,0),FALSE)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M222" s="29">
        <f>HLOOKUP(REG_TRA_DEMANDS!M$3,'BY-Demands'!$J$5:$AK$14,MATCH($E222,'BY-Demands'!$I$5:$I$14,0),FALSE)*HLOOKUP(REG_TRA_DEMANDS!$F222,DEMANDS!$H$2:$CL$25,MATCH($E222,DEMANDS!$F$2:$F$25,0),FALSE)/HLOOKUP(2018,DEMANDS!$H$2:$CL$25,MATCH($E222,DEMANDS!$F$2:$F$25,0),FALSE)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N222" s="29">
        <f>HLOOKUP(REG_TRA_DEMANDS!N$3,'BY-Demands'!$J$5:$AK$14,MATCH($E222,'BY-Demands'!$I$5:$I$14,0),FALSE)*HLOOKUP(REG_TRA_DEMANDS!$F222,DEMANDS!$H$2:$CL$25,MATCH($E222,DEMANDS!$F$2:$F$25,0),FALSE)/HLOOKUP(2018,DEMANDS!$H$2:$CL$25,MATCH($E222,DEMANDS!$F$2:$F$25,0),FALSE)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O222" s="29">
        <f>HLOOKUP(REG_TRA_DEMANDS!O$3,'BY-Demands'!$J$5:$AK$14,MATCH($E222,'BY-Demands'!$I$5:$I$14,0),FALSE)*HLOOKUP(REG_TRA_DEMANDS!$F222,DEMANDS!$H$2:$CL$25,MATCH($E222,DEMANDS!$F$2:$F$25,0),FALSE)/HLOOKUP(2018,DEMANDS!$H$2:$CL$25,MATCH($E222,DEMANDS!$F$2:$F$25,0),FALSE)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P222" s="29">
        <f>HLOOKUP(REG_TRA_DEMANDS!P$3,'BY-Demands'!$J$5:$AK$14,MATCH($E222,'BY-Demands'!$I$5:$I$14,0),FALSE)*HLOOKUP(REG_TRA_DEMANDS!$F222,DEMANDS!$H$2:$CL$25,MATCH($E222,DEMANDS!$F$2:$F$25,0),FALSE)/HLOOKUP(2018,DEMANDS!$H$2:$CL$25,MATCH($E222,DEMANDS!$F$2:$F$25,0),FALSE)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Q222" s="29">
        <f>HLOOKUP(REG_TRA_DEMANDS!Q$3,'BY-Demands'!$J$5:$AK$14,MATCH($E222,'BY-Demands'!$I$5:$I$14,0),FALSE)*HLOOKUP(REG_TRA_DEMANDS!$F222,DEMANDS!$H$2:$CL$25,MATCH($E222,DEMANDS!$F$2:$F$25,0),FALSE)/HLOOKUP(2018,DEMANDS!$H$2:$CL$25,MATCH($E222,DEMANDS!$F$2:$F$25,0),FALSE)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R222" s="29">
        <f>HLOOKUP(REG_TRA_DEMANDS!R$3,'BY-Demands'!$J$5:$AK$14,MATCH($E222,'BY-Demands'!$I$5:$I$14,0),FALSE)*HLOOKUP(REG_TRA_DEMANDS!$F222,DEMANDS!$H$2:$CL$25,MATCH($E222,DEMANDS!$F$2:$F$25,0),FALSE)/HLOOKUP(2018,DEMANDS!$H$2:$CL$25,MATCH($E222,DEMANDS!$F$2:$F$25,0),FALSE)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S222" s="10">
        <f>HLOOKUP(REG_TRA_DEMANDS!S$3,'BY-Demands'!$J$5:$AK$14,MATCH($E222,'BY-Demands'!$I$5:$I$14,0),FALSE)*HLOOKUP(REG_TRA_DEMANDS!$F222,DEMANDS!$H$2:$CL$25,MATCH($E222,DEMANDS!$F$2:$F$25,0),FALSE)/HLOOKUP(2018,DEMANDS!$H$2:$CL$25,MATCH($E222,DEMANDS!$F$2:$F$25,0),FALSE)</f>
        <v>2.5103582609838977</v>
      </c>
      <c r="T222" s="10">
        <f>HLOOKUP(REG_TRA_DEMANDS!T$3,'BY-Demands'!$J$5:$AK$14,MATCH($E222,'BY-Demands'!$I$5:$I$14,0),FALSE)*HLOOKUP(REG_TRA_DEMANDS!$F222,DEMANDS!$H$2:$CL$25,MATCH($E222,DEMANDS!$F$2:$F$25,0),FALSE)/HLOOKUP(2018,DEMANDS!$H$2:$CL$25,MATCH($E222,DEMANDS!$F$2:$F$25,0),FALSE)</f>
        <v>2.3211246994787014</v>
      </c>
      <c r="U222" s="10">
        <f>HLOOKUP(REG_TRA_DEMANDS!U$3,'BY-Demands'!$J$5:$AK$14,MATCH($E222,'BY-Demands'!$I$5:$I$14,0),FALSE)*HLOOKUP(REG_TRA_DEMANDS!$F222,DEMANDS!$H$2:$CL$25,MATCH($E222,DEMANDS!$F$2:$F$25,0),FALSE)/HLOOKUP(2018,DEMANDS!$H$2:$CL$25,MATCH($E222,DEMANDS!$F$2:$F$25,0),FALSE)</f>
        <v>0.25294648985180329</v>
      </c>
      <c r="V222" s="29">
        <f>HLOOKUP(REG_TRA_DEMANDS!V$3,'BY-Demands'!$J$5:$AK$14,MATCH($E222,'BY-Demands'!$I$5:$I$14,0),FALSE)*HLOOKUP(REG_TRA_DEMANDS!$F222,DEMANDS!$H$2:$CL$25,MATCH($E222,DEMANDS!$F$2:$F$25,0),FALSE)/HLOOKUP(2018,DEMANDS!$H$2:$CL$25,MATCH($E222,DEMANDS!$F$2:$F$25,0),FALSE)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W222" s="29">
        <f>HLOOKUP(REG_TRA_DEMANDS!W$3,'BY-Demands'!$J$5:$AK$14,MATCH($E222,'BY-Demands'!$I$5:$I$14,0),FALSE)*HLOOKUP(REG_TRA_DEMANDS!$F222,DEMANDS!$H$2:$CL$25,MATCH($E222,DEMANDS!$F$2:$F$25,0),FALSE)/HLOOKUP(2018,DEMANDS!$H$2:$CL$25,MATCH($E222,DEMANDS!$F$2:$F$25,0),FALSE)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X222" s="29">
        <f>HLOOKUP(REG_TRA_DEMANDS!X$3,'BY-Demands'!$J$5:$AK$14,MATCH($E222,'BY-Demands'!$I$5:$I$14,0),FALSE)*HLOOKUP(REG_TRA_DEMANDS!$F222,DEMANDS!$H$2:$CL$25,MATCH($E222,DEMANDS!$F$2:$F$25,0),FALSE)/HLOOKUP(2018,DEMANDS!$H$2:$CL$25,MATCH($E222,DEMANDS!$F$2:$F$25,0),FALSE)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Y222" s="29">
        <f>HLOOKUP(REG_TRA_DEMANDS!Y$3,'BY-Demands'!$J$5:$AK$14,MATCH($E222,'BY-Demands'!$I$5:$I$14,0),FALSE)*HLOOKUP(REG_TRA_DEMANDS!$F222,DEMANDS!$H$2:$CL$25,MATCH($E222,DEMANDS!$F$2:$F$25,0),FALSE)/HLOOKUP(2018,DEMANDS!$H$2:$CL$25,MATCH($E222,DEMANDS!$F$2:$F$25,0),FALSE)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Z222" s="29">
        <f>HLOOKUP(REG_TRA_DEMANDS!Z$3,'BY-Demands'!$J$5:$AK$14,MATCH($E222,'BY-Demands'!$I$5:$I$14,0),FALSE)*HLOOKUP(REG_TRA_DEMANDS!$F222,DEMANDS!$H$2:$CL$25,MATCH($E222,DEMANDS!$F$2:$F$25,0),FALSE)/HLOOKUP(2018,DEMANDS!$H$2:$CL$25,MATCH($E222,DEMANDS!$F$2:$F$25,0),FALSE)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A222" s="10">
        <f>HLOOKUP(REG_TRA_DEMANDS!AA$3,'BY-Demands'!$J$5:$AK$14,MATCH($E222,'BY-Demands'!$I$5:$I$14,0),FALSE)*HLOOKUP(REG_TRA_DEMANDS!$F222,DEMANDS!$H$2:$CL$25,MATCH($E222,DEMANDS!$F$2:$F$25,0),FALSE)/HLOOKUP(2018,DEMANDS!$H$2:$CL$25,MATCH($E222,DEMANDS!$F$2:$F$25,0),FALSE)</f>
        <v>0.7221416360698637</v>
      </c>
      <c r="AB222" s="29">
        <f>HLOOKUP(REG_TRA_DEMANDS!AB$3,'BY-Demands'!$J$5:$AK$14,MATCH($E222,'BY-Demands'!$I$5:$I$14,0),FALSE)*HLOOKUP(REG_TRA_DEMANDS!$F222,DEMANDS!$H$2:$CL$25,MATCH($E222,DEMANDS!$F$2:$F$25,0),FALSE)/HLOOKUP(2018,DEMANDS!$H$2:$CL$25,MATCH($E222,DEMANDS!$F$2:$F$25,0),FALSE)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C222" s="29">
        <f>HLOOKUP(REG_TRA_DEMANDS!AC$3,'BY-Demands'!$J$5:$AK$14,MATCH($E222,'BY-Demands'!$I$5:$I$14,0),FALSE)*HLOOKUP(REG_TRA_DEMANDS!$F222,DEMANDS!$H$2:$CL$25,MATCH($E222,DEMANDS!$F$2:$F$25,0),FALSE)/HLOOKUP(2018,DEMANDS!$H$2:$CL$25,MATCH($E222,DEMANDS!$F$2:$F$25,0),FALSE)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D222" s="29">
        <f>HLOOKUP(REG_TRA_DEMANDS!AD$3,'BY-Demands'!$J$5:$AK$14,MATCH($E222,'BY-Demands'!$I$5:$I$14,0),FALSE)*HLOOKUP(REG_TRA_DEMANDS!$F222,DEMANDS!$H$2:$CL$25,MATCH($E222,DEMANDS!$F$2:$F$25,0),FALSE)/HLOOKUP(2018,DEMANDS!$H$2:$CL$25,MATCH($E222,DEMANDS!$F$2:$F$25,0),FALSE)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E222" s="29">
        <f>HLOOKUP(REG_TRA_DEMANDS!AE$3,'BY-Demands'!$J$5:$AK$14,MATCH($E222,'BY-Demands'!$I$5:$I$14,0),FALSE)*HLOOKUP(REG_TRA_DEMANDS!$F222,DEMANDS!$H$2:$CL$25,MATCH($E222,DEMANDS!$F$2:$F$25,0),FALSE)/HLOOKUP(2018,DEMANDS!$H$2:$CL$25,MATCH($E222,DEMANDS!$F$2:$F$25,0),FALSE)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F222" s="29">
        <f>HLOOKUP(REG_TRA_DEMANDS!AF$3,'BY-Demands'!$J$5:$AK$14,MATCH($E222,'BY-Demands'!$I$5:$I$14,0),FALSE)*HLOOKUP(REG_TRA_DEMANDS!$F222,DEMANDS!$H$2:$CL$25,MATCH($E222,DEMANDS!$F$2:$F$25,0),FALSE)/HLOOKUP(2018,DEMANDS!$H$2:$CL$25,MATCH($E222,DEMANDS!$F$2:$F$25,0),FALSE)</f>
        <v>0</v>
      </c>
    </row>
    <row r="223" spans="4:32" x14ac:dyDescent="0.25">
      <c r="D223" s="1" t="s">
        <v>8</v>
      </c>
      <c r="E223" s="1" t="str">
        <f>DEMANDS!$F$25</f>
        <v>TAVIINT</v>
      </c>
      <c r="F223" s="1">
        <v>2023</v>
      </c>
      <c r="G223" s="29">
        <f>HLOOKUP(REG_TRA_DEMANDS!G$3,'BY-Demands'!$J$5:$AK$14,MATCH($E223,'BY-Demands'!$I$5:$I$14,0),FALSE)*HLOOKUP(REG_TRA_DEMANDS!$F223,DEMANDS!$H$2:$CL$25,MATCH($E223,DEMANDS!$F$2:$F$25,0),FALSE)/HLOOKUP(2018,DEMANDS!$H$2:$CL$25,MATCH($E223,DEMANDS!$F$2:$F$25,0),FALSE)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H223" s="10">
        <f>HLOOKUP(REG_TRA_DEMANDS!H$3,'BY-Demands'!$J$5:$AK$14,MATCH($E223,'BY-Demands'!$I$5:$I$14,0),FALSE)*HLOOKUP(REG_TRA_DEMANDS!$F223,DEMANDS!$H$2:$CL$25,MATCH($E223,DEMANDS!$F$2:$F$25,0),FALSE)/HLOOKUP(2018,DEMANDS!$H$2:$CL$25,MATCH($E223,DEMANDS!$F$2:$F$25,0),FALSE)</f>
        <v>42.984733567769489</v>
      </c>
      <c r="I223" s="29">
        <f>HLOOKUP(REG_TRA_DEMANDS!I$3,'BY-Demands'!$J$5:$AK$14,MATCH($E223,'BY-Demands'!$I$5:$I$14,0),FALSE)*HLOOKUP(REG_TRA_DEMANDS!$F223,DEMANDS!$H$2:$CL$25,MATCH($E223,DEMANDS!$F$2:$F$25,0),FALSE)/HLOOKUP(2018,DEMANDS!$H$2:$CL$25,MATCH($E223,DEMANDS!$F$2:$F$25,0),FALSE)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J223" s="29">
        <f>HLOOKUP(REG_TRA_DEMANDS!J$3,'BY-Demands'!$J$5:$AK$14,MATCH($E223,'BY-Demands'!$I$5:$I$14,0),FALSE)*HLOOKUP(REG_TRA_DEMANDS!$F223,DEMANDS!$H$2:$CL$25,MATCH($E223,DEMANDS!$F$2:$F$25,0),FALSE)/HLOOKUP(2018,DEMANDS!$H$2:$CL$25,MATCH($E223,DEMANDS!$F$2:$F$25,0),FALSE)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K223" s="29">
        <f>HLOOKUP(REG_TRA_DEMANDS!K$3,'BY-Demands'!$J$5:$AK$14,MATCH($E223,'BY-Demands'!$I$5:$I$14,0),FALSE)*HLOOKUP(REG_TRA_DEMANDS!$F223,DEMANDS!$H$2:$CL$25,MATCH($E223,DEMANDS!$F$2:$F$25,0),FALSE)/HLOOKUP(2018,DEMANDS!$H$2:$CL$25,MATCH($E223,DEMANDS!$F$2:$F$25,0),FALSE)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L223" s="29">
        <f>HLOOKUP(REG_TRA_DEMANDS!L$3,'BY-Demands'!$J$5:$AK$14,MATCH($E223,'BY-Demands'!$I$5:$I$14,0),FALSE)*HLOOKUP(REG_TRA_DEMANDS!$F223,DEMANDS!$H$2:$CL$25,MATCH($E223,DEMANDS!$F$2:$F$25,0),FALSE)/HLOOKUP(2018,DEMANDS!$H$2:$CL$25,MATCH($E223,DEMANDS!$F$2:$F$25,0),FALSE)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M223" s="29">
        <f>HLOOKUP(REG_TRA_DEMANDS!M$3,'BY-Demands'!$J$5:$AK$14,MATCH($E223,'BY-Demands'!$I$5:$I$14,0),FALSE)*HLOOKUP(REG_TRA_DEMANDS!$F223,DEMANDS!$H$2:$CL$25,MATCH($E223,DEMANDS!$F$2:$F$25,0),FALSE)/HLOOKUP(2018,DEMANDS!$H$2:$CL$25,MATCH($E223,DEMANDS!$F$2:$F$25,0),FALSE)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N223" s="29">
        <f>HLOOKUP(REG_TRA_DEMANDS!N$3,'BY-Demands'!$J$5:$AK$14,MATCH($E223,'BY-Demands'!$I$5:$I$14,0),FALSE)*HLOOKUP(REG_TRA_DEMANDS!$F223,DEMANDS!$H$2:$CL$25,MATCH($E223,DEMANDS!$F$2:$F$25,0),FALSE)/HLOOKUP(2018,DEMANDS!$H$2:$CL$25,MATCH($E223,DEMANDS!$F$2:$F$25,0),FALSE)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O223" s="29">
        <f>HLOOKUP(REG_TRA_DEMANDS!O$3,'BY-Demands'!$J$5:$AK$14,MATCH($E223,'BY-Demands'!$I$5:$I$14,0),FALSE)*HLOOKUP(REG_TRA_DEMANDS!$F223,DEMANDS!$H$2:$CL$25,MATCH($E223,DEMANDS!$F$2:$F$25,0),FALSE)/HLOOKUP(2018,DEMANDS!$H$2:$CL$25,MATCH($E223,DEMANDS!$F$2:$F$25,0),FALSE)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P223" s="29">
        <f>HLOOKUP(REG_TRA_DEMANDS!P$3,'BY-Demands'!$J$5:$AK$14,MATCH($E223,'BY-Demands'!$I$5:$I$14,0),FALSE)*HLOOKUP(REG_TRA_DEMANDS!$F223,DEMANDS!$H$2:$CL$25,MATCH($E223,DEMANDS!$F$2:$F$25,0),FALSE)/HLOOKUP(2018,DEMANDS!$H$2:$CL$25,MATCH($E223,DEMANDS!$F$2:$F$25,0),FALSE)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Q223" s="29">
        <f>HLOOKUP(REG_TRA_DEMANDS!Q$3,'BY-Demands'!$J$5:$AK$14,MATCH($E223,'BY-Demands'!$I$5:$I$14,0),FALSE)*HLOOKUP(REG_TRA_DEMANDS!$F223,DEMANDS!$H$2:$CL$25,MATCH($E223,DEMANDS!$F$2:$F$25,0),FALSE)/HLOOKUP(2018,DEMANDS!$H$2:$CL$25,MATCH($E223,DEMANDS!$F$2:$F$25,0),FALSE)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R223" s="29">
        <f>HLOOKUP(REG_TRA_DEMANDS!R$3,'BY-Demands'!$J$5:$AK$14,MATCH($E223,'BY-Demands'!$I$5:$I$14,0),FALSE)*HLOOKUP(REG_TRA_DEMANDS!$F223,DEMANDS!$H$2:$CL$25,MATCH($E223,DEMANDS!$F$2:$F$25,0),FALSE)/HLOOKUP(2018,DEMANDS!$H$2:$CL$25,MATCH($E223,DEMANDS!$F$2:$F$25,0),FALSE)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S223" s="10">
        <f>HLOOKUP(REG_TRA_DEMANDS!S$3,'BY-Demands'!$J$5:$AK$14,MATCH($E223,'BY-Demands'!$I$5:$I$14,0),FALSE)*HLOOKUP(REG_TRA_DEMANDS!$F223,DEMANDS!$H$2:$CL$25,MATCH($E223,DEMANDS!$F$2:$F$25,0),FALSE)/HLOOKUP(2018,DEMANDS!$H$2:$CL$25,MATCH($E223,DEMANDS!$F$2:$F$25,0),FALSE)</f>
        <v>2.5451745269119495</v>
      </c>
      <c r="T223" s="10">
        <f>HLOOKUP(REG_TRA_DEMANDS!T$3,'BY-Demands'!$J$5:$AK$14,MATCH($E223,'BY-Demands'!$I$5:$I$14,0),FALSE)*HLOOKUP(REG_TRA_DEMANDS!$F223,DEMANDS!$H$2:$CL$25,MATCH($E223,DEMANDS!$F$2:$F$25,0),FALSE)/HLOOKUP(2018,DEMANDS!$H$2:$CL$25,MATCH($E223,DEMANDS!$F$2:$F$25,0),FALSE)</f>
        <v>2.3533164770608965</v>
      </c>
      <c r="U223" s="10">
        <f>HLOOKUP(REG_TRA_DEMANDS!U$3,'BY-Demands'!$J$5:$AK$14,MATCH($E223,'BY-Demands'!$I$5:$I$14,0),FALSE)*HLOOKUP(REG_TRA_DEMANDS!$F223,DEMANDS!$H$2:$CL$25,MATCH($E223,DEMANDS!$F$2:$F$25,0),FALSE)/HLOOKUP(2018,DEMANDS!$H$2:$CL$25,MATCH($E223,DEMANDS!$F$2:$F$25,0),FALSE)</f>
        <v>0.25645461552180071</v>
      </c>
      <c r="V223" s="29">
        <f>HLOOKUP(REG_TRA_DEMANDS!V$3,'BY-Demands'!$J$5:$AK$14,MATCH($E223,'BY-Demands'!$I$5:$I$14,0),FALSE)*HLOOKUP(REG_TRA_DEMANDS!$F223,DEMANDS!$H$2:$CL$25,MATCH($E223,DEMANDS!$F$2:$F$25,0),FALSE)/HLOOKUP(2018,DEMANDS!$H$2:$CL$25,MATCH($E223,DEMANDS!$F$2:$F$25,0),FALSE)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W223" s="29">
        <f>HLOOKUP(REG_TRA_DEMANDS!W$3,'BY-Demands'!$J$5:$AK$14,MATCH($E223,'BY-Demands'!$I$5:$I$14,0),FALSE)*HLOOKUP(REG_TRA_DEMANDS!$F223,DEMANDS!$H$2:$CL$25,MATCH($E223,DEMANDS!$F$2:$F$25,0),FALSE)/HLOOKUP(2018,DEMANDS!$H$2:$CL$25,MATCH($E223,DEMANDS!$F$2:$F$25,0),FALSE)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X223" s="29">
        <f>HLOOKUP(REG_TRA_DEMANDS!X$3,'BY-Demands'!$J$5:$AK$14,MATCH($E223,'BY-Demands'!$I$5:$I$14,0),FALSE)*HLOOKUP(REG_TRA_DEMANDS!$F223,DEMANDS!$H$2:$CL$25,MATCH($E223,DEMANDS!$F$2:$F$25,0),FALSE)/HLOOKUP(2018,DEMANDS!$H$2:$CL$25,MATCH($E223,DEMANDS!$F$2:$F$25,0),FALSE)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Y223" s="29">
        <f>HLOOKUP(REG_TRA_DEMANDS!Y$3,'BY-Demands'!$J$5:$AK$14,MATCH($E223,'BY-Demands'!$I$5:$I$14,0),FALSE)*HLOOKUP(REG_TRA_DEMANDS!$F223,DEMANDS!$H$2:$CL$25,MATCH($E223,DEMANDS!$F$2:$F$25,0),FALSE)/HLOOKUP(2018,DEMANDS!$H$2:$CL$25,MATCH($E223,DEMANDS!$F$2:$F$25,0),FALSE)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Z223" s="29">
        <f>HLOOKUP(REG_TRA_DEMANDS!Z$3,'BY-Demands'!$J$5:$AK$14,MATCH($E223,'BY-Demands'!$I$5:$I$14,0),FALSE)*HLOOKUP(REG_TRA_DEMANDS!$F223,DEMANDS!$H$2:$CL$25,MATCH($E223,DEMANDS!$F$2:$F$25,0),FALSE)/HLOOKUP(2018,DEMANDS!$H$2:$CL$25,MATCH($E223,DEMANDS!$F$2:$F$25,0),FALSE)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A223" s="10">
        <f>HLOOKUP(REG_TRA_DEMANDS!AA$3,'BY-Demands'!$J$5:$AK$14,MATCH($E223,'BY-Demands'!$I$5:$I$14,0),FALSE)*HLOOKUP(REG_TRA_DEMANDS!$F223,DEMANDS!$H$2:$CL$25,MATCH($E223,DEMANDS!$F$2:$F$25,0),FALSE)/HLOOKUP(2018,DEMANDS!$H$2:$CL$25,MATCH($E223,DEMANDS!$F$2:$F$25,0),FALSE)</f>
        <v>0.73215704926004044</v>
      </c>
      <c r="AB223" s="29">
        <f>HLOOKUP(REG_TRA_DEMANDS!AB$3,'BY-Demands'!$J$5:$AK$14,MATCH($E223,'BY-Demands'!$I$5:$I$14,0),FALSE)*HLOOKUP(REG_TRA_DEMANDS!$F223,DEMANDS!$H$2:$CL$25,MATCH($E223,DEMANDS!$F$2:$F$25,0),FALSE)/HLOOKUP(2018,DEMANDS!$H$2:$CL$25,MATCH($E223,DEMANDS!$F$2:$F$25,0),FALSE)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C223" s="29">
        <f>HLOOKUP(REG_TRA_DEMANDS!AC$3,'BY-Demands'!$J$5:$AK$14,MATCH($E223,'BY-Demands'!$I$5:$I$14,0),FALSE)*HLOOKUP(REG_TRA_DEMANDS!$F223,DEMANDS!$H$2:$CL$25,MATCH($E223,DEMANDS!$F$2:$F$25,0),FALSE)/HLOOKUP(2018,DEMANDS!$H$2:$CL$25,MATCH($E223,DEMANDS!$F$2:$F$25,0),FALSE)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D223" s="29">
        <f>HLOOKUP(REG_TRA_DEMANDS!AD$3,'BY-Demands'!$J$5:$AK$14,MATCH($E223,'BY-Demands'!$I$5:$I$14,0),FALSE)*HLOOKUP(REG_TRA_DEMANDS!$F223,DEMANDS!$H$2:$CL$25,MATCH($E223,DEMANDS!$F$2:$F$25,0),FALSE)/HLOOKUP(2018,DEMANDS!$H$2:$CL$25,MATCH($E223,DEMANDS!$F$2:$F$25,0),FALSE)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E223" s="29">
        <f>HLOOKUP(REG_TRA_DEMANDS!AE$3,'BY-Demands'!$J$5:$AK$14,MATCH($E223,'BY-Demands'!$I$5:$I$14,0),FALSE)*HLOOKUP(REG_TRA_DEMANDS!$F223,DEMANDS!$H$2:$CL$25,MATCH($E223,DEMANDS!$F$2:$F$25,0),FALSE)/HLOOKUP(2018,DEMANDS!$H$2:$CL$25,MATCH($E223,DEMANDS!$F$2:$F$25,0),FALSE)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F223" s="29">
        <f>HLOOKUP(REG_TRA_DEMANDS!AF$3,'BY-Demands'!$J$5:$AK$14,MATCH($E223,'BY-Demands'!$I$5:$I$14,0),FALSE)*HLOOKUP(REG_TRA_DEMANDS!$F223,DEMANDS!$H$2:$CL$25,MATCH($E223,DEMANDS!$F$2:$F$25,0),FALSE)/HLOOKUP(2018,DEMANDS!$H$2:$CL$25,MATCH($E223,DEMANDS!$F$2:$F$25,0),FALSE)</f>
        <v>0</v>
      </c>
    </row>
    <row r="224" spans="4:32" x14ac:dyDescent="0.25">
      <c r="D224" s="1" t="s">
        <v>8</v>
      </c>
      <c r="E224" s="1" t="str">
        <f>DEMANDS!$F$25</f>
        <v>TAVIINT</v>
      </c>
      <c r="F224" s="1">
        <v>2024</v>
      </c>
      <c r="G224" s="29">
        <f>HLOOKUP(REG_TRA_DEMANDS!G$3,'BY-Demands'!$J$5:$AK$14,MATCH($E224,'BY-Demands'!$I$5:$I$14,0),FALSE)*HLOOKUP(REG_TRA_DEMANDS!$F224,DEMANDS!$H$2:$CL$25,MATCH($E224,DEMANDS!$F$2:$F$25,0),FALSE)/HLOOKUP(2018,DEMANDS!$H$2:$CL$25,MATCH($E224,DEMANDS!$F$2:$F$25,0),FALSE)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H224" s="10">
        <f>HLOOKUP(REG_TRA_DEMANDS!H$3,'BY-Demands'!$J$5:$AK$14,MATCH($E224,'BY-Demands'!$I$5:$I$14,0),FALSE)*HLOOKUP(REG_TRA_DEMANDS!$F224,DEMANDS!$H$2:$CL$25,MATCH($E224,DEMANDS!$F$2:$F$25,0),FALSE)/HLOOKUP(2018,DEMANDS!$H$2:$CL$25,MATCH($E224,DEMANDS!$F$2:$F$25,0),FALSE)</f>
        <v>43.560974179006273</v>
      </c>
      <c r="I224" s="29">
        <f>HLOOKUP(REG_TRA_DEMANDS!I$3,'BY-Demands'!$J$5:$AK$14,MATCH($E224,'BY-Demands'!$I$5:$I$14,0),FALSE)*HLOOKUP(REG_TRA_DEMANDS!$F224,DEMANDS!$H$2:$CL$25,MATCH($E224,DEMANDS!$F$2:$F$25,0),FALSE)/HLOOKUP(2018,DEMANDS!$H$2:$CL$25,MATCH($E224,DEMANDS!$F$2:$F$25,0),FALSE)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J224" s="29">
        <f>HLOOKUP(REG_TRA_DEMANDS!J$3,'BY-Demands'!$J$5:$AK$14,MATCH($E224,'BY-Demands'!$I$5:$I$14,0),FALSE)*HLOOKUP(REG_TRA_DEMANDS!$F224,DEMANDS!$H$2:$CL$25,MATCH($E224,DEMANDS!$F$2:$F$25,0),FALSE)/HLOOKUP(2018,DEMANDS!$H$2:$CL$25,MATCH($E224,DEMANDS!$F$2:$F$25,0),FALSE)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K224" s="29">
        <f>HLOOKUP(REG_TRA_DEMANDS!K$3,'BY-Demands'!$J$5:$AK$14,MATCH($E224,'BY-Demands'!$I$5:$I$14,0),FALSE)*HLOOKUP(REG_TRA_DEMANDS!$F224,DEMANDS!$H$2:$CL$25,MATCH($E224,DEMANDS!$F$2:$F$25,0),FALSE)/HLOOKUP(2018,DEMANDS!$H$2:$CL$25,MATCH($E224,DEMANDS!$F$2:$F$25,0),FALSE)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L224" s="29">
        <f>HLOOKUP(REG_TRA_DEMANDS!L$3,'BY-Demands'!$J$5:$AK$14,MATCH($E224,'BY-Demands'!$I$5:$I$14,0),FALSE)*HLOOKUP(REG_TRA_DEMANDS!$F224,DEMANDS!$H$2:$CL$25,MATCH($E224,DEMANDS!$F$2:$F$25,0),FALSE)/HLOOKUP(2018,DEMANDS!$H$2:$CL$25,MATCH($E224,DEMANDS!$F$2:$F$25,0),FALSE)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M224" s="29">
        <f>HLOOKUP(REG_TRA_DEMANDS!M$3,'BY-Demands'!$J$5:$AK$14,MATCH($E224,'BY-Demands'!$I$5:$I$14,0),FALSE)*HLOOKUP(REG_TRA_DEMANDS!$F224,DEMANDS!$H$2:$CL$25,MATCH($E224,DEMANDS!$F$2:$F$25,0),FALSE)/HLOOKUP(2018,DEMANDS!$H$2:$CL$25,MATCH($E224,DEMANDS!$F$2:$F$25,0),FALSE)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N224" s="29">
        <f>HLOOKUP(REG_TRA_DEMANDS!N$3,'BY-Demands'!$J$5:$AK$14,MATCH($E224,'BY-Demands'!$I$5:$I$14,0),FALSE)*HLOOKUP(REG_TRA_DEMANDS!$F224,DEMANDS!$H$2:$CL$25,MATCH($E224,DEMANDS!$F$2:$F$25,0),FALSE)/HLOOKUP(2018,DEMANDS!$H$2:$CL$25,MATCH($E224,DEMANDS!$F$2:$F$25,0),FALSE)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O224" s="29">
        <f>HLOOKUP(REG_TRA_DEMANDS!O$3,'BY-Demands'!$J$5:$AK$14,MATCH($E224,'BY-Demands'!$I$5:$I$14,0),FALSE)*HLOOKUP(REG_TRA_DEMANDS!$F224,DEMANDS!$H$2:$CL$25,MATCH($E224,DEMANDS!$F$2:$F$25,0),FALSE)/HLOOKUP(2018,DEMANDS!$H$2:$CL$25,MATCH($E224,DEMANDS!$F$2:$F$25,0),FALSE)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P224" s="29">
        <f>HLOOKUP(REG_TRA_DEMANDS!P$3,'BY-Demands'!$J$5:$AK$14,MATCH($E224,'BY-Demands'!$I$5:$I$14,0),FALSE)*HLOOKUP(REG_TRA_DEMANDS!$F224,DEMANDS!$H$2:$CL$25,MATCH($E224,DEMANDS!$F$2:$F$25,0),FALSE)/HLOOKUP(2018,DEMANDS!$H$2:$CL$25,MATCH($E224,DEMANDS!$F$2:$F$25,0),FALSE)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Q224" s="29">
        <f>HLOOKUP(REG_TRA_DEMANDS!Q$3,'BY-Demands'!$J$5:$AK$14,MATCH($E224,'BY-Demands'!$I$5:$I$14,0),FALSE)*HLOOKUP(REG_TRA_DEMANDS!$F224,DEMANDS!$H$2:$CL$25,MATCH($E224,DEMANDS!$F$2:$F$25,0),FALSE)/HLOOKUP(2018,DEMANDS!$H$2:$CL$25,MATCH($E224,DEMANDS!$F$2:$F$25,0),FALSE)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R224" s="29">
        <f>HLOOKUP(REG_TRA_DEMANDS!R$3,'BY-Demands'!$J$5:$AK$14,MATCH($E224,'BY-Demands'!$I$5:$I$14,0),FALSE)*HLOOKUP(REG_TRA_DEMANDS!$F224,DEMANDS!$H$2:$CL$25,MATCH($E224,DEMANDS!$F$2:$F$25,0),FALSE)/HLOOKUP(2018,DEMANDS!$H$2:$CL$25,MATCH($E224,DEMANDS!$F$2:$F$25,0),FALSE)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S224" s="10">
        <f>HLOOKUP(REG_TRA_DEMANDS!S$3,'BY-Demands'!$J$5:$AK$14,MATCH($E224,'BY-Demands'!$I$5:$I$14,0),FALSE)*HLOOKUP(REG_TRA_DEMANDS!$F224,DEMANDS!$H$2:$CL$25,MATCH($E224,DEMANDS!$F$2:$F$25,0),FALSE)/HLOOKUP(2018,DEMANDS!$H$2:$CL$25,MATCH($E224,DEMANDS!$F$2:$F$25,0),FALSE)</f>
        <v>2.5792943830413302</v>
      </c>
      <c r="T224" s="10">
        <f>HLOOKUP(REG_TRA_DEMANDS!T$3,'BY-Demands'!$J$5:$AK$14,MATCH($E224,'BY-Demands'!$I$5:$I$14,0),FALSE)*HLOOKUP(REG_TRA_DEMANDS!$F224,DEMANDS!$H$2:$CL$25,MATCH($E224,DEMANDS!$F$2:$F$25,0),FALSE)/HLOOKUP(2018,DEMANDS!$H$2:$CL$25,MATCH($E224,DEMANDS!$F$2:$F$25,0),FALSE)</f>
        <v>2.3848643409795409</v>
      </c>
      <c r="U224" s="10">
        <f>HLOOKUP(REG_TRA_DEMANDS!U$3,'BY-Demands'!$J$5:$AK$14,MATCH($E224,'BY-Demands'!$I$5:$I$14,0),FALSE)*HLOOKUP(REG_TRA_DEMANDS!$F224,DEMANDS!$H$2:$CL$25,MATCH($E224,DEMANDS!$F$2:$F$25,0),FALSE)/HLOOKUP(2018,DEMANDS!$H$2:$CL$25,MATCH($E224,DEMANDS!$F$2:$F$25,0),FALSE)</f>
        <v>0.2598925701660883</v>
      </c>
      <c r="V224" s="29">
        <f>HLOOKUP(REG_TRA_DEMANDS!V$3,'BY-Demands'!$J$5:$AK$14,MATCH($E224,'BY-Demands'!$I$5:$I$14,0),FALSE)*HLOOKUP(REG_TRA_DEMANDS!$F224,DEMANDS!$H$2:$CL$25,MATCH($E224,DEMANDS!$F$2:$F$25,0),FALSE)/HLOOKUP(2018,DEMANDS!$H$2:$CL$25,MATCH($E224,DEMANDS!$F$2:$F$25,0),FALSE)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W224" s="29">
        <f>HLOOKUP(REG_TRA_DEMANDS!W$3,'BY-Demands'!$J$5:$AK$14,MATCH($E224,'BY-Demands'!$I$5:$I$14,0),FALSE)*HLOOKUP(REG_TRA_DEMANDS!$F224,DEMANDS!$H$2:$CL$25,MATCH($E224,DEMANDS!$F$2:$F$25,0),FALSE)/HLOOKUP(2018,DEMANDS!$H$2:$CL$25,MATCH($E224,DEMANDS!$F$2:$F$25,0),FALSE)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X224" s="29">
        <f>HLOOKUP(REG_TRA_DEMANDS!X$3,'BY-Demands'!$J$5:$AK$14,MATCH($E224,'BY-Demands'!$I$5:$I$14,0),FALSE)*HLOOKUP(REG_TRA_DEMANDS!$F224,DEMANDS!$H$2:$CL$25,MATCH($E224,DEMANDS!$F$2:$F$25,0),FALSE)/HLOOKUP(2018,DEMANDS!$H$2:$CL$25,MATCH($E224,DEMANDS!$F$2:$F$25,0),FALSE)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Y224" s="29">
        <f>HLOOKUP(REG_TRA_DEMANDS!Y$3,'BY-Demands'!$J$5:$AK$14,MATCH($E224,'BY-Demands'!$I$5:$I$14,0),FALSE)*HLOOKUP(REG_TRA_DEMANDS!$F224,DEMANDS!$H$2:$CL$25,MATCH($E224,DEMANDS!$F$2:$F$25,0),FALSE)/HLOOKUP(2018,DEMANDS!$H$2:$CL$25,MATCH($E224,DEMANDS!$F$2:$F$25,0),FALSE)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Z224" s="29">
        <f>HLOOKUP(REG_TRA_DEMANDS!Z$3,'BY-Demands'!$J$5:$AK$14,MATCH($E224,'BY-Demands'!$I$5:$I$14,0),FALSE)*HLOOKUP(REG_TRA_DEMANDS!$F224,DEMANDS!$H$2:$CL$25,MATCH($E224,DEMANDS!$F$2:$F$25,0),FALSE)/HLOOKUP(2018,DEMANDS!$H$2:$CL$25,MATCH($E224,DEMANDS!$F$2:$F$25,0),FALSE)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A224" s="10">
        <f>HLOOKUP(REG_TRA_DEMANDS!AA$3,'BY-Demands'!$J$5:$AK$14,MATCH($E224,'BY-Demands'!$I$5:$I$14,0),FALSE)*HLOOKUP(REG_TRA_DEMANDS!$F224,DEMANDS!$H$2:$CL$25,MATCH($E224,DEMANDS!$F$2:$F$25,0),FALSE)/HLOOKUP(2018,DEMANDS!$H$2:$CL$25,MATCH($E224,DEMANDS!$F$2:$F$25,0),FALSE)</f>
        <v>0.74197212988446171</v>
      </c>
      <c r="AB224" s="29">
        <f>HLOOKUP(REG_TRA_DEMANDS!AB$3,'BY-Demands'!$J$5:$AK$14,MATCH($E224,'BY-Demands'!$I$5:$I$14,0),FALSE)*HLOOKUP(REG_TRA_DEMANDS!$F224,DEMANDS!$H$2:$CL$25,MATCH($E224,DEMANDS!$F$2:$F$25,0),FALSE)/HLOOKUP(2018,DEMANDS!$H$2:$CL$25,MATCH($E224,DEMANDS!$F$2:$F$25,0),FALSE)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C224" s="29">
        <f>HLOOKUP(REG_TRA_DEMANDS!AC$3,'BY-Demands'!$J$5:$AK$14,MATCH($E224,'BY-Demands'!$I$5:$I$14,0),FALSE)*HLOOKUP(REG_TRA_DEMANDS!$F224,DEMANDS!$H$2:$CL$25,MATCH($E224,DEMANDS!$F$2:$F$25,0),FALSE)/HLOOKUP(2018,DEMANDS!$H$2:$CL$25,MATCH($E224,DEMANDS!$F$2:$F$25,0),FALSE)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D224" s="29">
        <f>HLOOKUP(REG_TRA_DEMANDS!AD$3,'BY-Demands'!$J$5:$AK$14,MATCH($E224,'BY-Demands'!$I$5:$I$14,0),FALSE)*HLOOKUP(REG_TRA_DEMANDS!$F224,DEMANDS!$H$2:$CL$25,MATCH($E224,DEMANDS!$F$2:$F$25,0),FALSE)/HLOOKUP(2018,DEMANDS!$H$2:$CL$25,MATCH($E224,DEMANDS!$F$2:$F$25,0),FALSE)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E224" s="29">
        <f>HLOOKUP(REG_TRA_DEMANDS!AE$3,'BY-Demands'!$J$5:$AK$14,MATCH($E224,'BY-Demands'!$I$5:$I$14,0),FALSE)*HLOOKUP(REG_TRA_DEMANDS!$F224,DEMANDS!$H$2:$CL$25,MATCH($E224,DEMANDS!$F$2:$F$25,0),FALSE)/HLOOKUP(2018,DEMANDS!$H$2:$CL$25,MATCH($E224,DEMANDS!$F$2:$F$25,0),FALSE)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F224" s="29">
        <f>HLOOKUP(REG_TRA_DEMANDS!AF$3,'BY-Demands'!$J$5:$AK$14,MATCH($E224,'BY-Demands'!$I$5:$I$14,0),FALSE)*HLOOKUP(REG_TRA_DEMANDS!$F224,DEMANDS!$H$2:$CL$25,MATCH($E224,DEMANDS!$F$2:$F$25,0),FALSE)/HLOOKUP(2018,DEMANDS!$H$2:$CL$25,MATCH($E224,DEMANDS!$F$2:$F$25,0),FALSE)</f>
        <v>0</v>
      </c>
    </row>
    <row r="225" spans="4:32" x14ac:dyDescent="0.25">
      <c r="D225" s="1" t="s">
        <v>8</v>
      </c>
      <c r="E225" s="1" t="str">
        <f>DEMANDS!$F$25</f>
        <v>TAVIINT</v>
      </c>
      <c r="F225" s="1">
        <v>2025</v>
      </c>
      <c r="G225" s="29">
        <f>HLOOKUP(REG_TRA_DEMANDS!G$3,'BY-Demands'!$J$5:$AK$14,MATCH($E225,'BY-Demands'!$I$5:$I$14,0),FALSE)*HLOOKUP(REG_TRA_DEMANDS!$F225,DEMANDS!$H$2:$CL$25,MATCH($E225,DEMANDS!$F$2:$F$25,0),FALSE)/HLOOKUP(2018,DEMANDS!$H$2:$CL$25,MATCH($E225,DEMANDS!$F$2:$F$25,0),FALSE)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H225" s="10">
        <f>HLOOKUP(REG_TRA_DEMANDS!H$3,'BY-Demands'!$J$5:$AK$14,MATCH($E225,'BY-Demands'!$I$5:$I$14,0),FALSE)*HLOOKUP(REG_TRA_DEMANDS!$F225,DEMANDS!$H$2:$CL$25,MATCH($E225,DEMANDS!$F$2:$F$25,0),FALSE)/HLOOKUP(2018,DEMANDS!$H$2:$CL$25,MATCH($E225,DEMANDS!$F$2:$F$25,0),FALSE)</f>
        <v>44.125688599291344</v>
      </c>
      <c r="I225" s="29">
        <f>HLOOKUP(REG_TRA_DEMANDS!I$3,'BY-Demands'!$J$5:$AK$14,MATCH($E225,'BY-Demands'!$I$5:$I$14,0),FALSE)*HLOOKUP(REG_TRA_DEMANDS!$F225,DEMANDS!$H$2:$CL$25,MATCH($E225,DEMANDS!$F$2:$F$25,0),FALSE)/HLOOKUP(2018,DEMANDS!$H$2:$CL$25,MATCH($E225,DEMANDS!$F$2:$F$25,0),FALSE)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J225" s="29">
        <f>HLOOKUP(REG_TRA_DEMANDS!J$3,'BY-Demands'!$J$5:$AK$14,MATCH($E225,'BY-Demands'!$I$5:$I$14,0),FALSE)*HLOOKUP(REG_TRA_DEMANDS!$F225,DEMANDS!$H$2:$CL$25,MATCH($E225,DEMANDS!$F$2:$F$25,0),FALSE)/HLOOKUP(2018,DEMANDS!$H$2:$CL$25,MATCH($E225,DEMANDS!$F$2:$F$25,0),FALSE)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K225" s="29">
        <f>HLOOKUP(REG_TRA_DEMANDS!K$3,'BY-Demands'!$J$5:$AK$14,MATCH($E225,'BY-Demands'!$I$5:$I$14,0),FALSE)*HLOOKUP(REG_TRA_DEMANDS!$F225,DEMANDS!$H$2:$CL$25,MATCH($E225,DEMANDS!$F$2:$F$25,0),FALSE)/HLOOKUP(2018,DEMANDS!$H$2:$CL$25,MATCH($E225,DEMANDS!$F$2:$F$25,0),FALSE)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L225" s="29">
        <f>HLOOKUP(REG_TRA_DEMANDS!L$3,'BY-Demands'!$J$5:$AK$14,MATCH($E225,'BY-Demands'!$I$5:$I$14,0),FALSE)*HLOOKUP(REG_TRA_DEMANDS!$F225,DEMANDS!$H$2:$CL$25,MATCH($E225,DEMANDS!$F$2:$F$25,0),FALSE)/HLOOKUP(2018,DEMANDS!$H$2:$CL$25,MATCH($E225,DEMANDS!$F$2:$F$25,0),FALSE)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M225" s="29">
        <f>HLOOKUP(REG_TRA_DEMANDS!M$3,'BY-Demands'!$J$5:$AK$14,MATCH($E225,'BY-Demands'!$I$5:$I$14,0),FALSE)*HLOOKUP(REG_TRA_DEMANDS!$F225,DEMANDS!$H$2:$CL$25,MATCH($E225,DEMANDS!$F$2:$F$25,0),FALSE)/HLOOKUP(2018,DEMANDS!$H$2:$CL$25,MATCH($E225,DEMANDS!$F$2:$F$25,0),FALSE)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N225" s="29">
        <f>HLOOKUP(REG_TRA_DEMANDS!N$3,'BY-Demands'!$J$5:$AK$14,MATCH($E225,'BY-Demands'!$I$5:$I$14,0),FALSE)*HLOOKUP(REG_TRA_DEMANDS!$F225,DEMANDS!$H$2:$CL$25,MATCH($E225,DEMANDS!$F$2:$F$25,0),FALSE)/HLOOKUP(2018,DEMANDS!$H$2:$CL$25,MATCH($E225,DEMANDS!$F$2:$F$25,0),FALSE)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O225" s="29">
        <f>HLOOKUP(REG_TRA_DEMANDS!O$3,'BY-Demands'!$J$5:$AK$14,MATCH($E225,'BY-Demands'!$I$5:$I$14,0),FALSE)*HLOOKUP(REG_TRA_DEMANDS!$F225,DEMANDS!$H$2:$CL$25,MATCH($E225,DEMANDS!$F$2:$F$25,0),FALSE)/HLOOKUP(2018,DEMANDS!$H$2:$CL$25,MATCH($E225,DEMANDS!$F$2:$F$25,0),FALSE)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P225" s="29">
        <f>HLOOKUP(REG_TRA_DEMANDS!P$3,'BY-Demands'!$J$5:$AK$14,MATCH($E225,'BY-Demands'!$I$5:$I$14,0),FALSE)*HLOOKUP(REG_TRA_DEMANDS!$F225,DEMANDS!$H$2:$CL$25,MATCH($E225,DEMANDS!$F$2:$F$25,0),FALSE)/HLOOKUP(2018,DEMANDS!$H$2:$CL$25,MATCH($E225,DEMANDS!$F$2:$F$25,0),FALSE)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Q225" s="29">
        <f>HLOOKUP(REG_TRA_DEMANDS!Q$3,'BY-Demands'!$J$5:$AK$14,MATCH($E225,'BY-Demands'!$I$5:$I$14,0),FALSE)*HLOOKUP(REG_TRA_DEMANDS!$F225,DEMANDS!$H$2:$CL$25,MATCH($E225,DEMANDS!$F$2:$F$25,0),FALSE)/HLOOKUP(2018,DEMANDS!$H$2:$CL$25,MATCH($E225,DEMANDS!$F$2:$F$25,0),FALSE)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R225" s="29">
        <f>HLOOKUP(REG_TRA_DEMANDS!R$3,'BY-Demands'!$J$5:$AK$14,MATCH($E225,'BY-Demands'!$I$5:$I$14,0),FALSE)*HLOOKUP(REG_TRA_DEMANDS!$F225,DEMANDS!$H$2:$CL$25,MATCH($E225,DEMANDS!$F$2:$F$25,0),FALSE)/HLOOKUP(2018,DEMANDS!$H$2:$CL$25,MATCH($E225,DEMANDS!$F$2:$F$25,0),FALSE)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S225" s="10">
        <f>HLOOKUP(REG_TRA_DEMANDS!S$3,'BY-Demands'!$J$5:$AK$14,MATCH($E225,'BY-Demands'!$I$5:$I$14,0),FALSE)*HLOOKUP(REG_TRA_DEMANDS!$F225,DEMANDS!$H$2:$CL$25,MATCH($E225,DEMANDS!$F$2:$F$25,0),FALSE)/HLOOKUP(2018,DEMANDS!$H$2:$CL$25,MATCH($E225,DEMANDS!$F$2:$F$25,0),FALSE)</f>
        <v>2.6127317604121445</v>
      </c>
      <c r="T225" s="10">
        <f>HLOOKUP(REG_TRA_DEMANDS!T$3,'BY-Demands'!$J$5:$AK$14,MATCH($E225,'BY-Demands'!$I$5:$I$14,0),FALSE)*HLOOKUP(REG_TRA_DEMANDS!$F225,DEMANDS!$H$2:$CL$25,MATCH($E225,DEMANDS!$F$2:$F$25,0),FALSE)/HLOOKUP(2018,DEMANDS!$H$2:$CL$25,MATCH($E225,DEMANDS!$F$2:$F$25,0),FALSE)</f>
        <v>2.4157811721376437</v>
      </c>
      <c r="U225" s="10">
        <f>HLOOKUP(REG_TRA_DEMANDS!U$3,'BY-Demands'!$J$5:$AK$14,MATCH($E225,'BY-Demands'!$I$5:$I$14,0),FALSE)*HLOOKUP(REG_TRA_DEMANDS!$F225,DEMANDS!$H$2:$CL$25,MATCH($E225,DEMANDS!$F$2:$F$25,0),FALSE)/HLOOKUP(2018,DEMANDS!$H$2:$CL$25,MATCH($E225,DEMANDS!$F$2:$F$25,0),FALSE)</f>
        <v>0.26326175749175817</v>
      </c>
      <c r="V225" s="29">
        <f>HLOOKUP(REG_TRA_DEMANDS!V$3,'BY-Demands'!$J$5:$AK$14,MATCH($E225,'BY-Demands'!$I$5:$I$14,0),FALSE)*HLOOKUP(REG_TRA_DEMANDS!$F225,DEMANDS!$H$2:$CL$25,MATCH($E225,DEMANDS!$F$2:$F$25,0),FALSE)/HLOOKUP(2018,DEMANDS!$H$2:$CL$25,MATCH($E225,DEMANDS!$F$2:$F$25,0),FALSE)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W225" s="29">
        <f>HLOOKUP(REG_TRA_DEMANDS!W$3,'BY-Demands'!$J$5:$AK$14,MATCH($E225,'BY-Demands'!$I$5:$I$14,0),FALSE)*HLOOKUP(REG_TRA_DEMANDS!$F225,DEMANDS!$H$2:$CL$25,MATCH($E225,DEMANDS!$F$2:$F$25,0),FALSE)/HLOOKUP(2018,DEMANDS!$H$2:$CL$25,MATCH($E225,DEMANDS!$F$2:$F$25,0),FALSE)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X225" s="29">
        <f>HLOOKUP(REG_TRA_DEMANDS!X$3,'BY-Demands'!$J$5:$AK$14,MATCH($E225,'BY-Demands'!$I$5:$I$14,0),FALSE)*HLOOKUP(REG_TRA_DEMANDS!$F225,DEMANDS!$H$2:$CL$25,MATCH($E225,DEMANDS!$F$2:$F$25,0),FALSE)/HLOOKUP(2018,DEMANDS!$H$2:$CL$25,MATCH($E225,DEMANDS!$F$2:$F$25,0),FALSE)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Y225" s="29">
        <f>HLOOKUP(REG_TRA_DEMANDS!Y$3,'BY-Demands'!$J$5:$AK$14,MATCH($E225,'BY-Demands'!$I$5:$I$14,0),FALSE)*HLOOKUP(REG_TRA_DEMANDS!$F225,DEMANDS!$H$2:$CL$25,MATCH($E225,DEMANDS!$F$2:$F$25,0),FALSE)/HLOOKUP(2018,DEMANDS!$H$2:$CL$25,MATCH($E225,DEMANDS!$F$2:$F$25,0),FALSE)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Z225" s="29">
        <f>HLOOKUP(REG_TRA_DEMANDS!Z$3,'BY-Demands'!$J$5:$AK$14,MATCH($E225,'BY-Demands'!$I$5:$I$14,0),FALSE)*HLOOKUP(REG_TRA_DEMANDS!$F225,DEMANDS!$H$2:$CL$25,MATCH($E225,DEMANDS!$F$2:$F$25,0),FALSE)/HLOOKUP(2018,DEMANDS!$H$2:$CL$25,MATCH($E225,DEMANDS!$F$2:$F$25,0),FALSE)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A225" s="10">
        <f>HLOOKUP(REG_TRA_DEMANDS!AA$3,'BY-Demands'!$J$5:$AK$14,MATCH($E225,'BY-Demands'!$I$5:$I$14,0),FALSE)*HLOOKUP(REG_TRA_DEMANDS!$F225,DEMANDS!$H$2:$CL$25,MATCH($E225,DEMANDS!$F$2:$F$25,0),FALSE)/HLOOKUP(2018,DEMANDS!$H$2:$CL$25,MATCH($E225,DEMANDS!$F$2:$F$25,0),FALSE)</f>
        <v>0.75159088541259944</v>
      </c>
      <c r="AB225" s="29">
        <f>HLOOKUP(REG_TRA_DEMANDS!AB$3,'BY-Demands'!$J$5:$AK$14,MATCH($E225,'BY-Demands'!$I$5:$I$14,0),FALSE)*HLOOKUP(REG_TRA_DEMANDS!$F225,DEMANDS!$H$2:$CL$25,MATCH($E225,DEMANDS!$F$2:$F$25,0),FALSE)/HLOOKUP(2018,DEMANDS!$H$2:$CL$25,MATCH($E225,DEMANDS!$F$2:$F$25,0),FALSE)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C225" s="29">
        <f>HLOOKUP(REG_TRA_DEMANDS!AC$3,'BY-Demands'!$J$5:$AK$14,MATCH($E225,'BY-Demands'!$I$5:$I$14,0),FALSE)*HLOOKUP(REG_TRA_DEMANDS!$F225,DEMANDS!$H$2:$CL$25,MATCH($E225,DEMANDS!$F$2:$F$25,0),FALSE)/HLOOKUP(2018,DEMANDS!$H$2:$CL$25,MATCH($E225,DEMANDS!$F$2:$F$25,0),FALSE)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D225" s="29">
        <f>HLOOKUP(REG_TRA_DEMANDS!AD$3,'BY-Demands'!$J$5:$AK$14,MATCH($E225,'BY-Demands'!$I$5:$I$14,0),FALSE)*HLOOKUP(REG_TRA_DEMANDS!$F225,DEMANDS!$H$2:$CL$25,MATCH($E225,DEMANDS!$F$2:$F$25,0),FALSE)/HLOOKUP(2018,DEMANDS!$H$2:$CL$25,MATCH($E225,DEMANDS!$F$2:$F$25,0),FALSE)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E225" s="29">
        <f>HLOOKUP(REG_TRA_DEMANDS!AE$3,'BY-Demands'!$J$5:$AK$14,MATCH($E225,'BY-Demands'!$I$5:$I$14,0),FALSE)*HLOOKUP(REG_TRA_DEMANDS!$F225,DEMANDS!$H$2:$CL$25,MATCH($E225,DEMANDS!$F$2:$F$25,0),FALSE)/HLOOKUP(2018,DEMANDS!$H$2:$CL$25,MATCH($E225,DEMANDS!$F$2:$F$25,0),FALSE)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F225" s="29">
        <f>HLOOKUP(REG_TRA_DEMANDS!AF$3,'BY-Demands'!$J$5:$AK$14,MATCH($E225,'BY-Demands'!$I$5:$I$14,0),FALSE)*HLOOKUP(REG_TRA_DEMANDS!$F225,DEMANDS!$H$2:$CL$25,MATCH($E225,DEMANDS!$F$2:$F$25,0),FALSE)/HLOOKUP(2018,DEMANDS!$H$2:$CL$25,MATCH($E225,DEMANDS!$F$2:$F$25,0),FALSE)</f>
        <v>0</v>
      </c>
    </row>
    <row r="226" spans="4:32" x14ac:dyDescent="0.25">
      <c r="D226" s="1" t="s">
        <v>8</v>
      </c>
      <c r="E226" s="1" t="str">
        <f>DEMANDS!$F$25</f>
        <v>TAVIINT</v>
      </c>
      <c r="F226" s="1">
        <v>2026</v>
      </c>
      <c r="G226" s="29">
        <f>HLOOKUP(REG_TRA_DEMANDS!G$3,'BY-Demands'!$J$5:$AK$14,MATCH($E226,'BY-Demands'!$I$5:$I$14,0),FALSE)*HLOOKUP(REG_TRA_DEMANDS!$F226,DEMANDS!$H$2:$CL$25,MATCH($E226,DEMANDS!$F$2:$F$25,0),FALSE)/HLOOKUP(2018,DEMANDS!$H$2:$CL$25,MATCH($E226,DEMANDS!$F$2:$F$25,0),FALSE)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H226" s="10">
        <f>HLOOKUP(REG_TRA_DEMANDS!H$3,'BY-Demands'!$J$5:$AK$14,MATCH($E226,'BY-Demands'!$I$5:$I$14,0),FALSE)*HLOOKUP(REG_TRA_DEMANDS!$F226,DEMANDS!$H$2:$CL$25,MATCH($E226,DEMANDS!$F$2:$F$25,0),FALSE)/HLOOKUP(2018,DEMANDS!$H$2:$CL$25,MATCH($E226,DEMANDS!$F$2:$F$25,0),FALSE)</f>
        <v>44.679107364232244</v>
      </c>
      <c r="I226" s="29">
        <f>HLOOKUP(REG_TRA_DEMANDS!I$3,'BY-Demands'!$J$5:$AK$14,MATCH($E226,'BY-Demands'!$I$5:$I$14,0),FALSE)*HLOOKUP(REG_TRA_DEMANDS!$F226,DEMANDS!$H$2:$CL$25,MATCH($E226,DEMANDS!$F$2:$F$25,0),FALSE)/HLOOKUP(2018,DEMANDS!$H$2:$CL$25,MATCH($E226,DEMANDS!$F$2:$F$25,0),FALSE)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J226" s="29">
        <f>HLOOKUP(REG_TRA_DEMANDS!J$3,'BY-Demands'!$J$5:$AK$14,MATCH($E226,'BY-Demands'!$I$5:$I$14,0),FALSE)*HLOOKUP(REG_TRA_DEMANDS!$F226,DEMANDS!$H$2:$CL$25,MATCH($E226,DEMANDS!$F$2:$F$25,0),FALSE)/HLOOKUP(2018,DEMANDS!$H$2:$CL$25,MATCH($E226,DEMANDS!$F$2:$F$25,0),FALSE)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K226" s="29">
        <f>HLOOKUP(REG_TRA_DEMANDS!K$3,'BY-Demands'!$J$5:$AK$14,MATCH($E226,'BY-Demands'!$I$5:$I$14,0),FALSE)*HLOOKUP(REG_TRA_DEMANDS!$F226,DEMANDS!$H$2:$CL$25,MATCH($E226,DEMANDS!$F$2:$F$25,0),FALSE)/HLOOKUP(2018,DEMANDS!$H$2:$CL$25,MATCH($E226,DEMANDS!$F$2:$F$25,0),FALSE)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L226" s="29">
        <f>HLOOKUP(REG_TRA_DEMANDS!L$3,'BY-Demands'!$J$5:$AK$14,MATCH($E226,'BY-Demands'!$I$5:$I$14,0),FALSE)*HLOOKUP(REG_TRA_DEMANDS!$F226,DEMANDS!$H$2:$CL$25,MATCH($E226,DEMANDS!$F$2:$F$25,0),FALSE)/HLOOKUP(2018,DEMANDS!$H$2:$CL$25,MATCH($E226,DEMANDS!$F$2:$F$25,0),FALSE)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M226" s="29">
        <f>HLOOKUP(REG_TRA_DEMANDS!M$3,'BY-Demands'!$J$5:$AK$14,MATCH($E226,'BY-Demands'!$I$5:$I$14,0),FALSE)*HLOOKUP(REG_TRA_DEMANDS!$F226,DEMANDS!$H$2:$CL$25,MATCH($E226,DEMANDS!$F$2:$F$25,0),FALSE)/HLOOKUP(2018,DEMANDS!$H$2:$CL$25,MATCH($E226,DEMANDS!$F$2:$F$25,0),FALSE)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N226" s="29">
        <f>HLOOKUP(REG_TRA_DEMANDS!N$3,'BY-Demands'!$J$5:$AK$14,MATCH($E226,'BY-Demands'!$I$5:$I$14,0),FALSE)*HLOOKUP(REG_TRA_DEMANDS!$F226,DEMANDS!$H$2:$CL$25,MATCH($E226,DEMANDS!$F$2:$F$25,0),FALSE)/HLOOKUP(2018,DEMANDS!$H$2:$CL$25,MATCH($E226,DEMANDS!$F$2:$F$25,0),FALSE)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O226" s="29">
        <f>HLOOKUP(REG_TRA_DEMANDS!O$3,'BY-Demands'!$J$5:$AK$14,MATCH($E226,'BY-Demands'!$I$5:$I$14,0),FALSE)*HLOOKUP(REG_TRA_DEMANDS!$F226,DEMANDS!$H$2:$CL$25,MATCH($E226,DEMANDS!$F$2:$F$25,0),FALSE)/HLOOKUP(2018,DEMANDS!$H$2:$CL$25,MATCH($E226,DEMANDS!$F$2:$F$25,0),FALSE)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P226" s="29">
        <f>HLOOKUP(REG_TRA_DEMANDS!P$3,'BY-Demands'!$J$5:$AK$14,MATCH($E226,'BY-Demands'!$I$5:$I$14,0),FALSE)*HLOOKUP(REG_TRA_DEMANDS!$F226,DEMANDS!$H$2:$CL$25,MATCH($E226,DEMANDS!$F$2:$F$25,0),FALSE)/HLOOKUP(2018,DEMANDS!$H$2:$CL$25,MATCH($E226,DEMANDS!$F$2:$F$25,0),FALSE)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Q226" s="29">
        <f>HLOOKUP(REG_TRA_DEMANDS!Q$3,'BY-Demands'!$J$5:$AK$14,MATCH($E226,'BY-Demands'!$I$5:$I$14,0),FALSE)*HLOOKUP(REG_TRA_DEMANDS!$F226,DEMANDS!$H$2:$CL$25,MATCH($E226,DEMANDS!$F$2:$F$25,0),FALSE)/HLOOKUP(2018,DEMANDS!$H$2:$CL$25,MATCH($E226,DEMANDS!$F$2:$F$25,0),FALSE)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R226" s="29">
        <f>HLOOKUP(REG_TRA_DEMANDS!R$3,'BY-Demands'!$J$5:$AK$14,MATCH($E226,'BY-Demands'!$I$5:$I$14,0),FALSE)*HLOOKUP(REG_TRA_DEMANDS!$F226,DEMANDS!$H$2:$CL$25,MATCH($E226,DEMANDS!$F$2:$F$25,0),FALSE)/HLOOKUP(2018,DEMANDS!$H$2:$CL$25,MATCH($E226,DEMANDS!$F$2:$F$25,0),FALSE)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S226" s="10">
        <f>HLOOKUP(REG_TRA_DEMANDS!S$3,'BY-Demands'!$J$5:$AK$14,MATCH($E226,'BY-Demands'!$I$5:$I$14,0),FALSE)*HLOOKUP(REG_TRA_DEMANDS!$F226,DEMANDS!$H$2:$CL$25,MATCH($E226,DEMANDS!$F$2:$F$25,0),FALSE)/HLOOKUP(2018,DEMANDS!$H$2:$CL$25,MATCH($E226,DEMANDS!$F$2:$F$25,0),FALSE)</f>
        <v>2.6455003092975744</v>
      </c>
      <c r="T226" s="10">
        <f>HLOOKUP(REG_TRA_DEMANDS!T$3,'BY-Demands'!$J$5:$AK$14,MATCH($E226,'BY-Demands'!$I$5:$I$14,0),FALSE)*HLOOKUP(REG_TRA_DEMANDS!$F226,DEMANDS!$H$2:$CL$25,MATCH($E226,DEMANDS!$F$2:$F$25,0),FALSE)/HLOOKUP(2018,DEMANDS!$H$2:$CL$25,MATCH($E226,DEMANDS!$F$2:$F$25,0),FALSE)</f>
        <v>2.4460795918358089</v>
      </c>
      <c r="U226" s="10">
        <f>HLOOKUP(REG_TRA_DEMANDS!U$3,'BY-Demands'!$J$5:$AK$14,MATCH($E226,'BY-Demands'!$I$5:$I$14,0),FALSE)*HLOOKUP(REG_TRA_DEMANDS!$F226,DEMANDS!$H$2:$CL$25,MATCH($E226,DEMANDS!$F$2:$F$25,0),FALSE)/HLOOKUP(2018,DEMANDS!$H$2:$CL$25,MATCH($E226,DEMANDS!$F$2:$F$25,0),FALSE)</f>
        <v>0.26656355291551498</v>
      </c>
      <c r="V226" s="29">
        <f>HLOOKUP(REG_TRA_DEMANDS!V$3,'BY-Demands'!$J$5:$AK$14,MATCH($E226,'BY-Demands'!$I$5:$I$14,0),FALSE)*HLOOKUP(REG_TRA_DEMANDS!$F226,DEMANDS!$H$2:$CL$25,MATCH($E226,DEMANDS!$F$2:$F$25,0),FALSE)/HLOOKUP(2018,DEMANDS!$H$2:$CL$25,MATCH($E226,DEMANDS!$F$2:$F$25,0),FALSE)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W226" s="29">
        <f>HLOOKUP(REG_TRA_DEMANDS!W$3,'BY-Demands'!$J$5:$AK$14,MATCH($E226,'BY-Demands'!$I$5:$I$14,0),FALSE)*HLOOKUP(REG_TRA_DEMANDS!$F226,DEMANDS!$H$2:$CL$25,MATCH($E226,DEMANDS!$F$2:$F$25,0),FALSE)/HLOOKUP(2018,DEMANDS!$H$2:$CL$25,MATCH($E226,DEMANDS!$F$2:$F$25,0),FALSE)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X226" s="29">
        <f>HLOOKUP(REG_TRA_DEMANDS!X$3,'BY-Demands'!$J$5:$AK$14,MATCH($E226,'BY-Demands'!$I$5:$I$14,0),FALSE)*HLOOKUP(REG_TRA_DEMANDS!$F226,DEMANDS!$H$2:$CL$25,MATCH($E226,DEMANDS!$F$2:$F$25,0),FALSE)/HLOOKUP(2018,DEMANDS!$H$2:$CL$25,MATCH($E226,DEMANDS!$F$2:$F$25,0),FALSE)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Y226" s="29">
        <f>HLOOKUP(REG_TRA_DEMANDS!Y$3,'BY-Demands'!$J$5:$AK$14,MATCH($E226,'BY-Demands'!$I$5:$I$14,0),FALSE)*HLOOKUP(REG_TRA_DEMANDS!$F226,DEMANDS!$H$2:$CL$25,MATCH($E226,DEMANDS!$F$2:$F$25,0),FALSE)/HLOOKUP(2018,DEMANDS!$H$2:$CL$25,MATCH($E226,DEMANDS!$F$2:$F$25,0),FALSE)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Z226" s="29">
        <f>HLOOKUP(REG_TRA_DEMANDS!Z$3,'BY-Demands'!$J$5:$AK$14,MATCH($E226,'BY-Demands'!$I$5:$I$14,0),FALSE)*HLOOKUP(REG_TRA_DEMANDS!$F226,DEMANDS!$H$2:$CL$25,MATCH($E226,DEMANDS!$F$2:$F$25,0),FALSE)/HLOOKUP(2018,DEMANDS!$H$2:$CL$25,MATCH($E226,DEMANDS!$F$2:$F$25,0),FALSE)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A226" s="10">
        <f>HLOOKUP(REG_TRA_DEMANDS!AA$3,'BY-Demands'!$J$5:$AK$14,MATCH($E226,'BY-Demands'!$I$5:$I$14,0),FALSE)*HLOOKUP(REG_TRA_DEMANDS!$F226,DEMANDS!$H$2:$CL$25,MATCH($E226,DEMANDS!$F$2:$F$25,0),FALSE)/HLOOKUP(2018,DEMANDS!$H$2:$CL$25,MATCH($E226,DEMANDS!$F$2:$F$25,0),FALSE)</f>
        <v>0.76101724254717251</v>
      </c>
      <c r="AB226" s="29">
        <f>HLOOKUP(REG_TRA_DEMANDS!AB$3,'BY-Demands'!$J$5:$AK$14,MATCH($E226,'BY-Demands'!$I$5:$I$14,0),FALSE)*HLOOKUP(REG_TRA_DEMANDS!$F226,DEMANDS!$H$2:$CL$25,MATCH($E226,DEMANDS!$F$2:$F$25,0),FALSE)/HLOOKUP(2018,DEMANDS!$H$2:$CL$25,MATCH($E226,DEMANDS!$F$2:$F$25,0),FALSE)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C226" s="29">
        <f>HLOOKUP(REG_TRA_DEMANDS!AC$3,'BY-Demands'!$J$5:$AK$14,MATCH($E226,'BY-Demands'!$I$5:$I$14,0),FALSE)*HLOOKUP(REG_TRA_DEMANDS!$F226,DEMANDS!$H$2:$CL$25,MATCH($E226,DEMANDS!$F$2:$F$25,0),FALSE)/HLOOKUP(2018,DEMANDS!$H$2:$CL$25,MATCH($E226,DEMANDS!$F$2:$F$25,0),FALSE)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D226" s="29">
        <f>HLOOKUP(REG_TRA_DEMANDS!AD$3,'BY-Demands'!$J$5:$AK$14,MATCH($E226,'BY-Demands'!$I$5:$I$14,0),FALSE)*HLOOKUP(REG_TRA_DEMANDS!$F226,DEMANDS!$H$2:$CL$25,MATCH($E226,DEMANDS!$F$2:$F$25,0),FALSE)/HLOOKUP(2018,DEMANDS!$H$2:$CL$25,MATCH($E226,DEMANDS!$F$2:$F$25,0),FALSE)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E226" s="29">
        <f>HLOOKUP(REG_TRA_DEMANDS!AE$3,'BY-Demands'!$J$5:$AK$14,MATCH($E226,'BY-Demands'!$I$5:$I$14,0),FALSE)*HLOOKUP(REG_TRA_DEMANDS!$F226,DEMANDS!$H$2:$CL$25,MATCH($E226,DEMANDS!$F$2:$F$25,0),FALSE)/HLOOKUP(2018,DEMANDS!$H$2:$CL$25,MATCH($E226,DEMANDS!$F$2:$F$25,0),FALSE)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F226" s="29">
        <f>HLOOKUP(REG_TRA_DEMANDS!AF$3,'BY-Demands'!$J$5:$AK$14,MATCH($E226,'BY-Demands'!$I$5:$I$14,0),FALSE)*HLOOKUP(REG_TRA_DEMANDS!$F226,DEMANDS!$H$2:$CL$25,MATCH($E226,DEMANDS!$F$2:$F$25,0),FALSE)/HLOOKUP(2018,DEMANDS!$H$2:$CL$25,MATCH($E226,DEMANDS!$F$2:$F$25,0),FALSE)</f>
        <v>0</v>
      </c>
    </row>
    <row r="227" spans="4:32" x14ac:dyDescent="0.25">
      <c r="D227" s="1" t="s">
        <v>8</v>
      </c>
      <c r="E227" s="1" t="str">
        <f>DEMANDS!$F$25</f>
        <v>TAVIINT</v>
      </c>
      <c r="F227" s="1">
        <v>2027</v>
      </c>
      <c r="G227" s="29">
        <f>HLOOKUP(REG_TRA_DEMANDS!G$3,'BY-Demands'!$J$5:$AK$14,MATCH($E227,'BY-Demands'!$I$5:$I$14,0),FALSE)*HLOOKUP(REG_TRA_DEMANDS!$F227,DEMANDS!$H$2:$CL$25,MATCH($E227,DEMANDS!$F$2:$F$25,0),FALSE)/HLOOKUP(2018,DEMANDS!$H$2:$CL$25,MATCH($E227,DEMANDS!$F$2:$F$25,0),FALSE)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H227" s="10">
        <f>HLOOKUP(REG_TRA_DEMANDS!H$3,'BY-Demands'!$J$5:$AK$14,MATCH($E227,'BY-Demands'!$I$5:$I$14,0),FALSE)*HLOOKUP(REG_TRA_DEMANDS!$F227,DEMANDS!$H$2:$CL$25,MATCH($E227,DEMANDS!$F$2:$F$25,0),FALSE)/HLOOKUP(2018,DEMANDS!$H$2:$CL$25,MATCH($E227,DEMANDS!$F$2:$F$25,0),FALSE)</f>
        <v>45.22145641719888</v>
      </c>
      <c r="I227" s="29">
        <f>HLOOKUP(REG_TRA_DEMANDS!I$3,'BY-Demands'!$J$5:$AK$14,MATCH($E227,'BY-Demands'!$I$5:$I$14,0),FALSE)*HLOOKUP(REG_TRA_DEMANDS!$F227,DEMANDS!$H$2:$CL$25,MATCH($E227,DEMANDS!$F$2:$F$25,0),FALSE)/HLOOKUP(2018,DEMANDS!$H$2:$CL$25,MATCH($E227,DEMANDS!$F$2:$F$25,0),FALSE)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J227" s="29">
        <f>HLOOKUP(REG_TRA_DEMANDS!J$3,'BY-Demands'!$J$5:$AK$14,MATCH($E227,'BY-Demands'!$I$5:$I$14,0),FALSE)*HLOOKUP(REG_TRA_DEMANDS!$F227,DEMANDS!$H$2:$CL$25,MATCH($E227,DEMANDS!$F$2:$F$25,0),FALSE)/HLOOKUP(2018,DEMANDS!$H$2:$CL$25,MATCH($E227,DEMANDS!$F$2:$F$25,0),FALSE)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K227" s="29">
        <f>HLOOKUP(REG_TRA_DEMANDS!K$3,'BY-Demands'!$J$5:$AK$14,MATCH($E227,'BY-Demands'!$I$5:$I$14,0),FALSE)*HLOOKUP(REG_TRA_DEMANDS!$F227,DEMANDS!$H$2:$CL$25,MATCH($E227,DEMANDS!$F$2:$F$25,0),FALSE)/HLOOKUP(2018,DEMANDS!$H$2:$CL$25,MATCH($E227,DEMANDS!$F$2:$F$25,0),FALSE)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L227" s="29">
        <f>HLOOKUP(REG_TRA_DEMANDS!L$3,'BY-Demands'!$J$5:$AK$14,MATCH($E227,'BY-Demands'!$I$5:$I$14,0),FALSE)*HLOOKUP(REG_TRA_DEMANDS!$F227,DEMANDS!$H$2:$CL$25,MATCH($E227,DEMANDS!$F$2:$F$25,0),FALSE)/HLOOKUP(2018,DEMANDS!$H$2:$CL$25,MATCH($E227,DEMANDS!$F$2:$F$25,0),FALSE)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M227" s="29">
        <f>HLOOKUP(REG_TRA_DEMANDS!M$3,'BY-Demands'!$J$5:$AK$14,MATCH($E227,'BY-Demands'!$I$5:$I$14,0),FALSE)*HLOOKUP(REG_TRA_DEMANDS!$F227,DEMANDS!$H$2:$CL$25,MATCH($E227,DEMANDS!$F$2:$F$25,0),FALSE)/HLOOKUP(2018,DEMANDS!$H$2:$CL$25,MATCH($E227,DEMANDS!$F$2:$F$25,0),FALSE)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N227" s="29">
        <f>HLOOKUP(REG_TRA_DEMANDS!N$3,'BY-Demands'!$J$5:$AK$14,MATCH($E227,'BY-Demands'!$I$5:$I$14,0),FALSE)*HLOOKUP(REG_TRA_DEMANDS!$F227,DEMANDS!$H$2:$CL$25,MATCH($E227,DEMANDS!$F$2:$F$25,0),FALSE)/HLOOKUP(2018,DEMANDS!$H$2:$CL$25,MATCH($E227,DEMANDS!$F$2:$F$25,0),FALSE)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O227" s="29">
        <f>HLOOKUP(REG_TRA_DEMANDS!O$3,'BY-Demands'!$J$5:$AK$14,MATCH($E227,'BY-Demands'!$I$5:$I$14,0),FALSE)*HLOOKUP(REG_TRA_DEMANDS!$F227,DEMANDS!$H$2:$CL$25,MATCH($E227,DEMANDS!$F$2:$F$25,0),FALSE)/HLOOKUP(2018,DEMANDS!$H$2:$CL$25,MATCH($E227,DEMANDS!$F$2:$F$25,0),FALSE)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P227" s="29">
        <f>HLOOKUP(REG_TRA_DEMANDS!P$3,'BY-Demands'!$J$5:$AK$14,MATCH($E227,'BY-Demands'!$I$5:$I$14,0),FALSE)*HLOOKUP(REG_TRA_DEMANDS!$F227,DEMANDS!$H$2:$CL$25,MATCH($E227,DEMANDS!$F$2:$F$25,0),FALSE)/HLOOKUP(2018,DEMANDS!$H$2:$CL$25,MATCH($E227,DEMANDS!$F$2:$F$25,0),FALSE)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Q227" s="29">
        <f>HLOOKUP(REG_TRA_DEMANDS!Q$3,'BY-Demands'!$J$5:$AK$14,MATCH($E227,'BY-Demands'!$I$5:$I$14,0),FALSE)*HLOOKUP(REG_TRA_DEMANDS!$F227,DEMANDS!$H$2:$CL$25,MATCH($E227,DEMANDS!$F$2:$F$25,0),FALSE)/HLOOKUP(2018,DEMANDS!$H$2:$CL$25,MATCH($E227,DEMANDS!$F$2:$F$25,0),FALSE)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R227" s="29">
        <f>HLOOKUP(REG_TRA_DEMANDS!R$3,'BY-Demands'!$J$5:$AK$14,MATCH($E227,'BY-Demands'!$I$5:$I$14,0),FALSE)*HLOOKUP(REG_TRA_DEMANDS!$F227,DEMANDS!$H$2:$CL$25,MATCH($E227,DEMANDS!$F$2:$F$25,0),FALSE)/HLOOKUP(2018,DEMANDS!$H$2:$CL$25,MATCH($E227,DEMANDS!$F$2:$F$25,0),FALSE)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S227" s="10">
        <f>HLOOKUP(REG_TRA_DEMANDS!S$3,'BY-Demands'!$J$5:$AK$14,MATCH($E227,'BY-Demands'!$I$5:$I$14,0),FALSE)*HLOOKUP(REG_TRA_DEMANDS!$F227,DEMANDS!$H$2:$CL$25,MATCH($E227,DEMANDS!$F$2:$F$25,0),FALSE)/HLOOKUP(2018,DEMANDS!$H$2:$CL$25,MATCH($E227,DEMANDS!$F$2:$F$25,0),FALSE)</f>
        <v>2.6776134080592362</v>
      </c>
      <c r="T227" s="10">
        <f>HLOOKUP(REG_TRA_DEMANDS!T$3,'BY-Demands'!$J$5:$AK$14,MATCH($E227,'BY-Demands'!$I$5:$I$14,0),FALSE)*HLOOKUP(REG_TRA_DEMANDS!$F227,DEMANDS!$H$2:$CL$25,MATCH($E227,DEMANDS!$F$2:$F$25,0),FALSE)/HLOOKUP(2018,DEMANDS!$H$2:$CL$25,MATCH($E227,DEMANDS!$F$2:$F$25,0),FALSE)</f>
        <v>2.4757719699600687</v>
      </c>
      <c r="U227" s="10">
        <f>HLOOKUP(REG_TRA_DEMANDS!U$3,'BY-Demands'!$J$5:$AK$14,MATCH($E227,'BY-Demands'!$I$5:$I$14,0),FALSE)*HLOOKUP(REG_TRA_DEMANDS!$F227,DEMANDS!$H$2:$CL$25,MATCH($E227,DEMANDS!$F$2:$F$25,0),FALSE)/HLOOKUP(2018,DEMANDS!$H$2:$CL$25,MATCH($E227,DEMANDS!$F$2:$F$25,0),FALSE)</f>
        <v>0.26979930445595168</v>
      </c>
      <c r="V227" s="29">
        <f>HLOOKUP(REG_TRA_DEMANDS!V$3,'BY-Demands'!$J$5:$AK$14,MATCH($E227,'BY-Demands'!$I$5:$I$14,0),FALSE)*HLOOKUP(REG_TRA_DEMANDS!$F227,DEMANDS!$H$2:$CL$25,MATCH($E227,DEMANDS!$F$2:$F$25,0),FALSE)/HLOOKUP(2018,DEMANDS!$H$2:$CL$25,MATCH($E227,DEMANDS!$F$2:$F$25,0),FALSE)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W227" s="29">
        <f>HLOOKUP(REG_TRA_DEMANDS!W$3,'BY-Demands'!$J$5:$AK$14,MATCH($E227,'BY-Demands'!$I$5:$I$14,0),FALSE)*HLOOKUP(REG_TRA_DEMANDS!$F227,DEMANDS!$H$2:$CL$25,MATCH($E227,DEMANDS!$F$2:$F$25,0),FALSE)/HLOOKUP(2018,DEMANDS!$H$2:$CL$25,MATCH($E227,DEMANDS!$F$2:$F$25,0),FALSE)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X227" s="29">
        <f>HLOOKUP(REG_TRA_DEMANDS!X$3,'BY-Demands'!$J$5:$AK$14,MATCH($E227,'BY-Demands'!$I$5:$I$14,0),FALSE)*HLOOKUP(REG_TRA_DEMANDS!$F227,DEMANDS!$H$2:$CL$25,MATCH($E227,DEMANDS!$F$2:$F$25,0),FALSE)/HLOOKUP(2018,DEMANDS!$H$2:$CL$25,MATCH($E227,DEMANDS!$F$2:$F$25,0),FALSE)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Y227" s="29">
        <f>HLOOKUP(REG_TRA_DEMANDS!Y$3,'BY-Demands'!$J$5:$AK$14,MATCH($E227,'BY-Demands'!$I$5:$I$14,0),FALSE)*HLOOKUP(REG_TRA_DEMANDS!$F227,DEMANDS!$H$2:$CL$25,MATCH($E227,DEMANDS!$F$2:$F$25,0),FALSE)/HLOOKUP(2018,DEMANDS!$H$2:$CL$25,MATCH($E227,DEMANDS!$F$2:$F$25,0),FALSE)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Z227" s="29">
        <f>HLOOKUP(REG_TRA_DEMANDS!Z$3,'BY-Demands'!$J$5:$AK$14,MATCH($E227,'BY-Demands'!$I$5:$I$14,0),FALSE)*HLOOKUP(REG_TRA_DEMANDS!$F227,DEMANDS!$H$2:$CL$25,MATCH($E227,DEMANDS!$F$2:$F$25,0),FALSE)/HLOOKUP(2018,DEMANDS!$H$2:$CL$25,MATCH($E227,DEMANDS!$F$2:$F$25,0),FALSE)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A227" s="10">
        <f>HLOOKUP(REG_TRA_DEMANDS!AA$3,'BY-Demands'!$J$5:$AK$14,MATCH($E227,'BY-Demands'!$I$5:$I$14,0),FALSE)*HLOOKUP(REG_TRA_DEMANDS!$F227,DEMANDS!$H$2:$CL$25,MATCH($E227,DEMANDS!$F$2:$F$25,0),FALSE)/HLOOKUP(2018,DEMANDS!$H$2:$CL$25,MATCH($E227,DEMANDS!$F$2:$F$25,0),FALSE)</f>
        <v>0.77025504977152071</v>
      </c>
      <c r="AB227" s="29">
        <f>HLOOKUP(REG_TRA_DEMANDS!AB$3,'BY-Demands'!$J$5:$AK$14,MATCH($E227,'BY-Demands'!$I$5:$I$14,0),FALSE)*HLOOKUP(REG_TRA_DEMANDS!$F227,DEMANDS!$H$2:$CL$25,MATCH($E227,DEMANDS!$F$2:$F$25,0),FALSE)/HLOOKUP(2018,DEMANDS!$H$2:$CL$25,MATCH($E227,DEMANDS!$F$2:$F$25,0),FALSE)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C227" s="29">
        <f>HLOOKUP(REG_TRA_DEMANDS!AC$3,'BY-Demands'!$J$5:$AK$14,MATCH($E227,'BY-Demands'!$I$5:$I$14,0),FALSE)*HLOOKUP(REG_TRA_DEMANDS!$F227,DEMANDS!$H$2:$CL$25,MATCH($E227,DEMANDS!$F$2:$F$25,0),FALSE)/HLOOKUP(2018,DEMANDS!$H$2:$CL$25,MATCH($E227,DEMANDS!$F$2:$F$25,0),FALSE)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D227" s="29">
        <f>HLOOKUP(REG_TRA_DEMANDS!AD$3,'BY-Demands'!$J$5:$AK$14,MATCH($E227,'BY-Demands'!$I$5:$I$14,0),FALSE)*HLOOKUP(REG_TRA_DEMANDS!$F227,DEMANDS!$H$2:$CL$25,MATCH($E227,DEMANDS!$F$2:$F$25,0),FALSE)/HLOOKUP(2018,DEMANDS!$H$2:$CL$25,MATCH($E227,DEMANDS!$F$2:$F$25,0),FALSE)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E227" s="29">
        <f>HLOOKUP(REG_TRA_DEMANDS!AE$3,'BY-Demands'!$J$5:$AK$14,MATCH($E227,'BY-Demands'!$I$5:$I$14,0),FALSE)*HLOOKUP(REG_TRA_DEMANDS!$F227,DEMANDS!$H$2:$CL$25,MATCH($E227,DEMANDS!$F$2:$F$25,0),FALSE)/HLOOKUP(2018,DEMANDS!$H$2:$CL$25,MATCH($E227,DEMANDS!$F$2:$F$25,0),FALSE)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F227" s="29">
        <f>HLOOKUP(REG_TRA_DEMANDS!AF$3,'BY-Demands'!$J$5:$AK$14,MATCH($E227,'BY-Demands'!$I$5:$I$14,0),FALSE)*HLOOKUP(REG_TRA_DEMANDS!$F227,DEMANDS!$H$2:$CL$25,MATCH($E227,DEMANDS!$F$2:$F$25,0),FALSE)/HLOOKUP(2018,DEMANDS!$H$2:$CL$25,MATCH($E227,DEMANDS!$F$2:$F$25,0),FALSE)</f>
        <v>0</v>
      </c>
    </row>
    <row r="228" spans="4:32" x14ac:dyDescent="0.25">
      <c r="D228" s="1" t="s">
        <v>8</v>
      </c>
      <c r="E228" s="1" t="str">
        <f>DEMANDS!$F$25</f>
        <v>TAVIINT</v>
      </c>
      <c r="F228" s="1">
        <v>2028</v>
      </c>
      <c r="G228" s="29">
        <f>HLOOKUP(REG_TRA_DEMANDS!G$3,'BY-Demands'!$J$5:$AK$14,MATCH($E228,'BY-Demands'!$I$5:$I$14,0),FALSE)*HLOOKUP(REG_TRA_DEMANDS!$F228,DEMANDS!$H$2:$CL$25,MATCH($E228,DEMANDS!$F$2:$F$25,0),FALSE)/HLOOKUP(2018,DEMANDS!$H$2:$CL$25,MATCH($E228,DEMANDS!$F$2:$F$25,0),FALSE)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H228" s="10">
        <f>HLOOKUP(REG_TRA_DEMANDS!H$3,'BY-Demands'!$J$5:$AK$14,MATCH($E228,'BY-Demands'!$I$5:$I$14,0),FALSE)*HLOOKUP(REG_TRA_DEMANDS!$F228,DEMANDS!$H$2:$CL$25,MATCH($E228,DEMANDS!$F$2:$F$25,0),FALSE)/HLOOKUP(2018,DEMANDS!$H$2:$CL$25,MATCH($E228,DEMANDS!$F$2:$F$25,0),FALSE)</f>
        <v>45.752957179702626</v>
      </c>
      <c r="I228" s="29">
        <f>HLOOKUP(REG_TRA_DEMANDS!I$3,'BY-Demands'!$J$5:$AK$14,MATCH($E228,'BY-Demands'!$I$5:$I$14,0),FALSE)*HLOOKUP(REG_TRA_DEMANDS!$F228,DEMANDS!$H$2:$CL$25,MATCH($E228,DEMANDS!$F$2:$F$25,0),FALSE)/HLOOKUP(2018,DEMANDS!$H$2:$CL$25,MATCH($E228,DEMANDS!$F$2:$F$25,0),FALSE)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J228" s="29">
        <f>HLOOKUP(REG_TRA_DEMANDS!J$3,'BY-Demands'!$J$5:$AK$14,MATCH($E228,'BY-Demands'!$I$5:$I$14,0),FALSE)*HLOOKUP(REG_TRA_DEMANDS!$F228,DEMANDS!$H$2:$CL$25,MATCH($E228,DEMANDS!$F$2:$F$25,0),FALSE)/HLOOKUP(2018,DEMANDS!$H$2:$CL$25,MATCH($E228,DEMANDS!$F$2:$F$25,0),FALSE)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K228" s="29">
        <f>HLOOKUP(REG_TRA_DEMANDS!K$3,'BY-Demands'!$J$5:$AK$14,MATCH($E228,'BY-Demands'!$I$5:$I$14,0),FALSE)*HLOOKUP(REG_TRA_DEMANDS!$F228,DEMANDS!$H$2:$CL$25,MATCH($E228,DEMANDS!$F$2:$F$25,0),FALSE)/HLOOKUP(2018,DEMANDS!$H$2:$CL$25,MATCH($E228,DEMANDS!$F$2:$F$25,0),FALSE)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L228" s="29">
        <f>HLOOKUP(REG_TRA_DEMANDS!L$3,'BY-Demands'!$J$5:$AK$14,MATCH($E228,'BY-Demands'!$I$5:$I$14,0),FALSE)*HLOOKUP(REG_TRA_DEMANDS!$F228,DEMANDS!$H$2:$CL$25,MATCH($E228,DEMANDS!$F$2:$F$25,0),FALSE)/HLOOKUP(2018,DEMANDS!$H$2:$CL$25,MATCH($E228,DEMANDS!$F$2:$F$25,0),FALSE)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M228" s="29">
        <f>HLOOKUP(REG_TRA_DEMANDS!M$3,'BY-Demands'!$J$5:$AK$14,MATCH($E228,'BY-Demands'!$I$5:$I$14,0),FALSE)*HLOOKUP(REG_TRA_DEMANDS!$F228,DEMANDS!$H$2:$CL$25,MATCH($E228,DEMANDS!$F$2:$F$25,0),FALSE)/HLOOKUP(2018,DEMANDS!$H$2:$CL$25,MATCH($E228,DEMANDS!$F$2:$F$25,0),FALSE)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N228" s="29">
        <f>HLOOKUP(REG_TRA_DEMANDS!N$3,'BY-Demands'!$J$5:$AK$14,MATCH($E228,'BY-Demands'!$I$5:$I$14,0),FALSE)*HLOOKUP(REG_TRA_DEMANDS!$F228,DEMANDS!$H$2:$CL$25,MATCH($E228,DEMANDS!$F$2:$F$25,0),FALSE)/HLOOKUP(2018,DEMANDS!$H$2:$CL$25,MATCH($E228,DEMANDS!$F$2:$F$25,0),FALSE)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O228" s="29">
        <f>HLOOKUP(REG_TRA_DEMANDS!O$3,'BY-Demands'!$J$5:$AK$14,MATCH($E228,'BY-Demands'!$I$5:$I$14,0),FALSE)*HLOOKUP(REG_TRA_DEMANDS!$F228,DEMANDS!$H$2:$CL$25,MATCH($E228,DEMANDS!$F$2:$F$25,0),FALSE)/HLOOKUP(2018,DEMANDS!$H$2:$CL$25,MATCH($E228,DEMANDS!$F$2:$F$25,0),FALSE)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P228" s="29">
        <f>HLOOKUP(REG_TRA_DEMANDS!P$3,'BY-Demands'!$J$5:$AK$14,MATCH($E228,'BY-Demands'!$I$5:$I$14,0),FALSE)*HLOOKUP(REG_TRA_DEMANDS!$F228,DEMANDS!$H$2:$CL$25,MATCH($E228,DEMANDS!$F$2:$F$25,0),FALSE)/HLOOKUP(2018,DEMANDS!$H$2:$CL$25,MATCH($E228,DEMANDS!$F$2:$F$25,0),FALSE)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Q228" s="29">
        <f>HLOOKUP(REG_TRA_DEMANDS!Q$3,'BY-Demands'!$J$5:$AK$14,MATCH($E228,'BY-Demands'!$I$5:$I$14,0),FALSE)*HLOOKUP(REG_TRA_DEMANDS!$F228,DEMANDS!$H$2:$CL$25,MATCH($E228,DEMANDS!$F$2:$F$25,0),FALSE)/HLOOKUP(2018,DEMANDS!$H$2:$CL$25,MATCH($E228,DEMANDS!$F$2:$F$25,0),FALSE)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R228" s="29">
        <f>HLOOKUP(REG_TRA_DEMANDS!R$3,'BY-Demands'!$J$5:$AK$14,MATCH($E228,'BY-Demands'!$I$5:$I$14,0),FALSE)*HLOOKUP(REG_TRA_DEMANDS!$F228,DEMANDS!$H$2:$CL$25,MATCH($E228,DEMANDS!$F$2:$F$25,0),FALSE)/HLOOKUP(2018,DEMANDS!$H$2:$CL$25,MATCH($E228,DEMANDS!$F$2:$F$25,0),FALSE)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S228" s="10">
        <f>HLOOKUP(REG_TRA_DEMANDS!S$3,'BY-Demands'!$J$5:$AK$14,MATCH($E228,'BY-Demands'!$I$5:$I$14,0),FALSE)*HLOOKUP(REG_TRA_DEMANDS!$F228,DEMANDS!$H$2:$CL$25,MATCH($E228,DEMANDS!$F$2:$F$25,0),FALSE)/HLOOKUP(2018,DEMANDS!$H$2:$CL$25,MATCH($E228,DEMANDS!$F$2:$F$25,0),FALSE)</f>
        <v>2.7090841673144044</v>
      </c>
      <c r="T228" s="10">
        <f>HLOOKUP(REG_TRA_DEMANDS!T$3,'BY-Demands'!$J$5:$AK$14,MATCH($E228,'BY-Demands'!$I$5:$I$14,0),FALSE)*HLOOKUP(REG_TRA_DEMANDS!$F228,DEMANDS!$H$2:$CL$25,MATCH($E228,DEMANDS!$F$2:$F$25,0),FALSE)/HLOOKUP(2018,DEMANDS!$H$2:$CL$25,MATCH($E228,DEMANDS!$F$2:$F$25,0),FALSE)</f>
        <v>2.5048704288349741</v>
      </c>
      <c r="U228" s="10">
        <f>HLOOKUP(REG_TRA_DEMANDS!U$3,'BY-Demands'!$J$5:$AK$14,MATCH($E228,'BY-Demands'!$I$5:$I$14,0),FALSE)*HLOOKUP(REG_TRA_DEMANDS!$F228,DEMANDS!$H$2:$CL$25,MATCH($E228,DEMANDS!$F$2:$F$25,0),FALSE)/HLOOKUP(2018,DEMANDS!$H$2:$CL$25,MATCH($E228,DEMANDS!$F$2:$F$25,0),FALSE)</f>
        <v>0.27297033315344366</v>
      </c>
      <c r="V228" s="29">
        <f>HLOOKUP(REG_TRA_DEMANDS!V$3,'BY-Demands'!$J$5:$AK$14,MATCH($E228,'BY-Demands'!$I$5:$I$14,0),FALSE)*HLOOKUP(REG_TRA_DEMANDS!$F228,DEMANDS!$H$2:$CL$25,MATCH($E228,DEMANDS!$F$2:$F$25,0),FALSE)/HLOOKUP(2018,DEMANDS!$H$2:$CL$25,MATCH($E228,DEMANDS!$F$2:$F$25,0),FALSE)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W228" s="29">
        <f>HLOOKUP(REG_TRA_DEMANDS!W$3,'BY-Demands'!$J$5:$AK$14,MATCH($E228,'BY-Demands'!$I$5:$I$14,0),FALSE)*HLOOKUP(REG_TRA_DEMANDS!$F228,DEMANDS!$H$2:$CL$25,MATCH($E228,DEMANDS!$F$2:$F$25,0),FALSE)/HLOOKUP(2018,DEMANDS!$H$2:$CL$25,MATCH($E228,DEMANDS!$F$2:$F$25,0),FALSE)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X228" s="29">
        <f>HLOOKUP(REG_TRA_DEMANDS!X$3,'BY-Demands'!$J$5:$AK$14,MATCH($E228,'BY-Demands'!$I$5:$I$14,0),FALSE)*HLOOKUP(REG_TRA_DEMANDS!$F228,DEMANDS!$H$2:$CL$25,MATCH($E228,DEMANDS!$F$2:$F$25,0),FALSE)/HLOOKUP(2018,DEMANDS!$H$2:$CL$25,MATCH($E228,DEMANDS!$F$2:$F$25,0),FALSE)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Y228" s="29">
        <f>HLOOKUP(REG_TRA_DEMANDS!Y$3,'BY-Demands'!$J$5:$AK$14,MATCH($E228,'BY-Demands'!$I$5:$I$14,0),FALSE)*HLOOKUP(REG_TRA_DEMANDS!$F228,DEMANDS!$H$2:$CL$25,MATCH($E228,DEMANDS!$F$2:$F$25,0),FALSE)/HLOOKUP(2018,DEMANDS!$H$2:$CL$25,MATCH($E228,DEMANDS!$F$2:$F$25,0),FALSE)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Z228" s="29">
        <f>HLOOKUP(REG_TRA_DEMANDS!Z$3,'BY-Demands'!$J$5:$AK$14,MATCH($E228,'BY-Demands'!$I$5:$I$14,0),FALSE)*HLOOKUP(REG_TRA_DEMANDS!$F228,DEMANDS!$H$2:$CL$25,MATCH($E228,DEMANDS!$F$2:$F$25,0),FALSE)/HLOOKUP(2018,DEMANDS!$H$2:$CL$25,MATCH($E228,DEMANDS!$F$2:$F$25,0),FALSE)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A228" s="10">
        <f>HLOOKUP(REG_TRA_DEMANDS!AA$3,'BY-Demands'!$J$5:$AK$14,MATCH($E228,'BY-Demands'!$I$5:$I$14,0),FALSE)*HLOOKUP(REG_TRA_DEMANDS!$F228,DEMANDS!$H$2:$CL$25,MATCH($E228,DEMANDS!$F$2:$F$25,0),FALSE)/HLOOKUP(2018,DEMANDS!$H$2:$CL$25,MATCH($E228,DEMANDS!$F$2:$F$25,0),FALSE)</f>
        <v>0.77930807854836992</v>
      </c>
      <c r="AB228" s="29">
        <f>HLOOKUP(REG_TRA_DEMANDS!AB$3,'BY-Demands'!$J$5:$AK$14,MATCH($E228,'BY-Demands'!$I$5:$I$14,0),FALSE)*HLOOKUP(REG_TRA_DEMANDS!$F228,DEMANDS!$H$2:$CL$25,MATCH($E228,DEMANDS!$F$2:$F$25,0),FALSE)/HLOOKUP(2018,DEMANDS!$H$2:$CL$25,MATCH($E228,DEMANDS!$F$2:$F$25,0),FALSE)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C228" s="29">
        <f>HLOOKUP(REG_TRA_DEMANDS!AC$3,'BY-Demands'!$J$5:$AK$14,MATCH($E228,'BY-Demands'!$I$5:$I$14,0),FALSE)*HLOOKUP(REG_TRA_DEMANDS!$F228,DEMANDS!$H$2:$CL$25,MATCH($E228,DEMANDS!$F$2:$F$25,0),FALSE)/HLOOKUP(2018,DEMANDS!$H$2:$CL$25,MATCH($E228,DEMANDS!$F$2:$F$25,0),FALSE)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D228" s="29">
        <f>HLOOKUP(REG_TRA_DEMANDS!AD$3,'BY-Demands'!$J$5:$AK$14,MATCH($E228,'BY-Demands'!$I$5:$I$14,0),FALSE)*HLOOKUP(REG_TRA_DEMANDS!$F228,DEMANDS!$H$2:$CL$25,MATCH($E228,DEMANDS!$F$2:$F$25,0),FALSE)/HLOOKUP(2018,DEMANDS!$H$2:$CL$25,MATCH($E228,DEMANDS!$F$2:$F$25,0),FALSE)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E228" s="29">
        <f>HLOOKUP(REG_TRA_DEMANDS!AE$3,'BY-Demands'!$J$5:$AK$14,MATCH($E228,'BY-Demands'!$I$5:$I$14,0),FALSE)*HLOOKUP(REG_TRA_DEMANDS!$F228,DEMANDS!$H$2:$CL$25,MATCH($E228,DEMANDS!$F$2:$F$25,0),FALSE)/HLOOKUP(2018,DEMANDS!$H$2:$CL$25,MATCH($E228,DEMANDS!$F$2:$F$25,0),FALSE)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F228" s="29">
        <f>HLOOKUP(REG_TRA_DEMANDS!AF$3,'BY-Demands'!$J$5:$AK$14,MATCH($E228,'BY-Demands'!$I$5:$I$14,0),FALSE)*HLOOKUP(REG_TRA_DEMANDS!$F228,DEMANDS!$H$2:$CL$25,MATCH($E228,DEMANDS!$F$2:$F$25,0),FALSE)/HLOOKUP(2018,DEMANDS!$H$2:$CL$25,MATCH($E228,DEMANDS!$F$2:$F$25,0),FALSE)</f>
        <v>0</v>
      </c>
    </row>
    <row r="229" spans="4:32" x14ac:dyDescent="0.25">
      <c r="D229" s="1" t="s">
        <v>8</v>
      </c>
      <c r="E229" s="1" t="str">
        <f>DEMANDS!$F$25</f>
        <v>TAVIINT</v>
      </c>
      <c r="F229" s="1">
        <v>2029</v>
      </c>
      <c r="G229" s="29">
        <f>HLOOKUP(REG_TRA_DEMANDS!G$3,'BY-Demands'!$J$5:$AK$14,MATCH($E229,'BY-Demands'!$I$5:$I$14,0),FALSE)*HLOOKUP(REG_TRA_DEMANDS!$F229,DEMANDS!$H$2:$CL$25,MATCH($E229,DEMANDS!$F$2:$F$25,0),FALSE)/HLOOKUP(2018,DEMANDS!$H$2:$CL$25,MATCH($E229,DEMANDS!$F$2:$F$25,0),FALSE)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H229" s="10">
        <f>HLOOKUP(REG_TRA_DEMANDS!H$3,'BY-Demands'!$J$5:$AK$14,MATCH($E229,'BY-Demands'!$I$5:$I$14,0),FALSE)*HLOOKUP(REG_TRA_DEMANDS!$F229,DEMANDS!$H$2:$CL$25,MATCH($E229,DEMANDS!$F$2:$F$25,0),FALSE)/HLOOKUP(2018,DEMANDS!$H$2:$CL$25,MATCH($E229,DEMANDS!$F$2:$F$25,0),FALSE)</f>
        <v>46.273826648167685</v>
      </c>
      <c r="I229" s="29">
        <f>HLOOKUP(REG_TRA_DEMANDS!I$3,'BY-Demands'!$J$5:$AK$14,MATCH($E229,'BY-Demands'!$I$5:$I$14,0),FALSE)*HLOOKUP(REG_TRA_DEMANDS!$F229,DEMANDS!$H$2:$CL$25,MATCH($E229,DEMANDS!$F$2:$F$25,0),FALSE)/HLOOKUP(2018,DEMANDS!$H$2:$CL$25,MATCH($E229,DEMANDS!$F$2:$F$25,0),FALSE)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J229" s="29">
        <f>HLOOKUP(REG_TRA_DEMANDS!J$3,'BY-Demands'!$J$5:$AK$14,MATCH($E229,'BY-Demands'!$I$5:$I$14,0),FALSE)*HLOOKUP(REG_TRA_DEMANDS!$F229,DEMANDS!$H$2:$CL$25,MATCH($E229,DEMANDS!$F$2:$F$25,0),FALSE)/HLOOKUP(2018,DEMANDS!$H$2:$CL$25,MATCH($E229,DEMANDS!$F$2:$F$25,0),FALSE)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K229" s="29">
        <f>HLOOKUP(REG_TRA_DEMANDS!K$3,'BY-Demands'!$J$5:$AK$14,MATCH($E229,'BY-Demands'!$I$5:$I$14,0),FALSE)*HLOOKUP(REG_TRA_DEMANDS!$F229,DEMANDS!$H$2:$CL$25,MATCH($E229,DEMANDS!$F$2:$F$25,0),FALSE)/HLOOKUP(2018,DEMANDS!$H$2:$CL$25,MATCH($E229,DEMANDS!$F$2:$F$25,0),FALSE)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L229" s="29">
        <f>HLOOKUP(REG_TRA_DEMANDS!L$3,'BY-Demands'!$J$5:$AK$14,MATCH($E229,'BY-Demands'!$I$5:$I$14,0),FALSE)*HLOOKUP(REG_TRA_DEMANDS!$F229,DEMANDS!$H$2:$CL$25,MATCH($E229,DEMANDS!$F$2:$F$25,0),FALSE)/HLOOKUP(2018,DEMANDS!$H$2:$CL$25,MATCH($E229,DEMANDS!$F$2:$F$25,0),FALSE)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M229" s="29">
        <f>HLOOKUP(REG_TRA_DEMANDS!M$3,'BY-Demands'!$J$5:$AK$14,MATCH($E229,'BY-Demands'!$I$5:$I$14,0),FALSE)*HLOOKUP(REG_TRA_DEMANDS!$F229,DEMANDS!$H$2:$CL$25,MATCH($E229,DEMANDS!$F$2:$F$25,0),FALSE)/HLOOKUP(2018,DEMANDS!$H$2:$CL$25,MATCH($E229,DEMANDS!$F$2:$F$25,0),FALSE)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N229" s="29">
        <f>HLOOKUP(REG_TRA_DEMANDS!N$3,'BY-Demands'!$J$5:$AK$14,MATCH($E229,'BY-Demands'!$I$5:$I$14,0),FALSE)*HLOOKUP(REG_TRA_DEMANDS!$F229,DEMANDS!$H$2:$CL$25,MATCH($E229,DEMANDS!$F$2:$F$25,0),FALSE)/HLOOKUP(2018,DEMANDS!$H$2:$CL$25,MATCH($E229,DEMANDS!$F$2:$F$25,0),FALSE)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O229" s="29">
        <f>HLOOKUP(REG_TRA_DEMANDS!O$3,'BY-Demands'!$J$5:$AK$14,MATCH($E229,'BY-Demands'!$I$5:$I$14,0),FALSE)*HLOOKUP(REG_TRA_DEMANDS!$F229,DEMANDS!$H$2:$CL$25,MATCH($E229,DEMANDS!$F$2:$F$25,0),FALSE)/HLOOKUP(2018,DEMANDS!$H$2:$CL$25,MATCH($E229,DEMANDS!$F$2:$F$25,0),FALSE)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P229" s="29">
        <f>HLOOKUP(REG_TRA_DEMANDS!P$3,'BY-Demands'!$J$5:$AK$14,MATCH($E229,'BY-Demands'!$I$5:$I$14,0),FALSE)*HLOOKUP(REG_TRA_DEMANDS!$F229,DEMANDS!$H$2:$CL$25,MATCH($E229,DEMANDS!$F$2:$F$25,0),FALSE)/HLOOKUP(2018,DEMANDS!$H$2:$CL$25,MATCH($E229,DEMANDS!$F$2:$F$25,0),FALSE)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Q229" s="29">
        <f>HLOOKUP(REG_TRA_DEMANDS!Q$3,'BY-Demands'!$J$5:$AK$14,MATCH($E229,'BY-Demands'!$I$5:$I$14,0),FALSE)*HLOOKUP(REG_TRA_DEMANDS!$F229,DEMANDS!$H$2:$CL$25,MATCH($E229,DEMANDS!$F$2:$F$25,0),FALSE)/HLOOKUP(2018,DEMANDS!$H$2:$CL$25,MATCH($E229,DEMANDS!$F$2:$F$25,0),FALSE)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R229" s="29">
        <f>HLOOKUP(REG_TRA_DEMANDS!R$3,'BY-Demands'!$J$5:$AK$14,MATCH($E229,'BY-Demands'!$I$5:$I$14,0),FALSE)*HLOOKUP(REG_TRA_DEMANDS!$F229,DEMANDS!$H$2:$CL$25,MATCH($E229,DEMANDS!$F$2:$F$25,0),FALSE)/HLOOKUP(2018,DEMANDS!$H$2:$CL$25,MATCH($E229,DEMANDS!$F$2:$F$25,0),FALSE)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S229" s="10">
        <f>HLOOKUP(REG_TRA_DEMANDS!S$3,'BY-Demands'!$J$5:$AK$14,MATCH($E229,'BY-Demands'!$I$5:$I$14,0),FALSE)*HLOOKUP(REG_TRA_DEMANDS!$F229,DEMANDS!$H$2:$CL$25,MATCH($E229,DEMANDS!$F$2:$F$25,0),FALSE)/HLOOKUP(2018,DEMANDS!$H$2:$CL$25,MATCH($E229,DEMANDS!$F$2:$F$25,0),FALSE)</f>
        <v>2.7399254356659539</v>
      </c>
      <c r="T229" s="10">
        <f>HLOOKUP(REG_TRA_DEMANDS!T$3,'BY-Demands'!$J$5:$AK$14,MATCH($E229,'BY-Demands'!$I$5:$I$14,0),FALSE)*HLOOKUP(REG_TRA_DEMANDS!$F229,DEMANDS!$H$2:$CL$25,MATCH($E229,DEMANDS!$F$2:$F$25,0),FALSE)/HLOOKUP(2018,DEMANDS!$H$2:$CL$25,MATCH($E229,DEMANDS!$F$2:$F$25,0),FALSE)</f>
        <v>2.5333868485216104</v>
      </c>
      <c r="U229" s="10">
        <f>HLOOKUP(REG_TRA_DEMANDS!U$3,'BY-Demands'!$J$5:$AK$14,MATCH($E229,'BY-Demands'!$I$5:$I$14,0),FALSE)*HLOOKUP(REG_TRA_DEMANDS!$F229,DEMANDS!$H$2:$CL$25,MATCH($E229,DEMANDS!$F$2:$F$25,0),FALSE)/HLOOKUP(2018,DEMANDS!$H$2:$CL$25,MATCH($E229,DEMANDS!$F$2:$F$25,0),FALSE)</f>
        <v>0.27607793364750394</v>
      </c>
      <c r="V229" s="29">
        <f>HLOOKUP(REG_TRA_DEMANDS!V$3,'BY-Demands'!$J$5:$AK$14,MATCH($E229,'BY-Demands'!$I$5:$I$14,0),FALSE)*HLOOKUP(REG_TRA_DEMANDS!$F229,DEMANDS!$H$2:$CL$25,MATCH($E229,DEMANDS!$F$2:$F$25,0),FALSE)/HLOOKUP(2018,DEMANDS!$H$2:$CL$25,MATCH($E229,DEMANDS!$F$2:$F$25,0),FALSE)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W229" s="29">
        <f>HLOOKUP(REG_TRA_DEMANDS!W$3,'BY-Demands'!$J$5:$AK$14,MATCH($E229,'BY-Demands'!$I$5:$I$14,0),FALSE)*HLOOKUP(REG_TRA_DEMANDS!$F229,DEMANDS!$H$2:$CL$25,MATCH($E229,DEMANDS!$F$2:$F$25,0),FALSE)/HLOOKUP(2018,DEMANDS!$H$2:$CL$25,MATCH($E229,DEMANDS!$F$2:$F$25,0),FALSE)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X229" s="29">
        <f>HLOOKUP(REG_TRA_DEMANDS!X$3,'BY-Demands'!$J$5:$AK$14,MATCH($E229,'BY-Demands'!$I$5:$I$14,0),FALSE)*HLOOKUP(REG_TRA_DEMANDS!$F229,DEMANDS!$H$2:$CL$25,MATCH($E229,DEMANDS!$F$2:$F$25,0),FALSE)/HLOOKUP(2018,DEMANDS!$H$2:$CL$25,MATCH($E229,DEMANDS!$F$2:$F$25,0),FALSE)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Y229" s="29">
        <f>HLOOKUP(REG_TRA_DEMANDS!Y$3,'BY-Demands'!$J$5:$AK$14,MATCH($E229,'BY-Demands'!$I$5:$I$14,0),FALSE)*HLOOKUP(REG_TRA_DEMANDS!$F229,DEMANDS!$H$2:$CL$25,MATCH($E229,DEMANDS!$F$2:$F$25,0),FALSE)/HLOOKUP(2018,DEMANDS!$H$2:$CL$25,MATCH($E229,DEMANDS!$F$2:$F$25,0),FALSE)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Z229" s="29">
        <f>HLOOKUP(REG_TRA_DEMANDS!Z$3,'BY-Demands'!$J$5:$AK$14,MATCH($E229,'BY-Demands'!$I$5:$I$14,0),FALSE)*HLOOKUP(REG_TRA_DEMANDS!$F229,DEMANDS!$H$2:$CL$25,MATCH($E229,DEMANDS!$F$2:$F$25,0),FALSE)/HLOOKUP(2018,DEMANDS!$H$2:$CL$25,MATCH($E229,DEMANDS!$F$2:$F$25,0),FALSE)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A229" s="10">
        <f>HLOOKUP(REG_TRA_DEMANDS!AA$3,'BY-Demands'!$J$5:$AK$14,MATCH($E229,'BY-Demands'!$I$5:$I$14,0),FALSE)*HLOOKUP(REG_TRA_DEMANDS!$F229,DEMANDS!$H$2:$CL$25,MATCH($E229,DEMANDS!$F$2:$F$25,0),FALSE)/HLOOKUP(2018,DEMANDS!$H$2:$CL$25,MATCH($E229,DEMANDS!$F$2:$F$25,0),FALSE)</f>
        <v>0.78818002496813255</v>
      </c>
      <c r="AB229" s="29">
        <f>HLOOKUP(REG_TRA_DEMANDS!AB$3,'BY-Demands'!$J$5:$AK$14,MATCH($E229,'BY-Demands'!$I$5:$I$14,0),FALSE)*HLOOKUP(REG_TRA_DEMANDS!$F229,DEMANDS!$H$2:$CL$25,MATCH($E229,DEMANDS!$F$2:$F$25,0),FALSE)/HLOOKUP(2018,DEMANDS!$H$2:$CL$25,MATCH($E229,DEMANDS!$F$2:$F$25,0),FALSE)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C229" s="29">
        <f>HLOOKUP(REG_TRA_DEMANDS!AC$3,'BY-Demands'!$J$5:$AK$14,MATCH($E229,'BY-Demands'!$I$5:$I$14,0),FALSE)*HLOOKUP(REG_TRA_DEMANDS!$F229,DEMANDS!$H$2:$CL$25,MATCH($E229,DEMANDS!$F$2:$F$25,0),FALSE)/HLOOKUP(2018,DEMANDS!$H$2:$CL$25,MATCH($E229,DEMANDS!$F$2:$F$25,0),FALSE)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D229" s="29">
        <f>HLOOKUP(REG_TRA_DEMANDS!AD$3,'BY-Demands'!$J$5:$AK$14,MATCH($E229,'BY-Demands'!$I$5:$I$14,0),FALSE)*HLOOKUP(REG_TRA_DEMANDS!$F229,DEMANDS!$H$2:$CL$25,MATCH($E229,DEMANDS!$F$2:$F$25,0),FALSE)/HLOOKUP(2018,DEMANDS!$H$2:$CL$25,MATCH($E229,DEMANDS!$F$2:$F$25,0),FALSE)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E229" s="29">
        <f>HLOOKUP(REG_TRA_DEMANDS!AE$3,'BY-Demands'!$J$5:$AK$14,MATCH($E229,'BY-Demands'!$I$5:$I$14,0),FALSE)*HLOOKUP(REG_TRA_DEMANDS!$F229,DEMANDS!$H$2:$CL$25,MATCH($E229,DEMANDS!$F$2:$F$25,0),FALSE)/HLOOKUP(2018,DEMANDS!$H$2:$CL$25,MATCH($E229,DEMANDS!$F$2:$F$25,0),FALSE)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F229" s="29">
        <f>HLOOKUP(REG_TRA_DEMANDS!AF$3,'BY-Demands'!$J$5:$AK$14,MATCH($E229,'BY-Demands'!$I$5:$I$14,0),FALSE)*HLOOKUP(REG_TRA_DEMANDS!$F229,DEMANDS!$H$2:$CL$25,MATCH($E229,DEMANDS!$F$2:$F$25,0),FALSE)/HLOOKUP(2018,DEMANDS!$H$2:$CL$25,MATCH($E229,DEMANDS!$F$2:$F$25,0),FALSE)</f>
        <v>0</v>
      </c>
    </row>
    <row r="230" spans="4:32" x14ac:dyDescent="0.25">
      <c r="D230" s="1" t="s">
        <v>8</v>
      </c>
      <c r="E230" s="1" t="str">
        <f>DEMANDS!$F$25</f>
        <v>TAVIINT</v>
      </c>
      <c r="F230" s="1">
        <v>2030</v>
      </c>
      <c r="G230" s="29">
        <f>HLOOKUP(REG_TRA_DEMANDS!G$3,'BY-Demands'!$J$5:$AK$14,MATCH($E230,'BY-Demands'!$I$5:$I$14,0),FALSE)*HLOOKUP(REG_TRA_DEMANDS!$F230,DEMANDS!$H$2:$CL$25,MATCH($E230,DEMANDS!$F$2:$F$25,0),FALSE)/HLOOKUP(2018,DEMANDS!$H$2:$CL$25,MATCH($E230,DEMANDS!$F$2:$F$25,0),FALSE)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H230" s="10">
        <f>HLOOKUP(REG_TRA_DEMANDS!H$3,'BY-Demands'!$J$5:$AK$14,MATCH($E230,'BY-Demands'!$I$5:$I$14,0),FALSE)*HLOOKUP(REG_TRA_DEMANDS!$F230,DEMANDS!$H$2:$CL$25,MATCH($E230,DEMANDS!$F$2:$F$25,0),FALSE)/HLOOKUP(2018,DEMANDS!$H$2:$CL$25,MATCH($E230,DEMANDS!$F$2:$F$25,0),FALSE)</f>
        <v>46.784277464310122</v>
      </c>
      <c r="I230" s="29">
        <f>HLOOKUP(REG_TRA_DEMANDS!I$3,'BY-Demands'!$J$5:$AK$14,MATCH($E230,'BY-Demands'!$I$5:$I$14,0),FALSE)*HLOOKUP(REG_TRA_DEMANDS!$F230,DEMANDS!$H$2:$CL$25,MATCH($E230,DEMANDS!$F$2:$F$25,0),FALSE)/HLOOKUP(2018,DEMANDS!$H$2:$CL$25,MATCH($E230,DEMANDS!$F$2:$F$25,0),FALSE)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J230" s="29">
        <f>HLOOKUP(REG_TRA_DEMANDS!J$3,'BY-Demands'!$J$5:$AK$14,MATCH($E230,'BY-Demands'!$I$5:$I$14,0),FALSE)*HLOOKUP(REG_TRA_DEMANDS!$F230,DEMANDS!$H$2:$CL$25,MATCH($E230,DEMANDS!$F$2:$F$25,0),FALSE)/HLOOKUP(2018,DEMANDS!$H$2:$CL$25,MATCH($E230,DEMANDS!$F$2:$F$25,0),FALSE)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K230" s="29">
        <f>HLOOKUP(REG_TRA_DEMANDS!K$3,'BY-Demands'!$J$5:$AK$14,MATCH($E230,'BY-Demands'!$I$5:$I$14,0),FALSE)*HLOOKUP(REG_TRA_DEMANDS!$F230,DEMANDS!$H$2:$CL$25,MATCH($E230,DEMANDS!$F$2:$F$25,0),FALSE)/HLOOKUP(2018,DEMANDS!$H$2:$CL$25,MATCH($E230,DEMANDS!$F$2:$F$25,0),FALSE)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L230" s="29">
        <f>HLOOKUP(REG_TRA_DEMANDS!L$3,'BY-Demands'!$J$5:$AK$14,MATCH($E230,'BY-Demands'!$I$5:$I$14,0),FALSE)*HLOOKUP(REG_TRA_DEMANDS!$F230,DEMANDS!$H$2:$CL$25,MATCH($E230,DEMANDS!$F$2:$F$25,0),FALSE)/HLOOKUP(2018,DEMANDS!$H$2:$CL$25,MATCH($E230,DEMANDS!$F$2:$F$25,0),FALSE)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M230" s="29">
        <f>HLOOKUP(REG_TRA_DEMANDS!M$3,'BY-Demands'!$J$5:$AK$14,MATCH($E230,'BY-Demands'!$I$5:$I$14,0),FALSE)*HLOOKUP(REG_TRA_DEMANDS!$F230,DEMANDS!$H$2:$CL$25,MATCH($E230,DEMANDS!$F$2:$F$25,0),FALSE)/HLOOKUP(2018,DEMANDS!$H$2:$CL$25,MATCH($E230,DEMANDS!$F$2:$F$25,0),FALSE)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N230" s="29">
        <f>HLOOKUP(REG_TRA_DEMANDS!N$3,'BY-Demands'!$J$5:$AK$14,MATCH($E230,'BY-Demands'!$I$5:$I$14,0),FALSE)*HLOOKUP(REG_TRA_DEMANDS!$F230,DEMANDS!$H$2:$CL$25,MATCH($E230,DEMANDS!$F$2:$F$25,0),FALSE)/HLOOKUP(2018,DEMANDS!$H$2:$CL$25,MATCH($E230,DEMANDS!$F$2:$F$25,0),FALSE)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O230" s="29">
        <f>HLOOKUP(REG_TRA_DEMANDS!O$3,'BY-Demands'!$J$5:$AK$14,MATCH($E230,'BY-Demands'!$I$5:$I$14,0),FALSE)*HLOOKUP(REG_TRA_DEMANDS!$F230,DEMANDS!$H$2:$CL$25,MATCH($E230,DEMANDS!$F$2:$F$25,0),FALSE)/HLOOKUP(2018,DEMANDS!$H$2:$CL$25,MATCH($E230,DEMANDS!$F$2:$F$25,0),FALSE)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P230" s="29">
        <f>HLOOKUP(REG_TRA_DEMANDS!P$3,'BY-Demands'!$J$5:$AK$14,MATCH($E230,'BY-Demands'!$I$5:$I$14,0),FALSE)*HLOOKUP(REG_TRA_DEMANDS!$F230,DEMANDS!$H$2:$CL$25,MATCH($E230,DEMANDS!$F$2:$F$25,0),FALSE)/HLOOKUP(2018,DEMANDS!$H$2:$CL$25,MATCH($E230,DEMANDS!$F$2:$F$25,0),FALSE)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Q230" s="29">
        <f>HLOOKUP(REG_TRA_DEMANDS!Q$3,'BY-Demands'!$J$5:$AK$14,MATCH($E230,'BY-Demands'!$I$5:$I$14,0),FALSE)*HLOOKUP(REG_TRA_DEMANDS!$F230,DEMANDS!$H$2:$CL$25,MATCH($E230,DEMANDS!$F$2:$F$25,0),FALSE)/HLOOKUP(2018,DEMANDS!$H$2:$CL$25,MATCH($E230,DEMANDS!$F$2:$F$25,0),FALSE)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R230" s="29">
        <f>HLOOKUP(REG_TRA_DEMANDS!R$3,'BY-Demands'!$J$5:$AK$14,MATCH($E230,'BY-Demands'!$I$5:$I$14,0),FALSE)*HLOOKUP(REG_TRA_DEMANDS!$F230,DEMANDS!$H$2:$CL$25,MATCH($E230,DEMANDS!$F$2:$F$25,0),FALSE)/HLOOKUP(2018,DEMANDS!$H$2:$CL$25,MATCH($E230,DEMANDS!$F$2:$F$25,0),FALSE)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S230" s="10">
        <f>HLOOKUP(REG_TRA_DEMANDS!S$3,'BY-Demands'!$J$5:$AK$14,MATCH($E230,'BY-Demands'!$I$5:$I$14,0),FALSE)*HLOOKUP(REG_TRA_DEMANDS!$F230,DEMANDS!$H$2:$CL$25,MATCH($E230,DEMANDS!$F$2:$F$25,0),FALSE)/HLOOKUP(2018,DEMANDS!$H$2:$CL$25,MATCH($E230,DEMANDS!$F$2:$F$25,0),FALSE)</f>
        <v>2.7701498038695824</v>
      </c>
      <c r="T230" s="10">
        <f>HLOOKUP(REG_TRA_DEMANDS!T$3,'BY-Demands'!$J$5:$AK$14,MATCH($E230,'BY-Demands'!$I$5:$I$14,0),FALSE)*HLOOKUP(REG_TRA_DEMANDS!$F230,DEMANDS!$H$2:$CL$25,MATCH($E230,DEMANDS!$F$2:$F$25,0),FALSE)/HLOOKUP(2018,DEMANDS!$H$2:$CL$25,MATCH($E230,DEMANDS!$F$2:$F$25,0),FALSE)</f>
        <v>2.5613328706706899</v>
      </c>
      <c r="U230" s="10">
        <f>HLOOKUP(REG_TRA_DEMANDS!U$3,'BY-Demands'!$J$5:$AK$14,MATCH($E230,'BY-Demands'!$I$5:$I$14,0),FALSE)*HLOOKUP(REG_TRA_DEMANDS!$F230,DEMANDS!$H$2:$CL$25,MATCH($E230,DEMANDS!$F$2:$F$25,0),FALSE)/HLOOKUP(2018,DEMANDS!$H$2:$CL$25,MATCH($E230,DEMANDS!$F$2:$F$25,0),FALSE)</f>
        <v>0.27912337459667746</v>
      </c>
      <c r="V230" s="29">
        <f>HLOOKUP(REG_TRA_DEMANDS!V$3,'BY-Demands'!$J$5:$AK$14,MATCH($E230,'BY-Demands'!$I$5:$I$14,0),FALSE)*HLOOKUP(REG_TRA_DEMANDS!$F230,DEMANDS!$H$2:$CL$25,MATCH($E230,DEMANDS!$F$2:$F$25,0),FALSE)/HLOOKUP(2018,DEMANDS!$H$2:$CL$25,MATCH($E230,DEMANDS!$F$2:$F$25,0),FALSE)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W230" s="29">
        <f>HLOOKUP(REG_TRA_DEMANDS!W$3,'BY-Demands'!$J$5:$AK$14,MATCH($E230,'BY-Demands'!$I$5:$I$14,0),FALSE)*HLOOKUP(REG_TRA_DEMANDS!$F230,DEMANDS!$H$2:$CL$25,MATCH($E230,DEMANDS!$F$2:$F$25,0),FALSE)/HLOOKUP(2018,DEMANDS!$H$2:$CL$25,MATCH($E230,DEMANDS!$F$2:$F$25,0),FALSE)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X230" s="29">
        <f>HLOOKUP(REG_TRA_DEMANDS!X$3,'BY-Demands'!$J$5:$AK$14,MATCH($E230,'BY-Demands'!$I$5:$I$14,0),FALSE)*HLOOKUP(REG_TRA_DEMANDS!$F230,DEMANDS!$H$2:$CL$25,MATCH($E230,DEMANDS!$F$2:$F$25,0),FALSE)/HLOOKUP(2018,DEMANDS!$H$2:$CL$25,MATCH($E230,DEMANDS!$F$2:$F$25,0),FALSE)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Y230" s="29">
        <f>HLOOKUP(REG_TRA_DEMANDS!Y$3,'BY-Demands'!$J$5:$AK$14,MATCH($E230,'BY-Demands'!$I$5:$I$14,0),FALSE)*HLOOKUP(REG_TRA_DEMANDS!$F230,DEMANDS!$H$2:$CL$25,MATCH($E230,DEMANDS!$F$2:$F$25,0),FALSE)/HLOOKUP(2018,DEMANDS!$H$2:$CL$25,MATCH($E230,DEMANDS!$F$2:$F$25,0),FALSE)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Z230" s="29">
        <f>HLOOKUP(REG_TRA_DEMANDS!Z$3,'BY-Demands'!$J$5:$AK$14,MATCH($E230,'BY-Demands'!$I$5:$I$14,0),FALSE)*HLOOKUP(REG_TRA_DEMANDS!$F230,DEMANDS!$H$2:$CL$25,MATCH($E230,DEMANDS!$F$2:$F$25,0),FALSE)/HLOOKUP(2018,DEMANDS!$H$2:$CL$25,MATCH($E230,DEMANDS!$F$2:$F$25,0),FALSE)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A230" s="10">
        <f>HLOOKUP(REG_TRA_DEMANDS!AA$3,'BY-Demands'!$J$5:$AK$14,MATCH($E230,'BY-Demands'!$I$5:$I$14,0),FALSE)*HLOOKUP(REG_TRA_DEMANDS!$F230,DEMANDS!$H$2:$CL$25,MATCH($E230,DEMANDS!$F$2:$F$25,0),FALSE)/HLOOKUP(2018,DEMANDS!$H$2:$CL$25,MATCH($E230,DEMANDS!$F$2:$F$25,0),FALSE)</f>
        <v>0.79687451094767225</v>
      </c>
      <c r="AB230" s="29">
        <f>HLOOKUP(REG_TRA_DEMANDS!AB$3,'BY-Demands'!$J$5:$AK$14,MATCH($E230,'BY-Demands'!$I$5:$I$14,0),FALSE)*HLOOKUP(REG_TRA_DEMANDS!$F230,DEMANDS!$H$2:$CL$25,MATCH($E230,DEMANDS!$F$2:$F$25,0),FALSE)/HLOOKUP(2018,DEMANDS!$H$2:$CL$25,MATCH($E230,DEMANDS!$F$2:$F$25,0),FALSE)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C230" s="29">
        <f>HLOOKUP(REG_TRA_DEMANDS!AC$3,'BY-Demands'!$J$5:$AK$14,MATCH($E230,'BY-Demands'!$I$5:$I$14,0),FALSE)*HLOOKUP(REG_TRA_DEMANDS!$F230,DEMANDS!$H$2:$CL$25,MATCH($E230,DEMANDS!$F$2:$F$25,0),FALSE)/HLOOKUP(2018,DEMANDS!$H$2:$CL$25,MATCH($E230,DEMANDS!$F$2:$F$25,0),FALSE)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D230" s="29">
        <f>HLOOKUP(REG_TRA_DEMANDS!AD$3,'BY-Demands'!$J$5:$AK$14,MATCH($E230,'BY-Demands'!$I$5:$I$14,0),FALSE)*HLOOKUP(REG_TRA_DEMANDS!$F230,DEMANDS!$H$2:$CL$25,MATCH($E230,DEMANDS!$F$2:$F$25,0),FALSE)/HLOOKUP(2018,DEMANDS!$H$2:$CL$25,MATCH($E230,DEMANDS!$F$2:$F$25,0),FALSE)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E230" s="29">
        <f>HLOOKUP(REG_TRA_DEMANDS!AE$3,'BY-Demands'!$J$5:$AK$14,MATCH($E230,'BY-Demands'!$I$5:$I$14,0),FALSE)*HLOOKUP(REG_TRA_DEMANDS!$F230,DEMANDS!$H$2:$CL$25,MATCH($E230,DEMANDS!$F$2:$F$25,0),FALSE)/HLOOKUP(2018,DEMANDS!$H$2:$CL$25,MATCH($E230,DEMANDS!$F$2:$F$25,0),FALSE)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F230" s="29">
        <f>HLOOKUP(REG_TRA_DEMANDS!AF$3,'BY-Demands'!$J$5:$AK$14,MATCH($E230,'BY-Demands'!$I$5:$I$14,0),FALSE)*HLOOKUP(REG_TRA_DEMANDS!$F230,DEMANDS!$H$2:$CL$25,MATCH($E230,DEMANDS!$F$2:$F$25,0),FALSE)/HLOOKUP(2018,DEMANDS!$H$2:$CL$25,MATCH($E230,DEMANDS!$F$2:$F$25,0),FALSE)</f>
        <v>0</v>
      </c>
    </row>
    <row r="231" spans="4:32" x14ac:dyDescent="0.25">
      <c r="D231" s="1" t="s">
        <v>8</v>
      </c>
      <c r="E231" s="1" t="str">
        <f>DEMANDS!$F$25</f>
        <v>TAVIINT</v>
      </c>
      <c r="F231" s="1">
        <v>2031</v>
      </c>
      <c r="G231" s="29">
        <f>HLOOKUP(REG_TRA_DEMANDS!G$3,'BY-Demands'!$J$5:$AK$14,MATCH($E231,'BY-Demands'!$I$5:$I$14,0),FALSE)*HLOOKUP(REG_TRA_DEMANDS!$F231,DEMANDS!$H$2:$CL$25,MATCH($E231,DEMANDS!$F$2:$F$25,0),FALSE)/HLOOKUP(2018,DEMANDS!$H$2:$CL$25,MATCH($E231,DEMANDS!$F$2:$F$25,0),FALSE)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H231" s="10">
        <f>HLOOKUP(REG_TRA_DEMANDS!H$3,'BY-Demands'!$J$5:$AK$14,MATCH($E231,'BY-Demands'!$I$5:$I$14,0),FALSE)*HLOOKUP(REG_TRA_DEMANDS!$F231,DEMANDS!$H$2:$CL$25,MATCH($E231,DEMANDS!$F$2:$F$25,0),FALSE)/HLOOKUP(2018,DEMANDS!$H$2:$CL$25,MATCH($E231,DEMANDS!$F$2:$F$25,0),FALSE)</f>
        <v>47.284518038301357</v>
      </c>
      <c r="I231" s="29">
        <f>HLOOKUP(REG_TRA_DEMANDS!I$3,'BY-Demands'!$J$5:$AK$14,MATCH($E231,'BY-Demands'!$I$5:$I$14,0),FALSE)*HLOOKUP(REG_TRA_DEMANDS!$F231,DEMANDS!$H$2:$CL$25,MATCH($E231,DEMANDS!$F$2:$F$25,0),FALSE)/HLOOKUP(2018,DEMANDS!$H$2:$CL$25,MATCH($E231,DEMANDS!$F$2:$F$25,0),FALSE)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J231" s="29">
        <f>HLOOKUP(REG_TRA_DEMANDS!J$3,'BY-Demands'!$J$5:$AK$14,MATCH($E231,'BY-Demands'!$I$5:$I$14,0),FALSE)*HLOOKUP(REG_TRA_DEMANDS!$F231,DEMANDS!$H$2:$CL$25,MATCH($E231,DEMANDS!$F$2:$F$25,0),FALSE)/HLOOKUP(2018,DEMANDS!$H$2:$CL$25,MATCH($E231,DEMANDS!$F$2:$F$25,0),FALSE)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K231" s="29">
        <f>HLOOKUP(REG_TRA_DEMANDS!K$3,'BY-Demands'!$J$5:$AK$14,MATCH($E231,'BY-Demands'!$I$5:$I$14,0),FALSE)*HLOOKUP(REG_TRA_DEMANDS!$F231,DEMANDS!$H$2:$CL$25,MATCH($E231,DEMANDS!$F$2:$F$25,0),FALSE)/HLOOKUP(2018,DEMANDS!$H$2:$CL$25,MATCH($E231,DEMANDS!$F$2:$F$25,0),FALSE)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L231" s="29">
        <f>HLOOKUP(REG_TRA_DEMANDS!L$3,'BY-Demands'!$J$5:$AK$14,MATCH($E231,'BY-Demands'!$I$5:$I$14,0),FALSE)*HLOOKUP(REG_TRA_DEMANDS!$F231,DEMANDS!$H$2:$CL$25,MATCH($E231,DEMANDS!$F$2:$F$25,0),FALSE)/HLOOKUP(2018,DEMANDS!$H$2:$CL$25,MATCH($E231,DEMANDS!$F$2:$F$25,0),FALSE)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M231" s="29">
        <f>HLOOKUP(REG_TRA_DEMANDS!M$3,'BY-Demands'!$J$5:$AK$14,MATCH($E231,'BY-Demands'!$I$5:$I$14,0),FALSE)*HLOOKUP(REG_TRA_DEMANDS!$F231,DEMANDS!$H$2:$CL$25,MATCH($E231,DEMANDS!$F$2:$F$25,0),FALSE)/HLOOKUP(2018,DEMANDS!$H$2:$CL$25,MATCH($E231,DEMANDS!$F$2:$F$25,0),FALSE)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N231" s="29">
        <f>HLOOKUP(REG_TRA_DEMANDS!N$3,'BY-Demands'!$J$5:$AK$14,MATCH($E231,'BY-Demands'!$I$5:$I$14,0),FALSE)*HLOOKUP(REG_TRA_DEMANDS!$F231,DEMANDS!$H$2:$CL$25,MATCH($E231,DEMANDS!$F$2:$F$25,0),FALSE)/HLOOKUP(2018,DEMANDS!$H$2:$CL$25,MATCH($E231,DEMANDS!$F$2:$F$25,0),FALSE)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O231" s="29">
        <f>HLOOKUP(REG_TRA_DEMANDS!O$3,'BY-Demands'!$J$5:$AK$14,MATCH($E231,'BY-Demands'!$I$5:$I$14,0),FALSE)*HLOOKUP(REG_TRA_DEMANDS!$F231,DEMANDS!$H$2:$CL$25,MATCH($E231,DEMANDS!$F$2:$F$25,0),FALSE)/HLOOKUP(2018,DEMANDS!$H$2:$CL$25,MATCH($E231,DEMANDS!$F$2:$F$25,0),FALSE)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P231" s="29">
        <f>HLOOKUP(REG_TRA_DEMANDS!P$3,'BY-Demands'!$J$5:$AK$14,MATCH($E231,'BY-Demands'!$I$5:$I$14,0),FALSE)*HLOOKUP(REG_TRA_DEMANDS!$F231,DEMANDS!$H$2:$CL$25,MATCH($E231,DEMANDS!$F$2:$F$25,0),FALSE)/HLOOKUP(2018,DEMANDS!$H$2:$CL$25,MATCH($E231,DEMANDS!$F$2:$F$25,0),FALSE)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Q231" s="29">
        <f>HLOOKUP(REG_TRA_DEMANDS!Q$3,'BY-Demands'!$J$5:$AK$14,MATCH($E231,'BY-Demands'!$I$5:$I$14,0),FALSE)*HLOOKUP(REG_TRA_DEMANDS!$F231,DEMANDS!$H$2:$CL$25,MATCH($E231,DEMANDS!$F$2:$F$25,0),FALSE)/HLOOKUP(2018,DEMANDS!$H$2:$CL$25,MATCH($E231,DEMANDS!$F$2:$F$25,0),FALSE)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R231" s="29">
        <f>HLOOKUP(REG_TRA_DEMANDS!R$3,'BY-Demands'!$J$5:$AK$14,MATCH($E231,'BY-Demands'!$I$5:$I$14,0),FALSE)*HLOOKUP(REG_TRA_DEMANDS!$F231,DEMANDS!$H$2:$CL$25,MATCH($E231,DEMANDS!$F$2:$F$25,0),FALSE)/HLOOKUP(2018,DEMANDS!$H$2:$CL$25,MATCH($E231,DEMANDS!$F$2:$F$25,0),FALSE)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S231" s="10">
        <f>HLOOKUP(REG_TRA_DEMANDS!S$3,'BY-Demands'!$J$5:$AK$14,MATCH($E231,'BY-Demands'!$I$5:$I$14,0),FALSE)*HLOOKUP(REG_TRA_DEMANDS!$F231,DEMANDS!$H$2:$CL$25,MATCH($E231,DEMANDS!$F$2:$F$25,0),FALSE)/HLOOKUP(2018,DEMANDS!$H$2:$CL$25,MATCH($E231,DEMANDS!$F$2:$F$25,0),FALSE)</f>
        <v>2.7997696121264601</v>
      </c>
      <c r="T231" s="10">
        <f>HLOOKUP(REG_TRA_DEMANDS!T$3,'BY-Demands'!$J$5:$AK$14,MATCH($E231,'BY-Demands'!$I$5:$I$14,0),FALSE)*HLOOKUP(REG_TRA_DEMANDS!$F231,DEMANDS!$H$2:$CL$25,MATCH($E231,DEMANDS!$F$2:$F$25,0),FALSE)/HLOOKUP(2018,DEMANDS!$H$2:$CL$25,MATCH($E231,DEMANDS!$F$2:$F$25,0),FALSE)</f>
        <v>2.5887199052654721</v>
      </c>
      <c r="U231" s="10">
        <f>HLOOKUP(REG_TRA_DEMANDS!U$3,'BY-Demands'!$J$5:$AK$14,MATCH($E231,'BY-Demands'!$I$5:$I$14,0),FALSE)*HLOOKUP(REG_TRA_DEMANDS!$F231,DEMANDS!$H$2:$CL$25,MATCH($E231,DEMANDS!$F$2:$F$25,0),FALSE)/HLOOKUP(2018,DEMANDS!$H$2:$CL$25,MATCH($E231,DEMANDS!$F$2:$F$25,0),FALSE)</f>
        <v>0.28210789941335612</v>
      </c>
      <c r="V231" s="29">
        <f>HLOOKUP(REG_TRA_DEMANDS!V$3,'BY-Demands'!$J$5:$AK$14,MATCH($E231,'BY-Demands'!$I$5:$I$14,0),FALSE)*HLOOKUP(REG_TRA_DEMANDS!$F231,DEMANDS!$H$2:$CL$25,MATCH($E231,DEMANDS!$F$2:$F$25,0),FALSE)/HLOOKUP(2018,DEMANDS!$H$2:$CL$25,MATCH($E231,DEMANDS!$F$2:$F$25,0),FALSE)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W231" s="29">
        <f>HLOOKUP(REG_TRA_DEMANDS!W$3,'BY-Demands'!$J$5:$AK$14,MATCH($E231,'BY-Demands'!$I$5:$I$14,0),FALSE)*HLOOKUP(REG_TRA_DEMANDS!$F231,DEMANDS!$H$2:$CL$25,MATCH($E231,DEMANDS!$F$2:$F$25,0),FALSE)/HLOOKUP(2018,DEMANDS!$H$2:$CL$25,MATCH($E231,DEMANDS!$F$2:$F$25,0),FALSE)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X231" s="29">
        <f>HLOOKUP(REG_TRA_DEMANDS!X$3,'BY-Demands'!$J$5:$AK$14,MATCH($E231,'BY-Demands'!$I$5:$I$14,0),FALSE)*HLOOKUP(REG_TRA_DEMANDS!$F231,DEMANDS!$H$2:$CL$25,MATCH($E231,DEMANDS!$F$2:$F$25,0),FALSE)/HLOOKUP(2018,DEMANDS!$H$2:$CL$25,MATCH($E231,DEMANDS!$F$2:$F$25,0),FALSE)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Y231" s="29">
        <f>HLOOKUP(REG_TRA_DEMANDS!Y$3,'BY-Demands'!$J$5:$AK$14,MATCH($E231,'BY-Demands'!$I$5:$I$14,0),FALSE)*HLOOKUP(REG_TRA_DEMANDS!$F231,DEMANDS!$H$2:$CL$25,MATCH($E231,DEMANDS!$F$2:$F$25,0),FALSE)/HLOOKUP(2018,DEMANDS!$H$2:$CL$25,MATCH($E231,DEMANDS!$F$2:$F$25,0),FALSE)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Z231" s="29">
        <f>HLOOKUP(REG_TRA_DEMANDS!Z$3,'BY-Demands'!$J$5:$AK$14,MATCH($E231,'BY-Demands'!$I$5:$I$14,0),FALSE)*HLOOKUP(REG_TRA_DEMANDS!$F231,DEMANDS!$H$2:$CL$25,MATCH($E231,DEMANDS!$F$2:$F$25,0),FALSE)/HLOOKUP(2018,DEMANDS!$H$2:$CL$25,MATCH($E231,DEMANDS!$F$2:$F$25,0),FALSE)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A231" s="10">
        <f>HLOOKUP(REG_TRA_DEMANDS!AA$3,'BY-Demands'!$J$5:$AK$14,MATCH($E231,'BY-Demands'!$I$5:$I$14,0),FALSE)*HLOOKUP(REG_TRA_DEMANDS!$F231,DEMANDS!$H$2:$CL$25,MATCH($E231,DEMANDS!$F$2:$F$25,0),FALSE)/HLOOKUP(2018,DEMANDS!$H$2:$CL$25,MATCH($E231,DEMANDS!$F$2:$F$25,0),FALSE)</f>
        <v>0.80539508632814161</v>
      </c>
      <c r="AB231" s="29">
        <f>HLOOKUP(REG_TRA_DEMANDS!AB$3,'BY-Demands'!$J$5:$AK$14,MATCH($E231,'BY-Demands'!$I$5:$I$14,0),FALSE)*HLOOKUP(REG_TRA_DEMANDS!$F231,DEMANDS!$H$2:$CL$25,MATCH($E231,DEMANDS!$F$2:$F$25,0),FALSE)/HLOOKUP(2018,DEMANDS!$H$2:$CL$25,MATCH($E231,DEMANDS!$F$2:$F$25,0),FALSE)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C231" s="29">
        <f>HLOOKUP(REG_TRA_DEMANDS!AC$3,'BY-Demands'!$J$5:$AK$14,MATCH($E231,'BY-Demands'!$I$5:$I$14,0),FALSE)*HLOOKUP(REG_TRA_DEMANDS!$F231,DEMANDS!$H$2:$CL$25,MATCH($E231,DEMANDS!$F$2:$F$25,0),FALSE)/HLOOKUP(2018,DEMANDS!$H$2:$CL$25,MATCH($E231,DEMANDS!$F$2:$F$25,0),FALSE)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D231" s="29">
        <f>HLOOKUP(REG_TRA_DEMANDS!AD$3,'BY-Demands'!$J$5:$AK$14,MATCH($E231,'BY-Demands'!$I$5:$I$14,0),FALSE)*HLOOKUP(REG_TRA_DEMANDS!$F231,DEMANDS!$H$2:$CL$25,MATCH($E231,DEMANDS!$F$2:$F$25,0),FALSE)/HLOOKUP(2018,DEMANDS!$H$2:$CL$25,MATCH($E231,DEMANDS!$F$2:$F$25,0),FALSE)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E231" s="29">
        <f>HLOOKUP(REG_TRA_DEMANDS!AE$3,'BY-Demands'!$J$5:$AK$14,MATCH($E231,'BY-Demands'!$I$5:$I$14,0),FALSE)*HLOOKUP(REG_TRA_DEMANDS!$F231,DEMANDS!$H$2:$CL$25,MATCH($E231,DEMANDS!$F$2:$F$25,0),FALSE)/HLOOKUP(2018,DEMANDS!$H$2:$CL$25,MATCH($E231,DEMANDS!$F$2:$F$25,0),FALSE)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F231" s="29">
        <f>HLOOKUP(REG_TRA_DEMANDS!AF$3,'BY-Demands'!$J$5:$AK$14,MATCH($E231,'BY-Demands'!$I$5:$I$14,0),FALSE)*HLOOKUP(REG_TRA_DEMANDS!$F231,DEMANDS!$H$2:$CL$25,MATCH($E231,DEMANDS!$F$2:$F$25,0),FALSE)/HLOOKUP(2018,DEMANDS!$H$2:$CL$25,MATCH($E231,DEMANDS!$F$2:$F$25,0),FALSE)</f>
        <v>0</v>
      </c>
    </row>
    <row r="232" spans="4:32" x14ac:dyDescent="0.25">
      <c r="D232" s="1" t="s">
        <v>8</v>
      </c>
      <c r="E232" s="1" t="str">
        <f>DEMANDS!$F$25</f>
        <v>TAVIINT</v>
      </c>
      <c r="F232" s="1">
        <v>2032</v>
      </c>
      <c r="G232" s="29">
        <f>HLOOKUP(REG_TRA_DEMANDS!G$3,'BY-Demands'!$J$5:$AK$14,MATCH($E232,'BY-Demands'!$I$5:$I$14,0),FALSE)*HLOOKUP(REG_TRA_DEMANDS!$F232,DEMANDS!$H$2:$CL$25,MATCH($E232,DEMANDS!$F$2:$F$25,0),FALSE)/HLOOKUP(2018,DEMANDS!$H$2:$CL$25,MATCH($E232,DEMANDS!$F$2:$F$25,0),FALSE)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H232" s="10">
        <f>HLOOKUP(REG_TRA_DEMANDS!H$3,'BY-Demands'!$J$5:$AK$14,MATCH($E232,'BY-Demands'!$I$5:$I$14,0),FALSE)*HLOOKUP(REG_TRA_DEMANDS!$F232,DEMANDS!$H$2:$CL$25,MATCH($E232,DEMANDS!$F$2:$F$25,0),FALSE)/HLOOKUP(2018,DEMANDS!$H$2:$CL$25,MATCH($E232,DEMANDS!$F$2:$F$25,0),FALSE)</f>
        <v>47.774752592755171</v>
      </c>
      <c r="I232" s="29">
        <f>HLOOKUP(REG_TRA_DEMANDS!I$3,'BY-Demands'!$J$5:$AK$14,MATCH($E232,'BY-Demands'!$I$5:$I$14,0),FALSE)*HLOOKUP(REG_TRA_DEMANDS!$F232,DEMANDS!$H$2:$CL$25,MATCH($E232,DEMANDS!$F$2:$F$25,0),FALSE)/HLOOKUP(2018,DEMANDS!$H$2:$CL$25,MATCH($E232,DEMANDS!$F$2:$F$25,0),FALSE)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J232" s="29">
        <f>HLOOKUP(REG_TRA_DEMANDS!J$3,'BY-Demands'!$J$5:$AK$14,MATCH($E232,'BY-Demands'!$I$5:$I$14,0),FALSE)*HLOOKUP(REG_TRA_DEMANDS!$F232,DEMANDS!$H$2:$CL$25,MATCH($E232,DEMANDS!$F$2:$F$25,0),FALSE)/HLOOKUP(2018,DEMANDS!$H$2:$CL$25,MATCH($E232,DEMANDS!$F$2:$F$25,0),FALSE)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K232" s="29">
        <f>HLOOKUP(REG_TRA_DEMANDS!K$3,'BY-Demands'!$J$5:$AK$14,MATCH($E232,'BY-Demands'!$I$5:$I$14,0),FALSE)*HLOOKUP(REG_TRA_DEMANDS!$F232,DEMANDS!$H$2:$CL$25,MATCH($E232,DEMANDS!$F$2:$F$25,0),FALSE)/HLOOKUP(2018,DEMANDS!$H$2:$CL$25,MATCH($E232,DEMANDS!$F$2:$F$25,0),FALSE)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L232" s="29">
        <f>HLOOKUP(REG_TRA_DEMANDS!L$3,'BY-Demands'!$J$5:$AK$14,MATCH($E232,'BY-Demands'!$I$5:$I$14,0),FALSE)*HLOOKUP(REG_TRA_DEMANDS!$F232,DEMANDS!$H$2:$CL$25,MATCH($E232,DEMANDS!$F$2:$F$25,0),FALSE)/HLOOKUP(2018,DEMANDS!$H$2:$CL$25,MATCH($E232,DEMANDS!$F$2:$F$25,0),FALSE)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M232" s="29">
        <f>HLOOKUP(REG_TRA_DEMANDS!M$3,'BY-Demands'!$J$5:$AK$14,MATCH($E232,'BY-Demands'!$I$5:$I$14,0),FALSE)*HLOOKUP(REG_TRA_DEMANDS!$F232,DEMANDS!$H$2:$CL$25,MATCH($E232,DEMANDS!$F$2:$F$25,0),FALSE)/HLOOKUP(2018,DEMANDS!$H$2:$CL$25,MATCH($E232,DEMANDS!$F$2:$F$25,0),FALSE)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N232" s="29">
        <f>HLOOKUP(REG_TRA_DEMANDS!N$3,'BY-Demands'!$J$5:$AK$14,MATCH($E232,'BY-Demands'!$I$5:$I$14,0),FALSE)*HLOOKUP(REG_TRA_DEMANDS!$F232,DEMANDS!$H$2:$CL$25,MATCH($E232,DEMANDS!$F$2:$F$25,0),FALSE)/HLOOKUP(2018,DEMANDS!$H$2:$CL$25,MATCH($E232,DEMANDS!$F$2:$F$25,0),FALSE)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O232" s="29">
        <f>HLOOKUP(REG_TRA_DEMANDS!O$3,'BY-Demands'!$J$5:$AK$14,MATCH($E232,'BY-Demands'!$I$5:$I$14,0),FALSE)*HLOOKUP(REG_TRA_DEMANDS!$F232,DEMANDS!$H$2:$CL$25,MATCH($E232,DEMANDS!$F$2:$F$25,0),FALSE)/HLOOKUP(2018,DEMANDS!$H$2:$CL$25,MATCH($E232,DEMANDS!$F$2:$F$25,0),FALSE)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P232" s="29">
        <f>HLOOKUP(REG_TRA_DEMANDS!P$3,'BY-Demands'!$J$5:$AK$14,MATCH($E232,'BY-Demands'!$I$5:$I$14,0),FALSE)*HLOOKUP(REG_TRA_DEMANDS!$F232,DEMANDS!$H$2:$CL$25,MATCH($E232,DEMANDS!$F$2:$F$25,0),FALSE)/HLOOKUP(2018,DEMANDS!$H$2:$CL$25,MATCH($E232,DEMANDS!$F$2:$F$25,0),FALSE)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Q232" s="29">
        <f>HLOOKUP(REG_TRA_DEMANDS!Q$3,'BY-Demands'!$J$5:$AK$14,MATCH($E232,'BY-Demands'!$I$5:$I$14,0),FALSE)*HLOOKUP(REG_TRA_DEMANDS!$F232,DEMANDS!$H$2:$CL$25,MATCH($E232,DEMANDS!$F$2:$F$25,0),FALSE)/HLOOKUP(2018,DEMANDS!$H$2:$CL$25,MATCH($E232,DEMANDS!$F$2:$F$25,0),FALSE)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R232" s="29">
        <f>HLOOKUP(REG_TRA_DEMANDS!R$3,'BY-Demands'!$J$5:$AK$14,MATCH($E232,'BY-Demands'!$I$5:$I$14,0),FALSE)*HLOOKUP(REG_TRA_DEMANDS!$F232,DEMANDS!$H$2:$CL$25,MATCH($E232,DEMANDS!$F$2:$F$25,0),FALSE)/HLOOKUP(2018,DEMANDS!$H$2:$CL$25,MATCH($E232,DEMANDS!$F$2:$F$25,0),FALSE)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S232" s="10">
        <f>HLOOKUP(REG_TRA_DEMANDS!S$3,'BY-Demands'!$J$5:$AK$14,MATCH($E232,'BY-Demands'!$I$5:$I$14,0),FALSE)*HLOOKUP(REG_TRA_DEMANDS!$F232,DEMANDS!$H$2:$CL$25,MATCH($E232,DEMANDS!$F$2:$F$25,0),FALSE)/HLOOKUP(2018,DEMANDS!$H$2:$CL$25,MATCH($E232,DEMANDS!$F$2:$F$25,0),FALSE)</f>
        <v>2.8287969526877488</v>
      </c>
      <c r="T232" s="10">
        <f>HLOOKUP(REG_TRA_DEMANDS!T$3,'BY-Demands'!$J$5:$AK$14,MATCH($E232,'BY-Demands'!$I$5:$I$14,0),FALSE)*HLOOKUP(REG_TRA_DEMANDS!$F232,DEMANDS!$H$2:$CL$25,MATCH($E232,DEMANDS!$F$2:$F$25,0),FALSE)/HLOOKUP(2018,DEMANDS!$H$2:$CL$25,MATCH($E232,DEMANDS!$F$2:$F$25,0),FALSE)</f>
        <v>2.6155591330299499</v>
      </c>
      <c r="U232" s="10">
        <f>HLOOKUP(REG_TRA_DEMANDS!U$3,'BY-Demands'!$J$5:$AK$14,MATCH($E232,'BY-Demands'!$I$5:$I$14,0),FALSE)*HLOOKUP(REG_TRA_DEMANDS!$F232,DEMANDS!$H$2:$CL$25,MATCH($E232,DEMANDS!$F$2:$F$25,0),FALSE)/HLOOKUP(2018,DEMANDS!$H$2:$CL$25,MATCH($E232,DEMANDS!$F$2:$F$25,0),FALSE)</f>
        <v>0.28503272652621331</v>
      </c>
      <c r="V232" s="29">
        <f>HLOOKUP(REG_TRA_DEMANDS!V$3,'BY-Demands'!$J$5:$AK$14,MATCH($E232,'BY-Demands'!$I$5:$I$14,0),FALSE)*HLOOKUP(REG_TRA_DEMANDS!$F232,DEMANDS!$H$2:$CL$25,MATCH($E232,DEMANDS!$F$2:$F$25,0),FALSE)/HLOOKUP(2018,DEMANDS!$H$2:$CL$25,MATCH($E232,DEMANDS!$F$2:$F$25,0),FALSE)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W232" s="29">
        <f>HLOOKUP(REG_TRA_DEMANDS!W$3,'BY-Demands'!$J$5:$AK$14,MATCH($E232,'BY-Demands'!$I$5:$I$14,0),FALSE)*HLOOKUP(REG_TRA_DEMANDS!$F232,DEMANDS!$H$2:$CL$25,MATCH($E232,DEMANDS!$F$2:$F$25,0),FALSE)/HLOOKUP(2018,DEMANDS!$H$2:$CL$25,MATCH($E232,DEMANDS!$F$2:$F$25,0),FALSE)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X232" s="29">
        <f>HLOOKUP(REG_TRA_DEMANDS!X$3,'BY-Demands'!$J$5:$AK$14,MATCH($E232,'BY-Demands'!$I$5:$I$14,0),FALSE)*HLOOKUP(REG_TRA_DEMANDS!$F232,DEMANDS!$H$2:$CL$25,MATCH($E232,DEMANDS!$F$2:$F$25,0),FALSE)/HLOOKUP(2018,DEMANDS!$H$2:$CL$25,MATCH($E232,DEMANDS!$F$2:$F$25,0),FALSE)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Y232" s="29">
        <f>HLOOKUP(REG_TRA_DEMANDS!Y$3,'BY-Demands'!$J$5:$AK$14,MATCH($E232,'BY-Demands'!$I$5:$I$14,0),FALSE)*HLOOKUP(REG_TRA_DEMANDS!$F232,DEMANDS!$H$2:$CL$25,MATCH($E232,DEMANDS!$F$2:$F$25,0),FALSE)/HLOOKUP(2018,DEMANDS!$H$2:$CL$25,MATCH($E232,DEMANDS!$F$2:$F$25,0),FALSE)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Z232" s="29">
        <f>HLOOKUP(REG_TRA_DEMANDS!Z$3,'BY-Demands'!$J$5:$AK$14,MATCH($E232,'BY-Demands'!$I$5:$I$14,0),FALSE)*HLOOKUP(REG_TRA_DEMANDS!$F232,DEMANDS!$H$2:$CL$25,MATCH($E232,DEMANDS!$F$2:$F$25,0),FALSE)/HLOOKUP(2018,DEMANDS!$H$2:$CL$25,MATCH($E232,DEMANDS!$F$2:$F$25,0),FALSE)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A232" s="10">
        <f>HLOOKUP(REG_TRA_DEMANDS!AA$3,'BY-Demands'!$J$5:$AK$14,MATCH($E232,'BY-Demands'!$I$5:$I$14,0),FALSE)*HLOOKUP(REG_TRA_DEMANDS!$F232,DEMANDS!$H$2:$CL$25,MATCH($E232,DEMANDS!$F$2:$F$25,0),FALSE)/HLOOKUP(2018,DEMANDS!$H$2:$CL$25,MATCH($E232,DEMANDS!$F$2:$F$25,0),FALSE)</f>
        <v>0.81374522962421048</v>
      </c>
      <c r="AB232" s="29">
        <f>HLOOKUP(REG_TRA_DEMANDS!AB$3,'BY-Demands'!$J$5:$AK$14,MATCH($E232,'BY-Demands'!$I$5:$I$14,0),FALSE)*HLOOKUP(REG_TRA_DEMANDS!$F232,DEMANDS!$H$2:$CL$25,MATCH($E232,DEMANDS!$F$2:$F$25,0),FALSE)/HLOOKUP(2018,DEMANDS!$H$2:$CL$25,MATCH($E232,DEMANDS!$F$2:$F$25,0),FALSE)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C232" s="29">
        <f>HLOOKUP(REG_TRA_DEMANDS!AC$3,'BY-Demands'!$J$5:$AK$14,MATCH($E232,'BY-Demands'!$I$5:$I$14,0),FALSE)*HLOOKUP(REG_TRA_DEMANDS!$F232,DEMANDS!$H$2:$CL$25,MATCH($E232,DEMANDS!$F$2:$F$25,0),FALSE)/HLOOKUP(2018,DEMANDS!$H$2:$CL$25,MATCH($E232,DEMANDS!$F$2:$F$25,0),FALSE)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D232" s="29">
        <f>HLOOKUP(REG_TRA_DEMANDS!AD$3,'BY-Demands'!$J$5:$AK$14,MATCH($E232,'BY-Demands'!$I$5:$I$14,0),FALSE)*HLOOKUP(REG_TRA_DEMANDS!$F232,DEMANDS!$H$2:$CL$25,MATCH($E232,DEMANDS!$F$2:$F$25,0),FALSE)/HLOOKUP(2018,DEMANDS!$H$2:$CL$25,MATCH($E232,DEMANDS!$F$2:$F$25,0),FALSE)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E232" s="29">
        <f>HLOOKUP(REG_TRA_DEMANDS!AE$3,'BY-Demands'!$J$5:$AK$14,MATCH($E232,'BY-Demands'!$I$5:$I$14,0),FALSE)*HLOOKUP(REG_TRA_DEMANDS!$F232,DEMANDS!$H$2:$CL$25,MATCH($E232,DEMANDS!$F$2:$F$25,0),FALSE)/HLOOKUP(2018,DEMANDS!$H$2:$CL$25,MATCH($E232,DEMANDS!$F$2:$F$25,0),FALSE)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F232" s="29">
        <f>HLOOKUP(REG_TRA_DEMANDS!AF$3,'BY-Demands'!$J$5:$AK$14,MATCH($E232,'BY-Demands'!$I$5:$I$14,0),FALSE)*HLOOKUP(REG_TRA_DEMANDS!$F232,DEMANDS!$H$2:$CL$25,MATCH($E232,DEMANDS!$F$2:$F$25,0),FALSE)/HLOOKUP(2018,DEMANDS!$H$2:$CL$25,MATCH($E232,DEMANDS!$F$2:$F$25,0),FALSE)</f>
        <v>0</v>
      </c>
    </row>
    <row r="233" spans="4:32" x14ac:dyDescent="0.25">
      <c r="D233" s="1" t="s">
        <v>8</v>
      </c>
      <c r="E233" s="1" t="str">
        <f>DEMANDS!$F$25</f>
        <v>TAVIINT</v>
      </c>
      <c r="F233" s="1">
        <v>2033</v>
      </c>
      <c r="G233" s="29">
        <f>HLOOKUP(REG_TRA_DEMANDS!G$3,'BY-Demands'!$J$5:$AK$14,MATCH($E233,'BY-Demands'!$I$5:$I$14,0),FALSE)*HLOOKUP(REG_TRA_DEMANDS!$F233,DEMANDS!$H$2:$CL$25,MATCH($E233,DEMANDS!$F$2:$F$25,0),FALSE)/HLOOKUP(2018,DEMANDS!$H$2:$CL$25,MATCH($E233,DEMANDS!$F$2:$F$25,0),FALSE)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H233" s="10">
        <f>HLOOKUP(REG_TRA_DEMANDS!H$3,'BY-Demands'!$J$5:$AK$14,MATCH($E233,'BY-Demands'!$I$5:$I$14,0),FALSE)*HLOOKUP(REG_TRA_DEMANDS!$F233,DEMANDS!$H$2:$CL$25,MATCH($E233,DEMANDS!$F$2:$F$25,0),FALSE)/HLOOKUP(2018,DEMANDS!$H$2:$CL$25,MATCH($E233,DEMANDS!$F$2:$F$25,0),FALSE)</f>
        <v>48.255181277093683</v>
      </c>
      <c r="I233" s="29">
        <f>HLOOKUP(REG_TRA_DEMANDS!I$3,'BY-Demands'!$J$5:$AK$14,MATCH($E233,'BY-Demands'!$I$5:$I$14,0),FALSE)*HLOOKUP(REG_TRA_DEMANDS!$F233,DEMANDS!$H$2:$CL$25,MATCH($E233,DEMANDS!$F$2:$F$25,0),FALSE)/HLOOKUP(2018,DEMANDS!$H$2:$CL$25,MATCH($E233,DEMANDS!$F$2:$F$25,0),FALSE)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J233" s="29">
        <f>HLOOKUP(REG_TRA_DEMANDS!J$3,'BY-Demands'!$J$5:$AK$14,MATCH($E233,'BY-Demands'!$I$5:$I$14,0),FALSE)*HLOOKUP(REG_TRA_DEMANDS!$F233,DEMANDS!$H$2:$CL$25,MATCH($E233,DEMANDS!$F$2:$F$25,0),FALSE)/HLOOKUP(2018,DEMANDS!$H$2:$CL$25,MATCH($E233,DEMANDS!$F$2:$F$25,0),FALSE)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K233" s="29">
        <f>HLOOKUP(REG_TRA_DEMANDS!K$3,'BY-Demands'!$J$5:$AK$14,MATCH($E233,'BY-Demands'!$I$5:$I$14,0),FALSE)*HLOOKUP(REG_TRA_DEMANDS!$F233,DEMANDS!$H$2:$CL$25,MATCH($E233,DEMANDS!$F$2:$F$25,0),FALSE)/HLOOKUP(2018,DEMANDS!$H$2:$CL$25,MATCH($E233,DEMANDS!$F$2:$F$25,0),FALSE)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L233" s="29">
        <f>HLOOKUP(REG_TRA_DEMANDS!L$3,'BY-Demands'!$J$5:$AK$14,MATCH($E233,'BY-Demands'!$I$5:$I$14,0),FALSE)*HLOOKUP(REG_TRA_DEMANDS!$F233,DEMANDS!$H$2:$CL$25,MATCH($E233,DEMANDS!$F$2:$F$25,0),FALSE)/HLOOKUP(2018,DEMANDS!$H$2:$CL$25,MATCH($E233,DEMANDS!$F$2:$F$25,0),FALSE)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M233" s="29">
        <f>HLOOKUP(REG_TRA_DEMANDS!M$3,'BY-Demands'!$J$5:$AK$14,MATCH($E233,'BY-Demands'!$I$5:$I$14,0),FALSE)*HLOOKUP(REG_TRA_DEMANDS!$F233,DEMANDS!$H$2:$CL$25,MATCH($E233,DEMANDS!$F$2:$F$25,0),FALSE)/HLOOKUP(2018,DEMANDS!$H$2:$CL$25,MATCH($E233,DEMANDS!$F$2:$F$25,0),FALSE)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N233" s="29">
        <f>HLOOKUP(REG_TRA_DEMANDS!N$3,'BY-Demands'!$J$5:$AK$14,MATCH($E233,'BY-Demands'!$I$5:$I$14,0),FALSE)*HLOOKUP(REG_TRA_DEMANDS!$F233,DEMANDS!$H$2:$CL$25,MATCH($E233,DEMANDS!$F$2:$F$25,0),FALSE)/HLOOKUP(2018,DEMANDS!$H$2:$CL$25,MATCH($E233,DEMANDS!$F$2:$F$25,0),FALSE)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O233" s="29">
        <f>HLOOKUP(REG_TRA_DEMANDS!O$3,'BY-Demands'!$J$5:$AK$14,MATCH($E233,'BY-Demands'!$I$5:$I$14,0),FALSE)*HLOOKUP(REG_TRA_DEMANDS!$F233,DEMANDS!$H$2:$CL$25,MATCH($E233,DEMANDS!$F$2:$F$25,0),FALSE)/HLOOKUP(2018,DEMANDS!$H$2:$CL$25,MATCH($E233,DEMANDS!$F$2:$F$25,0),FALSE)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P233" s="29">
        <f>HLOOKUP(REG_TRA_DEMANDS!P$3,'BY-Demands'!$J$5:$AK$14,MATCH($E233,'BY-Demands'!$I$5:$I$14,0),FALSE)*HLOOKUP(REG_TRA_DEMANDS!$F233,DEMANDS!$H$2:$CL$25,MATCH($E233,DEMANDS!$F$2:$F$25,0),FALSE)/HLOOKUP(2018,DEMANDS!$H$2:$CL$25,MATCH($E233,DEMANDS!$F$2:$F$25,0),FALSE)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Q233" s="29">
        <f>HLOOKUP(REG_TRA_DEMANDS!Q$3,'BY-Demands'!$J$5:$AK$14,MATCH($E233,'BY-Demands'!$I$5:$I$14,0),FALSE)*HLOOKUP(REG_TRA_DEMANDS!$F233,DEMANDS!$H$2:$CL$25,MATCH($E233,DEMANDS!$F$2:$F$25,0),FALSE)/HLOOKUP(2018,DEMANDS!$H$2:$CL$25,MATCH($E233,DEMANDS!$F$2:$F$25,0),FALSE)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R233" s="29">
        <f>HLOOKUP(REG_TRA_DEMANDS!R$3,'BY-Demands'!$J$5:$AK$14,MATCH($E233,'BY-Demands'!$I$5:$I$14,0),FALSE)*HLOOKUP(REG_TRA_DEMANDS!$F233,DEMANDS!$H$2:$CL$25,MATCH($E233,DEMANDS!$F$2:$F$25,0),FALSE)/HLOOKUP(2018,DEMANDS!$H$2:$CL$25,MATCH($E233,DEMANDS!$F$2:$F$25,0),FALSE)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S233" s="10">
        <f>HLOOKUP(REG_TRA_DEMANDS!S$3,'BY-Demands'!$J$5:$AK$14,MATCH($E233,'BY-Demands'!$I$5:$I$14,0),FALSE)*HLOOKUP(REG_TRA_DEMANDS!$F233,DEMANDS!$H$2:$CL$25,MATCH($E233,DEMANDS!$F$2:$F$25,0),FALSE)/HLOOKUP(2018,DEMANDS!$H$2:$CL$25,MATCH($E233,DEMANDS!$F$2:$F$25,0),FALSE)</f>
        <v>2.8572436766263389</v>
      </c>
      <c r="T233" s="10">
        <f>HLOOKUP(REG_TRA_DEMANDS!T$3,'BY-Demands'!$J$5:$AK$14,MATCH($E233,'BY-Demands'!$I$5:$I$14,0),FALSE)*HLOOKUP(REG_TRA_DEMANDS!$F233,DEMANDS!$H$2:$CL$25,MATCH($E233,DEMANDS!$F$2:$F$25,0),FALSE)/HLOOKUP(2018,DEMANDS!$H$2:$CL$25,MATCH($E233,DEMANDS!$F$2:$F$25,0),FALSE)</f>
        <v>2.6418615116901321</v>
      </c>
      <c r="U233" s="10">
        <f>HLOOKUP(REG_TRA_DEMANDS!U$3,'BY-Demands'!$J$5:$AK$14,MATCH($E233,'BY-Demands'!$I$5:$I$14,0),FALSE)*HLOOKUP(REG_TRA_DEMANDS!$F233,DEMANDS!$H$2:$CL$25,MATCH($E233,DEMANDS!$F$2:$F$25,0),FALSE)/HLOOKUP(2018,DEMANDS!$H$2:$CL$25,MATCH($E233,DEMANDS!$F$2:$F$25,0),FALSE)</f>
        <v>0.2878990500625318</v>
      </c>
      <c r="V233" s="29">
        <f>HLOOKUP(REG_TRA_DEMANDS!V$3,'BY-Demands'!$J$5:$AK$14,MATCH($E233,'BY-Demands'!$I$5:$I$14,0),FALSE)*HLOOKUP(REG_TRA_DEMANDS!$F233,DEMANDS!$H$2:$CL$25,MATCH($E233,DEMANDS!$F$2:$F$25,0),FALSE)/HLOOKUP(2018,DEMANDS!$H$2:$CL$25,MATCH($E233,DEMANDS!$F$2:$F$25,0),FALSE)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W233" s="29">
        <f>HLOOKUP(REG_TRA_DEMANDS!W$3,'BY-Demands'!$J$5:$AK$14,MATCH($E233,'BY-Demands'!$I$5:$I$14,0),FALSE)*HLOOKUP(REG_TRA_DEMANDS!$F233,DEMANDS!$H$2:$CL$25,MATCH($E233,DEMANDS!$F$2:$F$25,0),FALSE)/HLOOKUP(2018,DEMANDS!$H$2:$CL$25,MATCH($E233,DEMANDS!$F$2:$F$25,0),FALSE)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X233" s="29">
        <f>HLOOKUP(REG_TRA_DEMANDS!X$3,'BY-Demands'!$J$5:$AK$14,MATCH($E233,'BY-Demands'!$I$5:$I$14,0),FALSE)*HLOOKUP(REG_TRA_DEMANDS!$F233,DEMANDS!$H$2:$CL$25,MATCH($E233,DEMANDS!$F$2:$F$25,0),FALSE)/HLOOKUP(2018,DEMANDS!$H$2:$CL$25,MATCH($E233,DEMANDS!$F$2:$F$25,0),FALSE)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Y233" s="29">
        <f>HLOOKUP(REG_TRA_DEMANDS!Y$3,'BY-Demands'!$J$5:$AK$14,MATCH($E233,'BY-Demands'!$I$5:$I$14,0),FALSE)*HLOOKUP(REG_TRA_DEMANDS!$F233,DEMANDS!$H$2:$CL$25,MATCH($E233,DEMANDS!$F$2:$F$25,0),FALSE)/HLOOKUP(2018,DEMANDS!$H$2:$CL$25,MATCH($E233,DEMANDS!$F$2:$F$25,0),FALSE)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Z233" s="29">
        <f>HLOOKUP(REG_TRA_DEMANDS!Z$3,'BY-Demands'!$J$5:$AK$14,MATCH($E233,'BY-Demands'!$I$5:$I$14,0),FALSE)*HLOOKUP(REG_TRA_DEMANDS!$F233,DEMANDS!$H$2:$CL$25,MATCH($E233,DEMANDS!$F$2:$F$25,0),FALSE)/HLOOKUP(2018,DEMANDS!$H$2:$CL$25,MATCH($E233,DEMANDS!$F$2:$F$25,0),FALSE)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A233" s="10">
        <f>HLOOKUP(REG_TRA_DEMANDS!AA$3,'BY-Demands'!$J$5:$AK$14,MATCH($E233,'BY-Demands'!$I$5:$I$14,0),FALSE)*HLOOKUP(REG_TRA_DEMANDS!$F233,DEMANDS!$H$2:$CL$25,MATCH($E233,DEMANDS!$F$2:$F$25,0),FALSE)/HLOOKUP(2018,DEMANDS!$H$2:$CL$25,MATCH($E233,DEMANDS!$F$2:$F$25,0),FALSE)</f>
        <v>0.82192834997205699</v>
      </c>
      <c r="AB233" s="29">
        <f>HLOOKUP(REG_TRA_DEMANDS!AB$3,'BY-Demands'!$J$5:$AK$14,MATCH($E233,'BY-Demands'!$I$5:$I$14,0),FALSE)*HLOOKUP(REG_TRA_DEMANDS!$F233,DEMANDS!$H$2:$CL$25,MATCH($E233,DEMANDS!$F$2:$F$25,0),FALSE)/HLOOKUP(2018,DEMANDS!$H$2:$CL$25,MATCH($E233,DEMANDS!$F$2:$F$25,0),FALSE)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C233" s="29">
        <f>HLOOKUP(REG_TRA_DEMANDS!AC$3,'BY-Demands'!$J$5:$AK$14,MATCH($E233,'BY-Demands'!$I$5:$I$14,0),FALSE)*HLOOKUP(REG_TRA_DEMANDS!$F233,DEMANDS!$H$2:$CL$25,MATCH($E233,DEMANDS!$F$2:$F$25,0),FALSE)/HLOOKUP(2018,DEMANDS!$H$2:$CL$25,MATCH($E233,DEMANDS!$F$2:$F$25,0),FALSE)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D233" s="29">
        <f>HLOOKUP(REG_TRA_DEMANDS!AD$3,'BY-Demands'!$J$5:$AK$14,MATCH($E233,'BY-Demands'!$I$5:$I$14,0),FALSE)*HLOOKUP(REG_TRA_DEMANDS!$F233,DEMANDS!$H$2:$CL$25,MATCH($E233,DEMANDS!$F$2:$F$25,0),FALSE)/HLOOKUP(2018,DEMANDS!$H$2:$CL$25,MATCH($E233,DEMANDS!$F$2:$F$25,0),FALSE)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E233" s="29">
        <f>HLOOKUP(REG_TRA_DEMANDS!AE$3,'BY-Demands'!$J$5:$AK$14,MATCH($E233,'BY-Demands'!$I$5:$I$14,0),FALSE)*HLOOKUP(REG_TRA_DEMANDS!$F233,DEMANDS!$H$2:$CL$25,MATCH($E233,DEMANDS!$F$2:$F$25,0),FALSE)/HLOOKUP(2018,DEMANDS!$H$2:$CL$25,MATCH($E233,DEMANDS!$F$2:$F$25,0),FALSE)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F233" s="29">
        <f>HLOOKUP(REG_TRA_DEMANDS!AF$3,'BY-Demands'!$J$5:$AK$14,MATCH($E233,'BY-Demands'!$I$5:$I$14,0),FALSE)*HLOOKUP(REG_TRA_DEMANDS!$F233,DEMANDS!$H$2:$CL$25,MATCH($E233,DEMANDS!$F$2:$F$25,0),FALSE)/HLOOKUP(2018,DEMANDS!$H$2:$CL$25,MATCH($E233,DEMANDS!$F$2:$F$25,0),FALSE)</f>
        <v>0</v>
      </c>
    </row>
    <row r="234" spans="4:32" x14ac:dyDescent="0.25">
      <c r="D234" s="1" t="s">
        <v>8</v>
      </c>
      <c r="E234" s="1" t="str">
        <f>DEMANDS!$F$25</f>
        <v>TAVIINT</v>
      </c>
      <c r="F234" s="1">
        <v>2034</v>
      </c>
      <c r="G234" s="29">
        <f>HLOOKUP(REG_TRA_DEMANDS!G$3,'BY-Demands'!$J$5:$AK$14,MATCH($E234,'BY-Demands'!$I$5:$I$14,0),FALSE)*HLOOKUP(REG_TRA_DEMANDS!$F234,DEMANDS!$H$2:$CL$25,MATCH($E234,DEMANDS!$F$2:$F$25,0),FALSE)/HLOOKUP(2018,DEMANDS!$H$2:$CL$25,MATCH($E234,DEMANDS!$F$2:$F$25,0),FALSE)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H234" s="10">
        <f>HLOOKUP(REG_TRA_DEMANDS!H$3,'BY-Demands'!$J$5:$AK$14,MATCH($E234,'BY-Demands'!$I$5:$I$14,0),FALSE)*HLOOKUP(REG_TRA_DEMANDS!$F234,DEMANDS!$H$2:$CL$25,MATCH($E234,DEMANDS!$F$2:$F$25,0),FALSE)/HLOOKUP(2018,DEMANDS!$H$2:$CL$25,MATCH($E234,DEMANDS!$F$2:$F$25,0),FALSE)</f>
        <v>48.72600022033177</v>
      </c>
      <c r="I234" s="29">
        <f>HLOOKUP(REG_TRA_DEMANDS!I$3,'BY-Demands'!$J$5:$AK$14,MATCH($E234,'BY-Demands'!$I$5:$I$14,0),FALSE)*HLOOKUP(REG_TRA_DEMANDS!$F234,DEMANDS!$H$2:$CL$25,MATCH($E234,DEMANDS!$F$2:$F$25,0),FALSE)/HLOOKUP(2018,DEMANDS!$H$2:$CL$25,MATCH($E234,DEMANDS!$F$2:$F$25,0),FALSE)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J234" s="29">
        <f>HLOOKUP(REG_TRA_DEMANDS!J$3,'BY-Demands'!$J$5:$AK$14,MATCH($E234,'BY-Demands'!$I$5:$I$14,0),FALSE)*HLOOKUP(REG_TRA_DEMANDS!$F234,DEMANDS!$H$2:$CL$25,MATCH($E234,DEMANDS!$F$2:$F$25,0),FALSE)/HLOOKUP(2018,DEMANDS!$H$2:$CL$25,MATCH($E234,DEMANDS!$F$2:$F$25,0),FALSE)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K234" s="29">
        <f>HLOOKUP(REG_TRA_DEMANDS!K$3,'BY-Demands'!$J$5:$AK$14,MATCH($E234,'BY-Demands'!$I$5:$I$14,0),FALSE)*HLOOKUP(REG_TRA_DEMANDS!$F234,DEMANDS!$H$2:$CL$25,MATCH($E234,DEMANDS!$F$2:$F$25,0),FALSE)/HLOOKUP(2018,DEMANDS!$H$2:$CL$25,MATCH($E234,DEMANDS!$F$2:$F$25,0),FALSE)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L234" s="29">
        <f>HLOOKUP(REG_TRA_DEMANDS!L$3,'BY-Demands'!$J$5:$AK$14,MATCH($E234,'BY-Demands'!$I$5:$I$14,0),FALSE)*HLOOKUP(REG_TRA_DEMANDS!$F234,DEMANDS!$H$2:$CL$25,MATCH($E234,DEMANDS!$F$2:$F$25,0),FALSE)/HLOOKUP(2018,DEMANDS!$H$2:$CL$25,MATCH($E234,DEMANDS!$F$2:$F$25,0),FALSE)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M234" s="29">
        <f>HLOOKUP(REG_TRA_DEMANDS!M$3,'BY-Demands'!$J$5:$AK$14,MATCH($E234,'BY-Demands'!$I$5:$I$14,0),FALSE)*HLOOKUP(REG_TRA_DEMANDS!$F234,DEMANDS!$H$2:$CL$25,MATCH($E234,DEMANDS!$F$2:$F$25,0),FALSE)/HLOOKUP(2018,DEMANDS!$H$2:$CL$25,MATCH($E234,DEMANDS!$F$2:$F$25,0),FALSE)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N234" s="29">
        <f>HLOOKUP(REG_TRA_DEMANDS!N$3,'BY-Demands'!$J$5:$AK$14,MATCH($E234,'BY-Demands'!$I$5:$I$14,0),FALSE)*HLOOKUP(REG_TRA_DEMANDS!$F234,DEMANDS!$H$2:$CL$25,MATCH($E234,DEMANDS!$F$2:$F$25,0),FALSE)/HLOOKUP(2018,DEMANDS!$H$2:$CL$25,MATCH($E234,DEMANDS!$F$2:$F$25,0),FALSE)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O234" s="29">
        <f>HLOOKUP(REG_TRA_DEMANDS!O$3,'BY-Demands'!$J$5:$AK$14,MATCH($E234,'BY-Demands'!$I$5:$I$14,0),FALSE)*HLOOKUP(REG_TRA_DEMANDS!$F234,DEMANDS!$H$2:$CL$25,MATCH($E234,DEMANDS!$F$2:$F$25,0),FALSE)/HLOOKUP(2018,DEMANDS!$H$2:$CL$25,MATCH($E234,DEMANDS!$F$2:$F$25,0),FALSE)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P234" s="29">
        <f>HLOOKUP(REG_TRA_DEMANDS!P$3,'BY-Demands'!$J$5:$AK$14,MATCH($E234,'BY-Demands'!$I$5:$I$14,0),FALSE)*HLOOKUP(REG_TRA_DEMANDS!$F234,DEMANDS!$H$2:$CL$25,MATCH($E234,DEMANDS!$F$2:$F$25,0),FALSE)/HLOOKUP(2018,DEMANDS!$H$2:$CL$25,MATCH($E234,DEMANDS!$F$2:$F$25,0),FALSE)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Q234" s="29">
        <f>HLOOKUP(REG_TRA_DEMANDS!Q$3,'BY-Demands'!$J$5:$AK$14,MATCH($E234,'BY-Demands'!$I$5:$I$14,0),FALSE)*HLOOKUP(REG_TRA_DEMANDS!$F234,DEMANDS!$H$2:$CL$25,MATCH($E234,DEMANDS!$F$2:$F$25,0),FALSE)/HLOOKUP(2018,DEMANDS!$H$2:$CL$25,MATCH($E234,DEMANDS!$F$2:$F$25,0),FALSE)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R234" s="29">
        <f>HLOOKUP(REG_TRA_DEMANDS!R$3,'BY-Demands'!$J$5:$AK$14,MATCH($E234,'BY-Demands'!$I$5:$I$14,0),FALSE)*HLOOKUP(REG_TRA_DEMANDS!$F234,DEMANDS!$H$2:$CL$25,MATCH($E234,DEMANDS!$F$2:$F$25,0),FALSE)/HLOOKUP(2018,DEMANDS!$H$2:$CL$25,MATCH($E234,DEMANDS!$F$2:$F$25,0),FALSE)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S234" s="10">
        <f>HLOOKUP(REG_TRA_DEMANDS!S$3,'BY-Demands'!$J$5:$AK$14,MATCH($E234,'BY-Demands'!$I$5:$I$14,0),FALSE)*HLOOKUP(REG_TRA_DEMANDS!$F234,DEMANDS!$H$2:$CL$25,MATCH($E234,DEMANDS!$F$2:$F$25,0),FALSE)/HLOOKUP(2018,DEMANDS!$H$2:$CL$25,MATCH($E234,DEMANDS!$F$2:$F$25,0),FALSE)</f>
        <v>2.8851213969622789</v>
      </c>
      <c r="T234" s="10">
        <f>HLOOKUP(REG_TRA_DEMANDS!T$3,'BY-Demands'!$J$5:$AK$14,MATCH($E234,'BY-Demands'!$I$5:$I$14,0),FALSE)*HLOOKUP(REG_TRA_DEMANDS!$F234,DEMANDS!$H$2:$CL$25,MATCH($E234,DEMANDS!$F$2:$F$25,0),FALSE)/HLOOKUP(2018,DEMANDS!$H$2:$CL$25,MATCH($E234,DEMANDS!$F$2:$F$25,0),FALSE)</f>
        <v>2.6676377788638659</v>
      </c>
      <c r="U234" s="10">
        <f>HLOOKUP(REG_TRA_DEMANDS!U$3,'BY-Demands'!$J$5:$AK$14,MATCH($E234,'BY-Demands'!$I$5:$I$14,0),FALSE)*HLOOKUP(REG_TRA_DEMANDS!$F234,DEMANDS!$H$2:$CL$25,MATCH($E234,DEMANDS!$F$2:$F$25,0),FALSE)/HLOOKUP(2018,DEMANDS!$H$2:$CL$25,MATCH($E234,DEMANDS!$F$2:$F$25,0),FALSE)</f>
        <v>0.29070804016312507</v>
      </c>
      <c r="V234" s="29">
        <f>HLOOKUP(REG_TRA_DEMANDS!V$3,'BY-Demands'!$J$5:$AK$14,MATCH($E234,'BY-Demands'!$I$5:$I$14,0),FALSE)*HLOOKUP(REG_TRA_DEMANDS!$F234,DEMANDS!$H$2:$CL$25,MATCH($E234,DEMANDS!$F$2:$F$25,0),FALSE)/HLOOKUP(2018,DEMANDS!$H$2:$CL$25,MATCH($E234,DEMANDS!$F$2:$F$25,0),FALSE)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W234" s="29">
        <f>HLOOKUP(REG_TRA_DEMANDS!W$3,'BY-Demands'!$J$5:$AK$14,MATCH($E234,'BY-Demands'!$I$5:$I$14,0),FALSE)*HLOOKUP(REG_TRA_DEMANDS!$F234,DEMANDS!$H$2:$CL$25,MATCH($E234,DEMANDS!$F$2:$F$25,0),FALSE)/HLOOKUP(2018,DEMANDS!$H$2:$CL$25,MATCH($E234,DEMANDS!$F$2:$F$25,0),FALSE)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X234" s="29">
        <f>HLOOKUP(REG_TRA_DEMANDS!X$3,'BY-Demands'!$J$5:$AK$14,MATCH($E234,'BY-Demands'!$I$5:$I$14,0),FALSE)*HLOOKUP(REG_TRA_DEMANDS!$F234,DEMANDS!$H$2:$CL$25,MATCH($E234,DEMANDS!$F$2:$F$25,0),FALSE)/HLOOKUP(2018,DEMANDS!$H$2:$CL$25,MATCH($E234,DEMANDS!$F$2:$F$25,0),FALSE)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Y234" s="29">
        <f>HLOOKUP(REG_TRA_DEMANDS!Y$3,'BY-Demands'!$J$5:$AK$14,MATCH($E234,'BY-Demands'!$I$5:$I$14,0),FALSE)*HLOOKUP(REG_TRA_DEMANDS!$F234,DEMANDS!$H$2:$CL$25,MATCH($E234,DEMANDS!$F$2:$F$25,0),FALSE)/HLOOKUP(2018,DEMANDS!$H$2:$CL$25,MATCH($E234,DEMANDS!$F$2:$F$25,0),FALSE)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Z234" s="29">
        <f>HLOOKUP(REG_TRA_DEMANDS!Z$3,'BY-Demands'!$J$5:$AK$14,MATCH($E234,'BY-Demands'!$I$5:$I$14,0),FALSE)*HLOOKUP(REG_TRA_DEMANDS!$F234,DEMANDS!$H$2:$CL$25,MATCH($E234,DEMANDS!$F$2:$F$25,0),FALSE)/HLOOKUP(2018,DEMANDS!$H$2:$CL$25,MATCH($E234,DEMANDS!$F$2:$F$25,0),FALSE)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A234" s="10">
        <f>HLOOKUP(REG_TRA_DEMANDS!AA$3,'BY-Demands'!$J$5:$AK$14,MATCH($E234,'BY-Demands'!$I$5:$I$14,0),FALSE)*HLOOKUP(REG_TRA_DEMANDS!$F234,DEMANDS!$H$2:$CL$25,MATCH($E234,DEMANDS!$F$2:$F$25,0),FALSE)/HLOOKUP(2018,DEMANDS!$H$2:$CL$25,MATCH($E234,DEMANDS!$F$2:$F$25,0),FALSE)</f>
        <v>0.8299477880284416</v>
      </c>
      <c r="AB234" s="29">
        <f>HLOOKUP(REG_TRA_DEMANDS!AB$3,'BY-Demands'!$J$5:$AK$14,MATCH($E234,'BY-Demands'!$I$5:$I$14,0),FALSE)*HLOOKUP(REG_TRA_DEMANDS!$F234,DEMANDS!$H$2:$CL$25,MATCH($E234,DEMANDS!$F$2:$F$25,0),FALSE)/HLOOKUP(2018,DEMANDS!$H$2:$CL$25,MATCH($E234,DEMANDS!$F$2:$F$25,0),FALSE)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C234" s="29">
        <f>HLOOKUP(REG_TRA_DEMANDS!AC$3,'BY-Demands'!$J$5:$AK$14,MATCH($E234,'BY-Demands'!$I$5:$I$14,0),FALSE)*HLOOKUP(REG_TRA_DEMANDS!$F234,DEMANDS!$H$2:$CL$25,MATCH($E234,DEMANDS!$F$2:$F$25,0),FALSE)/HLOOKUP(2018,DEMANDS!$H$2:$CL$25,MATCH($E234,DEMANDS!$F$2:$F$25,0),FALSE)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D234" s="29">
        <f>HLOOKUP(REG_TRA_DEMANDS!AD$3,'BY-Demands'!$J$5:$AK$14,MATCH($E234,'BY-Demands'!$I$5:$I$14,0),FALSE)*HLOOKUP(REG_TRA_DEMANDS!$F234,DEMANDS!$H$2:$CL$25,MATCH($E234,DEMANDS!$F$2:$F$25,0),FALSE)/HLOOKUP(2018,DEMANDS!$H$2:$CL$25,MATCH($E234,DEMANDS!$F$2:$F$25,0),FALSE)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E234" s="29">
        <f>HLOOKUP(REG_TRA_DEMANDS!AE$3,'BY-Demands'!$J$5:$AK$14,MATCH($E234,'BY-Demands'!$I$5:$I$14,0),FALSE)*HLOOKUP(REG_TRA_DEMANDS!$F234,DEMANDS!$H$2:$CL$25,MATCH($E234,DEMANDS!$F$2:$F$25,0),FALSE)/HLOOKUP(2018,DEMANDS!$H$2:$CL$25,MATCH($E234,DEMANDS!$F$2:$F$25,0),FALSE)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F234" s="29">
        <f>HLOOKUP(REG_TRA_DEMANDS!AF$3,'BY-Demands'!$J$5:$AK$14,MATCH($E234,'BY-Demands'!$I$5:$I$14,0),FALSE)*HLOOKUP(REG_TRA_DEMANDS!$F234,DEMANDS!$H$2:$CL$25,MATCH($E234,DEMANDS!$F$2:$F$25,0),FALSE)/HLOOKUP(2018,DEMANDS!$H$2:$CL$25,MATCH($E234,DEMANDS!$F$2:$F$25,0),FALSE)</f>
        <v>0</v>
      </c>
    </row>
    <row r="235" spans="4:32" x14ac:dyDescent="0.25">
      <c r="D235" s="1" t="s">
        <v>8</v>
      </c>
      <c r="E235" s="1" t="str">
        <f>DEMANDS!$F$25</f>
        <v>TAVIINT</v>
      </c>
      <c r="F235" s="1">
        <v>2035</v>
      </c>
      <c r="G235" s="29">
        <f>HLOOKUP(REG_TRA_DEMANDS!G$3,'BY-Demands'!$J$5:$AK$14,MATCH($E235,'BY-Demands'!$I$5:$I$14,0),FALSE)*HLOOKUP(REG_TRA_DEMANDS!$F235,DEMANDS!$H$2:$CL$25,MATCH($E235,DEMANDS!$F$2:$F$25,0),FALSE)/HLOOKUP(2018,DEMANDS!$H$2:$CL$25,MATCH($E235,DEMANDS!$F$2:$F$25,0),FALSE)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H235" s="10">
        <f>HLOOKUP(REG_TRA_DEMANDS!H$3,'BY-Demands'!$J$5:$AK$14,MATCH($E235,'BY-Demands'!$I$5:$I$14,0),FALSE)*HLOOKUP(REG_TRA_DEMANDS!$F235,DEMANDS!$H$2:$CL$25,MATCH($E235,DEMANDS!$F$2:$F$25,0),FALSE)/HLOOKUP(2018,DEMANDS!$H$2:$CL$25,MATCH($E235,DEMANDS!$F$2:$F$25,0),FALSE)</f>
        <v>49.18740165424046</v>
      </c>
      <c r="I235" s="29">
        <f>HLOOKUP(REG_TRA_DEMANDS!I$3,'BY-Demands'!$J$5:$AK$14,MATCH($E235,'BY-Demands'!$I$5:$I$14,0),FALSE)*HLOOKUP(REG_TRA_DEMANDS!$F235,DEMANDS!$H$2:$CL$25,MATCH($E235,DEMANDS!$F$2:$F$25,0),FALSE)/HLOOKUP(2018,DEMANDS!$H$2:$CL$25,MATCH($E235,DEMANDS!$F$2:$F$25,0),FALSE)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J235" s="29">
        <f>HLOOKUP(REG_TRA_DEMANDS!J$3,'BY-Demands'!$J$5:$AK$14,MATCH($E235,'BY-Demands'!$I$5:$I$14,0),FALSE)*HLOOKUP(REG_TRA_DEMANDS!$F235,DEMANDS!$H$2:$CL$25,MATCH($E235,DEMANDS!$F$2:$F$25,0),FALSE)/HLOOKUP(2018,DEMANDS!$H$2:$CL$25,MATCH($E235,DEMANDS!$F$2:$F$25,0),FALSE)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K235" s="29">
        <f>HLOOKUP(REG_TRA_DEMANDS!K$3,'BY-Demands'!$J$5:$AK$14,MATCH($E235,'BY-Demands'!$I$5:$I$14,0),FALSE)*HLOOKUP(REG_TRA_DEMANDS!$F235,DEMANDS!$H$2:$CL$25,MATCH($E235,DEMANDS!$F$2:$F$25,0),FALSE)/HLOOKUP(2018,DEMANDS!$H$2:$CL$25,MATCH($E235,DEMANDS!$F$2:$F$25,0),FALSE)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L235" s="29">
        <f>HLOOKUP(REG_TRA_DEMANDS!L$3,'BY-Demands'!$J$5:$AK$14,MATCH($E235,'BY-Demands'!$I$5:$I$14,0),FALSE)*HLOOKUP(REG_TRA_DEMANDS!$F235,DEMANDS!$H$2:$CL$25,MATCH($E235,DEMANDS!$F$2:$F$25,0),FALSE)/HLOOKUP(2018,DEMANDS!$H$2:$CL$25,MATCH($E235,DEMANDS!$F$2:$F$25,0),FALSE)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M235" s="29">
        <f>HLOOKUP(REG_TRA_DEMANDS!M$3,'BY-Demands'!$J$5:$AK$14,MATCH($E235,'BY-Demands'!$I$5:$I$14,0),FALSE)*HLOOKUP(REG_TRA_DEMANDS!$F235,DEMANDS!$H$2:$CL$25,MATCH($E235,DEMANDS!$F$2:$F$25,0),FALSE)/HLOOKUP(2018,DEMANDS!$H$2:$CL$25,MATCH($E235,DEMANDS!$F$2:$F$25,0),FALSE)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N235" s="29">
        <f>HLOOKUP(REG_TRA_DEMANDS!N$3,'BY-Demands'!$J$5:$AK$14,MATCH($E235,'BY-Demands'!$I$5:$I$14,0),FALSE)*HLOOKUP(REG_TRA_DEMANDS!$F235,DEMANDS!$H$2:$CL$25,MATCH($E235,DEMANDS!$F$2:$F$25,0),FALSE)/HLOOKUP(2018,DEMANDS!$H$2:$CL$25,MATCH($E235,DEMANDS!$F$2:$F$25,0),FALSE)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O235" s="29">
        <f>HLOOKUP(REG_TRA_DEMANDS!O$3,'BY-Demands'!$J$5:$AK$14,MATCH($E235,'BY-Demands'!$I$5:$I$14,0),FALSE)*HLOOKUP(REG_TRA_DEMANDS!$F235,DEMANDS!$H$2:$CL$25,MATCH($E235,DEMANDS!$F$2:$F$25,0),FALSE)/HLOOKUP(2018,DEMANDS!$H$2:$CL$25,MATCH($E235,DEMANDS!$F$2:$F$25,0),FALSE)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P235" s="29">
        <f>HLOOKUP(REG_TRA_DEMANDS!P$3,'BY-Demands'!$J$5:$AK$14,MATCH($E235,'BY-Demands'!$I$5:$I$14,0),FALSE)*HLOOKUP(REG_TRA_DEMANDS!$F235,DEMANDS!$H$2:$CL$25,MATCH($E235,DEMANDS!$F$2:$F$25,0),FALSE)/HLOOKUP(2018,DEMANDS!$H$2:$CL$25,MATCH($E235,DEMANDS!$F$2:$F$25,0),FALSE)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Q235" s="29">
        <f>HLOOKUP(REG_TRA_DEMANDS!Q$3,'BY-Demands'!$J$5:$AK$14,MATCH($E235,'BY-Demands'!$I$5:$I$14,0),FALSE)*HLOOKUP(REG_TRA_DEMANDS!$F235,DEMANDS!$H$2:$CL$25,MATCH($E235,DEMANDS!$F$2:$F$25,0),FALSE)/HLOOKUP(2018,DEMANDS!$H$2:$CL$25,MATCH($E235,DEMANDS!$F$2:$F$25,0),FALSE)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R235" s="29">
        <f>HLOOKUP(REG_TRA_DEMANDS!R$3,'BY-Demands'!$J$5:$AK$14,MATCH($E235,'BY-Demands'!$I$5:$I$14,0),FALSE)*HLOOKUP(REG_TRA_DEMANDS!$F235,DEMANDS!$H$2:$CL$25,MATCH($E235,DEMANDS!$F$2:$F$25,0),FALSE)/HLOOKUP(2018,DEMANDS!$H$2:$CL$25,MATCH($E235,DEMANDS!$F$2:$F$25,0),FALSE)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S235" s="10">
        <f>HLOOKUP(REG_TRA_DEMANDS!S$3,'BY-Demands'!$J$5:$AK$14,MATCH($E235,'BY-Demands'!$I$5:$I$14,0),FALSE)*HLOOKUP(REG_TRA_DEMANDS!$F235,DEMANDS!$H$2:$CL$25,MATCH($E235,DEMANDS!$F$2:$F$25,0),FALSE)/HLOOKUP(2018,DEMANDS!$H$2:$CL$25,MATCH($E235,DEMANDS!$F$2:$F$25,0),FALSE)</f>
        <v>2.9124414959554152</v>
      </c>
      <c r="T235" s="10">
        <f>HLOOKUP(REG_TRA_DEMANDS!T$3,'BY-Demands'!$J$5:$AK$14,MATCH($E235,'BY-Demands'!$I$5:$I$14,0),FALSE)*HLOOKUP(REG_TRA_DEMANDS!$F235,DEMANDS!$H$2:$CL$25,MATCH($E235,DEMANDS!$F$2:$F$25,0),FALSE)/HLOOKUP(2018,DEMANDS!$H$2:$CL$25,MATCH($E235,DEMANDS!$F$2:$F$25,0),FALSE)</f>
        <v>2.692898458803755</v>
      </c>
      <c r="U235" s="10">
        <f>HLOOKUP(REG_TRA_DEMANDS!U$3,'BY-Demands'!$J$5:$AK$14,MATCH($E235,'BY-Demands'!$I$5:$I$14,0),FALSE)*HLOOKUP(REG_TRA_DEMANDS!$F235,DEMANDS!$H$2:$CL$25,MATCH($E235,DEMANDS!$F$2:$F$25,0),FALSE)/HLOOKUP(2018,DEMANDS!$H$2:$CL$25,MATCH($E235,DEMANDS!$F$2:$F$25,0),FALSE)</f>
        <v>0.29346084371715203</v>
      </c>
      <c r="V235" s="29">
        <f>HLOOKUP(REG_TRA_DEMANDS!V$3,'BY-Demands'!$J$5:$AK$14,MATCH($E235,'BY-Demands'!$I$5:$I$14,0),FALSE)*HLOOKUP(REG_TRA_DEMANDS!$F235,DEMANDS!$H$2:$CL$25,MATCH($E235,DEMANDS!$F$2:$F$25,0),FALSE)/HLOOKUP(2018,DEMANDS!$H$2:$CL$25,MATCH($E235,DEMANDS!$F$2:$F$25,0),FALSE)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W235" s="29">
        <f>HLOOKUP(REG_TRA_DEMANDS!W$3,'BY-Demands'!$J$5:$AK$14,MATCH($E235,'BY-Demands'!$I$5:$I$14,0),FALSE)*HLOOKUP(REG_TRA_DEMANDS!$F235,DEMANDS!$H$2:$CL$25,MATCH($E235,DEMANDS!$F$2:$F$25,0),FALSE)/HLOOKUP(2018,DEMANDS!$H$2:$CL$25,MATCH($E235,DEMANDS!$F$2:$F$25,0),FALSE)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X235" s="29">
        <f>HLOOKUP(REG_TRA_DEMANDS!X$3,'BY-Demands'!$J$5:$AK$14,MATCH($E235,'BY-Demands'!$I$5:$I$14,0),FALSE)*HLOOKUP(REG_TRA_DEMANDS!$F235,DEMANDS!$H$2:$CL$25,MATCH($E235,DEMANDS!$F$2:$F$25,0),FALSE)/HLOOKUP(2018,DEMANDS!$H$2:$CL$25,MATCH($E235,DEMANDS!$F$2:$F$25,0),FALSE)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Y235" s="29">
        <f>HLOOKUP(REG_TRA_DEMANDS!Y$3,'BY-Demands'!$J$5:$AK$14,MATCH($E235,'BY-Demands'!$I$5:$I$14,0),FALSE)*HLOOKUP(REG_TRA_DEMANDS!$F235,DEMANDS!$H$2:$CL$25,MATCH($E235,DEMANDS!$F$2:$F$25,0),FALSE)/HLOOKUP(2018,DEMANDS!$H$2:$CL$25,MATCH($E235,DEMANDS!$F$2:$F$25,0),FALSE)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Z235" s="29">
        <f>HLOOKUP(REG_TRA_DEMANDS!Z$3,'BY-Demands'!$J$5:$AK$14,MATCH($E235,'BY-Demands'!$I$5:$I$14,0),FALSE)*HLOOKUP(REG_TRA_DEMANDS!$F235,DEMANDS!$H$2:$CL$25,MATCH($E235,DEMANDS!$F$2:$F$25,0),FALSE)/HLOOKUP(2018,DEMANDS!$H$2:$CL$25,MATCH($E235,DEMANDS!$F$2:$F$25,0),FALSE)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A235" s="10">
        <f>HLOOKUP(REG_TRA_DEMANDS!AA$3,'BY-Demands'!$J$5:$AK$14,MATCH($E235,'BY-Demands'!$I$5:$I$14,0),FALSE)*HLOOKUP(REG_TRA_DEMANDS!$F235,DEMANDS!$H$2:$CL$25,MATCH($E235,DEMANDS!$F$2:$F$25,0),FALSE)/HLOOKUP(2018,DEMANDS!$H$2:$CL$25,MATCH($E235,DEMANDS!$F$2:$F$25,0),FALSE)</f>
        <v>0.83780681806854485</v>
      </c>
      <c r="AB235" s="29">
        <f>HLOOKUP(REG_TRA_DEMANDS!AB$3,'BY-Demands'!$J$5:$AK$14,MATCH($E235,'BY-Demands'!$I$5:$I$14,0),FALSE)*HLOOKUP(REG_TRA_DEMANDS!$F235,DEMANDS!$H$2:$CL$25,MATCH($E235,DEMANDS!$F$2:$F$25,0),FALSE)/HLOOKUP(2018,DEMANDS!$H$2:$CL$25,MATCH($E235,DEMANDS!$F$2:$F$25,0),FALSE)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C235" s="29">
        <f>HLOOKUP(REG_TRA_DEMANDS!AC$3,'BY-Demands'!$J$5:$AK$14,MATCH($E235,'BY-Demands'!$I$5:$I$14,0),FALSE)*HLOOKUP(REG_TRA_DEMANDS!$F235,DEMANDS!$H$2:$CL$25,MATCH($E235,DEMANDS!$F$2:$F$25,0),FALSE)/HLOOKUP(2018,DEMANDS!$H$2:$CL$25,MATCH($E235,DEMANDS!$F$2:$F$25,0),FALSE)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D235" s="29">
        <f>HLOOKUP(REG_TRA_DEMANDS!AD$3,'BY-Demands'!$J$5:$AK$14,MATCH($E235,'BY-Demands'!$I$5:$I$14,0),FALSE)*HLOOKUP(REG_TRA_DEMANDS!$F235,DEMANDS!$H$2:$CL$25,MATCH($E235,DEMANDS!$F$2:$F$25,0),FALSE)/HLOOKUP(2018,DEMANDS!$H$2:$CL$25,MATCH($E235,DEMANDS!$F$2:$F$25,0),FALSE)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E235" s="29">
        <f>HLOOKUP(REG_TRA_DEMANDS!AE$3,'BY-Demands'!$J$5:$AK$14,MATCH($E235,'BY-Demands'!$I$5:$I$14,0),FALSE)*HLOOKUP(REG_TRA_DEMANDS!$F235,DEMANDS!$H$2:$CL$25,MATCH($E235,DEMANDS!$F$2:$F$25,0),FALSE)/HLOOKUP(2018,DEMANDS!$H$2:$CL$25,MATCH($E235,DEMANDS!$F$2:$F$25,0),FALSE)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F235" s="29">
        <f>HLOOKUP(REG_TRA_DEMANDS!AF$3,'BY-Demands'!$J$5:$AK$14,MATCH($E235,'BY-Demands'!$I$5:$I$14,0),FALSE)*HLOOKUP(REG_TRA_DEMANDS!$F235,DEMANDS!$H$2:$CL$25,MATCH($E235,DEMANDS!$F$2:$F$25,0),FALSE)/HLOOKUP(2018,DEMANDS!$H$2:$CL$25,MATCH($E235,DEMANDS!$F$2:$F$25,0),FALSE)</f>
        <v>0</v>
      </c>
    </row>
    <row r="236" spans="4:32" x14ac:dyDescent="0.25">
      <c r="D236" s="1" t="s">
        <v>8</v>
      </c>
      <c r="E236" s="1" t="str">
        <f>DEMANDS!$F$25</f>
        <v>TAVIINT</v>
      </c>
      <c r="F236" s="1">
        <v>2036</v>
      </c>
      <c r="G236" s="29">
        <f>HLOOKUP(REG_TRA_DEMANDS!G$3,'BY-Demands'!$J$5:$AK$14,MATCH($E236,'BY-Demands'!$I$5:$I$14,0),FALSE)*HLOOKUP(REG_TRA_DEMANDS!$F236,DEMANDS!$H$2:$CL$25,MATCH($E236,DEMANDS!$F$2:$F$25,0),FALSE)/HLOOKUP(2018,DEMANDS!$H$2:$CL$25,MATCH($E236,DEMANDS!$F$2:$F$25,0),FALSE)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H236" s="10">
        <f>HLOOKUP(REG_TRA_DEMANDS!H$3,'BY-Demands'!$J$5:$AK$14,MATCH($E236,'BY-Demands'!$I$5:$I$14,0),FALSE)*HLOOKUP(REG_TRA_DEMANDS!$F236,DEMANDS!$H$2:$CL$25,MATCH($E236,DEMANDS!$F$2:$F$25,0),FALSE)/HLOOKUP(2018,DEMANDS!$H$2:$CL$25,MATCH($E236,DEMANDS!$F$2:$F$25,0),FALSE)</f>
        <v>49.639573939739165</v>
      </c>
      <c r="I236" s="29">
        <f>HLOOKUP(REG_TRA_DEMANDS!I$3,'BY-Demands'!$J$5:$AK$14,MATCH($E236,'BY-Demands'!$I$5:$I$14,0),FALSE)*HLOOKUP(REG_TRA_DEMANDS!$F236,DEMANDS!$H$2:$CL$25,MATCH($E236,DEMANDS!$F$2:$F$25,0),FALSE)/HLOOKUP(2018,DEMANDS!$H$2:$CL$25,MATCH($E236,DEMANDS!$F$2:$F$25,0),FALSE)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J236" s="29">
        <f>HLOOKUP(REG_TRA_DEMANDS!J$3,'BY-Demands'!$J$5:$AK$14,MATCH($E236,'BY-Demands'!$I$5:$I$14,0),FALSE)*HLOOKUP(REG_TRA_DEMANDS!$F236,DEMANDS!$H$2:$CL$25,MATCH($E236,DEMANDS!$F$2:$F$25,0),FALSE)/HLOOKUP(2018,DEMANDS!$H$2:$CL$25,MATCH($E236,DEMANDS!$F$2:$F$25,0),FALSE)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K236" s="29">
        <f>HLOOKUP(REG_TRA_DEMANDS!K$3,'BY-Demands'!$J$5:$AK$14,MATCH($E236,'BY-Demands'!$I$5:$I$14,0),FALSE)*HLOOKUP(REG_TRA_DEMANDS!$F236,DEMANDS!$H$2:$CL$25,MATCH($E236,DEMANDS!$F$2:$F$25,0),FALSE)/HLOOKUP(2018,DEMANDS!$H$2:$CL$25,MATCH($E236,DEMANDS!$F$2:$F$25,0),FALSE)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L236" s="29">
        <f>HLOOKUP(REG_TRA_DEMANDS!L$3,'BY-Demands'!$J$5:$AK$14,MATCH($E236,'BY-Demands'!$I$5:$I$14,0),FALSE)*HLOOKUP(REG_TRA_DEMANDS!$F236,DEMANDS!$H$2:$CL$25,MATCH($E236,DEMANDS!$F$2:$F$25,0),FALSE)/HLOOKUP(2018,DEMANDS!$H$2:$CL$25,MATCH($E236,DEMANDS!$F$2:$F$25,0),FALSE)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M236" s="29">
        <f>HLOOKUP(REG_TRA_DEMANDS!M$3,'BY-Demands'!$J$5:$AK$14,MATCH($E236,'BY-Demands'!$I$5:$I$14,0),FALSE)*HLOOKUP(REG_TRA_DEMANDS!$F236,DEMANDS!$H$2:$CL$25,MATCH($E236,DEMANDS!$F$2:$F$25,0),FALSE)/HLOOKUP(2018,DEMANDS!$H$2:$CL$25,MATCH($E236,DEMANDS!$F$2:$F$25,0),FALSE)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N236" s="29">
        <f>HLOOKUP(REG_TRA_DEMANDS!N$3,'BY-Demands'!$J$5:$AK$14,MATCH($E236,'BY-Demands'!$I$5:$I$14,0),FALSE)*HLOOKUP(REG_TRA_DEMANDS!$F236,DEMANDS!$H$2:$CL$25,MATCH($E236,DEMANDS!$F$2:$F$25,0),FALSE)/HLOOKUP(2018,DEMANDS!$H$2:$CL$25,MATCH($E236,DEMANDS!$F$2:$F$25,0),FALSE)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O236" s="29">
        <f>HLOOKUP(REG_TRA_DEMANDS!O$3,'BY-Demands'!$J$5:$AK$14,MATCH($E236,'BY-Demands'!$I$5:$I$14,0),FALSE)*HLOOKUP(REG_TRA_DEMANDS!$F236,DEMANDS!$H$2:$CL$25,MATCH($E236,DEMANDS!$F$2:$F$25,0),FALSE)/HLOOKUP(2018,DEMANDS!$H$2:$CL$25,MATCH($E236,DEMANDS!$F$2:$F$25,0),FALSE)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P236" s="29">
        <f>HLOOKUP(REG_TRA_DEMANDS!P$3,'BY-Demands'!$J$5:$AK$14,MATCH($E236,'BY-Demands'!$I$5:$I$14,0),FALSE)*HLOOKUP(REG_TRA_DEMANDS!$F236,DEMANDS!$H$2:$CL$25,MATCH($E236,DEMANDS!$F$2:$F$25,0),FALSE)/HLOOKUP(2018,DEMANDS!$H$2:$CL$25,MATCH($E236,DEMANDS!$F$2:$F$25,0),FALSE)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Q236" s="29">
        <f>HLOOKUP(REG_TRA_DEMANDS!Q$3,'BY-Demands'!$J$5:$AK$14,MATCH($E236,'BY-Demands'!$I$5:$I$14,0),FALSE)*HLOOKUP(REG_TRA_DEMANDS!$F236,DEMANDS!$H$2:$CL$25,MATCH($E236,DEMANDS!$F$2:$F$25,0),FALSE)/HLOOKUP(2018,DEMANDS!$H$2:$CL$25,MATCH($E236,DEMANDS!$F$2:$F$25,0),FALSE)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R236" s="29">
        <f>HLOOKUP(REG_TRA_DEMANDS!R$3,'BY-Demands'!$J$5:$AK$14,MATCH($E236,'BY-Demands'!$I$5:$I$14,0),FALSE)*HLOOKUP(REG_TRA_DEMANDS!$F236,DEMANDS!$H$2:$CL$25,MATCH($E236,DEMANDS!$F$2:$F$25,0),FALSE)/HLOOKUP(2018,DEMANDS!$H$2:$CL$25,MATCH($E236,DEMANDS!$F$2:$F$25,0),FALSE)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S236" s="10">
        <f>HLOOKUP(REG_TRA_DEMANDS!S$3,'BY-Demands'!$J$5:$AK$14,MATCH($E236,'BY-Demands'!$I$5:$I$14,0),FALSE)*HLOOKUP(REG_TRA_DEMANDS!$F236,DEMANDS!$H$2:$CL$25,MATCH($E236,DEMANDS!$F$2:$F$25,0),FALSE)/HLOOKUP(2018,DEMANDS!$H$2:$CL$25,MATCH($E236,DEMANDS!$F$2:$F$25,0),FALSE)</f>
        <v>2.9392151266681057</v>
      </c>
      <c r="T236" s="10">
        <f>HLOOKUP(REG_TRA_DEMANDS!T$3,'BY-Demands'!$J$5:$AK$14,MATCH($E236,'BY-Demands'!$I$5:$I$14,0),FALSE)*HLOOKUP(REG_TRA_DEMANDS!$F236,DEMANDS!$H$2:$CL$25,MATCH($E236,DEMANDS!$F$2:$F$25,0),FALSE)/HLOOKUP(2018,DEMANDS!$H$2:$CL$25,MATCH($E236,DEMANDS!$F$2:$F$25,0),FALSE)</f>
        <v>2.7176538638420746</v>
      </c>
      <c r="U236" s="10">
        <f>HLOOKUP(REG_TRA_DEMANDS!U$3,'BY-Demands'!$J$5:$AK$14,MATCH($E236,'BY-Demands'!$I$5:$I$14,0),FALSE)*HLOOKUP(REG_TRA_DEMANDS!$F236,DEMANDS!$H$2:$CL$25,MATCH($E236,DEMANDS!$F$2:$F$25,0),FALSE)/HLOOKUP(2018,DEMANDS!$H$2:$CL$25,MATCH($E236,DEMANDS!$F$2:$F$25,0),FALSE)</f>
        <v>0.29615858451957811</v>
      </c>
      <c r="V236" s="29">
        <f>HLOOKUP(REG_TRA_DEMANDS!V$3,'BY-Demands'!$J$5:$AK$14,MATCH($E236,'BY-Demands'!$I$5:$I$14,0),FALSE)*HLOOKUP(REG_TRA_DEMANDS!$F236,DEMANDS!$H$2:$CL$25,MATCH($E236,DEMANDS!$F$2:$F$25,0),FALSE)/HLOOKUP(2018,DEMANDS!$H$2:$CL$25,MATCH($E236,DEMANDS!$F$2:$F$25,0),FALSE)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W236" s="29">
        <f>HLOOKUP(REG_TRA_DEMANDS!W$3,'BY-Demands'!$J$5:$AK$14,MATCH($E236,'BY-Demands'!$I$5:$I$14,0),FALSE)*HLOOKUP(REG_TRA_DEMANDS!$F236,DEMANDS!$H$2:$CL$25,MATCH($E236,DEMANDS!$F$2:$F$25,0),FALSE)/HLOOKUP(2018,DEMANDS!$H$2:$CL$25,MATCH($E236,DEMANDS!$F$2:$F$25,0),FALSE)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X236" s="29">
        <f>HLOOKUP(REG_TRA_DEMANDS!X$3,'BY-Demands'!$J$5:$AK$14,MATCH($E236,'BY-Demands'!$I$5:$I$14,0),FALSE)*HLOOKUP(REG_TRA_DEMANDS!$F236,DEMANDS!$H$2:$CL$25,MATCH($E236,DEMANDS!$F$2:$F$25,0),FALSE)/HLOOKUP(2018,DEMANDS!$H$2:$CL$25,MATCH($E236,DEMANDS!$F$2:$F$25,0),FALSE)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Y236" s="29">
        <f>HLOOKUP(REG_TRA_DEMANDS!Y$3,'BY-Demands'!$J$5:$AK$14,MATCH($E236,'BY-Demands'!$I$5:$I$14,0),FALSE)*HLOOKUP(REG_TRA_DEMANDS!$F236,DEMANDS!$H$2:$CL$25,MATCH($E236,DEMANDS!$F$2:$F$25,0),FALSE)/HLOOKUP(2018,DEMANDS!$H$2:$CL$25,MATCH($E236,DEMANDS!$F$2:$F$25,0),FALSE)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Z236" s="29">
        <f>HLOOKUP(REG_TRA_DEMANDS!Z$3,'BY-Demands'!$J$5:$AK$14,MATCH($E236,'BY-Demands'!$I$5:$I$14,0),FALSE)*HLOOKUP(REG_TRA_DEMANDS!$F236,DEMANDS!$H$2:$CL$25,MATCH($E236,DEMANDS!$F$2:$F$25,0),FALSE)/HLOOKUP(2018,DEMANDS!$H$2:$CL$25,MATCH($E236,DEMANDS!$F$2:$F$25,0),FALSE)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A236" s="10">
        <f>HLOOKUP(REG_TRA_DEMANDS!AA$3,'BY-Demands'!$J$5:$AK$14,MATCH($E236,'BY-Demands'!$I$5:$I$14,0),FALSE)*HLOOKUP(REG_TRA_DEMANDS!$F236,DEMANDS!$H$2:$CL$25,MATCH($E236,DEMANDS!$F$2:$F$25,0),FALSE)/HLOOKUP(2018,DEMANDS!$H$2:$CL$25,MATCH($E236,DEMANDS!$F$2:$F$25,0),FALSE)</f>
        <v>0.84550864843550411</v>
      </c>
      <c r="AB236" s="29">
        <f>HLOOKUP(REG_TRA_DEMANDS!AB$3,'BY-Demands'!$J$5:$AK$14,MATCH($E236,'BY-Demands'!$I$5:$I$14,0),FALSE)*HLOOKUP(REG_TRA_DEMANDS!$F236,DEMANDS!$H$2:$CL$25,MATCH($E236,DEMANDS!$F$2:$F$25,0),FALSE)/HLOOKUP(2018,DEMANDS!$H$2:$CL$25,MATCH($E236,DEMANDS!$F$2:$F$25,0),FALSE)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C236" s="29">
        <f>HLOOKUP(REG_TRA_DEMANDS!AC$3,'BY-Demands'!$J$5:$AK$14,MATCH($E236,'BY-Demands'!$I$5:$I$14,0),FALSE)*HLOOKUP(REG_TRA_DEMANDS!$F236,DEMANDS!$H$2:$CL$25,MATCH($E236,DEMANDS!$F$2:$F$25,0),FALSE)/HLOOKUP(2018,DEMANDS!$H$2:$CL$25,MATCH($E236,DEMANDS!$F$2:$F$25,0),FALSE)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D236" s="29">
        <f>HLOOKUP(REG_TRA_DEMANDS!AD$3,'BY-Demands'!$J$5:$AK$14,MATCH($E236,'BY-Demands'!$I$5:$I$14,0),FALSE)*HLOOKUP(REG_TRA_DEMANDS!$F236,DEMANDS!$H$2:$CL$25,MATCH($E236,DEMANDS!$F$2:$F$25,0),FALSE)/HLOOKUP(2018,DEMANDS!$H$2:$CL$25,MATCH($E236,DEMANDS!$F$2:$F$25,0),FALSE)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E236" s="29">
        <f>HLOOKUP(REG_TRA_DEMANDS!AE$3,'BY-Demands'!$J$5:$AK$14,MATCH($E236,'BY-Demands'!$I$5:$I$14,0),FALSE)*HLOOKUP(REG_TRA_DEMANDS!$F236,DEMANDS!$H$2:$CL$25,MATCH($E236,DEMANDS!$F$2:$F$25,0),FALSE)/HLOOKUP(2018,DEMANDS!$H$2:$CL$25,MATCH($E236,DEMANDS!$F$2:$F$25,0),FALSE)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F236" s="29">
        <f>HLOOKUP(REG_TRA_DEMANDS!AF$3,'BY-Demands'!$J$5:$AK$14,MATCH($E236,'BY-Demands'!$I$5:$I$14,0),FALSE)*HLOOKUP(REG_TRA_DEMANDS!$F236,DEMANDS!$H$2:$CL$25,MATCH($E236,DEMANDS!$F$2:$F$25,0),FALSE)/HLOOKUP(2018,DEMANDS!$H$2:$CL$25,MATCH($E236,DEMANDS!$F$2:$F$25,0),FALSE)</f>
        <v>0</v>
      </c>
    </row>
    <row r="237" spans="4:32" x14ac:dyDescent="0.25">
      <c r="D237" s="1" t="s">
        <v>8</v>
      </c>
      <c r="E237" s="1" t="str">
        <f>DEMANDS!$F$25</f>
        <v>TAVIINT</v>
      </c>
      <c r="F237" s="1">
        <v>2037</v>
      </c>
      <c r="G237" s="29">
        <f>HLOOKUP(REG_TRA_DEMANDS!G$3,'BY-Demands'!$J$5:$AK$14,MATCH($E237,'BY-Demands'!$I$5:$I$14,0),FALSE)*HLOOKUP(REG_TRA_DEMANDS!$F237,DEMANDS!$H$2:$CL$25,MATCH($E237,DEMANDS!$F$2:$F$25,0),FALSE)/HLOOKUP(2018,DEMANDS!$H$2:$CL$25,MATCH($E237,DEMANDS!$F$2:$F$25,0),FALSE)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H237" s="10">
        <f>HLOOKUP(REG_TRA_DEMANDS!H$3,'BY-Demands'!$J$5:$AK$14,MATCH($E237,'BY-Demands'!$I$5:$I$14,0),FALSE)*HLOOKUP(REG_TRA_DEMANDS!$F237,DEMANDS!$H$2:$CL$25,MATCH($E237,DEMANDS!$F$2:$F$25,0),FALSE)/HLOOKUP(2018,DEMANDS!$H$2:$CL$25,MATCH($E237,DEMANDS!$F$2:$F$25,0),FALSE)</f>
        <v>50.08270169005911</v>
      </c>
      <c r="I237" s="29">
        <f>HLOOKUP(REG_TRA_DEMANDS!I$3,'BY-Demands'!$J$5:$AK$14,MATCH($E237,'BY-Demands'!$I$5:$I$14,0),FALSE)*HLOOKUP(REG_TRA_DEMANDS!$F237,DEMANDS!$H$2:$CL$25,MATCH($E237,DEMANDS!$F$2:$F$25,0),FALSE)/HLOOKUP(2018,DEMANDS!$H$2:$CL$25,MATCH($E237,DEMANDS!$F$2:$F$25,0),FALSE)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J237" s="29">
        <f>HLOOKUP(REG_TRA_DEMANDS!J$3,'BY-Demands'!$J$5:$AK$14,MATCH($E237,'BY-Demands'!$I$5:$I$14,0),FALSE)*HLOOKUP(REG_TRA_DEMANDS!$F237,DEMANDS!$H$2:$CL$25,MATCH($E237,DEMANDS!$F$2:$F$25,0),FALSE)/HLOOKUP(2018,DEMANDS!$H$2:$CL$25,MATCH($E237,DEMANDS!$F$2:$F$25,0),FALSE)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K237" s="29">
        <f>HLOOKUP(REG_TRA_DEMANDS!K$3,'BY-Demands'!$J$5:$AK$14,MATCH($E237,'BY-Demands'!$I$5:$I$14,0),FALSE)*HLOOKUP(REG_TRA_DEMANDS!$F237,DEMANDS!$H$2:$CL$25,MATCH($E237,DEMANDS!$F$2:$F$25,0),FALSE)/HLOOKUP(2018,DEMANDS!$H$2:$CL$25,MATCH($E237,DEMANDS!$F$2:$F$25,0),FALSE)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L237" s="29">
        <f>HLOOKUP(REG_TRA_DEMANDS!L$3,'BY-Demands'!$J$5:$AK$14,MATCH($E237,'BY-Demands'!$I$5:$I$14,0),FALSE)*HLOOKUP(REG_TRA_DEMANDS!$F237,DEMANDS!$H$2:$CL$25,MATCH($E237,DEMANDS!$F$2:$F$25,0),FALSE)/HLOOKUP(2018,DEMANDS!$H$2:$CL$25,MATCH($E237,DEMANDS!$F$2:$F$25,0),FALSE)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M237" s="29">
        <f>HLOOKUP(REG_TRA_DEMANDS!M$3,'BY-Demands'!$J$5:$AK$14,MATCH($E237,'BY-Demands'!$I$5:$I$14,0),FALSE)*HLOOKUP(REG_TRA_DEMANDS!$F237,DEMANDS!$H$2:$CL$25,MATCH($E237,DEMANDS!$F$2:$F$25,0),FALSE)/HLOOKUP(2018,DEMANDS!$H$2:$CL$25,MATCH($E237,DEMANDS!$F$2:$F$25,0),FALSE)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N237" s="29">
        <f>HLOOKUP(REG_TRA_DEMANDS!N$3,'BY-Demands'!$J$5:$AK$14,MATCH($E237,'BY-Demands'!$I$5:$I$14,0),FALSE)*HLOOKUP(REG_TRA_DEMANDS!$F237,DEMANDS!$H$2:$CL$25,MATCH($E237,DEMANDS!$F$2:$F$25,0),FALSE)/HLOOKUP(2018,DEMANDS!$H$2:$CL$25,MATCH($E237,DEMANDS!$F$2:$F$25,0),FALSE)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O237" s="29">
        <f>HLOOKUP(REG_TRA_DEMANDS!O$3,'BY-Demands'!$J$5:$AK$14,MATCH($E237,'BY-Demands'!$I$5:$I$14,0),FALSE)*HLOOKUP(REG_TRA_DEMANDS!$F237,DEMANDS!$H$2:$CL$25,MATCH($E237,DEMANDS!$F$2:$F$25,0),FALSE)/HLOOKUP(2018,DEMANDS!$H$2:$CL$25,MATCH($E237,DEMANDS!$F$2:$F$25,0),FALSE)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P237" s="29">
        <f>HLOOKUP(REG_TRA_DEMANDS!P$3,'BY-Demands'!$J$5:$AK$14,MATCH($E237,'BY-Demands'!$I$5:$I$14,0),FALSE)*HLOOKUP(REG_TRA_DEMANDS!$F237,DEMANDS!$H$2:$CL$25,MATCH($E237,DEMANDS!$F$2:$F$25,0),FALSE)/HLOOKUP(2018,DEMANDS!$H$2:$CL$25,MATCH($E237,DEMANDS!$F$2:$F$25,0),FALSE)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Q237" s="29">
        <f>HLOOKUP(REG_TRA_DEMANDS!Q$3,'BY-Demands'!$J$5:$AK$14,MATCH($E237,'BY-Demands'!$I$5:$I$14,0),FALSE)*HLOOKUP(REG_TRA_DEMANDS!$F237,DEMANDS!$H$2:$CL$25,MATCH($E237,DEMANDS!$F$2:$F$25,0),FALSE)/HLOOKUP(2018,DEMANDS!$H$2:$CL$25,MATCH($E237,DEMANDS!$F$2:$F$25,0),FALSE)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R237" s="29">
        <f>HLOOKUP(REG_TRA_DEMANDS!R$3,'BY-Demands'!$J$5:$AK$14,MATCH($E237,'BY-Demands'!$I$5:$I$14,0),FALSE)*HLOOKUP(REG_TRA_DEMANDS!$F237,DEMANDS!$H$2:$CL$25,MATCH($E237,DEMANDS!$F$2:$F$25,0),FALSE)/HLOOKUP(2018,DEMANDS!$H$2:$CL$25,MATCH($E237,DEMANDS!$F$2:$F$25,0),FALSE)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S237" s="10">
        <f>HLOOKUP(REG_TRA_DEMANDS!S$3,'BY-Demands'!$J$5:$AK$14,MATCH($E237,'BY-Demands'!$I$5:$I$14,0),FALSE)*HLOOKUP(REG_TRA_DEMANDS!$F237,DEMANDS!$H$2:$CL$25,MATCH($E237,DEMANDS!$F$2:$F$25,0),FALSE)/HLOOKUP(2018,DEMANDS!$H$2:$CL$25,MATCH($E237,DEMANDS!$F$2:$F$25,0),FALSE)</f>
        <v>2.9654532202578681</v>
      </c>
      <c r="T237" s="10">
        <f>HLOOKUP(REG_TRA_DEMANDS!T$3,'BY-Demands'!$J$5:$AK$14,MATCH($E237,'BY-Demands'!$I$5:$I$14,0),FALSE)*HLOOKUP(REG_TRA_DEMANDS!$F237,DEMANDS!$H$2:$CL$25,MATCH($E237,DEMANDS!$F$2:$F$25,0),FALSE)/HLOOKUP(2018,DEMANDS!$H$2:$CL$25,MATCH($E237,DEMANDS!$F$2:$F$25,0),FALSE)</f>
        <v>2.7419141011336876</v>
      </c>
      <c r="U237" s="10">
        <f>HLOOKUP(REG_TRA_DEMANDS!U$3,'BY-Demands'!$J$5:$AK$14,MATCH($E237,'BY-Demands'!$I$5:$I$14,0),FALSE)*HLOOKUP(REG_TRA_DEMANDS!$F237,DEMANDS!$H$2:$CL$25,MATCH($E237,DEMANDS!$F$2:$F$25,0),FALSE)/HLOOKUP(2018,DEMANDS!$H$2:$CL$25,MATCH($E237,DEMANDS!$F$2:$F$25,0),FALSE)</f>
        <v>0.29880236400598981</v>
      </c>
      <c r="V237" s="29">
        <f>HLOOKUP(REG_TRA_DEMANDS!V$3,'BY-Demands'!$J$5:$AK$14,MATCH($E237,'BY-Demands'!$I$5:$I$14,0),FALSE)*HLOOKUP(REG_TRA_DEMANDS!$F237,DEMANDS!$H$2:$CL$25,MATCH($E237,DEMANDS!$F$2:$F$25,0),FALSE)/HLOOKUP(2018,DEMANDS!$H$2:$CL$25,MATCH($E237,DEMANDS!$F$2:$F$25,0),FALSE)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W237" s="29">
        <f>HLOOKUP(REG_TRA_DEMANDS!W$3,'BY-Demands'!$J$5:$AK$14,MATCH($E237,'BY-Demands'!$I$5:$I$14,0),FALSE)*HLOOKUP(REG_TRA_DEMANDS!$F237,DEMANDS!$H$2:$CL$25,MATCH($E237,DEMANDS!$F$2:$F$25,0),FALSE)/HLOOKUP(2018,DEMANDS!$H$2:$CL$25,MATCH($E237,DEMANDS!$F$2:$F$25,0),FALSE)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X237" s="29">
        <f>HLOOKUP(REG_TRA_DEMANDS!X$3,'BY-Demands'!$J$5:$AK$14,MATCH($E237,'BY-Demands'!$I$5:$I$14,0),FALSE)*HLOOKUP(REG_TRA_DEMANDS!$F237,DEMANDS!$H$2:$CL$25,MATCH($E237,DEMANDS!$F$2:$F$25,0),FALSE)/HLOOKUP(2018,DEMANDS!$H$2:$CL$25,MATCH($E237,DEMANDS!$F$2:$F$25,0),FALSE)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Y237" s="29">
        <f>HLOOKUP(REG_TRA_DEMANDS!Y$3,'BY-Demands'!$J$5:$AK$14,MATCH($E237,'BY-Demands'!$I$5:$I$14,0),FALSE)*HLOOKUP(REG_TRA_DEMANDS!$F237,DEMANDS!$H$2:$CL$25,MATCH($E237,DEMANDS!$F$2:$F$25,0),FALSE)/HLOOKUP(2018,DEMANDS!$H$2:$CL$25,MATCH($E237,DEMANDS!$F$2:$F$25,0),FALSE)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Z237" s="29">
        <f>HLOOKUP(REG_TRA_DEMANDS!Z$3,'BY-Demands'!$J$5:$AK$14,MATCH($E237,'BY-Demands'!$I$5:$I$14,0),FALSE)*HLOOKUP(REG_TRA_DEMANDS!$F237,DEMANDS!$H$2:$CL$25,MATCH($E237,DEMANDS!$F$2:$F$25,0),FALSE)/HLOOKUP(2018,DEMANDS!$H$2:$CL$25,MATCH($E237,DEMANDS!$F$2:$F$25,0),FALSE)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A237" s="10">
        <f>HLOOKUP(REG_TRA_DEMANDS!AA$3,'BY-Demands'!$J$5:$AK$14,MATCH($E237,'BY-Demands'!$I$5:$I$14,0),FALSE)*HLOOKUP(REG_TRA_DEMANDS!$F237,DEMANDS!$H$2:$CL$25,MATCH($E237,DEMANDS!$F$2:$F$25,0),FALSE)/HLOOKUP(2018,DEMANDS!$H$2:$CL$25,MATCH($E237,DEMANDS!$F$2:$F$25,0),FALSE)</f>
        <v>0.85305642363825096</v>
      </c>
      <c r="AB237" s="29">
        <f>HLOOKUP(REG_TRA_DEMANDS!AB$3,'BY-Demands'!$J$5:$AK$14,MATCH($E237,'BY-Demands'!$I$5:$I$14,0),FALSE)*HLOOKUP(REG_TRA_DEMANDS!$F237,DEMANDS!$H$2:$CL$25,MATCH($E237,DEMANDS!$F$2:$F$25,0),FALSE)/HLOOKUP(2018,DEMANDS!$H$2:$CL$25,MATCH($E237,DEMANDS!$F$2:$F$25,0),FALSE)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C237" s="29">
        <f>HLOOKUP(REG_TRA_DEMANDS!AC$3,'BY-Demands'!$J$5:$AK$14,MATCH($E237,'BY-Demands'!$I$5:$I$14,0),FALSE)*HLOOKUP(REG_TRA_DEMANDS!$F237,DEMANDS!$H$2:$CL$25,MATCH($E237,DEMANDS!$F$2:$F$25,0),FALSE)/HLOOKUP(2018,DEMANDS!$H$2:$CL$25,MATCH($E237,DEMANDS!$F$2:$F$25,0),FALSE)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D237" s="29">
        <f>HLOOKUP(REG_TRA_DEMANDS!AD$3,'BY-Demands'!$J$5:$AK$14,MATCH($E237,'BY-Demands'!$I$5:$I$14,0),FALSE)*HLOOKUP(REG_TRA_DEMANDS!$F237,DEMANDS!$H$2:$CL$25,MATCH($E237,DEMANDS!$F$2:$F$25,0),FALSE)/HLOOKUP(2018,DEMANDS!$H$2:$CL$25,MATCH($E237,DEMANDS!$F$2:$F$25,0),FALSE)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E237" s="29">
        <f>HLOOKUP(REG_TRA_DEMANDS!AE$3,'BY-Demands'!$J$5:$AK$14,MATCH($E237,'BY-Demands'!$I$5:$I$14,0),FALSE)*HLOOKUP(REG_TRA_DEMANDS!$F237,DEMANDS!$H$2:$CL$25,MATCH($E237,DEMANDS!$F$2:$F$25,0),FALSE)/HLOOKUP(2018,DEMANDS!$H$2:$CL$25,MATCH($E237,DEMANDS!$F$2:$F$25,0),FALSE)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F237" s="29">
        <f>HLOOKUP(REG_TRA_DEMANDS!AF$3,'BY-Demands'!$J$5:$AK$14,MATCH($E237,'BY-Demands'!$I$5:$I$14,0),FALSE)*HLOOKUP(REG_TRA_DEMANDS!$F237,DEMANDS!$H$2:$CL$25,MATCH($E237,DEMANDS!$F$2:$F$25,0),FALSE)/HLOOKUP(2018,DEMANDS!$H$2:$CL$25,MATCH($E237,DEMANDS!$F$2:$F$25,0),FALSE)</f>
        <v>0</v>
      </c>
    </row>
    <row r="238" spans="4:32" x14ac:dyDescent="0.25">
      <c r="D238" s="1" t="s">
        <v>8</v>
      </c>
      <c r="E238" s="1" t="str">
        <f>DEMANDS!$F$25</f>
        <v>TAVIINT</v>
      </c>
      <c r="F238" s="1">
        <v>2038</v>
      </c>
      <c r="G238" s="29">
        <f>HLOOKUP(REG_TRA_DEMANDS!G$3,'BY-Demands'!$J$5:$AK$14,MATCH($E238,'BY-Demands'!$I$5:$I$14,0),FALSE)*HLOOKUP(REG_TRA_DEMANDS!$F238,DEMANDS!$H$2:$CL$25,MATCH($E238,DEMANDS!$F$2:$F$25,0),FALSE)/HLOOKUP(2018,DEMANDS!$H$2:$CL$25,MATCH($E238,DEMANDS!$F$2:$F$25,0),FALSE)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H238" s="10">
        <f>HLOOKUP(REG_TRA_DEMANDS!H$3,'BY-Demands'!$J$5:$AK$14,MATCH($E238,'BY-Demands'!$I$5:$I$14,0),FALSE)*HLOOKUP(REG_TRA_DEMANDS!$F238,DEMANDS!$H$2:$CL$25,MATCH($E238,DEMANDS!$F$2:$F$25,0),FALSE)/HLOOKUP(2018,DEMANDS!$H$2:$CL$25,MATCH($E238,DEMANDS!$F$2:$F$25,0),FALSE)</f>
        <v>50.516965823527663</v>
      </c>
      <c r="I238" s="29">
        <f>HLOOKUP(REG_TRA_DEMANDS!I$3,'BY-Demands'!$J$5:$AK$14,MATCH($E238,'BY-Demands'!$I$5:$I$14,0),FALSE)*HLOOKUP(REG_TRA_DEMANDS!$F238,DEMANDS!$H$2:$CL$25,MATCH($E238,DEMANDS!$F$2:$F$25,0),FALSE)/HLOOKUP(2018,DEMANDS!$H$2:$CL$25,MATCH($E238,DEMANDS!$F$2:$F$25,0),FALSE)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J238" s="29">
        <f>HLOOKUP(REG_TRA_DEMANDS!J$3,'BY-Demands'!$J$5:$AK$14,MATCH($E238,'BY-Demands'!$I$5:$I$14,0),FALSE)*HLOOKUP(REG_TRA_DEMANDS!$F238,DEMANDS!$H$2:$CL$25,MATCH($E238,DEMANDS!$F$2:$F$25,0),FALSE)/HLOOKUP(2018,DEMANDS!$H$2:$CL$25,MATCH($E238,DEMANDS!$F$2:$F$25,0),FALSE)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K238" s="29">
        <f>HLOOKUP(REG_TRA_DEMANDS!K$3,'BY-Demands'!$J$5:$AK$14,MATCH($E238,'BY-Demands'!$I$5:$I$14,0),FALSE)*HLOOKUP(REG_TRA_DEMANDS!$F238,DEMANDS!$H$2:$CL$25,MATCH($E238,DEMANDS!$F$2:$F$25,0),FALSE)/HLOOKUP(2018,DEMANDS!$H$2:$CL$25,MATCH($E238,DEMANDS!$F$2:$F$25,0),FALSE)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L238" s="29">
        <f>HLOOKUP(REG_TRA_DEMANDS!L$3,'BY-Demands'!$J$5:$AK$14,MATCH($E238,'BY-Demands'!$I$5:$I$14,0),FALSE)*HLOOKUP(REG_TRA_DEMANDS!$F238,DEMANDS!$H$2:$CL$25,MATCH($E238,DEMANDS!$F$2:$F$25,0),FALSE)/HLOOKUP(2018,DEMANDS!$H$2:$CL$25,MATCH($E238,DEMANDS!$F$2:$F$25,0),FALSE)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M238" s="29">
        <f>HLOOKUP(REG_TRA_DEMANDS!M$3,'BY-Demands'!$J$5:$AK$14,MATCH($E238,'BY-Demands'!$I$5:$I$14,0),FALSE)*HLOOKUP(REG_TRA_DEMANDS!$F238,DEMANDS!$H$2:$CL$25,MATCH($E238,DEMANDS!$F$2:$F$25,0),FALSE)/HLOOKUP(2018,DEMANDS!$H$2:$CL$25,MATCH($E238,DEMANDS!$F$2:$F$25,0),FALSE)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N238" s="29">
        <f>HLOOKUP(REG_TRA_DEMANDS!N$3,'BY-Demands'!$J$5:$AK$14,MATCH($E238,'BY-Demands'!$I$5:$I$14,0),FALSE)*HLOOKUP(REG_TRA_DEMANDS!$F238,DEMANDS!$H$2:$CL$25,MATCH($E238,DEMANDS!$F$2:$F$25,0),FALSE)/HLOOKUP(2018,DEMANDS!$H$2:$CL$25,MATCH($E238,DEMANDS!$F$2:$F$25,0),FALSE)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O238" s="29">
        <f>HLOOKUP(REG_TRA_DEMANDS!O$3,'BY-Demands'!$J$5:$AK$14,MATCH($E238,'BY-Demands'!$I$5:$I$14,0),FALSE)*HLOOKUP(REG_TRA_DEMANDS!$F238,DEMANDS!$H$2:$CL$25,MATCH($E238,DEMANDS!$F$2:$F$25,0),FALSE)/HLOOKUP(2018,DEMANDS!$H$2:$CL$25,MATCH($E238,DEMANDS!$F$2:$F$25,0),FALSE)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P238" s="29">
        <f>HLOOKUP(REG_TRA_DEMANDS!P$3,'BY-Demands'!$J$5:$AK$14,MATCH($E238,'BY-Demands'!$I$5:$I$14,0),FALSE)*HLOOKUP(REG_TRA_DEMANDS!$F238,DEMANDS!$H$2:$CL$25,MATCH($E238,DEMANDS!$F$2:$F$25,0),FALSE)/HLOOKUP(2018,DEMANDS!$H$2:$CL$25,MATCH($E238,DEMANDS!$F$2:$F$25,0),FALSE)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Q238" s="29">
        <f>HLOOKUP(REG_TRA_DEMANDS!Q$3,'BY-Demands'!$J$5:$AK$14,MATCH($E238,'BY-Demands'!$I$5:$I$14,0),FALSE)*HLOOKUP(REG_TRA_DEMANDS!$F238,DEMANDS!$H$2:$CL$25,MATCH($E238,DEMANDS!$F$2:$F$25,0),FALSE)/HLOOKUP(2018,DEMANDS!$H$2:$CL$25,MATCH($E238,DEMANDS!$F$2:$F$25,0),FALSE)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R238" s="29">
        <f>HLOOKUP(REG_TRA_DEMANDS!R$3,'BY-Demands'!$J$5:$AK$14,MATCH($E238,'BY-Demands'!$I$5:$I$14,0),FALSE)*HLOOKUP(REG_TRA_DEMANDS!$F238,DEMANDS!$H$2:$CL$25,MATCH($E238,DEMANDS!$F$2:$F$25,0),FALSE)/HLOOKUP(2018,DEMANDS!$H$2:$CL$25,MATCH($E238,DEMANDS!$F$2:$F$25,0),FALSE)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S238" s="10">
        <f>HLOOKUP(REG_TRA_DEMANDS!S$3,'BY-Demands'!$J$5:$AK$14,MATCH($E238,'BY-Demands'!$I$5:$I$14,0),FALSE)*HLOOKUP(REG_TRA_DEMANDS!$F238,DEMANDS!$H$2:$CL$25,MATCH($E238,DEMANDS!$F$2:$F$25,0),FALSE)/HLOOKUP(2018,DEMANDS!$H$2:$CL$25,MATCH($E238,DEMANDS!$F$2:$F$25,0),FALSE)</f>
        <v>2.9911664891027958</v>
      </c>
      <c r="T238" s="10">
        <f>HLOOKUP(REG_TRA_DEMANDS!T$3,'BY-Demands'!$J$5:$AK$14,MATCH($E238,'BY-Demands'!$I$5:$I$14,0),FALSE)*HLOOKUP(REG_TRA_DEMANDS!$F238,DEMANDS!$H$2:$CL$25,MATCH($E238,DEMANDS!$F$2:$F$25,0),FALSE)/HLOOKUP(2018,DEMANDS!$H$2:$CL$25,MATCH($E238,DEMANDS!$F$2:$F$25,0),FALSE)</f>
        <v>2.7656890755458683</v>
      </c>
      <c r="U238" s="10">
        <f>HLOOKUP(REG_TRA_DEMANDS!U$3,'BY-Demands'!$J$5:$AK$14,MATCH($E238,'BY-Demands'!$I$5:$I$14,0),FALSE)*HLOOKUP(REG_TRA_DEMANDS!$F238,DEMANDS!$H$2:$CL$25,MATCH($E238,DEMANDS!$F$2:$F$25,0),FALSE)/HLOOKUP(2018,DEMANDS!$H$2:$CL$25,MATCH($E238,DEMANDS!$F$2:$F$25,0),FALSE)</f>
        <v>0.301393261567516</v>
      </c>
      <c r="V238" s="29">
        <f>HLOOKUP(REG_TRA_DEMANDS!V$3,'BY-Demands'!$J$5:$AK$14,MATCH($E238,'BY-Demands'!$I$5:$I$14,0),FALSE)*HLOOKUP(REG_TRA_DEMANDS!$F238,DEMANDS!$H$2:$CL$25,MATCH($E238,DEMANDS!$F$2:$F$25,0),FALSE)/HLOOKUP(2018,DEMANDS!$H$2:$CL$25,MATCH($E238,DEMANDS!$F$2:$F$25,0),FALSE)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W238" s="29">
        <f>HLOOKUP(REG_TRA_DEMANDS!W$3,'BY-Demands'!$J$5:$AK$14,MATCH($E238,'BY-Demands'!$I$5:$I$14,0),FALSE)*HLOOKUP(REG_TRA_DEMANDS!$F238,DEMANDS!$H$2:$CL$25,MATCH($E238,DEMANDS!$F$2:$F$25,0),FALSE)/HLOOKUP(2018,DEMANDS!$H$2:$CL$25,MATCH($E238,DEMANDS!$F$2:$F$25,0),FALSE)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X238" s="29">
        <f>HLOOKUP(REG_TRA_DEMANDS!X$3,'BY-Demands'!$J$5:$AK$14,MATCH($E238,'BY-Demands'!$I$5:$I$14,0),FALSE)*HLOOKUP(REG_TRA_DEMANDS!$F238,DEMANDS!$H$2:$CL$25,MATCH($E238,DEMANDS!$F$2:$F$25,0),FALSE)/HLOOKUP(2018,DEMANDS!$H$2:$CL$25,MATCH($E238,DEMANDS!$F$2:$F$25,0),FALSE)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Y238" s="29">
        <f>HLOOKUP(REG_TRA_DEMANDS!Y$3,'BY-Demands'!$J$5:$AK$14,MATCH($E238,'BY-Demands'!$I$5:$I$14,0),FALSE)*HLOOKUP(REG_TRA_DEMANDS!$F238,DEMANDS!$H$2:$CL$25,MATCH($E238,DEMANDS!$F$2:$F$25,0),FALSE)/HLOOKUP(2018,DEMANDS!$H$2:$CL$25,MATCH($E238,DEMANDS!$F$2:$F$25,0),FALSE)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Z238" s="29">
        <f>HLOOKUP(REG_TRA_DEMANDS!Z$3,'BY-Demands'!$J$5:$AK$14,MATCH($E238,'BY-Demands'!$I$5:$I$14,0),FALSE)*HLOOKUP(REG_TRA_DEMANDS!$F238,DEMANDS!$H$2:$CL$25,MATCH($E238,DEMANDS!$F$2:$F$25,0),FALSE)/HLOOKUP(2018,DEMANDS!$H$2:$CL$25,MATCH($E238,DEMANDS!$F$2:$F$25,0),FALSE)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A238" s="10">
        <f>HLOOKUP(REG_TRA_DEMANDS!AA$3,'BY-Demands'!$J$5:$AK$14,MATCH($E238,'BY-Demands'!$I$5:$I$14,0),FALSE)*HLOOKUP(REG_TRA_DEMANDS!$F238,DEMANDS!$H$2:$CL$25,MATCH($E238,DEMANDS!$F$2:$F$25,0),FALSE)/HLOOKUP(2018,DEMANDS!$H$2:$CL$25,MATCH($E238,DEMANDS!$F$2:$F$25,0),FALSE)</f>
        <v>0.86045322525058443</v>
      </c>
      <c r="AB238" s="29">
        <f>HLOOKUP(REG_TRA_DEMANDS!AB$3,'BY-Demands'!$J$5:$AK$14,MATCH($E238,'BY-Demands'!$I$5:$I$14,0),FALSE)*HLOOKUP(REG_TRA_DEMANDS!$F238,DEMANDS!$H$2:$CL$25,MATCH($E238,DEMANDS!$F$2:$F$25,0),FALSE)/HLOOKUP(2018,DEMANDS!$H$2:$CL$25,MATCH($E238,DEMANDS!$F$2:$F$25,0),FALSE)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C238" s="29">
        <f>HLOOKUP(REG_TRA_DEMANDS!AC$3,'BY-Demands'!$J$5:$AK$14,MATCH($E238,'BY-Demands'!$I$5:$I$14,0),FALSE)*HLOOKUP(REG_TRA_DEMANDS!$F238,DEMANDS!$H$2:$CL$25,MATCH($E238,DEMANDS!$F$2:$F$25,0),FALSE)/HLOOKUP(2018,DEMANDS!$H$2:$CL$25,MATCH($E238,DEMANDS!$F$2:$F$25,0),FALSE)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D238" s="29">
        <f>HLOOKUP(REG_TRA_DEMANDS!AD$3,'BY-Demands'!$J$5:$AK$14,MATCH($E238,'BY-Demands'!$I$5:$I$14,0),FALSE)*HLOOKUP(REG_TRA_DEMANDS!$F238,DEMANDS!$H$2:$CL$25,MATCH($E238,DEMANDS!$F$2:$F$25,0),FALSE)/HLOOKUP(2018,DEMANDS!$H$2:$CL$25,MATCH($E238,DEMANDS!$F$2:$F$25,0),FALSE)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E238" s="29">
        <f>HLOOKUP(REG_TRA_DEMANDS!AE$3,'BY-Demands'!$J$5:$AK$14,MATCH($E238,'BY-Demands'!$I$5:$I$14,0),FALSE)*HLOOKUP(REG_TRA_DEMANDS!$F238,DEMANDS!$H$2:$CL$25,MATCH($E238,DEMANDS!$F$2:$F$25,0),FALSE)/HLOOKUP(2018,DEMANDS!$H$2:$CL$25,MATCH($E238,DEMANDS!$F$2:$F$25,0),FALSE)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F238" s="29">
        <f>HLOOKUP(REG_TRA_DEMANDS!AF$3,'BY-Demands'!$J$5:$AK$14,MATCH($E238,'BY-Demands'!$I$5:$I$14,0),FALSE)*HLOOKUP(REG_TRA_DEMANDS!$F238,DEMANDS!$H$2:$CL$25,MATCH($E238,DEMANDS!$F$2:$F$25,0),FALSE)/HLOOKUP(2018,DEMANDS!$H$2:$CL$25,MATCH($E238,DEMANDS!$F$2:$F$25,0),FALSE)</f>
        <v>0</v>
      </c>
    </row>
    <row r="239" spans="4:32" x14ac:dyDescent="0.25">
      <c r="D239" s="1" t="s">
        <v>8</v>
      </c>
      <c r="E239" s="1" t="str">
        <f>DEMANDS!$F$25</f>
        <v>TAVIINT</v>
      </c>
      <c r="F239" s="1">
        <v>2039</v>
      </c>
      <c r="G239" s="29">
        <f>HLOOKUP(REG_TRA_DEMANDS!G$3,'BY-Demands'!$J$5:$AK$14,MATCH($E239,'BY-Demands'!$I$5:$I$14,0),FALSE)*HLOOKUP(REG_TRA_DEMANDS!$F239,DEMANDS!$H$2:$CL$25,MATCH($E239,DEMANDS!$F$2:$F$25,0),FALSE)/HLOOKUP(2018,DEMANDS!$H$2:$CL$25,MATCH($E239,DEMANDS!$F$2:$F$25,0),FALSE)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H239" s="10">
        <f>HLOOKUP(REG_TRA_DEMANDS!H$3,'BY-Demands'!$J$5:$AK$14,MATCH($E239,'BY-Demands'!$I$5:$I$14,0),FALSE)*HLOOKUP(REG_TRA_DEMANDS!$F239,DEMANDS!$H$2:$CL$25,MATCH($E239,DEMANDS!$F$2:$F$25,0),FALSE)/HLOOKUP(2018,DEMANDS!$H$2:$CL$25,MATCH($E239,DEMANDS!$F$2:$F$25,0),FALSE)</f>
        <v>50.942543616352715</v>
      </c>
      <c r="I239" s="29">
        <f>HLOOKUP(REG_TRA_DEMANDS!I$3,'BY-Demands'!$J$5:$AK$14,MATCH($E239,'BY-Demands'!$I$5:$I$14,0),FALSE)*HLOOKUP(REG_TRA_DEMANDS!$F239,DEMANDS!$H$2:$CL$25,MATCH($E239,DEMANDS!$F$2:$F$25,0),FALSE)/HLOOKUP(2018,DEMANDS!$H$2:$CL$25,MATCH($E239,DEMANDS!$F$2:$F$25,0),FALSE)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J239" s="29">
        <f>HLOOKUP(REG_TRA_DEMANDS!J$3,'BY-Demands'!$J$5:$AK$14,MATCH($E239,'BY-Demands'!$I$5:$I$14,0),FALSE)*HLOOKUP(REG_TRA_DEMANDS!$F239,DEMANDS!$H$2:$CL$25,MATCH($E239,DEMANDS!$F$2:$F$25,0),FALSE)/HLOOKUP(2018,DEMANDS!$H$2:$CL$25,MATCH($E239,DEMANDS!$F$2:$F$25,0),FALSE)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K239" s="29">
        <f>HLOOKUP(REG_TRA_DEMANDS!K$3,'BY-Demands'!$J$5:$AK$14,MATCH($E239,'BY-Demands'!$I$5:$I$14,0),FALSE)*HLOOKUP(REG_TRA_DEMANDS!$F239,DEMANDS!$H$2:$CL$25,MATCH($E239,DEMANDS!$F$2:$F$25,0),FALSE)/HLOOKUP(2018,DEMANDS!$H$2:$CL$25,MATCH($E239,DEMANDS!$F$2:$F$25,0),FALSE)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L239" s="29">
        <f>HLOOKUP(REG_TRA_DEMANDS!L$3,'BY-Demands'!$J$5:$AK$14,MATCH($E239,'BY-Demands'!$I$5:$I$14,0),FALSE)*HLOOKUP(REG_TRA_DEMANDS!$F239,DEMANDS!$H$2:$CL$25,MATCH($E239,DEMANDS!$F$2:$F$25,0),FALSE)/HLOOKUP(2018,DEMANDS!$H$2:$CL$25,MATCH($E239,DEMANDS!$F$2:$F$25,0),FALSE)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M239" s="29">
        <f>HLOOKUP(REG_TRA_DEMANDS!M$3,'BY-Demands'!$J$5:$AK$14,MATCH($E239,'BY-Demands'!$I$5:$I$14,0),FALSE)*HLOOKUP(REG_TRA_DEMANDS!$F239,DEMANDS!$H$2:$CL$25,MATCH($E239,DEMANDS!$F$2:$F$25,0),FALSE)/HLOOKUP(2018,DEMANDS!$H$2:$CL$25,MATCH($E239,DEMANDS!$F$2:$F$25,0),FALSE)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N239" s="29">
        <f>HLOOKUP(REG_TRA_DEMANDS!N$3,'BY-Demands'!$J$5:$AK$14,MATCH($E239,'BY-Demands'!$I$5:$I$14,0),FALSE)*HLOOKUP(REG_TRA_DEMANDS!$F239,DEMANDS!$H$2:$CL$25,MATCH($E239,DEMANDS!$F$2:$F$25,0),FALSE)/HLOOKUP(2018,DEMANDS!$H$2:$CL$25,MATCH($E239,DEMANDS!$F$2:$F$25,0),FALSE)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O239" s="29">
        <f>HLOOKUP(REG_TRA_DEMANDS!O$3,'BY-Demands'!$J$5:$AK$14,MATCH($E239,'BY-Demands'!$I$5:$I$14,0),FALSE)*HLOOKUP(REG_TRA_DEMANDS!$F239,DEMANDS!$H$2:$CL$25,MATCH($E239,DEMANDS!$F$2:$F$25,0),FALSE)/HLOOKUP(2018,DEMANDS!$H$2:$CL$25,MATCH($E239,DEMANDS!$F$2:$F$25,0),FALSE)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P239" s="29">
        <f>HLOOKUP(REG_TRA_DEMANDS!P$3,'BY-Demands'!$J$5:$AK$14,MATCH($E239,'BY-Demands'!$I$5:$I$14,0),FALSE)*HLOOKUP(REG_TRA_DEMANDS!$F239,DEMANDS!$H$2:$CL$25,MATCH($E239,DEMANDS!$F$2:$F$25,0),FALSE)/HLOOKUP(2018,DEMANDS!$H$2:$CL$25,MATCH($E239,DEMANDS!$F$2:$F$25,0),FALSE)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Q239" s="29">
        <f>HLOOKUP(REG_TRA_DEMANDS!Q$3,'BY-Demands'!$J$5:$AK$14,MATCH($E239,'BY-Demands'!$I$5:$I$14,0),FALSE)*HLOOKUP(REG_TRA_DEMANDS!$F239,DEMANDS!$H$2:$CL$25,MATCH($E239,DEMANDS!$F$2:$F$25,0),FALSE)/HLOOKUP(2018,DEMANDS!$H$2:$CL$25,MATCH($E239,DEMANDS!$F$2:$F$25,0),FALSE)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R239" s="29">
        <f>HLOOKUP(REG_TRA_DEMANDS!R$3,'BY-Demands'!$J$5:$AK$14,MATCH($E239,'BY-Demands'!$I$5:$I$14,0),FALSE)*HLOOKUP(REG_TRA_DEMANDS!$F239,DEMANDS!$H$2:$CL$25,MATCH($E239,DEMANDS!$F$2:$F$25,0),FALSE)/HLOOKUP(2018,DEMANDS!$H$2:$CL$25,MATCH($E239,DEMANDS!$F$2:$F$25,0),FALSE)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S239" s="10">
        <f>HLOOKUP(REG_TRA_DEMANDS!S$3,'BY-Demands'!$J$5:$AK$14,MATCH($E239,'BY-Demands'!$I$5:$I$14,0),FALSE)*HLOOKUP(REG_TRA_DEMANDS!$F239,DEMANDS!$H$2:$CL$25,MATCH($E239,DEMANDS!$F$2:$F$25,0),FALSE)/HLOOKUP(2018,DEMANDS!$H$2:$CL$25,MATCH($E239,DEMANDS!$F$2:$F$25,0),FALSE)</f>
        <v>3.0163654299269846</v>
      </c>
      <c r="T239" s="10">
        <f>HLOOKUP(REG_TRA_DEMANDS!T$3,'BY-Demands'!$J$5:$AK$14,MATCH($E239,'BY-Demands'!$I$5:$I$14,0),FALSE)*HLOOKUP(REG_TRA_DEMANDS!$F239,DEMANDS!$H$2:$CL$25,MATCH($E239,DEMANDS!$F$2:$F$25,0),FALSE)/HLOOKUP(2018,DEMANDS!$H$2:$CL$25,MATCH($E239,DEMANDS!$F$2:$F$25,0),FALSE)</f>
        <v>2.7889884925481256</v>
      </c>
      <c r="U239" s="10">
        <f>HLOOKUP(REG_TRA_DEMANDS!U$3,'BY-Demands'!$J$5:$AK$14,MATCH($E239,'BY-Demands'!$I$5:$I$14,0),FALSE)*HLOOKUP(REG_TRA_DEMANDS!$F239,DEMANDS!$H$2:$CL$25,MATCH($E239,DEMANDS!$F$2:$F$25,0),FALSE)/HLOOKUP(2018,DEMANDS!$H$2:$CL$25,MATCH($E239,DEMANDS!$F$2:$F$25,0),FALSE)</f>
        <v>0.30393233486574855</v>
      </c>
      <c r="V239" s="29">
        <f>HLOOKUP(REG_TRA_DEMANDS!V$3,'BY-Demands'!$J$5:$AK$14,MATCH($E239,'BY-Demands'!$I$5:$I$14,0),FALSE)*HLOOKUP(REG_TRA_DEMANDS!$F239,DEMANDS!$H$2:$CL$25,MATCH($E239,DEMANDS!$F$2:$F$25,0),FALSE)/HLOOKUP(2018,DEMANDS!$H$2:$CL$25,MATCH($E239,DEMANDS!$F$2:$F$25,0),FALSE)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W239" s="29">
        <f>HLOOKUP(REG_TRA_DEMANDS!W$3,'BY-Demands'!$J$5:$AK$14,MATCH($E239,'BY-Demands'!$I$5:$I$14,0),FALSE)*HLOOKUP(REG_TRA_DEMANDS!$F239,DEMANDS!$H$2:$CL$25,MATCH($E239,DEMANDS!$F$2:$F$25,0),FALSE)/HLOOKUP(2018,DEMANDS!$H$2:$CL$25,MATCH($E239,DEMANDS!$F$2:$F$25,0),FALSE)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X239" s="29">
        <f>HLOOKUP(REG_TRA_DEMANDS!X$3,'BY-Demands'!$J$5:$AK$14,MATCH($E239,'BY-Demands'!$I$5:$I$14,0),FALSE)*HLOOKUP(REG_TRA_DEMANDS!$F239,DEMANDS!$H$2:$CL$25,MATCH($E239,DEMANDS!$F$2:$F$25,0),FALSE)/HLOOKUP(2018,DEMANDS!$H$2:$CL$25,MATCH($E239,DEMANDS!$F$2:$F$25,0),FALSE)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Y239" s="29">
        <f>HLOOKUP(REG_TRA_DEMANDS!Y$3,'BY-Demands'!$J$5:$AK$14,MATCH($E239,'BY-Demands'!$I$5:$I$14,0),FALSE)*HLOOKUP(REG_TRA_DEMANDS!$F239,DEMANDS!$H$2:$CL$25,MATCH($E239,DEMANDS!$F$2:$F$25,0),FALSE)/HLOOKUP(2018,DEMANDS!$H$2:$CL$25,MATCH($E239,DEMANDS!$F$2:$F$25,0),FALSE)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Z239" s="29">
        <f>HLOOKUP(REG_TRA_DEMANDS!Z$3,'BY-Demands'!$J$5:$AK$14,MATCH($E239,'BY-Demands'!$I$5:$I$14,0),FALSE)*HLOOKUP(REG_TRA_DEMANDS!$F239,DEMANDS!$H$2:$CL$25,MATCH($E239,DEMANDS!$F$2:$F$25,0),FALSE)/HLOOKUP(2018,DEMANDS!$H$2:$CL$25,MATCH($E239,DEMANDS!$F$2:$F$25,0),FALSE)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A239" s="10">
        <f>HLOOKUP(REG_TRA_DEMANDS!AA$3,'BY-Demands'!$J$5:$AK$14,MATCH($E239,'BY-Demands'!$I$5:$I$14,0),FALSE)*HLOOKUP(REG_TRA_DEMANDS!$F239,DEMANDS!$H$2:$CL$25,MATCH($E239,DEMANDS!$F$2:$F$25,0),FALSE)/HLOOKUP(2018,DEMANDS!$H$2:$CL$25,MATCH($E239,DEMANDS!$F$2:$F$25,0),FALSE)</f>
        <v>0.86770207281024514</v>
      </c>
      <c r="AB239" s="29">
        <f>HLOOKUP(REG_TRA_DEMANDS!AB$3,'BY-Demands'!$J$5:$AK$14,MATCH($E239,'BY-Demands'!$I$5:$I$14,0),FALSE)*HLOOKUP(REG_TRA_DEMANDS!$F239,DEMANDS!$H$2:$CL$25,MATCH($E239,DEMANDS!$F$2:$F$25,0),FALSE)/HLOOKUP(2018,DEMANDS!$H$2:$CL$25,MATCH($E239,DEMANDS!$F$2:$F$25,0),FALSE)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C239" s="29">
        <f>HLOOKUP(REG_TRA_DEMANDS!AC$3,'BY-Demands'!$J$5:$AK$14,MATCH($E239,'BY-Demands'!$I$5:$I$14,0),FALSE)*HLOOKUP(REG_TRA_DEMANDS!$F239,DEMANDS!$H$2:$CL$25,MATCH($E239,DEMANDS!$F$2:$F$25,0),FALSE)/HLOOKUP(2018,DEMANDS!$H$2:$CL$25,MATCH($E239,DEMANDS!$F$2:$F$25,0),FALSE)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D239" s="29">
        <f>HLOOKUP(REG_TRA_DEMANDS!AD$3,'BY-Demands'!$J$5:$AK$14,MATCH($E239,'BY-Demands'!$I$5:$I$14,0),FALSE)*HLOOKUP(REG_TRA_DEMANDS!$F239,DEMANDS!$H$2:$CL$25,MATCH($E239,DEMANDS!$F$2:$F$25,0),FALSE)/HLOOKUP(2018,DEMANDS!$H$2:$CL$25,MATCH($E239,DEMANDS!$F$2:$F$25,0),FALSE)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E239" s="29">
        <f>HLOOKUP(REG_TRA_DEMANDS!AE$3,'BY-Demands'!$J$5:$AK$14,MATCH($E239,'BY-Demands'!$I$5:$I$14,0),FALSE)*HLOOKUP(REG_TRA_DEMANDS!$F239,DEMANDS!$H$2:$CL$25,MATCH($E239,DEMANDS!$F$2:$F$25,0),FALSE)/HLOOKUP(2018,DEMANDS!$H$2:$CL$25,MATCH($E239,DEMANDS!$F$2:$F$25,0),FALSE)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F239" s="29">
        <f>HLOOKUP(REG_TRA_DEMANDS!AF$3,'BY-Demands'!$J$5:$AK$14,MATCH($E239,'BY-Demands'!$I$5:$I$14,0),FALSE)*HLOOKUP(REG_TRA_DEMANDS!$F239,DEMANDS!$H$2:$CL$25,MATCH($E239,DEMANDS!$F$2:$F$25,0),FALSE)/HLOOKUP(2018,DEMANDS!$H$2:$CL$25,MATCH($E239,DEMANDS!$F$2:$F$25,0),FALSE)</f>
        <v>0</v>
      </c>
    </row>
    <row r="240" spans="4:32" x14ac:dyDescent="0.25">
      <c r="D240" s="1" t="s">
        <v>8</v>
      </c>
      <c r="E240" s="1" t="str">
        <f>DEMANDS!$F$25</f>
        <v>TAVIINT</v>
      </c>
      <c r="F240" s="1">
        <v>2040</v>
      </c>
      <c r="G240" s="1">
        <f>HLOOKUP(REG_TRA_DEMANDS!G$3,'BY-Demands'!$J$5:$AK$14,MATCH($E240,'BY-Demands'!$I$5:$I$14,0),FALSE)*HLOOKUP(REG_TRA_DEMANDS!$F240,DEMANDS!$H$2:$CL$25,MATCH($E240,DEMANDS!$F$2:$F$25,0),FALSE)/HLOOKUP(2018,DEMANDS!$H$2:$CL$25,MATCH($E240,DEMANDS!$F$2:$F$25,0),FALSE)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H240" s="10">
        <f>HLOOKUP(REG_TRA_DEMANDS!H$3,'BY-Demands'!$J$5:$AK$14,MATCH($E240,'BY-Demands'!$I$5:$I$14,0),FALSE)*HLOOKUP(REG_TRA_DEMANDS!$F240,DEMANDS!$H$2:$CL$25,MATCH($E240,DEMANDS!$F$2:$F$25,0),FALSE)/HLOOKUP(2018,DEMANDS!$H$2:$CL$25,MATCH($E240,DEMANDS!$F$2:$F$25,0),FALSE)</f>
        <v>51.359608834583497</v>
      </c>
      <c r="I240" s="29">
        <f>HLOOKUP(REG_TRA_DEMANDS!I$3,'BY-Demands'!$J$5:$AK$14,MATCH($E240,'BY-Demands'!$I$5:$I$14,0),FALSE)*HLOOKUP(REG_TRA_DEMANDS!$F240,DEMANDS!$H$2:$CL$25,MATCH($E240,DEMANDS!$F$2:$F$25,0),FALSE)/HLOOKUP(2018,DEMANDS!$H$2:$CL$25,MATCH($E240,DEMANDS!$F$2:$F$25,0),FALSE)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J240" s="29">
        <f>HLOOKUP(REG_TRA_DEMANDS!J$3,'BY-Demands'!$J$5:$AK$14,MATCH($E240,'BY-Demands'!$I$5:$I$14,0),FALSE)*HLOOKUP(REG_TRA_DEMANDS!$F240,DEMANDS!$H$2:$CL$25,MATCH($E240,DEMANDS!$F$2:$F$25,0),FALSE)/HLOOKUP(2018,DEMANDS!$H$2:$CL$25,MATCH($E240,DEMANDS!$F$2:$F$25,0),FALSE)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K240" s="29">
        <f>HLOOKUP(REG_TRA_DEMANDS!K$3,'BY-Demands'!$J$5:$AK$14,MATCH($E240,'BY-Demands'!$I$5:$I$14,0),FALSE)*HLOOKUP(REG_TRA_DEMANDS!$F240,DEMANDS!$H$2:$CL$25,MATCH($E240,DEMANDS!$F$2:$F$25,0),FALSE)/HLOOKUP(2018,DEMANDS!$H$2:$CL$25,MATCH($E240,DEMANDS!$F$2:$F$25,0),FALSE)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L240" s="29">
        <f>HLOOKUP(REG_TRA_DEMANDS!L$3,'BY-Demands'!$J$5:$AK$14,MATCH($E240,'BY-Demands'!$I$5:$I$14,0),FALSE)*HLOOKUP(REG_TRA_DEMANDS!$F240,DEMANDS!$H$2:$CL$25,MATCH($E240,DEMANDS!$F$2:$F$25,0),FALSE)/HLOOKUP(2018,DEMANDS!$H$2:$CL$25,MATCH($E240,DEMANDS!$F$2:$F$25,0),FALSE)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M240" s="29">
        <f>HLOOKUP(REG_TRA_DEMANDS!M$3,'BY-Demands'!$J$5:$AK$14,MATCH($E240,'BY-Demands'!$I$5:$I$14,0),FALSE)*HLOOKUP(REG_TRA_DEMANDS!$F240,DEMANDS!$H$2:$CL$25,MATCH($E240,DEMANDS!$F$2:$F$25,0),FALSE)/HLOOKUP(2018,DEMANDS!$H$2:$CL$25,MATCH($E240,DEMANDS!$F$2:$F$25,0),FALSE)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N240" s="29">
        <f>HLOOKUP(REG_TRA_DEMANDS!N$3,'BY-Demands'!$J$5:$AK$14,MATCH($E240,'BY-Demands'!$I$5:$I$14,0),FALSE)*HLOOKUP(REG_TRA_DEMANDS!$F240,DEMANDS!$H$2:$CL$25,MATCH($E240,DEMANDS!$F$2:$F$25,0),FALSE)/HLOOKUP(2018,DEMANDS!$H$2:$CL$25,MATCH($E240,DEMANDS!$F$2:$F$25,0),FALSE)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O240" s="29">
        <f>HLOOKUP(REG_TRA_DEMANDS!O$3,'BY-Demands'!$J$5:$AK$14,MATCH($E240,'BY-Demands'!$I$5:$I$14,0),FALSE)*HLOOKUP(REG_TRA_DEMANDS!$F240,DEMANDS!$H$2:$CL$25,MATCH($E240,DEMANDS!$F$2:$F$25,0),FALSE)/HLOOKUP(2018,DEMANDS!$H$2:$CL$25,MATCH($E240,DEMANDS!$F$2:$F$25,0),FALSE)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P240" s="29">
        <f>HLOOKUP(REG_TRA_DEMANDS!P$3,'BY-Demands'!$J$5:$AK$14,MATCH($E240,'BY-Demands'!$I$5:$I$14,0),FALSE)*HLOOKUP(REG_TRA_DEMANDS!$F240,DEMANDS!$H$2:$CL$25,MATCH($E240,DEMANDS!$F$2:$F$25,0),FALSE)/HLOOKUP(2018,DEMANDS!$H$2:$CL$25,MATCH($E240,DEMANDS!$F$2:$F$25,0),FALSE)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Q240" s="29">
        <f>HLOOKUP(REG_TRA_DEMANDS!Q$3,'BY-Demands'!$J$5:$AK$14,MATCH($E240,'BY-Demands'!$I$5:$I$14,0),FALSE)*HLOOKUP(REG_TRA_DEMANDS!$F240,DEMANDS!$H$2:$CL$25,MATCH($E240,DEMANDS!$F$2:$F$25,0),FALSE)/HLOOKUP(2018,DEMANDS!$H$2:$CL$25,MATCH($E240,DEMANDS!$F$2:$F$25,0),FALSE)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R240" s="29">
        <f>HLOOKUP(REG_TRA_DEMANDS!R$3,'BY-Demands'!$J$5:$AK$14,MATCH($E240,'BY-Demands'!$I$5:$I$14,0),FALSE)*HLOOKUP(REG_TRA_DEMANDS!$F240,DEMANDS!$H$2:$CL$25,MATCH($E240,DEMANDS!$F$2:$F$25,0),FALSE)/HLOOKUP(2018,DEMANDS!$H$2:$CL$25,MATCH($E240,DEMANDS!$F$2:$F$25,0),FALSE)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S240" s="10">
        <f>HLOOKUP(REG_TRA_DEMANDS!S$3,'BY-Demands'!$J$5:$AK$14,MATCH($E240,'BY-Demands'!$I$5:$I$14,0),FALSE)*HLOOKUP(REG_TRA_DEMANDS!$F240,DEMANDS!$H$2:$CL$25,MATCH($E240,DEMANDS!$F$2:$F$25,0),FALSE)/HLOOKUP(2018,DEMANDS!$H$2:$CL$25,MATCH($E240,DEMANDS!$F$2:$F$25,0),FALSE)</f>
        <v>3.0410603316140774</v>
      </c>
      <c r="T240" s="10">
        <f>HLOOKUP(REG_TRA_DEMANDS!T$3,'BY-Demands'!$J$5:$AK$14,MATCH($E240,'BY-Demands'!$I$5:$I$14,0),FALSE)*HLOOKUP(REG_TRA_DEMANDS!$F240,DEMANDS!$H$2:$CL$25,MATCH($E240,DEMANDS!$F$2:$F$25,0),FALSE)/HLOOKUP(2018,DEMANDS!$H$2:$CL$25,MATCH($E240,DEMANDS!$F$2:$F$25,0),FALSE)</f>
        <v>2.8118218654367606</v>
      </c>
      <c r="U240" s="10">
        <f>HLOOKUP(REG_TRA_DEMANDS!U$3,'BY-Demands'!$J$5:$AK$14,MATCH($E240,'BY-Demands'!$I$5:$I$14,0),FALSE)*HLOOKUP(REG_TRA_DEMANDS!$F240,DEMANDS!$H$2:$CL$25,MATCH($E240,DEMANDS!$F$2:$F$25,0),FALSE)/HLOOKUP(2018,DEMANDS!$H$2:$CL$25,MATCH($E240,DEMANDS!$F$2:$F$25,0),FALSE)</f>
        <v>0.3064206206200446</v>
      </c>
      <c r="V240" s="1">
        <f>HLOOKUP(REG_TRA_DEMANDS!V$3,'BY-Demands'!$J$5:$AK$14,MATCH($E240,'BY-Demands'!$I$5:$I$14,0),FALSE)*HLOOKUP(REG_TRA_DEMANDS!$F240,DEMANDS!$H$2:$CL$25,MATCH($E240,DEMANDS!$F$2:$F$25,0),FALSE)/HLOOKUP(2018,DEMANDS!$H$2:$CL$25,MATCH($E240,DEMANDS!$F$2:$F$25,0),FALSE)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W240" s="1">
        <f>HLOOKUP(REG_TRA_DEMANDS!W$3,'BY-Demands'!$J$5:$AK$14,MATCH($E240,'BY-Demands'!$I$5:$I$14,0),FALSE)*HLOOKUP(REG_TRA_DEMANDS!$F240,DEMANDS!$H$2:$CL$25,MATCH($E240,DEMANDS!$F$2:$F$25,0),FALSE)/HLOOKUP(2018,DEMANDS!$H$2:$CL$25,MATCH($E240,DEMANDS!$F$2:$F$25,0),FALSE)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X240" s="1">
        <f>HLOOKUP(REG_TRA_DEMANDS!X$3,'BY-Demands'!$J$5:$AK$14,MATCH($E240,'BY-Demands'!$I$5:$I$14,0),FALSE)*HLOOKUP(REG_TRA_DEMANDS!$F240,DEMANDS!$H$2:$CL$25,MATCH($E240,DEMANDS!$F$2:$F$25,0),FALSE)/HLOOKUP(2018,DEMANDS!$H$2:$CL$25,MATCH($E240,DEMANDS!$F$2:$F$25,0),FALSE)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Y240" s="1">
        <f>HLOOKUP(REG_TRA_DEMANDS!Y$3,'BY-Demands'!$J$5:$AK$14,MATCH($E240,'BY-Demands'!$I$5:$I$14,0),FALSE)*HLOOKUP(REG_TRA_DEMANDS!$F240,DEMANDS!$H$2:$CL$25,MATCH($E240,DEMANDS!$F$2:$F$25,0),FALSE)/HLOOKUP(2018,DEMANDS!$H$2:$CL$25,MATCH($E240,DEMANDS!$F$2:$F$25,0),FALSE)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Z240" s="1">
        <f>HLOOKUP(REG_TRA_DEMANDS!Z$3,'BY-Demands'!$J$5:$AK$14,MATCH($E240,'BY-Demands'!$I$5:$I$14,0),FALSE)*HLOOKUP(REG_TRA_DEMANDS!$F240,DEMANDS!$H$2:$CL$25,MATCH($E240,DEMANDS!$F$2:$F$25,0),FALSE)/HLOOKUP(2018,DEMANDS!$H$2:$CL$25,MATCH($E240,DEMANDS!$F$2:$F$25,0),FALSE)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A240" s="10">
        <f>HLOOKUP(REG_TRA_DEMANDS!AA$3,'BY-Demands'!$J$5:$AK$14,MATCH($E240,'BY-Demands'!$I$5:$I$14,0),FALSE)*HLOOKUP(REG_TRA_DEMANDS!$F240,DEMANDS!$H$2:$CL$25,MATCH($E240,DEMANDS!$F$2:$F$25,0),FALSE)/HLOOKUP(2018,DEMANDS!$H$2:$CL$25,MATCH($E240,DEMANDS!$F$2:$F$25,0),FALSE)</f>
        <v>0.87480592606659768</v>
      </c>
      <c r="AB240" s="1">
        <f>HLOOKUP(REG_TRA_DEMANDS!AB$3,'BY-Demands'!$J$5:$AK$14,MATCH($E240,'BY-Demands'!$I$5:$I$14,0),FALSE)*HLOOKUP(REG_TRA_DEMANDS!$F240,DEMANDS!$H$2:$CL$25,MATCH($E240,DEMANDS!$F$2:$F$25,0),FALSE)/HLOOKUP(2018,DEMANDS!$H$2:$CL$25,MATCH($E240,DEMANDS!$F$2:$F$25,0),FALSE)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C240" s="1">
        <f>HLOOKUP(REG_TRA_DEMANDS!AC$3,'BY-Demands'!$J$5:$AK$14,MATCH($E240,'BY-Demands'!$I$5:$I$14,0),FALSE)*HLOOKUP(REG_TRA_DEMANDS!$F240,DEMANDS!$H$2:$CL$25,MATCH($E240,DEMANDS!$F$2:$F$25,0),FALSE)/HLOOKUP(2018,DEMANDS!$H$2:$CL$25,MATCH($E240,DEMANDS!$F$2:$F$25,0),FALSE)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D240" s="1">
        <f>HLOOKUP(REG_TRA_DEMANDS!AD$3,'BY-Demands'!$J$5:$AK$14,MATCH($E240,'BY-Demands'!$I$5:$I$14,0),FALSE)*HLOOKUP(REG_TRA_DEMANDS!$F240,DEMANDS!$H$2:$CL$25,MATCH($E240,DEMANDS!$F$2:$F$25,0),FALSE)/HLOOKUP(2018,DEMANDS!$H$2:$CL$25,MATCH($E240,DEMANDS!$F$2:$F$25,0),FALSE)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E240" s="1">
        <f>HLOOKUP(REG_TRA_DEMANDS!AE$3,'BY-Demands'!$J$5:$AK$14,MATCH($E240,'BY-Demands'!$I$5:$I$14,0),FALSE)*HLOOKUP(REG_TRA_DEMANDS!$F240,DEMANDS!$H$2:$CL$25,MATCH($E240,DEMANDS!$F$2:$F$25,0),FALSE)/HLOOKUP(2018,DEMANDS!$H$2:$CL$25,MATCH($E240,DEMANDS!$F$2:$F$25,0),FALSE)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F240" s="1">
        <f>HLOOKUP(REG_TRA_DEMANDS!AF$3,'BY-Demands'!$J$5:$AK$14,MATCH($E240,'BY-Demands'!$I$5:$I$14,0),FALSE)*HLOOKUP(REG_TRA_DEMANDS!$F240,DEMANDS!$H$2:$CL$25,MATCH($E240,DEMANDS!$F$2:$F$25,0),FALSE)/HLOOKUP(2018,DEMANDS!$H$2:$CL$25,MATCH($E240,DEMANDS!$F$2:$F$25,0),FALSE)</f>
        <v>0</v>
      </c>
    </row>
    <row r="241" spans="4:32" x14ac:dyDescent="0.25">
      <c r="D241" s="1" t="s">
        <v>8</v>
      </c>
      <c r="E241" s="1" t="str">
        <f>DEMANDS!$F$25</f>
        <v>TAVIINT</v>
      </c>
      <c r="F241" s="1">
        <v>2045</v>
      </c>
      <c r="G241" s="1">
        <f>HLOOKUP(REG_TRA_DEMANDS!G$3,'BY-Demands'!$J$5:$AK$14,MATCH($E241,'BY-Demands'!$I$5:$I$14,0),FALSE)*HLOOKUP(REG_TRA_DEMANDS!$F241,DEMANDS!$H$2:$CL$25,MATCH($E241,DEMANDS!$F$2:$F$25,0),FALSE)/HLOOKUP(2018,DEMANDS!$H$2:$CL$25,MATCH($E241,DEMANDS!$F$2:$F$25,0),FALSE)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H241" s="10">
        <f>HLOOKUP(REG_TRA_DEMANDS!H$3,'BY-Demands'!$J$5:$AK$14,MATCH($E241,'BY-Demands'!$I$5:$I$14,0),FALSE)*HLOOKUP(REG_TRA_DEMANDS!$F241,DEMANDS!$H$2:$CL$25,MATCH($E241,DEMANDS!$F$2:$F$25,0),FALSE)/HLOOKUP(2018,DEMANDS!$H$2:$CL$25,MATCH($E241,DEMANDS!$F$2:$F$25,0),FALSE)</f>
        <v>53.323087905809665</v>
      </c>
      <c r="I241" s="29">
        <f>HLOOKUP(REG_TRA_DEMANDS!I$3,'BY-Demands'!$J$5:$AK$14,MATCH($E241,'BY-Demands'!$I$5:$I$14,0),FALSE)*HLOOKUP(REG_TRA_DEMANDS!$F241,DEMANDS!$H$2:$CL$25,MATCH($E241,DEMANDS!$F$2:$F$25,0),FALSE)/HLOOKUP(2018,DEMANDS!$H$2:$CL$25,MATCH($E241,DEMANDS!$F$2:$F$25,0),FALSE)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J241" s="29">
        <f>HLOOKUP(REG_TRA_DEMANDS!J$3,'BY-Demands'!$J$5:$AK$14,MATCH($E241,'BY-Demands'!$I$5:$I$14,0),FALSE)*HLOOKUP(REG_TRA_DEMANDS!$F241,DEMANDS!$H$2:$CL$25,MATCH($E241,DEMANDS!$F$2:$F$25,0),FALSE)/HLOOKUP(2018,DEMANDS!$H$2:$CL$25,MATCH($E241,DEMANDS!$F$2:$F$25,0),FALSE)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K241" s="29">
        <f>HLOOKUP(REG_TRA_DEMANDS!K$3,'BY-Demands'!$J$5:$AK$14,MATCH($E241,'BY-Demands'!$I$5:$I$14,0),FALSE)*HLOOKUP(REG_TRA_DEMANDS!$F241,DEMANDS!$H$2:$CL$25,MATCH($E241,DEMANDS!$F$2:$F$25,0),FALSE)/HLOOKUP(2018,DEMANDS!$H$2:$CL$25,MATCH($E241,DEMANDS!$F$2:$F$25,0),FALSE)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L241" s="29">
        <f>HLOOKUP(REG_TRA_DEMANDS!L$3,'BY-Demands'!$J$5:$AK$14,MATCH($E241,'BY-Demands'!$I$5:$I$14,0),FALSE)*HLOOKUP(REG_TRA_DEMANDS!$F241,DEMANDS!$H$2:$CL$25,MATCH($E241,DEMANDS!$F$2:$F$25,0),FALSE)/HLOOKUP(2018,DEMANDS!$H$2:$CL$25,MATCH($E241,DEMANDS!$F$2:$F$25,0),FALSE)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M241" s="29">
        <f>HLOOKUP(REG_TRA_DEMANDS!M$3,'BY-Demands'!$J$5:$AK$14,MATCH($E241,'BY-Demands'!$I$5:$I$14,0),FALSE)*HLOOKUP(REG_TRA_DEMANDS!$F241,DEMANDS!$H$2:$CL$25,MATCH($E241,DEMANDS!$F$2:$F$25,0),FALSE)/HLOOKUP(2018,DEMANDS!$H$2:$CL$25,MATCH($E241,DEMANDS!$F$2:$F$25,0),FALSE)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N241" s="29">
        <f>HLOOKUP(REG_TRA_DEMANDS!N$3,'BY-Demands'!$J$5:$AK$14,MATCH($E241,'BY-Demands'!$I$5:$I$14,0),FALSE)*HLOOKUP(REG_TRA_DEMANDS!$F241,DEMANDS!$H$2:$CL$25,MATCH($E241,DEMANDS!$F$2:$F$25,0),FALSE)/HLOOKUP(2018,DEMANDS!$H$2:$CL$25,MATCH($E241,DEMANDS!$F$2:$F$25,0),FALSE)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O241" s="29">
        <f>HLOOKUP(REG_TRA_DEMANDS!O$3,'BY-Demands'!$J$5:$AK$14,MATCH($E241,'BY-Demands'!$I$5:$I$14,0),FALSE)*HLOOKUP(REG_TRA_DEMANDS!$F241,DEMANDS!$H$2:$CL$25,MATCH($E241,DEMANDS!$F$2:$F$25,0),FALSE)/HLOOKUP(2018,DEMANDS!$H$2:$CL$25,MATCH($E241,DEMANDS!$F$2:$F$25,0),FALSE)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P241" s="29">
        <f>HLOOKUP(REG_TRA_DEMANDS!P$3,'BY-Demands'!$J$5:$AK$14,MATCH($E241,'BY-Demands'!$I$5:$I$14,0),FALSE)*HLOOKUP(REG_TRA_DEMANDS!$F241,DEMANDS!$H$2:$CL$25,MATCH($E241,DEMANDS!$F$2:$F$25,0),FALSE)/HLOOKUP(2018,DEMANDS!$H$2:$CL$25,MATCH($E241,DEMANDS!$F$2:$F$25,0),FALSE)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Q241" s="29">
        <f>HLOOKUP(REG_TRA_DEMANDS!Q$3,'BY-Demands'!$J$5:$AK$14,MATCH($E241,'BY-Demands'!$I$5:$I$14,0),FALSE)*HLOOKUP(REG_TRA_DEMANDS!$F241,DEMANDS!$H$2:$CL$25,MATCH($E241,DEMANDS!$F$2:$F$25,0),FALSE)/HLOOKUP(2018,DEMANDS!$H$2:$CL$25,MATCH($E241,DEMANDS!$F$2:$F$25,0),FALSE)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R241" s="29">
        <f>HLOOKUP(REG_TRA_DEMANDS!R$3,'BY-Demands'!$J$5:$AK$14,MATCH($E241,'BY-Demands'!$I$5:$I$14,0),FALSE)*HLOOKUP(REG_TRA_DEMANDS!$F241,DEMANDS!$H$2:$CL$25,MATCH($E241,DEMANDS!$F$2:$F$25,0),FALSE)/HLOOKUP(2018,DEMANDS!$H$2:$CL$25,MATCH($E241,DEMANDS!$F$2:$F$25,0),FALSE)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S241" s="10">
        <f>HLOOKUP(REG_TRA_DEMANDS!S$3,'BY-Demands'!$J$5:$AK$14,MATCH($E241,'BY-Demands'!$I$5:$I$14,0),FALSE)*HLOOKUP(REG_TRA_DEMANDS!$F241,DEMANDS!$H$2:$CL$25,MATCH($E241,DEMANDS!$F$2:$F$25,0),FALSE)/HLOOKUP(2018,DEMANDS!$H$2:$CL$25,MATCH($E241,DEMANDS!$F$2:$F$25,0),FALSE)</f>
        <v>3.1573201406537383</v>
      </c>
      <c r="T241" s="10">
        <f>HLOOKUP(REG_TRA_DEMANDS!T$3,'BY-Demands'!$J$5:$AK$14,MATCH($E241,'BY-Demands'!$I$5:$I$14,0),FALSE)*HLOOKUP(REG_TRA_DEMANDS!$F241,DEMANDS!$H$2:$CL$25,MATCH($E241,DEMANDS!$F$2:$F$25,0),FALSE)/HLOOKUP(2018,DEMANDS!$H$2:$CL$25,MATCH($E241,DEMANDS!$F$2:$F$25,0),FALSE)</f>
        <v>2.9193178824446555</v>
      </c>
      <c r="U241" s="10">
        <f>HLOOKUP(REG_TRA_DEMANDS!U$3,'BY-Demands'!$J$5:$AK$14,MATCH($E241,'BY-Demands'!$I$5:$I$14,0),FALSE)*HLOOKUP(REG_TRA_DEMANDS!$F241,DEMANDS!$H$2:$CL$25,MATCH($E241,DEMANDS!$F$2:$F$25,0),FALSE)/HLOOKUP(2018,DEMANDS!$H$2:$CL$25,MATCH($E241,DEMANDS!$F$2:$F$25,0),FALSE)</f>
        <v>0.31813508825778225</v>
      </c>
      <c r="V241" s="1">
        <f>HLOOKUP(REG_TRA_DEMANDS!V$3,'BY-Demands'!$J$5:$AK$14,MATCH($E241,'BY-Demands'!$I$5:$I$14,0),FALSE)*HLOOKUP(REG_TRA_DEMANDS!$F241,DEMANDS!$H$2:$CL$25,MATCH($E241,DEMANDS!$F$2:$F$25,0),FALSE)/HLOOKUP(2018,DEMANDS!$H$2:$CL$25,MATCH($E241,DEMANDS!$F$2:$F$25,0),FALSE)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W241" s="1">
        <f>HLOOKUP(REG_TRA_DEMANDS!W$3,'BY-Demands'!$J$5:$AK$14,MATCH($E241,'BY-Demands'!$I$5:$I$14,0),FALSE)*HLOOKUP(REG_TRA_DEMANDS!$F241,DEMANDS!$H$2:$CL$25,MATCH($E241,DEMANDS!$F$2:$F$25,0),FALSE)/HLOOKUP(2018,DEMANDS!$H$2:$CL$25,MATCH($E241,DEMANDS!$F$2:$F$25,0),FALSE)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X241" s="1">
        <f>HLOOKUP(REG_TRA_DEMANDS!X$3,'BY-Demands'!$J$5:$AK$14,MATCH($E241,'BY-Demands'!$I$5:$I$14,0),FALSE)*HLOOKUP(REG_TRA_DEMANDS!$F241,DEMANDS!$H$2:$CL$25,MATCH($E241,DEMANDS!$F$2:$F$25,0),FALSE)/HLOOKUP(2018,DEMANDS!$H$2:$CL$25,MATCH($E241,DEMANDS!$F$2:$F$25,0),FALSE)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Y241" s="1">
        <f>HLOOKUP(REG_TRA_DEMANDS!Y$3,'BY-Demands'!$J$5:$AK$14,MATCH($E241,'BY-Demands'!$I$5:$I$14,0),FALSE)*HLOOKUP(REG_TRA_DEMANDS!$F241,DEMANDS!$H$2:$CL$25,MATCH($E241,DEMANDS!$F$2:$F$25,0),FALSE)/HLOOKUP(2018,DEMANDS!$H$2:$CL$25,MATCH($E241,DEMANDS!$F$2:$F$25,0),FALSE)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Z241" s="1">
        <f>HLOOKUP(REG_TRA_DEMANDS!Z$3,'BY-Demands'!$J$5:$AK$14,MATCH($E241,'BY-Demands'!$I$5:$I$14,0),FALSE)*HLOOKUP(REG_TRA_DEMANDS!$F241,DEMANDS!$H$2:$CL$25,MATCH($E241,DEMANDS!$F$2:$F$25,0),FALSE)/HLOOKUP(2018,DEMANDS!$H$2:$CL$25,MATCH($E241,DEMANDS!$F$2:$F$25,0),FALSE)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A241" s="10">
        <f>HLOOKUP(REG_TRA_DEMANDS!AA$3,'BY-Demands'!$J$5:$AK$14,MATCH($E241,'BY-Demands'!$I$5:$I$14,0),FALSE)*HLOOKUP(REG_TRA_DEMANDS!$F241,DEMANDS!$H$2:$CL$25,MATCH($E241,DEMANDS!$F$2:$F$25,0),FALSE)/HLOOKUP(2018,DEMANDS!$H$2:$CL$25,MATCH($E241,DEMANDS!$F$2:$F$25,0),FALSE)</f>
        <v>0.90824977749367064</v>
      </c>
      <c r="AB241" s="1">
        <f>HLOOKUP(REG_TRA_DEMANDS!AB$3,'BY-Demands'!$J$5:$AK$14,MATCH($E241,'BY-Demands'!$I$5:$I$14,0),FALSE)*HLOOKUP(REG_TRA_DEMANDS!$F241,DEMANDS!$H$2:$CL$25,MATCH($E241,DEMANDS!$F$2:$F$25,0),FALSE)/HLOOKUP(2018,DEMANDS!$H$2:$CL$25,MATCH($E241,DEMANDS!$F$2:$F$25,0),FALSE)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C241" s="1">
        <f>HLOOKUP(REG_TRA_DEMANDS!AC$3,'BY-Demands'!$J$5:$AK$14,MATCH($E241,'BY-Demands'!$I$5:$I$14,0),FALSE)*HLOOKUP(REG_TRA_DEMANDS!$F241,DEMANDS!$H$2:$CL$25,MATCH($E241,DEMANDS!$F$2:$F$25,0),FALSE)/HLOOKUP(2018,DEMANDS!$H$2:$CL$25,MATCH($E241,DEMANDS!$F$2:$F$25,0),FALSE)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D241" s="1">
        <f>HLOOKUP(REG_TRA_DEMANDS!AD$3,'BY-Demands'!$J$5:$AK$14,MATCH($E241,'BY-Demands'!$I$5:$I$14,0),FALSE)*HLOOKUP(REG_TRA_DEMANDS!$F241,DEMANDS!$H$2:$CL$25,MATCH($E241,DEMANDS!$F$2:$F$25,0),FALSE)/HLOOKUP(2018,DEMANDS!$H$2:$CL$25,MATCH($E241,DEMANDS!$F$2:$F$25,0),FALSE)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E241" s="1">
        <f>HLOOKUP(REG_TRA_DEMANDS!AE$3,'BY-Demands'!$J$5:$AK$14,MATCH($E241,'BY-Demands'!$I$5:$I$14,0),FALSE)*HLOOKUP(REG_TRA_DEMANDS!$F241,DEMANDS!$H$2:$CL$25,MATCH($E241,DEMANDS!$F$2:$F$25,0),FALSE)/HLOOKUP(2018,DEMANDS!$H$2:$CL$25,MATCH($E241,DEMANDS!$F$2:$F$25,0),FALSE)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F241" s="1">
        <f>HLOOKUP(REG_TRA_DEMANDS!AF$3,'BY-Demands'!$J$5:$AK$14,MATCH($E241,'BY-Demands'!$I$5:$I$14,0),FALSE)*HLOOKUP(REG_TRA_DEMANDS!$F241,DEMANDS!$H$2:$CL$25,MATCH($E241,DEMANDS!$F$2:$F$25,0),FALSE)/HLOOKUP(2018,DEMANDS!$H$2:$CL$25,MATCH($E241,DEMANDS!$F$2:$F$25,0),FALSE)</f>
        <v>0</v>
      </c>
    </row>
    <row r="242" spans="4:32" x14ac:dyDescent="0.25">
      <c r="D242" s="1" t="s">
        <v>8</v>
      </c>
      <c r="E242" s="1" t="str">
        <f>DEMANDS!$F$25</f>
        <v>TAVIINT</v>
      </c>
      <c r="F242" s="1">
        <v>2050</v>
      </c>
      <c r="G242" s="1">
        <f>HLOOKUP(REG_TRA_DEMANDS!G$3,'BY-Demands'!$J$5:$AK$14,MATCH($E242,'BY-Demands'!$I$5:$I$14,0),FALSE)*HLOOKUP(REG_TRA_DEMANDS!$F242,DEMANDS!$H$2:$CL$25,MATCH($E242,DEMANDS!$F$2:$F$25,0),FALSE)/HLOOKUP(2018,DEMANDS!$H$2:$CL$25,MATCH($E242,DEMANDS!$F$2:$F$25,0),FALSE)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H242" s="10">
        <f>HLOOKUP(REG_TRA_DEMANDS!H$3,'BY-Demands'!$J$5:$AK$14,MATCH($E242,'BY-Demands'!$I$5:$I$14,0),FALSE)*HLOOKUP(REG_TRA_DEMANDS!$F242,DEMANDS!$H$2:$CL$25,MATCH($E242,DEMANDS!$F$2:$F$25,0),FALSE)/HLOOKUP(2018,DEMANDS!$H$2:$CL$25,MATCH($E242,DEMANDS!$F$2:$F$25,0),FALSE)</f>
        <v>55.097895624127723</v>
      </c>
      <c r="I242" s="29">
        <f>HLOOKUP(REG_TRA_DEMANDS!I$3,'BY-Demands'!$J$5:$AK$14,MATCH($E242,'BY-Demands'!$I$5:$I$14,0),FALSE)*HLOOKUP(REG_TRA_DEMANDS!$F242,DEMANDS!$H$2:$CL$25,MATCH($E242,DEMANDS!$F$2:$F$25,0),FALSE)/HLOOKUP(2018,DEMANDS!$H$2:$CL$25,MATCH($E242,DEMANDS!$F$2:$F$25,0),FALSE)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J242" s="29">
        <f>HLOOKUP(REG_TRA_DEMANDS!J$3,'BY-Demands'!$J$5:$AK$14,MATCH($E242,'BY-Demands'!$I$5:$I$14,0),FALSE)*HLOOKUP(REG_TRA_DEMANDS!$F242,DEMANDS!$H$2:$CL$25,MATCH($E242,DEMANDS!$F$2:$F$25,0),FALSE)/HLOOKUP(2018,DEMANDS!$H$2:$CL$25,MATCH($E242,DEMANDS!$F$2:$F$25,0),FALSE)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K242" s="29">
        <f>HLOOKUP(REG_TRA_DEMANDS!K$3,'BY-Demands'!$J$5:$AK$14,MATCH($E242,'BY-Demands'!$I$5:$I$14,0),FALSE)*HLOOKUP(REG_TRA_DEMANDS!$F242,DEMANDS!$H$2:$CL$25,MATCH($E242,DEMANDS!$F$2:$F$25,0),FALSE)/HLOOKUP(2018,DEMANDS!$H$2:$CL$25,MATCH($E242,DEMANDS!$F$2:$F$25,0),FALSE)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L242" s="29">
        <f>HLOOKUP(REG_TRA_DEMANDS!L$3,'BY-Demands'!$J$5:$AK$14,MATCH($E242,'BY-Demands'!$I$5:$I$14,0),FALSE)*HLOOKUP(REG_TRA_DEMANDS!$F242,DEMANDS!$H$2:$CL$25,MATCH($E242,DEMANDS!$F$2:$F$25,0),FALSE)/HLOOKUP(2018,DEMANDS!$H$2:$CL$25,MATCH($E242,DEMANDS!$F$2:$F$25,0),FALSE)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M242" s="29">
        <f>HLOOKUP(REG_TRA_DEMANDS!M$3,'BY-Demands'!$J$5:$AK$14,MATCH($E242,'BY-Demands'!$I$5:$I$14,0),FALSE)*HLOOKUP(REG_TRA_DEMANDS!$F242,DEMANDS!$H$2:$CL$25,MATCH($E242,DEMANDS!$F$2:$F$25,0),FALSE)/HLOOKUP(2018,DEMANDS!$H$2:$CL$25,MATCH($E242,DEMANDS!$F$2:$F$25,0),FALSE)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N242" s="29">
        <f>HLOOKUP(REG_TRA_DEMANDS!N$3,'BY-Demands'!$J$5:$AK$14,MATCH($E242,'BY-Demands'!$I$5:$I$14,0),FALSE)*HLOOKUP(REG_TRA_DEMANDS!$F242,DEMANDS!$H$2:$CL$25,MATCH($E242,DEMANDS!$F$2:$F$25,0),FALSE)/HLOOKUP(2018,DEMANDS!$H$2:$CL$25,MATCH($E242,DEMANDS!$F$2:$F$25,0),FALSE)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O242" s="29">
        <f>HLOOKUP(REG_TRA_DEMANDS!O$3,'BY-Demands'!$J$5:$AK$14,MATCH($E242,'BY-Demands'!$I$5:$I$14,0),FALSE)*HLOOKUP(REG_TRA_DEMANDS!$F242,DEMANDS!$H$2:$CL$25,MATCH($E242,DEMANDS!$F$2:$F$25,0),FALSE)/HLOOKUP(2018,DEMANDS!$H$2:$CL$25,MATCH($E242,DEMANDS!$F$2:$F$25,0),FALSE)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P242" s="29">
        <f>HLOOKUP(REG_TRA_DEMANDS!P$3,'BY-Demands'!$J$5:$AK$14,MATCH($E242,'BY-Demands'!$I$5:$I$14,0),FALSE)*HLOOKUP(REG_TRA_DEMANDS!$F242,DEMANDS!$H$2:$CL$25,MATCH($E242,DEMANDS!$F$2:$F$25,0),FALSE)/HLOOKUP(2018,DEMANDS!$H$2:$CL$25,MATCH($E242,DEMANDS!$F$2:$F$25,0),FALSE)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Q242" s="29">
        <f>HLOOKUP(REG_TRA_DEMANDS!Q$3,'BY-Demands'!$J$5:$AK$14,MATCH($E242,'BY-Demands'!$I$5:$I$14,0),FALSE)*HLOOKUP(REG_TRA_DEMANDS!$F242,DEMANDS!$H$2:$CL$25,MATCH($E242,DEMANDS!$F$2:$F$25,0),FALSE)/HLOOKUP(2018,DEMANDS!$H$2:$CL$25,MATCH($E242,DEMANDS!$F$2:$F$25,0),FALSE)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R242" s="29">
        <f>HLOOKUP(REG_TRA_DEMANDS!R$3,'BY-Demands'!$J$5:$AK$14,MATCH($E242,'BY-Demands'!$I$5:$I$14,0),FALSE)*HLOOKUP(REG_TRA_DEMANDS!$F242,DEMANDS!$H$2:$CL$25,MATCH($E242,DEMANDS!$F$2:$F$25,0),FALSE)/HLOOKUP(2018,DEMANDS!$H$2:$CL$25,MATCH($E242,DEMANDS!$F$2:$F$25,0),FALSE)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S242" s="10">
        <f>HLOOKUP(REG_TRA_DEMANDS!S$3,'BY-Demands'!$J$5:$AK$14,MATCH($E242,'BY-Demands'!$I$5:$I$14,0),FALSE)*HLOOKUP(REG_TRA_DEMANDS!$F242,DEMANDS!$H$2:$CL$25,MATCH($E242,DEMANDS!$F$2:$F$25,0),FALSE)/HLOOKUP(2018,DEMANDS!$H$2:$CL$25,MATCH($E242,DEMANDS!$F$2:$F$25,0),FALSE)</f>
        <v>3.2624085062174806</v>
      </c>
      <c r="T242" s="10">
        <f>HLOOKUP(REG_TRA_DEMANDS!T$3,'BY-Demands'!$J$5:$AK$14,MATCH($E242,'BY-Demands'!$I$5:$I$14,0),FALSE)*HLOOKUP(REG_TRA_DEMANDS!$F242,DEMANDS!$H$2:$CL$25,MATCH($E242,DEMANDS!$F$2:$F$25,0),FALSE)/HLOOKUP(2018,DEMANDS!$H$2:$CL$25,MATCH($E242,DEMANDS!$F$2:$F$25,0),FALSE)</f>
        <v>3.0164845716495048</v>
      </c>
      <c r="U242" s="10">
        <f>HLOOKUP(REG_TRA_DEMANDS!U$3,'BY-Demands'!$J$5:$AK$14,MATCH($E242,'BY-Demands'!$I$5:$I$14,0),FALSE)*HLOOKUP(REG_TRA_DEMANDS!$F242,DEMANDS!$H$2:$CL$25,MATCH($E242,DEMANDS!$F$2:$F$25,0),FALSE)/HLOOKUP(2018,DEMANDS!$H$2:$CL$25,MATCH($E242,DEMANDS!$F$2:$F$25,0),FALSE)</f>
        <v>0.32872390882843394</v>
      </c>
      <c r="V242" s="1">
        <f>HLOOKUP(REG_TRA_DEMANDS!V$3,'BY-Demands'!$J$5:$AK$14,MATCH($E242,'BY-Demands'!$I$5:$I$14,0),FALSE)*HLOOKUP(REG_TRA_DEMANDS!$F242,DEMANDS!$H$2:$CL$25,MATCH($E242,DEMANDS!$F$2:$F$25,0),FALSE)/HLOOKUP(2018,DEMANDS!$H$2:$CL$25,MATCH($E242,DEMANDS!$F$2:$F$25,0),FALSE)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W242" s="1">
        <f>HLOOKUP(REG_TRA_DEMANDS!W$3,'BY-Demands'!$J$5:$AK$14,MATCH($E242,'BY-Demands'!$I$5:$I$14,0),FALSE)*HLOOKUP(REG_TRA_DEMANDS!$F242,DEMANDS!$H$2:$CL$25,MATCH($E242,DEMANDS!$F$2:$F$25,0),FALSE)/HLOOKUP(2018,DEMANDS!$H$2:$CL$25,MATCH($E242,DEMANDS!$F$2:$F$25,0),FALSE)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X242" s="1">
        <f>HLOOKUP(REG_TRA_DEMANDS!X$3,'BY-Demands'!$J$5:$AK$14,MATCH($E242,'BY-Demands'!$I$5:$I$14,0),FALSE)*HLOOKUP(REG_TRA_DEMANDS!$F242,DEMANDS!$H$2:$CL$25,MATCH($E242,DEMANDS!$F$2:$F$25,0),FALSE)/HLOOKUP(2018,DEMANDS!$H$2:$CL$25,MATCH($E242,DEMANDS!$F$2:$F$25,0),FALSE)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Y242" s="1">
        <f>HLOOKUP(REG_TRA_DEMANDS!Y$3,'BY-Demands'!$J$5:$AK$14,MATCH($E242,'BY-Demands'!$I$5:$I$14,0),FALSE)*HLOOKUP(REG_TRA_DEMANDS!$F242,DEMANDS!$H$2:$CL$25,MATCH($E242,DEMANDS!$F$2:$F$25,0),FALSE)/HLOOKUP(2018,DEMANDS!$H$2:$CL$25,MATCH($E242,DEMANDS!$F$2:$F$25,0),FALSE)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Z242" s="1">
        <f>HLOOKUP(REG_TRA_DEMANDS!Z$3,'BY-Demands'!$J$5:$AK$14,MATCH($E242,'BY-Demands'!$I$5:$I$14,0),FALSE)*HLOOKUP(REG_TRA_DEMANDS!$F242,DEMANDS!$H$2:$CL$25,MATCH($E242,DEMANDS!$F$2:$F$25,0),FALSE)/HLOOKUP(2018,DEMANDS!$H$2:$CL$25,MATCH($E242,DEMANDS!$F$2:$F$25,0),FALSE)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A242" s="10">
        <f>HLOOKUP(REG_TRA_DEMANDS!AA$3,'BY-Demands'!$J$5:$AK$14,MATCH($E242,'BY-Demands'!$I$5:$I$14,0),FALSE)*HLOOKUP(REG_TRA_DEMANDS!$F242,DEMANDS!$H$2:$CL$25,MATCH($E242,DEMANDS!$F$2:$F$25,0),FALSE)/HLOOKUP(2018,DEMANDS!$H$2:$CL$25,MATCH($E242,DEMANDS!$F$2:$F$25,0),FALSE)</f>
        <v>0.93847999818351169</v>
      </c>
      <c r="AB242" s="1">
        <f>HLOOKUP(REG_TRA_DEMANDS!AB$3,'BY-Demands'!$J$5:$AK$14,MATCH($E242,'BY-Demands'!$I$5:$I$14,0),FALSE)*HLOOKUP(REG_TRA_DEMANDS!$F242,DEMANDS!$H$2:$CL$25,MATCH($E242,DEMANDS!$F$2:$F$25,0),FALSE)/HLOOKUP(2018,DEMANDS!$H$2:$CL$25,MATCH($E242,DEMANDS!$F$2:$F$25,0),FALSE)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C242" s="1">
        <f>HLOOKUP(REG_TRA_DEMANDS!AC$3,'BY-Demands'!$J$5:$AK$14,MATCH($E242,'BY-Demands'!$I$5:$I$14,0),FALSE)*HLOOKUP(REG_TRA_DEMANDS!$F242,DEMANDS!$H$2:$CL$25,MATCH($E242,DEMANDS!$F$2:$F$25,0),FALSE)/HLOOKUP(2018,DEMANDS!$H$2:$CL$25,MATCH($E242,DEMANDS!$F$2:$F$25,0),FALSE)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D242" s="1">
        <f>HLOOKUP(REG_TRA_DEMANDS!AD$3,'BY-Demands'!$J$5:$AK$14,MATCH($E242,'BY-Demands'!$I$5:$I$14,0),FALSE)*HLOOKUP(REG_TRA_DEMANDS!$F242,DEMANDS!$H$2:$CL$25,MATCH($E242,DEMANDS!$F$2:$F$25,0),FALSE)/HLOOKUP(2018,DEMANDS!$H$2:$CL$25,MATCH($E242,DEMANDS!$F$2:$F$25,0),FALSE)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E242" s="1">
        <f>HLOOKUP(REG_TRA_DEMANDS!AE$3,'BY-Demands'!$J$5:$AK$14,MATCH($E242,'BY-Demands'!$I$5:$I$14,0),FALSE)*HLOOKUP(REG_TRA_DEMANDS!$F242,DEMANDS!$H$2:$CL$25,MATCH($E242,DEMANDS!$F$2:$F$25,0),FALSE)/HLOOKUP(2018,DEMANDS!$H$2:$CL$25,MATCH($E242,DEMANDS!$F$2:$F$25,0),FALSE)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F242" s="1">
        <f>HLOOKUP(REG_TRA_DEMANDS!AF$3,'BY-Demands'!$J$5:$AK$14,MATCH($E242,'BY-Demands'!$I$5:$I$14,0),FALSE)*HLOOKUP(REG_TRA_DEMANDS!$F242,DEMANDS!$H$2:$CL$25,MATCH($E242,DEMANDS!$F$2:$F$25,0),FALSE)/HLOOKUP(2018,DEMANDS!$H$2:$CL$25,MATCH($E242,DEMANDS!$F$2:$F$25,0),FALSE)</f>
        <v>0</v>
      </c>
    </row>
    <row r="243" spans="4:32" x14ac:dyDescent="0.25">
      <c r="D243" s="1" t="s">
        <v>8</v>
      </c>
      <c r="E243" s="1" t="str">
        <f>DEMANDS!$F$25</f>
        <v>TAVIINT</v>
      </c>
      <c r="F243" s="1">
        <v>2055</v>
      </c>
      <c r="G243" s="1">
        <f>HLOOKUP(REG_TRA_DEMANDS!G$3,'BY-Demands'!$J$5:$AK$14,MATCH($E243,'BY-Demands'!$I$5:$I$14,0),FALSE)*HLOOKUP(REG_TRA_DEMANDS!$F243,DEMANDS!$H$2:$CL$25,MATCH($E243,DEMANDS!$F$2:$F$25,0),FALSE)/HLOOKUP(2018,DEMANDS!$H$2:$CL$25,MATCH($E243,DEMANDS!$F$2:$F$25,0),FALSE)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H243" s="10">
        <f>HLOOKUP(REG_TRA_DEMANDS!H$3,'BY-Demands'!$J$5:$AK$14,MATCH($E243,'BY-Demands'!$I$5:$I$14,0),FALSE)*HLOOKUP(REG_TRA_DEMANDS!$F243,DEMANDS!$H$2:$CL$25,MATCH($E243,DEMANDS!$F$2:$F$25,0),FALSE)/HLOOKUP(2018,DEMANDS!$H$2:$CL$25,MATCH($E243,DEMANDS!$F$2:$F$25,0),FALSE)</f>
        <v>56.702161475105306</v>
      </c>
      <c r="I243" s="29">
        <f>HLOOKUP(REG_TRA_DEMANDS!I$3,'BY-Demands'!$J$5:$AK$14,MATCH($E243,'BY-Demands'!$I$5:$I$14,0),FALSE)*HLOOKUP(REG_TRA_DEMANDS!$F243,DEMANDS!$H$2:$CL$25,MATCH($E243,DEMANDS!$F$2:$F$25,0),FALSE)/HLOOKUP(2018,DEMANDS!$H$2:$CL$25,MATCH($E243,DEMANDS!$F$2:$F$25,0),FALSE)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J243" s="29">
        <f>HLOOKUP(REG_TRA_DEMANDS!J$3,'BY-Demands'!$J$5:$AK$14,MATCH($E243,'BY-Demands'!$I$5:$I$14,0),FALSE)*HLOOKUP(REG_TRA_DEMANDS!$F243,DEMANDS!$H$2:$CL$25,MATCH($E243,DEMANDS!$F$2:$F$25,0),FALSE)/HLOOKUP(2018,DEMANDS!$H$2:$CL$25,MATCH($E243,DEMANDS!$F$2:$F$25,0),FALSE)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K243" s="29">
        <f>HLOOKUP(REG_TRA_DEMANDS!K$3,'BY-Demands'!$J$5:$AK$14,MATCH($E243,'BY-Demands'!$I$5:$I$14,0),FALSE)*HLOOKUP(REG_TRA_DEMANDS!$F243,DEMANDS!$H$2:$CL$25,MATCH($E243,DEMANDS!$F$2:$F$25,0),FALSE)/HLOOKUP(2018,DEMANDS!$H$2:$CL$25,MATCH($E243,DEMANDS!$F$2:$F$25,0),FALSE)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L243" s="29">
        <f>HLOOKUP(REG_TRA_DEMANDS!L$3,'BY-Demands'!$J$5:$AK$14,MATCH($E243,'BY-Demands'!$I$5:$I$14,0),FALSE)*HLOOKUP(REG_TRA_DEMANDS!$F243,DEMANDS!$H$2:$CL$25,MATCH($E243,DEMANDS!$F$2:$F$25,0),FALSE)/HLOOKUP(2018,DEMANDS!$H$2:$CL$25,MATCH($E243,DEMANDS!$F$2:$F$25,0),FALSE)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M243" s="29">
        <f>HLOOKUP(REG_TRA_DEMANDS!M$3,'BY-Demands'!$J$5:$AK$14,MATCH($E243,'BY-Demands'!$I$5:$I$14,0),FALSE)*HLOOKUP(REG_TRA_DEMANDS!$F243,DEMANDS!$H$2:$CL$25,MATCH($E243,DEMANDS!$F$2:$F$25,0),FALSE)/HLOOKUP(2018,DEMANDS!$H$2:$CL$25,MATCH($E243,DEMANDS!$F$2:$F$25,0),FALSE)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N243" s="29">
        <f>HLOOKUP(REG_TRA_DEMANDS!N$3,'BY-Demands'!$J$5:$AK$14,MATCH($E243,'BY-Demands'!$I$5:$I$14,0),FALSE)*HLOOKUP(REG_TRA_DEMANDS!$F243,DEMANDS!$H$2:$CL$25,MATCH($E243,DEMANDS!$F$2:$F$25,0),FALSE)/HLOOKUP(2018,DEMANDS!$H$2:$CL$25,MATCH($E243,DEMANDS!$F$2:$F$25,0),FALSE)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O243" s="29">
        <f>HLOOKUP(REG_TRA_DEMANDS!O$3,'BY-Demands'!$J$5:$AK$14,MATCH($E243,'BY-Demands'!$I$5:$I$14,0),FALSE)*HLOOKUP(REG_TRA_DEMANDS!$F243,DEMANDS!$H$2:$CL$25,MATCH($E243,DEMANDS!$F$2:$F$25,0),FALSE)/HLOOKUP(2018,DEMANDS!$H$2:$CL$25,MATCH($E243,DEMANDS!$F$2:$F$25,0),FALSE)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P243" s="29">
        <f>HLOOKUP(REG_TRA_DEMANDS!P$3,'BY-Demands'!$J$5:$AK$14,MATCH($E243,'BY-Demands'!$I$5:$I$14,0),FALSE)*HLOOKUP(REG_TRA_DEMANDS!$F243,DEMANDS!$H$2:$CL$25,MATCH($E243,DEMANDS!$F$2:$F$25,0),FALSE)/HLOOKUP(2018,DEMANDS!$H$2:$CL$25,MATCH($E243,DEMANDS!$F$2:$F$25,0),FALSE)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Q243" s="29">
        <f>HLOOKUP(REG_TRA_DEMANDS!Q$3,'BY-Demands'!$J$5:$AK$14,MATCH($E243,'BY-Demands'!$I$5:$I$14,0),FALSE)*HLOOKUP(REG_TRA_DEMANDS!$F243,DEMANDS!$H$2:$CL$25,MATCH($E243,DEMANDS!$F$2:$F$25,0),FALSE)/HLOOKUP(2018,DEMANDS!$H$2:$CL$25,MATCH($E243,DEMANDS!$F$2:$F$25,0),FALSE)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R243" s="29">
        <f>HLOOKUP(REG_TRA_DEMANDS!R$3,'BY-Demands'!$J$5:$AK$14,MATCH($E243,'BY-Demands'!$I$5:$I$14,0),FALSE)*HLOOKUP(REG_TRA_DEMANDS!$F243,DEMANDS!$H$2:$CL$25,MATCH($E243,DEMANDS!$F$2:$F$25,0),FALSE)/HLOOKUP(2018,DEMANDS!$H$2:$CL$25,MATCH($E243,DEMANDS!$F$2:$F$25,0),FALSE)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S243" s="10">
        <f>HLOOKUP(REG_TRA_DEMANDS!S$3,'BY-Demands'!$J$5:$AK$14,MATCH($E243,'BY-Demands'!$I$5:$I$14,0),FALSE)*HLOOKUP(REG_TRA_DEMANDS!$F243,DEMANDS!$H$2:$CL$25,MATCH($E243,DEMANDS!$F$2:$F$25,0),FALSE)/HLOOKUP(2018,DEMANDS!$H$2:$CL$25,MATCH($E243,DEMANDS!$F$2:$F$25,0),FALSE)</f>
        <v>3.3573988955813094</v>
      </c>
      <c r="T243" s="10">
        <f>HLOOKUP(REG_TRA_DEMANDS!T$3,'BY-Demands'!$J$5:$AK$14,MATCH($E243,'BY-Demands'!$I$5:$I$14,0),FALSE)*HLOOKUP(REG_TRA_DEMANDS!$F243,DEMANDS!$H$2:$CL$25,MATCH($E243,DEMANDS!$F$2:$F$25,0),FALSE)/HLOOKUP(2018,DEMANDS!$H$2:$CL$25,MATCH($E243,DEMANDS!$F$2:$F$25,0),FALSE)</f>
        <v>3.1043144811856314</v>
      </c>
      <c r="U243" s="10">
        <f>HLOOKUP(REG_TRA_DEMANDS!U$3,'BY-Demands'!$J$5:$AK$14,MATCH($E243,'BY-Demands'!$I$5:$I$14,0),FALSE)*HLOOKUP(REG_TRA_DEMANDS!$F243,DEMANDS!$H$2:$CL$25,MATCH($E243,DEMANDS!$F$2:$F$25,0),FALSE)/HLOOKUP(2018,DEMANDS!$H$2:$CL$25,MATCH($E243,DEMANDS!$F$2:$F$25,0),FALSE)</f>
        <v>0.33829524608840711</v>
      </c>
      <c r="V243" s="1">
        <f>HLOOKUP(REG_TRA_DEMANDS!V$3,'BY-Demands'!$J$5:$AK$14,MATCH($E243,'BY-Demands'!$I$5:$I$14,0),FALSE)*HLOOKUP(REG_TRA_DEMANDS!$F243,DEMANDS!$H$2:$CL$25,MATCH($E243,DEMANDS!$F$2:$F$25,0),FALSE)/HLOOKUP(2018,DEMANDS!$H$2:$CL$25,MATCH($E243,DEMANDS!$F$2:$F$25,0),FALSE)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W243" s="1">
        <f>HLOOKUP(REG_TRA_DEMANDS!W$3,'BY-Demands'!$J$5:$AK$14,MATCH($E243,'BY-Demands'!$I$5:$I$14,0),FALSE)*HLOOKUP(REG_TRA_DEMANDS!$F243,DEMANDS!$H$2:$CL$25,MATCH($E243,DEMANDS!$F$2:$F$25,0),FALSE)/HLOOKUP(2018,DEMANDS!$H$2:$CL$25,MATCH($E243,DEMANDS!$F$2:$F$25,0),FALSE)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X243" s="1">
        <f>HLOOKUP(REG_TRA_DEMANDS!X$3,'BY-Demands'!$J$5:$AK$14,MATCH($E243,'BY-Demands'!$I$5:$I$14,0),FALSE)*HLOOKUP(REG_TRA_DEMANDS!$F243,DEMANDS!$H$2:$CL$25,MATCH($E243,DEMANDS!$F$2:$F$25,0),FALSE)/HLOOKUP(2018,DEMANDS!$H$2:$CL$25,MATCH($E243,DEMANDS!$F$2:$F$25,0),FALSE)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Y243" s="1">
        <f>HLOOKUP(REG_TRA_DEMANDS!Y$3,'BY-Demands'!$J$5:$AK$14,MATCH($E243,'BY-Demands'!$I$5:$I$14,0),FALSE)*HLOOKUP(REG_TRA_DEMANDS!$F243,DEMANDS!$H$2:$CL$25,MATCH($E243,DEMANDS!$F$2:$F$25,0),FALSE)/HLOOKUP(2018,DEMANDS!$H$2:$CL$25,MATCH($E243,DEMANDS!$F$2:$F$25,0),FALSE)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Z243" s="1">
        <f>HLOOKUP(REG_TRA_DEMANDS!Z$3,'BY-Demands'!$J$5:$AK$14,MATCH($E243,'BY-Demands'!$I$5:$I$14,0),FALSE)*HLOOKUP(REG_TRA_DEMANDS!$F243,DEMANDS!$H$2:$CL$25,MATCH($E243,DEMANDS!$F$2:$F$25,0),FALSE)/HLOOKUP(2018,DEMANDS!$H$2:$CL$25,MATCH($E243,DEMANDS!$F$2:$F$25,0),FALSE)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A243" s="10">
        <f>HLOOKUP(REG_TRA_DEMANDS!AA$3,'BY-Demands'!$J$5:$AK$14,MATCH($E243,'BY-Demands'!$I$5:$I$14,0),FALSE)*HLOOKUP(REG_TRA_DEMANDS!$F243,DEMANDS!$H$2:$CL$25,MATCH($E243,DEMANDS!$F$2:$F$25,0),FALSE)/HLOOKUP(2018,DEMANDS!$H$2:$CL$25,MATCH($E243,DEMANDS!$F$2:$F$25,0),FALSE)</f>
        <v>0.96580538685501671</v>
      </c>
      <c r="AB243" s="1">
        <f>HLOOKUP(REG_TRA_DEMANDS!AB$3,'BY-Demands'!$J$5:$AK$14,MATCH($E243,'BY-Demands'!$I$5:$I$14,0),FALSE)*HLOOKUP(REG_TRA_DEMANDS!$F243,DEMANDS!$H$2:$CL$25,MATCH($E243,DEMANDS!$F$2:$F$25,0),FALSE)/HLOOKUP(2018,DEMANDS!$H$2:$CL$25,MATCH($E243,DEMANDS!$F$2:$F$25,0),FALSE)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C243" s="1">
        <f>HLOOKUP(REG_TRA_DEMANDS!AC$3,'BY-Demands'!$J$5:$AK$14,MATCH($E243,'BY-Demands'!$I$5:$I$14,0),FALSE)*HLOOKUP(REG_TRA_DEMANDS!$F243,DEMANDS!$H$2:$CL$25,MATCH($E243,DEMANDS!$F$2:$F$25,0),FALSE)/HLOOKUP(2018,DEMANDS!$H$2:$CL$25,MATCH($E243,DEMANDS!$F$2:$F$25,0),FALSE)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D243" s="1">
        <f>HLOOKUP(REG_TRA_DEMANDS!AD$3,'BY-Demands'!$J$5:$AK$14,MATCH($E243,'BY-Demands'!$I$5:$I$14,0),FALSE)*HLOOKUP(REG_TRA_DEMANDS!$F243,DEMANDS!$H$2:$CL$25,MATCH($E243,DEMANDS!$F$2:$F$25,0),FALSE)/HLOOKUP(2018,DEMANDS!$H$2:$CL$25,MATCH($E243,DEMANDS!$F$2:$F$25,0),FALSE)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E243" s="1">
        <f>HLOOKUP(REG_TRA_DEMANDS!AE$3,'BY-Demands'!$J$5:$AK$14,MATCH($E243,'BY-Demands'!$I$5:$I$14,0),FALSE)*HLOOKUP(REG_TRA_DEMANDS!$F243,DEMANDS!$H$2:$CL$25,MATCH($E243,DEMANDS!$F$2:$F$25,0),FALSE)/HLOOKUP(2018,DEMANDS!$H$2:$CL$25,MATCH($E243,DEMANDS!$F$2:$F$25,0),FALSE)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F243" s="1">
        <f>HLOOKUP(REG_TRA_DEMANDS!AF$3,'BY-Demands'!$J$5:$AK$14,MATCH($E243,'BY-Demands'!$I$5:$I$14,0),FALSE)*HLOOKUP(REG_TRA_DEMANDS!$F243,DEMANDS!$H$2:$CL$25,MATCH($E243,DEMANDS!$F$2:$F$25,0),FALSE)/HLOOKUP(2018,DEMANDS!$H$2:$CL$25,MATCH($E243,DEMANDS!$F$2:$F$25,0),FALSE)</f>
        <v>0</v>
      </c>
    </row>
    <row r="244" spans="4:32" x14ac:dyDescent="0.25">
      <c r="D244" s="1" t="s">
        <v>8</v>
      </c>
      <c r="E244" s="1" t="str">
        <f>DEMANDS!$F$25</f>
        <v>TAVIINT</v>
      </c>
      <c r="F244" s="1">
        <v>2060</v>
      </c>
      <c r="G244" s="1">
        <f>HLOOKUP(REG_TRA_DEMANDS!G$3,'BY-Demands'!$J$5:$AK$14,MATCH($E244,'BY-Demands'!$I$5:$I$14,0),FALSE)*HLOOKUP(REG_TRA_DEMANDS!$F244,DEMANDS!$H$2:$CL$25,MATCH($E244,DEMANDS!$F$2:$F$25,0),FALSE)/HLOOKUP(2018,DEMANDS!$H$2:$CL$25,MATCH($E244,DEMANDS!$F$2:$F$25,0),FALSE)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H244" s="10">
        <f>HLOOKUP(REG_TRA_DEMANDS!H$3,'BY-Demands'!$J$5:$AK$14,MATCH($E244,'BY-Demands'!$I$5:$I$14,0),FALSE)*HLOOKUP(REG_TRA_DEMANDS!$F244,DEMANDS!$H$2:$CL$25,MATCH($E244,DEMANDS!$F$2:$F$25,0),FALSE)/HLOOKUP(2018,DEMANDS!$H$2:$CL$25,MATCH($E244,DEMANDS!$F$2:$F$25,0),FALSE)</f>
        <v>58.152272893920077</v>
      </c>
      <c r="I244" s="29">
        <f>HLOOKUP(REG_TRA_DEMANDS!I$3,'BY-Demands'!$J$5:$AK$14,MATCH($E244,'BY-Demands'!$I$5:$I$14,0),FALSE)*HLOOKUP(REG_TRA_DEMANDS!$F244,DEMANDS!$H$2:$CL$25,MATCH($E244,DEMANDS!$F$2:$F$25,0),FALSE)/HLOOKUP(2018,DEMANDS!$H$2:$CL$25,MATCH($E244,DEMANDS!$F$2:$F$25,0),FALSE)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J244" s="29">
        <f>HLOOKUP(REG_TRA_DEMANDS!J$3,'BY-Demands'!$J$5:$AK$14,MATCH($E244,'BY-Demands'!$I$5:$I$14,0),FALSE)*HLOOKUP(REG_TRA_DEMANDS!$F244,DEMANDS!$H$2:$CL$25,MATCH($E244,DEMANDS!$F$2:$F$25,0),FALSE)/HLOOKUP(2018,DEMANDS!$H$2:$CL$25,MATCH($E244,DEMANDS!$F$2:$F$25,0),FALSE)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K244" s="29">
        <f>HLOOKUP(REG_TRA_DEMANDS!K$3,'BY-Demands'!$J$5:$AK$14,MATCH($E244,'BY-Demands'!$I$5:$I$14,0),FALSE)*HLOOKUP(REG_TRA_DEMANDS!$F244,DEMANDS!$H$2:$CL$25,MATCH($E244,DEMANDS!$F$2:$F$25,0),FALSE)/HLOOKUP(2018,DEMANDS!$H$2:$CL$25,MATCH($E244,DEMANDS!$F$2:$F$25,0),FALSE)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L244" s="29">
        <f>HLOOKUP(REG_TRA_DEMANDS!L$3,'BY-Demands'!$J$5:$AK$14,MATCH($E244,'BY-Demands'!$I$5:$I$14,0),FALSE)*HLOOKUP(REG_TRA_DEMANDS!$F244,DEMANDS!$H$2:$CL$25,MATCH($E244,DEMANDS!$F$2:$F$25,0),FALSE)/HLOOKUP(2018,DEMANDS!$H$2:$CL$25,MATCH($E244,DEMANDS!$F$2:$F$25,0),FALSE)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M244" s="29">
        <f>HLOOKUP(REG_TRA_DEMANDS!M$3,'BY-Demands'!$J$5:$AK$14,MATCH($E244,'BY-Demands'!$I$5:$I$14,0),FALSE)*HLOOKUP(REG_TRA_DEMANDS!$F244,DEMANDS!$H$2:$CL$25,MATCH($E244,DEMANDS!$F$2:$F$25,0),FALSE)/HLOOKUP(2018,DEMANDS!$H$2:$CL$25,MATCH($E244,DEMANDS!$F$2:$F$25,0),FALSE)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N244" s="29">
        <f>HLOOKUP(REG_TRA_DEMANDS!N$3,'BY-Demands'!$J$5:$AK$14,MATCH($E244,'BY-Demands'!$I$5:$I$14,0),FALSE)*HLOOKUP(REG_TRA_DEMANDS!$F244,DEMANDS!$H$2:$CL$25,MATCH($E244,DEMANDS!$F$2:$F$25,0),FALSE)/HLOOKUP(2018,DEMANDS!$H$2:$CL$25,MATCH($E244,DEMANDS!$F$2:$F$25,0),FALSE)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O244" s="29">
        <f>HLOOKUP(REG_TRA_DEMANDS!O$3,'BY-Demands'!$J$5:$AK$14,MATCH($E244,'BY-Demands'!$I$5:$I$14,0),FALSE)*HLOOKUP(REG_TRA_DEMANDS!$F244,DEMANDS!$H$2:$CL$25,MATCH($E244,DEMANDS!$F$2:$F$25,0),FALSE)/HLOOKUP(2018,DEMANDS!$H$2:$CL$25,MATCH($E244,DEMANDS!$F$2:$F$25,0),FALSE)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P244" s="29">
        <f>HLOOKUP(REG_TRA_DEMANDS!P$3,'BY-Demands'!$J$5:$AK$14,MATCH($E244,'BY-Demands'!$I$5:$I$14,0),FALSE)*HLOOKUP(REG_TRA_DEMANDS!$F244,DEMANDS!$H$2:$CL$25,MATCH($E244,DEMANDS!$F$2:$F$25,0),FALSE)/HLOOKUP(2018,DEMANDS!$H$2:$CL$25,MATCH($E244,DEMANDS!$F$2:$F$25,0),FALSE)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Q244" s="29">
        <f>HLOOKUP(REG_TRA_DEMANDS!Q$3,'BY-Demands'!$J$5:$AK$14,MATCH($E244,'BY-Demands'!$I$5:$I$14,0),FALSE)*HLOOKUP(REG_TRA_DEMANDS!$F244,DEMANDS!$H$2:$CL$25,MATCH($E244,DEMANDS!$F$2:$F$25,0),FALSE)/HLOOKUP(2018,DEMANDS!$H$2:$CL$25,MATCH($E244,DEMANDS!$F$2:$F$25,0),FALSE)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R244" s="29">
        <f>HLOOKUP(REG_TRA_DEMANDS!R$3,'BY-Demands'!$J$5:$AK$14,MATCH($E244,'BY-Demands'!$I$5:$I$14,0),FALSE)*HLOOKUP(REG_TRA_DEMANDS!$F244,DEMANDS!$H$2:$CL$25,MATCH($E244,DEMANDS!$F$2:$F$25,0),FALSE)/HLOOKUP(2018,DEMANDS!$H$2:$CL$25,MATCH($E244,DEMANDS!$F$2:$F$25,0),FALSE)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S244" s="10">
        <f>HLOOKUP(REG_TRA_DEMANDS!S$3,'BY-Demands'!$J$5:$AK$14,MATCH($E244,'BY-Demands'!$I$5:$I$14,0),FALSE)*HLOOKUP(REG_TRA_DEMANDS!$F244,DEMANDS!$H$2:$CL$25,MATCH($E244,DEMANDS!$F$2:$F$25,0),FALSE)/HLOOKUP(2018,DEMANDS!$H$2:$CL$25,MATCH($E244,DEMANDS!$F$2:$F$25,0),FALSE)</f>
        <v>3.4432616272540009</v>
      </c>
      <c r="T244" s="10">
        <f>HLOOKUP(REG_TRA_DEMANDS!T$3,'BY-Demands'!$J$5:$AK$14,MATCH($E244,'BY-Demands'!$I$5:$I$14,0),FALSE)*HLOOKUP(REG_TRA_DEMANDS!$F244,DEMANDS!$H$2:$CL$25,MATCH($E244,DEMANDS!$F$2:$F$25,0),FALSE)/HLOOKUP(2018,DEMANDS!$H$2:$CL$25,MATCH($E244,DEMANDS!$F$2:$F$25,0),FALSE)</f>
        <v>3.1837047858874326</v>
      </c>
      <c r="U244" s="10">
        <f>HLOOKUP(REG_TRA_DEMANDS!U$3,'BY-Demands'!$J$5:$AK$14,MATCH($E244,'BY-Demands'!$I$5:$I$14,0),FALSE)*HLOOKUP(REG_TRA_DEMANDS!$F244,DEMANDS!$H$2:$CL$25,MATCH($E244,DEMANDS!$F$2:$F$25,0),FALSE)/HLOOKUP(2018,DEMANDS!$H$2:$CL$25,MATCH($E244,DEMANDS!$F$2:$F$25,0),FALSE)</f>
        <v>0.34694687040962341</v>
      </c>
      <c r="V244" s="1">
        <f>HLOOKUP(REG_TRA_DEMANDS!V$3,'BY-Demands'!$J$5:$AK$14,MATCH($E244,'BY-Demands'!$I$5:$I$14,0),FALSE)*HLOOKUP(REG_TRA_DEMANDS!$F244,DEMANDS!$H$2:$CL$25,MATCH($E244,DEMANDS!$F$2:$F$25,0),FALSE)/HLOOKUP(2018,DEMANDS!$H$2:$CL$25,MATCH($E244,DEMANDS!$F$2:$F$25,0),FALSE)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W244" s="1">
        <f>HLOOKUP(REG_TRA_DEMANDS!W$3,'BY-Demands'!$J$5:$AK$14,MATCH($E244,'BY-Demands'!$I$5:$I$14,0),FALSE)*HLOOKUP(REG_TRA_DEMANDS!$F244,DEMANDS!$H$2:$CL$25,MATCH($E244,DEMANDS!$F$2:$F$25,0),FALSE)/HLOOKUP(2018,DEMANDS!$H$2:$CL$25,MATCH($E244,DEMANDS!$F$2:$F$25,0),FALSE)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X244" s="1">
        <f>HLOOKUP(REG_TRA_DEMANDS!X$3,'BY-Demands'!$J$5:$AK$14,MATCH($E244,'BY-Demands'!$I$5:$I$14,0),FALSE)*HLOOKUP(REG_TRA_DEMANDS!$F244,DEMANDS!$H$2:$CL$25,MATCH($E244,DEMANDS!$F$2:$F$25,0),FALSE)/HLOOKUP(2018,DEMANDS!$H$2:$CL$25,MATCH($E244,DEMANDS!$F$2:$F$25,0),FALSE)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Y244" s="1">
        <f>HLOOKUP(REG_TRA_DEMANDS!Y$3,'BY-Demands'!$J$5:$AK$14,MATCH($E244,'BY-Demands'!$I$5:$I$14,0),FALSE)*HLOOKUP(REG_TRA_DEMANDS!$F244,DEMANDS!$H$2:$CL$25,MATCH($E244,DEMANDS!$F$2:$F$25,0),FALSE)/HLOOKUP(2018,DEMANDS!$H$2:$CL$25,MATCH($E244,DEMANDS!$F$2:$F$25,0),FALSE)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Z244" s="1">
        <f>HLOOKUP(REG_TRA_DEMANDS!Z$3,'BY-Demands'!$J$5:$AK$14,MATCH($E244,'BY-Demands'!$I$5:$I$14,0),FALSE)*HLOOKUP(REG_TRA_DEMANDS!$F244,DEMANDS!$H$2:$CL$25,MATCH($E244,DEMANDS!$F$2:$F$25,0),FALSE)/HLOOKUP(2018,DEMANDS!$H$2:$CL$25,MATCH($E244,DEMANDS!$F$2:$F$25,0),FALSE)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A244" s="10">
        <f>HLOOKUP(REG_TRA_DEMANDS!AA$3,'BY-Demands'!$J$5:$AK$14,MATCH($E244,'BY-Demands'!$I$5:$I$14,0),FALSE)*HLOOKUP(REG_TRA_DEMANDS!$F244,DEMANDS!$H$2:$CL$25,MATCH($E244,DEMANDS!$F$2:$F$25,0),FALSE)/HLOOKUP(2018,DEMANDS!$H$2:$CL$25,MATCH($E244,DEMANDS!$F$2:$F$25,0),FALSE)</f>
        <v>0.99050506996050425</v>
      </c>
      <c r="AB244" s="1">
        <f>HLOOKUP(REG_TRA_DEMANDS!AB$3,'BY-Demands'!$J$5:$AK$14,MATCH($E244,'BY-Demands'!$I$5:$I$14,0),FALSE)*HLOOKUP(REG_TRA_DEMANDS!$F244,DEMANDS!$H$2:$CL$25,MATCH($E244,DEMANDS!$F$2:$F$25,0),FALSE)/HLOOKUP(2018,DEMANDS!$H$2:$CL$25,MATCH($E244,DEMANDS!$F$2:$F$25,0),FALSE)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C244" s="1">
        <f>HLOOKUP(REG_TRA_DEMANDS!AC$3,'BY-Demands'!$J$5:$AK$14,MATCH($E244,'BY-Demands'!$I$5:$I$14,0),FALSE)*HLOOKUP(REG_TRA_DEMANDS!$F244,DEMANDS!$H$2:$CL$25,MATCH($E244,DEMANDS!$F$2:$F$25,0),FALSE)/HLOOKUP(2018,DEMANDS!$H$2:$CL$25,MATCH($E244,DEMANDS!$F$2:$F$25,0),FALSE)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D244" s="1">
        <f>HLOOKUP(REG_TRA_DEMANDS!AD$3,'BY-Demands'!$J$5:$AK$14,MATCH($E244,'BY-Demands'!$I$5:$I$14,0),FALSE)*HLOOKUP(REG_TRA_DEMANDS!$F244,DEMANDS!$H$2:$CL$25,MATCH($E244,DEMANDS!$F$2:$F$25,0),FALSE)/HLOOKUP(2018,DEMANDS!$H$2:$CL$25,MATCH($E244,DEMANDS!$F$2:$F$25,0),FALSE)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E244" s="1">
        <f>HLOOKUP(REG_TRA_DEMANDS!AE$3,'BY-Demands'!$J$5:$AK$14,MATCH($E244,'BY-Demands'!$I$5:$I$14,0),FALSE)*HLOOKUP(REG_TRA_DEMANDS!$F244,DEMANDS!$H$2:$CL$25,MATCH($E244,DEMANDS!$F$2:$F$25,0),FALSE)/HLOOKUP(2018,DEMANDS!$H$2:$CL$25,MATCH($E244,DEMANDS!$F$2:$F$25,0),FALSE)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F244" s="1">
        <f>HLOOKUP(REG_TRA_DEMANDS!AF$3,'BY-Demands'!$J$5:$AK$14,MATCH($E244,'BY-Demands'!$I$5:$I$14,0),FALSE)*HLOOKUP(REG_TRA_DEMANDS!$F244,DEMANDS!$H$2:$CL$25,MATCH($E244,DEMANDS!$F$2:$F$25,0),FALSE)/HLOOKUP(2018,DEMANDS!$H$2:$CL$25,MATCH($E244,DEMANDS!$F$2:$F$25,0),FALSE)</f>
        <v>0</v>
      </c>
    </row>
    <row r="245" spans="4:32" x14ac:dyDescent="0.25">
      <c r="D245" s="1" t="s">
        <v>8</v>
      </c>
      <c r="E245" s="1" t="str">
        <f>DEMANDS!$F$25</f>
        <v>TAVIINT</v>
      </c>
      <c r="F245" s="1">
        <v>2065</v>
      </c>
      <c r="G245" s="1">
        <f>HLOOKUP(REG_TRA_DEMANDS!G$3,'BY-Demands'!$J$5:$AK$14,MATCH($E245,'BY-Demands'!$I$5:$I$14,0),FALSE)*HLOOKUP(REG_TRA_DEMANDS!$F245,DEMANDS!$H$2:$CL$25,MATCH($E245,DEMANDS!$F$2:$F$25,0),FALSE)/HLOOKUP(2018,DEMANDS!$H$2:$CL$25,MATCH($E245,DEMANDS!$F$2:$F$25,0),FALSE)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H245" s="10">
        <f>HLOOKUP(REG_TRA_DEMANDS!H$3,'BY-Demands'!$J$5:$AK$14,MATCH($E245,'BY-Demands'!$I$5:$I$14,0),FALSE)*HLOOKUP(REG_TRA_DEMANDS!$F245,DEMANDS!$H$2:$CL$25,MATCH($E245,DEMANDS!$F$2:$F$25,0),FALSE)/HLOOKUP(2018,DEMANDS!$H$2:$CL$25,MATCH($E245,DEMANDS!$F$2:$F$25,0),FALSE)</f>
        <v>59.463042626909036</v>
      </c>
      <c r="I245" s="29">
        <f>HLOOKUP(REG_TRA_DEMANDS!I$3,'BY-Demands'!$J$5:$AK$14,MATCH($E245,'BY-Demands'!$I$5:$I$14,0),FALSE)*HLOOKUP(REG_TRA_DEMANDS!$F245,DEMANDS!$H$2:$CL$25,MATCH($E245,DEMANDS!$F$2:$F$25,0),FALSE)/HLOOKUP(2018,DEMANDS!$H$2:$CL$25,MATCH($E245,DEMANDS!$F$2:$F$25,0),FALSE)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J245" s="29">
        <f>HLOOKUP(REG_TRA_DEMANDS!J$3,'BY-Demands'!$J$5:$AK$14,MATCH($E245,'BY-Demands'!$I$5:$I$14,0),FALSE)*HLOOKUP(REG_TRA_DEMANDS!$F245,DEMANDS!$H$2:$CL$25,MATCH($E245,DEMANDS!$F$2:$F$25,0),FALSE)/HLOOKUP(2018,DEMANDS!$H$2:$CL$25,MATCH($E245,DEMANDS!$F$2:$F$25,0),FALSE)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K245" s="29">
        <f>HLOOKUP(REG_TRA_DEMANDS!K$3,'BY-Demands'!$J$5:$AK$14,MATCH($E245,'BY-Demands'!$I$5:$I$14,0),FALSE)*HLOOKUP(REG_TRA_DEMANDS!$F245,DEMANDS!$H$2:$CL$25,MATCH($E245,DEMANDS!$F$2:$F$25,0),FALSE)/HLOOKUP(2018,DEMANDS!$H$2:$CL$25,MATCH($E245,DEMANDS!$F$2:$F$25,0),FALSE)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L245" s="29">
        <f>HLOOKUP(REG_TRA_DEMANDS!L$3,'BY-Demands'!$J$5:$AK$14,MATCH($E245,'BY-Demands'!$I$5:$I$14,0),FALSE)*HLOOKUP(REG_TRA_DEMANDS!$F245,DEMANDS!$H$2:$CL$25,MATCH($E245,DEMANDS!$F$2:$F$25,0),FALSE)/HLOOKUP(2018,DEMANDS!$H$2:$CL$25,MATCH($E245,DEMANDS!$F$2:$F$25,0),FALSE)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M245" s="29">
        <f>HLOOKUP(REG_TRA_DEMANDS!M$3,'BY-Demands'!$J$5:$AK$14,MATCH($E245,'BY-Demands'!$I$5:$I$14,0),FALSE)*HLOOKUP(REG_TRA_DEMANDS!$F245,DEMANDS!$H$2:$CL$25,MATCH($E245,DEMANDS!$F$2:$F$25,0),FALSE)/HLOOKUP(2018,DEMANDS!$H$2:$CL$25,MATCH($E245,DEMANDS!$F$2:$F$25,0),FALSE)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N245" s="29">
        <f>HLOOKUP(REG_TRA_DEMANDS!N$3,'BY-Demands'!$J$5:$AK$14,MATCH($E245,'BY-Demands'!$I$5:$I$14,0),FALSE)*HLOOKUP(REG_TRA_DEMANDS!$F245,DEMANDS!$H$2:$CL$25,MATCH($E245,DEMANDS!$F$2:$F$25,0),FALSE)/HLOOKUP(2018,DEMANDS!$H$2:$CL$25,MATCH($E245,DEMANDS!$F$2:$F$25,0),FALSE)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O245" s="29">
        <f>HLOOKUP(REG_TRA_DEMANDS!O$3,'BY-Demands'!$J$5:$AK$14,MATCH($E245,'BY-Demands'!$I$5:$I$14,0),FALSE)*HLOOKUP(REG_TRA_DEMANDS!$F245,DEMANDS!$H$2:$CL$25,MATCH($E245,DEMANDS!$F$2:$F$25,0),FALSE)/HLOOKUP(2018,DEMANDS!$H$2:$CL$25,MATCH($E245,DEMANDS!$F$2:$F$25,0),FALSE)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P245" s="29">
        <f>HLOOKUP(REG_TRA_DEMANDS!P$3,'BY-Demands'!$J$5:$AK$14,MATCH($E245,'BY-Demands'!$I$5:$I$14,0),FALSE)*HLOOKUP(REG_TRA_DEMANDS!$F245,DEMANDS!$H$2:$CL$25,MATCH($E245,DEMANDS!$F$2:$F$25,0),FALSE)/HLOOKUP(2018,DEMANDS!$H$2:$CL$25,MATCH($E245,DEMANDS!$F$2:$F$25,0),FALSE)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Q245" s="29">
        <f>HLOOKUP(REG_TRA_DEMANDS!Q$3,'BY-Demands'!$J$5:$AK$14,MATCH($E245,'BY-Demands'!$I$5:$I$14,0),FALSE)*HLOOKUP(REG_TRA_DEMANDS!$F245,DEMANDS!$H$2:$CL$25,MATCH($E245,DEMANDS!$F$2:$F$25,0),FALSE)/HLOOKUP(2018,DEMANDS!$H$2:$CL$25,MATCH($E245,DEMANDS!$F$2:$F$25,0),FALSE)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R245" s="29">
        <f>HLOOKUP(REG_TRA_DEMANDS!R$3,'BY-Demands'!$J$5:$AK$14,MATCH($E245,'BY-Demands'!$I$5:$I$14,0),FALSE)*HLOOKUP(REG_TRA_DEMANDS!$F245,DEMANDS!$H$2:$CL$25,MATCH($E245,DEMANDS!$F$2:$F$25,0),FALSE)/HLOOKUP(2018,DEMANDS!$H$2:$CL$25,MATCH($E245,DEMANDS!$F$2:$F$25,0),FALSE)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S245" s="10">
        <f>HLOOKUP(REG_TRA_DEMANDS!S$3,'BY-Demands'!$J$5:$AK$14,MATCH($E245,'BY-Demands'!$I$5:$I$14,0),FALSE)*HLOOKUP(REG_TRA_DEMANDS!$F245,DEMANDS!$H$2:$CL$25,MATCH($E245,DEMANDS!$F$2:$F$25,0),FALSE)/HLOOKUP(2018,DEMANDS!$H$2:$CL$25,MATCH($E245,DEMANDS!$F$2:$F$25,0),FALSE)</f>
        <v>3.5208737806430856</v>
      </c>
      <c r="T245" s="10">
        <f>HLOOKUP(REG_TRA_DEMANDS!T$3,'BY-Demands'!$J$5:$AK$14,MATCH($E245,'BY-Demands'!$I$5:$I$14,0),FALSE)*HLOOKUP(REG_TRA_DEMANDS!$F245,DEMANDS!$H$2:$CL$25,MATCH($E245,DEMANDS!$F$2:$F$25,0),FALSE)/HLOOKUP(2018,DEMANDS!$H$2:$CL$25,MATCH($E245,DEMANDS!$F$2:$F$25,0),FALSE)</f>
        <v>3.2554664499538704</v>
      </c>
      <c r="U245" s="10">
        <f>HLOOKUP(REG_TRA_DEMANDS!U$3,'BY-Demands'!$J$5:$AK$14,MATCH($E245,'BY-Demands'!$I$5:$I$14,0),FALSE)*HLOOKUP(REG_TRA_DEMANDS!$F245,DEMANDS!$H$2:$CL$25,MATCH($E245,DEMANDS!$F$2:$F$25,0),FALSE)/HLOOKUP(2018,DEMANDS!$H$2:$CL$25,MATCH($E245,DEMANDS!$F$2:$F$25,0),FALSE)</f>
        <v>0.35476715728848279</v>
      </c>
      <c r="V245" s="1">
        <f>HLOOKUP(REG_TRA_DEMANDS!V$3,'BY-Demands'!$J$5:$AK$14,MATCH($E245,'BY-Demands'!$I$5:$I$14,0),FALSE)*HLOOKUP(REG_TRA_DEMANDS!$F245,DEMANDS!$H$2:$CL$25,MATCH($E245,DEMANDS!$F$2:$F$25,0),FALSE)/HLOOKUP(2018,DEMANDS!$H$2:$CL$25,MATCH($E245,DEMANDS!$F$2:$F$25,0),FALSE)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W245" s="1">
        <f>HLOOKUP(REG_TRA_DEMANDS!W$3,'BY-Demands'!$J$5:$AK$14,MATCH($E245,'BY-Demands'!$I$5:$I$14,0),FALSE)*HLOOKUP(REG_TRA_DEMANDS!$F245,DEMANDS!$H$2:$CL$25,MATCH($E245,DEMANDS!$F$2:$F$25,0),FALSE)/HLOOKUP(2018,DEMANDS!$H$2:$CL$25,MATCH($E245,DEMANDS!$F$2:$F$25,0),FALSE)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X245" s="1">
        <f>HLOOKUP(REG_TRA_DEMANDS!X$3,'BY-Demands'!$J$5:$AK$14,MATCH($E245,'BY-Demands'!$I$5:$I$14,0),FALSE)*HLOOKUP(REG_TRA_DEMANDS!$F245,DEMANDS!$H$2:$CL$25,MATCH($E245,DEMANDS!$F$2:$F$25,0),FALSE)/HLOOKUP(2018,DEMANDS!$H$2:$CL$25,MATCH($E245,DEMANDS!$F$2:$F$25,0),FALSE)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Y245" s="1">
        <f>HLOOKUP(REG_TRA_DEMANDS!Y$3,'BY-Demands'!$J$5:$AK$14,MATCH($E245,'BY-Demands'!$I$5:$I$14,0),FALSE)*HLOOKUP(REG_TRA_DEMANDS!$F245,DEMANDS!$H$2:$CL$25,MATCH($E245,DEMANDS!$F$2:$F$25,0),FALSE)/HLOOKUP(2018,DEMANDS!$H$2:$CL$25,MATCH($E245,DEMANDS!$F$2:$F$25,0),FALSE)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Z245" s="1">
        <f>HLOOKUP(REG_TRA_DEMANDS!Z$3,'BY-Demands'!$J$5:$AK$14,MATCH($E245,'BY-Demands'!$I$5:$I$14,0),FALSE)*HLOOKUP(REG_TRA_DEMANDS!$F245,DEMANDS!$H$2:$CL$25,MATCH($E245,DEMANDS!$F$2:$F$25,0),FALSE)/HLOOKUP(2018,DEMANDS!$H$2:$CL$25,MATCH($E245,DEMANDS!$F$2:$F$25,0),FALSE)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A245" s="10">
        <f>HLOOKUP(REG_TRA_DEMANDS!AA$3,'BY-Demands'!$J$5:$AK$14,MATCH($E245,'BY-Demands'!$I$5:$I$14,0),FALSE)*HLOOKUP(REG_TRA_DEMANDS!$F245,DEMANDS!$H$2:$CL$25,MATCH($E245,DEMANDS!$F$2:$F$25,0),FALSE)/HLOOKUP(2018,DEMANDS!$H$2:$CL$25,MATCH($E245,DEMANDS!$F$2:$F$25,0),FALSE)</f>
        <v>1.0128313523475179</v>
      </c>
      <c r="AB245" s="1">
        <f>HLOOKUP(REG_TRA_DEMANDS!AB$3,'BY-Demands'!$J$5:$AK$14,MATCH($E245,'BY-Demands'!$I$5:$I$14,0),FALSE)*HLOOKUP(REG_TRA_DEMANDS!$F245,DEMANDS!$H$2:$CL$25,MATCH($E245,DEMANDS!$F$2:$F$25,0),FALSE)/HLOOKUP(2018,DEMANDS!$H$2:$CL$25,MATCH($E245,DEMANDS!$F$2:$F$25,0),FALSE)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C245" s="1">
        <f>HLOOKUP(REG_TRA_DEMANDS!AC$3,'BY-Demands'!$J$5:$AK$14,MATCH($E245,'BY-Demands'!$I$5:$I$14,0),FALSE)*HLOOKUP(REG_TRA_DEMANDS!$F245,DEMANDS!$H$2:$CL$25,MATCH($E245,DEMANDS!$F$2:$F$25,0),FALSE)/HLOOKUP(2018,DEMANDS!$H$2:$CL$25,MATCH($E245,DEMANDS!$F$2:$F$25,0),FALSE)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D245" s="1">
        <f>HLOOKUP(REG_TRA_DEMANDS!AD$3,'BY-Demands'!$J$5:$AK$14,MATCH($E245,'BY-Demands'!$I$5:$I$14,0),FALSE)*HLOOKUP(REG_TRA_DEMANDS!$F245,DEMANDS!$H$2:$CL$25,MATCH($E245,DEMANDS!$F$2:$F$25,0),FALSE)/HLOOKUP(2018,DEMANDS!$H$2:$CL$25,MATCH($E245,DEMANDS!$F$2:$F$25,0),FALSE)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E245" s="1">
        <f>HLOOKUP(REG_TRA_DEMANDS!AE$3,'BY-Demands'!$J$5:$AK$14,MATCH($E245,'BY-Demands'!$I$5:$I$14,0),FALSE)*HLOOKUP(REG_TRA_DEMANDS!$F245,DEMANDS!$H$2:$CL$25,MATCH($E245,DEMANDS!$F$2:$F$25,0),FALSE)/HLOOKUP(2018,DEMANDS!$H$2:$CL$25,MATCH($E245,DEMANDS!$F$2:$F$25,0),FALSE)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F245" s="1">
        <f>HLOOKUP(REG_TRA_DEMANDS!AF$3,'BY-Demands'!$J$5:$AK$14,MATCH($E245,'BY-Demands'!$I$5:$I$14,0),FALSE)*HLOOKUP(REG_TRA_DEMANDS!$F245,DEMANDS!$H$2:$CL$25,MATCH($E245,DEMANDS!$F$2:$F$25,0),FALSE)/HLOOKUP(2018,DEMANDS!$H$2:$CL$25,MATCH($E245,DEMANDS!$F$2:$F$25,0),FALSE)</f>
        <v>0</v>
      </c>
    </row>
    <row r="246" spans="4:32" x14ac:dyDescent="0.25">
      <c r="D246" s="8" t="s">
        <v>8</v>
      </c>
      <c r="E246" s="8" t="str">
        <f>DEMANDS!$F$25</f>
        <v>TAVIINT</v>
      </c>
      <c r="F246" s="8">
        <v>2070</v>
      </c>
      <c r="G246" s="8">
        <f>HLOOKUP(REG_TRA_DEMANDS!G$3,'BY-Demands'!$J$5:$AK$14,MATCH($E246,'BY-Demands'!$I$5:$I$14,0),FALSE)*HLOOKUP(REG_TRA_DEMANDS!$F246,DEMANDS!$H$2:$CL$25,MATCH($E246,DEMANDS!$F$2:$F$25,0),FALSE)/HLOOKUP(2018,DEMANDS!$H$2:$CL$25,MATCH($E246,DEMANDS!$F$2:$F$25,0),FALSE)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H246" s="9">
        <f>HLOOKUP(REG_TRA_DEMANDS!H$3,'BY-Demands'!$J$5:$AK$14,MATCH($E246,'BY-Demands'!$I$5:$I$14,0),FALSE)*HLOOKUP(REG_TRA_DEMANDS!$F246,DEMANDS!$H$2:$CL$25,MATCH($E246,DEMANDS!$F$2:$F$25,0),FALSE)/HLOOKUP(2018,DEMANDS!$H$2:$CL$25,MATCH($E246,DEMANDS!$F$2:$F$25,0),FALSE)</f>
        <v>60.647860055475483</v>
      </c>
      <c r="I246" s="30">
        <f>HLOOKUP(REG_TRA_DEMANDS!I$3,'BY-Demands'!$J$5:$AK$14,MATCH($E246,'BY-Demands'!$I$5:$I$14,0),FALSE)*HLOOKUP(REG_TRA_DEMANDS!$F246,DEMANDS!$H$2:$CL$25,MATCH($E246,DEMANDS!$F$2:$F$25,0),FALSE)/HLOOKUP(2018,DEMANDS!$H$2:$CL$25,MATCH($E246,DEMANDS!$F$2:$F$25,0),FALSE)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J246" s="30">
        <f>HLOOKUP(REG_TRA_DEMANDS!J$3,'BY-Demands'!$J$5:$AK$14,MATCH($E246,'BY-Demands'!$I$5:$I$14,0),FALSE)*HLOOKUP(REG_TRA_DEMANDS!$F246,DEMANDS!$H$2:$CL$25,MATCH($E246,DEMANDS!$F$2:$F$25,0),FALSE)/HLOOKUP(2018,DEMANDS!$H$2:$CL$25,MATCH($E246,DEMANDS!$F$2:$F$25,0),FALSE)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K246" s="30">
        <f>HLOOKUP(REG_TRA_DEMANDS!K$3,'BY-Demands'!$J$5:$AK$14,MATCH($E246,'BY-Demands'!$I$5:$I$14,0),FALSE)*HLOOKUP(REG_TRA_DEMANDS!$F246,DEMANDS!$H$2:$CL$25,MATCH($E246,DEMANDS!$F$2:$F$25,0),FALSE)/HLOOKUP(2018,DEMANDS!$H$2:$CL$25,MATCH($E246,DEMANDS!$F$2:$F$25,0),FALSE)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L246" s="30">
        <f>HLOOKUP(REG_TRA_DEMANDS!L$3,'BY-Demands'!$J$5:$AK$14,MATCH($E246,'BY-Demands'!$I$5:$I$14,0),FALSE)*HLOOKUP(REG_TRA_DEMANDS!$F246,DEMANDS!$H$2:$CL$25,MATCH($E246,DEMANDS!$F$2:$F$25,0),FALSE)/HLOOKUP(2018,DEMANDS!$H$2:$CL$25,MATCH($E246,DEMANDS!$F$2:$F$25,0),FALSE)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M246" s="30">
        <f>HLOOKUP(REG_TRA_DEMANDS!M$3,'BY-Demands'!$J$5:$AK$14,MATCH($E246,'BY-Demands'!$I$5:$I$14,0),FALSE)*HLOOKUP(REG_TRA_DEMANDS!$F246,DEMANDS!$H$2:$CL$25,MATCH($E246,DEMANDS!$F$2:$F$25,0),FALSE)/HLOOKUP(2018,DEMANDS!$H$2:$CL$25,MATCH($E246,DEMANDS!$F$2:$F$25,0),FALSE)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N246" s="30">
        <f>HLOOKUP(REG_TRA_DEMANDS!N$3,'BY-Demands'!$J$5:$AK$14,MATCH($E246,'BY-Demands'!$I$5:$I$14,0),FALSE)*HLOOKUP(REG_TRA_DEMANDS!$F246,DEMANDS!$H$2:$CL$25,MATCH($E246,DEMANDS!$F$2:$F$25,0),FALSE)/HLOOKUP(2018,DEMANDS!$H$2:$CL$25,MATCH($E246,DEMANDS!$F$2:$F$25,0),FALSE)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O246" s="30">
        <f>HLOOKUP(REG_TRA_DEMANDS!O$3,'BY-Demands'!$J$5:$AK$14,MATCH($E246,'BY-Demands'!$I$5:$I$14,0),FALSE)*HLOOKUP(REG_TRA_DEMANDS!$F246,DEMANDS!$H$2:$CL$25,MATCH($E246,DEMANDS!$F$2:$F$25,0),FALSE)/HLOOKUP(2018,DEMANDS!$H$2:$CL$25,MATCH($E246,DEMANDS!$F$2:$F$25,0),FALSE)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P246" s="30">
        <f>HLOOKUP(REG_TRA_DEMANDS!P$3,'BY-Demands'!$J$5:$AK$14,MATCH($E246,'BY-Demands'!$I$5:$I$14,0),FALSE)*HLOOKUP(REG_TRA_DEMANDS!$F246,DEMANDS!$H$2:$CL$25,MATCH($E246,DEMANDS!$F$2:$F$25,0),FALSE)/HLOOKUP(2018,DEMANDS!$H$2:$CL$25,MATCH($E246,DEMANDS!$F$2:$F$25,0),FALSE)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Q246" s="30">
        <f>HLOOKUP(REG_TRA_DEMANDS!Q$3,'BY-Demands'!$J$5:$AK$14,MATCH($E246,'BY-Demands'!$I$5:$I$14,0),FALSE)*HLOOKUP(REG_TRA_DEMANDS!$F246,DEMANDS!$H$2:$CL$25,MATCH($E246,DEMANDS!$F$2:$F$25,0),FALSE)/HLOOKUP(2018,DEMANDS!$H$2:$CL$25,MATCH($E246,DEMANDS!$F$2:$F$25,0),FALSE)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R246" s="30">
        <f>HLOOKUP(REG_TRA_DEMANDS!R$3,'BY-Demands'!$J$5:$AK$14,MATCH($E246,'BY-Demands'!$I$5:$I$14,0),FALSE)*HLOOKUP(REG_TRA_DEMANDS!$F246,DEMANDS!$H$2:$CL$25,MATCH($E246,DEMANDS!$F$2:$F$25,0),FALSE)/HLOOKUP(2018,DEMANDS!$H$2:$CL$25,MATCH($E246,DEMANDS!$F$2:$F$25,0),FALSE)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S246" s="9">
        <f>HLOOKUP(REG_TRA_DEMANDS!S$3,'BY-Demands'!$J$5:$AK$14,MATCH($E246,'BY-Demands'!$I$5:$I$14,0),FALSE)*HLOOKUP(REG_TRA_DEMANDS!$F246,DEMANDS!$H$2:$CL$25,MATCH($E246,DEMANDS!$F$2:$F$25,0),FALSE)/HLOOKUP(2018,DEMANDS!$H$2:$CL$25,MATCH($E246,DEMANDS!$F$2:$F$25,0),FALSE)</f>
        <v>3.5910281561139565</v>
      </c>
      <c r="T246" s="9">
        <f>HLOOKUP(REG_TRA_DEMANDS!T$3,'BY-Demands'!$J$5:$AK$14,MATCH($E246,'BY-Demands'!$I$5:$I$14,0),FALSE)*HLOOKUP(REG_TRA_DEMANDS!$F246,DEMANDS!$H$2:$CL$25,MATCH($E246,DEMANDS!$F$2:$F$25,0),FALSE)/HLOOKUP(2018,DEMANDS!$H$2:$CL$25,MATCH($E246,DEMANDS!$F$2:$F$25,0),FALSE)</f>
        <v>3.3203325115884832</v>
      </c>
      <c r="U246" s="9">
        <f>HLOOKUP(REG_TRA_DEMANDS!U$3,'BY-Demands'!$J$5:$AK$14,MATCH($E246,'BY-Demands'!$I$5:$I$14,0),FALSE)*HLOOKUP(REG_TRA_DEMANDS!$F246,DEMANDS!$H$2:$CL$25,MATCH($E246,DEMANDS!$F$2:$F$25,0),FALSE)/HLOOKUP(2018,DEMANDS!$H$2:$CL$25,MATCH($E246,DEMANDS!$F$2:$F$25,0),FALSE)</f>
        <v>0.36183599017138263</v>
      </c>
      <c r="V246" s="8">
        <f>HLOOKUP(REG_TRA_DEMANDS!V$3,'BY-Demands'!$J$5:$AK$14,MATCH($E246,'BY-Demands'!$I$5:$I$14,0),FALSE)*HLOOKUP(REG_TRA_DEMANDS!$F246,DEMANDS!$H$2:$CL$25,MATCH($E246,DEMANDS!$F$2:$F$25,0),FALSE)/HLOOKUP(2018,DEMANDS!$H$2:$CL$25,MATCH($E246,DEMANDS!$F$2:$F$25,0),FALSE)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W246" s="8">
        <f>HLOOKUP(REG_TRA_DEMANDS!W$3,'BY-Demands'!$J$5:$AK$14,MATCH($E246,'BY-Demands'!$I$5:$I$14,0),FALSE)*HLOOKUP(REG_TRA_DEMANDS!$F246,DEMANDS!$H$2:$CL$25,MATCH($E246,DEMANDS!$F$2:$F$25,0),FALSE)/HLOOKUP(2018,DEMANDS!$H$2:$CL$25,MATCH($E246,DEMANDS!$F$2:$F$25,0),FALSE)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X246" s="8">
        <f>HLOOKUP(REG_TRA_DEMANDS!X$3,'BY-Demands'!$J$5:$AK$14,MATCH($E246,'BY-Demands'!$I$5:$I$14,0),FALSE)*HLOOKUP(REG_TRA_DEMANDS!$F246,DEMANDS!$H$2:$CL$25,MATCH($E246,DEMANDS!$F$2:$F$25,0),FALSE)/HLOOKUP(2018,DEMANDS!$H$2:$CL$25,MATCH($E246,DEMANDS!$F$2:$F$25,0),FALSE)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Y246" s="8">
        <f>HLOOKUP(REG_TRA_DEMANDS!Y$3,'BY-Demands'!$J$5:$AK$14,MATCH($E246,'BY-Demands'!$I$5:$I$14,0),FALSE)*HLOOKUP(REG_TRA_DEMANDS!$F246,DEMANDS!$H$2:$CL$25,MATCH($E246,DEMANDS!$F$2:$F$25,0),FALSE)/HLOOKUP(2018,DEMANDS!$H$2:$CL$25,MATCH($E246,DEMANDS!$F$2:$F$25,0),FALSE)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Z246" s="8">
        <f>HLOOKUP(REG_TRA_DEMANDS!Z$3,'BY-Demands'!$J$5:$AK$14,MATCH($E246,'BY-Demands'!$I$5:$I$14,0),FALSE)*HLOOKUP(REG_TRA_DEMANDS!$F246,DEMANDS!$H$2:$CL$25,MATCH($E246,DEMANDS!$F$2:$F$25,0),FALSE)/HLOOKUP(2018,DEMANDS!$H$2:$CL$25,MATCH($E246,DEMANDS!$F$2:$F$25,0),FALSE)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A246" s="9">
        <f>HLOOKUP(REG_TRA_DEMANDS!AA$3,'BY-Demands'!$J$5:$AK$14,MATCH($E246,'BY-Demands'!$I$5:$I$14,0),FALSE)*HLOOKUP(REG_TRA_DEMANDS!$F246,DEMANDS!$H$2:$CL$25,MATCH($E246,DEMANDS!$F$2:$F$25,0),FALSE)/HLOOKUP(2018,DEMANDS!$H$2:$CL$25,MATCH($E246,DEMANDS!$F$2:$F$25,0),FALSE)</f>
        <v>1.033012294752184</v>
      </c>
      <c r="AB246" s="8">
        <f>HLOOKUP(REG_TRA_DEMANDS!AB$3,'BY-Demands'!$J$5:$AK$14,MATCH($E246,'BY-Demands'!$I$5:$I$14,0),FALSE)*HLOOKUP(REG_TRA_DEMANDS!$F246,DEMANDS!$H$2:$CL$25,MATCH($E246,DEMANDS!$F$2:$F$25,0),FALSE)/HLOOKUP(2018,DEMANDS!$H$2:$CL$25,MATCH($E246,DEMANDS!$F$2:$F$25,0),FALSE)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C246" s="8">
        <f>HLOOKUP(REG_TRA_DEMANDS!AC$3,'BY-Demands'!$J$5:$AK$14,MATCH($E246,'BY-Demands'!$I$5:$I$14,0),FALSE)*HLOOKUP(REG_TRA_DEMANDS!$F246,DEMANDS!$H$2:$CL$25,MATCH($E246,DEMANDS!$F$2:$F$25,0),FALSE)/HLOOKUP(2018,DEMANDS!$H$2:$CL$25,MATCH($E246,DEMANDS!$F$2:$F$25,0),FALSE)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D246" s="8">
        <f>HLOOKUP(REG_TRA_DEMANDS!AD$3,'BY-Demands'!$J$5:$AK$14,MATCH($E246,'BY-Demands'!$I$5:$I$14,0),FALSE)*HLOOKUP(REG_TRA_DEMANDS!$F246,DEMANDS!$H$2:$CL$25,MATCH($E246,DEMANDS!$F$2:$F$25,0),FALSE)/HLOOKUP(2018,DEMANDS!$H$2:$CL$25,MATCH($E246,DEMANDS!$F$2:$F$25,0),FALSE)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E246" s="8">
        <f>HLOOKUP(REG_TRA_DEMANDS!AE$3,'BY-Demands'!$J$5:$AK$14,MATCH($E246,'BY-Demands'!$I$5:$I$14,0),FALSE)*HLOOKUP(REG_TRA_DEMANDS!$F246,DEMANDS!$H$2:$CL$25,MATCH($E246,DEMANDS!$F$2:$F$25,0),FALSE)/HLOOKUP(2018,DEMANDS!$H$2:$CL$25,MATCH($E246,DEMANDS!$F$2:$F$25,0),FALSE)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F246" s="8">
        <f>HLOOKUP(REG_TRA_DEMANDS!AF$3,'BY-Demands'!$J$5:$AK$14,MATCH($E246,'BY-Demands'!$I$5:$I$14,0),FALSE)*HLOOKUP(REG_TRA_DEMANDS!$F246,DEMANDS!$H$2:$CL$25,MATCH($E246,DEMANDS!$F$2:$F$25,0),FALSE)/HLOOKUP(2018,DEMANDS!$H$2:$CL$25,MATCH($E246,DEMANDS!$F$2:$F$25,0),FALSE)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dimension ref="A3:AD37"/>
  <sheetViews>
    <sheetView zoomScaleNormal="100" workbookViewId="0">
      <selection activeCell="J23" sqref="J23"/>
    </sheetView>
  </sheetViews>
  <sheetFormatPr defaultColWidth="9.1796875" defaultRowHeight="12.5" x14ac:dyDescent="0.25"/>
  <cols>
    <col min="1" max="1" width="12.1796875" style="1" customWidth="1"/>
    <col min="2" max="2" width="11.54296875" style="1" customWidth="1"/>
    <col min="3" max="3" width="3.1796875" style="1" bestFit="1" customWidth="1"/>
    <col min="4" max="4" width="8.54296875" style="1" bestFit="1" customWidth="1"/>
    <col min="5" max="5" width="6.453125" style="1" bestFit="1" customWidth="1"/>
    <col min="6" max="6" width="4.81640625" style="1" bestFit="1" customWidth="1"/>
    <col min="7" max="7" width="5.54296875" style="1" bestFit="1" customWidth="1"/>
    <col min="8" max="8" width="5.81640625" style="1" bestFit="1" customWidth="1"/>
    <col min="9" max="9" width="5.453125" style="1" bestFit="1" customWidth="1"/>
    <col min="10" max="11" width="5.54296875" style="1" bestFit="1" customWidth="1"/>
    <col min="12" max="12" width="6.54296875" style="1" bestFit="1" customWidth="1"/>
    <col min="13" max="13" width="6.1796875" style="1" bestFit="1" customWidth="1"/>
    <col min="14" max="15" width="6.54296875" style="1" bestFit="1" customWidth="1"/>
    <col min="16" max="16" width="7.453125" style="1" bestFit="1" customWidth="1"/>
    <col min="17" max="17" width="5.54296875" style="1" bestFit="1" customWidth="1"/>
    <col min="18" max="18" width="6.1796875" style="1" bestFit="1" customWidth="1"/>
    <col min="19" max="20" width="5.54296875" style="1" bestFit="1" customWidth="1"/>
    <col min="21" max="21" width="5.81640625" style="1" bestFit="1" customWidth="1"/>
    <col min="22" max="22" width="6.54296875" style="1" bestFit="1" customWidth="1"/>
    <col min="23" max="23" width="4.81640625" style="1" bestFit="1" customWidth="1"/>
    <col min="24" max="24" width="7.54296875" style="1" customWidth="1"/>
    <col min="25" max="25" width="6.54296875" style="1" bestFit="1" customWidth="1"/>
    <col min="26" max="26" width="6.1796875" style="1" bestFit="1" customWidth="1"/>
    <col min="27" max="28" width="6" style="1" bestFit="1" customWidth="1"/>
    <col min="29" max="29" width="5.54296875" style="1" bestFit="1" customWidth="1"/>
    <col min="30" max="30" width="6.54296875" style="1" bestFit="1" customWidth="1"/>
    <col min="31" max="16384" width="9.1796875" style="1"/>
  </cols>
  <sheetData>
    <row r="3" spans="1:30" ht="14.5" x14ac:dyDescent="0.25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 x14ac:dyDescent="0.25">
      <c r="A4" s="1">
        <v>1</v>
      </c>
    </row>
    <row r="5" spans="1:30" ht="14.5" x14ac:dyDescent="0.25">
      <c r="A5" s="1" t="s">
        <v>62</v>
      </c>
      <c r="C5" s="3" t="s">
        <v>63</v>
      </c>
      <c r="D5" s="3" t="s">
        <v>64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ht="14.5" x14ac:dyDescent="0.25">
      <c r="A6" s="1" t="s">
        <v>65</v>
      </c>
      <c r="C6" s="2" t="str">
        <f>C5</f>
        <v>IE</v>
      </c>
      <c r="D6" s="2" t="str">
        <f>"*"&amp;D5</f>
        <v>*National</v>
      </c>
      <c r="E6" s="2" t="str">
        <f t="shared" ref="E6:AD6" si="0">"*"&amp;E5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ht="14.5" x14ac:dyDescent="0.25">
      <c r="A7" s="1" t="s">
        <v>66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" thickBot="1" x14ac:dyDescent="0.4">
      <c r="A10" s="4" t="s">
        <v>67</v>
      </c>
      <c r="B10" s="4" t="s">
        <v>68</v>
      </c>
    </row>
    <row r="11" spans="1:30" x14ac:dyDescent="0.25">
      <c r="A11" s="5" t="s">
        <v>69</v>
      </c>
      <c r="B11" s="5" t="s">
        <v>70</v>
      </c>
    </row>
    <row r="12" spans="1:30" x14ac:dyDescent="0.25">
      <c r="A12" s="6" t="s">
        <v>71</v>
      </c>
      <c r="B12" s="6" t="s">
        <v>72</v>
      </c>
    </row>
    <row r="13" spans="1:30" x14ac:dyDescent="0.25">
      <c r="A13" s="6" t="s">
        <v>73</v>
      </c>
      <c r="B13" s="6" t="s">
        <v>74</v>
      </c>
    </row>
    <row r="14" spans="1:30" x14ac:dyDescent="0.25">
      <c r="A14" s="6" t="s">
        <v>75</v>
      </c>
      <c r="B14" s="6" t="s">
        <v>76</v>
      </c>
    </row>
    <row r="15" spans="1:30" x14ac:dyDescent="0.25">
      <c r="A15" s="6" t="s">
        <v>77</v>
      </c>
      <c r="B15" s="6" t="s">
        <v>78</v>
      </c>
    </row>
    <row r="16" spans="1:30" x14ac:dyDescent="0.25">
      <c r="A16" s="6" t="s">
        <v>79</v>
      </c>
      <c r="B16" s="6" t="s">
        <v>80</v>
      </c>
    </row>
    <row r="17" spans="1:2" x14ac:dyDescent="0.25">
      <c r="A17" s="6" t="s">
        <v>81</v>
      </c>
      <c r="B17" s="6" t="s">
        <v>82</v>
      </c>
    </row>
    <row r="18" spans="1:2" x14ac:dyDescent="0.25">
      <c r="A18" s="6" t="s">
        <v>83</v>
      </c>
      <c r="B18" s="6" t="s">
        <v>84</v>
      </c>
    </row>
    <row r="19" spans="1:2" x14ac:dyDescent="0.25">
      <c r="A19" s="6" t="s">
        <v>85</v>
      </c>
      <c r="B19" s="6" t="s">
        <v>86</v>
      </c>
    </row>
    <row r="20" spans="1:2" x14ac:dyDescent="0.25">
      <c r="A20" s="6" t="s">
        <v>87</v>
      </c>
      <c r="B20" s="6" t="s">
        <v>88</v>
      </c>
    </row>
    <row r="21" spans="1:2" x14ac:dyDescent="0.25">
      <c r="A21" s="6" t="s">
        <v>89</v>
      </c>
      <c r="B21" s="6" t="s">
        <v>90</v>
      </c>
    </row>
    <row r="22" spans="1:2" x14ac:dyDescent="0.25">
      <c r="A22" s="6" t="s">
        <v>91</v>
      </c>
      <c r="B22" s="6" t="s">
        <v>92</v>
      </c>
    </row>
    <row r="23" spans="1:2" x14ac:dyDescent="0.25">
      <c r="A23" s="6" t="s">
        <v>93</v>
      </c>
      <c r="B23" s="6" t="s">
        <v>94</v>
      </c>
    </row>
    <row r="24" spans="1:2" x14ac:dyDescent="0.25">
      <c r="A24" s="6" t="s">
        <v>95</v>
      </c>
      <c r="B24" s="6" t="s">
        <v>96</v>
      </c>
    </row>
    <row r="25" spans="1:2" x14ac:dyDescent="0.25">
      <c r="A25" s="6" t="s">
        <v>97</v>
      </c>
      <c r="B25" s="6" t="s">
        <v>98</v>
      </c>
    </row>
    <row r="26" spans="1:2" x14ac:dyDescent="0.25">
      <c r="A26" s="6" t="s">
        <v>99</v>
      </c>
      <c r="B26" s="6" t="s">
        <v>100</v>
      </c>
    </row>
    <row r="27" spans="1:2" x14ac:dyDescent="0.25">
      <c r="A27" s="6" t="s">
        <v>101</v>
      </c>
      <c r="B27" s="6" t="s">
        <v>102</v>
      </c>
    </row>
    <row r="28" spans="1:2" x14ac:dyDescent="0.25">
      <c r="A28" s="6" t="s">
        <v>103</v>
      </c>
      <c r="B28" s="6" t="s">
        <v>104</v>
      </c>
    </row>
    <row r="29" spans="1:2" x14ac:dyDescent="0.25">
      <c r="A29" s="6" t="s">
        <v>105</v>
      </c>
      <c r="B29" s="6" t="s">
        <v>106</v>
      </c>
    </row>
    <row r="30" spans="1:2" x14ac:dyDescent="0.25">
      <c r="A30" s="6" t="s">
        <v>107</v>
      </c>
      <c r="B30" s="6" t="s">
        <v>108</v>
      </c>
    </row>
    <row r="31" spans="1:2" x14ac:dyDescent="0.25">
      <c r="A31" s="6" t="s">
        <v>109</v>
      </c>
      <c r="B31" s="6" t="s">
        <v>110</v>
      </c>
    </row>
    <row r="32" spans="1:2" x14ac:dyDescent="0.25">
      <c r="A32" s="6" t="s">
        <v>111</v>
      </c>
      <c r="B32" s="6" t="s">
        <v>112</v>
      </c>
    </row>
    <row r="33" spans="1:2" x14ac:dyDescent="0.25">
      <c r="A33" s="6" t="s">
        <v>113</v>
      </c>
      <c r="B33" s="6" t="s">
        <v>114</v>
      </c>
    </row>
    <row r="34" spans="1:2" x14ac:dyDescent="0.25">
      <c r="A34" s="6" t="s">
        <v>115</v>
      </c>
      <c r="B34" s="6" t="s">
        <v>116</v>
      </c>
    </row>
    <row r="35" spans="1:2" x14ac:dyDescent="0.25">
      <c r="A35" s="6" t="s">
        <v>117</v>
      </c>
      <c r="B35" s="6" t="s">
        <v>118</v>
      </c>
    </row>
    <row r="36" spans="1:2" x14ac:dyDescent="0.25">
      <c r="A36" s="6" t="s">
        <v>119</v>
      </c>
      <c r="B36" s="6" t="s">
        <v>120</v>
      </c>
    </row>
    <row r="37" spans="1:2" ht="14.5" x14ac:dyDescent="0.35">
      <c r="A37" s="7" t="s">
        <v>121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31750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39"/>
  <sheetViews>
    <sheetView tabSelected="1" topLeftCell="A20" zoomScale="80" zoomScaleNormal="80" workbookViewId="0">
      <selection activeCell="I33" sqref="I33:CL39"/>
    </sheetView>
  </sheetViews>
  <sheetFormatPr defaultRowHeight="14.5" x14ac:dyDescent="0.35"/>
  <cols>
    <col min="1" max="1" width="12.453125" bestFit="1" customWidth="1"/>
    <col min="2" max="3" width="10.54296875" bestFit="1" customWidth="1"/>
    <col min="7" max="7" width="54.1796875" bestFit="1" customWidth="1"/>
    <col min="8" max="10" width="12" bestFit="1" customWidth="1"/>
  </cols>
  <sheetData>
    <row r="1" spans="1:90" x14ac:dyDescent="0.35">
      <c r="A1" t="s">
        <v>0</v>
      </c>
      <c r="B1" t="s">
        <v>1</v>
      </c>
    </row>
    <row r="2" spans="1:90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61</v>
      </c>
      <c r="H2">
        <v>2018</v>
      </c>
      <c r="I2">
        <v>2019</v>
      </c>
      <c r="J2">
        <v>2020</v>
      </c>
      <c r="K2">
        <v>2021</v>
      </c>
      <c r="L2">
        <v>2022</v>
      </c>
      <c r="M2">
        <v>2023</v>
      </c>
      <c r="N2">
        <v>2024</v>
      </c>
      <c r="O2">
        <v>2025</v>
      </c>
      <c r="P2">
        <v>2026</v>
      </c>
      <c r="Q2">
        <v>2027</v>
      </c>
      <c r="R2">
        <v>2028</v>
      </c>
      <c r="S2">
        <v>2029</v>
      </c>
      <c r="T2">
        <v>2030</v>
      </c>
      <c r="U2">
        <v>2031</v>
      </c>
      <c r="V2">
        <v>2032</v>
      </c>
      <c r="W2">
        <v>2033</v>
      </c>
      <c r="X2">
        <v>2034</v>
      </c>
      <c r="Y2">
        <v>2035</v>
      </c>
      <c r="Z2">
        <v>2036</v>
      </c>
      <c r="AA2">
        <v>2037</v>
      </c>
      <c r="AB2">
        <v>2038</v>
      </c>
      <c r="AC2">
        <v>2039</v>
      </c>
      <c r="AD2">
        <v>2040</v>
      </c>
      <c r="AE2">
        <v>2041</v>
      </c>
      <c r="AF2">
        <v>2042</v>
      </c>
      <c r="AG2">
        <v>2043</v>
      </c>
      <c r="AH2">
        <v>2044</v>
      </c>
      <c r="AI2">
        <v>2045</v>
      </c>
      <c r="AJ2">
        <v>2046</v>
      </c>
      <c r="AK2">
        <v>2047</v>
      </c>
      <c r="AL2">
        <v>2048</v>
      </c>
      <c r="AM2">
        <v>2049</v>
      </c>
      <c r="AN2">
        <v>2050</v>
      </c>
      <c r="AO2">
        <v>2051</v>
      </c>
      <c r="AP2">
        <v>2052</v>
      </c>
      <c r="AQ2">
        <v>2053</v>
      </c>
      <c r="AR2">
        <v>2054</v>
      </c>
      <c r="AS2">
        <v>2055</v>
      </c>
      <c r="AT2">
        <v>2056</v>
      </c>
      <c r="AU2">
        <v>2057</v>
      </c>
      <c r="AV2">
        <v>2058</v>
      </c>
      <c r="AW2">
        <v>2059</v>
      </c>
      <c r="AX2">
        <v>2060</v>
      </c>
      <c r="AY2">
        <v>2061</v>
      </c>
      <c r="AZ2">
        <v>2062</v>
      </c>
      <c r="BA2">
        <v>2063</v>
      </c>
      <c r="BB2">
        <v>2064</v>
      </c>
      <c r="BC2">
        <v>2065</v>
      </c>
      <c r="BD2">
        <v>2066</v>
      </c>
      <c r="BE2">
        <v>2067</v>
      </c>
      <c r="BF2">
        <v>2068</v>
      </c>
      <c r="BG2">
        <v>2069</v>
      </c>
      <c r="BH2">
        <v>2070</v>
      </c>
      <c r="BI2">
        <v>2071</v>
      </c>
      <c r="BJ2">
        <v>2072</v>
      </c>
      <c r="BK2">
        <v>2073</v>
      </c>
      <c r="BL2">
        <v>2074</v>
      </c>
      <c r="BM2">
        <v>2075</v>
      </c>
      <c r="BN2">
        <v>2076</v>
      </c>
      <c r="BO2">
        <v>2077</v>
      </c>
      <c r="BP2">
        <v>2078</v>
      </c>
      <c r="BQ2">
        <v>2079</v>
      </c>
      <c r="BR2">
        <v>2080</v>
      </c>
      <c r="BS2">
        <v>2081</v>
      </c>
      <c r="BT2">
        <v>2082</v>
      </c>
      <c r="BU2">
        <v>2083</v>
      </c>
      <c r="BV2">
        <v>2084</v>
      </c>
      <c r="BW2">
        <v>2085</v>
      </c>
      <c r="BX2">
        <v>2086</v>
      </c>
      <c r="BY2">
        <v>2087</v>
      </c>
      <c r="BZ2">
        <v>2088</v>
      </c>
      <c r="CA2">
        <v>2089</v>
      </c>
      <c r="CB2">
        <v>2090</v>
      </c>
      <c r="CC2">
        <v>2091</v>
      </c>
      <c r="CD2">
        <v>2092</v>
      </c>
      <c r="CE2">
        <v>2093</v>
      </c>
      <c r="CF2">
        <v>2094</v>
      </c>
      <c r="CG2">
        <v>2095</v>
      </c>
      <c r="CH2">
        <v>2096</v>
      </c>
      <c r="CI2">
        <v>2097</v>
      </c>
      <c r="CJ2">
        <v>2098</v>
      </c>
      <c r="CK2">
        <v>2099</v>
      </c>
      <c r="CL2">
        <v>2100</v>
      </c>
    </row>
    <row r="3" spans="1:90" x14ac:dyDescent="0.35">
      <c r="B3" t="s">
        <v>8</v>
      </c>
      <c r="C3" t="str">
        <f>_xlfn.TEXTJOIN(",",TRUE,Regions!$C$3,Regions!$D$3)</f>
        <v>IE,National</v>
      </c>
      <c r="F3" t="s">
        <v>9</v>
      </c>
      <c r="G3" s="27" t="s">
        <v>10</v>
      </c>
      <c r="H3" s="25">
        <f>VLOOKUP(F3,'BY-Demands'!$I$5:$J$38,2,FALSE)</f>
        <v>2.0712927345907701</v>
      </c>
      <c r="I3">
        <v>2.0621875423309999</v>
      </c>
      <c r="J3">
        <v>1.81463172003468</v>
      </c>
      <c r="K3">
        <v>1.7972395625350801</v>
      </c>
      <c r="L3">
        <v>1.7028384806625201</v>
      </c>
      <c r="M3">
        <v>1.6135753111997699</v>
      </c>
      <c r="N3">
        <v>1.5288879865599401</v>
      </c>
      <c r="O3">
        <v>1.4483402829919301</v>
      </c>
      <c r="P3">
        <v>1.37144186569114</v>
      </c>
      <c r="Q3">
        <v>1.2980237760162101</v>
      </c>
      <c r="R3">
        <v>1.2273645374545299</v>
      </c>
      <c r="S3">
        <v>1.1587398333279899</v>
      </c>
      <c r="T3">
        <v>1.0921851641664599</v>
      </c>
      <c r="U3">
        <v>1.0275875212951799</v>
      </c>
      <c r="V3">
        <v>0.96469052754222095</v>
      </c>
      <c r="W3">
        <v>0.90322534608371097</v>
      </c>
      <c r="X3">
        <v>0.843039934608244</v>
      </c>
      <c r="Y3">
        <v>0.78430044562909396</v>
      </c>
      <c r="Z3">
        <v>0.72705781851404505</v>
      </c>
      <c r="AA3">
        <v>0.67137201355071097</v>
      </c>
      <c r="AB3">
        <v>0.617255006862235</v>
      </c>
      <c r="AC3">
        <v>0.56487434871240405</v>
      </c>
      <c r="AD3">
        <v>0.51429446227126696</v>
      </c>
      <c r="AE3">
        <v>0.46550862914181301</v>
      </c>
      <c r="AF3">
        <v>0.41860592138873198</v>
      </c>
      <c r="AG3">
        <v>0.37371559292088302</v>
      </c>
      <c r="AH3">
        <v>0.33115411651416998</v>
      </c>
      <c r="AI3">
        <v>0.29094856023906202</v>
      </c>
      <c r="AJ3">
        <v>0.253074162053473</v>
      </c>
      <c r="AK3">
        <v>0.21761723332759</v>
      </c>
      <c r="AL3">
        <v>0.18460518744999099</v>
      </c>
      <c r="AM3">
        <v>0.15423321177072899</v>
      </c>
      <c r="AN3">
        <v>0.126438626203419</v>
      </c>
      <c r="AO3">
        <v>0.101133681624652</v>
      </c>
      <c r="AP3">
        <v>7.6601909245921307E-2</v>
      </c>
      <c r="AQ3">
        <v>5.4036707950059E-2</v>
      </c>
      <c r="AR3">
        <v>3.3247281140058399E-2</v>
      </c>
      <c r="AS3">
        <v>4.4351271770203302E-2</v>
      </c>
      <c r="AT3">
        <v>3.21049576711359E-2</v>
      </c>
      <c r="AU3">
        <v>2.1294986799296499E-2</v>
      </c>
      <c r="AV3">
        <v>1.1650272702401701E-2</v>
      </c>
      <c r="AW3">
        <v>2.9094437811055399E-3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 x14ac:dyDescent="0.35">
      <c r="B4" t="s">
        <v>8</v>
      </c>
      <c r="C4" t="str">
        <f>_xlfn.TEXTJOIN(",",TRUE,Regions!$C$3,Regions!$D$3)</f>
        <v>IE,National</v>
      </c>
      <c r="F4" t="s">
        <v>11</v>
      </c>
      <c r="G4" s="27" t="s">
        <v>12</v>
      </c>
      <c r="H4" s="25">
        <f>VLOOKUP(F4,'BY-Demands'!$I$5:$J$38,2,FALSE)</f>
        <v>22.2490403410117</v>
      </c>
      <c r="I4">
        <v>21.6662880683004</v>
      </c>
      <c r="J4">
        <v>22.997393933436499</v>
      </c>
      <c r="K4">
        <v>23.206398476760199</v>
      </c>
      <c r="L4">
        <v>23.738094411807602</v>
      </c>
      <c r="M4">
        <v>24.2477718451144</v>
      </c>
      <c r="N4">
        <v>24.737798032768101</v>
      </c>
      <c r="O4">
        <v>25.2100090945452</v>
      </c>
      <c r="P4">
        <v>25.666470943862102</v>
      </c>
      <c r="Q4">
        <v>26.1078999635439</v>
      </c>
      <c r="R4">
        <v>26.537329523433002</v>
      </c>
      <c r="S4">
        <v>26.957806654528799</v>
      </c>
      <c r="T4">
        <v>27.3691900664729</v>
      </c>
      <c r="U4">
        <v>27.7731438249603</v>
      </c>
      <c r="V4">
        <v>28.169463481332301</v>
      </c>
      <c r="W4">
        <v>28.559286276079199</v>
      </c>
      <c r="X4">
        <v>28.943262981163599</v>
      </c>
      <c r="Y4">
        <v>29.320698163891301</v>
      </c>
      <c r="Z4">
        <v>29.691391884672999</v>
      </c>
      <c r="AA4">
        <v>30.0551037457994</v>
      </c>
      <c r="AB4">
        <v>30.411784324386399</v>
      </c>
      <c r="AC4">
        <v>30.760741657246101</v>
      </c>
      <c r="AD4">
        <v>31.101717485548001</v>
      </c>
      <c r="AE4">
        <v>31.434745464031</v>
      </c>
      <c r="AF4">
        <v>31.759461829300999</v>
      </c>
      <c r="AG4">
        <v>32.075337728167199</v>
      </c>
      <c r="AH4">
        <v>32.381048517803499</v>
      </c>
      <c r="AI4">
        <v>32.676490730910302</v>
      </c>
      <c r="AJ4">
        <v>32.96178372955</v>
      </c>
      <c r="AK4">
        <v>33.236573405433496</v>
      </c>
      <c r="AL4">
        <v>33.500754681233502</v>
      </c>
      <c r="AM4">
        <v>33.753517042278197</v>
      </c>
      <c r="AN4">
        <v>33.995140912459298</v>
      </c>
      <c r="AO4">
        <v>34.226004016156601</v>
      </c>
      <c r="AP4">
        <v>34.453321445381498</v>
      </c>
      <c r="AQ4">
        <v>34.672097003056599</v>
      </c>
      <c r="AR4">
        <v>34.8831490514305</v>
      </c>
      <c r="AS4">
        <v>35.098080661102799</v>
      </c>
      <c r="AT4">
        <v>35.298342688185102</v>
      </c>
      <c r="AU4">
        <v>35.492946965850798</v>
      </c>
      <c r="AV4">
        <v>35.682850643226999</v>
      </c>
      <c r="AW4">
        <v>35.8688936127066</v>
      </c>
      <c r="AX4">
        <v>36.051961075662497</v>
      </c>
      <c r="AY4">
        <v>36.202898052869202</v>
      </c>
      <c r="AZ4">
        <v>36.377328397704503</v>
      </c>
      <c r="BA4">
        <v>36.550434955163098</v>
      </c>
      <c r="BB4">
        <v>36.722831960254297</v>
      </c>
      <c r="BC4">
        <v>36.895040071422301</v>
      </c>
      <c r="BD4">
        <v>37.067574439939598</v>
      </c>
      <c r="BE4">
        <v>37.240854442640597</v>
      </c>
      <c r="BF4">
        <v>37.4154091329601</v>
      </c>
      <c r="BG4">
        <v>37.591724473496299</v>
      </c>
      <c r="BH4">
        <v>37.770232541040002</v>
      </c>
      <c r="BI4">
        <v>37.951127872546699</v>
      </c>
      <c r="BJ4">
        <v>38.134589352570799</v>
      </c>
      <c r="BK4">
        <v>38.320825775019102</v>
      </c>
      <c r="BL4">
        <v>38.510006353210102</v>
      </c>
      <c r="BM4">
        <v>38.702317592065498</v>
      </c>
      <c r="BN4">
        <v>38.897538020609502</v>
      </c>
      <c r="BO4">
        <v>39.0955759308967</v>
      </c>
      <c r="BP4">
        <v>39.296344496038301</v>
      </c>
      <c r="BQ4">
        <v>39.499617681549097</v>
      </c>
      <c r="BR4">
        <v>39.705069559544903</v>
      </c>
      <c r="BS4">
        <v>39.912551389144298</v>
      </c>
      <c r="BT4">
        <v>40.1215720911323</v>
      </c>
      <c r="BU4">
        <v>40.331628731446301</v>
      </c>
      <c r="BV4">
        <v>40.542087279449497</v>
      </c>
      <c r="BW4">
        <v>40.752255760679603</v>
      </c>
      <c r="BX4">
        <v>40.961945357892603</v>
      </c>
      <c r="BY4">
        <v>41.170882790517297</v>
      </c>
      <c r="BZ4">
        <v>41.378387770374303</v>
      </c>
      <c r="CA4">
        <v>41.583624671159797</v>
      </c>
      <c r="CB4">
        <v>41.786252291044597</v>
      </c>
      <c r="CC4">
        <v>41.985884485610299</v>
      </c>
      <c r="CD4">
        <v>42.1826182109941</v>
      </c>
      <c r="CE4">
        <v>42.376592734747099</v>
      </c>
      <c r="CF4">
        <v>42.568000902182298</v>
      </c>
      <c r="CG4">
        <v>42.7570997162086</v>
      </c>
      <c r="CH4">
        <v>42.944008037229402</v>
      </c>
      <c r="CI4">
        <v>43.128840498103202</v>
      </c>
      <c r="CJ4">
        <v>43.311655703585899</v>
      </c>
      <c r="CK4">
        <v>43.4924333415074</v>
      </c>
      <c r="CL4">
        <v>43.671154493917797</v>
      </c>
    </row>
    <row r="5" spans="1:90" x14ac:dyDescent="0.35">
      <c r="B5" t="s">
        <v>8</v>
      </c>
      <c r="C5" t="str">
        <f>_xlfn.TEXTJOIN(",",TRUE,Regions!$C$3,Regions!$D$3)</f>
        <v>IE,National</v>
      </c>
      <c r="F5" t="s">
        <v>13</v>
      </c>
      <c r="G5" s="27" t="s">
        <v>14</v>
      </c>
      <c r="H5" s="25">
        <f>VLOOKUP(F5,'BY-Demands'!$I$5:$J$38,2,FALSE)</f>
        <v>1.2014578872914701</v>
      </c>
      <c r="I5">
        <v>1.2266704416391101</v>
      </c>
      <c r="J5">
        <v>1.3579701788487999</v>
      </c>
      <c r="K5">
        <v>1.42973411467998</v>
      </c>
      <c r="L5">
        <v>1.5478463345837199</v>
      </c>
      <c r="M5">
        <v>1.6648203937614301</v>
      </c>
      <c r="N5">
        <v>1.7809335626957301</v>
      </c>
      <c r="O5">
        <v>1.89639959071686</v>
      </c>
      <c r="P5">
        <v>2.0114820383474701</v>
      </c>
      <c r="Q5">
        <v>2.1262543506531602</v>
      </c>
      <c r="R5">
        <v>2.2411440385340899</v>
      </c>
      <c r="S5">
        <v>2.35659966296154</v>
      </c>
      <c r="T5">
        <v>2.4726017482570901</v>
      </c>
      <c r="U5">
        <v>2.5893767113569299</v>
      </c>
      <c r="V5">
        <v>2.70693447698793</v>
      </c>
      <c r="W5">
        <v>2.8254641527981499</v>
      </c>
      <c r="X5">
        <v>2.9450841852782901</v>
      </c>
      <c r="Y5">
        <v>3.0657026736779498</v>
      </c>
      <c r="Z5">
        <v>3.1873040401010502</v>
      </c>
      <c r="AA5">
        <v>3.3098663768416698</v>
      </c>
      <c r="AB5">
        <v>3.4333973105618001</v>
      </c>
      <c r="AC5">
        <v>3.5578003130612501</v>
      </c>
      <c r="AD5">
        <v>3.6830492322219301</v>
      </c>
      <c r="AE5">
        <v>3.8091633839816499</v>
      </c>
      <c r="AF5">
        <v>3.9361003581391798</v>
      </c>
      <c r="AG5">
        <v>4.0637848223187998</v>
      </c>
      <c r="AH5">
        <v>4.1920058269306999</v>
      </c>
      <c r="AI5">
        <v>4.3207594675386503</v>
      </c>
      <c r="AJ5">
        <v>4.4500790205684</v>
      </c>
      <c r="AK5">
        <v>4.5799183003671899</v>
      </c>
      <c r="AL5">
        <v>4.7102769387463397</v>
      </c>
      <c r="AM5">
        <v>4.8410287526926199</v>
      </c>
      <c r="AN5">
        <v>4.9722422779080198</v>
      </c>
      <c r="AO5">
        <v>5.10400605847523</v>
      </c>
      <c r="AP5">
        <v>5.2376475062576997</v>
      </c>
      <c r="AQ5">
        <v>5.3723080366466398</v>
      </c>
      <c r="AR5">
        <v>5.5081721002243702</v>
      </c>
      <c r="AS5">
        <v>5.7536320603642102</v>
      </c>
      <c r="AT5">
        <v>5.91771852068229</v>
      </c>
      <c r="AU5">
        <v>6.0858137751161197</v>
      </c>
      <c r="AV5">
        <v>6.2581298578181599</v>
      </c>
      <c r="AW5">
        <v>6.4347728121144199</v>
      </c>
      <c r="AX5">
        <v>6.6159049949654802</v>
      </c>
      <c r="AY5">
        <v>6.4410183575128803</v>
      </c>
      <c r="AZ5">
        <v>6.5667694565192498</v>
      </c>
      <c r="BA5">
        <v>6.6930649255271897</v>
      </c>
      <c r="BB5">
        <v>6.8200941564967401</v>
      </c>
      <c r="BC5">
        <v>6.9480258124830696</v>
      </c>
      <c r="BD5">
        <v>7.0770346977925902</v>
      </c>
      <c r="BE5">
        <v>7.2072724856280699</v>
      </c>
      <c r="BF5">
        <v>7.3389339441913597</v>
      </c>
      <c r="BG5">
        <v>7.4722083885199204</v>
      </c>
      <c r="BH5">
        <v>7.6072755534850396</v>
      </c>
      <c r="BI5">
        <v>7.7442420139830404</v>
      </c>
      <c r="BJ5">
        <v>7.8832134303584702</v>
      </c>
      <c r="BK5">
        <v>8.0243104259637104</v>
      </c>
      <c r="BL5">
        <v>8.1676447841172202</v>
      </c>
      <c r="BM5">
        <v>8.3133392989814308</v>
      </c>
      <c r="BN5">
        <v>8.4613732966845596</v>
      </c>
      <c r="BO5">
        <v>8.6117718539441697</v>
      </c>
      <c r="BP5">
        <v>8.7645620523925292</v>
      </c>
      <c r="BQ5">
        <v>8.9197183741778794</v>
      </c>
      <c r="BR5">
        <v>9.0771742053503992</v>
      </c>
      <c r="BS5">
        <v>9.2369270895031192</v>
      </c>
      <c r="BT5">
        <v>9.3988377309754192</v>
      </c>
      <c r="BU5">
        <v>9.5627529670642097</v>
      </c>
      <c r="BV5">
        <v>9.7284564509783795</v>
      </c>
      <c r="BW5">
        <v>9.8956945758924508</v>
      </c>
      <c r="BX5">
        <v>10.0644087983831</v>
      </c>
      <c r="BY5">
        <v>10.2345006686581</v>
      </c>
      <c r="BZ5">
        <v>10.405690477080601</v>
      </c>
      <c r="CA5">
        <v>10.577614479007201</v>
      </c>
      <c r="CB5">
        <v>10.750106903643101</v>
      </c>
      <c r="CC5">
        <v>10.9229728964345</v>
      </c>
      <c r="CD5">
        <v>11.0962268357922</v>
      </c>
      <c r="CE5">
        <v>11.2699041649701</v>
      </c>
      <c r="CF5">
        <v>11.444068017832601</v>
      </c>
      <c r="CG5">
        <v>11.6188159789523</v>
      </c>
      <c r="CH5">
        <v>11.794185238650501</v>
      </c>
      <c r="CI5">
        <v>11.9702133548298</v>
      </c>
      <c r="CJ5">
        <v>12.146912676997699</v>
      </c>
      <c r="CK5">
        <v>12.3242571575918</v>
      </c>
      <c r="CL5">
        <v>12.5022203709298</v>
      </c>
    </row>
    <row r="6" spans="1:90" x14ac:dyDescent="0.35">
      <c r="B6" t="s">
        <v>8</v>
      </c>
      <c r="C6" t="str">
        <f>_xlfn.TEXTJOIN(",",TRUE,Regions!$C$3,Regions!$D$3)</f>
        <v>IE,National</v>
      </c>
      <c r="F6" t="s">
        <v>15</v>
      </c>
      <c r="G6" s="27" t="s">
        <v>16</v>
      </c>
      <c r="H6" s="25">
        <f>VLOOKUP(F6,'BY-Demands'!$I$5:$J$38,2,FALSE)</f>
        <v>6.6890404714869804</v>
      </c>
      <c r="I6">
        <v>6.45095434431237</v>
      </c>
      <c r="J6">
        <v>5.7274313907438001</v>
      </c>
      <c r="K6">
        <v>5.7714923131207199</v>
      </c>
      <c r="L6">
        <v>5.8166390635502099</v>
      </c>
      <c r="M6">
        <v>5.86289720148286</v>
      </c>
      <c r="N6">
        <v>5.9102964369672799</v>
      </c>
      <c r="O6">
        <v>5.9588634696265501</v>
      </c>
      <c r="P6">
        <v>6.0086282326853899</v>
      </c>
      <c r="Q6">
        <v>6.0596206906641799</v>
      </c>
      <c r="R6">
        <v>6.11187232558445</v>
      </c>
      <c r="S6">
        <v>6.1654122980366699</v>
      </c>
      <c r="T6">
        <v>6.2202749583689796</v>
      </c>
      <c r="U6">
        <v>6.2764914893167498</v>
      </c>
      <c r="V6">
        <v>6.3340965980484798</v>
      </c>
      <c r="W6">
        <v>6.3931254408430798</v>
      </c>
      <c r="X6">
        <v>6.4536142967308301</v>
      </c>
      <c r="Y6">
        <v>6.5155983460895799</v>
      </c>
      <c r="Z6">
        <v>6.5791152322932502</v>
      </c>
      <c r="AA6">
        <v>6.6442042290564496</v>
      </c>
      <c r="AB6">
        <v>6.7109040474029102</v>
      </c>
      <c r="AC6">
        <v>6.7792549035251897</v>
      </c>
      <c r="AD6">
        <v>6.8492984254727203</v>
      </c>
      <c r="AE6">
        <v>6.9210768802457201</v>
      </c>
      <c r="AF6">
        <v>6.9946337892663699</v>
      </c>
      <c r="AG6">
        <v>7.07001384207258</v>
      </c>
      <c r="AH6">
        <v>7.1472628123994602</v>
      </c>
      <c r="AI6">
        <v>7.2264268158768896</v>
      </c>
      <c r="AJ6">
        <v>7.3075548788843099</v>
      </c>
      <c r="AK6">
        <v>7.3906955316739102</v>
      </c>
      <c r="AL6">
        <v>7.4759006566754698</v>
      </c>
      <c r="AM6">
        <v>7.5632208334368096</v>
      </c>
      <c r="AN6">
        <v>7.6527104252134697</v>
      </c>
      <c r="AO6">
        <v>7.7444229757368896</v>
      </c>
      <c r="AP6">
        <v>7.8384155692781903</v>
      </c>
      <c r="AQ6">
        <v>7.93474554413518</v>
      </c>
      <c r="AR6">
        <v>8.0334710485943308</v>
      </c>
      <c r="AS6">
        <v>8.2415571393629605</v>
      </c>
      <c r="AT6">
        <v>8.3701704130582808</v>
      </c>
      <c r="AU6">
        <v>8.5036429408802992</v>
      </c>
      <c r="AV6">
        <v>8.6420196447607207</v>
      </c>
      <c r="AW6">
        <v>8.7852572636336692</v>
      </c>
      <c r="AX6">
        <v>8.9333580699428108</v>
      </c>
      <c r="AY6">
        <v>8.7283877456001395</v>
      </c>
      <c r="AZ6">
        <v>8.8220277008482597</v>
      </c>
      <c r="BA6">
        <v>8.91629851707218</v>
      </c>
      <c r="BB6">
        <v>9.0112757518817403</v>
      </c>
      <c r="BC6">
        <v>9.1070300068461201</v>
      </c>
      <c r="BD6">
        <v>9.2036373060285701</v>
      </c>
      <c r="BE6">
        <v>9.3011671790246293</v>
      </c>
      <c r="BF6">
        <v>9.3997095579303593</v>
      </c>
      <c r="BG6">
        <v>9.4993553520367406</v>
      </c>
      <c r="BH6">
        <v>9.6001945451328599</v>
      </c>
      <c r="BI6">
        <v>9.7022887695026991</v>
      </c>
      <c r="BJ6">
        <v>9.8057008993750205</v>
      </c>
      <c r="BK6">
        <v>9.9105019459607995</v>
      </c>
      <c r="BL6">
        <v>10.016760882107</v>
      </c>
      <c r="BM6">
        <v>10.1245532731322</v>
      </c>
      <c r="BN6">
        <v>10.2338921030618</v>
      </c>
      <c r="BO6">
        <v>10.3448104985347</v>
      </c>
      <c r="BP6">
        <v>10.457342682637901</v>
      </c>
      <c r="BQ6">
        <v>10.5714987772337</v>
      </c>
      <c r="BR6">
        <v>10.6872690369098</v>
      </c>
      <c r="BS6">
        <v>10.8046725178105</v>
      </c>
      <c r="BT6">
        <v>10.923662975071901</v>
      </c>
      <c r="BU6">
        <v>11.0441848876776</v>
      </c>
      <c r="BV6">
        <v>11.166149339276499</v>
      </c>
      <c r="BW6">
        <v>11.289445357958099</v>
      </c>
      <c r="BX6">
        <v>11.4140534595926</v>
      </c>
      <c r="BY6">
        <v>11.5399332114135</v>
      </c>
      <c r="BZ6">
        <v>11.666951726544101</v>
      </c>
      <c r="CA6">
        <v>11.7949290118592</v>
      </c>
      <c r="CB6">
        <v>11.923779705671899</v>
      </c>
      <c r="CC6">
        <v>12.0534008653378</v>
      </c>
      <c r="CD6">
        <v>12.1837944903136</v>
      </c>
      <c r="CE6">
        <v>12.3149738252944</v>
      </c>
      <c r="CF6">
        <v>12.4469672351818</v>
      </c>
      <c r="CG6">
        <v>12.579822291050199</v>
      </c>
      <c r="CH6">
        <v>12.713555973494</v>
      </c>
      <c r="CI6">
        <v>12.8481860344111</v>
      </c>
      <c r="CJ6">
        <v>12.983717201042101</v>
      </c>
      <c r="CK6">
        <v>13.120133538145</v>
      </c>
      <c r="CL6">
        <v>13.257418520759799</v>
      </c>
    </row>
    <row r="7" spans="1:90" x14ac:dyDescent="0.35">
      <c r="B7" t="s">
        <v>8</v>
      </c>
      <c r="C7" t="str">
        <f>_xlfn.TEXTJOIN(",",TRUE,Regions!$C$3,Regions!$D$3)</f>
        <v>IE,National</v>
      </c>
      <c r="F7" t="s">
        <v>17</v>
      </c>
      <c r="G7" s="27" t="s">
        <v>18</v>
      </c>
      <c r="H7" s="25">
        <f>VLOOKUP(F7,'BY-Demands'!$I$5:$J$38,2,FALSE)</f>
        <v>0.67287296253748397</v>
      </c>
      <c r="I7">
        <v>0.68901566323930896</v>
      </c>
      <c r="J7">
        <v>1.1453307514123801</v>
      </c>
      <c r="K7">
        <v>1.17197510213696</v>
      </c>
      <c r="L7">
        <v>1.19927927754182</v>
      </c>
      <c r="M7">
        <v>1.22725991510956</v>
      </c>
      <c r="N7">
        <v>1.2559337577197001</v>
      </c>
      <c r="O7">
        <v>1.2853176351257101</v>
      </c>
      <c r="P7">
        <v>1.3154284460035299</v>
      </c>
      <c r="Q7">
        <v>1.34628589537239</v>
      </c>
      <c r="R7">
        <v>1.3779069025349999</v>
      </c>
      <c r="S7">
        <v>1.41031202122664</v>
      </c>
      <c r="T7">
        <v>1.44351990088433</v>
      </c>
      <c r="U7">
        <v>1.4775615762333201</v>
      </c>
      <c r="V7">
        <v>1.5124455456633801</v>
      </c>
      <c r="W7">
        <v>1.54819453277112</v>
      </c>
      <c r="X7">
        <v>1.5848284110095301</v>
      </c>
      <c r="Y7">
        <v>1.62237119004269</v>
      </c>
      <c r="Z7">
        <v>1.6608431415137901</v>
      </c>
      <c r="AA7">
        <v>1.70026940648485</v>
      </c>
      <c r="AB7">
        <v>1.74067305443197</v>
      </c>
      <c r="AC7">
        <v>1.7820793168514899</v>
      </c>
      <c r="AD7">
        <v>1.8245113417944701</v>
      </c>
      <c r="AE7">
        <v>1.8679968256578099</v>
      </c>
      <c r="AF7">
        <v>1.9125604788494299</v>
      </c>
      <c r="AG7">
        <v>1.9582305876750901</v>
      </c>
      <c r="AH7">
        <v>2.0050340390722701</v>
      </c>
      <c r="AI7">
        <v>2.0530003298918298</v>
      </c>
      <c r="AJ7">
        <v>2.1021574936170699</v>
      </c>
      <c r="AK7">
        <v>2.1525360482102101</v>
      </c>
      <c r="AL7">
        <v>2.2041657659317799</v>
      </c>
      <c r="AM7">
        <v>2.25707952983301</v>
      </c>
      <c r="AN7">
        <v>2.3113093619058902</v>
      </c>
      <c r="AO7">
        <v>2.3668879460905301</v>
      </c>
      <c r="AP7">
        <v>2.4238500791586999</v>
      </c>
      <c r="AQ7">
        <v>2.4822303192576198</v>
      </c>
      <c r="AR7">
        <v>2.54206444661299</v>
      </c>
      <c r="AS7">
        <v>2.6685986405928799</v>
      </c>
      <c r="AT7">
        <v>2.7466198327775602</v>
      </c>
      <c r="AU7">
        <v>2.8275888140138701</v>
      </c>
      <c r="AV7">
        <v>2.9115328354755601</v>
      </c>
      <c r="AW7">
        <v>2.9984256535266498</v>
      </c>
      <c r="AX7">
        <v>3.08826864670888</v>
      </c>
      <c r="AY7">
        <v>2.96392666700326</v>
      </c>
      <c r="AZ7">
        <v>3.0207318530829399</v>
      </c>
      <c r="BA7">
        <v>3.0779197409166401</v>
      </c>
      <c r="BB7">
        <v>3.1355361663238699</v>
      </c>
      <c r="BC7">
        <v>3.1936239586210702</v>
      </c>
      <c r="BD7">
        <v>3.2522292365942702</v>
      </c>
      <c r="BE7">
        <v>3.3113941792641901</v>
      </c>
      <c r="BF7">
        <v>3.37117334250323</v>
      </c>
      <c r="BG7">
        <v>3.4316218749835299</v>
      </c>
      <c r="BH7">
        <v>3.49279436393625</v>
      </c>
      <c r="BI7">
        <v>3.5547281976039602</v>
      </c>
      <c r="BJ7">
        <v>3.6174615176352098</v>
      </c>
      <c r="BK7">
        <v>3.6810374018491201</v>
      </c>
      <c r="BL7">
        <v>3.7454976915237799</v>
      </c>
      <c r="BM7">
        <v>3.8108882271549902</v>
      </c>
      <c r="BN7">
        <v>3.8772168852948501</v>
      </c>
      <c r="BO7">
        <v>3.9445037616907501</v>
      </c>
      <c r="BP7">
        <v>4.0127696172328404</v>
      </c>
      <c r="BQ7">
        <v>4.0820205921874697</v>
      </c>
      <c r="BR7">
        <v>4.1522507746557098</v>
      </c>
      <c r="BS7">
        <v>4.2234717247436997</v>
      </c>
      <c r="BT7">
        <v>4.2956553887419</v>
      </c>
      <c r="BU7">
        <v>4.3687680857109097</v>
      </c>
      <c r="BV7">
        <v>4.4427558759637504</v>
      </c>
      <c r="BW7">
        <v>4.5175514401599104</v>
      </c>
      <c r="BX7">
        <v>4.5931429585627903</v>
      </c>
      <c r="BY7">
        <v>4.6695059032791004</v>
      </c>
      <c r="BZ7">
        <v>4.7465596606035501</v>
      </c>
      <c r="CA7">
        <v>4.8241950405760301</v>
      </c>
      <c r="CB7">
        <v>4.90236025989008</v>
      </c>
      <c r="CC7">
        <v>4.98099287003149</v>
      </c>
      <c r="CD7">
        <v>5.0600940839388002</v>
      </c>
      <c r="CE7">
        <v>5.1396719362951702</v>
      </c>
      <c r="CF7">
        <v>5.2197436342159804</v>
      </c>
      <c r="CG7">
        <v>5.3003380359351402</v>
      </c>
      <c r="CH7">
        <v>5.3814654424594899</v>
      </c>
      <c r="CI7">
        <v>5.4631366226950204</v>
      </c>
      <c r="CJ7">
        <v>5.5453544443467804</v>
      </c>
      <c r="CK7">
        <v>5.6281092405543003</v>
      </c>
      <c r="CL7">
        <v>5.7113909867139503</v>
      </c>
    </row>
    <row r="8" spans="1:90" x14ac:dyDescent="0.35">
      <c r="B8" t="s">
        <v>8</v>
      </c>
      <c r="C8" t="str">
        <f>_xlfn.TEXTJOIN(",",TRUE,Regions!$C$3,Regions!$D$3)</f>
        <v>IE,National</v>
      </c>
      <c r="F8" t="s">
        <v>19</v>
      </c>
      <c r="G8" s="27" t="s">
        <v>20</v>
      </c>
      <c r="H8" s="25">
        <f>VLOOKUP(F8,'BY-Demands'!$I$5:$J$38,2,FALSE)</f>
        <v>10.5976971594968</v>
      </c>
      <c r="I8">
        <v>10.425059758064601</v>
      </c>
      <c r="J8">
        <v>10.4827865863979</v>
      </c>
      <c r="K8">
        <v>10.5428293661965</v>
      </c>
      <c r="L8">
        <v>10.6043548094603</v>
      </c>
      <c r="M8">
        <v>10.6673995636065</v>
      </c>
      <c r="N8">
        <v>10.732001173252501</v>
      </c>
      <c r="O8">
        <v>10.798198110701801</v>
      </c>
      <c r="P8">
        <v>10.8660297948596</v>
      </c>
      <c r="Q8">
        <v>10.935536616854399</v>
      </c>
      <c r="R8">
        <v>11.006759962605001</v>
      </c>
      <c r="S8">
        <v>11.079742239256101</v>
      </c>
      <c r="T8">
        <v>11.154526902334201</v>
      </c>
      <c r="U8">
        <v>11.2311257904034</v>
      </c>
      <c r="V8">
        <v>11.309621200733799</v>
      </c>
      <c r="W8">
        <v>11.3900603561419</v>
      </c>
      <c r="X8">
        <v>11.472491675352201</v>
      </c>
      <c r="Y8">
        <v>11.5569648000664</v>
      </c>
      <c r="Z8">
        <v>11.6435306331609</v>
      </c>
      <c r="AA8">
        <v>11.732241372561599</v>
      </c>
      <c r="AB8">
        <v>11.8231505467745</v>
      </c>
      <c r="AC8">
        <v>11.9163130504629</v>
      </c>
      <c r="AD8">
        <v>12.011785185920299</v>
      </c>
      <c r="AE8">
        <v>12.1096247025261</v>
      </c>
      <c r="AF8">
        <v>12.2098908348107</v>
      </c>
      <c r="AG8">
        <v>12.3126443505064</v>
      </c>
      <c r="AH8">
        <v>12.417947591597301</v>
      </c>
      <c r="AI8">
        <v>12.5258645217293</v>
      </c>
      <c r="AJ8">
        <v>12.636460775247</v>
      </c>
      <c r="AK8">
        <v>12.749803703504501</v>
      </c>
      <c r="AL8">
        <v>12.8659624331831</v>
      </c>
      <c r="AM8">
        <v>12.985007915282401</v>
      </c>
      <c r="AN8">
        <v>13.107012983790201</v>
      </c>
      <c r="AO8">
        <v>13.232052413830999</v>
      </c>
      <c r="AP8">
        <v>13.3602029860774</v>
      </c>
      <c r="AQ8">
        <v>13.4915435485643</v>
      </c>
      <c r="AR8">
        <v>13.6261550853414</v>
      </c>
      <c r="AS8">
        <v>13.910806939651501</v>
      </c>
      <c r="AT8">
        <v>14.086333034610099</v>
      </c>
      <c r="AU8">
        <v>14.2684908393196</v>
      </c>
      <c r="AV8">
        <v>14.457341661380999</v>
      </c>
      <c r="AW8">
        <v>14.652826459874699</v>
      </c>
      <c r="AX8">
        <v>14.8549483361379</v>
      </c>
      <c r="AY8">
        <v>14.5752132856214</v>
      </c>
      <c r="AZ8">
        <v>14.7030092370387</v>
      </c>
      <c r="BA8">
        <v>14.8316661615141</v>
      </c>
      <c r="BB8">
        <v>14.961287176959001</v>
      </c>
      <c r="BC8">
        <v>15.0919686374852</v>
      </c>
      <c r="BD8">
        <v>15.223814297600899</v>
      </c>
      <c r="BE8">
        <v>15.356919048432101</v>
      </c>
      <c r="BF8">
        <v>15.491405625596901</v>
      </c>
      <c r="BG8">
        <v>15.627398098348801</v>
      </c>
      <c r="BH8">
        <v>15.7650192728542</v>
      </c>
      <c r="BI8">
        <v>15.9043532623141</v>
      </c>
      <c r="BJ8">
        <v>16.045485874884299</v>
      </c>
      <c r="BK8">
        <v>16.188514023739</v>
      </c>
      <c r="BL8">
        <v>16.3335318401767</v>
      </c>
      <c r="BM8">
        <v>16.480642452629599</v>
      </c>
      <c r="BN8">
        <v>16.629863581160599</v>
      </c>
      <c r="BO8">
        <v>16.781240435640999</v>
      </c>
      <c r="BP8">
        <v>16.9348197223295</v>
      </c>
      <c r="BQ8">
        <v>17.090615255126401</v>
      </c>
      <c r="BR8">
        <v>17.2486137338948</v>
      </c>
      <c r="BS8">
        <v>17.408841165675</v>
      </c>
      <c r="BT8">
        <v>17.571234437382799</v>
      </c>
      <c r="BU8">
        <v>17.7357177762233</v>
      </c>
      <c r="BV8">
        <v>17.9021698328255</v>
      </c>
      <c r="BW8">
        <v>18.0704391572995</v>
      </c>
      <c r="BX8">
        <v>18.240499158508399</v>
      </c>
      <c r="BY8">
        <v>18.412294655478799</v>
      </c>
      <c r="BZ8">
        <v>18.585644289678601</v>
      </c>
      <c r="CA8">
        <v>18.760302413908999</v>
      </c>
      <c r="CB8">
        <v>18.936152530058202</v>
      </c>
      <c r="CC8">
        <v>19.113054146247901</v>
      </c>
      <c r="CD8">
        <v>19.291009991254299</v>
      </c>
      <c r="CE8">
        <v>19.470038140891401</v>
      </c>
      <c r="CF8">
        <v>19.650177306407802</v>
      </c>
      <c r="CG8">
        <v>19.831492410845101</v>
      </c>
      <c r="CH8">
        <v>20.0140066286185</v>
      </c>
      <c r="CI8">
        <v>20.197744186786899</v>
      </c>
      <c r="CJ8">
        <v>20.382711536893101</v>
      </c>
      <c r="CK8">
        <v>20.568886931175999</v>
      </c>
      <c r="CL8">
        <v>20.756247817050799</v>
      </c>
    </row>
    <row r="9" spans="1:90" x14ac:dyDescent="0.35">
      <c r="B9" t="s">
        <v>8</v>
      </c>
      <c r="C9" t="str">
        <f>_xlfn.TEXTJOIN(",",TRUE,Regions!$C$3,Regions!$D$3)</f>
        <v>IE,National</v>
      </c>
      <c r="F9" t="s">
        <v>21</v>
      </c>
      <c r="G9" s="27" t="s">
        <v>22</v>
      </c>
      <c r="H9" s="25">
        <f>VLOOKUP(F9,'BY-Demands'!$I$5:$J$38,2,FALSE)</f>
        <v>1.14056826967015</v>
      </c>
      <c r="I9">
        <v>1.17</v>
      </c>
      <c r="J9">
        <v>1.05400776614231</v>
      </c>
      <c r="K9">
        <v>1.0560918609379499</v>
      </c>
      <c r="L9">
        <v>1.0410295169864401</v>
      </c>
      <c r="M9">
        <v>1.0268975005260801</v>
      </c>
      <c r="N9">
        <v>1.0136280587395301</v>
      </c>
      <c r="O9">
        <v>1.0011741174269699</v>
      </c>
      <c r="P9">
        <v>0.98946802719486804</v>
      </c>
      <c r="Q9">
        <v>0.97851389260134602</v>
      </c>
      <c r="R9">
        <v>0.96817292950682998</v>
      </c>
      <c r="S9">
        <v>0.95829301017512603</v>
      </c>
      <c r="T9">
        <v>0.94891013502188304</v>
      </c>
      <c r="U9">
        <v>0.93995901525115499</v>
      </c>
      <c r="V9">
        <v>0.93146307008219298</v>
      </c>
      <c r="W9">
        <v>0.92337177940257198</v>
      </c>
      <c r="X9">
        <v>0.91566292726805898</v>
      </c>
      <c r="Y9">
        <v>0.90840413726139602</v>
      </c>
      <c r="Z9">
        <v>0.90163209297057001</v>
      </c>
      <c r="AA9">
        <v>0.89538795586229403</v>
      </c>
      <c r="AB9">
        <v>0.88970072339962902</v>
      </c>
      <c r="AC9">
        <v>0.88464782396222197</v>
      </c>
      <c r="AD9">
        <v>0.88027755628668003</v>
      </c>
      <c r="AE9">
        <v>0.87661714743544505</v>
      </c>
      <c r="AF9">
        <v>0.87372587651921196</v>
      </c>
      <c r="AG9">
        <v>0.871678474453906</v>
      </c>
      <c r="AH9">
        <v>0.87061329234646201</v>
      </c>
      <c r="AI9">
        <v>0.87057814456459504</v>
      </c>
      <c r="AJ9">
        <v>0.87160473874632205</v>
      </c>
      <c r="AK9">
        <v>0.87376144176959103</v>
      </c>
      <c r="AL9">
        <v>0.87709870967996795</v>
      </c>
      <c r="AM9">
        <v>0.88172610377615801</v>
      </c>
      <c r="AN9">
        <v>0.88766424801056598</v>
      </c>
      <c r="AO9">
        <v>0.89492374172959599</v>
      </c>
      <c r="AP9">
        <v>0.90292229586267003</v>
      </c>
      <c r="AQ9">
        <v>0.91212017147769098</v>
      </c>
      <c r="AR9">
        <v>0.92247975800035098</v>
      </c>
      <c r="AS9">
        <v>0.96438298241374298</v>
      </c>
      <c r="AT9">
        <v>0.98405843425351902</v>
      </c>
      <c r="AU9">
        <v>1.0054714243049101</v>
      </c>
      <c r="AV9">
        <v>1.0285579541413199</v>
      </c>
      <c r="AW9">
        <v>1.05323600333759</v>
      </c>
      <c r="AX9">
        <v>1.07942999212263</v>
      </c>
      <c r="AY9">
        <v>1.0055395690453399</v>
      </c>
      <c r="AZ9">
        <v>1.01640709883417</v>
      </c>
      <c r="BA9">
        <v>1.0274348552081101</v>
      </c>
      <c r="BB9">
        <v>1.0385873775852399</v>
      </c>
      <c r="BC9">
        <v>1.0498348412993099</v>
      </c>
      <c r="BD9">
        <v>1.06114779514651</v>
      </c>
      <c r="BE9">
        <v>1.07250258158971</v>
      </c>
      <c r="BF9">
        <v>1.0838690311492301</v>
      </c>
      <c r="BG9">
        <v>1.0952196181139799</v>
      </c>
      <c r="BH9">
        <v>1.1065300957297199</v>
      </c>
      <c r="BI9">
        <v>1.1177904702068699</v>
      </c>
      <c r="BJ9">
        <v>1.12899170259871</v>
      </c>
      <c r="BK9">
        <v>1.1401229755018201</v>
      </c>
      <c r="BL9">
        <v>1.1511758433765</v>
      </c>
      <c r="BM9">
        <v>1.16214082080183</v>
      </c>
      <c r="BN9">
        <v>1.1730328376904999</v>
      </c>
      <c r="BO9">
        <v>1.1838590696589699</v>
      </c>
      <c r="BP9">
        <v>1.1946264179488999</v>
      </c>
      <c r="BQ9">
        <v>1.2053501578605601</v>
      </c>
      <c r="BR9">
        <v>1.21605161491949</v>
      </c>
      <c r="BS9">
        <v>1.22674155787113</v>
      </c>
      <c r="BT9">
        <v>1.2374513973643999</v>
      </c>
      <c r="BU9">
        <v>1.2482133938957001</v>
      </c>
      <c r="BV9">
        <v>1.25906784410668</v>
      </c>
      <c r="BW9">
        <v>1.2700586976260899</v>
      </c>
      <c r="BX9">
        <v>1.2811997333873999</v>
      </c>
      <c r="BY9">
        <v>1.29250988473567</v>
      </c>
      <c r="BZ9">
        <v>1.3040326888067399</v>
      </c>
      <c r="CA9">
        <v>1.31582110374115</v>
      </c>
      <c r="CB9">
        <v>1.32789824806908</v>
      </c>
      <c r="CC9">
        <v>1.3402898584777101</v>
      </c>
      <c r="CD9">
        <v>1.3529924179930899</v>
      </c>
      <c r="CE9">
        <v>1.3659997525804299</v>
      </c>
      <c r="CF9">
        <v>1.3793023776958999</v>
      </c>
      <c r="CG9">
        <v>1.39288690060809</v>
      </c>
      <c r="CH9">
        <v>1.4067482020267199</v>
      </c>
      <c r="CI9">
        <v>1.42088137975269</v>
      </c>
      <c r="CJ9">
        <v>1.4352848529597</v>
      </c>
      <c r="CK9">
        <v>1.44996170148635</v>
      </c>
      <c r="CL9">
        <v>1.46491483901718</v>
      </c>
    </row>
    <row r="10" spans="1:90" x14ac:dyDescent="0.35">
      <c r="B10" t="s">
        <v>8</v>
      </c>
      <c r="C10" t="str">
        <f>_xlfn.TEXTJOIN(",",TRUE,Regions!$C$3,Regions!$D$3)</f>
        <v>IE,National</v>
      </c>
      <c r="F10" t="s">
        <v>23</v>
      </c>
      <c r="G10" s="27" t="s">
        <v>24</v>
      </c>
      <c r="H10" s="25">
        <v>17.770098364755199</v>
      </c>
      <c r="I10">
        <v>17.352426464494599</v>
      </c>
      <c r="J10">
        <v>16.2067419529189</v>
      </c>
      <c r="K10">
        <v>18.038812365039959</v>
      </c>
      <c r="L10">
        <v>18.752348682008719</v>
      </c>
      <c r="M10">
        <v>19.494109366820016</v>
      </c>
      <c r="N10">
        <v>20.265210851701845</v>
      </c>
      <c r="O10">
        <v>21.066813730045585</v>
      </c>
      <c r="P10">
        <v>21.900124503227982</v>
      </c>
      <c r="Q10">
        <v>21.903403629125965</v>
      </c>
      <c r="R10">
        <v>21.906683246010498</v>
      </c>
      <c r="S10">
        <v>21.909963353955103</v>
      </c>
      <c r="T10">
        <v>21.913243953033305</v>
      </c>
      <c r="U10">
        <v>21.916525043318639</v>
      </c>
      <c r="V10">
        <v>22.110531640458859</v>
      </c>
      <c r="W10">
        <v>22.306255597429594</v>
      </c>
      <c r="X10">
        <v>22.503712116418974</v>
      </c>
      <c r="Y10">
        <v>22.702916534185945</v>
      </c>
      <c r="Z10">
        <v>22.903884323251511</v>
      </c>
      <c r="AA10">
        <v>23.057513384534978</v>
      </c>
      <c r="AB10">
        <v>23.212172921179643</v>
      </c>
      <c r="AC10">
        <v>23.367869845155557</v>
      </c>
      <c r="AD10">
        <v>23.524611114795182</v>
      </c>
      <c r="AE10">
        <v>23.68240373510438</v>
      </c>
      <c r="AF10">
        <v>23.806316159658131</v>
      </c>
      <c r="AG10">
        <v>23.930876925872237</v>
      </c>
      <c r="AH10">
        <v>24.056089426036937</v>
      </c>
      <c r="AI10">
        <v>24.18195707019181</v>
      </c>
      <c r="AJ10">
        <v>24.308483286218632</v>
      </c>
      <c r="AK10">
        <v>24.436054231032401</v>
      </c>
      <c r="AL10">
        <v>24.564294668293275</v>
      </c>
      <c r="AM10">
        <v>24.69320811149829</v>
      </c>
      <c r="AN10">
        <v>24.822798092583323</v>
      </c>
      <c r="AO10">
        <v>24.953068162019846</v>
      </c>
      <c r="AP10">
        <v>25.114582809575673</v>
      </c>
      <c r="AQ10">
        <v>25.277142898966776</v>
      </c>
      <c r="AR10">
        <v>25.440755197063204</v>
      </c>
      <c r="AS10">
        <v>25.605426514535175</v>
      </c>
      <c r="AT10">
        <v>25.771163706136587</v>
      </c>
      <c r="AU10">
        <v>25.937973670990353</v>
      </c>
      <c r="AV10">
        <v>26.105863352875595</v>
      </c>
      <c r="AW10">
        <v>26.274839740516697</v>
      </c>
      <c r="AX10">
        <v>26.444909867874209</v>
      </c>
      <c r="AY10">
        <v>26.616080814437662</v>
      </c>
      <c r="AZ10">
        <v>26.788359705520261</v>
      </c>
      <c r="BA10">
        <v>26.961753712555488</v>
      </c>
      <c r="BB10">
        <v>27.136270053395631</v>
      </c>
      <c r="BC10">
        <v>27.311915992612235</v>
      </c>
      <c r="BD10">
        <v>27.488698841798506</v>
      </c>
      <c r="BE10">
        <v>27.66662595987367</v>
      </c>
      <c r="BF10">
        <v>27.845704753389303</v>
      </c>
      <c r="BG10">
        <v>28.025942676837641</v>
      </c>
      <c r="BH10">
        <v>28.207347232961887</v>
      </c>
      <c r="BI10">
        <v>28.389925973068525</v>
      </c>
      <c r="BJ10">
        <v>28.573686497341665</v>
      </c>
      <c r="BK10">
        <v>28.758636455159408</v>
      </c>
      <c r="BL10">
        <v>28.944783545412268</v>
      </c>
      <c r="BM10">
        <v>29.132135516823649</v>
      </c>
      <c r="BN10">
        <v>29.320700168272406</v>
      </c>
      <c r="BO10">
        <v>29.510485349117488</v>
      </c>
      <c r="BP10">
        <v>29.701498959524677</v>
      </c>
      <c r="BQ10">
        <v>29.893748950795452</v>
      </c>
      <c r="BR10">
        <v>30.087243325697976</v>
      </c>
      <c r="BS10">
        <v>30.281990138800222</v>
      </c>
      <c r="BT10">
        <v>30.477997496805266</v>
      </c>
      <c r="BU10">
        <v>30.675273558888744</v>
      </c>
      <c r="BV10">
        <v>30.873826537038482</v>
      </c>
      <c r="BW10">
        <v>31.073664696396353</v>
      </c>
      <c r="BX10">
        <v>31.274796355602309</v>
      </c>
      <c r="BY10">
        <v>31.47722988714068</v>
      </c>
      <c r="BZ10">
        <v>31.68097371768868</v>
      </c>
      <c r="CA10">
        <v>31.886036328467188</v>
      </c>
      <c r="CB10">
        <v>32.0924262555938</v>
      </c>
      <c r="CC10">
        <v>32.300152090438154</v>
      </c>
      <c r="CD10">
        <v>32.509222479979556</v>
      </c>
      <c r="CE10">
        <v>32.719646127166946</v>
      </c>
      <c r="CF10">
        <v>32.931431791281163</v>
      </c>
      <c r="CG10">
        <v>33.144588288299566</v>
      </c>
      <c r="CH10">
        <v>33.35912449126301</v>
      </c>
      <c r="CI10">
        <v>33.575049330645214</v>
      </c>
      <c r="CJ10">
        <v>33.792371794724502</v>
      </c>
      <c r="CK10">
        <v>34.011100929957969</v>
      </c>
      <c r="CL10">
        <v>34.231245841358039</v>
      </c>
    </row>
    <row r="11" spans="1:90" x14ac:dyDescent="0.35">
      <c r="B11" t="s">
        <v>8</v>
      </c>
      <c r="C11" t="str">
        <f>_xlfn.TEXTJOIN(",",TRUE,Regions!$C$3,Regions!$D$3)</f>
        <v>IE,National</v>
      </c>
      <c r="F11" t="s">
        <v>25</v>
      </c>
      <c r="G11" s="27" t="s">
        <v>26</v>
      </c>
      <c r="H11" s="25">
        <f>VLOOKUP(F11,'BY-Demands'!$I$5:$J$38,2,FALSE)</f>
        <v>19.5397050142764</v>
      </c>
      <c r="I11">
        <v>20.047656182086499</v>
      </c>
      <c r="J11">
        <v>17.9214706310973</v>
      </c>
      <c r="K11">
        <v>18.007471512750399</v>
      </c>
      <c r="L11">
        <v>18.095637208589601</v>
      </c>
      <c r="M11">
        <v>18.186023945506999</v>
      </c>
      <c r="N11">
        <v>18.278689472237598</v>
      </c>
      <c r="O11">
        <v>18.373693111883199</v>
      </c>
      <c r="P11">
        <v>18.471095819568198</v>
      </c>
      <c r="Q11">
        <v>18.570960267466798</v>
      </c>
      <c r="R11">
        <v>18.673350891417002</v>
      </c>
      <c r="S11">
        <v>18.778333987021998</v>
      </c>
      <c r="T11">
        <v>18.885977786093299</v>
      </c>
      <c r="U11">
        <v>18.9974247611427</v>
      </c>
      <c r="V11">
        <v>19.111640916040798</v>
      </c>
      <c r="W11">
        <v>19.228697712637999</v>
      </c>
      <c r="X11">
        <v>19.3486686950076</v>
      </c>
      <c r="Y11">
        <v>19.471629567058098</v>
      </c>
      <c r="Z11">
        <v>19.597658281637901</v>
      </c>
      <c r="AA11">
        <v>19.726835155271502</v>
      </c>
      <c r="AB11">
        <v>19.859242953619699</v>
      </c>
      <c r="AC11">
        <v>19.994967022548</v>
      </c>
      <c r="AD11">
        <v>20.134095389223202</v>
      </c>
      <c r="AE11">
        <v>20.276718915650601</v>
      </c>
      <c r="AF11">
        <v>20.422931438425099</v>
      </c>
      <c r="AG11">
        <v>20.572829906585099</v>
      </c>
      <c r="AH11">
        <v>20.726514576720799</v>
      </c>
      <c r="AI11">
        <v>20.884089183472401</v>
      </c>
      <c r="AJ11">
        <v>21.045661133700101</v>
      </c>
      <c r="AK11">
        <v>21.211341747524401</v>
      </c>
      <c r="AL11">
        <v>21.3812464803915</v>
      </c>
      <c r="AM11">
        <v>21.555495197365399</v>
      </c>
      <c r="AN11">
        <v>21.7342124559874</v>
      </c>
      <c r="AO11">
        <v>21.917527828819999</v>
      </c>
      <c r="AP11">
        <v>22.105576255051002</v>
      </c>
      <c r="AQ11">
        <v>22.298498426901698</v>
      </c>
      <c r="AR11">
        <v>22.4964412083296</v>
      </c>
      <c r="AS11">
        <v>22.934400388746901</v>
      </c>
      <c r="AT11">
        <v>23.195616486982399</v>
      </c>
      <c r="AU11">
        <v>23.4667018262911</v>
      </c>
      <c r="AV11">
        <v>23.747747644003201</v>
      </c>
      <c r="AW11">
        <v>24.038666076039799</v>
      </c>
      <c r="AX11">
        <v>24.339461737778901</v>
      </c>
      <c r="AY11">
        <v>23.923162962073199</v>
      </c>
      <c r="AZ11">
        <v>24.1133475600239</v>
      </c>
      <c r="BA11">
        <v>24.304813449072199</v>
      </c>
      <c r="BB11">
        <v>24.497714088215599</v>
      </c>
      <c r="BC11">
        <v>24.692192870635001</v>
      </c>
      <c r="BD11">
        <v>24.888404202703999</v>
      </c>
      <c r="BE11">
        <v>25.086489300403802</v>
      </c>
      <c r="BF11">
        <v>25.286630817597299</v>
      </c>
      <c r="BG11">
        <v>25.489013392849301</v>
      </c>
      <c r="BH11">
        <v>25.693819785012099</v>
      </c>
      <c r="BI11">
        <v>25.901175170471301</v>
      </c>
      <c r="BJ11">
        <v>26.1112072480271</v>
      </c>
      <c r="BK11">
        <v>26.324060242850798</v>
      </c>
      <c r="BL11">
        <v>26.5398742401566</v>
      </c>
      <c r="BM11">
        <v>26.758802714598399</v>
      </c>
      <c r="BN11">
        <v>26.980872036988099</v>
      </c>
      <c r="BO11">
        <v>27.206149488183499</v>
      </c>
      <c r="BP11">
        <v>27.434704575949901</v>
      </c>
      <c r="BQ11">
        <v>27.6665578579894</v>
      </c>
      <c r="BR11">
        <v>27.901689541177401</v>
      </c>
      <c r="BS11">
        <v>28.140138328919299</v>
      </c>
      <c r="BT11">
        <v>28.381810296983002</v>
      </c>
      <c r="BU11">
        <v>28.6265926810885</v>
      </c>
      <c r="BV11">
        <v>28.874304890370901</v>
      </c>
      <c r="BW11">
        <v>29.1247215386887</v>
      </c>
      <c r="BX11">
        <v>29.377803053389901</v>
      </c>
      <c r="BY11">
        <v>29.633467314727401</v>
      </c>
      <c r="BZ11">
        <v>29.891444426831001</v>
      </c>
      <c r="CA11">
        <v>30.151368820109099</v>
      </c>
      <c r="CB11">
        <v>30.413067123290698</v>
      </c>
      <c r="CC11">
        <v>30.676330257832301</v>
      </c>
      <c r="CD11">
        <v>30.94116228467</v>
      </c>
      <c r="CE11">
        <v>31.207590104041</v>
      </c>
      <c r="CF11">
        <v>31.475671325620599</v>
      </c>
      <c r="CG11">
        <v>31.745502567200099</v>
      </c>
      <c r="CH11">
        <v>32.017118316701698</v>
      </c>
      <c r="CI11">
        <v>32.290554628581098</v>
      </c>
      <c r="CJ11">
        <v>32.5658211039569</v>
      </c>
      <c r="CK11">
        <v>32.842885378038197</v>
      </c>
      <c r="CL11">
        <v>33.121713888304598</v>
      </c>
    </row>
    <row r="12" spans="1:90" x14ac:dyDescent="0.35">
      <c r="B12" t="s">
        <v>8</v>
      </c>
      <c r="C12" t="str">
        <f>_xlfn.TEXTJOIN(",",TRUE,Regions!$C$3,Regions!$D$3)</f>
        <v>IE,National</v>
      </c>
      <c r="F12" t="s">
        <v>27</v>
      </c>
      <c r="G12" s="27" t="s">
        <v>28</v>
      </c>
      <c r="H12" s="25">
        <f>VLOOKUP(F12,'BY-Demands'!$I$5:$J$38,2,FALSE)</f>
        <v>1.28965569884044</v>
      </c>
      <c r="I12">
        <v>1.3174050900000001</v>
      </c>
      <c r="J12">
        <v>2.2861941894738802</v>
      </c>
      <c r="K12">
        <v>2.2724834198886699</v>
      </c>
      <c r="L12">
        <v>2.2584342466232901</v>
      </c>
      <c r="M12">
        <v>2.2440383485186102</v>
      </c>
      <c r="N12">
        <v>2.2292869402784299</v>
      </c>
      <c r="O12">
        <v>2.2141712863233001</v>
      </c>
      <c r="P12">
        <v>2.1986822220428399</v>
      </c>
      <c r="Q12">
        <v>2.18281056279984</v>
      </c>
      <c r="R12">
        <v>2.1665466359489498</v>
      </c>
      <c r="S12">
        <v>2.1498806864914299</v>
      </c>
      <c r="T12">
        <v>2.1328027010175301</v>
      </c>
      <c r="U12">
        <v>2.1153100593115699</v>
      </c>
      <c r="V12">
        <v>2.0973839785641601</v>
      </c>
      <c r="W12">
        <v>2.0790137032465301</v>
      </c>
      <c r="X12">
        <v>2.0601879302496702</v>
      </c>
      <c r="Y12">
        <v>2.0408952907455502</v>
      </c>
      <c r="Z12">
        <v>2.0211240941678401</v>
      </c>
      <c r="AA12">
        <v>2.0008621733278402</v>
      </c>
      <c r="AB12">
        <v>1.98009726556077</v>
      </c>
      <c r="AC12">
        <v>1.9588167649709201</v>
      </c>
      <c r="AD12">
        <v>1.9370068802203699</v>
      </c>
      <c r="AE12">
        <v>1.9146550132369899</v>
      </c>
      <c r="AF12">
        <v>1.8917470801090901</v>
      </c>
      <c r="AG12">
        <v>1.86826969597866</v>
      </c>
      <c r="AH12">
        <v>1.84420680235752</v>
      </c>
      <c r="AI12">
        <v>1.81954394783379</v>
      </c>
      <c r="AJ12">
        <v>1.7942674117666799</v>
      </c>
      <c r="AK12">
        <v>1.7683592712790901</v>
      </c>
      <c r="AL12">
        <v>1.74180408351433</v>
      </c>
      <c r="AM12">
        <v>1.71458476976422</v>
      </c>
      <c r="AN12">
        <v>1.6866850940022</v>
      </c>
      <c r="AO12">
        <v>1.65808726283177</v>
      </c>
      <c r="AP12">
        <v>1.6287720013943401</v>
      </c>
      <c r="AQ12">
        <v>1.59872097084561</v>
      </c>
      <c r="AR12">
        <v>1.56791519749516</v>
      </c>
      <c r="AS12">
        <v>1.4910041768010101</v>
      </c>
      <c r="AT12">
        <v>1.4504614989054501</v>
      </c>
      <c r="AU12">
        <v>1.4083870415192401</v>
      </c>
      <c r="AV12">
        <v>1.36476664393132</v>
      </c>
      <c r="AW12">
        <v>1.3196139432991101</v>
      </c>
      <c r="AX12">
        <v>1.2729282232816801</v>
      </c>
      <c r="AY12">
        <v>1.3375408841619301</v>
      </c>
      <c r="AZ12">
        <v>1.30802282249768</v>
      </c>
      <c r="BA12">
        <v>1.27830589494188</v>
      </c>
      <c r="BB12">
        <v>1.2483662835187399</v>
      </c>
      <c r="BC12">
        <v>1.21818173254193</v>
      </c>
      <c r="BD12">
        <v>1.1877282769958699</v>
      </c>
      <c r="BE12">
        <v>1.1569839991117501</v>
      </c>
      <c r="BF12">
        <v>1.1259205496539499</v>
      </c>
      <c r="BG12">
        <v>1.0945092713462901</v>
      </c>
      <c r="BH12">
        <v>1.06272179865798</v>
      </c>
      <c r="BI12">
        <v>1.0305387032845601</v>
      </c>
      <c r="BJ12">
        <v>0.99794016542415798</v>
      </c>
      <c r="BK12">
        <v>0.96490380025931</v>
      </c>
      <c r="BL12">
        <v>0.931407865524705</v>
      </c>
      <c r="BM12">
        <v>0.89742854081457502</v>
      </c>
      <c r="BN12">
        <v>0.862961733183086</v>
      </c>
      <c r="BO12">
        <v>0.82799700014157995</v>
      </c>
      <c r="BP12">
        <v>0.7925235535688</v>
      </c>
      <c r="BQ12">
        <v>0.75653820275675998</v>
      </c>
      <c r="BR12">
        <v>0.72004401974534704</v>
      </c>
      <c r="BS12">
        <v>0.6830349974787</v>
      </c>
      <c r="BT12">
        <v>0.64552571369496303</v>
      </c>
      <c r="BU12">
        <v>0.60753367024767002</v>
      </c>
      <c r="BV12">
        <v>0.56908689617986397</v>
      </c>
      <c r="BW12">
        <v>0.53022037309413395</v>
      </c>
      <c r="BX12">
        <v>0.49094024295987798</v>
      </c>
      <c r="BY12">
        <v>0.45125925137157102</v>
      </c>
      <c r="BZ12">
        <v>0.41121928817217102</v>
      </c>
      <c r="CA12">
        <v>0.37087709247650102</v>
      </c>
      <c r="CB12">
        <v>0.33025957279307899</v>
      </c>
      <c r="CC12">
        <v>0.28939917966419199</v>
      </c>
      <c r="CD12">
        <v>0.248295282802415</v>
      </c>
      <c r="CE12">
        <v>0.206943707091192</v>
      </c>
      <c r="CF12">
        <v>0.16533551108118899</v>
      </c>
      <c r="CG12">
        <v>0.12345569897384701</v>
      </c>
      <c r="CH12">
        <v>8.1298917987554495E-2</v>
      </c>
      <c r="CI12">
        <v>3.8859572203120099E-2</v>
      </c>
      <c r="CJ12">
        <v>0</v>
      </c>
      <c r="CK12">
        <v>0</v>
      </c>
      <c r="CL12">
        <v>0</v>
      </c>
    </row>
    <row r="13" spans="1:90" x14ac:dyDescent="0.35">
      <c r="B13" t="s">
        <v>8</v>
      </c>
      <c r="C13" t="str">
        <f>_xlfn.TEXTJOIN(",",TRUE,Regions!$C$3,Regions!$D$3)</f>
        <v>IE,National</v>
      </c>
      <c r="F13" t="s">
        <v>29</v>
      </c>
      <c r="G13" s="27" t="s">
        <v>30</v>
      </c>
      <c r="H13" s="25">
        <f>VLOOKUP(F13,'BY-Demands'!$I$5:$J$38,2,FALSE)</f>
        <v>4.2689583715443504</v>
      </c>
      <c r="I13">
        <v>5.7587113786598101</v>
      </c>
      <c r="J13">
        <v>5.7966251432017799</v>
      </c>
      <c r="K13">
        <v>6.0384328428305096</v>
      </c>
      <c r="L13">
        <v>6.2862087424890802</v>
      </c>
      <c r="M13">
        <v>6.5400995969117703</v>
      </c>
      <c r="N13">
        <v>6.80026034650888</v>
      </c>
      <c r="O13">
        <v>7.06684505486934</v>
      </c>
      <c r="P13">
        <v>7.3400153521151399</v>
      </c>
      <c r="Q13">
        <v>7.6199332215672202</v>
      </c>
      <c r="R13">
        <v>7.9067692532211096</v>
      </c>
      <c r="S13">
        <v>8.20069548948406</v>
      </c>
      <c r="T13">
        <v>8.5018885301861395</v>
      </c>
      <c r="U13">
        <v>8.8103945863239996</v>
      </c>
      <c r="V13">
        <v>9.1265449177806008</v>
      </c>
      <c r="W13">
        <v>9.4505292126441294</v>
      </c>
      <c r="X13">
        <v>9.7825468163104592</v>
      </c>
      <c r="Y13">
        <v>10.122798233217701</v>
      </c>
      <c r="Z13">
        <v>10.4714896420878</v>
      </c>
      <c r="AA13">
        <v>10.8288356275142</v>
      </c>
      <c r="AB13">
        <v>11.1950524579371</v>
      </c>
      <c r="AC13">
        <v>11.5703624551331</v>
      </c>
      <c r="AD13">
        <v>11.9550088477313</v>
      </c>
      <c r="AE13">
        <v>12.349213819528501</v>
      </c>
      <c r="AF13">
        <v>12.753225759083101</v>
      </c>
      <c r="AG13">
        <v>13.1672807262091</v>
      </c>
      <c r="AH13">
        <v>13.5916619337538</v>
      </c>
      <c r="AI13">
        <v>14.0266242516308</v>
      </c>
      <c r="AJ13">
        <v>14.4724096616316</v>
      </c>
      <c r="AK13">
        <v>14.9293342575869</v>
      </c>
      <c r="AL13">
        <v>15.397670394861899</v>
      </c>
      <c r="AM13">
        <v>15.8777192792428</v>
      </c>
      <c r="AN13">
        <v>16.369767254702801</v>
      </c>
      <c r="AO13">
        <v>16.874128131509401</v>
      </c>
      <c r="AP13">
        <v>17.391141847489699</v>
      </c>
      <c r="AQ13">
        <v>17.921131832610399</v>
      </c>
      <c r="AR13">
        <v>18.464432713196398</v>
      </c>
      <c r="AS13">
        <v>19.8208610941535</v>
      </c>
      <c r="AT13">
        <v>20.535885266778301</v>
      </c>
      <c r="AU13">
        <v>21.277924412754299</v>
      </c>
      <c r="AV13">
        <v>22.047228275099201</v>
      </c>
      <c r="AW13">
        <v>22.8435563443619</v>
      </c>
      <c r="AX13">
        <v>23.6669212541698</v>
      </c>
      <c r="AY13">
        <v>22.5273908436235</v>
      </c>
      <c r="AZ13">
        <v>23.047981211959101</v>
      </c>
      <c r="BA13">
        <v>23.5720788454028</v>
      </c>
      <c r="BB13">
        <v>24.100103805709502</v>
      </c>
      <c r="BC13">
        <v>24.632448601577</v>
      </c>
      <c r="BD13">
        <v>25.169535888003502</v>
      </c>
      <c r="BE13">
        <v>25.711752214060098</v>
      </c>
      <c r="BF13">
        <v>26.2595975563104</v>
      </c>
      <c r="BG13">
        <v>26.813577324022599</v>
      </c>
      <c r="BH13">
        <v>27.374191781146902</v>
      </c>
      <c r="BI13">
        <v>27.9417835717325</v>
      </c>
      <c r="BJ13">
        <v>28.5167022444076</v>
      </c>
      <c r="BK13">
        <v>29.099342585269401</v>
      </c>
      <c r="BL13">
        <v>29.690088048151701</v>
      </c>
      <c r="BM13">
        <v>30.289358737665399</v>
      </c>
      <c r="BN13">
        <v>30.897226838366599</v>
      </c>
      <c r="BO13">
        <v>31.513876517463999</v>
      </c>
      <c r="BP13">
        <v>32.1394980378575</v>
      </c>
      <c r="BQ13">
        <v>32.774147671936099</v>
      </c>
      <c r="BR13">
        <v>33.417771240181096</v>
      </c>
      <c r="BS13">
        <v>34.070474685030597</v>
      </c>
      <c r="BT13">
        <v>34.732000908638597</v>
      </c>
      <c r="BU13">
        <v>35.402041242486298</v>
      </c>
      <c r="BV13">
        <v>36.080101357033598</v>
      </c>
      <c r="BW13">
        <v>36.765564305084503</v>
      </c>
      <c r="BX13">
        <v>37.458321764820802</v>
      </c>
      <c r="BY13">
        <v>38.1581489506925</v>
      </c>
      <c r="BZ13">
        <v>38.864307079475203</v>
      </c>
      <c r="CA13">
        <v>39.575795481239503</v>
      </c>
      <c r="CB13">
        <v>40.292139588565597</v>
      </c>
      <c r="CC13">
        <v>41.012767092879997</v>
      </c>
      <c r="CD13">
        <v>41.737689110141602</v>
      </c>
      <c r="CE13">
        <v>42.466979274097</v>
      </c>
      <c r="CF13">
        <v>43.200795279124897</v>
      </c>
      <c r="CG13">
        <v>43.9394015961241</v>
      </c>
      <c r="CH13">
        <v>44.682892628534297</v>
      </c>
      <c r="CI13">
        <v>45.431367067850204</v>
      </c>
      <c r="CJ13">
        <v>46.184851195116501</v>
      </c>
      <c r="CK13">
        <v>46.943256418519603</v>
      </c>
      <c r="CL13">
        <v>47.706490867713597</v>
      </c>
    </row>
    <row r="14" spans="1:90" x14ac:dyDescent="0.35">
      <c r="B14" t="s">
        <v>8</v>
      </c>
      <c r="C14" t="str">
        <f>_xlfn.TEXTJOIN(",",TRUE,Regions!$C$3,Regions!$D$3)</f>
        <v>IE,National</v>
      </c>
      <c r="F14" t="s">
        <v>31</v>
      </c>
      <c r="G14" s="27" t="s">
        <v>32</v>
      </c>
      <c r="H14" s="25">
        <f>VLOOKUP(F14,'BY-Demands'!$I$5:$J$38,2,FALSE)</f>
        <v>0.16518244671693</v>
      </c>
      <c r="I14">
        <v>0.19765643241907199</v>
      </c>
      <c r="J14">
        <v>0.19444424313328701</v>
      </c>
      <c r="K14">
        <v>0.19096988348358901</v>
      </c>
      <c r="L14">
        <v>0.187409320968947</v>
      </c>
      <c r="M14">
        <v>0.183760340162684</v>
      </c>
      <c r="N14">
        <v>0.180020695810443</v>
      </c>
      <c r="O14">
        <v>0.176188162290734</v>
      </c>
      <c r="P14">
        <v>0.172260396740049</v>
      </c>
      <c r="Q14">
        <v>0.16823499128140601</v>
      </c>
      <c r="R14">
        <v>0.16410947762331099</v>
      </c>
      <c r="S14">
        <v>0.159881376453122</v>
      </c>
      <c r="T14">
        <v>0.155548066302856</v>
      </c>
      <c r="U14">
        <v>0.151102458553911</v>
      </c>
      <c r="V14">
        <v>0.14654642303453499</v>
      </c>
      <c r="W14">
        <v>0.141877166116048</v>
      </c>
      <c r="X14">
        <v>0.137091861523011</v>
      </c>
      <c r="Y14">
        <v>0.132187568383999</v>
      </c>
      <c r="Z14">
        <v>0.12716128070673</v>
      </c>
      <c r="AA14">
        <v>0.122009932493332</v>
      </c>
      <c r="AB14">
        <v>0.116730402710794</v>
      </c>
      <c r="AC14">
        <v>0.111319395674383</v>
      </c>
      <c r="AD14">
        <v>0.10577357413291499</v>
      </c>
      <c r="AE14">
        <v>0.10008956374365301</v>
      </c>
      <c r="AF14">
        <v>9.4263835909375995E-2</v>
      </c>
      <c r="AG14">
        <v>8.8292756993632301E-2</v>
      </c>
      <c r="AH14">
        <v>8.2172675242513593E-2</v>
      </c>
      <c r="AI14">
        <v>7.5899726894954E-2</v>
      </c>
      <c r="AJ14">
        <v>6.9470043902089093E-2</v>
      </c>
      <c r="AK14">
        <v>6.2879562802237499E-2</v>
      </c>
      <c r="AL14">
        <v>5.6124190249462698E-2</v>
      </c>
      <c r="AM14">
        <v>4.9199654456357898E-2</v>
      </c>
      <c r="AN14">
        <v>4.2101591794206403E-2</v>
      </c>
      <c r="AO14">
        <v>3.4825478693541002E-2</v>
      </c>
      <c r="AP14">
        <v>2.73667165275009E-2</v>
      </c>
      <c r="AQ14">
        <v>1.9720490041187401E-2</v>
      </c>
      <c r="AR14">
        <v>1.18819271187025E-2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x14ac:dyDescent="0.35">
      <c r="B15" t="s">
        <v>8</v>
      </c>
      <c r="C15" t="str">
        <f>_xlfn.TEXTJOIN(",",TRUE,Regions!$C$3,Regions!$D$3)</f>
        <v>IE,National</v>
      </c>
      <c r="F15" t="s">
        <v>33</v>
      </c>
      <c r="G15" s="27" t="s">
        <v>34</v>
      </c>
      <c r="H15" s="25">
        <f>VLOOKUP(F15,'BY-Demands'!$I$5:$J$38,2,FALSE)</f>
        <v>4.2546573385120396</v>
      </c>
      <c r="I15">
        <v>4.4510147654637802</v>
      </c>
      <c r="J15">
        <v>4.5897245674903298</v>
      </c>
      <c r="K15">
        <v>4.5894976142623198</v>
      </c>
      <c r="L15">
        <v>4.6924479738735299</v>
      </c>
      <c r="M15">
        <v>4.7901185272083104</v>
      </c>
      <c r="N15">
        <v>4.8829228192853602</v>
      </c>
      <c r="O15">
        <v>4.9711499271716901</v>
      </c>
      <c r="P15">
        <v>5.0552149707402201</v>
      </c>
      <c r="Q15">
        <v>5.1350981335844903</v>
      </c>
      <c r="R15">
        <v>5.2116410128509898</v>
      </c>
      <c r="S15">
        <v>5.28576383279011</v>
      </c>
      <c r="T15">
        <v>5.3572580748783203</v>
      </c>
      <c r="U15">
        <v>5.4265836170263899</v>
      </c>
      <c r="V15">
        <v>5.4935445318690403</v>
      </c>
      <c r="W15">
        <v>5.5584520588616799</v>
      </c>
      <c r="X15">
        <v>5.6214471437282398</v>
      </c>
      <c r="Y15">
        <v>5.6821326145758499</v>
      </c>
      <c r="Z15">
        <v>5.7402950823595598</v>
      </c>
      <c r="AA15">
        <v>5.7956952167198796</v>
      </c>
      <c r="AB15">
        <v>5.8481657572732599</v>
      </c>
      <c r="AC15">
        <v>5.8972542057881201</v>
      </c>
      <c r="AD15">
        <v>5.9426773610342796</v>
      </c>
      <c r="AE15">
        <v>5.9842736265587799</v>
      </c>
      <c r="AF15">
        <v>6.0216974894712001</v>
      </c>
      <c r="AG15">
        <v>6.0545109941189699</v>
      </c>
      <c r="AH15">
        <v>6.0818857495341696</v>
      </c>
      <c r="AI15">
        <v>6.1035439649586296</v>
      </c>
      <c r="AJ15">
        <v>6.1193038824130799</v>
      </c>
      <c r="AK15">
        <v>6.1287591141733397</v>
      </c>
      <c r="AL15">
        <v>6.1316061110561701</v>
      </c>
      <c r="AM15">
        <v>6.1271988867674398</v>
      </c>
      <c r="AN15">
        <v>6.1154162083419301</v>
      </c>
      <c r="AO15">
        <v>6.0961966453306102</v>
      </c>
      <c r="AP15">
        <v>6.07303585504574</v>
      </c>
      <c r="AQ15">
        <v>6.0431775828935299</v>
      </c>
      <c r="AR15">
        <v>6.0068406186869296</v>
      </c>
      <c r="AS15">
        <v>5.8068458552473601</v>
      </c>
      <c r="AT15">
        <v>5.7221896916494304</v>
      </c>
      <c r="AU15">
        <v>5.6283699250419996</v>
      </c>
      <c r="AV15">
        <v>5.5257822220239996</v>
      </c>
      <c r="AW15">
        <v>5.4149074837468802</v>
      </c>
      <c r="AX15">
        <v>5.2961997910447502</v>
      </c>
      <c r="AY15">
        <v>5.6863252158649802</v>
      </c>
      <c r="AZ15">
        <v>5.6454357408203899</v>
      </c>
      <c r="BA15">
        <v>5.6037487094924296</v>
      </c>
      <c r="BB15">
        <v>5.5614965126579001</v>
      </c>
      <c r="BC15">
        <v>5.5188764376609996</v>
      </c>
      <c r="BD15">
        <v>5.4760849391836404</v>
      </c>
      <c r="BE15">
        <v>5.4332820224280702</v>
      </c>
      <c r="BF15">
        <v>5.3906720636350496</v>
      </c>
      <c r="BG15">
        <v>5.3484438297801304</v>
      </c>
      <c r="BH15">
        <v>5.3067661732293896</v>
      </c>
      <c r="BI15">
        <v>5.2657150636572796</v>
      </c>
      <c r="BJ15">
        <v>5.2253610640504302</v>
      </c>
      <c r="BK15">
        <v>5.1857875215194396</v>
      </c>
      <c r="BL15">
        <v>5.1470630222693901</v>
      </c>
      <c r="BM15">
        <v>5.1092641039632198</v>
      </c>
      <c r="BN15">
        <v>5.0723045565721803</v>
      </c>
      <c r="BO15">
        <v>5.0361499279362896</v>
      </c>
      <c r="BP15">
        <v>5.0007676969257302</v>
      </c>
      <c r="BQ15">
        <v>4.9660688378534603</v>
      </c>
      <c r="BR15">
        <v>4.9319228633648997</v>
      </c>
      <c r="BS15">
        <v>4.8982701079733504</v>
      </c>
      <c r="BT15">
        <v>4.8649100933988301</v>
      </c>
      <c r="BU15">
        <v>4.8316348332089198</v>
      </c>
      <c r="BV15">
        <v>4.7981794503526896</v>
      </c>
      <c r="BW15">
        <v>4.7642514216461302</v>
      </c>
      <c r="BX15">
        <v>4.7297630114367299</v>
      </c>
      <c r="BY15">
        <v>4.6945901166097102</v>
      </c>
      <c r="BZ15">
        <v>4.6584369978880096</v>
      </c>
      <c r="CA15">
        <v>4.6209391553994799</v>
      </c>
      <c r="CB15">
        <v>4.5819357066202997</v>
      </c>
      <c r="CC15">
        <v>4.5412454940523901</v>
      </c>
      <c r="CD15">
        <v>4.49889013934198</v>
      </c>
      <c r="CE15">
        <v>4.4549101272103497</v>
      </c>
      <c r="CF15">
        <v>4.40936973254128</v>
      </c>
      <c r="CG15">
        <v>4.3623616676357599</v>
      </c>
      <c r="CH15">
        <v>4.3139210587583801</v>
      </c>
      <c r="CI15">
        <v>4.2640819298924697</v>
      </c>
      <c r="CJ15">
        <v>4.2128549938695299</v>
      </c>
      <c r="CK15">
        <v>4.1602176329292604</v>
      </c>
      <c r="CL15">
        <v>4.10614807311799</v>
      </c>
    </row>
    <row r="16" spans="1:90" x14ac:dyDescent="0.35">
      <c r="B16" t="s">
        <v>8</v>
      </c>
      <c r="C16" t="str">
        <f>_xlfn.TEXTJOIN(",",TRUE,Regions!$C$3,Regions!$D$3)</f>
        <v>IE,National</v>
      </c>
      <c r="F16" t="s">
        <v>35</v>
      </c>
      <c r="G16" s="27" t="s">
        <v>36</v>
      </c>
      <c r="H16" s="25">
        <f>VLOOKUP(F16,'BY-Demands'!$I$5:$J$38,2,FALSE)</f>
        <v>4.0239683065477196</v>
      </c>
      <c r="I16">
        <v>4.3602102234671296</v>
      </c>
      <c r="J16">
        <v>3.5251257971202601</v>
      </c>
      <c r="K16">
        <v>3.5792625600137602</v>
      </c>
      <c r="L16">
        <v>3.6347440465271599</v>
      </c>
      <c r="M16">
        <v>3.6916038137219598</v>
      </c>
      <c r="N16">
        <v>3.7498762646317298</v>
      </c>
      <c r="O16">
        <v>3.8095966725724399</v>
      </c>
      <c r="P16">
        <v>3.87080120517194</v>
      </c>
      <c r="Q16">
        <v>3.9335269498690502</v>
      </c>
      <c r="R16">
        <v>3.99781193956562</v>
      </c>
      <c r="S16">
        <v>4.0636951786608897</v>
      </c>
      <c r="T16">
        <v>4.1312166725908099</v>
      </c>
      <c r="U16">
        <v>4.2004619284425901</v>
      </c>
      <c r="V16">
        <v>4.2714281477145999</v>
      </c>
      <c r="W16">
        <v>4.34415864415723</v>
      </c>
      <c r="X16">
        <v>4.4186978527861198</v>
      </c>
      <c r="Y16">
        <v>4.4950913648886699</v>
      </c>
      <c r="Z16">
        <v>4.5733859614187704</v>
      </c>
      <c r="AA16">
        <v>4.6536296502986696</v>
      </c>
      <c r="AB16">
        <v>4.7358717002425896</v>
      </c>
      <c r="AC16">
        <v>4.8201626793407</v>
      </c>
      <c r="AD16">
        <v>4.9065544953786002</v>
      </c>
      <c r="AE16">
        <v>4.9951004377148998</v>
      </c>
      <c r="AF16">
        <v>5.0858552152583103</v>
      </c>
      <c r="AG16">
        <v>5.1788750090331401</v>
      </c>
      <c r="AH16">
        <v>5.2742175124200301</v>
      </c>
      <c r="AI16">
        <v>5.3719419803036397</v>
      </c>
      <c r="AJ16">
        <v>5.47210928142293</v>
      </c>
      <c r="AK16">
        <v>5.5747819561854302</v>
      </c>
      <c r="AL16">
        <v>5.68002426189347</v>
      </c>
      <c r="AM16">
        <v>5.7879022434721996</v>
      </c>
      <c r="AN16">
        <v>5.8984837835342203</v>
      </c>
      <c r="AO16">
        <v>6.0118386844719502</v>
      </c>
      <c r="AP16">
        <v>6.1280387196580097</v>
      </c>
      <c r="AQ16">
        <v>6.2471577182876601</v>
      </c>
      <c r="AR16">
        <v>6.3692716458412502</v>
      </c>
      <c r="AS16">
        <v>6.6241165841179601</v>
      </c>
      <c r="AT16">
        <v>6.7826491452828801</v>
      </c>
      <c r="AU16">
        <v>6.9471713681671696</v>
      </c>
      <c r="AV16">
        <v>7.1177386248850896</v>
      </c>
      <c r="AW16">
        <v>7.2942975905551997</v>
      </c>
      <c r="AX16">
        <v>7.4768510662594103</v>
      </c>
      <c r="AY16">
        <v>7.2241985246731799</v>
      </c>
      <c r="AZ16">
        <v>7.3396219293213001</v>
      </c>
      <c r="BA16">
        <v>7.4558229520437997</v>
      </c>
      <c r="BB16">
        <v>7.5728947274065002</v>
      </c>
      <c r="BC16">
        <v>7.6909242810115401</v>
      </c>
      <c r="BD16">
        <v>7.8100053223891202</v>
      </c>
      <c r="BE16">
        <v>7.9302235557946599</v>
      </c>
      <c r="BF16">
        <v>8.0516898342148604</v>
      </c>
      <c r="BG16">
        <v>8.1745162151560606</v>
      </c>
      <c r="BH16">
        <v>8.2988136153233292</v>
      </c>
      <c r="BI16">
        <v>8.4246580045100803</v>
      </c>
      <c r="BJ16">
        <v>8.5521268833679098</v>
      </c>
      <c r="BK16">
        <v>8.6813077824356508</v>
      </c>
      <c r="BL16">
        <v>8.8122857197038496</v>
      </c>
      <c r="BM16">
        <v>8.9451538392402004</v>
      </c>
      <c r="BN16">
        <v>9.0799281455421603</v>
      </c>
      <c r="BO16">
        <v>9.2166494714939393</v>
      </c>
      <c r="BP16">
        <v>9.3553600014943505</v>
      </c>
      <c r="BQ16">
        <v>9.4960722120529706</v>
      </c>
      <c r="BR16">
        <v>9.6387740906837696</v>
      </c>
      <c r="BS16">
        <v>9.7834891265591608</v>
      </c>
      <c r="BT16">
        <v>9.9301603168790393</v>
      </c>
      <c r="BU16">
        <v>10.0787192247811</v>
      </c>
      <c r="BV16">
        <v>10.229056249316001</v>
      </c>
      <c r="BW16">
        <v>10.3810346031936</v>
      </c>
      <c r="BX16">
        <v>10.5346302696938</v>
      </c>
      <c r="BY16">
        <v>10.689793410181601</v>
      </c>
      <c r="BZ16">
        <v>10.846360224325</v>
      </c>
      <c r="CA16">
        <v>11.0041088472236</v>
      </c>
      <c r="CB16">
        <v>11.162934059513899</v>
      </c>
      <c r="CC16">
        <v>11.322708971018599</v>
      </c>
      <c r="CD16">
        <v>11.4834360463278</v>
      </c>
      <c r="CE16">
        <v>11.6451316112481</v>
      </c>
      <c r="CF16">
        <v>11.807830629204201</v>
      </c>
      <c r="CG16">
        <v>11.9715917377226</v>
      </c>
      <c r="CH16">
        <v>12.136435867590899</v>
      </c>
      <c r="CI16">
        <v>12.3023849003287</v>
      </c>
      <c r="CJ16">
        <v>12.4694446628738</v>
      </c>
      <c r="CK16">
        <v>12.6375955129711</v>
      </c>
      <c r="CL16">
        <v>12.8068170814614</v>
      </c>
    </row>
    <row r="17" spans="2:90" x14ac:dyDescent="0.35">
      <c r="B17" t="s">
        <v>8</v>
      </c>
      <c r="C17" t="str">
        <f>_xlfn.TEXTJOIN(",",TRUE,Regions!$C$3)</f>
        <v>IE</v>
      </c>
      <c r="F17" t="s">
        <v>37</v>
      </c>
      <c r="G17" s="27" t="s">
        <v>38</v>
      </c>
      <c r="H17" s="25">
        <f>VLOOKUP(F17,'BY-Demands'!$I$5:$J$38,2,FALSE)</f>
        <v>14.5565610923972</v>
      </c>
      <c r="I17">
        <v>14.87639834</v>
      </c>
      <c r="J17" s="1">
        <v>10.76129175</v>
      </c>
      <c r="K17">
        <v>15.490769824884</v>
      </c>
      <c r="L17">
        <v>15.7055907873725</v>
      </c>
      <c r="M17">
        <v>15.918930085994599</v>
      </c>
      <c r="N17">
        <v>16.1309905363224</v>
      </c>
      <c r="O17">
        <v>16.342066199565998</v>
      </c>
      <c r="P17">
        <v>16.5525371199803</v>
      </c>
      <c r="Q17">
        <v>16.762873144864798</v>
      </c>
      <c r="R17">
        <v>16.9735493176352</v>
      </c>
      <c r="S17">
        <v>17.185101002764601</v>
      </c>
      <c r="T17">
        <v>17.397907082319101</v>
      </c>
      <c r="U17">
        <v>17.573631069165</v>
      </c>
      <c r="V17">
        <v>17.750699613408099</v>
      </c>
      <c r="W17">
        <v>17.9287698006939</v>
      </c>
      <c r="X17">
        <v>18.107282811433901</v>
      </c>
      <c r="Y17">
        <v>18.285863815295301</v>
      </c>
      <c r="Z17">
        <v>18.464233900038099</v>
      </c>
      <c r="AA17">
        <v>18.642440853889099</v>
      </c>
      <c r="AB17">
        <v>18.820520174091701</v>
      </c>
      <c r="AC17">
        <v>18.9985074379602</v>
      </c>
      <c r="AD17">
        <v>19.176378957028898</v>
      </c>
      <c r="AI17">
        <v>20.150385797853598</v>
      </c>
      <c r="AN17">
        <v>21.065548257939199</v>
      </c>
      <c r="AS17">
        <v>21.708902826056999</v>
      </c>
      <c r="AX17">
        <v>22.294296983465198</v>
      </c>
      <c r="BC17">
        <v>22.633963522387901</v>
      </c>
      <c r="BH17">
        <v>22.998525615910701</v>
      </c>
      <c r="BM17">
        <v>23.420163469983802</v>
      </c>
      <c r="BR17">
        <v>23.915804444215802</v>
      </c>
      <c r="BW17">
        <v>24.479480525906901</v>
      </c>
      <c r="CB17">
        <v>25.0796251155347</v>
      </c>
      <c r="CG17">
        <v>25.6801225927071</v>
      </c>
      <c r="CL17">
        <v>26.281462653597</v>
      </c>
    </row>
    <row r="18" spans="2:90" x14ac:dyDescent="0.35">
      <c r="B18" t="s">
        <v>8</v>
      </c>
      <c r="C18" t="str">
        <f>_xlfn.TEXTJOIN(",",TRUE,Regions!$C$3)</f>
        <v>IE</v>
      </c>
      <c r="F18" t="s">
        <v>39</v>
      </c>
      <c r="G18" s="27" t="s">
        <v>40</v>
      </c>
      <c r="H18" s="25">
        <f>VLOOKUP(F18,'BY-Demands'!$I$5:$J$38,2,FALSE)</f>
        <v>31.276118540281001</v>
      </c>
      <c r="I18">
        <v>31.984256429999999</v>
      </c>
      <c r="J18" s="1">
        <v>23.13677727</v>
      </c>
      <c r="K18">
        <v>33.305155123500498</v>
      </c>
      <c r="L18">
        <v>33.767020192851</v>
      </c>
      <c r="M18">
        <v>34.225699684888397</v>
      </c>
      <c r="N18">
        <v>34.681629653093196</v>
      </c>
      <c r="O18">
        <v>35.135442329066798</v>
      </c>
      <c r="P18">
        <v>35.587954807957701</v>
      </c>
      <c r="Q18">
        <v>36.040177261459398</v>
      </c>
      <c r="R18">
        <v>36.493131032915699</v>
      </c>
      <c r="S18">
        <v>36.9479671559439</v>
      </c>
      <c r="T18">
        <v>37.405500226986099</v>
      </c>
      <c r="U18">
        <v>37.7833067987047</v>
      </c>
      <c r="V18">
        <v>38.164004168827503</v>
      </c>
      <c r="W18">
        <v>38.546855071491898</v>
      </c>
      <c r="X18">
        <v>38.930658044582898</v>
      </c>
      <c r="Y18">
        <v>39.314607202884801</v>
      </c>
      <c r="Z18">
        <v>39.698102885082001</v>
      </c>
      <c r="AA18">
        <v>40.081247835861703</v>
      </c>
      <c r="AB18">
        <v>40.464118374297101</v>
      </c>
      <c r="AC18">
        <v>40.846790991614398</v>
      </c>
      <c r="AD18">
        <v>41.229214757611999</v>
      </c>
      <c r="AI18">
        <v>43.3233294653852</v>
      </c>
      <c r="AN18">
        <v>45.290928754569201</v>
      </c>
      <c r="AS18">
        <v>46.674141076022501</v>
      </c>
      <c r="AX18">
        <v>47.932738514450101</v>
      </c>
      <c r="BC18">
        <v>48.663021573133904</v>
      </c>
      <c r="BH18">
        <v>49.446830074208002</v>
      </c>
      <c r="BM18">
        <v>50.353351460465198</v>
      </c>
      <c r="BR18">
        <v>51.418979555063999</v>
      </c>
      <c r="BW18">
        <v>52.6308831306999</v>
      </c>
      <c r="CB18">
        <v>53.921193998399701</v>
      </c>
      <c r="CG18">
        <v>55.212263574320303</v>
      </c>
      <c r="CL18">
        <v>56.505144705233697</v>
      </c>
    </row>
    <row r="19" spans="2:90" x14ac:dyDescent="0.35">
      <c r="B19" t="s">
        <v>8</v>
      </c>
      <c r="C19" t="str">
        <f>_xlfn.TEXTJOIN(",",TRUE,Regions!$C$3)</f>
        <v>IE</v>
      </c>
      <c r="F19" t="s">
        <v>41</v>
      </c>
      <c r="G19" s="27" t="s">
        <v>42</v>
      </c>
      <c r="H19" s="25">
        <f>VLOOKUP(F19,'BY-Demands'!$I$5:$J$38,2,FALSE)</f>
        <v>27.131577542973599</v>
      </c>
      <c r="I19">
        <v>27.52133693</v>
      </c>
      <c r="J19" s="1">
        <v>19.908389740000001</v>
      </c>
      <c r="K19">
        <v>28.657924176035301</v>
      </c>
      <c r="L19">
        <v>29.055342956639201</v>
      </c>
      <c r="M19">
        <v>29.4500206590901</v>
      </c>
      <c r="N19">
        <v>29.842332492196501</v>
      </c>
      <c r="O19">
        <v>30.232822469197</v>
      </c>
      <c r="P19">
        <v>30.622193671963601</v>
      </c>
      <c r="Q19">
        <v>31.011315318000001</v>
      </c>
      <c r="R19">
        <v>31.401066237625098</v>
      </c>
      <c r="S19">
        <v>31.792436855114499</v>
      </c>
      <c r="T19">
        <v>32.186128102290397</v>
      </c>
      <c r="U19">
        <v>32.511217477955199</v>
      </c>
      <c r="V19">
        <v>32.838794284805097</v>
      </c>
      <c r="W19">
        <v>33.168224131283701</v>
      </c>
      <c r="X19">
        <v>33.498473201152699</v>
      </c>
      <c r="Y19">
        <v>33.828848058296202</v>
      </c>
      <c r="Z19">
        <v>34.158832715070602</v>
      </c>
      <c r="AA19">
        <v>34.488515579694898</v>
      </c>
      <c r="AB19">
        <v>34.817962322069597</v>
      </c>
      <c r="AC19">
        <v>35.147238760226301</v>
      </c>
      <c r="AD19">
        <v>35.476301070503403</v>
      </c>
      <c r="AI19">
        <v>37.278213726029101</v>
      </c>
      <c r="AN19">
        <v>38.971264277187501</v>
      </c>
      <c r="AS19">
        <v>40.161470228205403</v>
      </c>
      <c r="AX19">
        <v>41.2444494194106</v>
      </c>
      <c r="BC19">
        <v>41.872832516417603</v>
      </c>
      <c r="BH19">
        <v>42.547272389434802</v>
      </c>
      <c r="BM19">
        <v>43.327302419470001</v>
      </c>
      <c r="BR19">
        <v>44.244238221799201</v>
      </c>
      <c r="BW19">
        <v>45.287038972927803</v>
      </c>
      <c r="CB19">
        <v>46.397306463739199</v>
      </c>
      <c r="CG19">
        <v>47.508226796508197</v>
      </c>
      <c r="CL19">
        <v>48.620705909154502</v>
      </c>
    </row>
    <row r="20" spans="2:90" x14ac:dyDescent="0.35">
      <c r="B20" t="s">
        <v>8</v>
      </c>
      <c r="C20" t="str">
        <f>_xlfn.TEXTJOIN(",",TRUE,Regions!$C$3)</f>
        <v>IE</v>
      </c>
      <c r="F20" t="s">
        <v>43</v>
      </c>
      <c r="G20" s="27" t="s">
        <v>44</v>
      </c>
      <c r="H20" s="25">
        <v>11.537000000000001</v>
      </c>
      <c r="I20">
        <v>12.403</v>
      </c>
      <c r="J20">
        <v>11.754512350000001</v>
      </c>
      <c r="K20">
        <v>12.787492999999998</v>
      </c>
      <c r="L20">
        <v>13.183905282999998</v>
      </c>
      <c r="M20">
        <v>13.592606346772996</v>
      </c>
      <c r="N20">
        <v>14.013977143522958</v>
      </c>
      <c r="O20">
        <v>14.448410434972168</v>
      </c>
      <c r="P20">
        <v>14.737378643671612</v>
      </c>
      <c r="Q20">
        <v>15.032126216545043</v>
      </c>
      <c r="R20">
        <v>15.332768740875943</v>
      </c>
      <c r="S20">
        <v>15.639424115693462</v>
      </c>
      <c r="T20">
        <v>15.952212598007332</v>
      </c>
      <c r="U20">
        <v>16.319113487761502</v>
      </c>
      <c r="V20">
        <v>16.694453097980016</v>
      </c>
      <c r="W20">
        <v>17.078425519233555</v>
      </c>
      <c r="X20">
        <v>17.471229306175925</v>
      </c>
      <c r="Y20">
        <v>17.87306758021797</v>
      </c>
      <c r="Z20">
        <v>18.284148134562983</v>
      </c>
      <c r="AA20">
        <v>18.704683541657932</v>
      </c>
      <c r="AB20">
        <v>19.13489126311606</v>
      </c>
      <c r="AC20">
        <v>19.574993762167729</v>
      </c>
      <c r="AD20">
        <v>20.025218618697583</v>
      </c>
      <c r="AE20">
        <v>20.485798646927627</v>
      </c>
      <c r="AF20">
        <v>20.956972015806958</v>
      </c>
      <c r="AG20">
        <v>21.438982372170514</v>
      </c>
      <c r="AH20">
        <v>21.932078966730433</v>
      </c>
      <c r="AI20">
        <v>22.436516782965231</v>
      </c>
      <c r="AJ20">
        <v>22.952556668973429</v>
      </c>
      <c r="AK20">
        <v>23.480465472359818</v>
      </c>
      <c r="AL20">
        <v>24.020516178224089</v>
      </c>
      <c r="AM20">
        <v>24.572988050323243</v>
      </c>
      <c r="AN20">
        <v>25.138166775480673</v>
      </c>
      <c r="AO20">
        <v>25.716344611316728</v>
      </c>
      <c r="AP20">
        <v>26.307820537377012</v>
      </c>
      <c r="AQ20">
        <v>26.912900409736679</v>
      </c>
      <c r="AR20">
        <v>27.531897119160618</v>
      </c>
      <c r="AS20">
        <v>28.165130752901309</v>
      </c>
      <c r="AT20">
        <v>28.812928760218039</v>
      </c>
      <c r="AU20">
        <v>29.475626121703051</v>
      </c>
      <c r="AV20">
        <v>30.15356552250222</v>
      </c>
      <c r="AW20">
        <v>30.847097529519768</v>
      </c>
      <c r="AX20">
        <v>31.55658077269872</v>
      </c>
      <c r="AY20">
        <v>32.282382130470786</v>
      </c>
      <c r="AZ20">
        <v>33.024876919471609</v>
      </c>
      <c r="BA20">
        <v>33.784449088619454</v>
      </c>
      <c r="BB20">
        <v>34.561491417657699</v>
      </c>
      <c r="BC20">
        <v>35.356405720263822</v>
      </c>
      <c r="BD20">
        <v>36.169603051829888</v>
      </c>
      <c r="BE20">
        <v>37.001503922021968</v>
      </c>
      <c r="BF20">
        <v>37.85253851222847</v>
      </c>
      <c r="BG20">
        <v>38.723146898009716</v>
      </c>
      <c r="BH20">
        <v>39.613779276663941</v>
      </c>
      <c r="BI20">
        <v>40.524896200027207</v>
      </c>
      <c r="BJ20">
        <v>41.456968812627828</v>
      </c>
      <c r="BK20">
        <v>42.410479095318259</v>
      </c>
      <c r="BL20">
        <v>43.385920114510576</v>
      </c>
      <c r="BM20">
        <v>44.383796277144313</v>
      </c>
      <c r="BN20">
        <v>45.404623591518629</v>
      </c>
      <c r="BO20">
        <v>46.448929934123555</v>
      </c>
      <c r="BP20">
        <v>47.517255322608392</v>
      </c>
      <c r="BQ20">
        <v>48.610152195028377</v>
      </c>
      <c r="BR20">
        <v>49.728185695514021</v>
      </c>
      <c r="BS20">
        <v>50.871933966510845</v>
      </c>
      <c r="BT20">
        <v>52.041988447740586</v>
      </c>
      <c r="BU20">
        <v>53.238954182038611</v>
      </c>
      <c r="BV20">
        <v>54.463450128225503</v>
      </c>
      <c r="BW20">
        <v>55.716109481174684</v>
      </c>
      <c r="BX20">
        <v>56.997579999241694</v>
      </c>
      <c r="BY20">
        <v>58.308524339224249</v>
      </c>
      <c r="BZ20">
        <v>59.649620399026404</v>
      </c>
      <c r="CA20">
        <v>61.021561668204008</v>
      </c>
      <c r="CB20">
        <v>62.425057586572692</v>
      </c>
      <c r="CC20">
        <v>63.860833911063864</v>
      </c>
      <c r="CD20">
        <v>65.329633091018323</v>
      </c>
      <c r="CE20">
        <v>66.832214652111745</v>
      </c>
      <c r="CF20">
        <v>68.369355589110299</v>
      </c>
      <c r="CG20">
        <v>69.941850767659844</v>
      </c>
      <c r="CH20">
        <v>71.550513335316012</v>
      </c>
      <c r="CI20">
        <v>73.196175142028267</v>
      </c>
      <c r="CJ20">
        <v>74.879687170294915</v>
      </c>
      <c r="CK20">
        <v>76.601919975211686</v>
      </c>
      <c r="CL20">
        <v>78.363764134641542</v>
      </c>
    </row>
    <row r="21" spans="2:90" x14ac:dyDescent="0.35">
      <c r="B21" t="s">
        <v>8</v>
      </c>
      <c r="C21" t="str">
        <f>_xlfn.TEXTJOIN(",",TRUE,Regions!$C$3)</f>
        <v>IE</v>
      </c>
      <c r="F21" t="s">
        <v>45</v>
      </c>
      <c r="G21" s="28" t="s">
        <v>46</v>
      </c>
      <c r="H21" s="25">
        <f>VLOOKUP(F21,'BY-Demands'!$I$5:$J$38,2,FALSE)</f>
        <v>7.7245727925227703</v>
      </c>
      <c r="I21">
        <v>10.927548</v>
      </c>
      <c r="J21">
        <f>I21-($I$21/11)</f>
        <v>9.9341345454545458</v>
      </c>
      <c r="K21">
        <f t="shared" ref="K21:S21" si="0">J21-($I$21/11)</f>
        <v>8.9407210909090917</v>
      </c>
      <c r="L21">
        <f t="shared" si="0"/>
        <v>7.9473076363636377</v>
      </c>
      <c r="M21">
        <f t="shared" si="0"/>
        <v>6.9538941818181836</v>
      </c>
      <c r="N21">
        <f t="shared" si="0"/>
        <v>5.9604807272727296</v>
      </c>
      <c r="O21">
        <f t="shared" si="0"/>
        <v>4.9670672727272756</v>
      </c>
      <c r="P21">
        <f t="shared" si="0"/>
        <v>3.9736538181818211</v>
      </c>
      <c r="Q21">
        <f t="shared" si="0"/>
        <v>2.9802403636363666</v>
      </c>
      <c r="R21">
        <f t="shared" si="0"/>
        <v>1.9868269090909121</v>
      </c>
      <c r="S21">
        <f t="shared" si="0"/>
        <v>0.9934134545454576</v>
      </c>
      <c r="T21">
        <v>0</v>
      </c>
      <c r="Y21">
        <v>0</v>
      </c>
      <c r="AD21">
        <v>0</v>
      </c>
      <c r="AI21">
        <v>0</v>
      </c>
      <c r="AN21">
        <v>0</v>
      </c>
      <c r="AS21">
        <v>0</v>
      </c>
      <c r="AX21">
        <v>0</v>
      </c>
      <c r="BC21">
        <v>0</v>
      </c>
      <c r="BH21">
        <v>0</v>
      </c>
      <c r="BM21">
        <v>0</v>
      </c>
      <c r="BR21">
        <v>0</v>
      </c>
      <c r="BW21">
        <v>0</v>
      </c>
      <c r="CB21">
        <v>0</v>
      </c>
      <c r="CG21">
        <v>0</v>
      </c>
      <c r="CL21">
        <v>0</v>
      </c>
    </row>
    <row r="22" spans="2:90" x14ac:dyDescent="0.35">
      <c r="B22" t="s">
        <v>8</v>
      </c>
      <c r="C22" t="str">
        <f>_xlfn.TEXTJOIN(",",TRUE,Regions!$C$3)</f>
        <v>IE</v>
      </c>
      <c r="F22" t="s">
        <v>47</v>
      </c>
      <c r="G22" s="28" t="s">
        <v>48</v>
      </c>
      <c r="H22" s="25">
        <f>VLOOKUP(F22,'BY-Demands'!$I$5:$J$38,2,FALSE)</f>
        <v>3.5132998087277101</v>
      </c>
      <c r="I22">
        <v>4.2966351471015702</v>
      </c>
      <c r="J22">
        <v>4.4094344637268001</v>
      </c>
      <c r="K22">
        <v>4.5291674028165003</v>
      </c>
      <c r="L22">
        <v>4.6611834502685596</v>
      </c>
      <c r="M22">
        <v>4.8042664418927696</v>
      </c>
      <c r="N22">
        <v>4.9555896582088499</v>
      </c>
      <c r="O22">
        <v>5.1129502074838999</v>
      </c>
      <c r="P22">
        <v>5.2752039056523996</v>
      </c>
      <c r="Q22">
        <v>5.4414060135777298</v>
      </c>
      <c r="R22">
        <v>5.6117259844700902</v>
      </c>
      <c r="S22">
        <v>5.7862882839617802</v>
      </c>
      <c r="T22">
        <v>5.9645530611175701</v>
      </c>
      <c r="U22">
        <v>6.1457480291828999</v>
      </c>
      <c r="V22">
        <v>6.3299271732513001</v>
      </c>
      <c r="W22">
        <v>6.5164111808959202</v>
      </c>
      <c r="X22">
        <v>6.7046092152599002</v>
      </c>
      <c r="Y22">
        <v>6.8941328835870399</v>
      </c>
      <c r="Z22">
        <v>7.0848817136199704</v>
      </c>
      <c r="AA22">
        <v>7.2761374036976303</v>
      </c>
      <c r="AB22">
        <v>7.4682763498887699</v>
      </c>
      <c r="AC22">
        <v>7.6618204080974204</v>
      </c>
      <c r="AD22">
        <v>7.8573484184930402</v>
      </c>
      <c r="AE22">
        <v>8.0554527175184294</v>
      </c>
      <c r="AF22">
        <v>8.2566896515540797</v>
      </c>
      <c r="AG22">
        <v>8.4615630814728604</v>
      </c>
      <c r="AH22">
        <v>8.6705693702179794</v>
      </c>
      <c r="AI22">
        <v>8.8842603654121408</v>
      </c>
      <c r="AJ22">
        <v>9.1033168790680801</v>
      </c>
      <c r="AK22">
        <v>9.3273565167733494</v>
      </c>
      <c r="AL22">
        <v>9.5573045230475095</v>
      </c>
      <c r="AM22">
        <v>9.7942615939640305</v>
      </c>
      <c r="AN22">
        <v>10.039412402408599</v>
      </c>
      <c r="AO22">
        <v>10.293860643626401</v>
      </c>
      <c r="AP22">
        <v>10.5584100956768</v>
      </c>
      <c r="AQ22">
        <v>10.833663592103999</v>
      </c>
      <c r="AR22">
        <v>11.1201369904683</v>
      </c>
      <c r="AS22">
        <v>11.4183281532989</v>
      </c>
      <c r="AT22">
        <v>11.7286584642425</v>
      </c>
      <c r="AU22">
        <v>12.051195404665901</v>
      </c>
      <c r="AV22">
        <v>12.3857005404062</v>
      </c>
      <c r="AW22">
        <v>12.7317569865743</v>
      </c>
      <c r="AX22">
        <v>13.088970352070501</v>
      </c>
      <c r="AY22">
        <v>12.461582160250099</v>
      </c>
      <c r="AZ22">
        <v>12.666563648039499</v>
      </c>
      <c r="BA22">
        <v>12.871545135828899</v>
      </c>
      <c r="BB22">
        <v>13.0765266236182</v>
      </c>
      <c r="BC22">
        <v>13.281508111407501</v>
      </c>
      <c r="BD22">
        <v>13.486489599196901</v>
      </c>
      <c r="BE22">
        <v>13.6914710869862</v>
      </c>
      <c r="BF22">
        <v>13.8964525747756</v>
      </c>
      <c r="BG22">
        <v>14.101434062565</v>
      </c>
      <c r="BH22">
        <v>14.3064155503543</v>
      </c>
      <c r="BI22">
        <v>14.511397038143601</v>
      </c>
      <c r="BJ22">
        <v>14.716378525933001</v>
      </c>
      <c r="BK22">
        <v>14.921360013722399</v>
      </c>
      <c r="BL22">
        <v>15.1263415015117</v>
      </c>
      <c r="BM22">
        <v>15.3313229893011</v>
      </c>
      <c r="BN22">
        <v>15.5363044770905</v>
      </c>
      <c r="BO22">
        <v>15.7412859648798</v>
      </c>
      <c r="BP22">
        <v>15.946267452669099</v>
      </c>
      <c r="BQ22">
        <v>16.151248940458501</v>
      </c>
      <c r="BR22">
        <v>16.356230428247802</v>
      </c>
      <c r="BS22">
        <v>16.561211916037202</v>
      </c>
      <c r="BT22">
        <v>16.766193403826598</v>
      </c>
      <c r="BU22">
        <v>16.971174891615899</v>
      </c>
      <c r="BV22">
        <v>17.176156379405199</v>
      </c>
      <c r="BW22">
        <v>17.3811378671946</v>
      </c>
      <c r="BX22">
        <v>17.586119354984</v>
      </c>
      <c r="BY22">
        <v>17.7911008427733</v>
      </c>
      <c r="BZ22">
        <v>17.9960823305627</v>
      </c>
      <c r="CA22">
        <v>18.201063818352001</v>
      </c>
      <c r="CB22">
        <v>18.406045306141401</v>
      </c>
      <c r="CC22">
        <v>18.611026793930701</v>
      </c>
      <c r="CD22">
        <v>18.816008281720102</v>
      </c>
      <c r="CE22">
        <v>19.020989769509399</v>
      </c>
      <c r="CF22">
        <v>19.225971257298799</v>
      </c>
      <c r="CG22">
        <v>19.430952745088199</v>
      </c>
      <c r="CH22">
        <v>19.635934232877499</v>
      </c>
      <c r="CI22">
        <v>19.8409157206668</v>
      </c>
      <c r="CJ22">
        <v>20.0458972084562</v>
      </c>
      <c r="CK22">
        <v>20.2508786962456</v>
      </c>
      <c r="CL22">
        <v>20.455860184034901</v>
      </c>
    </row>
    <row r="23" spans="2:90" x14ac:dyDescent="0.35">
      <c r="B23" t="s">
        <v>8</v>
      </c>
      <c r="C23" t="str">
        <f>_xlfn.TEXTJOIN(",",TRUE,Regions!$C$3)</f>
        <v>IE</v>
      </c>
      <c r="F23" t="s">
        <v>49</v>
      </c>
      <c r="G23" s="28" t="s">
        <v>50</v>
      </c>
      <c r="H23" s="25">
        <f>VLOOKUP(F23,'BY-Demands'!$I$5:$J$38,2,FALSE)</f>
        <v>21.784659175997099</v>
      </c>
      <c r="I23">
        <v>13.63038308</v>
      </c>
      <c r="J23">
        <v>13.57977245</v>
      </c>
      <c r="K23">
        <v>13.45641792</v>
      </c>
      <c r="L23">
        <v>13.161374650000001</v>
      </c>
      <c r="M23">
        <v>12.48596777</v>
      </c>
      <c r="N23">
        <v>11.082962500000001</v>
      </c>
      <c r="O23">
        <v>8.6768985000000001</v>
      </c>
      <c r="P23">
        <v>5.6468117209999997</v>
      </c>
      <c r="Q23">
        <v>3.024291002</v>
      </c>
      <c r="R23">
        <v>1.39538575</v>
      </c>
      <c r="S23">
        <v>0.58209679999999997</v>
      </c>
      <c r="T23">
        <v>0</v>
      </c>
      <c r="Y23">
        <v>0</v>
      </c>
      <c r="AD23">
        <v>0</v>
      </c>
      <c r="AI23">
        <v>0</v>
      </c>
      <c r="AN23">
        <v>0</v>
      </c>
      <c r="AS23">
        <v>0</v>
      </c>
      <c r="AX23">
        <v>0</v>
      </c>
      <c r="BC23">
        <v>0</v>
      </c>
      <c r="BH23">
        <v>0</v>
      </c>
      <c r="BM23">
        <v>0</v>
      </c>
      <c r="BR23">
        <v>0</v>
      </c>
      <c r="BW23">
        <v>0</v>
      </c>
      <c r="CB23">
        <v>0</v>
      </c>
      <c r="CG23">
        <v>0</v>
      </c>
      <c r="CL23">
        <v>0</v>
      </c>
    </row>
    <row r="24" spans="2:90" x14ac:dyDescent="0.35">
      <c r="B24" t="s">
        <v>8</v>
      </c>
      <c r="C24" t="str">
        <f>_xlfn.TEXTJOIN(",",TRUE,Regions!$C$3)</f>
        <v>IE</v>
      </c>
      <c r="F24" t="s">
        <v>51</v>
      </c>
      <c r="G24" s="28" t="s">
        <v>52</v>
      </c>
      <c r="H24" s="25">
        <f>VLOOKUP(F24,'BY-Demands'!$I$5:$J$38,2,FALSE)</f>
        <v>0.23349320028657899</v>
      </c>
      <c r="I24">
        <v>0.23</v>
      </c>
      <c r="J24">
        <v>0.23</v>
      </c>
      <c r="K24">
        <v>0.23</v>
      </c>
      <c r="L24">
        <v>0.23</v>
      </c>
      <c r="M24">
        <v>0.23</v>
      </c>
      <c r="N24">
        <v>0.23</v>
      </c>
      <c r="O24">
        <v>0.23</v>
      </c>
      <c r="P24">
        <v>0.23</v>
      </c>
      <c r="Q24">
        <v>0.23</v>
      </c>
      <c r="R24">
        <v>0.23</v>
      </c>
      <c r="S24">
        <v>0.23</v>
      </c>
      <c r="T24">
        <v>0.23</v>
      </c>
      <c r="U24">
        <v>0.23</v>
      </c>
      <c r="V24">
        <v>0.23</v>
      </c>
      <c r="W24">
        <v>0.23</v>
      </c>
      <c r="X24">
        <v>0.23</v>
      </c>
      <c r="Y24">
        <v>0.23</v>
      </c>
      <c r="Z24">
        <v>0.23</v>
      </c>
      <c r="AA24">
        <v>0.23</v>
      </c>
      <c r="AB24">
        <v>0.23</v>
      </c>
      <c r="AC24">
        <v>0.23</v>
      </c>
      <c r="AD24">
        <v>0.23</v>
      </c>
      <c r="AE24">
        <v>0.23</v>
      </c>
      <c r="AF24">
        <v>0.23</v>
      </c>
      <c r="AG24">
        <v>0.23</v>
      </c>
      <c r="AH24">
        <v>0.23</v>
      </c>
      <c r="AI24">
        <v>0.23</v>
      </c>
      <c r="AJ24">
        <v>0.23</v>
      </c>
      <c r="AK24">
        <v>0.23</v>
      </c>
      <c r="AL24">
        <v>0.23</v>
      </c>
      <c r="AM24">
        <v>0.23</v>
      </c>
      <c r="AN24">
        <v>0.23</v>
      </c>
      <c r="AO24">
        <v>0.23</v>
      </c>
      <c r="AP24">
        <v>0.23</v>
      </c>
      <c r="AQ24">
        <v>0.23</v>
      </c>
      <c r="AR24">
        <v>0.23</v>
      </c>
      <c r="AS24">
        <v>0.23</v>
      </c>
      <c r="AT24">
        <v>0.23</v>
      </c>
      <c r="AU24">
        <v>0.23</v>
      </c>
      <c r="AV24">
        <v>0.23</v>
      </c>
      <c r="AW24">
        <v>0.23</v>
      </c>
      <c r="AX24">
        <v>0.23</v>
      </c>
      <c r="AY24">
        <v>0.23</v>
      </c>
      <c r="AZ24">
        <v>0.23</v>
      </c>
      <c r="BA24">
        <v>0.23</v>
      </c>
      <c r="BB24">
        <v>0.23</v>
      </c>
      <c r="BC24">
        <v>0.23</v>
      </c>
      <c r="BD24">
        <v>0.23</v>
      </c>
      <c r="BE24">
        <v>0.23</v>
      </c>
      <c r="BF24">
        <v>0.23</v>
      </c>
      <c r="BG24">
        <v>0.23</v>
      </c>
      <c r="BH24">
        <v>0.23</v>
      </c>
      <c r="BI24">
        <v>0.23</v>
      </c>
      <c r="BJ24">
        <v>0.23</v>
      </c>
      <c r="BK24">
        <v>0.23</v>
      </c>
      <c r="BL24">
        <v>0.23</v>
      </c>
      <c r="BM24">
        <v>0.23</v>
      </c>
      <c r="BN24">
        <v>0.23</v>
      </c>
      <c r="BO24">
        <v>0.23</v>
      </c>
      <c r="BP24">
        <v>0.23</v>
      </c>
      <c r="BQ24">
        <v>0.23</v>
      </c>
      <c r="BR24">
        <v>0.23</v>
      </c>
      <c r="BS24">
        <v>0.23</v>
      </c>
      <c r="BT24">
        <v>0.23</v>
      </c>
      <c r="BU24">
        <v>0.23</v>
      </c>
      <c r="BV24">
        <v>0.23</v>
      </c>
      <c r="BW24">
        <v>0.23</v>
      </c>
      <c r="BX24">
        <v>0.23</v>
      </c>
      <c r="BY24">
        <v>0.23</v>
      </c>
      <c r="BZ24">
        <v>0.23</v>
      </c>
      <c r="CA24">
        <v>0.23</v>
      </c>
      <c r="CB24">
        <v>0.23</v>
      </c>
      <c r="CC24">
        <v>0.23</v>
      </c>
      <c r="CD24">
        <v>0.23</v>
      </c>
      <c r="CE24">
        <v>0.23</v>
      </c>
      <c r="CF24">
        <v>0.23</v>
      </c>
      <c r="CG24">
        <v>0.23</v>
      </c>
      <c r="CH24">
        <v>0.23</v>
      </c>
      <c r="CI24">
        <v>0.23</v>
      </c>
      <c r="CJ24">
        <v>0.23</v>
      </c>
      <c r="CK24">
        <v>0.23</v>
      </c>
      <c r="CL24">
        <v>0.23</v>
      </c>
    </row>
    <row r="25" spans="2:90" x14ac:dyDescent="0.35">
      <c r="B25" t="s">
        <v>8</v>
      </c>
      <c r="C25" t="str">
        <f>_xlfn.TEXTJOIN(",",TRUE,Regions!$C$3)</f>
        <v>IE</v>
      </c>
      <c r="F25" t="s">
        <v>53</v>
      </c>
      <c r="G25" s="28" t="s">
        <v>54</v>
      </c>
      <c r="H25" s="25">
        <f>VLOOKUP(F25,'BY-Demands'!$I$5:$J$38,2,FALSE)</f>
        <v>45.935836654432002</v>
      </c>
      <c r="I25">
        <v>46.104277330000002</v>
      </c>
      <c r="J25">
        <v>46.814427170000002</v>
      </c>
      <c r="K25">
        <v>47.5103723</v>
      </c>
      <c r="L25">
        <v>48.192396850000002</v>
      </c>
      <c r="M25">
        <v>48.860779260000001</v>
      </c>
      <c r="N25">
        <v>49.515792400000002</v>
      </c>
      <c r="O25">
        <v>50.15770371</v>
      </c>
      <c r="P25">
        <v>50.786775239999997</v>
      </c>
      <c r="Q25">
        <v>51.403263819999999</v>
      </c>
      <c r="R25">
        <v>52.007421139999998</v>
      </c>
      <c r="S25">
        <v>52.599493860000003</v>
      </c>
      <c r="T25">
        <v>53.179723690000003</v>
      </c>
      <c r="U25">
        <v>53.748347529999997</v>
      </c>
      <c r="V25">
        <v>54.305597519999999</v>
      </c>
      <c r="W25">
        <v>54.851701169999998</v>
      </c>
      <c r="X25">
        <v>55.386881420000002</v>
      </c>
      <c r="Y25">
        <v>55.911356779999998</v>
      </c>
      <c r="Z25">
        <v>56.425341359999997</v>
      </c>
      <c r="AA25">
        <v>56.929045010000003</v>
      </c>
      <c r="AB25">
        <v>57.422673379999999</v>
      </c>
      <c r="AC25">
        <v>57.906427979999997</v>
      </c>
      <c r="AD25">
        <v>58.380506330000003</v>
      </c>
      <c r="AE25">
        <v>58.845101960000001</v>
      </c>
      <c r="AF25">
        <v>59.300404559999997</v>
      </c>
      <c r="AG25">
        <v>59.746600020000002</v>
      </c>
      <c r="AH25">
        <v>60.183870480000003</v>
      </c>
      <c r="AI25">
        <v>60.612394479999999</v>
      </c>
      <c r="AJ25">
        <v>61.032346969999999</v>
      </c>
      <c r="AK25">
        <v>61.443899389999999</v>
      </c>
      <c r="AL25">
        <v>61.847219770000002</v>
      </c>
      <c r="AM25">
        <v>62.242472769999999</v>
      </c>
      <c r="AN25">
        <v>62.629819759999997</v>
      </c>
      <c r="AO25">
        <v>63.009418869999998</v>
      </c>
      <c r="AP25">
        <v>63.38142509</v>
      </c>
      <c r="AQ25">
        <v>63.745990280000001</v>
      </c>
      <c r="AR25">
        <v>64.103263290000001</v>
      </c>
      <c r="AS25">
        <v>64.453389970000003</v>
      </c>
      <c r="AT25">
        <v>64.796513279999999</v>
      </c>
      <c r="AU25">
        <v>65.132773299999997</v>
      </c>
      <c r="AV25">
        <v>65.462307300000006</v>
      </c>
      <c r="AW25">
        <v>65.785249820000004</v>
      </c>
      <c r="AX25">
        <v>66.101732720000001</v>
      </c>
      <c r="AY25">
        <v>66.4118852</v>
      </c>
      <c r="AZ25">
        <v>66.715833869999997</v>
      </c>
      <c r="BA25">
        <v>67.013702850000001</v>
      </c>
      <c r="BB25">
        <v>67.305613719999997</v>
      </c>
      <c r="BC25">
        <v>67.591685670000004</v>
      </c>
      <c r="BD25">
        <v>67.872035490000002</v>
      </c>
      <c r="BE25">
        <v>68.146777639999996</v>
      </c>
      <c r="BF25">
        <v>68.416024280000002</v>
      </c>
      <c r="BG25">
        <v>68.679885339999998</v>
      </c>
      <c r="BH25">
        <v>68.938468540000002</v>
      </c>
      <c r="BI25">
        <v>69.191879450000002</v>
      </c>
      <c r="BJ25">
        <v>69.440221539999996</v>
      </c>
      <c r="BK25">
        <v>69.683596179999995</v>
      </c>
      <c r="BL25">
        <v>69.92210274</v>
      </c>
      <c r="BM25">
        <v>70.155838599999996</v>
      </c>
      <c r="BN25">
        <v>70.384899169999997</v>
      </c>
      <c r="BO25">
        <v>70.609377989999999</v>
      </c>
      <c r="BP25">
        <v>70.829366680000007</v>
      </c>
      <c r="BQ25">
        <v>71.04495507</v>
      </c>
      <c r="BR25">
        <v>71.256231170000007</v>
      </c>
      <c r="BS25">
        <v>71.463281230000007</v>
      </c>
      <c r="BT25">
        <v>71.666189799999998</v>
      </c>
      <c r="BU25">
        <v>71.865039710000005</v>
      </c>
      <c r="BV25">
        <v>72.059912139999994</v>
      </c>
      <c r="BW25">
        <v>72.250886649999998</v>
      </c>
      <c r="BX25">
        <v>72.438041200000001</v>
      </c>
      <c r="BY25">
        <v>72.621452219999995</v>
      </c>
      <c r="BZ25">
        <v>72.801194570000007</v>
      </c>
      <c r="CA25">
        <v>72.977341640000006</v>
      </c>
      <c r="CB25">
        <v>73.149965350000002</v>
      </c>
      <c r="CC25">
        <v>73.319136159999999</v>
      </c>
      <c r="CD25">
        <v>73.48492315</v>
      </c>
      <c r="CE25">
        <v>73.647394009999999</v>
      </c>
      <c r="CF25">
        <v>73.806615050000005</v>
      </c>
      <c r="CG25">
        <v>73.962651280000003</v>
      </c>
      <c r="CH25">
        <v>74.115566419999993</v>
      </c>
      <c r="CI25">
        <v>74.265422880000003</v>
      </c>
      <c r="CJ25">
        <v>74.412281849999999</v>
      </c>
      <c r="CK25">
        <v>74.556203289999999</v>
      </c>
      <c r="CL25">
        <v>74.697245960000004</v>
      </c>
    </row>
    <row r="26" spans="2:90" x14ac:dyDescent="0.35">
      <c r="B26" t="s">
        <v>8</v>
      </c>
      <c r="C26" t="str">
        <f>_xlfn.TEXTJOIN(",",TRUE,Regions!$C$3,Regions!$D$3)</f>
        <v>IE,National</v>
      </c>
      <c r="F26" t="s">
        <v>55</v>
      </c>
      <c r="G26" s="27" t="s">
        <v>56</v>
      </c>
      <c r="H26" s="25">
        <f>VLOOKUP(F26,'BY-Demands'!$I$5:$J$38,2,FALSE)</f>
        <v>206.79888500000001</v>
      </c>
      <c r="I26">
        <v>227.33367966704699</v>
      </c>
      <c r="J26">
        <v>234.01489904006499</v>
      </c>
      <c r="K26">
        <v>250.52243040236399</v>
      </c>
      <c r="L26">
        <v>265.47273899323898</v>
      </c>
      <c r="M26">
        <v>279.23643876610601</v>
      </c>
      <c r="N26">
        <v>291.97758934464099</v>
      </c>
      <c r="O26">
        <v>303.745747309416</v>
      </c>
      <c r="P26">
        <v>314.88867210903697</v>
      </c>
      <c r="Q26">
        <v>325.448418136599</v>
      </c>
      <c r="R26">
        <v>335.72138230120601</v>
      </c>
      <c r="S26">
        <v>345.60194314472</v>
      </c>
      <c r="T26">
        <v>355.09166996739799</v>
      </c>
      <c r="U26">
        <v>372.33998569365798</v>
      </c>
      <c r="V26">
        <v>385.16674421872602</v>
      </c>
      <c r="W26">
        <v>398.22461473825501</v>
      </c>
      <c r="X26">
        <v>411.45770972769901</v>
      </c>
      <c r="Y26">
        <v>424.76161479887702</v>
      </c>
      <c r="Z26">
        <v>438.12862011422999</v>
      </c>
      <c r="AA26">
        <v>451.68804802308699</v>
      </c>
      <c r="AB26">
        <v>465.40875684082903</v>
      </c>
      <c r="AC26">
        <v>479.13103817121703</v>
      </c>
      <c r="AD26">
        <v>492.828423833106</v>
      </c>
      <c r="AE26">
        <v>496.36472594874499</v>
      </c>
      <c r="AF26">
        <v>514.52001380752995</v>
      </c>
      <c r="AG26">
        <v>530.17405404626902</v>
      </c>
      <c r="AH26">
        <v>544.19495314722303</v>
      </c>
      <c r="AI26">
        <v>558.26962802562196</v>
      </c>
      <c r="AJ26">
        <v>572.38852326507094</v>
      </c>
      <c r="AK26">
        <v>586.53294139438299</v>
      </c>
      <c r="AL26">
        <v>600.68795864299398</v>
      </c>
      <c r="AM26">
        <v>614.82387830734103</v>
      </c>
      <c r="AN26">
        <v>628.93152164032301</v>
      </c>
      <c r="AO26">
        <v>643.00410262211005</v>
      </c>
      <c r="AP26">
        <v>657.18423969818502</v>
      </c>
      <c r="AQ26">
        <v>671.35750183642006</v>
      </c>
      <c r="AR26">
        <v>685.53131059817395</v>
      </c>
      <c r="AS26">
        <v>699.71894911636105</v>
      </c>
      <c r="AT26">
        <v>713.92554497696096</v>
      </c>
      <c r="AU26">
        <v>728.15328995631603</v>
      </c>
      <c r="AV26">
        <v>742.41918629131999</v>
      </c>
      <c r="AW26">
        <v>756.73941793789504</v>
      </c>
      <c r="AX26">
        <v>771.13301065931898</v>
      </c>
      <c r="AY26">
        <v>785.61008636003203</v>
      </c>
      <c r="AZ26">
        <v>800.18796720256296</v>
      </c>
      <c r="BA26">
        <v>814.88079785717798</v>
      </c>
      <c r="BB26">
        <v>829.70553008510103</v>
      </c>
      <c r="BC26">
        <v>844.67783543635301</v>
      </c>
      <c r="BD26">
        <v>859.81446282352397</v>
      </c>
      <c r="BE26">
        <v>875.13056019295698</v>
      </c>
      <c r="BF26">
        <v>890.64572032533204</v>
      </c>
      <c r="BG26">
        <v>906.37959967599397</v>
      </c>
      <c r="BH26">
        <v>922.351501384161</v>
      </c>
      <c r="BI26">
        <v>938.57428710989598</v>
      </c>
      <c r="BJ26">
        <v>955.06101749023901</v>
      </c>
      <c r="BK26">
        <v>971.82648073088797</v>
      </c>
      <c r="BL26">
        <v>988.88492973635402</v>
      </c>
      <c r="BM26">
        <v>1006.25199511415</v>
      </c>
      <c r="BN26">
        <v>1023.9294437559601</v>
      </c>
      <c r="BO26">
        <v>1041.9234925855201</v>
      </c>
      <c r="BP26">
        <v>1060.2405883066299</v>
      </c>
      <c r="BQ26">
        <v>1078.8818873924599</v>
      </c>
      <c r="BR26">
        <v>1097.8442281866401</v>
      </c>
      <c r="BS26">
        <v>1117.1307879379599</v>
      </c>
      <c r="BT26">
        <v>1136.7305247628501</v>
      </c>
      <c r="BU26">
        <v>1156.6304804608301</v>
      </c>
      <c r="BV26">
        <v>1176.8105538985999</v>
      </c>
      <c r="BW26">
        <v>1197.24601175004</v>
      </c>
      <c r="BX26">
        <v>1217.9320975815699</v>
      </c>
      <c r="BY26">
        <v>1238.85956925292</v>
      </c>
      <c r="BZ26">
        <v>1259.9992990129099</v>
      </c>
      <c r="CA26">
        <v>1281.3121904680099</v>
      </c>
      <c r="CB26">
        <v>1302.7797433738299</v>
      </c>
      <c r="CC26">
        <v>1324.3797857046</v>
      </c>
      <c r="CD26">
        <v>1346.1127852668701</v>
      </c>
      <c r="CE26">
        <v>1367.9816115507199</v>
      </c>
      <c r="CF26">
        <v>1389.99234883894</v>
      </c>
      <c r="CG26">
        <v>1412.15514854653</v>
      </c>
      <c r="CH26">
        <v>1434.4735766251099</v>
      </c>
      <c r="CI26">
        <v>1456.9513426687799</v>
      </c>
      <c r="CJ26">
        <v>1479.5893631530801</v>
      </c>
      <c r="CK26">
        <v>1502.3841560784799</v>
      </c>
      <c r="CL26">
        <v>1525.3321304907599</v>
      </c>
    </row>
    <row r="27" spans="2:90" x14ac:dyDescent="0.35">
      <c r="B27" t="s">
        <v>8</v>
      </c>
      <c r="C27" t="str">
        <f>_xlfn.TEXTJOIN(",",TRUE,Regions!$C$3,Regions!$D$3)</f>
        <v>IE,National</v>
      </c>
      <c r="F27" t="s">
        <v>57</v>
      </c>
      <c r="G27" s="27" t="s">
        <v>58</v>
      </c>
      <c r="H27" s="25">
        <f>VLOOKUP(F27,'BY-Demands'!$I$5:$J$38,2,FALSE)</f>
        <v>766.351721</v>
      </c>
      <c r="I27">
        <v>805.70916346620595</v>
      </c>
      <c r="J27">
        <v>818.79213614191099</v>
      </c>
      <c r="K27">
        <v>828.23348265178799</v>
      </c>
      <c r="L27">
        <v>837.71211748108306</v>
      </c>
      <c r="M27">
        <v>847.44596259241098</v>
      </c>
      <c r="N27">
        <v>857.22660991181897</v>
      </c>
      <c r="O27">
        <v>866.69288183161598</v>
      </c>
      <c r="P27">
        <v>876.45317782380505</v>
      </c>
      <c r="Q27">
        <v>886.30184769788696</v>
      </c>
      <c r="R27">
        <v>896.78868422421601</v>
      </c>
      <c r="S27">
        <v>907.41397234982298</v>
      </c>
      <c r="T27">
        <v>918.02415110284801</v>
      </c>
      <c r="U27">
        <v>926.06233489012698</v>
      </c>
      <c r="V27">
        <v>935.42249419952896</v>
      </c>
      <c r="W27">
        <v>944.78624082315798</v>
      </c>
      <c r="X27">
        <v>954.01952778809903</v>
      </c>
      <c r="Y27">
        <v>962.89022086688499</v>
      </c>
      <c r="Z27">
        <v>971.40101477560995</v>
      </c>
      <c r="AA27">
        <v>979.85184308314797</v>
      </c>
      <c r="AB27">
        <v>988.17666058914301</v>
      </c>
      <c r="AC27">
        <v>996.04767237168198</v>
      </c>
      <c r="AD27">
        <v>1003.43540212397</v>
      </c>
      <c r="AE27">
        <v>1003.61497030569</v>
      </c>
      <c r="AF27">
        <v>1009.1830944926101</v>
      </c>
      <c r="AG27">
        <v>1016.05596064786</v>
      </c>
      <c r="AH27">
        <v>1022.6819321704</v>
      </c>
      <c r="AI27">
        <v>1029.0480878439801</v>
      </c>
      <c r="AJ27">
        <v>1035.14898193112</v>
      </c>
      <c r="AK27">
        <v>1040.9634765099099</v>
      </c>
      <c r="AL27">
        <v>1046.47869262623</v>
      </c>
      <c r="AM27">
        <v>1051.6575592105</v>
      </c>
      <c r="AN27">
        <v>1056.50027926231</v>
      </c>
      <c r="AO27">
        <v>1061.0111593090801</v>
      </c>
      <c r="AP27">
        <v>1065.4365901041699</v>
      </c>
      <c r="AQ27">
        <v>1069.59656124649</v>
      </c>
      <c r="AR27">
        <v>1073.5142082482701</v>
      </c>
      <c r="AS27">
        <v>1077.2202537226899</v>
      </c>
      <c r="AT27">
        <v>1080.73113493408</v>
      </c>
      <c r="AU27">
        <v>1084.05792806455</v>
      </c>
      <c r="AV27">
        <v>1087.23276101281</v>
      </c>
      <c r="AW27">
        <v>1090.2845851591101</v>
      </c>
      <c r="AX27">
        <v>1093.2445905786401</v>
      </c>
      <c r="AY27">
        <v>1096.1296154561301</v>
      </c>
      <c r="AZ27">
        <v>1098.965361194</v>
      </c>
      <c r="BA27">
        <v>1101.7716586537499</v>
      </c>
      <c r="BB27">
        <v>1104.57086428804</v>
      </c>
      <c r="BC27">
        <v>1107.3822922085999</v>
      </c>
      <c r="BD27">
        <v>1110.22546841332</v>
      </c>
      <c r="BE27">
        <v>1113.1166914575999</v>
      </c>
      <c r="BF27">
        <v>1116.07683041511</v>
      </c>
      <c r="BG27">
        <v>1119.12556567467</v>
      </c>
      <c r="BH27">
        <v>1122.2809497759499</v>
      </c>
      <c r="BI27">
        <v>1125.55220646883</v>
      </c>
      <c r="BJ27">
        <v>1128.94819534782</v>
      </c>
      <c r="BK27">
        <v>1132.47921024225</v>
      </c>
      <c r="BL27">
        <v>1136.1542700791199</v>
      </c>
      <c r="BM27">
        <v>1139.98336538635</v>
      </c>
      <c r="BN27">
        <v>1143.960354332</v>
      </c>
      <c r="BO27">
        <v>1148.0842402544699</v>
      </c>
      <c r="BP27">
        <v>1152.3542378964</v>
      </c>
      <c r="BQ27">
        <v>1156.7638400583701</v>
      </c>
      <c r="BR27">
        <v>1161.3022289970399</v>
      </c>
      <c r="BS27">
        <v>1165.9656901927401</v>
      </c>
      <c r="BT27">
        <v>1170.73597701472</v>
      </c>
      <c r="BU27">
        <v>1175.5937707523899</v>
      </c>
      <c r="BV27">
        <v>1180.51352058507</v>
      </c>
      <c r="BW27">
        <v>1185.4663470582</v>
      </c>
      <c r="BX27">
        <v>1190.4443287644699</v>
      </c>
      <c r="BY27">
        <v>1195.4355806927799</v>
      </c>
      <c r="BZ27">
        <v>1200.40983960672</v>
      </c>
      <c r="CA27">
        <v>1205.32895977314</v>
      </c>
      <c r="CB27">
        <v>1210.17582163213</v>
      </c>
      <c r="CC27">
        <v>1214.9307902206201</v>
      </c>
      <c r="CD27">
        <v>1219.59572253295</v>
      </c>
      <c r="CE27">
        <v>1224.17455115915</v>
      </c>
      <c r="CF27">
        <v>1228.67387508767</v>
      </c>
      <c r="CG27">
        <v>1233.10353931955</v>
      </c>
      <c r="CH27">
        <v>1237.46724452222</v>
      </c>
      <c r="CI27">
        <v>1241.76864386036</v>
      </c>
      <c r="CJ27">
        <v>1246.0088700209601</v>
      </c>
      <c r="CK27">
        <v>1250.1853462941101</v>
      </c>
      <c r="CL27">
        <v>1254.2955320809799</v>
      </c>
    </row>
    <row r="28" spans="2:90" x14ac:dyDescent="0.35">
      <c r="B28" t="s">
        <v>8</v>
      </c>
      <c r="C28" t="str">
        <f>_xlfn.TEXTJOIN(",",TRUE,Regions!$C$3,Regions!$D$3)</f>
        <v>IE,National</v>
      </c>
      <c r="F28" t="s">
        <v>59</v>
      </c>
      <c r="G28" s="27" t="s">
        <v>60</v>
      </c>
      <c r="H28" s="25">
        <f>VLOOKUP(F28,'BY-Demands'!$I$5:$J$38,2,FALSE)</f>
        <v>724.42972899999995</v>
      </c>
      <c r="I28">
        <v>756.93265686674704</v>
      </c>
      <c r="J28">
        <v>768.29446481802404</v>
      </c>
      <c r="K28">
        <v>772.86208694584798</v>
      </c>
      <c r="L28">
        <v>777.95194352567796</v>
      </c>
      <c r="M28">
        <v>783.67269864148204</v>
      </c>
      <c r="N28">
        <v>789.75930268250397</v>
      </c>
      <c r="O28">
        <v>795.82537085896797</v>
      </c>
      <c r="P28">
        <v>802.38775006715798</v>
      </c>
      <c r="Q28">
        <v>809.22213416551403</v>
      </c>
      <c r="R28">
        <v>816.80113347457802</v>
      </c>
      <c r="S28">
        <v>824.64428658311704</v>
      </c>
      <c r="T28">
        <v>832.59337892975498</v>
      </c>
      <c r="U28">
        <v>835.494721776652</v>
      </c>
      <c r="V28">
        <v>841.12386901591697</v>
      </c>
      <c r="W28">
        <v>846.68490394820003</v>
      </c>
      <c r="X28">
        <v>852.05750789504805</v>
      </c>
      <c r="Y28">
        <v>857.03569133233998</v>
      </c>
      <c r="Z28">
        <v>861.62461714738197</v>
      </c>
      <c r="AA28">
        <v>866.09217418652202</v>
      </c>
      <c r="AB28">
        <v>870.38020137632998</v>
      </c>
      <c r="AC28">
        <v>874.20163295403097</v>
      </c>
      <c r="AD28">
        <v>877.53441615506995</v>
      </c>
      <c r="AE28">
        <v>877.71565965240802</v>
      </c>
      <c r="AF28">
        <v>877.87112006521807</v>
      </c>
      <c r="AG28">
        <v>878.89535131181003</v>
      </c>
      <c r="AH28">
        <v>881.34522505719599</v>
      </c>
      <c r="AI28">
        <v>883.51153419697505</v>
      </c>
      <c r="AJ28">
        <v>885.39165384489604</v>
      </c>
      <c r="AK28">
        <v>886.96968161539996</v>
      </c>
      <c r="AL28">
        <v>888.23702563617996</v>
      </c>
      <c r="AM28">
        <v>889.16483547498206</v>
      </c>
      <c r="AN28">
        <v>889.75617108824804</v>
      </c>
      <c r="AO28">
        <v>890.01756387450996</v>
      </c>
      <c r="AP28">
        <v>890.15777792928498</v>
      </c>
      <c r="AQ28">
        <v>890.027472236378</v>
      </c>
      <c r="AR28">
        <v>889.64810387578098</v>
      </c>
      <c r="AS28">
        <v>889.04710174709999</v>
      </c>
      <c r="AT28">
        <v>888.23975575464704</v>
      </c>
      <c r="AU28">
        <v>887.23676143058299</v>
      </c>
      <c r="AV28">
        <v>886.06583568271606</v>
      </c>
      <c r="AW28">
        <v>884.75168699987705</v>
      </c>
      <c r="AX28">
        <v>883.32044041935796</v>
      </c>
      <c r="AY28">
        <v>881.786246107122</v>
      </c>
      <c r="AZ28">
        <v>880.17012088321303</v>
      </c>
      <c r="BA28">
        <v>878.48803900757105</v>
      </c>
      <c r="BB28">
        <v>876.75769674673495</v>
      </c>
      <c r="BC28">
        <v>874.99406326538895</v>
      </c>
      <c r="BD28">
        <v>873.21199066637803</v>
      </c>
      <c r="BE28">
        <v>871.42351347677197</v>
      </c>
      <c r="BF28">
        <v>869.64397981085403</v>
      </c>
      <c r="BG28">
        <v>867.88749709520505</v>
      </c>
      <c r="BH28">
        <v>866.16661054139695</v>
      </c>
      <c r="BI28">
        <v>864.48679834716302</v>
      </c>
      <c r="BJ28">
        <v>862.85310286970901</v>
      </c>
      <c r="BK28">
        <v>861.27150289560598</v>
      </c>
      <c r="BL28">
        <v>859.746834045779</v>
      </c>
      <c r="BM28">
        <v>858.28450188460499</v>
      </c>
      <c r="BN28">
        <v>856.87764919303902</v>
      </c>
      <c r="BO28">
        <v>855.523320953812</v>
      </c>
      <c r="BP28">
        <v>854.21870790128105</v>
      </c>
      <c r="BQ28">
        <v>852.95676717650201</v>
      </c>
      <c r="BR28">
        <v>851.72736999290703</v>
      </c>
      <c r="BS28">
        <v>850.52571410206997</v>
      </c>
      <c r="BT28">
        <v>849.33648851223904</v>
      </c>
      <c r="BU28">
        <v>848.14387641063399</v>
      </c>
      <c r="BV28">
        <v>846.92787895112599</v>
      </c>
      <c r="BW28">
        <v>845.66651745324396</v>
      </c>
      <c r="BX28">
        <v>844.35313340866605</v>
      </c>
      <c r="BY28">
        <v>842.97839078534503</v>
      </c>
      <c r="BZ28">
        <v>841.52025477527695</v>
      </c>
      <c r="CA28">
        <v>839.95169124344898</v>
      </c>
      <c r="CB28">
        <v>838.26086382238805</v>
      </c>
      <c r="CC28">
        <v>836.43449322558797</v>
      </c>
      <c r="CD28">
        <v>834.47434145720501</v>
      </c>
      <c r="CE28">
        <v>832.383556277568</v>
      </c>
      <c r="CF28">
        <v>830.16702542175301</v>
      </c>
      <c r="CG28">
        <v>827.83170713912295</v>
      </c>
      <c r="CH28">
        <v>825.38029461909196</v>
      </c>
      <c r="CI28">
        <v>822.81538763697301</v>
      </c>
      <c r="CJ28">
        <v>820.13786487281402</v>
      </c>
      <c r="CK28">
        <v>817.34616148165196</v>
      </c>
      <c r="CL28">
        <v>814.43878355607001</v>
      </c>
    </row>
    <row r="29" spans="2:90" x14ac:dyDescent="0.35">
      <c r="B29" t="s">
        <v>8</v>
      </c>
      <c r="C29" t="str">
        <f>_xlfn.TEXTJOIN(",",TRUE,Regions!$C$3,Regions!$D$3)</f>
        <v>IE,National</v>
      </c>
      <c r="F29" t="s">
        <v>137</v>
      </c>
      <c r="G29" s="27" t="s">
        <v>138</v>
      </c>
      <c r="H29">
        <v>28.901664567933956</v>
      </c>
      <c r="I29">
        <v>29.285472960899106</v>
      </c>
      <c r="J29">
        <v>29.618106901468909</v>
      </c>
      <c r="K29">
        <v>30.592051000616877</v>
      </c>
      <c r="L29">
        <v>31.598021694557708</v>
      </c>
      <c r="M29">
        <v>32.637072126664755</v>
      </c>
      <c r="N29">
        <v>33.710290071247677</v>
      </c>
      <c r="O29">
        <v>34.818799072335445</v>
      </c>
      <c r="P29">
        <v>35.963759619906362</v>
      </c>
      <c r="Q29">
        <v>36.712499803959538</v>
      </c>
      <c r="R29">
        <v>37.47682823209901</v>
      </c>
      <c r="S29">
        <v>38.25706944060434</v>
      </c>
      <c r="T29">
        <v>39.053554722372212</v>
      </c>
      <c r="U29">
        <v>39.866622267584432</v>
      </c>
      <c r="V29">
        <v>40.357314057686089</v>
      </c>
      <c r="W29">
        <v>40.854045447311805</v>
      </c>
      <c r="X29">
        <v>41.356890773883045</v>
      </c>
      <c r="Y29">
        <v>41.865925289791257</v>
      </c>
      <c r="Z29">
        <v>42.381225173659615</v>
      </c>
      <c r="AA29">
        <v>42.776493751275368</v>
      </c>
      <c r="AB29">
        <v>43.175448802036009</v>
      </c>
      <c r="AC29">
        <v>43.578124707840381</v>
      </c>
      <c r="AD29">
        <v>43.984556171250162</v>
      </c>
      <c r="AE29">
        <v>44.394778218480539</v>
      </c>
      <c r="AF29">
        <v>44.717758131431516</v>
      </c>
      <c r="AG29">
        <v>45.043087780733387</v>
      </c>
      <c r="AH29">
        <v>45.370784261136308</v>
      </c>
      <c r="AI29">
        <v>45.700864791757795</v>
      </c>
      <c r="AJ29">
        <v>46.033346716987502</v>
      </c>
      <c r="AK29">
        <v>46.369255228359584</v>
      </c>
      <c r="AL29">
        <v>46.707614887346587</v>
      </c>
      <c r="AM29">
        <v>47.048443580142006</v>
      </c>
      <c r="AN29">
        <v>47.391759323456121</v>
      </c>
      <c r="AO29">
        <v>47.737580265468395</v>
      </c>
      <c r="AP29">
        <v>48.167218487857603</v>
      </c>
      <c r="AQ29">
        <v>48.600723454248318</v>
      </c>
      <c r="AR29">
        <v>49.038129965336545</v>
      </c>
      <c r="AS29">
        <v>49.47947313502457</v>
      </c>
      <c r="AT29">
        <v>49.924788393239787</v>
      </c>
      <c r="AU29">
        <v>50.374111488778937</v>
      </c>
      <c r="AV29">
        <v>50.827478492177939</v>
      </c>
      <c r="AW29">
        <v>51.284925798607532</v>
      </c>
      <c r="AX29">
        <v>51.746490130794996</v>
      </c>
      <c r="AY29">
        <v>52.212208541972146</v>
      </c>
      <c r="AZ29">
        <v>52.682118418849889</v>
      </c>
      <c r="BA29">
        <v>53.15625748461953</v>
      </c>
      <c r="BB29">
        <v>53.634663801981098</v>
      </c>
      <c r="BC29">
        <v>54.117375776198919</v>
      </c>
      <c r="BD29">
        <v>54.604432158184707</v>
      </c>
      <c r="BE29">
        <v>55.095872047608367</v>
      </c>
      <c r="BF29">
        <v>55.59173489603684</v>
      </c>
      <c r="BG29">
        <v>56.092060510101163</v>
      </c>
      <c r="BH29">
        <v>56.59688905469207</v>
      </c>
      <c r="BI29">
        <v>57.106261056184294</v>
      </c>
      <c r="BJ29">
        <v>57.620217405689949</v>
      </c>
      <c r="BK29">
        <v>58.138799362341153</v>
      </c>
      <c r="BL29">
        <v>58.662048556602215</v>
      </c>
      <c r="BM29">
        <v>59.190006993611632</v>
      </c>
      <c r="BN29">
        <v>59.722717056554131</v>
      </c>
      <c r="BO29">
        <v>60.260221510063111</v>
      </c>
      <c r="BP29">
        <v>60.802563503653673</v>
      </c>
      <c r="BQ29">
        <v>61.349786575186549</v>
      </c>
      <c r="BR29">
        <v>61.901934654363224</v>
      </c>
      <c r="BS29">
        <v>62.45905206625249</v>
      </c>
      <c r="BT29">
        <v>63.021183534848753</v>
      </c>
      <c r="BU29">
        <v>63.588374186662385</v>
      </c>
      <c r="BV29">
        <v>64.160669554342334</v>
      </c>
      <c r="BW29">
        <v>64.73811558033141</v>
      </c>
      <c r="BX29">
        <v>65.320758620554386</v>
      </c>
      <c r="BY29">
        <v>65.908645448139367</v>
      </c>
      <c r="BZ29">
        <v>66.501823257172617</v>
      </c>
      <c r="CA29">
        <v>67.100339666487159</v>
      </c>
      <c r="CB29">
        <v>67.704242723485535</v>
      </c>
      <c r="CC29">
        <v>68.313580907996894</v>
      </c>
      <c r="CD29">
        <v>68.928403136168853</v>
      </c>
      <c r="CE29">
        <v>69.548758764394364</v>
      </c>
      <c r="CF29">
        <v>70.174697593273905</v>
      </c>
      <c r="CG29">
        <v>70.806269871613367</v>
      </c>
      <c r="CH29">
        <v>71.443526300457876</v>
      </c>
      <c r="CI29">
        <v>72.086518037161994</v>
      </c>
      <c r="CJ29">
        <v>72.735296699496445</v>
      </c>
      <c r="CK29">
        <v>73.38991436979191</v>
      </c>
      <c r="CL29">
        <v>74.050423599120023</v>
      </c>
    </row>
    <row r="30" spans="2:90" x14ac:dyDescent="0.35">
      <c r="B30" t="s">
        <v>8</v>
      </c>
      <c r="C30" t="str">
        <f>_xlfn.TEXTJOIN(",",TRUE,Regions!$C$3,Regions!$D$3)</f>
        <v>IE,National</v>
      </c>
      <c r="F30" t="s">
        <v>139</v>
      </c>
      <c r="G30" s="27" t="s">
        <v>140</v>
      </c>
      <c r="H30">
        <v>58.151541961987604</v>
      </c>
      <c r="I30">
        <v>58.923782945423504</v>
      </c>
      <c r="J30">
        <v>59.593058464401295</v>
      </c>
      <c r="K30">
        <v>61.552680928952022</v>
      </c>
      <c r="L30">
        <v>63.576742445676345</v>
      </c>
      <c r="M30">
        <v>65.667361989795339</v>
      </c>
      <c r="N30">
        <v>67.826728215642902</v>
      </c>
      <c r="O30">
        <v>70.057101747952018</v>
      </c>
      <c r="P30">
        <v>72.360817548486267</v>
      </c>
      <c r="Q30">
        <v>73.867318882665543</v>
      </c>
      <c r="R30">
        <v>75.405184515187131</v>
      </c>
      <c r="S30">
        <v>76.975067428685819</v>
      </c>
      <c r="T30">
        <v>78.577634200435639</v>
      </c>
      <c r="U30">
        <v>80.21356528538071</v>
      </c>
      <c r="V30">
        <v>81.200860814862352</v>
      </c>
      <c r="W30">
        <v>82.200308309651447</v>
      </c>
      <c r="X30">
        <v>83.212057340222501</v>
      </c>
      <c r="Y30">
        <v>84.236259318013722</v>
      </c>
      <c r="Z30">
        <v>85.273067518086194</v>
      </c>
      <c r="AA30">
        <v>86.068366945337161</v>
      </c>
      <c r="AB30">
        <v>86.871083734217009</v>
      </c>
      <c r="AC30">
        <v>87.681287062763161</v>
      </c>
      <c r="AD30">
        <v>88.499046754202112</v>
      </c>
      <c r="AE30">
        <v>89.324433282966837</v>
      </c>
      <c r="AF30">
        <v>89.974284433121213</v>
      </c>
      <c r="AG30">
        <v>90.628863366053892</v>
      </c>
      <c r="AH30">
        <v>91.288204477226031</v>
      </c>
      <c r="AI30">
        <v>91.952342412331916</v>
      </c>
      <c r="AJ30">
        <v>92.621312069119398</v>
      </c>
      <c r="AK30">
        <v>93.297176182362023</v>
      </c>
      <c r="AL30">
        <v>93.977972122733462</v>
      </c>
      <c r="AM30">
        <v>94.663735878117009</v>
      </c>
      <c r="AN30">
        <v>95.354503699002038</v>
      </c>
      <c r="AO30">
        <v>96.05031210040022</v>
      </c>
      <c r="AP30">
        <v>96.914764909303813</v>
      </c>
      <c r="AQ30">
        <v>97.786997793487544</v>
      </c>
      <c r="AR30">
        <v>98.667080773628925</v>
      </c>
      <c r="AS30">
        <v>99.555084500591576</v>
      </c>
      <c r="AT30">
        <v>100.45108026109689</v>
      </c>
      <c r="AU30">
        <v>101.35513998344675</v>
      </c>
      <c r="AV30">
        <v>102.26733624329776</v>
      </c>
      <c r="AW30">
        <v>103.18774226948743</v>
      </c>
      <c r="AX30">
        <v>104.11643194991281</v>
      </c>
      <c r="AY30">
        <v>105.05347983746201</v>
      </c>
      <c r="AZ30">
        <v>105.99896115599915</v>
      </c>
      <c r="BA30">
        <v>106.95295180640314</v>
      </c>
      <c r="BB30">
        <v>107.91552837266076</v>
      </c>
      <c r="BC30">
        <v>108.88676812801469</v>
      </c>
      <c r="BD30">
        <v>109.86674904116681</v>
      </c>
      <c r="BE30">
        <v>110.85554978253731</v>
      </c>
      <c r="BF30">
        <v>111.85324973058013</v>
      </c>
      <c r="BG30">
        <v>112.85992897815534</v>
      </c>
      <c r="BH30">
        <v>113.87566833895872</v>
      </c>
      <c r="BI30">
        <v>114.90054935400933</v>
      </c>
      <c r="BJ30">
        <v>115.9346542981954</v>
      </c>
      <c r="BK30">
        <v>116.97806618687915</v>
      </c>
      <c r="BL30">
        <v>118.03086878256104</v>
      </c>
      <c r="BM30">
        <v>119.09314660160408</v>
      </c>
      <c r="BN30">
        <v>120.1649849210185</v>
      </c>
      <c r="BO30">
        <v>121.24646978530765</v>
      </c>
      <c r="BP30">
        <v>122.33768801337541</v>
      </c>
      <c r="BQ30">
        <v>123.43872720549578</v>
      </c>
      <c r="BR30">
        <v>124.54967575034523</v>
      </c>
      <c r="BS30">
        <v>125.67062283209833</v>
      </c>
      <c r="BT30">
        <v>126.80165843758721</v>
      </c>
      <c r="BU30">
        <v>127.94287336352548</v>
      </c>
      <c r="BV30">
        <v>129.0943592237972</v>
      </c>
      <c r="BW30">
        <v>130.25620845681135</v>
      </c>
      <c r="BX30">
        <v>131.42851433292265</v>
      </c>
      <c r="BY30">
        <v>132.61137096191894</v>
      </c>
      <c r="BZ30">
        <v>133.80487330057619</v>
      </c>
      <c r="CA30">
        <v>135.00911716028136</v>
      </c>
      <c r="CB30">
        <v>136.22419921472388</v>
      </c>
      <c r="CC30">
        <v>137.45021700765639</v>
      </c>
      <c r="CD30">
        <v>138.68726896072528</v>
      </c>
      <c r="CE30">
        <v>139.93545438137178</v>
      </c>
      <c r="CF30">
        <v>141.19487347080411</v>
      </c>
      <c r="CG30">
        <v>142.46562733204132</v>
      </c>
      <c r="CH30">
        <v>143.74781797802967</v>
      </c>
      <c r="CI30">
        <v>145.04154833983193</v>
      </c>
      <c r="CJ30">
        <v>146.3469222748904</v>
      </c>
      <c r="CK30">
        <v>147.66404457536441</v>
      </c>
      <c r="CL30">
        <v>148.99302097654268</v>
      </c>
    </row>
    <row r="31" spans="2:90" x14ac:dyDescent="0.35">
      <c r="B31" t="s">
        <v>8</v>
      </c>
      <c r="C31" t="str">
        <f>_xlfn.TEXTJOIN(",",TRUE,Regions!$C$3,Regions!$D$3)</f>
        <v>IE,National</v>
      </c>
      <c r="F31" t="s">
        <v>141</v>
      </c>
      <c r="G31" s="27" t="s">
        <v>142</v>
      </c>
      <c r="H31">
        <v>5.6291760000000002</v>
      </c>
      <c r="O31">
        <v>25.4</v>
      </c>
      <c r="T31">
        <v>40.299999999999997</v>
      </c>
      <c r="AD31">
        <v>40.299999999999997</v>
      </c>
      <c r="AN31">
        <v>40.299999999999997</v>
      </c>
      <c r="AX31">
        <v>40.299999999999997</v>
      </c>
      <c r="BH31">
        <v>40.299999999999997</v>
      </c>
      <c r="BR31">
        <v>40.299999999999997</v>
      </c>
      <c r="CB31">
        <v>40.299999999999997</v>
      </c>
      <c r="CL31">
        <v>40.299999999999997</v>
      </c>
    </row>
    <row r="32" spans="2:90" x14ac:dyDescent="0.35">
      <c r="B32" t="s">
        <v>8</v>
      </c>
      <c r="C32" t="str">
        <f>_xlfn.TEXTJOIN(",",TRUE,Regions!$C$3,Regions!$D$3)</f>
        <v>IE,National</v>
      </c>
      <c r="F32" t="s">
        <v>143</v>
      </c>
      <c r="G32" s="27" t="s">
        <v>144</v>
      </c>
      <c r="H32">
        <v>0.48</v>
      </c>
      <c r="T32">
        <v>0.5</v>
      </c>
      <c r="AD32">
        <v>0.54</v>
      </c>
      <c r="AN32">
        <v>0.57499999999999996</v>
      </c>
      <c r="AO32">
        <v>0.57499999999999996</v>
      </c>
      <c r="AP32">
        <v>0.57499999999999996</v>
      </c>
      <c r="AQ32">
        <v>0.57499999999999996</v>
      </c>
      <c r="AR32">
        <v>0.57499999999999996</v>
      </c>
      <c r="AS32">
        <v>0.57499999999999996</v>
      </c>
      <c r="AT32">
        <v>0.57499999999999996</v>
      </c>
      <c r="AU32">
        <v>0.57499999999999996</v>
      </c>
      <c r="AV32">
        <v>0.57499999999999996</v>
      </c>
      <c r="AW32">
        <v>0.57499999999999996</v>
      </c>
      <c r="AX32">
        <v>0.57499999999999996</v>
      </c>
      <c r="AY32">
        <v>0.57499999999999996</v>
      </c>
      <c r="AZ32">
        <v>0.57499999999999996</v>
      </c>
      <c r="BA32">
        <v>0.57499999999999996</v>
      </c>
      <c r="BB32">
        <v>0.57499999999999996</v>
      </c>
      <c r="BC32">
        <v>0.57499999999999996</v>
      </c>
      <c r="BD32">
        <v>0.57499999999999996</v>
      </c>
      <c r="BE32">
        <v>0.57499999999999996</v>
      </c>
      <c r="BF32">
        <v>0.57499999999999996</v>
      </c>
      <c r="BG32">
        <v>0.57499999999999996</v>
      </c>
      <c r="BH32">
        <v>0.57499999999999996</v>
      </c>
      <c r="BI32">
        <v>0.57499999999999996</v>
      </c>
      <c r="BJ32">
        <v>0.57499999999999996</v>
      </c>
      <c r="BK32">
        <v>0.57499999999999996</v>
      </c>
      <c r="BL32">
        <v>0.57499999999999996</v>
      </c>
      <c r="BM32">
        <v>0.57499999999999996</v>
      </c>
      <c r="BN32">
        <v>0.57499999999999996</v>
      </c>
      <c r="BO32">
        <v>0.57499999999999996</v>
      </c>
      <c r="BP32">
        <v>0.57499999999999996</v>
      </c>
      <c r="BQ32">
        <v>0.57499999999999996</v>
      </c>
      <c r="BR32">
        <v>0.57499999999999996</v>
      </c>
      <c r="BS32">
        <v>0.57499999999999996</v>
      </c>
      <c r="BT32">
        <v>0.57499999999999996</v>
      </c>
      <c r="BU32">
        <v>0.57499999999999996</v>
      </c>
      <c r="BV32">
        <v>0.57499999999999996</v>
      </c>
      <c r="BW32">
        <v>0.57499999999999996</v>
      </c>
      <c r="BX32">
        <v>0.57499999999999996</v>
      </c>
      <c r="BY32">
        <v>0.57499999999999996</v>
      </c>
      <c r="BZ32">
        <v>0.57499999999999996</v>
      </c>
      <c r="CA32">
        <v>0.57499999999999996</v>
      </c>
      <c r="CB32">
        <v>0.57499999999999996</v>
      </c>
      <c r="CC32">
        <v>0.57499999999999996</v>
      </c>
      <c r="CD32">
        <v>0.57499999999999996</v>
      </c>
      <c r="CE32">
        <v>0.57499999999999996</v>
      </c>
      <c r="CF32">
        <v>0.57499999999999996</v>
      </c>
      <c r="CG32">
        <v>0.57499999999999996</v>
      </c>
      <c r="CH32">
        <v>0.57499999999999996</v>
      </c>
      <c r="CI32">
        <v>0.57499999999999996</v>
      </c>
      <c r="CJ32">
        <v>0.57499999999999996</v>
      </c>
      <c r="CK32">
        <v>0.57499999999999996</v>
      </c>
      <c r="CL32">
        <v>0.57499999999999996</v>
      </c>
    </row>
    <row r="33" spans="2:90" x14ac:dyDescent="0.35">
      <c r="B33" t="s">
        <v>8</v>
      </c>
      <c r="C33" t="s">
        <v>145</v>
      </c>
      <c r="F33" t="s">
        <v>130</v>
      </c>
      <c r="G33" t="s">
        <v>146</v>
      </c>
      <c r="H33" s="25">
        <v>1.1293662452687998</v>
      </c>
      <c r="I33">
        <v>1.1908349</v>
      </c>
      <c r="J33">
        <v>1.211542406</v>
      </c>
      <c r="K33">
        <v>1.2318444230000001</v>
      </c>
      <c r="L33">
        <v>1.25148269</v>
      </c>
      <c r="M33">
        <v>1.270921041</v>
      </c>
      <c r="N33">
        <v>1.2899536380000001</v>
      </c>
      <c r="O33">
        <v>1.3081161139999999</v>
      </c>
      <c r="P33">
        <v>1.326388428</v>
      </c>
      <c r="Q33">
        <v>1.3445125179999999</v>
      </c>
      <c r="R33">
        <v>1.363365755</v>
      </c>
      <c r="S33">
        <v>1.3822257790000001</v>
      </c>
      <c r="T33">
        <v>1.400886216</v>
      </c>
      <c r="U33">
        <v>1.4196390240000001</v>
      </c>
      <c r="V33">
        <v>1.438144496</v>
      </c>
      <c r="W33">
        <v>1.4567607950000001</v>
      </c>
      <c r="X33">
        <v>1.475281515</v>
      </c>
      <c r="Y33">
        <v>1.493345718</v>
      </c>
      <c r="Z33">
        <v>1.5109535000000001</v>
      </c>
      <c r="AA33">
        <v>1.5285686599999999</v>
      </c>
      <c r="AB33">
        <v>1.5460878469999999</v>
      </c>
      <c r="AC33">
        <v>1.562995755</v>
      </c>
      <c r="AD33">
        <v>1.579240494</v>
      </c>
      <c r="AE33">
        <v>1.581833166</v>
      </c>
      <c r="AF33">
        <v>1.597719302</v>
      </c>
      <c r="AG33">
        <v>1.6133874029999999</v>
      </c>
      <c r="AH33">
        <v>1.628753205</v>
      </c>
      <c r="AI33">
        <v>1.6437932829999999</v>
      </c>
      <c r="AJ33">
        <v>1.6584959109999999</v>
      </c>
      <c r="AK33">
        <v>1.6728240059999999</v>
      </c>
      <c r="AL33">
        <v>1.686753358</v>
      </c>
      <c r="AM33">
        <v>1.7002203520000001</v>
      </c>
      <c r="AN33">
        <v>1.7132210539999999</v>
      </c>
      <c r="AO33">
        <v>1.7257581580000001</v>
      </c>
      <c r="AP33">
        <v>1.7382293520000001</v>
      </c>
      <c r="AQ33">
        <v>1.7503393949999999</v>
      </c>
      <c r="AR33">
        <v>1.7621228929999999</v>
      </c>
      <c r="AS33">
        <v>1.7736273680000001</v>
      </c>
      <c r="AT33">
        <v>1.78487734</v>
      </c>
      <c r="AU33">
        <v>1.7958887509999999</v>
      </c>
      <c r="AV33">
        <v>1.806712726</v>
      </c>
      <c r="AW33">
        <v>1.817395731</v>
      </c>
      <c r="AX33">
        <v>1.827988553</v>
      </c>
      <c r="AY33">
        <v>1.8385185420000001</v>
      </c>
      <c r="AZ33">
        <v>1.849028304</v>
      </c>
      <c r="BA33">
        <v>1.8595510689999999</v>
      </c>
      <c r="BB33">
        <v>1.8701247590000001</v>
      </c>
      <c r="BC33">
        <v>1.880782612</v>
      </c>
      <c r="BD33">
        <v>1.891558638</v>
      </c>
      <c r="BE33">
        <v>1.902481766</v>
      </c>
      <c r="BF33">
        <v>1.9135891249999999</v>
      </c>
      <c r="BG33">
        <v>1.92491627</v>
      </c>
      <c r="BH33">
        <v>1.9364963989999999</v>
      </c>
      <c r="BI33">
        <v>1.94834785</v>
      </c>
      <c r="BJ33">
        <v>1.960488561</v>
      </c>
      <c r="BK33">
        <v>1.9729391949999999</v>
      </c>
      <c r="BL33">
        <v>1.985718452</v>
      </c>
      <c r="BM33">
        <v>1.998846973</v>
      </c>
      <c r="BN33">
        <v>2.0123172870000001</v>
      </c>
      <c r="BO33">
        <v>2.026130899</v>
      </c>
      <c r="BP33">
        <v>2.0402897069999999</v>
      </c>
      <c r="BQ33">
        <v>2.0547854669999999</v>
      </c>
      <c r="BR33">
        <v>2.0696021390000001</v>
      </c>
      <c r="BS33">
        <v>2.0847361709999999</v>
      </c>
      <c r="BT33">
        <v>2.100157893</v>
      </c>
      <c r="BU33">
        <v>2.1158353070000002</v>
      </c>
      <c r="BV33">
        <v>2.131724739</v>
      </c>
      <c r="BW33">
        <v>2.1477758979999999</v>
      </c>
      <c r="BX33">
        <v>2.163975921</v>
      </c>
      <c r="BY33">
        <v>2.1803045409999999</v>
      </c>
      <c r="BZ33">
        <v>2.1967075870000001</v>
      </c>
      <c r="CA33">
        <v>2.213115685</v>
      </c>
      <c r="CB33">
        <v>2.229497265</v>
      </c>
      <c r="CC33">
        <v>2.2458156790000001</v>
      </c>
      <c r="CD33">
        <v>2.2620736460000002</v>
      </c>
      <c r="CE33">
        <v>2.2782777840000001</v>
      </c>
      <c r="CF33">
        <v>2.2944397840000001</v>
      </c>
      <c r="CG33">
        <v>2.3105775780000002</v>
      </c>
      <c r="CH33">
        <v>2.326697792</v>
      </c>
      <c r="CI33">
        <v>2.342807053</v>
      </c>
      <c r="CJ33">
        <v>2.3589073109999998</v>
      </c>
      <c r="CK33">
        <v>2.3749934920000002</v>
      </c>
      <c r="CL33">
        <v>2.3910605239999998</v>
      </c>
    </row>
    <row r="34" spans="2:90" x14ac:dyDescent="0.35">
      <c r="B34" t="s">
        <v>8</v>
      </c>
      <c r="C34" t="s">
        <v>145</v>
      </c>
      <c r="F34" t="s">
        <v>131</v>
      </c>
      <c r="G34" t="s">
        <v>147</v>
      </c>
      <c r="H34" s="25">
        <v>2</v>
      </c>
      <c r="I34">
        <v>2.1088551309999999</v>
      </c>
      <c r="J34">
        <v>2.1455261499999998</v>
      </c>
      <c r="K34">
        <v>2.181479087</v>
      </c>
      <c r="L34">
        <v>2.2162565870000002</v>
      </c>
      <c r="M34">
        <v>2.250680054</v>
      </c>
      <c r="N34">
        <v>2.2843849710000002</v>
      </c>
      <c r="O34">
        <v>2.3165489840000002</v>
      </c>
      <c r="P34">
        <v>2.3489075110000002</v>
      </c>
      <c r="Q34">
        <v>2.3810035479999998</v>
      </c>
      <c r="R34">
        <v>2.4143908340000002</v>
      </c>
      <c r="S34">
        <v>2.4477901389999999</v>
      </c>
      <c r="T34">
        <v>2.4808359950000001</v>
      </c>
      <c r="U34">
        <v>2.514045431</v>
      </c>
      <c r="V34">
        <v>2.5468168580000001</v>
      </c>
      <c r="W34">
        <v>2.5797845490000002</v>
      </c>
      <c r="X34">
        <v>2.61258298</v>
      </c>
      <c r="Y34">
        <v>2.6445729619999998</v>
      </c>
      <c r="Z34">
        <v>2.6757546670000001</v>
      </c>
      <c r="AA34">
        <v>2.7069494359999999</v>
      </c>
      <c r="AB34">
        <v>2.7379742459999998</v>
      </c>
      <c r="AC34">
        <v>2.7679165399999999</v>
      </c>
      <c r="AD34">
        <v>2.7966844260000001</v>
      </c>
      <c r="AE34">
        <v>2.8012758</v>
      </c>
      <c r="AF34">
        <v>2.829408634</v>
      </c>
      <c r="AG34">
        <v>2.857155348</v>
      </c>
      <c r="AH34">
        <v>2.884366719</v>
      </c>
      <c r="AI34">
        <v>2.9110012639999998</v>
      </c>
      <c r="AJ34">
        <v>2.9370382159999999</v>
      </c>
      <c r="AK34">
        <v>2.962411908</v>
      </c>
      <c r="AL34">
        <v>2.9870794620000001</v>
      </c>
      <c r="AM34">
        <v>3.0109282259999999</v>
      </c>
      <c r="AN34">
        <v>3.0339512289999999</v>
      </c>
      <c r="AO34">
        <v>3.056153246</v>
      </c>
      <c r="AP34">
        <v>3.0782385419999998</v>
      </c>
      <c r="AQ34">
        <v>3.099684275</v>
      </c>
      <c r="AR34">
        <v>3.120551726</v>
      </c>
      <c r="AS34">
        <v>3.1409250559999999</v>
      </c>
      <c r="AT34">
        <v>3.1608476849999998</v>
      </c>
      <c r="AU34">
        <v>3.1803478439999999</v>
      </c>
      <c r="AV34">
        <v>3.1995160720000002</v>
      </c>
      <c r="AW34">
        <v>3.2184346549999998</v>
      </c>
      <c r="AX34">
        <v>3.2371935340000002</v>
      </c>
      <c r="AY34">
        <v>3.2558411409999999</v>
      </c>
      <c r="AZ34">
        <v>3.2744529280000001</v>
      </c>
      <c r="BA34">
        <v>3.293087742</v>
      </c>
      <c r="BB34">
        <v>3.3118127409999998</v>
      </c>
      <c r="BC34">
        <v>3.3306867809999998</v>
      </c>
      <c r="BD34">
        <v>3.3497700969999999</v>
      </c>
      <c r="BE34">
        <v>3.3691139159999999</v>
      </c>
      <c r="BF34">
        <v>3.3887839899999999</v>
      </c>
      <c r="BG34">
        <v>3.4088432850000001</v>
      </c>
      <c r="BH34">
        <v>3.4293505899999999</v>
      </c>
      <c r="BI34">
        <v>3.4503383799999998</v>
      </c>
      <c r="BJ34">
        <v>3.4718384219999998</v>
      </c>
      <c r="BK34">
        <v>3.4938873080000001</v>
      </c>
      <c r="BL34">
        <v>3.516518155</v>
      </c>
      <c r="BM34">
        <v>3.5397675149999999</v>
      </c>
      <c r="BN34">
        <v>3.5636221570000002</v>
      </c>
      <c r="BO34">
        <v>3.588084748</v>
      </c>
      <c r="BP34">
        <v>3.6131586480000002</v>
      </c>
      <c r="BQ34">
        <v>3.6388292569999998</v>
      </c>
      <c r="BR34">
        <v>3.6650681710000002</v>
      </c>
      <c r="BS34">
        <v>3.6918690999999999</v>
      </c>
      <c r="BT34">
        <v>3.7191795000000001</v>
      </c>
      <c r="BU34">
        <v>3.746942706</v>
      </c>
      <c r="BV34">
        <v>3.7750813769999998</v>
      </c>
      <c r="BW34">
        <v>3.80350645</v>
      </c>
      <c r="BX34">
        <v>3.8321951470000002</v>
      </c>
      <c r="BY34">
        <v>3.8611115749999998</v>
      </c>
      <c r="BZ34">
        <v>3.8901598069999999</v>
      </c>
      <c r="CA34">
        <v>3.9192169849999998</v>
      </c>
      <c r="CB34">
        <v>3.9482272030000001</v>
      </c>
      <c r="CC34">
        <v>3.9771255590000001</v>
      </c>
      <c r="CD34">
        <v>4.0059168679999999</v>
      </c>
      <c r="CE34">
        <v>4.0346128529999996</v>
      </c>
      <c r="CF34">
        <v>4.0632342140000004</v>
      </c>
      <c r="CG34">
        <v>4.0918127100000001</v>
      </c>
      <c r="CH34">
        <v>4.1203600729999996</v>
      </c>
      <c r="CI34">
        <v>4.1488880400000001</v>
      </c>
      <c r="CJ34">
        <v>4.1774000610000002</v>
      </c>
      <c r="CK34">
        <v>4.2058871560000002</v>
      </c>
      <c r="CL34">
        <v>4.2343403390000001</v>
      </c>
    </row>
    <row r="35" spans="2:90" x14ac:dyDescent="0.35">
      <c r="B35" t="s">
        <v>8</v>
      </c>
      <c r="C35" t="s">
        <v>145</v>
      </c>
      <c r="F35" t="s">
        <v>132</v>
      </c>
      <c r="G35" t="s">
        <v>148</v>
      </c>
      <c r="H35" s="25">
        <v>0.77162665337257486</v>
      </c>
      <c r="I35">
        <v>0.81362441299999999</v>
      </c>
      <c r="J35">
        <v>0.82777258099999995</v>
      </c>
      <c r="K35">
        <v>0.84164370300000002</v>
      </c>
      <c r="L35">
        <v>0.85506132599999995</v>
      </c>
      <c r="M35">
        <v>0.86834235900000001</v>
      </c>
      <c r="N35">
        <v>0.88134616499999996</v>
      </c>
      <c r="O35">
        <v>0.89375546900000002</v>
      </c>
      <c r="P35">
        <v>0.906239821</v>
      </c>
      <c r="Q35">
        <v>0.91862289900000005</v>
      </c>
      <c r="R35">
        <v>0.93150415900000005</v>
      </c>
      <c r="S35">
        <v>0.94439005600000003</v>
      </c>
      <c r="T35">
        <v>0.95713958799999999</v>
      </c>
      <c r="U35">
        <v>0.96995223100000005</v>
      </c>
      <c r="V35">
        <v>0.98259588399999997</v>
      </c>
      <c r="W35">
        <v>0.99531525899999995</v>
      </c>
      <c r="X35">
        <v>1.0079693300000001</v>
      </c>
      <c r="Y35">
        <v>1.020311491</v>
      </c>
      <c r="Z35">
        <v>1.0323418090000001</v>
      </c>
      <c r="AA35">
        <v>1.0443771669999999</v>
      </c>
      <c r="AB35">
        <v>1.056346952</v>
      </c>
      <c r="AC35">
        <v>1.0678990880000001</v>
      </c>
      <c r="AD35">
        <v>1.0789981209999999</v>
      </c>
      <c r="AE35">
        <v>1.0807695349999999</v>
      </c>
      <c r="AF35">
        <v>1.0916235569999999</v>
      </c>
      <c r="AG35">
        <v>1.102328609</v>
      </c>
      <c r="AH35">
        <v>1.1128271190000001</v>
      </c>
      <c r="AI35">
        <v>1.123103081</v>
      </c>
      <c r="AJ35">
        <v>1.1331484839999999</v>
      </c>
      <c r="AK35">
        <v>1.1429379930000001</v>
      </c>
      <c r="AL35">
        <v>1.152455064</v>
      </c>
      <c r="AM35">
        <v>1.1616562349999999</v>
      </c>
      <c r="AN35">
        <v>1.1705388160000001</v>
      </c>
      <c r="AO35">
        <v>1.17910465</v>
      </c>
      <c r="AP35">
        <v>1.187625452</v>
      </c>
      <c r="AQ35">
        <v>1.195899501</v>
      </c>
      <c r="AR35">
        <v>1.203950442</v>
      </c>
      <c r="AS35">
        <v>1.2118107440000001</v>
      </c>
      <c r="AT35">
        <v>1.21949716</v>
      </c>
      <c r="AU35">
        <v>1.2270205810000001</v>
      </c>
      <c r="AV35">
        <v>1.234415939</v>
      </c>
      <c r="AW35">
        <v>1.24171498</v>
      </c>
      <c r="AX35">
        <v>1.2489524059999999</v>
      </c>
      <c r="AY35">
        <v>1.2561469009999999</v>
      </c>
      <c r="AZ35">
        <v>1.2633275770000001</v>
      </c>
      <c r="BA35">
        <v>1.270517136</v>
      </c>
      <c r="BB35">
        <v>1.2777414899999999</v>
      </c>
      <c r="BC35">
        <v>1.285023346</v>
      </c>
      <c r="BD35">
        <v>1.2923859440000001</v>
      </c>
      <c r="BE35">
        <v>1.2998490469999999</v>
      </c>
      <c r="BF35">
        <v>1.3074380240000001</v>
      </c>
      <c r="BG35">
        <v>1.3151771670000001</v>
      </c>
      <c r="BH35">
        <v>1.323089159</v>
      </c>
      <c r="BI35">
        <v>1.3311865279999999</v>
      </c>
      <c r="BJ35">
        <v>1.3394815309999999</v>
      </c>
      <c r="BK35">
        <v>1.347988285</v>
      </c>
      <c r="BL35">
        <v>1.3567195670000001</v>
      </c>
      <c r="BM35">
        <v>1.3656894799999999</v>
      </c>
      <c r="BN35">
        <v>1.3748929190000001</v>
      </c>
      <c r="BO35">
        <v>1.384330912</v>
      </c>
      <c r="BP35">
        <v>1.394004757</v>
      </c>
      <c r="BQ35">
        <v>1.4039088200000001</v>
      </c>
      <c r="BR35">
        <v>1.414032143</v>
      </c>
      <c r="BS35">
        <v>1.4243722990000001</v>
      </c>
      <c r="BT35">
        <v>1.4349090149999999</v>
      </c>
      <c r="BU35">
        <v>1.44562043</v>
      </c>
      <c r="BV35">
        <v>1.456476704</v>
      </c>
      <c r="BW35">
        <v>1.4674434759999999</v>
      </c>
      <c r="BX35">
        <v>1.478511957</v>
      </c>
      <c r="BY35">
        <v>1.489668301</v>
      </c>
      <c r="BZ35">
        <v>1.5008754959999999</v>
      </c>
      <c r="CA35">
        <v>1.512086142</v>
      </c>
      <c r="CB35">
        <v>1.5232786709999999</v>
      </c>
      <c r="CC35">
        <v>1.534428042</v>
      </c>
      <c r="CD35">
        <v>1.545536113</v>
      </c>
      <c r="CE35">
        <v>1.5566074059999999</v>
      </c>
      <c r="CF35">
        <v>1.567649909</v>
      </c>
      <c r="CG35">
        <v>1.5786758729999999</v>
      </c>
      <c r="CH35">
        <v>1.5896898260000001</v>
      </c>
      <c r="CI35">
        <v>1.600696296</v>
      </c>
      <c r="CJ35">
        <v>1.611696614</v>
      </c>
      <c r="CK35">
        <v>1.622687314</v>
      </c>
      <c r="CL35">
        <v>1.6336649320000001</v>
      </c>
    </row>
    <row r="36" spans="2:90" x14ac:dyDescent="0.35">
      <c r="B36" t="s">
        <v>8</v>
      </c>
      <c r="C36" t="s">
        <v>145</v>
      </c>
      <c r="F36" t="s">
        <v>133</v>
      </c>
      <c r="G36" t="s">
        <v>149</v>
      </c>
      <c r="H36" s="25">
        <v>1.0288379823457823</v>
      </c>
      <c r="I36">
        <v>1.084835129</v>
      </c>
      <c r="J36">
        <v>1.103699397</v>
      </c>
      <c r="K36">
        <v>1.1221942709999999</v>
      </c>
      <c r="L36">
        <v>1.140084477</v>
      </c>
      <c r="M36">
        <v>1.157792562</v>
      </c>
      <c r="N36">
        <v>1.175131012</v>
      </c>
      <c r="O36">
        <v>1.1916767909999999</v>
      </c>
      <c r="P36">
        <v>1.208322632</v>
      </c>
      <c r="Q36">
        <v>1.2248334430000001</v>
      </c>
      <c r="R36">
        <v>1.242008496</v>
      </c>
      <c r="S36">
        <v>1.2591897329999999</v>
      </c>
      <c r="T36">
        <v>1.27618915</v>
      </c>
      <c r="U36">
        <v>1.293272714</v>
      </c>
      <c r="V36">
        <v>1.310130958</v>
      </c>
      <c r="W36">
        <v>1.327090165</v>
      </c>
      <c r="X36">
        <v>1.3439623009999999</v>
      </c>
      <c r="Y36">
        <v>1.3604185550000001</v>
      </c>
      <c r="Z36">
        <v>1.3764590160000001</v>
      </c>
      <c r="AA36">
        <v>1.392506198</v>
      </c>
      <c r="AB36">
        <v>1.408465949</v>
      </c>
      <c r="AC36">
        <v>1.4238688340000001</v>
      </c>
      <c r="AD36">
        <v>1.4386675799999999</v>
      </c>
      <c r="AE36">
        <v>1.441029471</v>
      </c>
      <c r="AF36">
        <v>1.455501535</v>
      </c>
      <c r="AG36">
        <v>1.4697749710000001</v>
      </c>
      <c r="AH36">
        <v>1.4837730170000001</v>
      </c>
      <c r="AI36">
        <v>1.497474333</v>
      </c>
      <c r="AJ36">
        <v>1.510868235</v>
      </c>
      <c r="AK36">
        <v>1.523920945</v>
      </c>
      <c r="AL36">
        <v>1.5366104030000001</v>
      </c>
      <c r="AM36">
        <v>1.54887866</v>
      </c>
      <c r="AN36">
        <v>1.56072213</v>
      </c>
      <c r="AO36">
        <v>1.5721432689999999</v>
      </c>
      <c r="AP36">
        <v>1.583504365</v>
      </c>
      <c r="AQ36">
        <v>1.594536457</v>
      </c>
      <c r="AR36">
        <v>1.6052710699999999</v>
      </c>
      <c r="AS36">
        <v>1.6157514980000001</v>
      </c>
      <c r="AT36">
        <v>1.626000077</v>
      </c>
      <c r="AU36">
        <v>1.6360313289999999</v>
      </c>
      <c r="AV36">
        <v>1.6458918300000001</v>
      </c>
      <c r="AW36">
        <v>1.6556239079999999</v>
      </c>
      <c r="AX36">
        <v>1.665273832</v>
      </c>
      <c r="AY36">
        <v>1.6748665149999999</v>
      </c>
      <c r="AZ36">
        <v>1.684440771</v>
      </c>
      <c r="BA36">
        <v>1.6940268730000001</v>
      </c>
      <c r="BB36">
        <v>1.7036593680000001</v>
      </c>
      <c r="BC36">
        <v>1.7133685329999999</v>
      </c>
      <c r="BD36">
        <v>1.7231853530000001</v>
      </c>
      <c r="BE36">
        <v>1.7331361810000001</v>
      </c>
      <c r="BF36">
        <v>1.7432548409999999</v>
      </c>
      <c r="BG36">
        <v>1.7535737229999999</v>
      </c>
      <c r="BH36">
        <v>1.7641230699999999</v>
      </c>
      <c r="BI36">
        <v>1.7749195879999999</v>
      </c>
      <c r="BJ36">
        <v>1.785979618</v>
      </c>
      <c r="BK36">
        <v>1.7973219840000001</v>
      </c>
      <c r="BL36">
        <v>1.808963721</v>
      </c>
      <c r="BM36">
        <v>1.820923633</v>
      </c>
      <c r="BN36">
        <v>1.8331949139999999</v>
      </c>
      <c r="BO36">
        <v>1.8457789360000001</v>
      </c>
      <c r="BP36">
        <v>1.8586774260000001</v>
      </c>
      <c r="BQ36">
        <v>1.8718828750000001</v>
      </c>
      <c r="BR36">
        <v>1.8853806710000001</v>
      </c>
      <c r="BS36">
        <v>1.8991675779999999</v>
      </c>
      <c r="BT36">
        <v>1.913216566</v>
      </c>
      <c r="BU36">
        <v>1.927498486</v>
      </c>
      <c r="BV36">
        <v>1.941973553</v>
      </c>
      <c r="BW36">
        <v>1.9565959500000001</v>
      </c>
      <c r="BX36">
        <v>1.9713539609999999</v>
      </c>
      <c r="BY36">
        <v>1.986229121</v>
      </c>
      <c r="BZ36">
        <v>2.0011720830000002</v>
      </c>
      <c r="CA36">
        <v>2.016119647</v>
      </c>
      <c r="CB36">
        <v>2.031043054</v>
      </c>
      <c r="CC36">
        <v>2.0459089170000002</v>
      </c>
      <c r="CD36">
        <v>2.0607197130000001</v>
      </c>
      <c r="CE36">
        <v>2.075481473</v>
      </c>
      <c r="CF36">
        <v>2.0902048450000001</v>
      </c>
      <c r="CG36">
        <v>2.1049061650000001</v>
      </c>
      <c r="CH36">
        <v>2.1195914710000001</v>
      </c>
      <c r="CI36">
        <v>2.1342667990000002</v>
      </c>
      <c r="CJ36">
        <v>2.1489339250000001</v>
      </c>
      <c r="CK36">
        <v>2.163588227</v>
      </c>
      <c r="CL36">
        <v>2.1782250849999998</v>
      </c>
    </row>
    <row r="37" spans="2:90" x14ac:dyDescent="0.35">
      <c r="B37" t="s">
        <v>8</v>
      </c>
      <c r="C37" t="s">
        <v>145</v>
      </c>
      <c r="F37" t="s">
        <v>134</v>
      </c>
      <c r="G37" t="s">
        <v>150</v>
      </c>
      <c r="H37" s="25">
        <v>0.83034086441921984</v>
      </c>
      <c r="I37">
        <v>0.87553429599999999</v>
      </c>
      <c r="J37">
        <v>0.89075901800000001</v>
      </c>
      <c r="K37">
        <v>0.905685615</v>
      </c>
      <c r="L37">
        <v>0.92012420500000003</v>
      </c>
      <c r="M37">
        <v>0.93441580999999996</v>
      </c>
      <c r="N37">
        <v>0.94840909500000004</v>
      </c>
      <c r="O37">
        <v>0.96176264199999995</v>
      </c>
      <c r="P37">
        <v>0.97519694599999995</v>
      </c>
      <c r="Q37">
        <v>0.98852227100000001</v>
      </c>
      <c r="R37">
        <v>1.0023836850000001</v>
      </c>
      <c r="S37">
        <v>1.0162500889999999</v>
      </c>
      <c r="T37">
        <v>1.029969752</v>
      </c>
      <c r="U37">
        <v>1.0437573280000001</v>
      </c>
      <c r="V37">
        <v>1.0573630549999999</v>
      </c>
      <c r="W37">
        <v>1.0710502660000001</v>
      </c>
      <c r="X37">
        <v>1.0846672049999999</v>
      </c>
      <c r="Y37">
        <v>1.0979484989999999</v>
      </c>
      <c r="Z37">
        <v>1.1108942209999999</v>
      </c>
      <c r="AA37">
        <v>1.1238453669999999</v>
      </c>
      <c r="AB37">
        <v>1.13672595</v>
      </c>
      <c r="AC37">
        <v>1.1491571060000001</v>
      </c>
      <c r="AD37">
        <v>1.161100681</v>
      </c>
      <c r="AE37">
        <v>1.1630068840000001</v>
      </c>
      <c r="AF37">
        <v>1.1746868049999999</v>
      </c>
      <c r="AG37">
        <v>1.18620642</v>
      </c>
      <c r="AH37">
        <v>1.1975037770000001</v>
      </c>
      <c r="AI37">
        <v>1.208561652</v>
      </c>
      <c r="AJ37">
        <v>1.2193714250000001</v>
      </c>
      <c r="AK37">
        <v>1.229905832</v>
      </c>
      <c r="AL37">
        <v>1.240147071</v>
      </c>
      <c r="AM37">
        <v>1.250048372</v>
      </c>
      <c r="AN37">
        <v>1.2596068419999999</v>
      </c>
      <c r="AO37">
        <v>1.2688244630000001</v>
      </c>
      <c r="AP37">
        <v>1.2779936249999999</v>
      </c>
      <c r="AQ37">
        <v>1.2868972599999999</v>
      </c>
      <c r="AR37">
        <v>1.2955608080000001</v>
      </c>
      <c r="AS37">
        <v>1.3040192129999999</v>
      </c>
      <c r="AT37">
        <v>1.3122904989999999</v>
      </c>
      <c r="AU37">
        <v>1.320386388</v>
      </c>
      <c r="AV37">
        <v>1.32834447</v>
      </c>
      <c r="AW37">
        <v>1.3361989059999999</v>
      </c>
      <c r="AX37">
        <v>1.3439870380000001</v>
      </c>
      <c r="AY37">
        <v>1.3517289729999999</v>
      </c>
      <c r="AZ37">
        <v>1.359456037</v>
      </c>
      <c r="BA37">
        <v>1.3671926599999999</v>
      </c>
      <c r="BB37">
        <v>1.374966726</v>
      </c>
      <c r="BC37">
        <v>1.38280267</v>
      </c>
      <c r="BD37">
        <v>1.3907254979999999</v>
      </c>
      <c r="BE37">
        <v>1.3987564800000001</v>
      </c>
      <c r="BF37">
        <v>1.4069229130000001</v>
      </c>
      <c r="BG37">
        <v>1.4152509390000001</v>
      </c>
      <c r="BH37">
        <v>1.423764966</v>
      </c>
      <c r="BI37">
        <v>1.432478476</v>
      </c>
      <c r="BJ37">
        <v>1.4414046570000001</v>
      </c>
      <c r="BK37">
        <v>1.450558703</v>
      </c>
      <c r="BL37">
        <v>1.4599543610000001</v>
      </c>
      <c r="BM37">
        <v>1.469606808</v>
      </c>
      <c r="BN37">
        <v>1.4795105500000001</v>
      </c>
      <c r="BO37">
        <v>1.4896666949999999</v>
      </c>
      <c r="BP37">
        <v>1.500076637</v>
      </c>
      <c r="BQ37">
        <v>1.510734314</v>
      </c>
      <c r="BR37">
        <v>1.521627936</v>
      </c>
      <c r="BS37">
        <v>1.532754889</v>
      </c>
      <c r="BT37">
        <v>1.54409336</v>
      </c>
      <c r="BU37">
        <v>1.5556198219999999</v>
      </c>
      <c r="BV37">
        <v>1.5673021659999999</v>
      </c>
      <c r="BW37">
        <v>1.5791034159999999</v>
      </c>
      <c r="BX37">
        <v>1.5910141149999999</v>
      </c>
      <c r="BY37">
        <v>1.6030193610000001</v>
      </c>
      <c r="BZ37">
        <v>1.6150793269999999</v>
      </c>
      <c r="CA37">
        <v>1.6271430090000001</v>
      </c>
      <c r="CB37">
        <v>1.6391871929999999</v>
      </c>
      <c r="CC37">
        <v>1.6511849359999999</v>
      </c>
      <c r="CD37">
        <v>1.6631382370000001</v>
      </c>
      <c r="CE37">
        <v>1.6750519610000001</v>
      </c>
      <c r="CF37">
        <v>1.686934704</v>
      </c>
      <c r="CG37">
        <v>1.69879965</v>
      </c>
      <c r="CH37">
        <v>1.710651672</v>
      </c>
      <c r="CI37">
        <v>1.72249564</v>
      </c>
      <c r="CJ37">
        <v>1.734332988</v>
      </c>
      <c r="CK37">
        <v>1.746159987</v>
      </c>
      <c r="CL37">
        <v>1.7579729079999999</v>
      </c>
    </row>
    <row r="38" spans="2:90" x14ac:dyDescent="0.35">
      <c r="B38" t="s">
        <v>8</v>
      </c>
      <c r="C38" t="s">
        <v>145</v>
      </c>
      <c r="F38" t="s">
        <v>135</v>
      </c>
      <c r="G38" t="s">
        <v>151</v>
      </c>
      <c r="H38" s="25">
        <v>9.2169270601309012</v>
      </c>
      <c r="I38">
        <v>9.718581962</v>
      </c>
      <c r="J38">
        <v>9.8875790139999999</v>
      </c>
      <c r="K38">
        <v>10.053266819999999</v>
      </c>
      <c r="L38">
        <v>10.21353766</v>
      </c>
      <c r="M38">
        <v>10.37217695</v>
      </c>
      <c r="N38">
        <v>10.52750483</v>
      </c>
      <c r="O38">
        <v>10.67573151</v>
      </c>
      <c r="P38">
        <v>10.8248546</v>
      </c>
      <c r="Q38">
        <v>10.972768009999999</v>
      </c>
      <c r="R38">
        <v>11.1266321</v>
      </c>
      <c r="S38">
        <v>11.280551579999999</v>
      </c>
      <c r="T38">
        <v>11.43284221</v>
      </c>
      <c r="U38">
        <v>11.58588668</v>
      </c>
      <c r="V38">
        <v>11.736912609999999</v>
      </c>
      <c r="W38">
        <v>11.88884301</v>
      </c>
      <c r="X38">
        <v>12.03999338</v>
      </c>
      <c r="Y38">
        <v>12.18741805</v>
      </c>
      <c r="Z38">
        <v>12.331117799999999</v>
      </c>
      <c r="AA38">
        <v>12.474877749999999</v>
      </c>
      <c r="AB38">
        <v>12.61785446</v>
      </c>
      <c r="AC38">
        <v>12.75584243</v>
      </c>
      <c r="AD38">
        <v>12.88841818</v>
      </c>
      <c r="AE38">
        <v>12.90957736</v>
      </c>
      <c r="AF38">
        <v>13.0392265</v>
      </c>
      <c r="AG38">
        <v>13.167096219999999</v>
      </c>
      <c r="AH38">
        <v>13.29249883</v>
      </c>
      <c r="AI38">
        <v>13.415243159999999</v>
      </c>
      <c r="AJ38">
        <v>13.5352335</v>
      </c>
      <c r="AK38">
        <v>13.652167240000001</v>
      </c>
      <c r="AL38">
        <v>13.765846760000001</v>
      </c>
      <c r="AM38">
        <v>13.87575292</v>
      </c>
      <c r="AN38">
        <v>13.98185359</v>
      </c>
      <c r="AO38">
        <v>14.084170779999999</v>
      </c>
      <c r="AP38">
        <v>14.18595006</v>
      </c>
      <c r="AQ38">
        <v>14.28478194</v>
      </c>
      <c r="AR38">
        <v>14.38094882</v>
      </c>
      <c r="AS38">
        <v>14.474838569999999</v>
      </c>
      <c r="AT38">
        <v>14.56665128</v>
      </c>
      <c r="AU38">
        <v>14.65651705</v>
      </c>
      <c r="AV38">
        <v>14.744853129999999</v>
      </c>
      <c r="AW38">
        <v>14.832038730000001</v>
      </c>
      <c r="AX38">
        <v>14.91848834</v>
      </c>
      <c r="AY38">
        <v>15.00442516</v>
      </c>
      <c r="AZ38">
        <v>15.0901969</v>
      </c>
      <c r="BA38">
        <v>15.176074760000001</v>
      </c>
      <c r="BB38">
        <v>15.26236823</v>
      </c>
      <c r="BC38">
        <v>15.349348559999999</v>
      </c>
      <c r="BD38">
        <v>15.43729332</v>
      </c>
      <c r="BE38">
        <v>15.52643861</v>
      </c>
      <c r="BF38">
        <v>15.61708743</v>
      </c>
      <c r="BG38">
        <v>15.709529959999999</v>
      </c>
      <c r="BH38">
        <v>15.804037129999999</v>
      </c>
      <c r="BI38">
        <v>15.900758590000001</v>
      </c>
      <c r="BJ38">
        <v>15.999840750000001</v>
      </c>
      <c r="BK38">
        <v>16.10145224</v>
      </c>
      <c r="BL38">
        <v>16.205745669999999</v>
      </c>
      <c r="BM38">
        <v>16.312889500000001</v>
      </c>
      <c r="BN38">
        <v>16.422822740000001</v>
      </c>
      <c r="BO38">
        <v>16.535557699999998</v>
      </c>
      <c r="BP38">
        <v>16.651109859999998</v>
      </c>
      <c r="BQ38">
        <v>16.76941192</v>
      </c>
      <c r="BR38">
        <v>16.890332999999998</v>
      </c>
      <c r="BS38">
        <v>17.013844110000001</v>
      </c>
      <c r="BT38">
        <v>17.139703090000001</v>
      </c>
      <c r="BU38">
        <v>17.267648810000001</v>
      </c>
      <c r="BV38">
        <v>17.39732485</v>
      </c>
      <c r="BW38">
        <v>17.52832076</v>
      </c>
      <c r="BX38">
        <v>17.66053157</v>
      </c>
      <c r="BY38">
        <v>17.793791880000001</v>
      </c>
      <c r="BZ38">
        <v>17.927659590000001</v>
      </c>
      <c r="CA38">
        <v>18.06156854</v>
      </c>
      <c r="CB38">
        <v>18.195261070000001</v>
      </c>
      <c r="CC38">
        <v>18.328438089999999</v>
      </c>
      <c r="CD38">
        <v>18.46112179</v>
      </c>
      <c r="CE38">
        <v>18.593366190000001</v>
      </c>
      <c r="CF38">
        <v>18.725266690000002</v>
      </c>
      <c r="CG38">
        <v>18.856969639999999</v>
      </c>
      <c r="CH38">
        <v>18.98852913</v>
      </c>
      <c r="CI38">
        <v>19.11999922</v>
      </c>
      <c r="CJ38">
        <v>19.25139583</v>
      </c>
      <c r="CK38">
        <v>19.382677569999998</v>
      </c>
      <c r="CL38">
        <v>19.513803029999998</v>
      </c>
    </row>
    <row r="39" spans="2:90" x14ac:dyDescent="0.35">
      <c r="B39" t="s">
        <v>8</v>
      </c>
      <c r="C39" t="s">
        <v>145</v>
      </c>
      <c r="F39" t="s">
        <v>136</v>
      </c>
      <c r="G39" t="s">
        <v>152</v>
      </c>
      <c r="H39" s="25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BY-Demands</vt:lpstr>
      <vt:lpstr>REG_TRA_DEMANDS</vt:lpstr>
      <vt:lpstr>Regions</vt:lpstr>
      <vt:lpstr>DEMANDS</vt:lpstr>
      <vt:lpstr>CAGR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Gaur, Ankita</cp:lastModifiedBy>
  <dcterms:created xsi:type="dcterms:W3CDTF">2021-02-23T14:14:01Z</dcterms:created>
  <dcterms:modified xsi:type="dcterms:W3CDTF">2021-10-09T10:05:20Z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146312892436981</vt:r8>
  </property>
</Properties>
</file>