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9CD8E7BB-D3D5-48E7-A3EF-6540FD41550F}" xr6:coauthVersionLast="46" xr6:coauthVersionMax="46"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<sst xmlns="http://schemas.openxmlformats.org/spreadsheetml/2006/main" count="3150" uniqueCount="1119">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</sst>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0">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168" fontId="30" fillId="19" borderId="0" xfId="0" applyNumberFormat="1" applyFont="1" applyFill="1"/>
    <xf numFmtId="0" fontId="30" fillId="19" borderId="0" xfId="0" applyFont="1" applyFill="1" applyAlignment="1">
      <alignment vertical="center"/>
    </xf>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0" fillId="0" borderId="0" xfId="0" applyBorder="1" applyAlignment="1">
      <alignment horizontal="left" vertical="top"/>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41" fillId="23" borderId="143" xfId="0" applyFont="1" applyFill="1" applyBorder="1" applyAlignment="1" applyProtection="1">
      <alignment horizontal="center" vertical="center"/>
      <protection locked="0"/>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23" borderId="143" xfId="0" applyFont="1" applyFill="1" applyBorder="1" applyAlignment="1" applyProtection="1">
      <alignment horizontal="center" vertical="center"/>
      <protection locked="0"/>
    </xf>
    <xf numFmtId="0" fontId="8" fillId="0" borderId="144" xfId="0" applyFont="1" applyBorder="1" applyAlignment="1">
      <alignment horizontal="left"/>
    </xf>
    <xf numFmtId="0" fontId="8" fillId="0" borderId="0" xfId="0" applyFont="1" applyBorder="1" applyAlignment="1">
      <alignment horizontal="lef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9" t="s">
        <v>215</v>
      </c>
      <c r="B17" s="929"/>
      <c r="C17" s="929"/>
      <c r="D17" s="929"/>
      <c r="E17" s="929"/>
      <c r="F17" s="929"/>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0" t="s">
        <v>217</v>
      </c>
      <c r="C20" s="930"/>
      <c r="D20" s="930"/>
      <c r="E20" s="930"/>
      <c r="F20" s="930"/>
      <c r="G20" s="52"/>
      <c r="H20" s="52"/>
      <c r="I20" s="53"/>
      <c r="J20" s="53"/>
      <c r="K20" s="53"/>
      <c r="L20" s="53"/>
      <c r="M20" s="53"/>
      <c r="N20" s="53"/>
    </row>
    <row r="21" spans="1:14" ht="17.25" customHeight="1">
      <c r="A21" s="51" t="s">
        <v>218</v>
      </c>
      <c r="B21" s="931" t="s">
        <v>221</v>
      </c>
      <c r="C21" s="931"/>
      <c r="D21" s="931"/>
      <c r="E21" s="931"/>
      <c r="F21" s="931"/>
      <c r="G21" s="52"/>
      <c r="H21" s="52"/>
      <c r="I21" s="53"/>
      <c r="J21" s="53"/>
      <c r="K21" s="53"/>
      <c r="L21" s="53"/>
      <c r="M21" s="53"/>
      <c r="N21" s="53"/>
    </row>
    <row r="22" spans="1:14" ht="17.25" customHeight="1">
      <c r="A22" s="51" t="s">
        <v>219</v>
      </c>
      <c r="B22" s="931" t="s">
        <v>220</v>
      </c>
      <c r="C22" s="931"/>
      <c r="D22" s="931"/>
      <c r="E22" s="931"/>
      <c r="F22" s="931"/>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814</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C31" zoomScaleNormal="65" zoomScaleSheetLayoutView="100" workbookViewId="0">
      <selection activeCell="U48" sqref="U48"/>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1076</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1077</v>
      </c>
      <c r="AF1" s="504" t="s">
        <v>1078</v>
      </c>
      <c r="AG1" s="504" t="s">
        <v>198</v>
      </c>
      <c r="AH1" s="504" t="s">
        <v>199</v>
      </c>
      <c r="AI1" s="876" t="s">
        <v>1079</v>
      </c>
      <c r="AJ1" s="876" t="s">
        <v>1080</v>
      </c>
      <c r="AK1" s="504" t="s">
        <v>1081</v>
      </c>
      <c r="AL1" s="504" t="s">
        <v>1082</v>
      </c>
      <c r="AM1" s="505" t="s">
        <v>1083</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1084</v>
      </c>
      <c r="B44" s="677" t="s">
        <v>1085</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1086</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1087</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1088</v>
      </c>
      <c r="B59" s="714" t="s">
        <v>1089</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1090</v>
      </c>
      <c r="B60" s="714" t="s">
        <v>1091</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1092</v>
      </c>
      <c r="B61" s="714" t="s">
        <v>1093</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1094</v>
      </c>
      <c r="B62" s="714" t="s">
        <v>1095</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1096</v>
      </c>
      <c r="B63" s="714" t="s">
        <v>1097</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1098</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1099</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1100</v>
      </c>
      <c r="B66" s="741" t="s">
        <v>1101</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1102</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1103</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1104</v>
      </c>
      <c r="B69" s="732" t="s">
        <v>1105</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1106</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1107</v>
      </c>
      <c r="B75" s="122"/>
      <c r="C75" s="122"/>
      <c r="D75" s="122"/>
      <c r="E75" s="122"/>
      <c r="H75" s="122"/>
      <c r="I75" s="122"/>
      <c r="J75" s="122"/>
      <c r="K75" s="122"/>
      <c r="L75" s="925">
        <v>1</v>
      </c>
      <c r="M75" s="925" t="s">
        <v>1115</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6">
        <v>4.1868000000000002E-2</v>
      </c>
      <c r="M76" s="925"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914</v>
      </c>
      <c r="C5" s="410" t="s">
        <v>913</v>
      </c>
      <c r="D5" s="115" t="s">
        <v>1111</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845</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846</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842</v>
      </c>
      <c r="B10" s="371" t="s">
        <v>843</v>
      </c>
    </row>
    <row r="11" spans="1:30">
      <c r="A11" s="370" t="s">
        <v>816</v>
      </c>
      <c r="B11" s="370" t="s">
        <v>359</v>
      </c>
    </row>
    <row r="12" spans="1:30">
      <c r="A12" s="368" t="s">
        <v>817</v>
      </c>
      <c r="B12" s="368" t="s">
        <v>382</v>
      </c>
    </row>
    <row r="13" spans="1:30">
      <c r="A13" s="368" t="s">
        <v>818</v>
      </c>
      <c r="B13" s="368" t="s">
        <v>371</v>
      </c>
    </row>
    <row r="14" spans="1:30">
      <c r="A14" s="368" t="s">
        <v>819</v>
      </c>
      <c r="B14" s="368" t="s">
        <v>372</v>
      </c>
    </row>
    <row r="15" spans="1:30">
      <c r="A15" s="368" t="s">
        <v>820</v>
      </c>
      <c r="B15" s="368" t="s">
        <v>383</v>
      </c>
    </row>
    <row r="16" spans="1:30">
      <c r="A16" s="368" t="s">
        <v>821</v>
      </c>
      <c r="B16" s="368" t="s">
        <v>360</v>
      </c>
    </row>
    <row r="17" spans="1:2">
      <c r="A17" s="368" t="s">
        <v>822</v>
      </c>
      <c r="B17" s="368" t="s">
        <v>377</v>
      </c>
    </row>
    <row r="18" spans="1:2">
      <c r="A18" s="368" t="s">
        <v>823</v>
      </c>
      <c r="B18" s="368" t="s">
        <v>373</v>
      </c>
    </row>
    <row r="19" spans="1:2">
      <c r="A19" s="368" t="s">
        <v>824</v>
      </c>
      <c r="B19" s="368" t="s">
        <v>361</v>
      </c>
    </row>
    <row r="20" spans="1:2">
      <c r="A20" s="368" t="s">
        <v>825</v>
      </c>
      <c r="B20" s="368" t="s">
        <v>362</v>
      </c>
    </row>
    <row r="21" spans="1:2">
      <c r="A21" s="368" t="s">
        <v>826</v>
      </c>
      <c r="B21" s="368" t="s">
        <v>363</v>
      </c>
    </row>
    <row r="22" spans="1:2">
      <c r="A22" s="368" t="s">
        <v>827</v>
      </c>
      <c r="B22" s="368" t="s">
        <v>378</v>
      </c>
    </row>
    <row r="23" spans="1:2">
      <c r="A23" s="368" t="s">
        <v>828</v>
      </c>
      <c r="B23" s="368" t="s">
        <v>374</v>
      </c>
    </row>
    <row r="24" spans="1:2">
      <c r="A24" s="368" t="s">
        <v>829</v>
      </c>
      <c r="B24" s="368" t="s">
        <v>364</v>
      </c>
    </row>
    <row r="25" spans="1:2">
      <c r="A25" s="368" t="s">
        <v>830</v>
      </c>
      <c r="B25" s="368" t="s">
        <v>365</v>
      </c>
    </row>
    <row r="26" spans="1:2">
      <c r="A26" s="368" t="s">
        <v>831</v>
      </c>
      <c r="B26" s="368" t="s">
        <v>379</v>
      </c>
    </row>
    <row r="27" spans="1:2">
      <c r="A27" s="368" t="s">
        <v>832</v>
      </c>
      <c r="B27" s="368" t="s">
        <v>366</v>
      </c>
    </row>
    <row r="28" spans="1:2">
      <c r="A28" s="368" t="s">
        <v>833</v>
      </c>
      <c r="B28" s="368" t="s">
        <v>384</v>
      </c>
    </row>
    <row r="29" spans="1:2">
      <c r="A29" s="368" t="s">
        <v>834</v>
      </c>
      <c r="B29" s="368" t="s">
        <v>367</v>
      </c>
    </row>
    <row r="30" spans="1:2">
      <c r="A30" s="368" t="s">
        <v>835</v>
      </c>
      <c r="B30" s="368" t="s">
        <v>380</v>
      </c>
    </row>
    <row r="31" spans="1:2">
      <c r="A31" s="368" t="s">
        <v>836</v>
      </c>
      <c r="B31" s="368" t="s">
        <v>381</v>
      </c>
    </row>
    <row r="32" spans="1:2">
      <c r="A32" s="368" t="s">
        <v>837</v>
      </c>
      <c r="B32" s="368" t="s">
        <v>375</v>
      </c>
    </row>
    <row r="33" spans="1:2">
      <c r="A33" s="368" t="s">
        <v>838</v>
      </c>
      <c r="B33" s="368" t="s">
        <v>376</v>
      </c>
    </row>
    <row r="34" spans="1:2">
      <c r="A34" s="368" t="s">
        <v>839</v>
      </c>
      <c r="B34" s="368" t="s">
        <v>368</v>
      </c>
    </row>
    <row r="35" spans="1:2">
      <c r="A35" s="368" t="s">
        <v>840</v>
      </c>
      <c r="B35" s="368" t="s">
        <v>369</v>
      </c>
    </row>
    <row r="36" spans="1:2">
      <c r="A36" s="368" t="s">
        <v>841</v>
      </c>
      <c r="B36" s="368" t="s">
        <v>370</v>
      </c>
    </row>
    <row r="37" spans="1:2">
      <c r="A37" s="369" t="s">
        <v>844</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936</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937</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938</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939</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940</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941</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1057</v>
      </c>
      <c r="D12" s="792" t="s">
        <v>1054</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942</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943</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944</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800</v>
      </c>
      <c r="D16" s="792" t="s">
        <v>945</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946</v>
      </c>
      <c r="D17" s="792" t="s">
        <v>947</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948</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898</v>
      </c>
      <c r="D19" s="27" t="s">
        <v>903</v>
      </c>
      <c r="E19" s="136" t="s">
        <v>808</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899</v>
      </c>
      <c r="D20" s="27" t="s">
        <v>901</v>
      </c>
      <c r="E20" s="136" t="s">
        <v>808</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900</v>
      </c>
      <c r="D21" s="27" t="s">
        <v>902</v>
      </c>
      <c r="E21" s="201" t="s">
        <v>808</v>
      </c>
      <c r="F21" s="56"/>
      <c r="G21" s="56"/>
      <c r="H21" s="56"/>
      <c r="I21" s="56"/>
      <c r="J21" s="56"/>
    </row>
    <row r="22" spans="1:11">
      <c r="A22" s="136"/>
      <c r="B22" s="56" t="str">
        <f>_xlfn.TEXTJOIN(",",TRUE,Regions!$C$3:'Regions'!$AD$3)</f>
        <v>IE,IE-CW,IE-D,IE-KE,IE-KK,IE-LS,IE-LD,IE-LH,IE-MH,IE-OY,IE-WH,IE-WX,IE-WW,IE-CE,IE-CO,IE-KY,IE-LK,IE-TA,IE-WD,IE-G,IE-LM,IE-MO,IE-RN,IE-SO,IE-CN,IE-DL,IE-MN</v>
      </c>
      <c r="C22" s="56" t="s">
        <v>1051</v>
      </c>
      <c r="D22" s="56" t="s">
        <v>792</v>
      </c>
      <c r="E22" s="201" t="s">
        <v>915</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791</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790</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789</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788</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787</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E28" sqref="E28"/>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793</v>
      </c>
      <c r="C6" s="359" t="str">
        <f>_xlfn.TEXTJOIN(",",TRUE,Regions!$C$3:'Regions'!$AD$3)</f>
        <v>IE,IE-CW,IE-D,IE-KE,IE-KK,IE-LS,IE-LD,IE-LH,IE-MH,IE-OY,IE-WH,IE-WX,IE-WW,IE-CE,IE-CO,IE-KY,IE-LK,IE-TA,IE-WD,IE-G,IE-LM,IE-MO,IE-RN,IE-SO,IE-CN,IE-DL,IE-MN</v>
      </c>
      <c r="D6" s="425" t="s">
        <v>949</v>
      </c>
      <c r="E6" s="425" t="s">
        <v>950</v>
      </c>
      <c r="F6" s="359" t="s">
        <v>808</v>
      </c>
      <c r="G6" s="359" t="s">
        <v>1108</v>
      </c>
      <c r="H6" s="359"/>
      <c r="I6" s="359"/>
      <c r="J6" s="359"/>
    </row>
    <row r="7" spans="2:10">
      <c r="B7" s="359" t="s">
        <v>793</v>
      </c>
      <c r="C7" s="359" t="str">
        <f>_xlfn.TEXTJOIN(",",TRUE,Regions!$C$3:'Regions'!$AD$3)</f>
        <v>IE,IE-CW,IE-D,IE-KE,IE-KK,IE-LS,IE-LD,IE-LH,IE-MH,IE-OY,IE-WH,IE-WX,IE-WW,IE-CE,IE-CO,IE-KY,IE-LK,IE-TA,IE-WD,IE-G,IE-LM,IE-MO,IE-RN,IE-SO,IE-CN,IE-DL,IE-MN</v>
      </c>
      <c r="D7" s="425" t="s">
        <v>951</v>
      </c>
      <c r="E7" s="425" t="s">
        <v>952</v>
      </c>
      <c r="F7" s="359" t="s">
        <v>808</v>
      </c>
      <c r="G7" s="359" t="s">
        <v>1108</v>
      </c>
      <c r="H7" s="359"/>
      <c r="I7" s="359"/>
      <c r="J7" s="359"/>
    </row>
    <row r="8" spans="2:10">
      <c r="B8" s="783" t="s">
        <v>523</v>
      </c>
      <c r="C8" s="783"/>
      <c r="D8" s="783"/>
      <c r="E8" s="783"/>
      <c r="F8" s="783"/>
      <c r="G8" s="783"/>
      <c r="H8" s="783"/>
      <c r="I8" s="783"/>
      <c r="J8" s="783"/>
    </row>
    <row r="9" spans="2:10">
      <c r="B9" s="359" t="s">
        <v>793</v>
      </c>
      <c r="C9" s="359" t="str">
        <f>_xlfn.TEXTJOIN(",",TRUE,Regions!$C$3:'Regions'!$AD$3)</f>
        <v>IE,IE-CW,IE-D,IE-KE,IE-KK,IE-LS,IE-LD,IE-LH,IE-MH,IE-OY,IE-WH,IE-WX,IE-WW,IE-CE,IE-CO,IE-KY,IE-LK,IE-TA,IE-WD,IE-G,IE-LM,IE-MO,IE-RN,IE-SO,IE-CN,IE-DL,IE-MN</v>
      </c>
      <c r="D9" s="425" t="s">
        <v>953</v>
      </c>
      <c r="E9" s="425" t="s">
        <v>954</v>
      </c>
      <c r="F9" s="359" t="s">
        <v>808</v>
      </c>
      <c r="G9" s="359" t="s">
        <v>1108</v>
      </c>
      <c r="H9" s="359"/>
      <c r="I9" s="359"/>
      <c r="J9" s="359"/>
    </row>
    <row r="10" spans="2:10">
      <c r="B10" s="783" t="s">
        <v>524</v>
      </c>
      <c r="C10" s="783"/>
      <c r="D10" s="783"/>
      <c r="E10" s="783"/>
      <c r="F10" s="784"/>
      <c r="G10" s="783"/>
      <c r="H10" s="783"/>
      <c r="I10" s="783"/>
      <c r="J10" s="783"/>
    </row>
    <row r="11" spans="2:10">
      <c r="B11" s="359" t="s">
        <v>793</v>
      </c>
      <c r="C11" s="359" t="str">
        <f>_xlfn.TEXTJOIN(",",TRUE,Regions!$C$3:'Regions'!$AD$3)</f>
        <v>IE,IE-CW,IE-D,IE-KE,IE-KK,IE-LS,IE-LD,IE-LH,IE-MH,IE-OY,IE-WH,IE-WX,IE-WW,IE-CE,IE-CO,IE-KY,IE-LK,IE-TA,IE-WD,IE-G,IE-LM,IE-MO,IE-RN,IE-SO,IE-CN,IE-DL,IE-MN</v>
      </c>
      <c r="D11" s="425" t="s">
        <v>955</v>
      </c>
      <c r="E11" s="425" t="s">
        <v>956</v>
      </c>
      <c r="F11" s="359" t="s">
        <v>808</v>
      </c>
      <c r="G11" s="359" t="s">
        <v>1108</v>
      </c>
      <c r="H11" s="359"/>
      <c r="I11" s="359"/>
      <c r="J11" s="359"/>
    </row>
    <row r="12" spans="2:10">
      <c r="B12" s="359" t="s">
        <v>793</v>
      </c>
      <c r="C12" s="359" t="str">
        <f>_xlfn.TEXTJOIN(",",TRUE,Regions!$C$3:'Regions'!$AD$3)</f>
        <v>IE,IE-CW,IE-D,IE-KE,IE-KK,IE-LS,IE-LD,IE-LH,IE-MH,IE-OY,IE-WH,IE-WX,IE-WW,IE-CE,IE-CO,IE-KY,IE-LK,IE-TA,IE-WD,IE-G,IE-LM,IE-MO,IE-RN,IE-SO,IE-CN,IE-DL,IE-MN</v>
      </c>
      <c r="D12" s="425" t="s">
        <v>957</v>
      </c>
      <c r="E12" s="425" t="s">
        <v>958</v>
      </c>
      <c r="F12" s="359" t="s">
        <v>808</v>
      </c>
      <c r="G12" s="359" t="s">
        <v>1108</v>
      </c>
      <c r="H12" s="359"/>
      <c r="I12" s="359"/>
      <c r="J12" s="359"/>
    </row>
    <row r="13" spans="2:10">
      <c r="B13" s="359" t="s">
        <v>793</v>
      </c>
      <c r="C13" s="359" t="str">
        <f>_xlfn.TEXTJOIN(",",TRUE,Regions!$C$3:'Regions'!$AD$3)</f>
        <v>IE,IE-CW,IE-D,IE-KE,IE-KK,IE-LS,IE-LD,IE-LH,IE-MH,IE-OY,IE-WH,IE-WX,IE-WW,IE-CE,IE-CO,IE-KY,IE-LK,IE-TA,IE-WD,IE-G,IE-LM,IE-MO,IE-RN,IE-SO,IE-CN,IE-DL,IE-MN</v>
      </c>
      <c r="D13" s="425" t="s">
        <v>959</v>
      </c>
      <c r="E13" s="425" t="s">
        <v>960</v>
      </c>
      <c r="F13" s="359" t="s">
        <v>808</v>
      </c>
      <c r="G13" s="359" t="s">
        <v>1108</v>
      </c>
      <c r="H13" s="359"/>
      <c r="I13" s="359"/>
      <c r="J13" s="359"/>
    </row>
    <row r="14" spans="2:10">
      <c r="B14" s="359" t="s">
        <v>793</v>
      </c>
      <c r="C14" s="359" t="str">
        <f>_xlfn.TEXTJOIN(",",TRUE,Regions!$C$3:'Regions'!$AD$3)</f>
        <v>IE,IE-CW,IE-D,IE-KE,IE-KK,IE-LS,IE-LD,IE-LH,IE-MH,IE-OY,IE-WH,IE-WX,IE-WW,IE-CE,IE-CO,IE-KY,IE-LK,IE-TA,IE-WD,IE-G,IE-LM,IE-MO,IE-RN,IE-SO,IE-CN,IE-DL,IE-MN</v>
      </c>
      <c r="D14" s="425" t="s">
        <v>961</v>
      </c>
      <c r="E14" s="425" t="s">
        <v>962</v>
      </c>
      <c r="F14" s="359" t="s">
        <v>808</v>
      </c>
      <c r="G14" s="359" t="s">
        <v>1108</v>
      </c>
      <c r="H14" s="359"/>
      <c r="I14" s="359"/>
      <c r="J14" s="359"/>
    </row>
    <row r="15" spans="2:10">
      <c r="B15" s="359" t="s">
        <v>793</v>
      </c>
      <c r="C15" s="359" t="str">
        <f>_xlfn.TEXTJOIN(",",TRUE,Regions!$C$3:'Regions'!$AD$3)</f>
        <v>IE,IE-CW,IE-D,IE-KE,IE-KK,IE-LS,IE-LD,IE-LH,IE-MH,IE-OY,IE-WH,IE-WX,IE-WW,IE-CE,IE-CO,IE-KY,IE-LK,IE-TA,IE-WD,IE-G,IE-LM,IE-MO,IE-RN,IE-SO,IE-CN,IE-DL,IE-MN</v>
      </c>
      <c r="D15" s="425" t="s">
        <v>963</v>
      </c>
      <c r="E15" s="425" t="s">
        <v>964</v>
      </c>
      <c r="F15" s="359" t="s">
        <v>808</v>
      </c>
      <c r="G15" s="359" t="s">
        <v>1108</v>
      </c>
      <c r="H15" s="359"/>
      <c r="I15" s="359"/>
      <c r="J15" s="359"/>
    </row>
    <row r="16" spans="2:10">
      <c r="B16" s="359" t="s">
        <v>793</v>
      </c>
      <c r="C16" s="359" t="str">
        <f>_xlfn.TEXTJOIN(",",TRUE,Regions!$C$3:'Regions'!$AD$3)</f>
        <v>IE,IE-CW,IE-D,IE-KE,IE-KK,IE-LS,IE-LD,IE-LH,IE-MH,IE-OY,IE-WH,IE-WX,IE-WW,IE-CE,IE-CO,IE-KY,IE-LK,IE-TA,IE-WD,IE-G,IE-LM,IE-MO,IE-RN,IE-SO,IE-CN,IE-DL,IE-MN</v>
      </c>
      <c r="D16" s="425" t="s">
        <v>965</v>
      </c>
      <c r="E16" s="425" t="s">
        <v>966</v>
      </c>
      <c r="F16" s="359" t="s">
        <v>808</v>
      </c>
      <c r="G16" s="359" t="s">
        <v>1108</v>
      </c>
      <c r="H16" s="359"/>
      <c r="I16" s="359"/>
      <c r="J16" s="359"/>
    </row>
    <row r="17" spans="2:10">
      <c r="B17" s="359" t="s">
        <v>793</v>
      </c>
      <c r="C17" s="359" t="str">
        <f>_xlfn.TEXTJOIN(",",TRUE,Regions!$C$3:'Regions'!$AD$3)</f>
        <v>IE,IE-CW,IE-D,IE-KE,IE-KK,IE-LS,IE-LD,IE-LH,IE-MH,IE-OY,IE-WH,IE-WX,IE-WW,IE-CE,IE-CO,IE-KY,IE-LK,IE-TA,IE-WD,IE-G,IE-LM,IE-MO,IE-RN,IE-SO,IE-CN,IE-DL,IE-MN</v>
      </c>
      <c r="D17" s="425" t="s">
        <v>967</v>
      </c>
      <c r="E17" s="425" t="s">
        <v>968</v>
      </c>
      <c r="F17" s="359" t="s">
        <v>808</v>
      </c>
      <c r="G17" s="359" t="s">
        <v>1108</v>
      </c>
      <c r="H17" s="359"/>
      <c r="I17" s="359"/>
      <c r="J17" s="359"/>
    </row>
    <row r="18" spans="2:10">
      <c r="B18" s="359" t="s">
        <v>793</v>
      </c>
      <c r="C18" s="359" t="str">
        <f>_xlfn.TEXTJOIN(",",TRUE,Regions!$C$3:'Regions'!$AD$3)</f>
        <v>IE,IE-CW,IE-D,IE-KE,IE-KK,IE-LS,IE-LD,IE-LH,IE-MH,IE-OY,IE-WH,IE-WX,IE-WW,IE-CE,IE-CO,IE-KY,IE-LK,IE-TA,IE-WD,IE-G,IE-LM,IE-MO,IE-RN,IE-SO,IE-CN,IE-DL,IE-MN</v>
      </c>
      <c r="D18" s="425" t="s">
        <v>969</v>
      </c>
      <c r="E18" s="425" t="s">
        <v>970</v>
      </c>
      <c r="F18" s="359" t="s">
        <v>808</v>
      </c>
      <c r="G18" s="359" t="s">
        <v>1108</v>
      </c>
      <c r="H18" s="359"/>
      <c r="I18" s="359"/>
      <c r="J18" s="359"/>
    </row>
    <row r="19" spans="2:10">
      <c r="B19" s="359" t="s">
        <v>793</v>
      </c>
      <c r="C19" s="359" t="str">
        <f>_xlfn.TEXTJOIN(",",TRUE,Regions!$C$3:'Regions'!$AD$3)</f>
        <v>IE,IE-CW,IE-D,IE-KE,IE-KK,IE-LS,IE-LD,IE-LH,IE-MH,IE-OY,IE-WH,IE-WX,IE-WW,IE-CE,IE-CO,IE-KY,IE-LK,IE-TA,IE-WD,IE-G,IE-LM,IE-MO,IE-RN,IE-SO,IE-CN,IE-DL,IE-MN</v>
      </c>
      <c r="D19" s="425" t="s">
        <v>971</v>
      </c>
      <c r="E19" s="425" t="s">
        <v>972</v>
      </c>
      <c r="F19" s="359" t="s">
        <v>808</v>
      </c>
      <c r="G19" s="359" t="s">
        <v>1108</v>
      </c>
      <c r="H19" s="359"/>
      <c r="I19" s="359"/>
      <c r="J19" s="359"/>
    </row>
    <row r="20" spans="2:10">
      <c r="B20" s="783" t="s">
        <v>539</v>
      </c>
      <c r="C20" s="783"/>
      <c r="D20" s="783"/>
      <c r="E20" s="783"/>
      <c r="F20" s="784"/>
      <c r="G20" s="783"/>
      <c r="H20" s="783"/>
      <c r="I20" s="783"/>
      <c r="J20" s="783"/>
    </row>
    <row r="21" spans="2:10">
      <c r="B21" s="359" t="s">
        <v>793</v>
      </c>
      <c r="C21" s="359" t="str">
        <f>_xlfn.TEXTJOIN(",",TRUE,Regions!$C$3:'Regions'!$AD$3)</f>
        <v>IE,IE-CW,IE-D,IE-KE,IE-KK,IE-LS,IE-LD,IE-LH,IE-MH,IE-OY,IE-WH,IE-WX,IE-WW,IE-CE,IE-CO,IE-KY,IE-LK,IE-TA,IE-WD,IE-G,IE-LM,IE-MO,IE-RN,IE-SO,IE-CN,IE-DL,IE-MN</v>
      </c>
      <c r="D21" s="425" t="s">
        <v>973</v>
      </c>
      <c r="E21" s="425" t="s">
        <v>974</v>
      </c>
      <c r="F21" s="359" t="s">
        <v>808</v>
      </c>
      <c r="G21" s="359" t="s">
        <v>1108</v>
      </c>
      <c r="H21" s="359"/>
      <c r="I21" s="359"/>
      <c r="J21" s="359"/>
    </row>
    <row r="22" spans="2:10">
      <c r="B22" s="359" t="s">
        <v>793</v>
      </c>
      <c r="C22" s="359" t="str">
        <f>_xlfn.TEXTJOIN(",",TRUE,Regions!$C$3:'Regions'!$AD$3)</f>
        <v>IE,IE-CW,IE-D,IE-KE,IE-KK,IE-LS,IE-LD,IE-LH,IE-MH,IE-OY,IE-WH,IE-WX,IE-WW,IE-CE,IE-CO,IE-KY,IE-LK,IE-TA,IE-WD,IE-G,IE-LM,IE-MO,IE-RN,IE-SO,IE-CN,IE-DL,IE-MN</v>
      </c>
      <c r="D22" s="425" t="s">
        <v>975</v>
      </c>
      <c r="E22" s="425" t="s">
        <v>976</v>
      </c>
      <c r="F22" s="359" t="s">
        <v>808</v>
      </c>
      <c r="G22" s="359" t="s">
        <v>1108</v>
      </c>
      <c r="H22" s="359"/>
      <c r="I22" s="359"/>
      <c r="J22" s="359"/>
    </row>
    <row r="23" spans="2:10">
      <c r="B23" s="359" t="s">
        <v>793</v>
      </c>
      <c r="C23" s="359" t="str">
        <f>_xlfn.TEXTJOIN(",",TRUE,Regions!$C$3:'Regions'!$AD$3)</f>
        <v>IE,IE-CW,IE-D,IE-KE,IE-KK,IE-LS,IE-LD,IE-LH,IE-MH,IE-OY,IE-WH,IE-WX,IE-WW,IE-CE,IE-CO,IE-KY,IE-LK,IE-TA,IE-WD,IE-G,IE-LM,IE-MO,IE-RN,IE-SO,IE-CN,IE-DL,IE-MN</v>
      </c>
      <c r="D23" s="425" t="s">
        <v>977</v>
      </c>
      <c r="E23" s="425" t="s">
        <v>978</v>
      </c>
      <c r="F23" s="359" t="s">
        <v>808</v>
      </c>
      <c r="G23" s="359" t="s">
        <v>1108</v>
      </c>
      <c r="H23" s="359"/>
      <c r="I23" s="359"/>
      <c r="J23" s="359"/>
    </row>
    <row r="24" spans="2:10">
      <c r="B24" s="783" t="s">
        <v>575</v>
      </c>
      <c r="C24" s="783"/>
      <c r="D24" s="783"/>
      <c r="E24" s="783"/>
      <c r="F24" s="784"/>
      <c r="G24" s="783"/>
      <c r="H24" s="783"/>
      <c r="I24" s="783"/>
      <c r="J24" s="783"/>
    </row>
    <row r="25" spans="2:10">
      <c r="B25" s="359" t="s">
        <v>793</v>
      </c>
      <c r="C25" s="359" t="str">
        <f>_xlfn.TEXTJOIN(",",TRUE,Regions!$C$3:'Regions'!$AD$3)</f>
        <v>IE,IE-CW,IE-D,IE-KE,IE-KK,IE-LS,IE-LD,IE-LH,IE-MH,IE-OY,IE-WH,IE-WX,IE-WW,IE-CE,IE-CO,IE-KY,IE-LK,IE-TA,IE-WD,IE-G,IE-LM,IE-MO,IE-RN,IE-SO,IE-CN,IE-DL,IE-MN</v>
      </c>
      <c r="D25" s="425" t="s">
        <v>979</v>
      </c>
      <c r="E25" s="425" t="s">
        <v>980</v>
      </c>
      <c r="F25" s="359" t="s">
        <v>808</v>
      </c>
      <c r="G25" s="359" t="s">
        <v>1108</v>
      </c>
      <c r="H25" s="359"/>
      <c r="I25" s="359"/>
      <c r="J25" s="359"/>
    </row>
    <row r="26" spans="2:10">
      <c r="B26" s="783" t="s">
        <v>113</v>
      </c>
      <c r="C26" s="783"/>
      <c r="D26" s="783"/>
      <c r="E26" s="783"/>
      <c r="F26" s="784"/>
      <c r="G26" s="783"/>
      <c r="H26" s="783"/>
      <c r="I26" s="783"/>
      <c r="J26" s="783"/>
    </row>
    <row r="27" spans="2:10">
      <c r="B27" s="359" t="s">
        <v>793</v>
      </c>
      <c r="C27" s="359" t="str">
        <f>_xlfn.TEXTJOIN(",",TRUE,Regions!$C$3:'Regions'!$AD$3)</f>
        <v>IE,IE-CW,IE-D,IE-KE,IE-KK,IE-LS,IE-LD,IE-LH,IE-MH,IE-OY,IE-WH,IE-WX,IE-WW,IE-CE,IE-CO,IE-KY,IE-LK,IE-TA,IE-WD,IE-G,IE-LM,IE-MO,IE-RN,IE-SO,IE-CN,IE-DL,IE-MN</v>
      </c>
      <c r="D27" s="425" t="s">
        <v>1052</v>
      </c>
      <c r="E27" s="425" t="s">
        <v>981</v>
      </c>
      <c r="F27" s="359" t="s">
        <v>808</v>
      </c>
      <c r="G27" s="359" t="s">
        <v>1108</v>
      </c>
      <c r="H27" s="359"/>
      <c r="I27" s="359"/>
      <c r="J27" s="359"/>
    </row>
    <row r="28" spans="2:10">
      <c r="B28" s="359" t="s">
        <v>793</v>
      </c>
      <c r="C28" s="359" t="str">
        <f>_xlfn.TEXTJOIN(",",TRUE,Regions!$C$3:'Regions'!$AD$3)</f>
        <v>IE,IE-CW,IE-D,IE-KE,IE-KK,IE-LS,IE-LD,IE-LH,IE-MH,IE-OY,IE-WH,IE-WX,IE-WW,IE-CE,IE-CO,IE-KY,IE-LK,IE-TA,IE-WD,IE-G,IE-LM,IE-MO,IE-RN,IE-SO,IE-CN,IE-DL,IE-MN</v>
      </c>
      <c r="D28" s="425" t="s">
        <v>1053</v>
      </c>
      <c r="E28" s="425" t="s">
        <v>982</v>
      </c>
      <c r="F28" s="359" t="s">
        <v>808</v>
      </c>
      <c r="G28" s="359" t="s">
        <v>1108</v>
      </c>
      <c r="H28" s="359"/>
      <c r="I28" s="359"/>
      <c r="J28" s="359"/>
    </row>
    <row r="29" spans="2:10">
      <c r="B29" s="359" t="s">
        <v>793</v>
      </c>
      <c r="C29" s="359" t="str">
        <f>_xlfn.TEXTJOIN(",",TRUE,Regions!$C$3:'Regions'!$AD$3)</f>
        <v>IE,IE-CW,IE-D,IE-KE,IE-KK,IE-LS,IE-LD,IE-LH,IE-MH,IE-OY,IE-WH,IE-WX,IE-WW,IE-CE,IE-CO,IE-KY,IE-LK,IE-TA,IE-WD,IE-G,IE-LM,IE-MO,IE-RN,IE-SO,IE-CN,IE-DL,IE-MN</v>
      </c>
      <c r="D29" s="425" t="s">
        <v>983</v>
      </c>
      <c r="E29" s="425" t="s">
        <v>984</v>
      </c>
      <c r="F29" s="359" t="s">
        <v>808</v>
      </c>
      <c r="G29" s="359" t="s">
        <v>1108</v>
      </c>
      <c r="H29" s="359"/>
      <c r="I29" s="359"/>
      <c r="J29" s="359"/>
    </row>
    <row r="30" spans="2:10">
      <c r="B30" s="782" t="s">
        <v>1109</v>
      </c>
      <c r="C30" s="782"/>
      <c r="D30" s="782"/>
      <c r="E30" s="782"/>
      <c r="F30" s="782"/>
      <c r="G30" s="782"/>
      <c r="H30" s="782"/>
      <c r="I30" s="782"/>
      <c r="J30" s="782"/>
    </row>
    <row r="31" spans="2:10">
      <c r="B31" s="783" t="s">
        <v>799</v>
      </c>
      <c r="C31" s="783"/>
      <c r="D31" s="783"/>
      <c r="E31" s="783"/>
      <c r="F31" s="784"/>
      <c r="G31" s="783"/>
      <c r="H31" s="783"/>
      <c r="I31" s="783"/>
      <c r="J31" s="783"/>
    </row>
    <row r="32" spans="2:10">
      <c r="B32" s="359" t="s">
        <v>793</v>
      </c>
      <c r="C32" s="359" t="str">
        <f>_xlfn.TEXTJOIN(",",TRUE,Regions!$C$3:'Regions'!$AD$3)</f>
        <v>IE,IE-CW,IE-D,IE-KE,IE-KK,IE-LS,IE-LD,IE-LH,IE-MH,IE-OY,IE-WH,IE-WX,IE-WW,IE-CE,IE-CO,IE-KY,IE-LK,IE-TA,IE-WD,IE-G,IE-LM,IE-MO,IE-RN,IE-SO,IE-CN,IE-DL,IE-MN</v>
      </c>
      <c r="D32" s="425" t="s">
        <v>985</v>
      </c>
      <c r="E32" s="425" t="s">
        <v>986</v>
      </c>
      <c r="F32" s="359" t="s">
        <v>915</v>
      </c>
      <c r="G32" s="359" t="s">
        <v>1108</v>
      </c>
      <c r="H32" s="359"/>
      <c r="I32" s="359"/>
      <c r="J32" s="359"/>
    </row>
    <row r="33" spans="2:10">
      <c r="B33" s="359" t="s">
        <v>793</v>
      </c>
      <c r="C33" s="359" t="str">
        <f>_xlfn.TEXTJOIN(",",TRUE,Regions!$C$3:'Regions'!$AD$3)</f>
        <v>IE,IE-CW,IE-D,IE-KE,IE-KK,IE-LS,IE-LD,IE-LH,IE-MH,IE-OY,IE-WH,IE-WX,IE-WW,IE-CE,IE-CO,IE-KY,IE-LK,IE-TA,IE-WD,IE-G,IE-LM,IE-MO,IE-RN,IE-SO,IE-CN,IE-DL,IE-MN</v>
      </c>
      <c r="D33" s="425" t="s">
        <v>1040</v>
      </c>
      <c r="E33" s="425" t="s">
        <v>1039</v>
      </c>
      <c r="F33" s="359" t="s">
        <v>915</v>
      </c>
      <c r="G33" s="359" t="s">
        <v>1108</v>
      </c>
      <c r="H33" s="359"/>
      <c r="I33" s="359"/>
      <c r="J33" s="359"/>
    </row>
    <row r="34" spans="2:10">
      <c r="B34" s="923" t="s">
        <v>793</v>
      </c>
      <c r="C34" s="923" t="str">
        <f>_xlfn.TEXTJOIN(",",TRUE,Regions!$C$3:'Regions'!$AD$3)</f>
        <v>IE,IE-CW,IE-D,IE-KE,IE-KK,IE-LS,IE-LD,IE-LH,IE-MH,IE-OY,IE-WH,IE-WX,IE-WW,IE-CE,IE-CO,IE-KY,IE-LK,IE-TA,IE-WD,IE-G,IE-LM,IE-MO,IE-RN,IE-SO,IE-CN,IE-DL,IE-MN</v>
      </c>
      <c r="D34" s="924" t="s">
        <v>1041</v>
      </c>
      <c r="E34" s="924" t="s">
        <v>1042</v>
      </c>
      <c r="F34" s="923" t="s">
        <v>915</v>
      </c>
      <c r="G34" s="923" t="s">
        <v>1108</v>
      </c>
      <c r="H34" s="923"/>
      <c r="I34" s="923"/>
      <c r="J34" s="923"/>
    </row>
    <row r="35" spans="2:10">
      <c r="B35" s="359" t="s">
        <v>793</v>
      </c>
      <c r="C35" s="359" t="str">
        <f>_xlfn.TEXTJOIN(",",TRUE,Regions!$C$3:'Regions'!$AD$3)</f>
        <v>IE,IE-CW,IE-D,IE-KE,IE-KK,IE-LS,IE-LD,IE-LH,IE-MH,IE-OY,IE-WH,IE-WX,IE-WW,IE-CE,IE-CO,IE-KY,IE-LK,IE-TA,IE-WD,IE-G,IE-LM,IE-MO,IE-RN,IE-SO,IE-CN,IE-DL,IE-MN</v>
      </c>
      <c r="D35" s="425" t="s">
        <v>987</v>
      </c>
      <c r="E35" s="425" t="s">
        <v>988</v>
      </c>
      <c r="F35" s="359" t="s">
        <v>915</v>
      </c>
      <c r="G35" s="359" t="s">
        <v>1108</v>
      </c>
      <c r="H35" s="359"/>
      <c r="I35" s="359"/>
      <c r="J35" s="359"/>
    </row>
    <row r="36" spans="2:10">
      <c r="B36" s="359" t="s">
        <v>793</v>
      </c>
      <c r="C36" s="359" t="str">
        <f>_xlfn.TEXTJOIN(",",TRUE,Regions!$C$3:'Regions'!$AD$3)</f>
        <v>IE,IE-CW,IE-D,IE-KE,IE-KK,IE-LS,IE-LD,IE-LH,IE-MH,IE-OY,IE-WH,IE-WX,IE-WW,IE-CE,IE-CO,IE-KY,IE-LK,IE-TA,IE-WD,IE-G,IE-LM,IE-MO,IE-RN,IE-SO,IE-CN,IE-DL,IE-MN</v>
      </c>
      <c r="D36" s="425" t="s">
        <v>989</v>
      </c>
      <c r="E36" s="425" t="s">
        <v>990</v>
      </c>
      <c r="F36" s="359" t="s">
        <v>915</v>
      </c>
      <c r="G36" s="359" t="s">
        <v>1108</v>
      </c>
      <c r="H36" s="359"/>
      <c r="I36" s="359"/>
      <c r="J36" s="359"/>
    </row>
    <row r="37" spans="2:10">
      <c r="B37" s="783" t="s">
        <v>728</v>
      </c>
      <c r="C37" s="783"/>
      <c r="D37" s="783"/>
      <c r="E37" s="783"/>
      <c r="F37" s="784"/>
      <c r="G37" s="783"/>
      <c r="H37" s="783"/>
      <c r="I37" s="783"/>
      <c r="J37" s="783"/>
    </row>
    <row r="38" spans="2:10">
      <c r="B38" s="359" t="s">
        <v>793</v>
      </c>
      <c r="C38" s="359" t="str">
        <f>_xlfn.TEXTJOIN(",",TRUE,Regions!$C$3:'Regions'!$AD$3)</f>
        <v>IE,IE-CW,IE-D,IE-KE,IE-KK,IE-LS,IE-LD,IE-LH,IE-MH,IE-OY,IE-WH,IE-WX,IE-WW,IE-CE,IE-CO,IE-KY,IE-LK,IE-TA,IE-WD,IE-G,IE-LM,IE-MO,IE-RN,IE-SO,IE-CN,IE-DL,IE-MN</v>
      </c>
      <c r="D38" s="425" t="s">
        <v>991</v>
      </c>
      <c r="E38" s="425" t="s">
        <v>992</v>
      </c>
      <c r="F38" s="359" t="s">
        <v>86</v>
      </c>
      <c r="G38" s="357" t="s">
        <v>810</v>
      </c>
      <c r="H38" s="359"/>
      <c r="I38" s="359"/>
      <c r="J38" s="359"/>
    </row>
    <row r="39" spans="2:10">
      <c r="B39" s="359" t="s">
        <v>793</v>
      </c>
      <c r="C39" s="359" t="str">
        <f>_xlfn.TEXTJOIN(",",TRUE,Regions!$C$3:'Regions'!$AD$3)</f>
        <v>IE,IE-CW,IE-D,IE-KE,IE-KK,IE-LS,IE-LD,IE-LH,IE-MH,IE-OY,IE-WH,IE-WX,IE-WW,IE-CE,IE-CO,IE-KY,IE-LK,IE-TA,IE-WD,IE-G,IE-LM,IE-MO,IE-RN,IE-SO,IE-CN,IE-DL,IE-MN</v>
      </c>
      <c r="D39" s="425" t="s">
        <v>993</v>
      </c>
      <c r="E39" s="425" t="s">
        <v>994</v>
      </c>
      <c r="F39" s="359" t="s">
        <v>86</v>
      </c>
      <c r="G39" s="357" t="s">
        <v>810</v>
      </c>
      <c r="H39" s="359"/>
      <c r="I39" s="359"/>
      <c r="J39" s="359"/>
    </row>
    <row r="40" spans="2:10">
      <c r="B40" s="359" t="s">
        <v>793</v>
      </c>
      <c r="C40" s="359" t="str">
        <f>_xlfn.TEXTJOIN(",",TRUE,Regions!$C$3:'Regions'!$AD$3)</f>
        <v>IE,IE-CW,IE-D,IE-KE,IE-KK,IE-LS,IE-LD,IE-LH,IE-MH,IE-OY,IE-WH,IE-WX,IE-WW,IE-CE,IE-CO,IE-KY,IE-LK,IE-TA,IE-WD,IE-G,IE-LM,IE-MO,IE-RN,IE-SO,IE-CN,IE-DL,IE-MN</v>
      </c>
      <c r="D40" s="425" t="s">
        <v>995</v>
      </c>
      <c r="E40" s="425" t="s">
        <v>996</v>
      </c>
      <c r="F40" s="359" t="s">
        <v>86</v>
      </c>
      <c r="G40" s="357" t="s">
        <v>810</v>
      </c>
      <c r="H40" s="359"/>
      <c r="I40" s="359"/>
      <c r="J40" s="359"/>
    </row>
    <row r="41" spans="2:10">
      <c r="B41" s="783" t="s">
        <v>729</v>
      </c>
      <c r="C41" s="783"/>
      <c r="D41" s="783"/>
      <c r="E41" s="783"/>
      <c r="F41" s="784"/>
      <c r="G41" s="783"/>
      <c r="H41" s="783"/>
      <c r="I41" s="783"/>
      <c r="J41" s="783"/>
    </row>
    <row r="42" spans="2:10">
      <c r="B42" s="359" t="s">
        <v>793</v>
      </c>
      <c r="C42" s="359" t="str">
        <f>_xlfn.TEXTJOIN(",",TRUE,Regions!$C$3:'Regions'!$AD$3)</f>
        <v>IE,IE-CW,IE-D,IE-KE,IE-KK,IE-LS,IE-LD,IE-LH,IE-MH,IE-OY,IE-WH,IE-WX,IE-WW,IE-CE,IE-CO,IE-KY,IE-LK,IE-TA,IE-WD,IE-G,IE-LM,IE-MO,IE-RN,IE-SO,IE-CN,IE-DL,IE-MN</v>
      </c>
      <c r="D42" s="425" t="s">
        <v>997</v>
      </c>
      <c r="E42" s="425" t="s">
        <v>998</v>
      </c>
      <c r="F42" s="359" t="s">
        <v>86</v>
      </c>
      <c r="G42" s="357" t="s">
        <v>810</v>
      </c>
      <c r="H42" s="359"/>
      <c r="I42" s="359"/>
      <c r="J42" s="359"/>
    </row>
    <row r="43" spans="2:10">
      <c r="B43" s="359" t="s">
        <v>793</v>
      </c>
      <c r="C43" s="359" t="str">
        <f>_xlfn.TEXTJOIN(",",TRUE,Regions!$C$3:'Regions'!$AD$3)</f>
        <v>IE,IE-CW,IE-D,IE-KE,IE-KK,IE-LS,IE-LD,IE-LH,IE-MH,IE-OY,IE-WH,IE-WX,IE-WW,IE-CE,IE-CO,IE-KY,IE-LK,IE-TA,IE-WD,IE-G,IE-LM,IE-MO,IE-RN,IE-SO,IE-CN,IE-DL,IE-MN</v>
      </c>
      <c r="D43" s="1" t="s">
        <v>999</v>
      </c>
      <c r="E43" s="1" t="s">
        <v>1000</v>
      </c>
      <c r="F43" s="785" t="s">
        <v>86</v>
      </c>
      <c r="G43" s="786" t="s">
        <v>810</v>
      </c>
      <c r="H43" s="785"/>
      <c r="I43" s="785"/>
      <c r="J43" s="785"/>
    </row>
    <row r="44" spans="2:10">
      <c r="B44" s="782" t="s">
        <v>1110</v>
      </c>
      <c r="C44" s="782"/>
      <c r="D44" s="782"/>
      <c r="E44" s="782"/>
      <c r="F44" s="782"/>
      <c r="G44" s="782"/>
      <c r="H44" s="782"/>
      <c r="I44" s="782"/>
      <c r="J44" s="782"/>
    </row>
    <row r="45" spans="2:10">
      <c r="B45" s="332" t="s">
        <v>803</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810</v>
      </c>
      <c r="H45" s="359"/>
      <c r="I45" s="359"/>
      <c r="J45" s="359"/>
    </row>
    <row r="46" spans="2:10">
      <c r="B46" s="332" t="s">
        <v>803</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810</v>
      </c>
      <c r="H46" s="359"/>
      <c r="I46" s="359"/>
      <c r="J46" s="359"/>
    </row>
    <row r="47" spans="2:10">
      <c r="B47" s="332" t="s">
        <v>803</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810</v>
      </c>
      <c r="H47" s="359"/>
      <c r="I47" s="359"/>
      <c r="J47" s="359"/>
    </row>
    <row r="48" spans="2:10">
      <c r="B48" s="332" t="s">
        <v>803</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810</v>
      </c>
      <c r="H48" s="357"/>
      <c r="I48" s="357"/>
      <c r="J48" s="357"/>
    </row>
    <row r="49" spans="2:10">
      <c r="B49" s="332" t="s">
        <v>803</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810</v>
      </c>
      <c r="H49" s="357"/>
      <c r="I49" s="357"/>
      <c r="J49" s="357"/>
    </row>
    <row r="50" spans="2:10">
      <c r="B50" s="332" t="s">
        <v>803</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810</v>
      </c>
      <c r="H50" s="357"/>
      <c r="I50" s="357"/>
      <c r="J50" s="357"/>
    </row>
    <row r="51" spans="2:10">
      <c r="B51" s="780" t="s">
        <v>803</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810</v>
      </c>
      <c r="H51" s="482"/>
      <c r="I51" s="482"/>
      <c r="J51" s="482"/>
    </row>
    <row r="52" spans="2:10">
      <c r="B52" s="332" t="s">
        <v>803</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810</v>
      </c>
      <c r="H52" s="357"/>
      <c r="I52" s="357"/>
      <c r="J52" s="357"/>
    </row>
    <row r="53" spans="2:10">
      <c r="B53" s="332" t="s">
        <v>803</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810</v>
      </c>
      <c r="H53" s="357"/>
      <c r="I53" s="357"/>
      <c r="J53" s="357"/>
    </row>
    <row r="54" spans="2:10">
      <c r="B54" s="333" t="s">
        <v>803</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810</v>
      </c>
      <c r="H54" s="359" t="s">
        <v>88</v>
      </c>
      <c r="I54" s="357"/>
      <c r="J54" s="357"/>
    </row>
    <row r="55" spans="2:10">
      <c r="B55" s="332" t="s">
        <v>803</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810</v>
      </c>
      <c r="H55" s="357"/>
      <c r="I55" s="357"/>
      <c r="J55" s="357"/>
    </row>
    <row r="56" spans="2:10">
      <c r="B56" s="332" t="s">
        <v>803</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810</v>
      </c>
      <c r="H56" s="357"/>
      <c r="I56" s="357"/>
      <c r="J56" s="357"/>
    </row>
    <row r="57" spans="2:10">
      <c r="B57" s="346" t="s">
        <v>803</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810</v>
      </c>
      <c r="H57" s="361"/>
      <c r="I57" s="361"/>
      <c r="J57" s="361"/>
    </row>
    <row r="58" spans="2:10">
      <c r="B58" s="782" t="s">
        <v>1112</v>
      </c>
      <c r="C58" s="782"/>
      <c r="D58" s="782"/>
      <c r="E58" s="782"/>
      <c r="F58" s="782"/>
      <c r="G58" s="782"/>
      <c r="H58" s="782"/>
      <c r="I58" s="782"/>
      <c r="J58" s="782"/>
    </row>
    <row r="59" spans="2:10">
      <c r="B59" s="425" t="s">
        <v>803</v>
      </c>
      <c r="C59" s="425" t="str">
        <f>_xlfn.TEXTJOIN(",",TRUE,Regions!$C$3:'Regions'!$AD$3)</f>
        <v>IE,IE-CW,IE-D,IE-KE,IE-KK,IE-LS,IE-LD,IE-LH,IE-MH,IE-OY,IE-WH,IE-WX,IE-WW,IE-CE,IE-CO,IE-KY,IE-LK,IE-TA,IE-WD,IE-G,IE-LM,IE-MO,IE-RN,IE-SO,IE-CN,IE-DL,IE-MN</v>
      </c>
      <c r="D59" s="425" t="s">
        <v>923</v>
      </c>
      <c r="E59" s="425" t="s">
        <v>927</v>
      </c>
      <c r="F59" s="357" t="s">
        <v>86</v>
      </c>
      <c r="G59" s="357" t="s">
        <v>810</v>
      </c>
      <c r="H59" s="425"/>
      <c r="I59" s="425"/>
      <c r="J59" s="357"/>
    </row>
    <row r="60" spans="2:10">
      <c r="B60" s="425" t="s">
        <v>803</v>
      </c>
      <c r="C60" s="425" t="str">
        <f>_xlfn.TEXTJOIN(",",TRUE,Regions!$C$3:'Regions'!$AD$3)</f>
        <v>IE,IE-CW,IE-D,IE-KE,IE-KK,IE-LS,IE-LD,IE-LH,IE-MH,IE-OY,IE-WH,IE-WX,IE-WW,IE-CE,IE-CO,IE-KY,IE-LK,IE-TA,IE-WD,IE-G,IE-LM,IE-MO,IE-RN,IE-SO,IE-CN,IE-DL,IE-MN</v>
      </c>
      <c r="D60" s="357" t="s">
        <v>924</v>
      </c>
      <c r="E60" s="425" t="s">
        <v>928</v>
      </c>
      <c r="F60" s="357" t="s">
        <v>86</v>
      </c>
      <c r="G60" s="357" t="s">
        <v>810</v>
      </c>
      <c r="H60" s="425"/>
      <c r="I60" s="425"/>
      <c r="J60" s="357"/>
    </row>
    <row r="61" spans="2:10">
      <c r="B61" s="425" t="s">
        <v>803</v>
      </c>
      <c r="C61" s="425" t="str">
        <f>_xlfn.TEXTJOIN(",",TRUE,Regions!$C$3:'Regions'!$AD$3)</f>
        <v>IE,IE-CW,IE-D,IE-KE,IE-KK,IE-LS,IE-LD,IE-LH,IE-MH,IE-OY,IE-WH,IE-WX,IE-WW,IE-CE,IE-CO,IE-KY,IE-LK,IE-TA,IE-WD,IE-G,IE-LM,IE-MO,IE-RN,IE-SO,IE-CN,IE-DL,IE-MN</v>
      </c>
      <c r="D61" s="1" t="s">
        <v>925</v>
      </c>
      <c r="E61" s="1" t="s">
        <v>926</v>
      </c>
      <c r="F61" s="786" t="s">
        <v>86</v>
      </c>
      <c r="G61" s="786" t="s">
        <v>810</v>
      </c>
      <c r="H61" s="1"/>
      <c r="I61" s="1"/>
      <c r="J61" s="357"/>
    </row>
    <row r="62" spans="2:10">
      <c r="B62" s="425" t="s">
        <v>803</v>
      </c>
      <c r="C62" s="425" t="str">
        <f>_xlfn.TEXTJOIN(",",TRUE,Regions!$C$3:'Regions'!$AD$3)</f>
        <v>IE,IE-CW,IE-D,IE-KE,IE-KK,IE-LS,IE-LD,IE-LH,IE-MH,IE-OY,IE-WH,IE-WX,IE-WW,IE-CE,IE-CO,IE-KY,IE-LK,IE-TA,IE-WD,IE-G,IE-LM,IE-MO,IE-RN,IE-SO,IE-CN,IE-DL,IE-MN</v>
      </c>
      <c r="D62" s="1" t="s">
        <v>929</v>
      </c>
      <c r="E62" s="1" t="s">
        <v>930</v>
      </c>
      <c r="F62" s="786" t="s">
        <v>86</v>
      </c>
      <c r="G62" s="786" t="s">
        <v>810</v>
      </c>
      <c r="H62" s="1"/>
      <c r="I62" s="1"/>
      <c r="J62" s="357"/>
    </row>
    <row r="63" spans="2:10">
      <c r="B63" s="1" t="s">
        <v>803</v>
      </c>
      <c r="C63" s="425" t="str">
        <f>_xlfn.TEXTJOIN(",",TRUE,Regions!$C$3:'Regions'!$AD$3)</f>
        <v>IE,IE-CW,IE-D,IE-KE,IE-KK,IE-LS,IE-LD,IE-LH,IE-MH,IE-OY,IE-WH,IE-WX,IE-WW,IE-CE,IE-CO,IE-KY,IE-LK,IE-TA,IE-WD,IE-G,IE-LM,IE-MO,IE-RN,IE-SO,IE-CN,IE-DL,IE-MN</v>
      </c>
      <c r="D63" s="1" t="s">
        <v>1055</v>
      </c>
      <c r="E63" s="1" t="s">
        <v>1056</v>
      </c>
      <c r="F63" s="786" t="s">
        <v>86</v>
      </c>
      <c r="G63" s="786" t="s">
        <v>810</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tabSelected="1" zoomScale="85" zoomScaleNormal="85" workbookViewId="0">
      <selection activeCell="H17" sqref="H17"/>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7.88671875" style="201" bestFit="1" customWidth="1"/>
    <col min="7" max="7" width="12.88671875" style="201" bestFit="1" customWidth="1"/>
    <col min="8" max="8" width="10.6640625" style="201" bestFit="1" customWidth="1"/>
    <col min="9" max="16384" width="8.88671875" style="201"/>
  </cols>
  <sheetData>
    <row r="2" spans="2:9">
      <c r="E2" s="334" t="s">
        <v>75</v>
      </c>
      <c r="F2" s="334"/>
      <c r="H2" s="334"/>
    </row>
    <row r="3" spans="2:9">
      <c r="B3" s="335" t="s">
        <v>783</v>
      </c>
      <c r="C3" s="335" t="s">
        <v>69</v>
      </c>
      <c r="D3" s="336" t="s">
        <v>76</v>
      </c>
      <c r="E3" s="335" t="s">
        <v>77</v>
      </c>
      <c r="F3" s="348" t="s">
        <v>804</v>
      </c>
      <c r="G3" s="337" t="s">
        <v>811</v>
      </c>
      <c r="H3" s="337" t="s">
        <v>1118</v>
      </c>
    </row>
    <row r="4" spans="2:9" ht="27.6" thickBot="1">
      <c r="B4" s="787" t="s">
        <v>783</v>
      </c>
      <c r="C4" s="787" t="s">
        <v>78</v>
      </c>
      <c r="D4" s="787" t="s">
        <v>79</v>
      </c>
      <c r="E4" s="787" t="s">
        <v>80</v>
      </c>
      <c r="F4" s="787" t="s">
        <v>774</v>
      </c>
      <c r="G4" s="787" t="s">
        <v>812</v>
      </c>
      <c r="H4" s="787" t="s">
        <v>784</v>
      </c>
    </row>
    <row r="5" spans="2:9" ht="27.6" thickBot="1">
      <c r="B5" s="787" t="s">
        <v>785</v>
      </c>
      <c r="C5" s="787"/>
      <c r="D5" s="788"/>
      <c r="E5" s="788"/>
      <c r="F5" s="788"/>
      <c r="G5" s="788" t="s">
        <v>813</v>
      </c>
      <c r="H5" s="788" t="s">
        <v>786</v>
      </c>
    </row>
    <row r="6" spans="2:9" s="357" customFormat="1" ht="13.2">
      <c r="B6" s="332" t="str">
        <f>Processes!C45</f>
        <v>IE,IE-CW,IE-D,IE-KE,IE-KK,IE-LS,IE-LD,IE-LH,IE-MH,IE-OY,IE-WH,IE-WX,IE-WW,IE-CE,IE-CO,IE-KY,IE-LK,IE-TA,IE-WD,IE-G,IE-LM,IE-MO,IE-RN,IE-SO,IE-CN,IE-DL,IE-MN</v>
      </c>
      <c r="C6" s="332" t="str">
        <f>Processes!D45</f>
        <v>FT-TRAWLK</v>
      </c>
      <c r="D6" s="333" t="s">
        <v>801</v>
      </c>
      <c r="E6" s="332" t="str">
        <f>Commodities!C6</f>
        <v>TRAWLK</v>
      </c>
      <c r="F6" s="357">
        <v>1</v>
      </c>
      <c r="G6" s="357">
        <v>50</v>
      </c>
      <c r="H6" s="357">
        <v>0.01</v>
      </c>
    </row>
    <row r="7" spans="2:9" s="357" customFormat="1" ht="13.2">
      <c r="B7" s="332" t="str">
        <f>Processes!C46</f>
        <v>IE,IE-CW,IE-D,IE-KE,IE-KK,IE-LS,IE-LD,IE-LH,IE-MH,IE-OY,IE-WH,IE-WX,IE-WW,IE-CE,IE-CO,IE-KY,IE-LK,IE-TA,IE-WD,IE-G,IE-LM,IE-MO,IE-RN,IE-SO,IE-CN,IE-DL,IE-MN</v>
      </c>
      <c r="C7" s="332" t="str">
        <f>Processes!D46</f>
        <v>FT-TRACYC</v>
      </c>
      <c r="D7" s="333" t="s">
        <v>802</v>
      </c>
      <c r="E7" s="332" t="str">
        <f>Commodities!C7</f>
        <v>TRACYC</v>
      </c>
      <c r="F7" s="357">
        <v>1</v>
      </c>
      <c r="G7" s="357">
        <v>50</v>
      </c>
      <c r="H7" s="357">
        <v>0.01</v>
      </c>
    </row>
    <row r="8" spans="2:9" s="357" customFormat="1" ht="13.2">
      <c r="B8" s="332" t="str">
        <f>Processes!C47</f>
        <v>IE,IE-CW,IE-D,IE-KE,IE-KK,IE-LS,IE-LD,IE-LH,IE-MH,IE-OY,IE-WH,IE-WX,IE-WW,IE-CE,IE-CO,IE-KY,IE-LK,IE-TA,IE-WD,IE-G,IE-LM,IE-MO,IE-RN,IE-SO,IE-CN,IE-DL,IE-MN</v>
      </c>
      <c r="C8" s="332" t="str">
        <f>Processes!D47</f>
        <v>FT-TRAGSL</v>
      </c>
      <c r="D8" s="333" t="s">
        <v>919</v>
      </c>
      <c r="E8" s="332" t="str">
        <f>Commodities!C8</f>
        <v>TRAGSL</v>
      </c>
      <c r="F8" s="357">
        <v>1</v>
      </c>
      <c r="G8" s="357">
        <v>50</v>
      </c>
      <c r="H8" s="357">
        <v>0.01</v>
      </c>
    </row>
    <row r="9" spans="2:9" s="357" customFormat="1" ht="13.2">
      <c r="B9" s="332" t="str">
        <f>Processes!C48</f>
        <v>IE,IE-CW,IE-D,IE-KE,IE-KK,IE-LS,IE-LD,IE-LH,IE-MH,IE-OY,IE-WH,IE-WX,IE-WW,IE-CE,IE-CO,IE-KY,IE-LK,IE-TA,IE-WD,IE-G,IE-LM,IE-MO,IE-RN,IE-SO,IE-CN,IE-DL,IE-MN</v>
      </c>
      <c r="C9" s="332" t="str">
        <f>Processes!D48</f>
        <v>FT-TRADST</v>
      </c>
      <c r="D9" s="333" t="s">
        <v>920</v>
      </c>
      <c r="E9" s="332" t="str">
        <f>Commodities!C9</f>
        <v>TRADST</v>
      </c>
      <c r="F9" s="357">
        <v>1</v>
      </c>
      <c r="G9" s="357">
        <v>50</v>
      </c>
      <c r="H9" s="357">
        <v>0.01</v>
      </c>
    </row>
    <row r="10" spans="2:9" s="357" customFormat="1" ht="13.2">
      <c r="B10" s="332" t="str">
        <f>Processes!C49</f>
        <v>IE,IE-CW,IE-D,IE-KE,IE-KK,IE-LS,IE-LD,IE-LH,IE-MH,IE-OY,IE-WH,IE-WX,IE-WW,IE-CE,IE-CO,IE-KY,IE-LK,IE-TA,IE-WD,IE-G,IE-LM,IE-MO,IE-RN,IE-SO,IE-CN,IE-DL,IE-MN</v>
      </c>
      <c r="C10" s="332" t="str">
        <f>Processes!D49</f>
        <v>FT-TRAETH</v>
      </c>
      <c r="D10" s="333" t="s">
        <v>1025</v>
      </c>
      <c r="E10" s="332" t="str">
        <f>Commodities!C10</f>
        <v>TRAETH</v>
      </c>
      <c r="F10" s="357">
        <v>1</v>
      </c>
      <c r="G10" s="357">
        <v>50</v>
      </c>
      <c r="H10" s="357">
        <v>0.01</v>
      </c>
    </row>
    <row r="11" spans="2:9" s="357" customFormat="1" ht="13.2">
      <c r="B11" s="332" t="str">
        <f>Processes!C50</f>
        <v>IE,IE-CW,IE-D,IE-KE,IE-KK,IE-LS,IE-LD,IE-LH,IE-MH,IE-OY,IE-WH,IE-WX,IE-WW,IE-CE,IE-CO,IE-KY,IE-LK,IE-TA,IE-WD,IE-G,IE-LM,IE-MO,IE-RN,IE-SO,IE-CN,IE-DL,IE-MN</v>
      </c>
      <c r="C11" s="332" t="str">
        <f>Processes!D50</f>
        <v>FT-TRABDL</v>
      </c>
      <c r="D11" s="333" t="s">
        <v>1026</v>
      </c>
      <c r="E11" s="332" t="str">
        <f>Commodities!C11</f>
        <v>TRABDL</v>
      </c>
      <c r="F11" s="357">
        <v>1</v>
      </c>
      <c r="G11" s="357">
        <v>50</v>
      </c>
      <c r="H11" s="357">
        <v>0.01</v>
      </c>
    </row>
    <row r="12" spans="2:9" s="357" customFormat="1" ht="13.2">
      <c r="B12" s="481" t="str">
        <f>Processes!C51</f>
        <v>IE,IE-CW,IE-D,IE-KE,IE-KK,IE-LS,IE-LD,IE-LH,IE-MH,IE-OY,IE-WH,IE-WX,IE-WW,IE-CE,IE-CO,IE-KY,IE-LK,IE-TA,IE-WD,IE-G,IE-LM,IE-MO,IE-RN,IE-SO,IE-CN,IE-DL,IE-MN</v>
      </c>
      <c r="C12" s="332" t="str">
        <f>Processes!D51</f>
        <v>FT-TRABJK</v>
      </c>
      <c r="D12" s="482" t="s">
        <v>1058</v>
      </c>
      <c r="E12" s="481" t="str">
        <f>Commodities!C12</f>
        <v>TRABJK</v>
      </c>
      <c r="F12" s="482">
        <v>1</v>
      </c>
      <c r="G12" s="482">
        <v>50</v>
      </c>
      <c r="H12" s="357">
        <v>0.01</v>
      </c>
      <c r="I12" s="482"/>
    </row>
    <row r="13" spans="2:9" s="357" customFormat="1" ht="13.2">
      <c r="B13" s="332" t="str">
        <f>Processes!C52</f>
        <v>IE,IE-CW,IE-D,IE-KE,IE-KK,IE-LS,IE-LD,IE-LH,IE-MH,IE-OY,IE-WH,IE-WX,IE-WW,IE-CE,IE-CO,IE-KY,IE-LK,IE-TA,IE-WD,IE-G,IE-LM,IE-MO,IE-RN,IE-SO,IE-CN,IE-DL,IE-MN</v>
      </c>
      <c r="C13" s="332" t="str">
        <f>Processes!D52</f>
        <v>FT-TRACNG</v>
      </c>
      <c r="D13" s="780" t="s">
        <v>1023</v>
      </c>
      <c r="E13" s="481" t="str">
        <f>Commodities!C13</f>
        <v>TRACNG</v>
      </c>
      <c r="F13" s="482">
        <v>1</v>
      </c>
      <c r="G13" s="482">
        <v>50</v>
      </c>
      <c r="H13" s="482">
        <v>3</v>
      </c>
    </row>
    <row r="14" spans="2:9" s="357" customFormat="1" ht="13.2">
      <c r="B14" s="332" t="str">
        <f>Processes!C53</f>
        <v>IE,IE-CW,IE-D,IE-KE,IE-KK,IE-LS,IE-LD,IE-LH,IE-MH,IE-OY,IE-WH,IE-WX,IE-WW,IE-CE,IE-CO,IE-KY,IE-LK,IE-TA,IE-WD,IE-G,IE-LM,IE-MO,IE-RN,IE-SO,IE-CN,IE-DL,IE-MN</v>
      </c>
      <c r="C14" s="332" t="str">
        <f>Processes!D53</f>
        <v>FT-TRABNG</v>
      </c>
      <c r="D14" s="333" t="s">
        <v>1024</v>
      </c>
      <c r="E14" s="332" t="str">
        <f>Commodities!C14</f>
        <v>TRABNG</v>
      </c>
      <c r="F14" s="357">
        <v>1</v>
      </c>
      <c r="G14" s="357">
        <v>50</v>
      </c>
      <c r="H14" s="357">
        <v>0.01</v>
      </c>
    </row>
    <row r="15" spans="2:9" s="357" customFormat="1" ht="13.2">
      <c r="B15" s="332" t="str">
        <f>Processes!C54</f>
        <v>IE,IE-CW,IE-D,IE-KE,IE-KK,IE-LS,IE-LD,IE-LH,IE-MH,IE-OY,IE-WH,IE-WX,IE-WW,IE-CE,IE-CO,IE-KY,IE-LK,IE-TA,IE-WD,IE-G,IE-LM,IE-MO,IE-RN,IE-SO,IE-CN,IE-DL,IE-MN</v>
      </c>
      <c r="C15" s="332" t="str">
        <f>Processes!D54</f>
        <v>FT-TRAELC</v>
      </c>
      <c r="D15" s="357" t="s">
        <v>1113</v>
      </c>
      <c r="E15" s="357" t="str">
        <f>Commodities!C15</f>
        <v>TRAELC</v>
      </c>
      <c r="F15" s="358">
        <v>1</v>
      </c>
      <c r="G15" s="357">
        <v>50</v>
      </c>
      <c r="H15" s="357">
        <v>0.01</v>
      </c>
    </row>
    <row r="16" spans="2:9" s="357" customFormat="1" ht="13.2">
      <c r="B16" s="332" t="str">
        <f>Processes!C55</f>
        <v>IE,IE-CW,IE-D,IE-KE,IE-KK,IE-LS,IE-LD,IE-LH,IE-MH,IE-OY,IE-WH,IE-WX,IE-WW,IE-CE,IE-CO,IE-KY,IE-LK,IE-TA,IE-WD,IE-G,IE-LM,IE-MO,IE-RN,IE-SO,IE-CN,IE-DL,IE-MN</v>
      </c>
      <c r="C16" s="332" t="str">
        <f>Processes!D55</f>
        <v>FT-TRALNG</v>
      </c>
      <c r="D16" s="333" t="s">
        <v>921</v>
      </c>
      <c r="E16" s="332" t="str">
        <f>Commodities!C16</f>
        <v>TRALNG</v>
      </c>
      <c r="F16" s="357">
        <v>1</v>
      </c>
      <c r="G16" s="357">
        <v>50</v>
      </c>
      <c r="H16" s="357">
        <v>4</v>
      </c>
    </row>
    <row r="17" spans="1:8" s="357" customFormat="1" ht="13.2">
      <c r="B17" s="332" t="str">
        <f>Processes!C56</f>
        <v>IE,IE-CW,IE-D,IE-KE,IE-KK,IE-LS,IE-LD,IE-LH,IE-MH,IE-OY,IE-WH,IE-WX,IE-WW,IE-CE,IE-CO,IE-KY,IE-LK,IE-TA,IE-WD,IE-G,IE-LM,IE-MO,IE-RN,IE-SO,IE-CN,IE-DL,IE-MN</v>
      </c>
      <c r="C17" s="332" t="str">
        <f>Processes!D56</f>
        <v>FT-TRAHYD</v>
      </c>
      <c r="D17" s="333" t="s">
        <v>1114</v>
      </c>
      <c r="E17" s="332" t="str">
        <f>Commodities!C17</f>
        <v>TRAHYD</v>
      </c>
      <c r="F17" s="357">
        <v>1</v>
      </c>
      <c r="G17" s="357">
        <v>50</v>
      </c>
      <c r="H17" s="357">
        <v>0.01</v>
      </c>
    </row>
    <row r="18" spans="1:8" s="357" customFormat="1" ht="13.2">
      <c r="A18" s="333"/>
      <c r="B18" s="346" t="str">
        <f>Processes!C57</f>
        <v>IE,IE-CW,IE-D,IE-KE,IE-KK,IE-LS,IE-LD,IE-LH,IE-MH,IE-OY,IE-WH,IE-WX,IE-WW,IE-CE,IE-CO,IE-KY,IE-LK,IE-TA,IE-WD,IE-G,IE-LM,IE-MO,IE-RN,IE-SO,IE-CN,IE-DL,IE-MN</v>
      </c>
      <c r="C18" s="346" t="str">
        <f>Processes!D57</f>
        <v>FT-TRAKER</v>
      </c>
      <c r="D18" s="347" t="s">
        <v>922</v>
      </c>
      <c r="E18" s="346" t="str">
        <f>Commodities!C18</f>
        <v>TRAKER</v>
      </c>
      <c r="F18" s="361">
        <v>1</v>
      </c>
      <c r="G18" s="361">
        <v>50</v>
      </c>
      <c r="H18" s="361">
        <v>0.01</v>
      </c>
    </row>
    <row r="19" spans="1:8" s="357" customFormat="1" ht="13.2"/>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4.4"/>
  <cols>
    <col min="1" max="1" width="9.109375" style="492"/>
    <col min="2" max="2" width="8.2187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1014</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916</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1002</v>
      </c>
      <c r="BM3" s="408" t="s">
        <v>1011</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1013</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1012</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1108</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1108</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1108</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1108</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1108</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1015</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1108</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1108</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1108</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1108</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1108</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1108</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1108</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1006</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1108</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1017</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1108</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1108</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1108</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1108</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1016</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1108</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1108</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1017</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1108</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1108</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1108</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1009</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810</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810</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1018</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810</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1017</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810</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810</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1019</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1020</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1021</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1008</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1022</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815</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1108</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1108</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1010</v>
      </c>
    </row>
    <row r="54" spans="1:93" s="201" customFormat="1" ht="15" thickBot="1">
      <c r="A54" s="492"/>
      <c r="B54" s="41" t="s">
        <v>783</v>
      </c>
      <c r="C54" s="41" t="s">
        <v>69</v>
      </c>
      <c r="D54" s="364" t="s">
        <v>169</v>
      </c>
      <c r="E54" s="477" t="s">
        <v>1061</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1062</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1005</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1003</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1004</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931</v>
      </c>
      <c r="G96" s="914" t="s">
        <v>932</v>
      </c>
      <c r="H96" s="914" t="s">
        <v>933</v>
      </c>
      <c r="I96" s="914" t="s">
        <v>1001</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934</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935</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934</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935</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934</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935</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934</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935</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934</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935</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1006</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934</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935</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934</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935</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934</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935</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934</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935</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934</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935</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934</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1007</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935</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934</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935</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934</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935</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934</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935</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934</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935</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934</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935</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934</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935</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934</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935</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934</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935</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934</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935</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934</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935</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934</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935</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934</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935</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934</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935</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934</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935</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1043</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1044</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1045</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1046</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8"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2" t="s">
        <v>490</v>
      </c>
      <c r="D244" s="932"/>
      <c r="E244" s="932"/>
      <c r="F244" s="932"/>
      <c r="G244" s="932"/>
      <c r="H244" s="932"/>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4" t="s">
        <v>805</v>
      </c>
      <c r="C3" s="934"/>
      <c r="D3" s="934"/>
      <c r="E3" s="934"/>
    </row>
    <row r="4" spans="1:31" s="408" customFormat="1">
      <c r="A4" s="492"/>
    </row>
    <row r="5" spans="1:31" s="408" customFormat="1">
      <c r="A5" s="492"/>
      <c r="E5" s="466" t="s">
        <v>917</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794</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794</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794</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794</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794</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794</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794</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794</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794</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794</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794</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794</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794</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794</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794</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794</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794</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794</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794</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794</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794</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794</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794</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794</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3" t="s">
        <v>9</v>
      </c>
      <c r="C96" s="186" t="s">
        <v>443</v>
      </c>
      <c r="D96" s="128">
        <v>1.24</v>
      </c>
      <c r="E96" s="128">
        <v>1.25</v>
      </c>
      <c r="F96" s="128">
        <v>1.26</v>
      </c>
      <c r="G96" s="128">
        <v>1.26</v>
      </c>
      <c r="H96" s="128">
        <v>1.33</v>
      </c>
      <c r="I96" s="128">
        <v>1.34</v>
      </c>
      <c r="J96" s="128">
        <v>1.38</v>
      </c>
      <c r="K96" s="128">
        <v>1.38</v>
      </c>
      <c r="L96" s="201"/>
      <c r="M96" s="201"/>
      <c r="N96" s="190"/>
    </row>
    <row r="97" spans="2:14">
      <c r="B97" s="933"/>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3" t="s">
        <v>10</v>
      </c>
      <c r="C98" s="186" t="s">
        <v>443</v>
      </c>
      <c r="D98" s="128">
        <v>1.21</v>
      </c>
      <c r="E98" s="128">
        <v>1.22</v>
      </c>
      <c r="F98" s="128">
        <v>1.23</v>
      </c>
      <c r="G98" s="128">
        <v>1.23</v>
      </c>
      <c r="H98" s="128">
        <v>1.2</v>
      </c>
      <c r="I98" s="128">
        <v>1.23</v>
      </c>
      <c r="J98" s="128">
        <v>1.22</v>
      </c>
      <c r="K98" s="128">
        <v>1.22</v>
      </c>
      <c r="L98" s="201"/>
      <c r="M98" s="201"/>
      <c r="N98" s="190"/>
    </row>
    <row r="99" spans="2:14">
      <c r="B99" s="933"/>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3" t="s">
        <v>11</v>
      </c>
      <c r="C100" s="186" t="s">
        <v>443</v>
      </c>
      <c r="D100" s="128">
        <v>1.64</v>
      </c>
      <c r="E100" s="128">
        <v>1.65</v>
      </c>
      <c r="F100" s="128">
        <v>1.66</v>
      </c>
      <c r="G100" s="128">
        <v>1.68</v>
      </c>
      <c r="H100" s="128">
        <v>1.7</v>
      </c>
      <c r="I100" s="128">
        <v>1.83</v>
      </c>
      <c r="J100" s="128">
        <v>1.85</v>
      </c>
      <c r="K100" s="128">
        <v>1.85</v>
      </c>
      <c r="L100" s="201"/>
      <c r="M100" s="201"/>
      <c r="N100" s="190"/>
    </row>
    <row r="101" spans="2:14">
      <c r="B101" s="933"/>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807</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1050</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915</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904</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907</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905</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906</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909</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911</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910</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37" t="s">
        <v>16</v>
      </c>
      <c r="B89" s="937"/>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36" t="s">
        <v>16</v>
      </c>
      <c r="B110" s="936"/>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38"/>
      <c r="H130" s="938"/>
      <c r="I130" s="235"/>
      <c r="J130" s="235"/>
      <c r="Z130" s="187"/>
      <c r="AA130" s="187"/>
      <c r="AB130" s="187"/>
    </row>
    <row r="131" spans="1:30" s="116" customFormat="1">
      <c r="A131" s="236" t="s">
        <v>36</v>
      </c>
      <c r="B131" s="237">
        <v>0.97050000000000003</v>
      </c>
      <c r="C131" s="237">
        <v>0.97640000000000005</v>
      </c>
      <c r="D131" s="187"/>
      <c r="E131" s="187"/>
      <c r="F131" s="187"/>
      <c r="G131" s="938"/>
      <c r="H131" s="938"/>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884</v>
      </c>
      <c r="B206" s="375"/>
      <c r="C206" s="375"/>
      <c r="I206" s="940" t="s">
        <v>879</v>
      </c>
      <c r="J206" s="940"/>
      <c r="K206" s="940"/>
      <c r="L206" s="940"/>
      <c r="M206" s="940"/>
      <c r="N206" s="940"/>
      <c r="O206" s="940"/>
      <c r="P206" s="940"/>
      <c r="Q206" s="940"/>
      <c r="R206" s="940"/>
      <c r="S206" s="940"/>
      <c r="T206" s="940"/>
      <c r="U206" s="940"/>
      <c r="V206" s="940"/>
      <c r="W206" s="940"/>
      <c r="X206" s="940"/>
      <c r="Y206" s="940"/>
      <c r="Z206" s="940"/>
      <c r="AA206" s="940"/>
      <c r="AB206" s="940"/>
    </row>
    <row r="207" spans="1:28" s="201" customFormat="1">
      <c r="A207" s="115" t="s">
        <v>847</v>
      </c>
      <c r="B207" s="115" t="s">
        <v>434</v>
      </c>
      <c r="C207" s="115" t="s">
        <v>848</v>
      </c>
      <c r="I207" s="941" t="s">
        <v>870</v>
      </c>
      <c r="J207" s="943" t="s">
        <v>309</v>
      </c>
      <c r="K207" s="943"/>
      <c r="L207" s="943"/>
      <c r="M207" s="14"/>
      <c r="N207" s="943" t="s">
        <v>650</v>
      </c>
      <c r="O207" s="943"/>
      <c r="P207" s="943"/>
      <c r="Q207" s="14"/>
      <c r="R207" s="943" t="s">
        <v>311</v>
      </c>
      <c r="S207" s="943"/>
      <c r="T207" s="943"/>
      <c r="U207" s="14"/>
      <c r="V207" s="943" t="s">
        <v>871</v>
      </c>
      <c r="W207" s="943"/>
      <c r="X207" s="943"/>
      <c r="Y207" s="14"/>
      <c r="Z207" s="943" t="s">
        <v>545</v>
      </c>
      <c r="AA207" s="943"/>
      <c r="AB207" s="943"/>
    </row>
    <row r="208" spans="1:28" s="201" customFormat="1" ht="21.6">
      <c r="A208" s="372"/>
      <c r="B208" s="376" t="s">
        <v>908</v>
      </c>
      <c r="C208" s="376" t="s">
        <v>849</v>
      </c>
      <c r="I208" s="942"/>
      <c r="J208" s="379" t="s">
        <v>872</v>
      </c>
      <c r="K208" s="380" t="s">
        <v>873</v>
      </c>
      <c r="L208" s="380" t="s">
        <v>874</v>
      </c>
      <c r="M208" s="381"/>
      <c r="N208" s="379" t="s">
        <v>872</v>
      </c>
      <c r="O208" s="380" t="s">
        <v>873</v>
      </c>
      <c r="P208" s="380" t="s">
        <v>874</v>
      </c>
      <c r="Q208" s="381"/>
      <c r="R208" s="379" t="s">
        <v>872</v>
      </c>
      <c r="S208" s="380" t="s">
        <v>873</v>
      </c>
      <c r="T208" s="380" t="s">
        <v>874</v>
      </c>
      <c r="U208" s="381"/>
      <c r="V208" s="379" t="s">
        <v>872</v>
      </c>
      <c r="W208" s="380" t="s">
        <v>873</v>
      </c>
      <c r="X208" s="380" t="s">
        <v>874</v>
      </c>
      <c r="Y208" s="382"/>
      <c r="Z208" s="379" t="s">
        <v>872</v>
      </c>
      <c r="AA208" s="380" t="s">
        <v>873</v>
      </c>
      <c r="AB208" s="380" t="s">
        <v>874</v>
      </c>
    </row>
    <row r="209" spans="1:28" s="201" customFormat="1">
      <c r="A209" s="201" t="s">
        <v>850</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851</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852</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853</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854</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855</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856</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869</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883</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847</v>
      </c>
      <c r="B223" s="115" t="s">
        <v>857</v>
      </c>
      <c r="C223" s="115" t="s">
        <v>858</v>
      </c>
      <c r="D223" s="115" t="s">
        <v>859</v>
      </c>
      <c r="E223" s="115" t="s">
        <v>860</v>
      </c>
      <c r="F223" s="115" t="s">
        <v>861</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850</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851</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852</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853</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862</v>
      </c>
      <c r="B230" s="377">
        <v>0</v>
      </c>
      <c r="C230" s="377">
        <v>0.1</v>
      </c>
      <c r="D230" s="377">
        <v>0.4</v>
      </c>
      <c r="E230" s="377">
        <v>0.8</v>
      </c>
      <c r="F230" s="377">
        <v>1.6</v>
      </c>
      <c r="G230" s="377">
        <v>0.7</v>
      </c>
      <c r="I230" s="383" t="s">
        <v>875</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863</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854</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864</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865</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866</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867</v>
      </c>
      <c r="B236" s="377">
        <v>1</v>
      </c>
      <c r="C236" s="377">
        <v>0.4</v>
      </c>
      <c r="D236" s="377">
        <v>0.3</v>
      </c>
      <c r="E236" s="377">
        <v>0.6</v>
      </c>
      <c r="F236" s="377">
        <v>0.7</v>
      </c>
      <c r="G236" s="377">
        <v>0.7</v>
      </c>
      <c r="I236" s="383" t="s">
        <v>880</v>
      </c>
    </row>
    <row r="237" spans="1:28" s="201" customFormat="1">
      <c r="A237" s="119" t="s">
        <v>856</v>
      </c>
      <c r="B237" s="378">
        <v>100</v>
      </c>
      <c r="C237" s="378">
        <v>100</v>
      </c>
      <c r="D237" s="378">
        <v>100</v>
      </c>
      <c r="E237" s="378">
        <v>100</v>
      </c>
      <c r="F237" s="378">
        <v>100</v>
      </c>
      <c r="G237" s="378">
        <v>100</v>
      </c>
    </row>
    <row r="238" spans="1:28" s="201" customFormat="1">
      <c r="A238" s="374" t="s">
        <v>868</v>
      </c>
    </row>
    <row r="239" spans="1:28" s="201" customFormat="1"/>
    <row r="240" spans="1:28" s="201" customFormat="1"/>
    <row r="241" spans="1:9" s="201" customFormat="1">
      <c r="F241" s="7"/>
    </row>
    <row r="242" spans="1:9" s="201" customFormat="1">
      <c r="A242" s="201" t="s">
        <v>887</v>
      </c>
      <c r="F242" s="7"/>
    </row>
    <row r="243" spans="1:9" s="201" customFormat="1">
      <c r="A243" s="115" t="s">
        <v>876</v>
      </c>
      <c r="B243" s="113" t="s">
        <v>881</v>
      </c>
      <c r="C243" s="113" t="s">
        <v>882</v>
      </c>
      <c r="D243" s="113" t="s">
        <v>877</v>
      </c>
      <c r="E243" s="113" t="s">
        <v>888</v>
      </c>
      <c r="F243" s="113" t="s">
        <v>517</v>
      </c>
    </row>
    <row r="244" spans="1:9" s="201" customFormat="1">
      <c r="A244" s="201" t="s">
        <v>878</v>
      </c>
      <c r="B244" s="39">
        <v>4</v>
      </c>
      <c r="C244" s="315">
        <f>B194</f>
        <v>0.5</v>
      </c>
      <c r="D244" s="390">
        <f>B244/$B$247</f>
        <v>0.27889325272494597</v>
      </c>
      <c r="E244" s="138">
        <f>$E$247*C244*D244</f>
        <v>7485.229753311015</v>
      </c>
      <c r="F244" s="315">
        <f>E244/$E$247</f>
        <v>0.13944662636247299</v>
      </c>
    </row>
    <row r="245" spans="1:9" s="201" customFormat="1">
      <c r="A245" s="201" t="s">
        <v>886</v>
      </c>
      <c r="B245" s="39">
        <v>17</v>
      </c>
      <c r="C245" s="315">
        <f>C194</f>
        <v>0.41</v>
      </c>
      <c r="D245" s="390">
        <f>B245/$B$247</f>
        <v>1.1852963240810204</v>
      </c>
      <c r="E245" s="138">
        <f>$E$247*C245*D245</f>
        <v>26086.025690288883</v>
      </c>
      <c r="F245" s="315">
        <f>E245/$E$247</f>
        <v>0.48597149287321834</v>
      </c>
      <c r="I245" s="118"/>
    </row>
    <row r="246" spans="1:9" s="201" customFormat="1">
      <c r="A246" s="201" t="s">
        <v>885</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893</v>
      </c>
    </row>
    <row r="249" spans="1:9" s="201" customFormat="1"/>
    <row r="250" spans="1:9" s="201" customFormat="1"/>
    <row r="251" spans="1:9" s="201" customFormat="1"/>
    <row r="252" spans="1:9" s="201" customFormat="1">
      <c r="A252" s="201" t="s">
        <v>891</v>
      </c>
      <c r="F252" s="7"/>
    </row>
    <row r="253" spans="1:9" s="201" customFormat="1">
      <c r="A253" s="115" t="s">
        <v>876</v>
      </c>
      <c r="B253" s="113" t="s">
        <v>881</v>
      </c>
      <c r="C253" s="113" t="s">
        <v>882</v>
      </c>
      <c r="D253" s="113" t="s">
        <v>877</v>
      </c>
      <c r="E253" s="113" t="s">
        <v>888</v>
      </c>
      <c r="F253" s="113" t="s">
        <v>517</v>
      </c>
    </row>
    <row r="254" spans="1:9" s="201" customFormat="1">
      <c r="A254" s="201" t="s">
        <v>878</v>
      </c>
      <c r="B254" s="39">
        <v>4</v>
      </c>
      <c r="C254" s="315">
        <f>B194</f>
        <v>0.5</v>
      </c>
      <c r="D254" s="390">
        <f>B254/$B$257</f>
        <v>0.38095238095238093</v>
      </c>
      <c r="E254" s="314">
        <f>$E$257*C254*D254</f>
        <v>238.72184365296803</v>
      </c>
      <c r="F254" s="315">
        <f>E254/$E$257</f>
        <v>0.19047619047619047</v>
      </c>
    </row>
    <row r="255" spans="1:9" s="201" customFormat="1">
      <c r="A255" s="201" t="s">
        <v>886</v>
      </c>
      <c r="B255" s="39">
        <v>14</v>
      </c>
      <c r="C255" s="315">
        <f>C194</f>
        <v>0.41</v>
      </c>
      <c r="D255" s="390">
        <f>B255/$B$257</f>
        <v>1.3333333333333333</v>
      </c>
      <c r="E255" s="314">
        <f>$E$257*C255*D255</f>
        <v>685.13169128401819</v>
      </c>
      <c r="F255" s="315">
        <f>E255/$E$257</f>
        <v>0.54666666666666663</v>
      </c>
    </row>
    <row r="256" spans="1:9" s="201" customFormat="1">
      <c r="A256" s="201" t="s">
        <v>885</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897</v>
      </c>
      <c r="F261" s="7"/>
    </row>
    <row r="262" spans="1:6" s="201" customFormat="1">
      <c r="A262" s="115" t="s">
        <v>876</v>
      </c>
      <c r="B262" s="113" t="s">
        <v>881</v>
      </c>
      <c r="C262" s="113" t="s">
        <v>882</v>
      </c>
      <c r="D262" s="113" t="s">
        <v>877</v>
      </c>
      <c r="E262" s="113" t="s">
        <v>888</v>
      </c>
      <c r="F262" s="113" t="s">
        <v>517</v>
      </c>
    </row>
    <row r="263" spans="1:6" s="201" customFormat="1">
      <c r="A263" s="201" t="s">
        <v>878</v>
      </c>
      <c r="B263" s="39">
        <v>4</v>
      </c>
      <c r="C263" s="315">
        <f>B194</f>
        <v>0.5</v>
      </c>
      <c r="D263" s="390">
        <f>B263/$B$266</f>
        <v>0.24539877300613497</v>
      </c>
      <c r="E263" s="314">
        <f>$E$266*C263*D263</f>
        <v>1204.4243616479548</v>
      </c>
      <c r="F263" s="315">
        <f>E263/$E$266</f>
        <v>0.12269938650306748</v>
      </c>
    </row>
    <row r="264" spans="1:6" s="201" customFormat="1">
      <c r="A264" s="201" t="s">
        <v>886</v>
      </c>
      <c r="B264" s="39">
        <v>17</v>
      </c>
      <c r="C264" s="315">
        <f>C194</f>
        <v>0.41</v>
      </c>
      <c r="D264" s="390">
        <f>B264/$B$266</f>
        <v>1.0429447852760736</v>
      </c>
      <c r="E264" s="314">
        <f>$E$266*C264*D264</f>
        <v>4197.418900343122</v>
      </c>
      <c r="F264" s="315">
        <f>E264/$E$266</f>
        <v>0.4276073619631901</v>
      </c>
    </row>
    <row r="265" spans="1:6" s="201" customFormat="1">
      <c r="A265" s="201" t="s">
        <v>885</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892</v>
      </c>
      <c r="F270" s="7"/>
    </row>
    <row r="271" spans="1:6" s="201" customFormat="1">
      <c r="A271" s="115" t="s">
        <v>876</v>
      </c>
      <c r="B271" s="113" t="s">
        <v>881</v>
      </c>
      <c r="C271" s="113" t="s">
        <v>882</v>
      </c>
      <c r="D271" s="113" t="s">
        <v>877</v>
      </c>
      <c r="E271" s="113" t="s">
        <v>888</v>
      </c>
      <c r="F271" s="113" t="s">
        <v>517</v>
      </c>
    </row>
    <row r="272" spans="1:6" s="201" customFormat="1">
      <c r="A272" s="201" t="s">
        <v>878</v>
      </c>
      <c r="B272" s="39">
        <v>4</v>
      </c>
      <c r="C272" s="315">
        <f>C254</f>
        <v>0.5</v>
      </c>
      <c r="D272" s="390">
        <f>B272/$B$274</f>
        <v>0.29197080291970806</v>
      </c>
      <c r="E272" s="314">
        <f>$E$274*C272*D272</f>
        <v>17.503649635036499</v>
      </c>
      <c r="F272" s="315">
        <f>E272/$E$274</f>
        <v>0.14598540145985403</v>
      </c>
    </row>
    <row r="273" spans="1:29" s="201" customFormat="1">
      <c r="A273" s="201" t="s">
        <v>886</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890</v>
      </c>
    </row>
    <row r="279" spans="1:29" s="201" customFormat="1">
      <c r="A279" s="115" t="s">
        <v>876</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878</v>
      </c>
      <c r="B280" s="201" t="s">
        <v>889</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886</v>
      </c>
      <c r="B281" s="201" t="s">
        <v>889</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885</v>
      </c>
      <c r="B282" s="201" t="s">
        <v>889</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889</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894</v>
      </c>
    </row>
    <row r="288" spans="1:29" s="201" customFormat="1">
      <c r="A288" s="115" t="s">
        <v>876</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878</v>
      </c>
      <c r="B289" s="201" t="s">
        <v>889</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886</v>
      </c>
      <c r="B290" s="201" t="s">
        <v>889</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885</v>
      </c>
      <c r="B291" s="201" t="s">
        <v>889</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889</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895</v>
      </c>
    </row>
    <row r="297" spans="1:29" s="201" customFormat="1">
      <c r="A297" s="115" t="s">
        <v>876</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878</v>
      </c>
      <c r="B298" s="201" t="s">
        <v>889</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886</v>
      </c>
      <c r="B299" s="201" t="s">
        <v>889</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889</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896</v>
      </c>
    </row>
    <row r="305" spans="1:30" s="201" customFormat="1">
      <c r="A305" s="115" t="s">
        <v>876</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878</v>
      </c>
      <c r="B306" s="201" t="s">
        <v>889</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886</v>
      </c>
      <c r="B307" s="201" t="s">
        <v>889</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885</v>
      </c>
      <c r="B308" s="201" t="s">
        <v>889</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889</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1030</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5" t="s">
        <v>1027</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5"/>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5" t="s">
        <v>1028</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5"/>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5" t="s">
        <v>1029</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5"/>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1030</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5" t="s">
        <v>1027</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5"/>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5" t="s">
        <v>1028</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5"/>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5" t="s">
        <v>1029</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5"/>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1074</v>
      </c>
    </row>
    <row r="393" spans="1:29" s="492" customFormat="1">
      <c r="A393" s="496" t="s">
        <v>691</v>
      </c>
      <c r="B393" s="496" t="s">
        <v>1073</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1070</v>
      </c>
      <c r="B394" s="492" t="s">
        <v>1064</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1071</v>
      </c>
      <c r="B395" s="492" t="s">
        <v>1065</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1072</v>
      </c>
      <c r="B396" s="492" t="s">
        <v>1066</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1075</v>
      </c>
    </row>
    <row r="402" spans="1:31" s="492" customFormat="1">
      <c r="A402" s="496" t="s">
        <v>691</v>
      </c>
      <c r="B402" s="496" t="s">
        <v>1073</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1070</v>
      </c>
      <c r="B403" s="492" t="s">
        <v>1064</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1071</v>
      </c>
      <c r="B404" s="492" t="s">
        <v>1065</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1072</v>
      </c>
      <c r="B405" s="200" t="s">
        <v>1066</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1035</v>
      </c>
      <c r="L409" s="394"/>
      <c r="M409" s="492"/>
    </row>
    <row r="410" spans="1:31" s="408" customFormat="1" ht="17.399999999999999">
      <c r="A410" s="410" t="s">
        <v>1030</v>
      </c>
      <c r="B410" s="410" t="s">
        <v>657</v>
      </c>
      <c r="C410" s="410" t="s">
        <v>1032</v>
      </c>
      <c r="D410" s="410" t="s">
        <v>1033</v>
      </c>
      <c r="E410" s="410" t="s">
        <v>1063</v>
      </c>
      <c r="F410" s="410" t="s">
        <v>1063</v>
      </c>
      <c r="G410" s="394"/>
      <c r="J410" s="496" t="s">
        <v>1068</v>
      </c>
      <c r="K410" s="496" t="s">
        <v>1067</v>
      </c>
      <c r="L410" s="496" t="s">
        <v>1069</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5" t="s">
        <v>1027</v>
      </c>
      <c r="B411" s="408" t="s">
        <v>651</v>
      </c>
      <c r="E411" s="394"/>
      <c r="F411" s="944">
        <f>D412*1000/(C368+C369)</f>
        <v>20.719511209731053</v>
      </c>
      <c r="G411" s="394"/>
      <c r="I411" s="492" t="s">
        <v>1064</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5"/>
      <c r="B412" s="408" t="s">
        <v>652</v>
      </c>
      <c r="C412" s="408">
        <v>292</v>
      </c>
      <c r="D412" s="408">
        <v>6667</v>
      </c>
      <c r="E412" s="485">
        <f>D412*1000/(C368+C369)</f>
        <v>20.719511209731053</v>
      </c>
      <c r="F412" s="944"/>
      <c r="G412" s="394"/>
      <c r="I412" s="492" t="s">
        <v>1065</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5" t="s">
        <v>1028</v>
      </c>
      <c r="B413" s="408" t="s">
        <v>653</v>
      </c>
      <c r="C413" s="408">
        <v>246</v>
      </c>
      <c r="D413" s="408">
        <v>4107</v>
      </c>
      <c r="E413" s="485">
        <f>D413*1000/(C370)</f>
        <v>904.6255506607929</v>
      </c>
      <c r="F413" s="945">
        <f>(1000*(D413+D414))/(C370+C371)</f>
        <v>1497.4623889795178</v>
      </c>
      <c r="G413" s="394"/>
      <c r="H413" s="492"/>
      <c r="I413" s="492" t="s">
        <v>1066</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5"/>
      <c r="B414" s="408" t="s">
        <v>654</v>
      </c>
      <c r="C414" s="408">
        <v>894</v>
      </c>
      <c r="D414" s="408">
        <v>12416</v>
      </c>
      <c r="E414" s="485">
        <f>D414*1000/(C371)</f>
        <v>1911.9186941792423</v>
      </c>
      <c r="F414" s="945"/>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5" t="s">
        <v>1029</v>
      </c>
      <c r="B415" s="408" t="s">
        <v>655</v>
      </c>
      <c r="C415" s="408">
        <v>2606</v>
      </c>
      <c r="D415" s="408">
        <v>35975</v>
      </c>
      <c r="E415" s="485">
        <f>D415*1000/(C372)</f>
        <v>4375.45609340793</v>
      </c>
      <c r="F415" s="945">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5"/>
      <c r="B416" s="408" t="s">
        <v>656</v>
      </c>
      <c r="C416" s="408">
        <v>7500</v>
      </c>
      <c r="D416" s="408">
        <v>90871</v>
      </c>
      <c r="E416" s="485">
        <f>D416*1000/(C373)</f>
        <v>6766.7734008489088</v>
      </c>
      <c r="F416" s="945"/>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1034</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1031</v>
      </c>
    </row>
    <row r="423" spans="1:31" s="408" customFormat="1" ht="17.399999999999999">
      <c r="A423" s="410" t="s">
        <v>1030</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1027</v>
      </c>
      <c r="B424" s="408" t="s">
        <v>1036</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1028</v>
      </c>
      <c r="B425" s="408" t="s">
        <v>1037</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1029</v>
      </c>
      <c r="B426" s="408" t="s">
        <v>1038</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1047</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1027</v>
      </c>
      <c r="B433" s="408" t="s">
        <v>1036</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1028</v>
      </c>
      <c r="B434" s="408" t="s">
        <v>1037</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1029</v>
      </c>
      <c r="B435" s="200" t="s">
        <v>1038</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9" t="s">
        <v>674</v>
      </c>
      <c r="C443" s="939"/>
      <c r="D443" s="939"/>
      <c r="E443" s="939"/>
      <c r="F443" s="939"/>
      <c r="G443" s="939"/>
      <c r="H443" s="939"/>
      <c r="I443" s="939"/>
      <c r="J443" s="939"/>
      <c r="K443" s="939"/>
      <c r="L443" s="939"/>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46" t="s">
        <v>679</v>
      </c>
      <c r="C461" s="946"/>
      <c r="D461" s="946"/>
      <c r="E461" s="946"/>
      <c r="F461" s="946"/>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9" t="s">
        <v>674</v>
      </c>
      <c r="C487" s="939"/>
      <c r="D487" s="939"/>
      <c r="E487" s="939"/>
      <c r="F487" s="939"/>
      <c r="G487" s="939"/>
      <c r="H487" s="939"/>
      <c r="I487" s="939"/>
      <c r="J487" s="939"/>
      <c r="K487" s="939"/>
      <c r="L487" s="939"/>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9" t="s">
        <v>674</v>
      </c>
      <c r="C506" s="939"/>
      <c r="D506" s="939"/>
      <c r="E506" s="939"/>
      <c r="F506" s="939"/>
      <c r="G506" s="939"/>
      <c r="H506" s="939"/>
      <c r="I506" s="939"/>
      <c r="J506" s="939"/>
      <c r="K506" s="939"/>
      <c r="L506" s="939"/>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2" t="s">
        <v>697</v>
      </c>
      <c r="B524" s="932"/>
      <c r="C524" s="932"/>
      <c r="D524" s="932"/>
      <c r="E524" s="932"/>
      <c r="F524" s="932"/>
      <c r="G524" s="932"/>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47" t="s">
        <v>696</v>
      </c>
      <c r="B536" s="947"/>
      <c r="C536" s="947"/>
      <c r="D536" s="947"/>
      <c r="E536" s="947"/>
      <c r="F536" s="947"/>
      <c r="G536" s="947"/>
    </row>
    <row r="537" spans="1:30">
      <c r="A537" s="948" t="s">
        <v>698</v>
      </c>
      <c r="B537" s="948"/>
      <c r="C537" s="948"/>
      <c r="D537" s="948"/>
      <c r="E537" s="948"/>
      <c r="F537" s="948"/>
      <c r="G537" s="948"/>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9" t="s">
        <v>674</v>
      </c>
      <c r="C545" s="939"/>
      <c r="D545" s="939"/>
      <c r="E545" s="939"/>
      <c r="F545" s="939"/>
      <c r="G545" s="939"/>
      <c r="H545" s="939"/>
      <c r="I545" s="939"/>
      <c r="J545" s="939"/>
      <c r="K545" s="939"/>
      <c r="L545" s="939"/>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46" t="s">
        <v>679</v>
      </c>
      <c r="C563" s="946"/>
      <c r="D563" s="946"/>
      <c r="E563" s="946"/>
      <c r="F563" s="946"/>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1060</v>
      </c>
    </row>
    <row r="595" spans="1:29" s="408" customFormat="1" ht="17.399999999999999">
      <c r="A595" s="410" t="s">
        <v>1030</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1027</v>
      </c>
      <c r="B596" s="408" t="s">
        <v>1036</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1028</v>
      </c>
      <c r="B597" s="408" t="s">
        <v>1037</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1029</v>
      </c>
      <c r="B598" s="408" t="s">
        <v>1038</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1059</v>
      </c>
    </row>
    <row r="605" spans="1:29" s="408" customFormat="1" ht="17.399999999999999">
      <c r="A605" s="410" t="s">
        <v>1030</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1027</v>
      </c>
      <c r="B606" s="408" t="s">
        <v>1036</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1028</v>
      </c>
      <c r="B607" s="408" t="s">
        <v>1037</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1029</v>
      </c>
      <c r="B608" s="408" t="s">
        <v>1038</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912</v>
      </c>
      <c r="D5" s="201" t="s">
        <v>806</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912</v>
      </c>
      <c r="D6" s="201" t="s">
        <v>806</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912</v>
      </c>
      <c r="D7" t="s">
        <v>806</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912</v>
      </c>
      <c r="D8" s="201" t="s">
        <v>806</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912</v>
      </c>
      <c r="D9" s="201" t="s">
        <v>806</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912</v>
      </c>
      <c r="D10" s="201" t="s">
        <v>806</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912</v>
      </c>
      <c r="D11" s="201" t="s">
        <v>806</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912</v>
      </c>
      <c r="D12" s="201" t="s">
        <v>806</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912</v>
      </c>
      <c r="D13" s="201" t="s">
        <v>806</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912</v>
      </c>
      <c r="D14" s="201" t="s">
        <v>806</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912</v>
      </c>
      <c r="D15" s="201" t="s">
        <v>806</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912</v>
      </c>
      <c r="D16" s="201" t="s">
        <v>806</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912</v>
      </c>
      <c r="D17" s="201" t="s">
        <v>806</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912</v>
      </c>
      <c r="D18" s="201" t="s">
        <v>806</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912</v>
      </c>
      <c r="D19" s="201" t="s">
        <v>806</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912</v>
      </c>
      <c r="D20" s="201" t="s">
        <v>806</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912</v>
      </c>
      <c r="D21" s="201" t="s">
        <v>806</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912</v>
      </c>
      <c r="D22" s="201" t="s">
        <v>806</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912</v>
      </c>
      <c r="D23" s="201" t="s">
        <v>806</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912</v>
      </c>
      <c r="D24" s="201" t="s">
        <v>806</v>
      </c>
      <c r="E24" s="927">
        <v>459.79349648696655</v>
      </c>
      <c r="F24" s="928">
        <f>E24</f>
        <v>459.79349648696655</v>
      </c>
      <c r="G24" s="928">
        <f t="shared" si="1"/>
        <v>459.79349648696655</v>
      </c>
      <c r="H24" s="928">
        <f t="shared" si="1"/>
        <v>459.79349648696655</v>
      </c>
      <c r="I24" s="928">
        <f t="shared" si="1"/>
        <v>459.79349648696655</v>
      </c>
      <c r="J24" s="928">
        <f t="shared" si="1"/>
        <v>459.79349648696655</v>
      </c>
      <c r="K24" s="928">
        <f t="shared" si="1"/>
        <v>459.79349648696655</v>
      </c>
      <c r="L24" s="928">
        <f t="shared" si="1"/>
        <v>459.79349648696655</v>
      </c>
      <c r="M24" s="928">
        <f t="shared" si="1"/>
        <v>459.79349648696655</v>
      </c>
      <c r="N24" s="928">
        <f t="shared" si="1"/>
        <v>459.79349648696655</v>
      </c>
      <c r="O24" s="928">
        <f t="shared" si="1"/>
        <v>459.79349648696655</v>
      </c>
      <c r="P24" s="928">
        <f t="shared" si="1"/>
        <v>459.79349648696655</v>
      </c>
      <c r="Q24" s="928">
        <f t="shared" si="1"/>
        <v>459.79349648696655</v>
      </c>
      <c r="R24" s="928">
        <f t="shared" si="1"/>
        <v>459.79349648696655</v>
      </c>
      <c r="S24" s="928">
        <f t="shared" si="1"/>
        <v>459.79349648696655</v>
      </c>
      <c r="T24" s="928">
        <f t="shared" si="1"/>
        <v>459.79349648696655</v>
      </c>
      <c r="U24" s="928">
        <f t="shared" si="1"/>
        <v>459.79349648696655</v>
      </c>
      <c r="V24" s="928">
        <f t="shared" si="1"/>
        <v>459.79349648696655</v>
      </c>
      <c r="W24" s="928">
        <f t="shared" si="1"/>
        <v>459.79349648696655</v>
      </c>
      <c r="X24" s="928">
        <f t="shared" si="1"/>
        <v>459.79349648696655</v>
      </c>
      <c r="Y24" s="928">
        <f t="shared" si="1"/>
        <v>459.79349648696655</v>
      </c>
      <c r="Z24" s="928">
        <f t="shared" si="1"/>
        <v>459.79349648696655</v>
      </c>
      <c r="AA24" s="928">
        <f t="shared" si="1"/>
        <v>459.79349648696655</v>
      </c>
      <c r="AB24" s="928">
        <f t="shared" si="1"/>
        <v>459.79349648696655</v>
      </c>
      <c r="AC24" s="928">
        <f t="shared" si="1"/>
        <v>459.79349648696655</v>
      </c>
      <c r="AD24" s="928">
        <f t="shared" si="1"/>
        <v>459.79349648696655</v>
      </c>
      <c r="AE24" s="928">
        <f t="shared" si="1"/>
        <v>459.79349648696655</v>
      </c>
    </row>
    <row r="25" spans="1:31" s="408" customFormat="1">
      <c r="A25" s="492"/>
      <c r="B25" s="408" t="str">
        <f>Processes!D33</f>
        <v>T-LGT-ICE_DST00</v>
      </c>
      <c r="C25" s="408" t="s">
        <v>912</v>
      </c>
      <c r="D25" s="408" t="s">
        <v>806</v>
      </c>
      <c r="E25" s="927">
        <v>453.2881764130438</v>
      </c>
      <c r="F25" s="928">
        <f>E25</f>
        <v>453.2881764130438</v>
      </c>
      <c r="G25" s="928">
        <f t="shared" si="1"/>
        <v>453.2881764130438</v>
      </c>
      <c r="H25" s="928">
        <f t="shared" si="1"/>
        <v>453.2881764130438</v>
      </c>
      <c r="I25" s="928">
        <f t="shared" si="1"/>
        <v>453.2881764130438</v>
      </c>
      <c r="J25" s="928">
        <f t="shared" si="1"/>
        <v>453.2881764130438</v>
      </c>
      <c r="K25" s="928">
        <f t="shared" si="1"/>
        <v>453.2881764130438</v>
      </c>
      <c r="L25" s="928">
        <f t="shared" si="1"/>
        <v>453.2881764130438</v>
      </c>
      <c r="M25" s="928">
        <f t="shared" si="1"/>
        <v>453.2881764130438</v>
      </c>
      <c r="N25" s="928">
        <f t="shared" si="1"/>
        <v>453.2881764130438</v>
      </c>
      <c r="O25" s="928">
        <f t="shared" si="1"/>
        <v>453.2881764130438</v>
      </c>
      <c r="P25" s="928">
        <f t="shared" si="1"/>
        <v>453.2881764130438</v>
      </c>
      <c r="Q25" s="928">
        <f t="shared" si="1"/>
        <v>453.2881764130438</v>
      </c>
      <c r="R25" s="928">
        <f t="shared" si="1"/>
        <v>453.2881764130438</v>
      </c>
      <c r="S25" s="928">
        <f t="shared" si="1"/>
        <v>453.2881764130438</v>
      </c>
      <c r="T25" s="928">
        <f t="shared" si="1"/>
        <v>453.2881764130438</v>
      </c>
      <c r="U25" s="928">
        <f t="shared" si="1"/>
        <v>453.2881764130438</v>
      </c>
      <c r="V25" s="928">
        <f t="shared" si="1"/>
        <v>453.2881764130438</v>
      </c>
      <c r="W25" s="928">
        <f t="shared" si="1"/>
        <v>453.2881764130438</v>
      </c>
      <c r="X25" s="928">
        <f t="shared" si="1"/>
        <v>453.2881764130438</v>
      </c>
      <c r="Y25" s="928">
        <f t="shared" si="1"/>
        <v>453.2881764130438</v>
      </c>
      <c r="Z25" s="928">
        <f t="shared" si="1"/>
        <v>453.2881764130438</v>
      </c>
      <c r="AA25" s="928">
        <f t="shared" si="1"/>
        <v>453.2881764130438</v>
      </c>
      <c r="AB25" s="928">
        <f t="shared" si="1"/>
        <v>453.2881764130438</v>
      </c>
      <c r="AC25" s="928">
        <f t="shared" si="1"/>
        <v>453.2881764130438</v>
      </c>
      <c r="AD25" s="928">
        <f t="shared" si="1"/>
        <v>453.2881764130438</v>
      </c>
      <c r="AE25" s="928">
        <f t="shared" si="1"/>
        <v>453.2881764130438</v>
      </c>
    </row>
    <row r="26" spans="1:31" s="408" customFormat="1">
      <c r="A26" s="492"/>
      <c r="B26" s="408" t="str">
        <f>Processes!D34</f>
        <v>T-MGT-ICE_DST00</v>
      </c>
      <c r="C26" s="408" t="s">
        <v>912</v>
      </c>
      <c r="D26" s="408" t="s">
        <v>806</v>
      </c>
      <c r="E26" s="927">
        <v>34.167945420894434</v>
      </c>
      <c r="F26" s="928">
        <f>E26</f>
        <v>34.167945420894434</v>
      </c>
      <c r="G26" s="928">
        <f t="shared" si="1"/>
        <v>34.167945420894434</v>
      </c>
      <c r="H26" s="928">
        <f t="shared" si="1"/>
        <v>34.167945420894434</v>
      </c>
      <c r="I26" s="928">
        <f t="shared" si="1"/>
        <v>34.167945420894434</v>
      </c>
      <c r="J26" s="928">
        <f t="shared" si="1"/>
        <v>34.167945420894434</v>
      </c>
      <c r="K26" s="928">
        <f t="shared" si="1"/>
        <v>34.167945420894434</v>
      </c>
      <c r="L26" s="928">
        <f t="shared" si="1"/>
        <v>34.167945420894434</v>
      </c>
      <c r="M26" s="928">
        <f t="shared" si="1"/>
        <v>34.167945420894434</v>
      </c>
      <c r="N26" s="928">
        <f t="shared" si="1"/>
        <v>34.167945420894434</v>
      </c>
      <c r="O26" s="928">
        <f t="shared" si="1"/>
        <v>34.167945420894434</v>
      </c>
      <c r="P26" s="928">
        <f t="shared" si="1"/>
        <v>34.167945420894434</v>
      </c>
      <c r="Q26" s="928">
        <f t="shared" si="1"/>
        <v>34.167945420894434</v>
      </c>
      <c r="R26" s="928">
        <f t="shared" si="1"/>
        <v>34.167945420894434</v>
      </c>
      <c r="S26" s="928">
        <f t="shared" si="1"/>
        <v>34.167945420894434</v>
      </c>
      <c r="T26" s="928">
        <f t="shared" si="1"/>
        <v>34.167945420894434</v>
      </c>
      <c r="U26" s="928">
        <f t="shared" si="1"/>
        <v>34.167945420894434</v>
      </c>
      <c r="V26" s="928">
        <f t="shared" si="1"/>
        <v>34.167945420894434</v>
      </c>
      <c r="W26" s="928">
        <f t="shared" si="1"/>
        <v>34.167945420894434</v>
      </c>
      <c r="X26" s="928">
        <f t="shared" si="1"/>
        <v>34.167945420894434</v>
      </c>
      <c r="Y26" s="928">
        <f t="shared" si="1"/>
        <v>34.167945420894434</v>
      </c>
      <c r="Z26" s="928">
        <f t="shared" si="1"/>
        <v>34.167945420894434</v>
      </c>
      <c r="AA26" s="928">
        <f t="shared" si="1"/>
        <v>34.167945420894434</v>
      </c>
      <c r="AB26" s="928">
        <f t="shared" si="1"/>
        <v>34.167945420894434</v>
      </c>
      <c r="AC26" s="928">
        <f t="shared" si="1"/>
        <v>34.167945420894434</v>
      </c>
      <c r="AD26" s="928">
        <f t="shared" si="1"/>
        <v>34.167945420894434</v>
      </c>
      <c r="AE26" s="928">
        <f t="shared" si="1"/>
        <v>34.167945420894434</v>
      </c>
    </row>
    <row r="27" spans="1:31" s="201" customFormat="1">
      <c r="A27" s="492"/>
      <c r="B27" s="201" t="str">
        <f>Processes!D35</f>
        <v>T-HGT-ICE_DST00</v>
      </c>
      <c r="C27" s="201" t="s">
        <v>912</v>
      </c>
      <c r="D27" s="201" t="s">
        <v>806</v>
      </c>
      <c r="E27" s="927">
        <v>31.388598389155934</v>
      </c>
      <c r="F27" s="928">
        <f t="shared" ref="F27:U28" si="2">E27</f>
        <v>31.388598389155934</v>
      </c>
      <c r="G27" s="928">
        <f t="shared" si="2"/>
        <v>31.388598389155934</v>
      </c>
      <c r="H27" s="928">
        <f t="shared" si="2"/>
        <v>31.388598389155934</v>
      </c>
      <c r="I27" s="928">
        <f t="shared" si="2"/>
        <v>31.388598389155934</v>
      </c>
      <c r="J27" s="928">
        <f t="shared" si="2"/>
        <v>31.388598389155934</v>
      </c>
      <c r="K27" s="928">
        <f t="shared" si="2"/>
        <v>31.388598389155934</v>
      </c>
      <c r="L27" s="928">
        <f t="shared" si="2"/>
        <v>31.388598389155934</v>
      </c>
      <c r="M27" s="928">
        <f t="shared" si="2"/>
        <v>31.388598389155934</v>
      </c>
      <c r="N27" s="928">
        <f t="shared" si="2"/>
        <v>31.388598389155934</v>
      </c>
      <c r="O27" s="928">
        <f t="shared" si="2"/>
        <v>31.388598389155934</v>
      </c>
      <c r="P27" s="928">
        <f t="shared" si="2"/>
        <v>31.388598389155934</v>
      </c>
      <c r="Q27" s="928">
        <f t="shared" si="2"/>
        <v>31.388598389155934</v>
      </c>
      <c r="R27" s="928">
        <f t="shared" si="2"/>
        <v>31.388598389155934</v>
      </c>
      <c r="S27" s="928">
        <f t="shared" si="2"/>
        <v>31.388598389155934</v>
      </c>
      <c r="T27" s="928">
        <f t="shared" si="2"/>
        <v>31.388598389155934</v>
      </c>
      <c r="U27" s="928">
        <f t="shared" si="2"/>
        <v>31.388598389155934</v>
      </c>
      <c r="V27" s="928">
        <f t="shared" si="1"/>
        <v>31.388598389155934</v>
      </c>
      <c r="W27" s="928">
        <f t="shared" si="1"/>
        <v>31.388598389155934</v>
      </c>
      <c r="X27" s="928">
        <f t="shared" si="1"/>
        <v>31.388598389155934</v>
      </c>
      <c r="Y27" s="928">
        <f t="shared" si="1"/>
        <v>31.388598389155934</v>
      </c>
      <c r="Z27" s="928">
        <f t="shared" si="1"/>
        <v>31.388598389155934</v>
      </c>
      <c r="AA27" s="928">
        <f t="shared" si="1"/>
        <v>31.388598389155934</v>
      </c>
      <c r="AB27" s="928">
        <f t="shared" si="1"/>
        <v>31.388598389155934</v>
      </c>
      <c r="AC27" s="928">
        <f t="shared" si="1"/>
        <v>31.388598389155934</v>
      </c>
      <c r="AD27" s="928">
        <f t="shared" si="1"/>
        <v>31.388598389155934</v>
      </c>
      <c r="AE27" s="928">
        <f t="shared" si="1"/>
        <v>31.388598389155934</v>
      </c>
    </row>
    <row r="28" spans="1:31" s="201" customFormat="1">
      <c r="A28" s="492"/>
      <c r="B28" s="201" t="str">
        <f>Processes!D36</f>
        <v>T-GTR-ICE_DST00</v>
      </c>
      <c r="C28" s="201" t="s">
        <v>912</v>
      </c>
      <c r="D28" s="201" t="s">
        <v>806</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806</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806</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806</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806</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806</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809</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809</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809</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809</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809</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809</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809</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809</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809</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809</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809</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809</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809</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809</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809</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809</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809</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809</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809</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809</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809</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809</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809</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809</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1116</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1117</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918</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795</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1048</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796</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797</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797</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797</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797</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797</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797</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797</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797</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797</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797</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797</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797</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797</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797</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797</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797</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797</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798</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798</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798</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1049</v>
      </c>
      <c r="C131" s="408"/>
    </row>
    <row r="132" spans="2:31" ht="17.399999999999999">
      <c r="B132" s="410" t="s">
        <v>1030</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5" t="s">
        <v>1027</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5"/>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5" t="s">
        <v>1028</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5"/>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5" t="s">
        <v>1029</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9"/>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2021-02-24T15:38:27Z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472408473491668</vt:r8>
  </property>
</Properties>
</file>