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998EC944-3E1B-4089-8698-C613AE554DD8}" xr6:coauthVersionLast="45" xr6:coauthVersionMax="46" xr10:uidLastSave="{00000000-0000-0000-0000-000000000000}"/>
  <bookViews>
    <workbookView xWindow="-120" yWindow="-16320" windowWidth="29040" windowHeight="15840" activeTab="5" xr2:uid="{00000000-000D-0000-FFFF-FFFF00000000}"/>
  </bookViews>
  <sheets>
    <sheet name="Regions" sheetId="15" r:id="rId1"/>
    <sheet name="SRV" sheetId="21" r:id="rId2"/>
    <sheet name="PWR" sheetId="19" r:id="rId3"/>
    <sheet name="UPD_biogas" sheetId="11" r:id="rId4"/>
    <sheet name="UCT_biogas" sheetId="1" r:id="rId5"/>
    <sheet name="RSD" sheetId="22" r:id="rId6"/>
    <sheet name="DataFill" sheetId="23" r:id="rId7"/>
    <sheet name="RSDAFC" sheetId="25" r:id="rId8"/>
    <sheet name="RSDAFA" sheetId="24" r:id="rId9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2" i="22" l="1"/>
  <c r="R22" i="22"/>
  <c r="Q22" i="22"/>
  <c r="S21" i="22"/>
  <c r="R21" i="22"/>
  <c r="Q21" i="22"/>
  <c r="S20" i="22"/>
  <c r="R20" i="22"/>
  <c r="Q20" i="22"/>
  <c r="B25" i="21" l="1"/>
  <c r="B2" i="1"/>
  <c r="I16" i="21" l="1"/>
  <c r="H16" i="21"/>
  <c r="H119" i="22"/>
  <c r="I119" i="22"/>
  <c r="K119" i="22"/>
  <c r="H120" i="22"/>
  <c r="I120" i="22"/>
  <c r="K120" i="22"/>
  <c r="H121" i="22"/>
  <c r="I121" i="22"/>
  <c r="K121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H126" i="22"/>
  <c r="I126" i="22"/>
  <c r="K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K118" i="22"/>
  <c r="I118" i="22"/>
  <c r="H118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K89" i="22"/>
  <c r="H90" i="22"/>
  <c r="I90" i="22"/>
  <c r="K90" i="22"/>
  <c r="H91" i="22"/>
  <c r="I91" i="22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I26" i="22"/>
  <c r="H26" i="22"/>
  <c r="K26" i="22"/>
  <c r="I24" i="22"/>
  <c r="H24" i="22"/>
  <c r="B2" i="22"/>
  <c r="G12" i="19"/>
  <c r="G11" i="19"/>
  <c r="G10" i="19" l="1"/>
  <c r="G9" i="19"/>
  <c r="G8" i="19"/>
  <c r="I6" i="21" l="1"/>
  <c r="I5" i="21"/>
  <c r="I3" i="21" l="1"/>
  <c r="H3" i="21"/>
  <c r="G7" i="19" l="1"/>
  <c r="F7" i="19"/>
  <c r="G3" i="19"/>
  <c r="F3" i="19"/>
  <c r="I3" i="11"/>
  <c r="H3" i="11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21F6E5-21A7-4C1D-B1BF-8245492E85D8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15" authorId="0" shapeId="0" xr:uid="{BD84AB6D-75EC-4779-B9B3-09125826930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<sst xmlns="http://schemas.openxmlformats.org/spreadsheetml/2006/main" count="1759" uniqueCount="245">
  <si>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</si>
  <si>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</si>
  <si>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</si>
  <si>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</si>
  <si>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</si>
  <si>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</si>
  <si>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</si>
  <si>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</si>
  <si>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</si>
  <si>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</si>
  <si>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</si>
  <si>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</si>
  <si>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</si>
  <si>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</si>
  <si>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</si>
  <si>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</si>
  <si>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</si>
  <si>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</si>
  <si>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</si>
  <si>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</si>
  <si>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</si>
  <si>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</si>
  <si>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</si>
  <si>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</si>
  <si>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</si>
  <si>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</si>
  <si>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</si>
  <si>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</si>
  <si>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</si>
  <si>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</si>
  <si>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</si>
  <si>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</si>
  <si>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</si>
  <si>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</si>
  <si>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</si>
  <si>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</si>
  <si>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</si>
  <si>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</si>
  <si>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</si>
  <si>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</si>
  <si>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</si>
  <si>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</si>
  <si>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</si>
  <si>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</si>
  <si>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</si>
  <si>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</si>
  <si>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</si>
  <si>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</si>
  <si>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</si>
  <si>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</si>
  <si>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</si>
  <si>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</si>
  <si>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</si>
  <si>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</si>
  <si>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</si>
  <si>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</si>
  <si>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</si>
  <si>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</si>
  <si>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</si>
  <si>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</si>
  <si>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</si>
  <si>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</si>
  <si>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</si>
  <si>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</si>
  <si>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</si>
  <si>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</si>
  <si>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</si>
  <si>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</si>
  <si>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</si>
  <si>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</si>
  <si>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</si>
  <si>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</si>
  <si>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</si>
  <si>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</si>
  <si>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</si>
  <si>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</si>
  <si>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</si>
  <si>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</si>
  <si>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</si>
  <si>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</si>
  <si>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</si>
  <si>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</si>
  <si>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</si>
  <si>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</si>
  <si>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</si>
  <si>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</si>
  <si>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</si>
  <si>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</si>
  <si>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</si>
  <si>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</si>
  <si>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</si>
  <si>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CAP_BND</t>
  </si>
  <si>
    <t>* Unit</t>
  </si>
  <si>
    <t>GW</t>
  </si>
  <si>
    <t>COMPVELC_01</t>
  </si>
  <si>
    <t>P*WAV*</t>
  </si>
  <si>
    <t>P*CCS*</t>
  </si>
  <si>
    <t>NCAP_ILED</t>
  </si>
  <si>
    <t>R-BLD_AptN1,R-RTFT-Apt*</t>
  </si>
  <si>
    <t>UC_CAP</t>
  </si>
  <si>
    <t>RSDSH_Apt</t>
  </si>
  <si>
    <t>R*HPN*,-R*GAS*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</si>
  <si>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</si>
  <si>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</si>
  <si>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</si>
  <si>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</si>
  <si>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</si>
  <si>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</si>
  <si>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</si>
  <si>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</si>
  <si>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</si>
  <si>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</si>
  <si>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</si>
  <si>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</si>
  <si>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</si>
  <si>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</si>
  <si>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</si>
  <si>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</si>
  <si>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</si>
  <si>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</si>
  <si>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</si>
  <si>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</si>
  <si>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</si>
  <si>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</si>
  <si>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</si>
  <si>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</si>
  <si>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</si>
  <si>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</si>
  <si>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</si>
  <si>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</si>
  <si>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</si>
  <si>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</si>
  <si>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</si>
  <si>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</si>
  <si>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</si>
  <si>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</si>
  <si>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</si>
  <si>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</si>
  <si>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</si>
  <si>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</si>
  <si>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</si>
  <si>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</si>
  <si>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</si>
  <si>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</si>
  <si>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</si>
  <si>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</si>
  <si>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</si>
  <si>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</si>
  <si>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</si>
  <si>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</si>
  <si>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</si>
  <si>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</si>
  <si>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</si>
  <si>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</si>
  <si>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</si>
  <si>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</si>
  <si>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</si>
  <si>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</si>
  <si>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</si>
  <si>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</si>
  <si>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</si>
  <si>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</si>
  <si>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</si>
  <si>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</si>
  <si>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</si>
  <si>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</si>
  <si>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</si>
  <si>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</si>
  <si>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</si>
  <si>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</si>
  <si>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</si>
  <si>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</si>
  <si>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</si>
  <si>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</si>
  <si>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</si>
  <si>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</si>
  <si>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</si>
  <si>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</si>
  <si>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</si>
  <si>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</si>
  <si>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</si>
  <si>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</si>
  <si>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</si>
  <si>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</si>
  <si>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</si>
  <si>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</si>
  <si>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</si>
  <si>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</si>
  <si>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</si>
  <si>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</si>
  <si>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</si>
  <si>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</si>
  <si>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</si>
  <si>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</si>
  <si>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</si>
  <si>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</si>
  <si>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</si>
  <si>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</si>
  <si>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</si>
  <si>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</si>
  <si>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</si>
  <si>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</si>
  <si>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</si>
  <si>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</si>
  <si>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</si>
  <si>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</si>
  <si>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</si>
  <si>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</si>
  <si>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</si>
  <si>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</si>
  <si>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</si>
  <si>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</si>
  <si>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</si>
  <si>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</si>
  <si>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</si>
  <si>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</si>
  <si>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</si>
  <si>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START</t>
  </si>
  <si>
    <t>C*DH</t>
  </si>
  <si>
    <t>C*H2*HP</t>
  </si>
  <si>
    <t>COM_BNDPRD</t>
  </si>
  <si>
    <t>COMOIL</t>
  </si>
  <si>
    <t>UC_ATTR</t>
  </si>
  <si>
    <t>UC_CAP~RHS</t>
  </si>
  <si>
    <t>UC_RHSRTS~2018</t>
  </si>
  <si>
    <t>UC_RHSRTS~0</t>
  </si>
  <si>
    <t>CAP, GROWTH</t>
  </si>
  <si>
    <t>Public sector - maximum growth rate of HPs</t>
  </si>
  <si>
    <t>UC-SRV-PS_MaxGrowthHPs</t>
  </si>
  <si>
    <t>C*PS*HP</t>
  </si>
  <si>
    <t>Commercial sector - maximum growth rate of HPs</t>
  </si>
  <si>
    <t>UC-SRV-CS_MaxGrowthHPs</t>
  </si>
  <si>
    <t>C*CS*HP</t>
  </si>
  <si>
    <t>Services - maximum growth rate of biomass</t>
  </si>
  <si>
    <t>UC-SRV-MaxGrowthBio</t>
  </si>
  <si>
    <t>C*SBIO*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</si>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</sst>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7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7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 wrapText="1"/>
    </xf>
    <xf numFmtId="0" fontId="12" fillId="0" borderId="0" xfId="0" applyFont="1"/>
    <xf numFmtId="0" fontId="13" fillId="0" borderId="0" xfId="0" applyFont="1"/>
    <xf numFmtId="0" fontId="4" fillId="10" borderId="2" xfId="0" applyFont="1" applyFill="1" applyBorder="1"/>
    <xf numFmtId="0" fontId="4" fillId="11" borderId="2" xfId="0" applyFont="1" applyFill="1" applyBorder="1"/>
    <xf numFmtId="0" fontId="4" fillId="12" borderId="2" xfId="0" applyFont="1" applyFill="1" applyBorder="1"/>
    <xf numFmtId="165" fontId="13" fillId="0" borderId="0" xfId="0" applyNumberFormat="1" applyFont="1"/>
    <xf numFmtId="0" fontId="8" fillId="13" borderId="8" xfId="0" applyFont="1" applyFill="1" applyBorder="1" applyAlignment="1">
      <alignment vertical="center"/>
    </xf>
    <xf numFmtId="3" fontId="0" fillId="0" borderId="0" xfId="0" applyNumberFormat="1"/>
    <xf numFmtId="0" fontId="8" fillId="13" borderId="12" xfId="0" applyFont="1" applyFill="1" applyBorder="1" applyAlignment="1">
      <alignment vertical="center"/>
    </xf>
    <xf numFmtId="0" fontId="8" fillId="13" borderId="13" xfId="0" applyFont="1" applyFill="1" applyBorder="1" applyAlignment="1">
      <alignment vertical="center"/>
    </xf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  <xf numFmtId="0" fontId="11" fillId="0" borderId="11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80F-6689-4ADE-B1F2-DEFB665B2049}">
  <dimension ref="B2:N31"/>
  <sheetViews>
    <sheetView topLeftCell="A23" workbookViewId="0">
      <selection activeCell="E31" sqref="E31"/>
    </sheetView>
  </sheetViews>
  <sheetFormatPr defaultRowHeight="15" x14ac:dyDescent="0.25"/>
  <cols>
    <col min="2" max="2" width="25.85546875" customWidth="1"/>
    <col min="3" max="3" width="13.7109375" bestFit="1" customWidth="1"/>
    <col min="4" max="4" width="14.85546875" customWidth="1"/>
    <col min="7" max="7" width="11.42578125" bestFit="1" customWidth="1"/>
    <col min="11" max="11" width="13.85546875" bestFit="1" customWidth="1"/>
    <col min="12" max="12" width="24.140625" customWidth="1"/>
  </cols>
  <sheetData>
    <row r="2" spans="2:12" x14ac:dyDescent="0.25">
      <c r="B2" s="7" t="s">
        <v>88</v>
      </c>
      <c r="I2" s="8"/>
      <c r="J2" s="9"/>
      <c r="K2" s="9"/>
    </row>
    <row r="3" spans="2:12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  <c r="L3" s="12" t="s">
        <v>5</v>
      </c>
    </row>
    <row r="4" spans="2:12" x14ac:dyDescent="0.25">
      <c r="B4" s="20" t="s">
        <v>92</v>
      </c>
      <c r="C4" s="20"/>
      <c r="D4" s="20"/>
      <c r="E4" s="20"/>
      <c r="F4" s="20"/>
      <c r="G4" s="20"/>
      <c r="H4" s="20" t="s">
        <v>93</v>
      </c>
      <c r="I4" s="20" t="s">
        <v>93</v>
      </c>
      <c r="J4" s="20"/>
      <c r="K4" s="20"/>
      <c r="L4" s="20"/>
    </row>
    <row r="5" spans="2:12" x14ac:dyDescent="0.25">
      <c r="C5" t="s">
        <v>83</v>
      </c>
      <c r="D5" t="s">
        <v>91</v>
      </c>
      <c r="E5">
        <v>2020</v>
      </c>
      <c r="H5">
        <v>0.1</v>
      </c>
      <c r="I5">
        <f>H5</f>
        <v>0.1</v>
      </c>
      <c r="K5" t="s">
        <v>94</v>
      </c>
    </row>
    <row r="6" spans="2:12" x14ac:dyDescent="0.25">
      <c r="C6" t="s">
        <v>83</v>
      </c>
      <c r="D6" t="s">
        <v>91</v>
      </c>
      <c r="E6">
        <v>0</v>
      </c>
      <c r="H6">
        <v>5</v>
      </c>
      <c r="I6">
        <f>H6</f>
        <v>5</v>
      </c>
      <c r="K6" t="s">
        <v>94</v>
      </c>
    </row>
    <row r="7" spans="2:12" x14ac:dyDescent="0.25">
      <c r="C7" t="s">
        <v>83</v>
      </c>
      <c r="D7" s="28" t="s">
        <v>220</v>
      </c>
      <c r="E7">
        <v>2020</v>
      </c>
      <c r="H7">
        <v>3</v>
      </c>
      <c r="I7">
        <v>3</v>
      </c>
      <c r="L7" t="s">
        <v>221</v>
      </c>
    </row>
    <row r="8" spans="2:12" x14ac:dyDescent="0.25">
      <c r="C8" t="s">
        <v>83</v>
      </c>
      <c r="D8" s="28" t="s">
        <v>220</v>
      </c>
      <c r="E8">
        <v>0</v>
      </c>
      <c r="H8">
        <v>5</v>
      </c>
      <c r="I8">
        <v>5</v>
      </c>
      <c r="L8" t="s">
        <v>221</v>
      </c>
    </row>
    <row r="15" spans="2:12" x14ac:dyDescent="0.25">
      <c r="B15" s="7" t="s">
        <v>15</v>
      </c>
      <c r="I15" s="8"/>
      <c r="J15" s="9"/>
      <c r="K15" s="9"/>
    </row>
    <row r="16" spans="2:12" ht="15.75" thickBot="1" x14ac:dyDescent="0.3">
      <c r="B16" s="10" t="s">
        <v>12</v>
      </c>
      <c r="C16" s="10" t="s">
        <v>9</v>
      </c>
      <c r="D16" s="10" t="s">
        <v>8</v>
      </c>
      <c r="E16" s="10" t="s">
        <v>2</v>
      </c>
      <c r="F16" s="10" t="s">
        <v>13</v>
      </c>
      <c r="G16" s="10" t="s">
        <v>14</v>
      </c>
      <c r="H16" s="11" t="str">
        <f>IF(Regions!C$3&lt;&gt;"",Regions!C$3,"*")</f>
        <v>IE</v>
      </c>
      <c r="I16" s="11" t="str">
        <f>IF(Regions!D$3&lt;&gt;"",Regions!D$3,"*")</f>
        <v>National</v>
      </c>
      <c r="J16" s="12" t="s">
        <v>4</v>
      </c>
      <c r="K16" s="12" t="s">
        <v>3</v>
      </c>
    </row>
    <row r="17" spans="2:14" x14ac:dyDescent="0.25">
      <c r="B17" s="20" t="s">
        <v>92</v>
      </c>
      <c r="C17" s="20"/>
      <c r="D17" s="20"/>
      <c r="E17" s="20"/>
      <c r="F17" s="20"/>
      <c r="G17" s="20"/>
      <c r="H17" s="20"/>
      <c r="I17" s="20"/>
      <c r="J17" s="20"/>
      <c r="K17" s="20"/>
    </row>
    <row r="18" spans="2:14" x14ac:dyDescent="0.25">
      <c r="D18" t="s">
        <v>217</v>
      </c>
      <c r="H18">
        <v>2200</v>
      </c>
      <c r="I18">
        <v>2200</v>
      </c>
      <c r="K18" t="s">
        <v>218</v>
      </c>
    </row>
    <row r="19" spans="2:14" x14ac:dyDescent="0.25">
      <c r="D19" t="s">
        <v>217</v>
      </c>
      <c r="H19">
        <v>2200</v>
      </c>
      <c r="I19">
        <v>2200</v>
      </c>
      <c r="K19" t="s">
        <v>219</v>
      </c>
    </row>
    <row r="25" spans="2:14" x14ac:dyDescent="0.25">
      <c r="B25" s="29" t="str">
        <f>"~UC_Sets: R_E: " &amp; _xlfn.TEXTJOIN(",",TRUE,Regions!C3:D3)</f>
        <v>~UC_Sets: R_E: IE,National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2:14" x14ac:dyDescent="0.25">
      <c r="B26" s="29" t="s">
        <v>10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</row>
    <row r="27" spans="2:14" x14ac:dyDescent="0.25">
      <c r="B27" s="30"/>
      <c r="C27" s="30"/>
      <c r="D27" s="30"/>
      <c r="E27" s="30"/>
      <c r="F27" s="30"/>
      <c r="G27" s="30"/>
      <c r="H27" s="30"/>
      <c r="I27" s="30" t="s">
        <v>7</v>
      </c>
      <c r="J27" s="30"/>
      <c r="K27" s="30"/>
      <c r="L27" s="30"/>
      <c r="M27" s="30"/>
      <c r="N27" s="30"/>
    </row>
    <row r="28" spans="2:14" x14ac:dyDescent="0.25">
      <c r="B28" s="31" t="s">
        <v>0</v>
      </c>
      <c r="C28" s="32" t="s">
        <v>222</v>
      </c>
      <c r="D28" s="32" t="s">
        <v>4</v>
      </c>
      <c r="E28" s="32" t="s">
        <v>1</v>
      </c>
      <c r="F28" s="32" t="s">
        <v>6</v>
      </c>
      <c r="G28" s="32" t="s">
        <v>3</v>
      </c>
      <c r="H28" s="33" t="s">
        <v>2</v>
      </c>
      <c r="I28" s="33" t="s">
        <v>9</v>
      </c>
      <c r="J28" s="31" t="s">
        <v>99</v>
      </c>
      <c r="K28" s="31" t="s">
        <v>223</v>
      </c>
      <c r="L28" s="31" t="s">
        <v>224</v>
      </c>
      <c r="M28" s="31" t="s">
        <v>225</v>
      </c>
      <c r="N28" s="31" t="s">
        <v>11</v>
      </c>
    </row>
    <row r="29" spans="2:14" x14ac:dyDescent="0.25">
      <c r="B29" s="30" t="s">
        <v>228</v>
      </c>
      <c r="C29" s="30" t="s">
        <v>226</v>
      </c>
      <c r="D29" s="30"/>
      <c r="E29" s="30"/>
      <c r="F29" s="30"/>
      <c r="G29" s="30" t="s">
        <v>229</v>
      </c>
      <c r="H29" s="30">
        <v>2018</v>
      </c>
      <c r="I29" s="30" t="s">
        <v>214</v>
      </c>
      <c r="J29" s="30">
        <v>1.1000000000000001</v>
      </c>
      <c r="K29" s="30">
        <v>1</v>
      </c>
      <c r="L29" s="34">
        <v>-0.5</v>
      </c>
      <c r="M29" s="30">
        <v>5</v>
      </c>
      <c r="N29" s="30" t="s">
        <v>227</v>
      </c>
    </row>
    <row r="30" spans="2:14" x14ac:dyDescent="0.25">
      <c r="B30" s="30" t="s">
        <v>231</v>
      </c>
      <c r="C30" s="30" t="s">
        <v>226</v>
      </c>
      <c r="D30" s="30"/>
      <c r="E30" s="30"/>
      <c r="F30" s="30"/>
      <c r="G30" s="30" t="s">
        <v>232</v>
      </c>
      <c r="H30" s="30">
        <v>2018</v>
      </c>
      <c r="I30" s="30" t="s">
        <v>214</v>
      </c>
      <c r="J30" s="30">
        <v>1.1000000000000001</v>
      </c>
      <c r="K30" s="30">
        <v>1</v>
      </c>
      <c r="L30" s="34">
        <v>-0.5</v>
      </c>
      <c r="M30" s="30">
        <v>5</v>
      </c>
      <c r="N30" s="30" t="s">
        <v>230</v>
      </c>
    </row>
    <row r="31" spans="2:14" x14ac:dyDescent="0.25">
      <c r="B31" s="30" t="s">
        <v>234</v>
      </c>
      <c r="C31" s="30" t="s">
        <v>226</v>
      </c>
      <c r="D31" s="30"/>
      <c r="E31" s="30"/>
      <c r="F31" s="30"/>
      <c r="G31" s="30" t="s">
        <v>235</v>
      </c>
      <c r="H31" s="30">
        <v>2018</v>
      </c>
      <c r="I31" s="30" t="s">
        <v>214</v>
      </c>
      <c r="J31" s="30">
        <v>1.1000000000000001</v>
      </c>
      <c r="K31" s="30">
        <v>1</v>
      </c>
      <c r="L31" s="34">
        <v>-0.5</v>
      </c>
      <c r="M31" s="30">
        <v>5</v>
      </c>
      <c r="N31" s="30" t="s">
        <v>233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2"/>
  <sheetViews>
    <sheetView workbookViewId="0">
      <selection activeCell="Q15" sqref="Q15"/>
    </sheetView>
  </sheetViews>
  <sheetFormatPr defaultRowHeight="15" x14ac:dyDescent="0.25"/>
  <cols>
    <col min="4" max="4" width="10.8554687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2200</v>
      </c>
      <c r="G10">
        <f>F10</f>
        <v>2200</v>
      </c>
      <c r="I10" t="s">
        <v>95</v>
      </c>
    </row>
    <row r="11" spans="2:13" x14ac:dyDescent="0.25">
      <c r="D11" t="s">
        <v>79</v>
      </c>
      <c r="F11">
        <v>2030</v>
      </c>
      <c r="G11">
        <f>F11</f>
        <v>2030</v>
      </c>
      <c r="I11" t="s">
        <v>96</v>
      </c>
    </row>
    <row r="12" spans="2:13" x14ac:dyDescent="0.25">
      <c r="D12" t="s">
        <v>97</v>
      </c>
      <c r="F12">
        <v>5</v>
      </c>
      <c r="G12">
        <f>F12</f>
        <v>5</v>
      </c>
      <c r="I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selection activeCell="B2" sqref="B2:K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425781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0" width="8.42578125" bestFit="1" customWidth="1"/>
    <col min="11" max="11" width="10.85546875" bestFit="1" customWidth="1"/>
  </cols>
  <sheetData>
    <row r="1" spans="1:14" x14ac:dyDescent="0.25">
      <c r="A1" t="s">
        <v>18</v>
      </c>
    </row>
    <row r="2" spans="1:14" x14ac:dyDescent="0.25">
      <c r="B2" s="7" t="s">
        <v>15</v>
      </c>
      <c r="I2" s="8"/>
      <c r="J2" s="9"/>
      <c r="K2" s="9"/>
    </row>
    <row r="3" spans="1:14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0" t="s">
        <v>13</v>
      </c>
      <c r="G3" s="10" t="s">
        <v>14</v>
      </c>
      <c r="H3" s="11" t="str">
        <f>IF(Regions!C$3&lt;&gt;"",Regions!C$3,"*")</f>
        <v>IE</v>
      </c>
      <c r="I3" s="11" t="str">
        <f>IF(Regions!D$3&lt;&gt;"",Regions!D$3,"*")</f>
        <v>National</v>
      </c>
      <c r="J3" s="12" t="s">
        <v>4</v>
      </c>
      <c r="K3" s="12" t="s">
        <v>3</v>
      </c>
    </row>
    <row r="4" spans="1:14" x14ac:dyDescent="0.25">
      <c r="D4" t="s">
        <v>79</v>
      </c>
      <c r="H4">
        <v>2018</v>
      </c>
      <c r="I4">
        <v>2018</v>
      </c>
      <c r="K4" t="s">
        <v>80</v>
      </c>
      <c r="N4" s="19" t="s">
        <v>81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B3" sqref="B3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J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3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3" x14ac:dyDescent="0.25">
      <c r="I7">
        <v>0</v>
      </c>
      <c r="L7"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65"/>
  <sheetViews>
    <sheetView tabSelected="1" zoomScale="130" zoomScaleNormal="130" workbookViewId="0">
      <selection activeCell="D21" sqref="D21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7.5703125" bestFit="1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99</v>
      </c>
      <c r="K5" s="6" t="s">
        <v>17</v>
      </c>
      <c r="L5" s="4" t="s">
        <v>11</v>
      </c>
    </row>
    <row r="6" spans="1:12" x14ac:dyDescent="0.25">
      <c r="B6" t="s">
        <v>104</v>
      </c>
      <c r="D6" t="s">
        <v>98</v>
      </c>
      <c r="H6">
        <v>2019</v>
      </c>
      <c r="I6" t="s">
        <v>83</v>
      </c>
      <c r="J6">
        <v>-1</v>
      </c>
      <c r="K6">
        <v>0</v>
      </c>
      <c r="L6" t="s">
        <v>109</v>
      </c>
    </row>
    <row r="7" spans="1:12" x14ac:dyDescent="0.25">
      <c r="D7" t="s">
        <v>242</v>
      </c>
      <c r="H7">
        <v>2019</v>
      </c>
      <c r="J7">
        <v>-0.32600000000000001</v>
      </c>
    </row>
    <row r="8" spans="1:12" x14ac:dyDescent="0.25">
      <c r="D8" t="s">
        <v>101</v>
      </c>
      <c r="F8" t="s">
        <v>100</v>
      </c>
      <c r="H8">
        <v>2019</v>
      </c>
      <c r="J8">
        <v>1</v>
      </c>
    </row>
    <row r="9" spans="1:12" x14ac:dyDescent="0.25">
      <c r="H9">
        <v>0</v>
      </c>
      <c r="I9" t="s">
        <v>83</v>
      </c>
      <c r="K9">
        <v>5</v>
      </c>
    </row>
    <row r="10" spans="1:12" x14ac:dyDescent="0.25">
      <c r="B10" t="s">
        <v>103</v>
      </c>
      <c r="D10" t="s">
        <v>106</v>
      </c>
      <c r="H10">
        <v>2019</v>
      </c>
      <c r="I10" t="s">
        <v>83</v>
      </c>
      <c r="J10">
        <v>-1</v>
      </c>
      <c r="K10">
        <v>0</v>
      </c>
      <c r="L10" t="s">
        <v>110</v>
      </c>
    </row>
    <row r="11" spans="1:12" x14ac:dyDescent="0.25">
      <c r="D11" t="s">
        <v>243</v>
      </c>
      <c r="H11">
        <v>2019</v>
      </c>
      <c r="J11">
        <v>-0.13700000000000001</v>
      </c>
    </row>
    <row r="12" spans="1:12" x14ac:dyDescent="0.25">
      <c r="D12" t="s">
        <v>101</v>
      </c>
      <c r="F12" t="s">
        <v>107</v>
      </c>
      <c r="H12">
        <v>2019</v>
      </c>
      <c r="J12">
        <v>1</v>
      </c>
    </row>
    <row r="13" spans="1:12" x14ac:dyDescent="0.25">
      <c r="H13">
        <v>0</v>
      </c>
      <c r="K13">
        <v>5</v>
      </c>
    </row>
    <row r="14" spans="1:12" x14ac:dyDescent="0.25">
      <c r="B14" t="s">
        <v>102</v>
      </c>
      <c r="D14" t="s">
        <v>105</v>
      </c>
      <c r="H14">
        <v>2019</v>
      </c>
      <c r="I14" t="s">
        <v>83</v>
      </c>
      <c r="J14">
        <v>-1</v>
      </c>
      <c r="K14">
        <v>0</v>
      </c>
      <c r="L14" t="s">
        <v>111</v>
      </c>
    </row>
    <row r="15" spans="1:12" x14ac:dyDescent="0.25">
      <c r="D15" t="s">
        <v>244</v>
      </c>
      <c r="H15">
        <v>2019</v>
      </c>
      <c r="J15">
        <v>-0.16600000000000001</v>
      </c>
    </row>
    <row r="16" spans="1:12" x14ac:dyDescent="0.25">
      <c r="D16" t="s">
        <v>101</v>
      </c>
      <c r="F16" t="s">
        <v>108</v>
      </c>
      <c r="H16">
        <v>2019</v>
      </c>
      <c r="J16">
        <v>1</v>
      </c>
    </row>
    <row r="17" spans="2:19" ht="15.75" thickBot="1" x14ac:dyDescent="0.3">
      <c r="H17">
        <v>0</v>
      </c>
      <c r="I17" t="s">
        <v>83</v>
      </c>
      <c r="K17">
        <v>5</v>
      </c>
    </row>
    <row r="18" spans="2:19" ht="15.75" thickBot="1" x14ac:dyDescent="0.3">
      <c r="N18" s="44">
        <v>2018</v>
      </c>
      <c r="O18" s="45"/>
      <c r="P18" s="46"/>
      <c r="Q18" s="44">
        <v>2070</v>
      </c>
      <c r="R18" s="45"/>
      <c r="S18" s="46"/>
    </row>
    <row r="19" spans="2:19" x14ac:dyDescent="0.25">
      <c r="N19" s="37" t="s">
        <v>236</v>
      </c>
      <c r="O19" s="35" t="s">
        <v>237</v>
      </c>
      <c r="P19" s="38" t="s">
        <v>238</v>
      </c>
      <c r="Q19" s="37" t="s">
        <v>236</v>
      </c>
      <c r="R19" s="35" t="s">
        <v>237</v>
      </c>
      <c r="S19" s="38" t="s">
        <v>238</v>
      </c>
    </row>
    <row r="20" spans="2:19" x14ac:dyDescent="0.25">
      <c r="L20" t="s">
        <v>239</v>
      </c>
      <c r="N20" s="36">
        <v>92323.794764485472</v>
      </c>
      <c r="O20" s="36">
        <v>103369.76677783766</v>
      </c>
      <c r="P20" s="36">
        <v>50844.518002144141</v>
      </c>
      <c r="Q20" s="39">
        <f>N20*0.8333</f>
        <v>76933.418177245752</v>
      </c>
      <c r="R20" s="36">
        <f t="shared" ref="R20:S22" si="0">O20*0.8333</f>
        <v>86138.026655972135</v>
      </c>
      <c r="S20" s="40">
        <f t="shared" si="0"/>
        <v>42368.736851186717</v>
      </c>
    </row>
    <row r="21" spans="2:19" x14ac:dyDescent="0.25">
      <c r="L21" t="s">
        <v>240</v>
      </c>
      <c r="N21" s="36">
        <v>282151.52747564798</v>
      </c>
      <c r="O21" s="36">
        <v>251318.93361374349</v>
      </c>
      <c r="P21" s="36">
        <v>58904.8034364337</v>
      </c>
      <c r="Q21" s="39">
        <f t="shared" ref="Q21:Q22" si="1">N21*0.8333</f>
        <v>235116.86784545748</v>
      </c>
      <c r="R21" s="36">
        <f t="shared" si="0"/>
        <v>209424.06738033245</v>
      </c>
      <c r="S21" s="40">
        <f t="shared" si="0"/>
        <v>49085.372703580208</v>
      </c>
    </row>
    <row r="22" spans="2:19" ht="15.75" thickBot="1" x14ac:dyDescent="0.3">
      <c r="L22" t="s">
        <v>241</v>
      </c>
      <c r="N22" s="36">
        <v>391876.39875986642</v>
      </c>
      <c r="O22" s="36">
        <v>369741.02860841871</v>
      </c>
      <c r="P22" s="36">
        <v>97049.563561422125</v>
      </c>
      <c r="Q22" s="41">
        <f t="shared" si="1"/>
        <v>326550.6030865967</v>
      </c>
      <c r="R22" s="42">
        <f t="shared" si="0"/>
        <v>308105.19913939532</v>
      </c>
      <c r="S22" s="43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214</v>
      </c>
      <c r="D25" t="s">
        <v>116</v>
      </c>
      <c r="H25">
        <v>5</v>
      </c>
      <c r="I25">
        <v>5</v>
      </c>
      <c r="J25" t="s">
        <v>115</v>
      </c>
      <c r="K25" t="s">
        <v>114</v>
      </c>
      <c r="M25" s="26">
        <v>0.5</v>
      </c>
    </row>
    <row r="26" spans="2:19" x14ac:dyDescent="0.25">
      <c r="C26" t="s">
        <v>214</v>
      </c>
      <c r="D26" t="s">
        <v>116</v>
      </c>
      <c r="H26" s="27">
        <f>RSDAFC!L2*$M$25</f>
        <v>1.2406827591965401E-2</v>
      </c>
      <c r="I26" s="27">
        <f>RSDAFC!M2*$M$25</f>
        <v>1.2406827591965401E-2</v>
      </c>
      <c r="K26" t="str">
        <f>RSDAFC!C2</f>
        <v>R-HC_Apt_ELC_HPN1</v>
      </c>
    </row>
    <row r="27" spans="2:19" x14ac:dyDescent="0.25">
      <c r="C27" t="s">
        <v>214</v>
      </c>
      <c r="D27" t="s">
        <v>116</v>
      </c>
      <c r="H27" s="27">
        <f>RSDAFC!L3*$M$25</f>
        <v>1.2406827591965401E-2</v>
      </c>
      <c r="I27" s="27">
        <f>RSDAFC!M3*$M$25</f>
        <v>1.2406827591965401E-2</v>
      </c>
      <c r="K27" t="str">
        <f>RSDAFC!C3</f>
        <v>R-HC_Apt_ELC_HPN1</v>
      </c>
    </row>
    <row r="28" spans="2:19" x14ac:dyDescent="0.25">
      <c r="C28" t="s">
        <v>214</v>
      </c>
      <c r="D28" t="s">
        <v>116</v>
      </c>
      <c r="H28" s="27">
        <f>RSDAFC!L4*$M$25</f>
        <v>1.2406827591965401E-2</v>
      </c>
      <c r="I28" s="27">
        <f>RSDAFC!M4*$M$25</f>
        <v>1.2406827591965401E-2</v>
      </c>
      <c r="K28" t="str">
        <f>RSDAFC!C4</f>
        <v>R-HC_Apt_ELC_HPN2</v>
      </c>
    </row>
    <row r="29" spans="2:19" x14ac:dyDescent="0.25">
      <c r="C29" t="s">
        <v>214</v>
      </c>
      <c r="D29" t="s">
        <v>116</v>
      </c>
      <c r="H29" s="27">
        <f>RSDAFC!L5*$M$25</f>
        <v>1.2406827591965401E-2</v>
      </c>
      <c r="I29" s="27">
        <f>RSDAFC!M5*$M$25</f>
        <v>1.2406827591965401E-2</v>
      </c>
      <c r="K29" t="str">
        <f>RSDAFC!C5</f>
        <v>R-HC_Apt_ELC_HPN2</v>
      </c>
    </row>
    <row r="30" spans="2:19" x14ac:dyDescent="0.25">
      <c r="C30" t="s">
        <v>214</v>
      </c>
      <c r="D30" t="s">
        <v>116</v>
      </c>
      <c r="H30" s="27">
        <f>RSDAFC!L6*$M$25</f>
        <v>8.6842891028111498E-3</v>
      </c>
      <c r="I30" s="27">
        <f>RSDAFC!M6*$M$25</f>
        <v>8.6842891028111498E-3</v>
      </c>
      <c r="K30" t="str">
        <f>RSDAFC!C6</f>
        <v>R-HC_Att_ELC_HPN1</v>
      </c>
    </row>
    <row r="31" spans="2:19" x14ac:dyDescent="0.25">
      <c r="C31" t="s">
        <v>214</v>
      </c>
      <c r="D31" t="s">
        <v>116</v>
      </c>
      <c r="H31" s="27">
        <f>RSDAFC!L7*$M$25</f>
        <v>8.6842891028111498E-3</v>
      </c>
      <c r="I31" s="27">
        <f>RSDAFC!M7*$M$25</f>
        <v>8.6842891028111498E-3</v>
      </c>
      <c r="K31" t="str">
        <f>RSDAFC!C7</f>
        <v>R-HC_Att_ELC_HPN1</v>
      </c>
    </row>
    <row r="32" spans="2:19" x14ac:dyDescent="0.25">
      <c r="C32" t="s">
        <v>214</v>
      </c>
      <c r="D32" t="s">
        <v>116</v>
      </c>
      <c r="H32" s="27">
        <f>RSDAFC!L8*$M$25</f>
        <v>8.6842891028111498E-3</v>
      </c>
      <c r="I32" s="27">
        <f>RSDAFC!M8*$M$25</f>
        <v>8.6842891028111498E-3</v>
      </c>
      <c r="K32" t="str">
        <f>RSDAFC!C8</f>
        <v>R-HC_Att_ELC_HPN2</v>
      </c>
    </row>
    <row r="33" spans="3:11" x14ac:dyDescent="0.25">
      <c r="C33" t="s">
        <v>214</v>
      </c>
      <c r="D33" t="s">
        <v>116</v>
      </c>
      <c r="H33" s="27">
        <f>RSDAFC!L9*$M$25</f>
        <v>8.6842891028111498E-3</v>
      </c>
      <c r="I33" s="27">
        <f>RSDAFC!M9*$M$25</f>
        <v>8.6842891028111498E-3</v>
      </c>
      <c r="K33" t="str">
        <f>RSDAFC!C9</f>
        <v>R-HC_Att_ELC_HPN2</v>
      </c>
    </row>
    <row r="34" spans="3:11" x14ac:dyDescent="0.25">
      <c r="C34" t="s">
        <v>214</v>
      </c>
      <c r="D34" t="s">
        <v>116</v>
      </c>
      <c r="H34" s="27">
        <f>RSDAFC!L10*$M$25</f>
        <v>1.58935057836939E-2</v>
      </c>
      <c r="I34" s="27">
        <f>RSDAFC!M10*$M$25</f>
        <v>1.58935057836939E-2</v>
      </c>
      <c r="K34" t="str">
        <f>RSDAFC!C10</f>
        <v>R-HC_Det_ELC_HPN1</v>
      </c>
    </row>
    <row r="35" spans="3:11" x14ac:dyDescent="0.25">
      <c r="C35" t="s">
        <v>214</v>
      </c>
      <c r="D35" t="s">
        <v>116</v>
      </c>
      <c r="H35" s="27">
        <f>RSDAFC!L11*$M$25</f>
        <v>1.58935057836939E-2</v>
      </c>
      <c r="I35" s="27">
        <f>RSDAFC!M11*$M$25</f>
        <v>1.58935057836939E-2</v>
      </c>
      <c r="K35" t="str">
        <f>RSDAFC!C11</f>
        <v>R-HC_Det_ELC_HPN1</v>
      </c>
    </row>
    <row r="36" spans="3:11" x14ac:dyDescent="0.25">
      <c r="C36" t="s">
        <v>214</v>
      </c>
      <c r="D36" t="s">
        <v>116</v>
      </c>
      <c r="H36" s="27">
        <f>RSDAFC!L12*$M$25</f>
        <v>1.58935057836939E-2</v>
      </c>
      <c r="I36" s="27">
        <f>RSDAFC!M12*$M$25</f>
        <v>1.58935057836939E-2</v>
      </c>
      <c r="K36" t="str">
        <f>RSDAFC!C12</f>
        <v>R-HC_Det_ELC_HPN2</v>
      </c>
    </row>
    <row r="37" spans="3:11" x14ac:dyDescent="0.25">
      <c r="C37" t="s">
        <v>214</v>
      </c>
      <c r="D37" t="s">
        <v>116</v>
      </c>
      <c r="H37" s="27">
        <f>RSDAFC!L13*$M$25</f>
        <v>1.58935057836939E-2</v>
      </c>
      <c r="I37" s="27">
        <f>RSDAFC!M13*$M$25</f>
        <v>1.58935057836939E-2</v>
      </c>
      <c r="K37" t="str">
        <f>RSDAFC!C13</f>
        <v>R-HC_Det_ELC_HPN2</v>
      </c>
    </row>
    <row r="38" spans="3:11" x14ac:dyDescent="0.25">
      <c r="C38" t="s">
        <v>214</v>
      </c>
      <c r="D38" t="s">
        <v>116</v>
      </c>
      <c r="H38" s="27">
        <f>RSDAFC!L14*$M$25</f>
        <v>1.04804159170382E-2</v>
      </c>
      <c r="I38" s="27">
        <f>RSDAFC!M14*$M$25</f>
        <v>1.04804159170382E-2</v>
      </c>
      <c r="K38" t="str">
        <f>RSDAFC!C14</f>
        <v>R-SW_Apt_ELC_HPN1</v>
      </c>
    </row>
    <row r="39" spans="3:11" x14ac:dyDescent="0.25">
      <c r="C39" t="s">
        <v>214</v>
      </c>
      <c r="D39" t="s">
        <v>116</v>
      </c>
      <c r="H39" s="27">
        <f>RSDAFC!L15*$M$25</f>
        <v>1.04804159170382E-2</v>
      </c>
      <c r="I39" s="27">
        <f>RSDAFC!M15*$M$25</f>
        <v>1.04804159170382E-2</v>
      </c>
      <c r="K39" t="str">
        <f>RSDAFC!C15</f>
        <v>R-SW_Apt_ELC_HPN1</v>
      </c>
    </row>
    <row r="40" spans="3:11" x14ac:dyDescent="0.25">
      <c r="C40" t="s">
        <v>214</v>
      </c>
      <c r="D40" t="s">
        <v>116</v>
      </c>
      <c r="H40" s="27">
        <f>RSDAFC!L16*$M$25</f>
        <v>4.7397506033708351E-3</v>
      </c>
      <c r="I40" s="27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214</v>
      </c>
      <c r="D41" t="s">
        <v>116</v>
      </c>
      <c r="H41" s="27">
        <f>RSDAFC!L17*$M$25</f>
        <v>4.7397506033708351E-3</v>
      </c>
      <c r="I41" s="27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214</v>
      </c>
      <c r="D42" t="s">
        <v>116</v>
      </c>
      <c r="H42" s="27">
        <f>RSDAFC!L18*$M$25</f>
        <v>4.7397506033708351E-3</v>
      </c>
      <c r="I42" s="27">
        <f>RSDAFC!M18*$M$25</f>
        <v>4.7397506033708351E-3</v>
      </c>
      <c r="K42" t="str">
        <f>RSDAFC!C18</f>
        <v>R-SW_Apt_GAS_HPN1</v>
      </c>
    </row>
    <row r="43" spans="3:11" x14ac:dyDescent="0.25">
      <c r="C43" t="s">
        <v>214</v>
      </c>
      <c r="D43" t="s">
        <v>116</v>
      </c>
      <c r="H43" s="27">
        <f>RSDAFC!L19*$M$25</f>
        <v>4.7397506033708351E-3</v>
      </c>
      <c r="I43" s="27">
        <f>RSDAFC!M19*$M$25</f>
        <v>4.7397506033708351E-3</v>
      </c>
      <c r="K43" t="str">
        <f>RSDAFC!C19</f>
        <v>R-SW_Apt_GAS_HPN1</v>
      </c>
    </row>
    <row r="44" spans="3:11" x14ac:dyDescent="0.25">
      <c r="C44" t="s">
        <v>214</v>
      </c>
      <c r="D44" t="s">
        <v>116</v>
      </c>
      <c r="H44" s="27">
        <f>RSDAFC!L20*$M$25</f>
        <v>4.7397506033708351E-3</v>
      </c>
      <c r="I44" s="27">
        <f>RSDAFC!M20*$M$25</f>
        <v>4.7397506033708351E-3</v>
      </c>
      <c r="K44" t="str">
        <f>RSDAFC!C20</f>
        <v>R-SW_Apt_GAS_HPN2</v>
      </c>
    </row>
    <row r="45" spans="3:11" x14ac:dyDescent="0.25">
      <c r="C45" t="s">
        <v>214</v>
      </c>
      <c r="D45" t="s">
        <v>116</v>
      </c>
      <c r="H45" s="27">
        <f>RSDAFC!L21*$M$25</f>
        <v>4.7397506033708351E-3</v>
      </c>
      <c r="I45" s="27">
        <f>RSDAFC!M21*$M$25</f>
        <v>4.7397506033708351E-3</v>
      </c>
      <c r="K45" t="str">
        <f>RSDAFC!C21</f>
        <v>R-SW_Apt_GAS_HPN2</v>
      </c>
    </row>
    <row r="46" spans="3:11" x14ac:dyDescent="0.25">
      <c r="C46" t="s">
        <v>214</v>
      </c>
      <c r="D46" t="s">
        <v>116</v>
      </c>
      <c r="H46" s="27">
        <f>RSDAFC!L22*$M$25</f>
        <v>4.7397506033708351E-3</v>
      </c>
      <c r="I46" s="27">
        <f>RSDAFC!M22*$M$25</f>
        <v>4.7397506033708351E-3</v>
      </c>
      <c r="K46" t="str">
        <f>RSDAFC!C22</f>
        <v>R-SW_Apt_GAS_N1</v>
      </c>
    </row>
    <row r="47" spans="3:11" x14ac:dyDescent="0.25">
      <c r="C47" t="s">
        <v>214</v>
      </c>
      <c r="D47" t="s">
        <v>116</v>
      </c>
      <c r="H47" s="27">
        <f>RSDAFC!L23*$M$25</f>
        <v>4.7397506033708351E-3</v>
      </c>
      <c r="I47" s="27">
        <f>RSDAFC!M23*$M$25</f>
        <v>4.7397506033708351E-3</v>
      </c>
      <c r="K47" t="str">
        <f>RSDAFC!C23</f>
        <v>R-SW_Apt_GAS_N1</v>
      </c>
    </row>
    <row r="48" spans="3:11" x14ac:dyDescent="0.25">
      <c r="C48" t="s">
        <v>214</v>
      </c>
      <c r="D48" t="s">
        <v>116</v>
      </c>
      <c r="H48" s="27">
        <f>RSDAFC!L24*$M$25</f>
        <v>3.5434891836400251E-4</v>
      </c>
      <c r="I48" s="27">
        <f>RSDAFC!M24*$M$25</f>
        <v>3.5434891836400251E-4</v>
      </c>
      <c r="K48" t="str">
        <f>RSDAFC!C24</f>
        <v>R-SW_Apt_HET_N1</v>
      </c>
    </row>
    <row r="49" spans="3:11" x14ac:dyDescent="0.25">
      <c r="C49" t="s">
        <v>214</v>
      </c>
      <c r="D49" t="s">
        <v>116</v>
      </c>
      <c r="H49" s="27">
        <f>RSDAFC!L25*$M$25</f>
        <v>3.5434891836400251E-4</v>
      </c>
      <c r="I49" s="27">
        <f>RSDAFC!M25*$M$25</f>
        <v>3.5434891836400251E-4</v>
      </c>
      <c r="K49" t="str">
        <f>RSDAFC!C25</f>
        <v>R-SW_Apt_HET_N1</v>
      </c>
    </row>
    <row r="50" spans="3:11" x14ac:dyDescent="0.25">
      <c r="C50" t="s">
        <v>214</v>
      </c>
      <c r="D50" t="s">
        <v>116</v>
      </c>
      <c r="H50" s="27">
        <f>RSDAFC!L26*$M$25</f>
        <v>3.5434891836400251E-4</v>
      </c>
      <c r="I50" s="27">
        <f>RSDAFC!M26*$M$25</f>
        <v>3.5434891836400251E-4</v>
      </c>
      <c r="K50" t="str">
        <f>RSDAFC!C26</f>
        <v>R-SW_Apt_HET_N2</v>
      </c>
    </row>
    <row r="51" spans="3:11" x14ac:dyDescent="0.25">
      <c r="C51" t="s">
        <v>214</v>
      </c>
      <c r="D51" t="s">
        <v>116</v>
      </c>
      <c r="H51" s="27">
        <f>RSDAFC!L27*$M$25</f>
        <v>3.5434891836400251E-4</v>
      </c>
      <c r="I51" s="27">
        <f>RSDAFC!M27*$M$25</f>
        <v>3.5434891836400251E-4</v>
      </c>
      <c r="K51" t="str">
        <f>RSDAFC!C27</f>
        <v>R-SW_Apt_HET_N2</v>
      </c>
    </row>
    <row r="52" spans="3:11" x14ac:dyDescent="0.25">
      <c r="C52" t="s">
        <v>214</v>
      </c>
      <c r="D52" t="s">
        <v>116</v>
      </c>
      <c r="H52" s="27">
        <f>RSDAFC!L28*$M$25</f>
        <v>1.199300219050925E-2</v>
      </c>
      <c r="I52" s="27">
        <f>RSDAFC!M28*$M$25</f>
        <v>1.199300219050925E-2</v>
      </c>
      <c r="K52" t="str">
        <f>RSDAFC!C28</f>
        <v>R-SW_Apt_KER_N1</v>
      </c>
    </row>
    <row r="53" spans="3:11" x14ac:dyDescent="0.25">
      <c r="C53" t="s">
        <v>214</v>
      </c>
      <c r="D53" t="s">
        <v>116</v>
      </c>
      <c r="H53" s="27">
        <f>RSDAFC!L29*$M$25</f>
        <v>1.199300219050925E-2</v>
      </c>
      <c r="I53" s="27">
        <f>RSDAFC!M29*$M$25</f>
        <v>1.199300219050925E-2</v>
      </c>
      <c r="K53" t="str">
        <f>RSDAFC!C29</f>
        <v>R-SW_Apt_KER_N1</v>
      </c>
    </row>
    <row r="54" spans="3:11" x14ac:dyDescent="0.25">
      <c r="C54" t="s">
        <v>214</v>
      </c>
      <c r="D54" t="s">
        <v>116</v>
      </c>
      <c r="H54" s="27">
        <f>RSDAFC!L30*$M$25</f>
        <v>8.90395563099655E-3</v>
      </c>
      <c r="I54" s="27">
        <f>RSDAFC!M30*$M$25</f>
        <v>8.90395563099655E-3</v>
      </c>
      <c r="K54" t="str">
        <f>RSDAFC!C30</f>
        <v>R-SW_Apt_LPG_N1</v>
      </c>
    </row>
    <row r="55" spans="3:11" x14ac:dyDescent="0.25">
      <c r="C55" t="s">
        <v>214</v>
      </c>
      <c r="D55" t="s">
        <v>116</v>
      </c>
      <c r="H55" s="27">
        <f>RSDAFC!L31*$M$25</f>
        <v>8.90395563099655E-3</v>
      </c>
      <c r="I55" s="27">
        <f>RSDAFC!M31*$M$25</f>
        <v>8.90395563099655E-3</v>
      </c>
      <c r="K55" t="str">
        <f>RSDAFC!C31</f>
        <v>R-SW_Apt_LPG_N1</v>
      </c>
    </row>
    <row r="56" spans="3:11" x14ac:dyDescent="0.25">
      <c r="C56" t="s">
        <v>214</v>
      </c>
      <c r="D56" t="s">
        <v>116</v>
      </c>
      <c r="H56" s="27">
        <f>RSDAFC!L32*$M$25</f>
        <v>6.8519450639461001E-3</v>
      </c>
      <c r="I56" s="27">
        <f>RSDAFC!M32*$M$25</f>
        <v>6.8519450639461001E-3</v>
      </c>
      <c r="K56" t="str">
        <f>RSDAFC!C32</f>
        <v>R-SW_Apt_WOO_N1</v>
      </c>
    </row>
    <row r="57" spans="3:11" x14ac:dyDescent="0.25">
      <c r="C57" t="s">
        <v>214</v>
      </c>
      <c r="D57" t="s">
        <v>116</v>
      </c>
      <c r="H57" s="27">
        <f>RSDAFC!L33*$M$25</f>
        <v>6.8519450639461001E-3</v>
      </c>
      <c r="I57" s="27">
        <f>RSDAFC!M33*$M$25</f>
        <v>6.8519450639461001E-3</v>
      </c>
      <c r="K57" t="str">
        <f>RSDAFC!C33</f>
        <v>R-SW_Apt_WOO_N1</v>
      </c>
    </row>
    <row r="58" spans="3:11" x14ac:dyDescent="0.25">
      <c r="C58" t="s">
        <v>214</v>
      </c>
      <c r="D58" t="s">
        <v>116</v>
      </c>
      <c r="H58" s="27">
        <f>RSDAFC!L34*$M$25</f>
        <v>9.3952077625382002E-3</v>
      </c>
      <c r="I58" s="27">
        <f>RSDAFC!M34*$M$25</f>
        <v>9.3952077625382002E-3</v>
      </c>
      <c r="K58" t="str">
        <f>RSDAFC!C34</f>
        <v>R-SW_Att_ELC_HPN1</v>
      </c>
    </row>
    <row r="59" spans="3:11" x14ac:dyDescent="0.25">
      <c r="C59" t="s">
        <v>214</v>
      </c>
      <c r="D59" t="s">
        <v>116</v>
      </c>
      <c r="H59" s="27">
        <f>RSDAFC!L35*$M$25</f>
        <v>9.3952077625382002E-3</v>
      </c>
      <c r="I59" s="27">
        <f>RSDAFC!M35*$M$25</f>
        <v>9.3952077625382002E-3</v>
      </c>
      <c r="K59" t="str">
        <f>RSDAFC!C35</f>
        <v>R-SW_Att_ELC_HPN1</v>
      </c>
    </row>
    <row r="60" spans="3:11" x14ac:dyDescent="0.25">
      <c r="C60" t="s">
        <v>214</v>
      </c>
      <c r="D60" t="s">
        <v>116</v>
      </c>
      <c r="H60" s="27">
        <f>RSDAFC!L36*$M$25</f>
        <v>9.3952077625382002E-3</v>
      </c>
      <c r="I60" s="27">
        <f>RSDAFC!M36*$M$25</f>
        <v>9.3952077625382002E-3</v>
      </c>
      <c r="K60" t="str">
        <f>RSDAFC!C36</f>
        <v>R-SW_Att_ELC_HPN2</v>
      </c>
    </row>
    <row r="61" spans="3:11" x14ac:dyDescent="0.25">
      <c r="C61" t="s">
        <v>214</v>
      </c>
      <c r="D61" t="s">
        <v>116</v>
      </c>
      <c r="H61" s="27">
        <f>RSDAFC!L37*$M$25</f>
        <v>9.3952077625382002E-3</v>
      </c>
      <c r="I61" s="27">
        <f>RSDAFC!M37*$M$25</f>
        <v>9.3952077625382002E-3</v>
      </c>
      <c r="K61" t="str">
        <f>RSDAFC!C37</f>
        <v>R-SW_Att_ELC_HPN2</v>
      </c>
    </row>
    <row r="62" spans="3:11" x14ac:dyDescent="0.25">
      <c r="C62" t="s">
        <v>214</v>
      </c>
      <c r="D62" t="s">
        <v>116</v>
      </c>
      <c r="H62" s="27">
        <f>RSDAFC!L38*$M$25</f>
        <v>7.8256501810713003E-3</v>
      </c>
      <c r="I62" s="27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214</v>
      </c>
      <c r="D63" t="s">
        <v>116</v>
      </c>
      <c r="H63" s="27">
        <f>RSDAFC!L39*$M$25</f>
        <v>7.8256501810713003E-3</v>
      </c>
      <c r="I63" s="27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214</v>
      </c>
      <c r="D64" t="s">
        <v>116</v>
      </c>
      <c r="H64" s="27">
        <f>RSDAFC!L40*$M$25</f>
        <v>7.8256501810713003E-3</v>
      </c>
      <c r="I64" s="27">
        <f>RSDAFC!M40*$M$25</f>
        <v>7.8256501810713003E-3</v>
      </c>
      <c r="K64" t="str">
        <f>RSDAFC!C40</f>
        <v>R-SW_Att_GAS_HPN1</v>
      </c>
    </row>
    <row r="65" spans="3:11" x14ac:dyDescent="0.25">
      <c r="C65" t="s">
        <v>214</v>
      </c>
      <c r="D65" t="s">
        <v>116</v>
      </c>
      <c r="H65" s="27">
        <f>RSDAFC!L41*$M$25</f>
        <v>7.8256501810713003E-3</v>
      </c>
      <c r="I65" s="27">
        <f>RSDAFC!M41*$M$25</f>
        <v>7.8256501810713003E-3</v>
      </c>
      <c r="K65" t="str">
        <f>RSDAFC!C41</f>
        <v>R-SW_Att_GAS_HPN1</v>
      </c>
    </row>
    <row r="66" spans="3:11" x14ac:dyDescent="0.25">
      <c r="C66" t="s">
        <v>214</v>
      </c>
      <c r="D66" t="s">
        <v>116</v>
      </c>
      <c r="H66" s="27">
        <f>RSDAFC!L42*$M$25</f>
        <v>7.8256501810713003E-3</v>
      </c>
      <c r="I66" s="27">
        <f>RSDAFC!M42*$M$25</f>
        <v>7.8256501810713003E-3</v>
      </c>
      <c r="K66" t="str">
        <f>RSDAFC!C42</f>
        <v>R-SW_Att_GAS_HPN2</v>
      </c>
    </row>
    <row r="67" spans="3:11" x14ac:dyDescent="0.25">
      <c r="C67" t="s">
        <v>214</v>
      </c>
      <c r="D67" t="s">
        <v>116</v>
      </c>
      <c r="H67" s="27">
        <f>RSDAFC!L43*$M$25</f>
        <v>7.8256501810713003E-3</v>
      </c>
      <c r="I67" s="27">
        <f>RSDAFC!M43*$M$25</f>
        <v>7.8256501810713003E-3</v>
      </c>
      <c r="K67" t="str">
        <f>RSDAFC!C43</f>
        <v>R-SW_Att_GAS_HPN2</v>
      </c>
    </row>
    <row r="68" spans="3:11" x14ac:dyDescent="0.25">
      <c r="C68" t="s">
        <v>214</v>
      </c>
      <c r="D68" t="s">
        <v>116</v>
      </c>
      <c r="H68" s="27">
        <f>RSDAFC!L44*$M$25</f>
        <v>7.8256501810713003E-3</v>
      </c>
      <c r="I68" s="27">
        <f>RSDAFC!M44*$M$25</f>
        <v>7.8256501810713003E-3</v>
      </c>
      <c r="K68" t="str">
        <f>RSDAFC!C44</f>
        <v>R-SW_Att_GAS_N1</v>
      </c>
    </row>
    <row r="69" spans="3:11" x14ac:dyDescent="0.25">
      <c r="C69" t="s">
        <v>214</v>
      </c>
      <c r="D69" t="s">
        <v>116</v>
      </c>
      <c r="H69" s="27">
        <f>RSDAFC!L45*$M$25</f>
        <v>7.8256501810713003E-3</v>
      </c>
      <c r="I69" s="27">
        <f>RSDAFC!M45*$M$25</f>
        <v>7.8256501810713003E-3</v>
      </c>
      <c r="K69" t="str">
        <f>RSDAFC!C45</f>
        <v>R-SW_Att_GAS_N1</v>
      </c>
    </row>
    <row r="70" spans="3:11" x14ac:dyDescent="0.25">
      <c r="C70" t="s">
        <v>214</v>
      </c>
      <c r="D70" t="s">
        <v>116</v>
      </c>
      <c r="H70" s="27">
        <f>RSDAFC!L46*$M$25</f>
        <v>7.8256501810713003E-3</v>
      </c>
      <c r="I70" s="27">
        <f>RSDAFC!M46*$M$25</f>
        <v>7.8256501810713003E-3</v>
      </c>
      <c r="K70" t="str">
        <f>RSDAFC!C46</f>
        <v>R-SW_Att_GAS_N2</v>
      </c>
    </row>
    <row r="71" spans="3:11" x14ac:dyDescent="0.25">
      <c r="C71" t="s">
        <v>214</v>
      </c>
      <c r="D71" t="s">
        <v>116</v>
      </c>
      <c r="H71" s="27">
        <f>RSDAFC!L47*$M$25</f>
        <v>7.8256501810713003E-3</v>
      </c>
      <c r="I71" s="27">
        <f>RSDAFC!M47*$M$25</f>
        <v>7.8256501810713003E-3</v>
      </c>
      <c r="K71" t="str">
        <f>RSDAFC!C47</f>
        <v>R-SW_Att_GAS_N2</v>
      </c>
    </row>
    <row r="72" spans="3:11" x14ac:dyDescent="0.25">
      <c r="C72" t="s">
        <v>214</v>
      </c>
      <c r="D72" t="s">
        <v>116</v>
      </c>
      <c r="H72" s="27">
        <f>RSDAFC!L48*$M$25</f>
        <v>7.8256501810713003E-3</v>
      </c>
      <c r="I72" s="27">
        <f>RSDAFC!M48*$M$25</f>
        <v>7.8256501810713003E-3</v>
      </c>
      <c r="K72" t="str">
        <f>RSDAFC!C48</f>
        <v>R-SW_Att_GAS_N3</v>
      </c>
    </row>
    <row r="73" spans="3:11" x14ac:dyDescent="0.25">
      <c r="C73" t="s">
        <v>214</v>
      </c>
      <c r="D73" t="s">
        <v>116</v>
      </c>
      <c r="H73" s="27">
        <f>RSDAFC!L49*$M$25</f>
        <v>7.8256501810713003E-3</v>
      </c>
      <c r="I73" s="27">
        <f>RSDAFC!M49*$M$25</f>
        <v>7.8256501810713003E-3</v>
      </c>
      <c r="K73" t="str">
        <f>RSDAFC!C49</f>
        <v>R-SW_Att_GAS_N3</v>
      </c>
    </row>
    <row r="74" spans="3:11" x14ac:dyDescent="0.25">
      <c r="C74" t="s">
        <v>214</v>
      </c>
      <c r="D74" t="s">
        <v>116</v>
      </c>
      <c r="H74" s="27">
        <f>RSDAFC!L50*$M$25</f>
        <v>3.7989460522007048E-3</v>
      </c>
      <c r="I74" s="27">
        <f>RSDAFC!M50*$M$25</f>
        <v>3.7989460522007048E-3</v>
      </c>
      <c r="K74" t="str">
        <f>RSDAFC!C50</f>
        <v>R-SW_Att_HET_N1</v>
      </c>
    </row>
    <row r="75" spans="3:11" x14ac:dyDescent="0.25">
      <c r="C75" t="s">
        <v>214</v>
      </c>
      <c r="D75" t="s">
        <v>116</v>
      </c>
      <c r="H75" s="27">
        <f>RSDAFC!L51*$M$25</f>
        <v>3.7989460522007048E-3</v>
      </c>
      <c r="I75" s="27">
        <f>RSDAFC!M51*$M$25</f>
        <v>3.7989460522007048E-3</v>
      </c>
      <c r="K75" t="str">
        <f>RSDAFC!C51</f>
        <v>R-SW_Att_HET_N1</v>
      </c>
    </row>
    <row r="76" spans="3:11" x14ac:dyDescent="0.25">
      <c r="C76" t="s">
        <v>214</v>
      </c>
      <c r="D76" t="s">
        <v>116</v>
      </c>
      <c r="H76" s="27">
        <f>RSDAFC!L52*$M$25</f>
        <v>3.7989460522007048E-3</v>
      </c>
      <c r="I76" s="27">
        <f>RSDAFC!M52*$M$25</f>
        <v>3.7989460522007048E-3</v>
      </c>
      <c r="K76" t="str">
        <f>RSDAFC!C52</f>
        <v>R-SW_Att_HET_N2</v>
      </c>
    </row>
    <row r="77" spans="3:11" x14ac:dyDescent="0.25">
      <c r="C77" t="s">
        <v>214</v>
      </c>
      <c r="D77" t="s">
        <v>116</v>
      </c>
      <c r="H77" s="27">
        <f>RSDAFC!L53*$M$25</f>
        <v>3.7989460522007048E-3</v>
      </c>
      <c r="I77" s="27">
        <f>RSDAFC!M53*$M$25</f>
        <v>3.7989460522007048E-3</v>
      </c>
      <c r="K77" t="str">
        <f>RSDAFC!C53</f>
        <v>R-SW_Att_HET_N2</v>
      </c>
    </row>
    <row r="78" spans="3:11" x14ac:dyDescent="0.25">
      <c r="C78" t="s">
        <v>214</v>
      </c>
      <c r="D78" t="s">
        <v>116</v>
      </c>
      <c r="H78" s="27">
        <f>RSDAFC!L54*$M$25</f>
        <v>9.8399724094370006E-3</v>
      </c>
      <c r="I78" s="27">
        <f>RSDAFC!M54*$M$25</f>
        <v>9.8399724094370006E-3</v>
      </c>
      <c r="K78" t="str">
        <f>RSDAFC!C54</f>
        <v>R-SW_Att_KER_N1</v>
      </c>
    </row>
    <row r="79" spans="3:11" x14ac:dyDescent="0.25">
      <c r="C79" t="s">
        <v>214</v>
      </c>
      <c r="D79" t="s">
        <v>116</v>
      </c>
      <c r="H79" s="27">
        <f>RSDAFC!L55*$M$25</f>
        <v>9.8399724094370006E-3</v>
      </c>
      <c r="I79" s="27">
        <f>RSDAFC!M55*$M$25</f>
        <v>9.8399724094370006E-3</v>
      </c>
      <c r="K79" t="str">
        <f>RSDAFC!C55</f>
        <v>R-SW_Att_KER_N1</v>
      </c>
    </row>
    <row r="80" spans="3:11" x14ac:dyDescent="0.25">
      <c r="C80" t="s">
        <v>214</v>
      </c>
      <c r="D80" t="s">
        <v>116</v>
      </c>
      <c r="H80" s="27">
        <f>RSDAFC!L56*$M$25</f>
        <v>9.8399724094370006E-3</v>
      </c>
      <c r="I80" s="27">
        <f>RSDAFC!M56*$M$25</f>
        <v>9.8399724094370006E-3</v>
      </c>
      <c r="K80" t="str">
        <f>RSDAFC!C56</f>
        <v>R-SW_Att_KER_N2</v>
      </c>
    </row>
    <row r="81" spans="3:11" x14ac:dyDescent="0.25">
      <c r="C81" t="s">
        <v>214</v>
      </c>
      <c r="D81" t="s">
        <v>116</v>
      </c>
      <c r="H81" s="27">
        <f>RSDAFC!L57*$M$25</f>
        <v>9.8399724094370006E-3</v>
      </c>
      <c r="I81" s="27">
        <f>RSDAFC!M57*$M$25</f>
        <v>9.8399724094370006E-3</v>
      </c>
      <c r="K81" t="str">
        <f>RSDAFC!C57</f>
        <v>R-SW_Att_KER_N2</v>
      </c>
    </row>
    <row r="82" spans="3:11" x14ac:dyDescent="0.25">
      <c r="C82" t="s">
        <v>214</v>
      </c>
      <c r="D82" t="s">
        <v>116</v>
      </c>
      <c r="H82" s="27">
        <f>RSDAFC!L58*$M$25</f>
        <v>9.8399724094370006E-3</v>
      </c>
      <c r="I82" s="27">
        <f>RSDAFC!M58*$M$25</f>
        <v>9.8399724094370006E-3</v>
      </c>
      <c r="K82" t="str">
        <f>RSDAFC!C58</f>
        <v>R-SW_Att_KER_N3</v>
      </c>
    </row>
    <row r="83" spans="3:11" x14ac:dyDescent="0.25">
      <c r="C83" t="s">
        <v>214</v>
      </c>
      <c r="D83" t="s">
        <v>116</v>
      </c>
      <c r="H83" s="27">
        <f>RSDAFC!L59*$M$25</f>
        <v>9.8399724094370006E-3</v>
      </c>
      <c r="I83" s="27">
        <f>RSDAFC!M59*$M$25</f>
        <v>9.8399724094370006E-3</v>
      </c>
      <c r="K83" t="str">
        <f>RSDAFC!C59</f>
        <v>R-SW_Att_KER_N3</v>
      </c>
    </row>
    <row r="84" spans="3:11" x14ac:dyDescent="0.25">
      <c r="C84" t="s">
        <v>214</v>
      </c>
      <c r="D84" t="s">
        <v>116</v>
      </c>
      <c r="H84" s="27">
        <f>RSDAFC!L60*$M$25</f>
        <v>1.1698585866472801E-2</v>
      </c>
      <c r="I84" s="27">
        <f>RSDAFC!M60*$M$25</f>
        <v>1.1698585866472801E-2</v>
      </c>
      <c r="K84" t="str">
        <f>RSDAFC!C60</f>
        <v>R-SW_Att_LPG_N1</v>
      </c>
    </row>
    <row r="85" spans="3:11" x14ac:dyDescent="0.25">
      <c r="C85" t="s">
        <v>214</v>
      </c>
      <c r="D85" t="s">
        <v>116</v>
      </c>
      <c r="H85" s="27">
        <f>RSDAFC!L61*$M$25</f>
        <v>1.1698585866472801E-2</v>
      </c>
      <c r="I85" s="27">
        <f>RSDAFC!M61*$M$25</f>
        <v>1.1698585866472801E-2</v>
      </c>
      <c r="K85" t="str">
        <f>RSDAFC!C61</f>
        <v>R-SW_Att_LPG_N1</v>
      </c>
    </row>
    <row r="86" spans="3:11" x14ac:dyDescent="0.25">
      <c r="C86" t="s">
        <v>214</v>
      </c>
      <c r="D86" t="s">
        <v>116</v>
      </c>
      <c r="H86" s="27">
        <f>RSDAFC!L62*$M$25</f>
        <v>2.14779508723714E-2</v>
      </c>
      <c r="I86" s="27">
        <f>RSDAFC!M62*$M$25</f>
        <v>2.14779508723714E-2</v>
      </c>
      <c r="K86" t="str">
        <f>RSDAFC!C62</f>
        <v>R-SW_Att_WOO_N1</v>
      </c>
    </row>
    <row r="87" spans="3:11" x14ac:dyDescent="0.25">
      <c r="C87" t="s">
        <v>214</v>
      </c>
      <c r="D87" t="s">
        <v>116</v>
      </c>
      <c r="H87" s="27">
        <f>RSDAFC!L63*$M$25</f>
        <v>2.14779508723714E-2</v>
      </c>
      <c r="I87" s="27">
        <f>RSDAFC!M63*$M$25</f>
        <v>2.14779508723714E-2</v>
      </c>
      <c r="K87" t="str">
        <f>RSDAFC!C63</f>
        <v>R-SW_Att_WOO_N1</v>
      </c>
    </row>
    <row r="88" spans="3:11" x14ac:dyDescent="0.25">
      <c r="C88" t="s">
        <v>214</v>
      </c>
      <c r="D88" t="s">
        <v>116</v>
      </c>
      <c r="H88" s="27">
        <f>RSDAFC!L64*$M$25</f>
        <v>1.3735723758749249E-2</v>
      </c>
      <c r="I88" s="27">
        <f>RSDAFC!M64*$M$25</f>
        <v>1.3735723758749249E-2</v>
      </c>
      <c r="K88" t="str">
        <f>RSDAFC!C64</f>
        <v>R-SW_Det_ELC_HPN1</v>
      </c>
    </row>
    <row r="89" spans="3:11" x14ac:dyDescent="0.25">
      <c r="C89" t="s">
        <v>214</v>
      </c>
      <c r="D89" t="s">
        <v>116</v>
      </c>
      <c r="H89" s="27">
        <f>RSDAFC!L65*$M$25</f>
        <v>1.3735723758749249E-2</v>
      </c>
      <c r="I89" s="27">
        <f>RSDAFC!M65*$M$25</f>
        <v>1.3735723758749249E-2</v>
      </c>
      <c r="K89" t="str">
        <f>RSDAFC!C65</f>
        <v>R-SW_Det_ELC_HPN1</v>
      </c>
    </row>
    <row r="90" spans="3:11" x14ac:dyDescent="0.25">
      <c r="C90" t="s">
        <v>214</v>
      </c>
      <c r="D90" t="s">
        <v>116</v>
      </c>
      <c r="H90" s="27">
        <f>RSDAFC!L66*$M$25</f>
        <v>1.3735723758749249E-2</v>
      </c>
      <c r="I90" s="27">
        <f>RSDAFC!M66*$M$25</f>
        <v>1.3735723758749249E-2</v>
      </c>
      <c r="K90" t="str">
        <f>RSDAFC!C66</f>
        <v>R-SW_Det_ELC_HPN2</v>
      </c>
    </row>
    <row r="91" spans="3:11" x14ac:dyDescent="0.25">
      <c r="C91" t="s">
        <v>214</v>
      </c>
      <c r="D91" t="s">
        <v>116</v>
      </c>
      <c r="H91" s="27">
        <f>RSDAFC!L67*$M$25</f>
        <v>1.3735723758749249E-2</v>
      </c>
      <c r="I91" s="27">
        <f>RSDAFC!M67*$M$25</f>
        <v>1.3735723758749249E-2</v>
      </c>
      <c r="K91" t="str">
        <f>RSDAFC!C67</f>
        <v>R-SW_Det_ELC_HPN2</v>
      </c>
    </row>
    <row r="92" spans="3:11" x14ac:dyDescent="0.25">
      <c r="C92" t="s">
        <v>214</v>
      </c>
      <c r="D92" t="s">
        <v>116</v>
      </c>
      <c r="H92" s="27">
        <f>RSDAFC!L68*$M$25</f>
        <v>1.222361012943445E-2</v>
      </c>
      <c r="I92" s="27">
        <f>RSDAFC!M68*$M$25</f>
        <v>1.222361012943445E-2</v>
      </c>
      <c r="K92" t="str">
        <f>RSDAFC!C68</f>
        <v>R-SW_Det_GAS_HHPN1</v>
      </c>
    </row>
    <row r="93" spans="3:11" x14ac:dyDescent="0.25">
      <c r="C93" t="s">
        <v>214</v>
      </c>
      <c r="D93" t="s">
        <v>116</v>
      </c>
      <c r="H93" s="27">
        <f>RSDAFC!L69*$M$25</f>
        <v>1.222361012943445E-2</v>
      </c>
      <c r="I93" s="27">
        <f>RSDAFC!M69*$M$25</f>
        <v>1.222361012943445E-2</v>
      </c>
      <c r="K93" t="str">
        <f>RSDAFC!C69</f>
        <v>R-SW_Det_GAS_HHPN1</v>
      </c>
    </row>
    <row r="94" spans="3:11" x14ac:dyDescent="0.25">
      <c r="C94" t="s">
        <v>214</v>
      </c>
      <c r="D94" t="s">
        <v>116</v>
      </c>
      <c r="H94" s="27">
        <f>RSDAFC!L70*$M$25</f>
        <v>1.222361012943445E-2</v>
      </c>
      <c r="I94" s="27">
        <f>RSDAFC!M70*$M$25</f>
        <v>1.222361012943445E-2</v>
      </c>
      <c r="K94" t="str">
        <f>RSDAFC!C70</f>
        <v>R-SW_Det_GAS_HPN1</v>
      </c>
    </row>
    <row r="95" spans="3:11" x14ac:dyDescent="0.25">
      <c r="C95" t="s">
        <v>214</v>
      </c>
      <c r="D95" t="s">
        <v>116</v>
      </c>
      <c r="H95" s="27">
        <f>RSDAFC!L71*$M$25</f>
        <v>1.222361012943445E-2</v>
      </c>
      <c r="I95" s="27">
        <f>RSDAFC!M71*$M$25</f>
        <v>1.222361012943445E-2</v>
      </c>
      <c r="K95" t="str">
        <f>RSDAFC!C71</f>
        <v>R-SW_Det_GAS_HPN1</v>
      </c>
    </row>
    <row r="96" spans="3:11" x14ac:dyDescent="0.25">
      <c r="C96" t="s">
        <v>214</v>
      </c>
      <c r="D96" t="s">
        <v>116</v>
      </c>
      <c r="H96" s="27">
        <f>RSDAFC!L72*$M$25</f>
        <v>1.222361012943445E-2</v>
      </c>
      <c r="I96" s="27">
        <f>RSDAFC!M72*$M$25</f>
        <v>1.222361012943445E-2</v>
      </c>
      <c r="K96" t="str">
        <f>RSDAFC!C72</f>
        <v>R-SW_Det_GAS_HPN2</v>
      </c>
    </row>
    <row r="97" spans="3:11" x14ac:dyDescent="0.25">
      <c r="C97" t="s">
        <v>214</v>
      </c>
      <c r="D97" t="s">
        <v>116</v>
      </c>
      <c r="H97" s="27">
        <f>RSDAFC!L73*$M$25</f>
        <v>1.222361012943445E-2</v>
      </c>
      <c r="I97" s="27">
        <f>RSDAFC!M73*$M$25</f>
        <v>1.222361012943445E-2</v>
      </c>
      <c r="K97" t="str">
        <f>RSDAFC!C73</f>
        <v>R-SW_Det_GAS_HPN2</v>
      </c>
    </row>
    <row r="98" spans="3:11" x14ac:dyDescent="0.25">
      <c r="C98" t="s">
        <v>214</v>
      </c>
      <c r="D98" t="s">
        <v>116</v>
      </c>
      <c r="H98" s="27">
        <f>RSDAFC!L74*$M$25</f>
        <v>1.222361012943445E-2</v>
      </c>
      <c r="I98" s="27">
        <f>RSDAFC!M74*$M$25</f>
        <v>1.222361012943445E-2</v>
      </c>
      <c r="K98" t="str">
        <f>RSDAFC!C74</f>
        <v>R-SW_Det_GAS_N1</v>
      </c>
    </row>
    <row r="99" spans="3:11" x14ac:dyDescent="0.25">
      <c r="C99" t="s">
        <v>214</v>
      </c>
      <c r="D99" t="s">
        <v>116</v>
      </c>
      <c r="H99" s="27">
        <f>RSDAFC!L75*$M$25</f>
        <v>1.222361012943445E-2</v>
      </c>
      <c r="I99" s="27">
        <f>RSDAFC!M75*$M$25</f>
        <v>1.222361012943445E-2</v>
      </c>
      <c r="K99" t="str">
        <f>RSDAFC!C75</f>
        <v>R-SW_Det_GAS_N1</v>
      </c>
    </row>
    <row r="100" spans="3:11" x14ac:dyDescent="0.25">
      <c r="C100" t="s">
        <v>214</v>
      </c>
      <c r="D100" t="s">
        <v>116</v>
      </c>
      <c r="H100" s="27">
        <f>RSDAFC!L76*$M$25</f>
        <v>1.222361012943445E-2</v>
      </c>
      <c r="I100" s="27">
        <f>RSDAFC!M76*$M$25</f>
        <v>1.222361012943445E-2</v>
      </c>
      <c r="K100" t="str">
        <f>RSDAFC!C76</f>
        <v>R-SW_Det_GAS_N2</v>
      </c>
    </row>
    <row r="101" spans="3:11" x14ac:dyDescent="0.25">
      <c r="C101" t="s">
        <v>214</v>
      </c>
      <c r="D101" t="s">
        <v>116</v>
      </c>
      <c r="H101" s="27">
        <f>RSDAFC!L77*$M$25</f>
        <v>1.222361012943445E-2</v>
      </c>
      <c r="I101" s="27">
        <f>RSDAFC!M77*$M$25</f>
        <v>1.222361012943445E-2</v>
      </c>
      <c r="K101" t="str">
        <f>RSDAFC!C77</f>
        <v>R-SW_Det_GAS_N2</v>
      </c>
    </row>
    <row r="102" spans="3:11" x14ac:dyDescent="0.25">
      <c r="C102" t="s">
        <v>214</v>
      </c>
      <c r="D102" t="s">
        <v>116</v>
      </c>
      <c r="H102" s="27">
        <f>RSDAFC!L78*$M$25</f>
        <v>1.222361012943445E-2</v>
      </c>
      <c r="I102" s="27">
        <f>RSDAFC!M78*$M$25</f>
        <v>1.222361012943445E-2</v>
      </c>
      <c r="K102" t="str">
        <f>RSDAFC!C78</f>
        <v>R-SW_Det_GAS_N3</v>
      </c>
    </row>
    <row r="103" spans="3:11" x14ac:dyDescent="0.25">
      <c r="C103" t="s">
        <v>214</v>
      </c>
      <c r="D103" t="s">
        <v>116</v>
      </c>
      <c r="H103" s="27">
        <f>RSDAFC!L79*$M$25</f>
        <v>1.222361012943445E-2</v>
      </c>
      <c r="I103" s="27">
        <f>RSDAFC!M79*$M$25</f>
        <v>1.222361012943445E-2</v>
      </c>
      <c r="K103" t="str">
        <f>RSDAFC!C79</f>
        <v>R-SW_Det_GAS_N3</v>
      </c>
    </row>
    <row r="104" spans="3:11" x14ac:dyDescent="0.25">
      <c r="C104" t="s">
        <v>214</v>
      </c>
      <c r="D104" t="s">
        <v>116</v>
      </c>
      <c r="H104" s="27">
        <f>RSDAFC!L80*$M$25</f>
        <v>4.782102180462415E-2</v>
      </c>
      <c r="I104" s="27">
        <f>RSDAFC!M80*$M$25</f>
        <v>4.782102180462415E-2</v>
      </c>
      <c r="K104" t="str">
        <f>RSDAFC!C80</f>
        <v>R-SW_Det_HET_N1</v>
      </c>
    </row>
    <row r="105" spans="3:11" x14ac:dyDescent="0.25">
      <c r="C105" t="s">
        <v>214</v>
      </c>
      <c r="D105" t="s">
        <v>116</v>
      </c>
      <c r="H105" s="27">
        <f>RSDAFC!L81*$M$25</f>
        <v>4.782102180462415E-2</v>
      </c>
      <c r="I105" s="27">
        <f>RSDAFC!M81*$M$25</f>
        <v>4.782102180462415E-2</v>
      </c>
      <c r="K105" t="str">
        <f>RSDAFC!C81</f>
        <v>R-SW_Det_HET_N1</v>
      </c>
    </row>
    <row r="106" spans="3:11" x14ac:dyDescent="0.25">
      <c r="C106" t="s">
        <v>214</v>
      </c>
      <c r="D106" t="s">
        <v>116</v>
      </c>
      <c r="H106" s="27">
        <f>RSDAFC!L82*$M$25</f>
        <v>4.782102180462415E-2</v>
      </c>
      <c r="I106" s="27">
        <f>RSDAFC!M82*$M$25</f>
        <v>4.782102180462415E-2</v>
      </c>
      <c r="K106" t="str">
        <f>RSDAFC!C82</f>
        <v>R-SW_Det_HET_N2</v>
      </c>
    </row>
    <row r="107" spans="3:11" x14ac:dyDescent="0.25">
      <c r="C107" t="s">
        <v>214</v>
      </c>
      <c r="D107" t="s">
        <v>116</v>
      </c>
      <c r="H107" s="27">
        <f>RSDAFC!L83*$M$25</f>
        <v>4.782102180462415E-2</v>
      </c>
      <c r="I107" s="27">
        <f>RSDAFC!M83*$M$25</f>
        <v>4.782102180462415E-2</v>
      </c>
      <c r="K107" t="str">
        <f>RSDAFC!C83</f>
        <v>R-SW_Det_HET_N2</v>
      </c>
    </row>
    <row r="108" spans="3:11" x14ac:dyDescent="0.25">
      <c r="C108" t="s">
        <v>214</v>
      </c>
      <c r="D108" t="s">
        <v>116</v>
      </c>
      <c r="H108" s="27">
        <f>RSDAFC!L84*$M$25</f>
        <v>1.5039738210625601E-2</v>
      </c>
      <c r="I108" s="27">
        <f>RSDAFC!M84*$M$25</f>
        <v>1.5039738210625601E-2</v>
      </c>
      <c r="K108" t="str">
        <f>RSDAFC!C84</f>
        <v>R-SW_Det_KER_N1</v>
      </c>
    </row>
    <row r="109" spans="3:11" x14ac:dyDescent="0.25">
      <c r="C109" t="s">
        <v>214</v>
      </c>
      <c r="D109" t="s">
        <v>116</v>
      </c>
      <c r="H109" s="27">
        <f>RSDAFC!L85*$M$25</f>
        <v>1.5039738210625601E-2</v>
      </c>
      <c r="I109" s="27">
        <f>RSDAFC!M85*$M$25</f>
        <v>1.5039738210625601E-2</v>
      </c>
      <c r="K109" t="str">
        <f>RSDAFC!C85</f>
        <v>R-SW_Det_KER_N1</v>
      </c>
    </row>
    <row r="110" spans="3:11" x14ac:dyDescent="0.25">
      <c r="C110" t="s">
        <v>214</v>
      </c>
      <c r="D110" t="s">
        <v>116</v>
      </c>
      <c r="H110" s="27">
        <f>RSDAFC!L86*$M$25</f>
        <v>1.5039738210625601E-2</v>
      </c>
      <c r="I110" s="27">
        <f>RSDAFC!M86*$M$25</f>
        <v>1.5039738210625601E-2</v>
      </c>
      <c r="K110" t="str">
        <f>RSDAFC!C86</f>
        <v>R-SW_Det_KER_N2</v>
      </c>
    </row>
    <row r="111" spans="3:11" x14ac:dyDescent="0.25">
      <c r="C111" t="s">
        <v>214</v>
      </c>
      <c r="D111" t="s">
        <v>116</v>
      </c>
      <c r="H111" s="27">
        <f>RSDAFC!L87*$M$25</f>
        <v>1.5039738210625601E-2</v>
      </c>
      <c r="I111" s="27">
        <f>RSDAFC!M87*$M$25</f>
        <v>1.5039738210625601E-2</v>
      </c>
      <c r="K111" t="str">
        <f>RSDAFC!C87</f>
        <v>R-SW_Det_KER_N2</v>
      </c>
    </row>
    <row r="112" spans="3:11" x14ac:dyDescent="0.25">
      <c r="C112" t="s">
        <v>214</v>
      </c>
      <c r="D112" t="s">
        <v>116</v>
      </c>
      <c r="H112" s="27">
        <f>RSDAFC!L88*$M$25</f>
        <v>1.5039738210625601E-2</v>
      </c>
      <c r="I112" s="27">
        <f>RSDAFC!M88*$M$25</f>
        <v>1.5039738210625601E-2</v>
      </c>
      <c r="K112" t="str">
        <f>RSDAFC!C88</f>
        <v>R-SW_Det_KER_N3</v>
      </c>
    </row>
    <row r="113" spans="3:11" x14ac:dyDescent="0.25">
      <c r="C113" t="s">
        <v>214</v>
      </c>
      <c r="D113" t="s">
        <v>116</v>
      </c>
      <c r="H113" s="27">
        <f>RSDAFC!L89*$M$25</f>
        <v>1.5039738210625601E-2</v>
      </c>
      <c r="I113" s="27">
        <f>RSDAFC!M89*$M$25</f>
        <v>1.5039738210625601E-2</v>
      </c>
      <c r="K113" t="str">
        <f>RSDAFC!C89</f>
        <v>R-SW_Det_KER_N3</v>
      </c>
    </row>
    <row r="114" spans="3:11" x14ac:dyDescent="0.25">
      <c r="C114" t="s">
        <v>214</v>
      </c>
      <c r="D114" t="s">
        <v>116</v>
      </c>
      <c r="H114" s="27">
        <f>RSDAFC!L90*$M$25</f>
        <v>2.10969847812758E-2</v>
      </c>
      <c r="I114" s="27">
        <f>RSDAFC!M90*$M$25</f>
        <v>2.10969847812758E-2</v>
      </c>
      <c r="K114" t="str">
        <f>RSDAFC!C90</f>
        <v>R-SW_Det_LPG_N1</v>
      </c>
    </row>
    <row r="115" spans="3:11" x14ac:dyDescent="0.25">
      <c r="C115" t="s">
        <v>214</v>
      </c>
      <c r="D115" t="s">
        <v>116</v>
      </c>
      <c r="H115" s="27">
        <f>RSDAFC!L91*$M$25</f>
        <v>2.10969847812758E-2</v>
      </c>
      <c r="I115" s="27">
        <f>RSDAFC!M91*$M$25</f>
        <v>2.10969847812758E-2</v>
      </c>
      <c r="K115" t="str">
        <f>RSDAFC!C91</f>
        <v>R-SW_Det_LPG_N1</v>
      </c>
    </row>
    <row r="116" spans="3:11" x14ac:dyDescent="0.25">
      <c r="C116" t="s">
        <v>214</v>
      </c>
      <c r="D116" t="s">
        <v>116</v>
      </c>
      <c r="H116" s="27">
        <f>RSDAFC!L92*$M$25</f>
        <v>2.6433948538654248E-2</v>
      </c>
      <c r="I116" s="27">
        <f>RSDAFC!M92*$M$25</f>
        <v>2.6433948538654248E-2</v>
      </c>
      <c r="K116" t="str">
        <f>RSDAFC!C92</f>
        <v>R-SW_Det_WOO_N1</v>
      </c>
    </row>
    <row r="117" spans="3:11" x14ac:dyDescent="0.25">
      <c r="C117" t="s">
        <v>214</v>
      </c>
      <c r="D117" t="s">
        <v>116</v>
      </c>
      <c r="H117" s="27">
        <f>RSDAFC!L93*$M$25</f>
        <v>2.6433948538654248E-2</v>
      </c>
      <c r="I117" s="27">
        <f>RSDAFC!M93*$M$25</f>
        <v>2.6433948538654248E-2</v>
      </c>
      <c r="K117" t="str">
        <f>RSDAFC!C93</f>
        <v>R-SW_Det_WOO_N1</v>
      </c>
    </row>
    <row r="118" spans="3:11" x14ac:dyDescent="0.25">
      <c r="C118" t="s">
        <v>214</v>
      </c>
      <c r="D118" t="s">
        <v>116</v>
      </c>
      <c r="H118" s="27">
        <f>RSDAFA!L2*$M$25</f>
        <v>9.59298200649405E-3</v>
      </c>
      <c r="I118" s="27">
        <f>RSDAFA!M2*$M$25</f>
        <v>9.59298200649405E-3</v>
      </c>
      <c r="K118" s="27" t="str">
        <f>RSDAFA!C2</f>
        <v>R-SH_Apt_ELC_HPN1</v>
      </c>
    </row>
    <row r="119" spans="3:11" x14ac:dyDescent="0.25">
      <c r="C119" t="s">
        <v>214</v>
      </c>
      <c r="D119" t="s">
        <v>116</v>
      </c>
      <c r="H119" s="27">
        <f>RSDAFA!L3*$M$25</f>
        <v>9.59298200649405E-3</v>
      </c>
      <c r="I119" s="27">
        <f>RSDAFA!M3*$M$25</f>
        <v>9.59298200649405E-3</v>
      </c>
      <c r="K119" s="27" t="str">
        <f>RSDAFA!C3</f>
        <v>R-SH_Apt_ELC_HPN2</v>
      </c>
    </row>
    <row r="120" spans="3:11" x14ac:dyDescent="0.25">
      <c r="C120" t="s">
        <v>214</v>
      </c>
      <c r="D120" t="s">
        <v>116</v>
      </c>
      <c r="H120" s="27">
        <f>RSDAFA!L4*$M$25</f>
        <v>9.59298200649405E-3</v>
      </c>
      <c r="I120" s="27">
        <f>RSDAFA!M4*$M$25</f>
        <v>9.59298200649405E-3</v>
      </c>
      <c r="K120" s="27" t="str">
        <f>RSDAFA!C4</f>
        <v>R-SH_Apt_ELC_HPN3</v>
      </c>
    </row>
    <row r="121" spans="3:11" x14ac:dyDescent="0.25">
      <c r="C121" t="s">
        <v>214</v>
      </c>
      <c r="D121" t="s">
        <v>116</v>
      </c>
      <c r="H121" s="27">
        <f>RSDAFA!L5*$M$25</f>
        <v>9.59298200649405E-3</v>
      </c>
      <c r="I121" s="27">
        <f>RSDAFA!M5*$M$25</f>
        <v>9.59298200649405E-3</v>
      </c>
      <c r="K121" s="27" t="str">
        <f>RSDAFA!C5</f>
        <v>R-SH_Apt_ELC_N1</v>
      </c>
    </row>
    <row r="122" spans="3:11" x14ac:dyDescent="0.25">
      <c r="C122" t="s">
        <v>214</v>
      </c>
      <c r="D122" t="s">
        <v>116</v>
      </c>
      <c r="H122" s="27">
        <f>RSDAFA!L6*$M$25</f>
        <v>5.9295434183648001E-3</v>
      </c>
      <c r="I122" s="27">
        <f>RSDAFA!M6*$M$25</f>
        <v>5.9295434183648001E-3</v>
      </c>
      <c r="K122" s="27" t="str">
        <f>RSDAFA!C6</f>
        <v>R-SH_Apt_GAS_N1</v>
      </c>
    </row>
    <row r="123" spans="3:11" x14ac:dyDescent="0.25">
      <c r="C123" t="s">
        <v>214</v>
      </c>
      <c r="D123" t="s">
        <v>116</v>
      </c>
      <c r="H123" s="27">
        <f>RSDAFA!L7*$M$25</f>
        <v>1.8679913115832E-2</v>
      </c>
      <c r="I123" s="27">
        <f>RSDAFA!M7*$M$25</f>
        <v>1.8679913115832E-2</v>
      </c>
      <c r="K123" s="27" t="str">
        <f>RSDAFA!C7</f>
        <v>R-SH_Apt_KER_N1</v>
      </c>
    </row>
    <row r="124" spans="3:11" x14ac:dyDescent="0.25">
      <c r="C124" t="s">
        <v>214</v>
      </c>
      <c r="D124" t="s">
        <v>116</v>
      </c>
      <c r="H124" s="27">
        <f>RSDAFA!L8*$M$25</f>
        <v>1.1539296595339751E-2</v>
      </c>
      <c r="I124" s="27">
        <f>RSDAFA!M8*$M$25</f>
        <v>1.1539296595339751E-2</v>
      </c>
      <c r="K124" s="27" t="str">
        <f>RSDAFA!C8</f>
        <v>R-SH_Apt_LPG_N1</v>
      </c>
    </row>
    <row r="125" spans="3:11" x14ac:dyDescent="0.25">
      <c r="C125" t="s">
        <v>214</v>
      </c>
      <c r="D125" t="s">
        <v>116</v>
      </c>
      <c r="H125" s="27">
        <f>RSDAFA!L9*$M$25</f>
        <v>8.8239524029044506E-3</v>
      </c>
      <c r="I125" s="27">
        <f>RSDAFA!M9*$M$25</f>
        <v>8.8239524029044506E-3</v>
      </c>
      <c r="K125" s="27" t="str">
        <f>RSDAFA!C9</f>
        <v>R-SH_Apt_WOO_N1</v>
      </c>
    </row>
    <row r="126" spans="3:11" x14ac:dyDescent="0.25">
      <c r="C126" t="s">
        <v>214</v>
      </c>
      <c r="D126" t="s">
        <v>116</v>
      </c>
      <c r="H126" s="27">
        <f>RSDAFA!L10*$M$25</f>
        <v>1.2326631289923951E-2</v>
      </c>
      <c r="I126" s="27">
        <f>RSDAFA!M10*$M$25</f>
        <v>1.2326631289923951E-2</v>
      </c>
      <c r="K126" s="27" t="str">
        <f>RSDAFA!C10</f>
        <v>R-SH_Att_ELC_HPN1</v>
      </c>
    </row>
    <row r="127" spans="3:11" x14ac:dyDescent="0.25">
      <c r="C127" t="s">
        <v>214</v>
      </c>
      <c r="D127" t="s">
        <v>116</v>
      </c>
      <c r="H127" s="27">
        <f>RSDAFA!L11*$M$25</f>
        <v>1.2326631289923951E-2</v>
      </c>
      <c r="I127" s="27">
        <f>RSDAFA!M11*$M$25</f>
        <v>1.2326631289923951E-2</v>
      </c>
      <c r="K127" s="27" t="str">
        <f>RSDAFA!C11</f>
        <v>R-SH_Att_ELC_HPN2</v>
      </c>
    </row>
    <row r="128" spans="3:11" x14ac:dyDescent="0.25">
      <c r="C128" t="s">
        <v>214</v>
      </c>
      <c r="D128" t="s">
        <v>116</v>
      </c>
      <c r="H128" s="27">
        <f>RSDAFA!L12*$M$25</f>
        <v>1.2326631289923951E-2</v>
      </c>
      <c r="I128" s="27">
        <f>RSDAFA!M12*$M$25</f>
        <v>1.2326631289923951E-2</v>
      </c>
      <c r="K128" s="27" t="str">
        <f>RSDAFA!C12</f>
        <v>R-SH_Att_ELC_HPN3</v>
      </c>
    </row>
    <row r="129" spans="3:11" x14ac:dyDescent="0.25">
      <c r="C129" t="s">
        <v>214</v>
      </c>
      <c r="D129" t="s">
        <v>116</v>
      </c>
      <c r="H129" s="27">
        <f>RSDAFA!L13*$M$25</f>
        <v>1.2326631289923951E-2</v>
      </c>
      <c r="I129" s="27">
        <f>RSDAFA!M13*$M$25</f>
        <v>1.2326631289923951E-2</v>
      </c>
      <c r="K129" s="27" t="str">
        <f>RSDAFA!C13</f>
        <v>R-SH_Att_ELC_N1</v>
      </c>
    </row>
    <row r="130" spans="3:11" x14ac:dyDescent="0.25">
      <c r="C130" t="s">
        <v>214</v>
      </c>
      <c r="D130" t="s">
        <v>116</v>
      </c>
      <c r="H130" s="27">
        <f>RSDAFA!L14*$M$25</f>
        <v>1.10479456620104E-2</v>
      </c>
      <c r="I130" s="27">
        <f>RSDAFA!M14*$M$25</f>
        <v>1.10479456620104E-2</v>
      </c>
      <c r="K130" s="27" t="str">
        <f>RSDAFA!C14</f>
        <v>R-SH_Att_GAS_N1</v>
      </c>
    </row>
    <row r="131" spans="3:11" x14ac:dyDescent="0.25">
      <c r="C131" t="s">
        <v>214</v>
      </c>
      <c r="D131" t="s">
        <v>116</v>
      </c>
      <c r="H131" s="27">
        <f>RSDAFA!L15*$M$25</f>
        <v>1.418438071184145E-2</v>
      </c>
      <c r="I131" s="27">
        <f>RSDAFA!M15*$M$25</f>
        <v>1.418438071184145E-2</v>
      </c>
      <c r="K131" s="27" t="str">
        <f>RSDAFA!C15</f>
        <v>R-SH_Att_KER_N1</v>
      </c>
    </row>
    <row r="132" spans="3:11" x14ac:dyDescent="0.25">
      <c r="C132" t="s">
        <v>214</v>
      </c>
      <c r="D132" t="s">
        <v>116</v>
      </c>
      <c r="H132" s="27">
        <f>RSDAFA!L16*$M$25</f>
        <v>1.5468436444358601E-2</v>
      </c>
      <c r="I132" s="27">
        <f>RSDAFA!M16*$M$25</f>
        <v>1.5468436444358601E-2</v>
      </c>
      <c r="K132" s="27" t="str">
        <f>RSDAFA!C16</f>
        <v>R-SH_Att_LPG_N1</v>
      </c>
    </row>
    <row r="133" spans="3:11" x14ac:dyDescent="0.25">
      <c r="C133" t="s">
        <v>214</v>
      </c>
      <c r="D133" t="s">
        <v>116</v>
      </c>
      <c r="H133" s="27">
        <f>RSDAFA!L17*$M$25</f>
        <v>3.7533433216504153E-2</v>
      </c>
      <c r="I133" s="27">
        <f>RSDAFA!M17*$M$25</f>
        <v>3.7533433216504153E-2</v>
      </c>
      <c r="K133" s="27" t="str">
        <f>RSDAFA!C17</f>
        <v>R-SH_Att_WOO_N1</v>
      </c>
    </row>
    <row r="134" spans="3:11" x14ac:dyDescent="0.25">
      <c r="C134" t="s">
        <v>214</v>
      </c>
      <c r="D134" t="s">
        <v>116</v>
      </c>
      <c r="H134" s="27">
        <f>RSDAFA!L18*$M$25</f>
        <v>2.08072041359634E-2</v>
      </c>
      <c r="I134" s="27">
        <f>RSDAFA!M18*$M$25</f>
        <v>2.08072041359634E-2</v>
      </c>
      <c r="K134" s="27" t="str">
        <f>RSDAFA!C18</f>
        <v>R-SH_Det_ELC_HPN1</v>
      </c>
    </row>
    <row r="135" spans="3:11" x14ac:dyDescent="0.25">
      <c r="C135" t="s">
        <v>214</v>
      </c>
      <c r="D135" t="s">
        <v>116</v>
      </c>
      <c r="H135" s="27">
        <f>RSDAFA!L19*$M$25</f>
        <v>2.08072041359634E-2</v>
      </c>
      <c r="I135" s="27">
        <f>RSDAFA!M19*$M$25</f>
        <v>2.08072041359634E-2</v>
      </c>
      <c r="K135" s="27" t="str">
        <f>RSDAFA!C19</f>
        <v>R-SH_Det_ELC_HPN2</v>
      </c>
    </row>
    <row r="136" spans="3:11" x14ac:dyDescent="0.25">
      <c r="C136" t="s">
        <v>214</v>
      </c>
      <c r="D136" t="s">
        <v>116</v>
      </c>
      <c r="H136" s="27">
        <f>RSDAFA!L20*$M$25</f>
        <v>2.08072041359634E-2</v>
      </c>
      <c r="I136" s="27">
        <f>RSDAFA!M20*$M$25</f>
        <v>2.08072041359634E-2</v>
      </c>
      <c r="K136" s="27" t="str">
        <f>RSDAFA!C20</f>
        <v>R-SH_Det_ELC_HPN3</v>
      </c>
    </row>
    <row r="137" spans="3:11" x14ac:dyDescent="0.25">
      <c r="C137" t="s">
        <v>214</v>
      </c>
      <c r="D137" t="s">
        <v>116</v>
      </c>
      <c r="H137" s="27">
        <f>RSDAFA!L21*$M$25</f>
        <v>2.08072041359634E-2</v>
      </c>
      <c r="I137" s="27">
        <f>RSDAFA!M21*$M$25</f>
        <v>2.08072041359634E-2</v>
      </c>
      <c r="K137" s="27" t="str">
        <f>RSDAFA!C21</f>
        <v>R-SH_Det_ELC_N1</v>
      </c>
    </row>
    <row r="138" spans="3:11" x14ac:dyDescent="0.25">
      <c r="C138" t="s">
        <v>214</v>
      </c>
      <c r="D138" t="s">
        <v>116</v>
      </c>
      <c r="H138" s="27">
        <f>RSDAFA!L22*$M$25</f>
        <v>1.852031558004625E-2</v>
      </c>
      <c r="I138" s="27">
        <f>RSDAFA!M22*$M$25</f>
        <v>1.852031558004625E-2</v>
      </c>
      <c r="K138" s="27" t="str">
        <f>RSDAFA!C22</f>
        <v>R-SH_Det_GAS_N1</v>
      </c>
    </row>
    <row r="139" spans="3:11" x14ac:dyDescent="0.25">
      <c r="C139" t="s">
        <v>214</v>
      </c>
      <c r="D139" t="s">
        <v>116</v>
      </c>
      <c r="H139" s="27">
        <f>RSDAFA!L23*$M$25</f>
        <v>2.3310863988210799E-2</v>
      </c>
      <c r="I139" s="27">
        <f>RSDAFA!M23*$M$25</f>
        <v>2.3310863988210799E-2</v>
      </c>
      <c r="K139" s="27" t="str">
        <f>RSDAFA!C23</f>
        <v>R-SH_Det_KER_N1</v>
      </c>
    </row>
    <row r="140" spans="3:11" x14ac:dyDescent="0.25">
      <c r="C140" t="s">
        <v>214</v>
      </c>
      <c r="D140" t="s">
        <v>116</v>
      </c>
      <c r="H140" s="27">
        <f>RSDAFA!L24*$M$25</f>
        <v>3.3516837935026751E-2</v>
      </c>
      <c r="I140" s="27">
        <f>RSDAFA!M24*$M$25</f>
        <v>3.3516837935026751E-2</v>
      </c>
      <c r="K140" s="27" t="str">
        <f>RSDAFA!C24</f>
        <v>R-SH_Det_LPG_N1</v>
      </c>
    </row>
    <row r="141" spans="3:11" x14ac:dyDescent="0.25">
      <c r="C141" t="s">
        <v>214</v>
      </c>
      <c r="D141" t="s">
        <v>116</v>
      </c>
      <c r="H141" s="27">
        <f>RSDAFA!L25*$M$25</f>
        <v>4.5576915292050248E-2</v>
      </c>
      <c r="I141" s="27">
        <f>RSDAFA!M25*$M$25</f>
        <v>4.5576915292050248E-2</v>
      </c>
      <c r="K141" s="27" t="str">
        <f>RSDAFA!C25</f>
        <v>R-SH_Det_WOO_N1</v>
      </c>
    </row>
    <row r="142" spans="3:11" x14ac:dyDescent="0.25">
      <c r="C142" t="s">
        <v>214</v>
      </c>
      <c r="D142" t="s">
        <v>116</v>
      </c>
      <c r="H142" s="27">
        <f>RSDAFA!L26*$M$25</f>
        <v>1.1367849827582301E-2</v>
      </c>
      <c r="I142" s="27">
        <f>RSDAFA!M26*$M$25</f>
        <v>1.1367849827582301E-2</v>
      </c>
      <c r="K142" s="27" t="str">
        <f>RSDAFA!C26</f>
        <v>R-WH_Apt_ELC_N1</v>
      </c>
    </row>
    <row r="143" spans="3:11" x14ac:dyDescent="0.25">
      <c r="C143" t="s">
        <v>214</v>
      </c>
      <c r="D143" t="s">
        <v>116</v>
      </c>
      <c r="H143" s="27">
        <f>RSDAFA!L27*$M$25</f>
        <v>4.3149364997261599E-3</v>
      </c>
      <c r="I143" s="27">
        <f>RSDAFA!M27*$M$25</f>
        <v>4.3149364997261599E-3</v>
      </c>
      <c r="K143" s="27" t="str">
        <f>RSDAFA!C27</f>
        <v>R-WH_Apt_SOL_N1</v>
      </c>
    </row>
    <row r="144" spans="3:11" x14ac:dyDescent="0.25">
      <c r="C144" t="s">
        <v>214</v>
      </c>
      <c r="D144" t="s">
        <v>116</v>
      </c>
      <c r="H144" s="27">
        <f>RSDAFA!L28*$M$25</f>
        <v>6.4637842351524498E-3</v>
      </c>
      <c r="I144" s="27">
        <f>RSDAFA!M28*$M$25</f>
        <v>6.4637842351524498E-3</v>
      </c>
      <c r="K144" s="27" t="str">
        <f>RSDAFA!C28</f>
        <v>R-WH_Att_ELC_N1</v>
      </c>
    </row>
    <row r="145" spans="3:11" x14ac:dyDescent="0.25">
      <c r="C145" t="s">
        <v>214</v>
      </c>
      <c r="D145" t="s">
        <v>116</v>
      </c>
      <c r="H145" s="27">
        <f>RSDAFA!L29*$M$25</f>
        <v>1.72048031425758E-2</v>
      </c>
      <c r="I145" s="27">
        <f>RSDAFA!M29*$M$25</f>
        <v>1.72048031425758E-2</v>
      </c>
      <c r="K145" s="27" t="str">
        <f>RSDAFA!C29</f>
        <v>R-WH_Att_SOL_N1</v>
      </c>
    </row>
    <row r="146" spans="3:11" x14ac:dyDescent="0.25">
      <c r="C146" t="s">
        <v>214</v>
      </c>
      <c r="D146" t="s">
        <v>116</v>
      </c>
      <c r="H146" s="27">
        <f>RSDAFA!L30*$M$25</f>
        <v>6.6642433815351501E-3</v>
      </c>
      <c r="I146" s="27">
        <f>RSDAFA!M30*$M$25</f>
        <v>6.6642433815351501E-3</v>
      </c>
      <c r="K146" s="27" t="str">
        <f>RSDAFA!C30</f>
        <v>R-WH_Det_ELC_N1</v>
      </c>
    </row>
    <row r="147" spans="3:11" x14ac:dyDescent="0.25">
      <c r="C147" t="s">
        <v>214</v>
      </c>
      <c r="D147" t="s">
        <v>116</v>
      </c>
      <c r="H147" s="27">
        <f>RSDAFA!L31*$M$25</f>
        <v>5.6525755788417502E-2</v>
      </c>
      <c r="I147" s="27">
        <f>RSDAFA!M31*$M$25</f>
        <v>5.6525755788417502E-2</v>
      </c>
      <c r="K147" s="27" t="str">
        <f>RSDAFA!C31</f>
        <v>R-WH_Det_SOL_N1</v>
      </c>
    </row>
    <row r="148" spans="3:11" x14ac:dyDescent="0.25">
      <c r="H148" s="27"/>
      <c r="I148" s="27"/>
      <c r="K148" s="27"/>
    </row>
    <row r="149" spans="3:11" x14ac:dyDescent="0.25">
      <c r="H149" s="27"/>
      <c r="I149" s="27"/>
      <c r="K149" s="27"/>
    </row>
    <row r="150" spans="3:11" x14ac:dyDescent="0.25">
      <c r="H150" s="27"/>
      <c r="I150" s="27"/>
      <c r="K150" s="27"/>
    </row>
    <row r="151" spans="3:11" x14ac:dyDescent="0.25">
      <c r="H151" s="27"/>
      <c r="I151" s="27"/>
      <c r="K151" s="27"/>
    </row>
    <row r="152" spans="3:11" x14ac:dyDescent="0.25">
      <c r="H152" s="27"/>
      <c r="I152" s="27"/>
      <c r="K152" s="27"/>
    </row>
    <row r="153" spans="3:11" x14ac:dyDescent="0.25">
      <c r="H153" s="27"/>
      <c r="I153" s="27"/>
      <c r="K153" s="27"/>
    </row>
    <row r="154" spans="3:11" x14ac:dyDescent="0.25">
      <c r="H154" s="27"/>
      <c r="I154" s="27"/>
      <c r="K154" s="27"/>
    </row>
    <row r="155" spans="3:11" x14ac:dyDescent="0.25">
      <c r="H155" s="27"/>
      <c r="I155" s="27"/>
      <c r="K155" s="27"/>
    </row>
    <row r="156" spans="3:11" x14ac:dyDescent="0.25">
      <c r="H156" s="27"/>
      <c r="I156" s="27"/>
      <c r="K156" s="27"/>
    </row>
    <row r="157" spans="3:11" x14ac:dyDescent="0.25">
      <c r="H157" s="27"/>
      <c r="I157" s="27"/>
      <c r="K157" s="27"/>
    </row>
    <row r="158" spans="3:11" x14ac:dyDescent="0.25">
      <c r="H158" s="27"/>
      <c r="I158" s="27"/>
      <c r="K158" s="27"/>
    </row>
    <row r="159" spans="3:11" x14ac:dyDescent="0.25">
      <c r="H159" s="27"/>
      <c r="I159" s="27"/>
      <c r="K159" s="27"/>
    </row>
    <row r="160" spans="3:11" x14ac:dyDescent="0.25">
      <c r="H160" s="27"/>
      <c r="I160" s="27"/>
      <c r="K160" s="27"/>
    </row>
    <row r="161" spans="8:11" x14ac:dyDescent="0.25">
      <c r="H161" s="27"/>
      <c r="I161" s="27"/>
      <c r="K161" s="27"/>
    </row>
    <row r="162" spans="8:11" x14ac:dyDescent="0.25">
      <c r="H162" s="27"/>
      <c r="I162" s="27"/>
      <c r="K162" s="27"/>
    </row>
    <row r="163" spans="8:11" x14ac:dyDescent="0.25">
      <c r="H163" s="27"/>
      <c r="I163" s="27"/>
      <c r="K163" s="27"/>
    </row>
    <row r="164" spans="8:11" x14ac:dyDescent="0.25">
      <c r="H164" s="27"/>
      <c r="I164" s="27"/>
      <c r="K164" s="27"/>
    </row>
    <row r="165" spans="8:11" x14ac:dyDescent="0.25">
      <c r="H165" s="27"/>
      <c r="I165" s="27"/>
      <c r="K165" s="27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B8" sqref="B8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3" t="s">
        <v>215</v>
      </c>
      <c r="C3" s="21"/>
      <c r="D3" s="21"/>
      <c r="E3" s="21"/>
      <c r="F3" s="21"/>
      <c r="G3" s="21"/>
    </row>
    <row r="4" spans="2:9" ht="15.75" thickBot="1" x14ac:dyDescent="0.3">
      <c r="B4" s="24" t="s">
        <v>112</v>
      </c>
      <c r="C4" s="24" t="s">
        <v>9</v>
      </c>
      <c r="D4" s="24" t="s">
        <v>8</v>
      </c>
      <c r="E4" s="24" t="s">
        <v>2</v>
      </c>
      <c r="F4" s="24" t="s">
        <v>113</v>
      </c>
      <c r="G4" s="24" t="s">
        <v>3</v>
      </c>
      <c r="H4" s="24" t="s">
        <v>6</v>
      </c>
    </row>
    <row r="5" spans="2:9" x14ac:dyDescent="0.25">
      <c r="B5" s="22"/>
      <c r="C5" s="22"/>
      <c r="D5" s="22" t="s">
        <v>116</v>
      </c>
      <c r="E5" s="22"/>
      <c r="F5" s="22">
        <v>1</v>
      </c>
      <c r="G5" s="22" t="s">
        <v>114</v>
      </c>
      <c r="H5" s="22" t="s">
        <v>115</v>
      </c>
    </row>
    <row r="7" spans="2:9" x14ac:dyDescent="0.25">
      <c r="B7" s="23" t="s">
        <v>216</v>
      </c>
      <c r="C7" s="21"/>
      <c r="D7" s="21"/>
      <c r="E7" s="21"/>
      <c r="F7" s="21"/>
      <c r="G7" s="21"/>
    </row>
    <row r="8" spans="2:9" ht="15.75" thickBot="1" x14ac:dyDescent="0.3">
      <c r="B8" s="24" t="s">
        <v>112</v>
      </c>
      <c r="C8" s="24" t="s">
        <v>9</v>
      </c>
      <c r="D8" s="24" t="s">
        <v>8</v>
      </c>
      <c r="E8" s="24" t="s">
        <v>2</v>
      </c>
      <c r="F8" s="24" t="s">
        <v>113</v>
      </c>
      <c r="G8" s="24" t="s">
        <v>3</v>
      </c>
      <c r="H8" s="24" t="s">
        <v>6</v>
      </c>
      <c r="I8" s="24" t="s">
        <v>13</v>
      </c>
    </row>
    <row r="9" spans="2:9" x14ac:dyDescent="0.25">
      <c r="B9" s="22"/>
      <c r="C9" s="22"/>
      <c r="D9" s="22" t="s">
        <v>117</v>
      </c>
      <c r="E9" s="22"/>
      <c r="F9" s="22">
        <v>1</v>
      </c>
      <c r="G9" s="22" t="s">
        <v>114</v>
      </c>
      <c r="H9" s="22" t="s">
        <v>115</v>
      </c>
      <c r="I9" s="25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workbookViewId="0">
      <selection activeCell="C12" sqref="C12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1.7109375" bestFit="1" customWidth="1"/>
    <col min="8" max="8" width="17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117</v>
      </c>
      <c r="C2" t="s">
        <v>162</v>
      </c>
      <c r="D2" t="s">
        <v>163</v>
      </c>
      <c r="E2" t="s">
        <v>83</v>
      </c>
      <c r="F2" t="s">
        <v>164</v>
      </c>
      <c r="G2">
        <v>2018</v>
      </c>
      <c r="H2" t="s">
        <v>126</v>
      </c>
      <c r="I2" t="s">
        <v>132</v>
      </c>
      <c r="J2" t="s">
        <v>132</v>
      </c>
      <c r="K2" t="s">
        <v>132</v>
      </c>
      <c r="L2">
        <v>2.4813655183930802E-2</v>
      </c>
      <c r="M2">
        <v>2.4813655183930802E-2</v>
      </c>
    </row>
    <row r="3" spans="1:13" x14ac:dyDescent="0.25">
      <c r="A3" t="s">
        <v>130</v>
      </c>
      <c r="B3" t="s">
        <v>117</v>
      </c>
      <c r="C3" t="s">
        <v>162</v>
      </c>
      <c r="D3" t="s">
        <v>100</v>
      </c>
      <c r="E3" t="s">
        <v>83</v>
      </c>
      <c r="F3" t="s">
        <v>164</v>
      </c>
      <c r="G3">
        <v>2018</v>
      </c>
      <c r="H3" t="s">
        <v>126</v>
      </c>
      <c r="I3" t="s">
        <v>132</v>
      </c>
      <c r="J3" t="s">
        <v>132</v>
      </c>
      <c r="K3" t="s">
        <v>132</v>
      </c>
      <c r="L3">
        <v>2.4813655183930802E-2</v>
      </c>
      <c r="M3">
        <v>2.4813655183930802E-2</v>
      </c>
    </row>
    <row r="4" spans="1:13" x14ac:dyDescent="0.25">
      <c r="A4" t="s">
        <v>130</v>
      </c>
      <c r="B4" t="s">
        <v>117</v>
      </c>
      <c r="C4" t="s">
        <v>165</v>
      </c>
      <c r="D4" t="s">
        <v>163</v>
      </c>
      <c r="E4" t="s">
        <v>83</v>
      </c>
      <c r="F4" t="s">
        <v>164</v>
      </c>
      <c r="G4">
        <v>2018</v>
      </c>
      <c r="H4" t="s">
        <v>126</v>
      </c>
      <c r="I4" t="s">
        <v>132</v>
      </c>
      <c r="J4" t="s">
        <v>132</v>
      </c>
      <c r="K4" t="s">
        <v>132</v>
      </c>
      <c r="L4">
        <v>2.4813655183930802E-2</v>
      </c>
      <c r="M4">
        <v>2.4813655183930802E-2</v>
      </c>
    </row>
    <row r="5" spans="1:13" x14ac:dyDescent="0.25">
      <c r="A5" t="s">
        <v>130</v>
      </c>
      <c r="B5" t="s">
        <v>117</v>
      </c>
      <c r="C5" t="s">
        <v>165</v>
      </c>
      <c r="D5" t="s">
        <v>100</v>
      </c>
      <c r="E5" t="s">
        <v>83</v>
      </c>
      <c r="F5" t="s">
        <v>164</v>
      </c>
      <c r="G5">
        <v>2018</v>
      </c>
      <c r="H5" t="s">
        <v>126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5">
      <c r="A6" t="s">
        <v>130</v>
      </c>
      <c r="B6" t="s">
        <v>117</v>
      </c>
      <c r="C6" t="s">
        <v>166</v>
      </c>
      <c r="D6" t="s">
        <v>167</v>
      </c>
      <c r="E6" t="s">
        <v>83</v>
      </c>
      <c r="F6" t="s">
        <v>164</v>
      </c>
      <c r="G6">
        <v>2018</v>
      </c>
      <c r="H6" t="s">
        <v>126</v>
      </c>
      <c r="I6" t="s">
        <v>132</v>
      </c>
      <c r="J6" t="s">
        <v>132</v>
      </c>
      <c r="K6" t="s">
        <v>132</v>
      </c>
      <c r="L6">
        <v>1.73685782056223E-2</v>
      </c>
      <c r="M6">
        <v>1.73685782056223E-2</v>
      </c>
    </row>
    <row r="7" spans="1:13" x14ac:dyDescent="0.25">
      <c r="A7" t="s">
        <v>130</v>
      </c>
      <c r="B7" t="s">
        <v>117</v>
      </c>
      <c r="C7" t="s">
        <v>166</v>
      </c>
      <c r="D7" t="s">
        <v>107</v>
      </c>
      <c r="E7" t="s">
        <v>83</v>
      </c>
      <c r="F7" t="s">
        <v>164</v>
      </c>
      <c r="G7">
        <v>2018</v>
      </c>
      <c r="H7" t="s">
        <v>126</v>
      </c>
      <c r="I7" t="s">
        <v>132</v>
      </c>
      <c r="J7" t="s">
        <v>132</v>
      </c>
      <c r="K7" t="s">
        <v>132</v>
      </c>
      <c r="L7">
        <v>1.73685782056223E-2</v>
      </c>
      <c r="M7">
        <v>1.73685782056223E-2</v>
      </c>
    </row>
    <row r="8" spans="1:13" x14ac:dyDescent="0.25">
      <c r="A8" t="s">
        <v>130</v>
      </c>
      <c r="B8" t="s">
        <v>117</v>
      </c>
      <c r="C8" t="s">
        <v>168</v>
      </c>
      <c r="D8" t="s">
        <v>167</v>
      </c>
      <c r="E8" t="s">
        <v>83</v>
      </c>
      <c r="F8" t="s">
        <v>164</v>
      </c>
      <c r="G8">
        <v>2018</v>
      </c>
      <c r="H8" t="s">
        <v>126</v>
      </c>
      <c r="I8" t="s">
        <v>132</v>
      </c>
      <c r="J8" t="s">
        <v>132</v>
      </c>
      <c r="K8" t="s">
        <v>132</v>
      </c>
      <c r="L8">
        <v>1.73685782056223E-2</v>
      </c>
      <c r="M8">
        <v>1.73685782056223E-2</v>
      </c>
    </row>
    <row r="9" spans="1:13" x14ac:dyDescent="0.25">
      <c r="A9" t="s">
        <v>130</v>
      </c>
      <c r="B9" t="s">
        <v>117</v>
      </c>
      <c r="C9" t="s">
        <v>168</v>
      </c>
      <c r="D9" t="s">
        <v>107</v>
      </c>
      <c r="E9" t="s">
        <v>83</v>
      </c>
      <c r="F9" t="s">
        <v>164</v>
      </c>
      <c r="G9">
        <v>2018</v>
      </c>
      <c r="H9" t="s">
        <v>126</v>
      </c>
      <c r="I9" t="s">
        <v>132</v>
      </c>
      <c r="J9" t="s">
        <v>132</v>
      </c>
      <c r="K9" t="s">
        <v>132</v>
      </c>
      <c r="L9">
        <v>1.73685782056223E-2</v>
      </c>
      <c r="M9">
        <v>1.73685782056223E-2</v>
      </c>
    </row>
    <row r="10" spans="1:13" x14ac:dyDescent="0.25">
      <c r="A10" t="s">
        <v>130</v>
      </c>
      <c r="B10" t="s">
        <v>117</v>
      </c>
      <c r="C10" t="s">
        <v>169</v>
      </c>
      <c r="D10" t="s">
        <v>170</v>
      </c>
      <c r="E10" t="s">
        <v>83</v>
      </c>
      <c r="F10" t="s">
        <v>164</v>
      </c>
      <c r="G10">
        <v>2018</v>
      </c>
      <c r="H10" t="s">
        <v>126</v>
      </c>
      <c r="I10" t="s">
        <v>132</v>
      </c>
      <c r="J10" t="s">
        <v>132</v>
      </c>
      <c r="K10" t="s">
        <v>132</v>
      </c>
      <c r="L10">
        <v>3.17870115673878E-2</v>
      </c>
      <c r="M10">
        <v>3.17870115673878E-2</v>
      </c>
    </row>
    <row r="11" spans="1:13" x14ac:dyDescent="0.25">
      <c r="A11" t="s">
        <v>130</v>
      </c>
      <c r="B11" t="s">
        <v>117</v>
      </c>
      <c r="C11" t="s">
        <v>169</v>
      </c>
      <c r="D11" t="s">
        <v>108</v>
      </c>
      <c r="E11" t="s">
        <v>83</v>
      </c>
      <c r="F11" t="s">
        <v>164</v>
      </c>
      <c r="G11">
        <v>2018</v>
      </c>
      <c r="H11" t="s">
        <v>126</v>
      </c>
      <c r="I11" t="s">
        <v>132</v>
      </c>
      <c r="J11" t="s">
        <v>132</v>
      </c>
      <c r="K11" t="s">
        <v>132</v>
      </c>
      <c r="L11">
        <v>3.17870115673878E-2</v>
      </c>
      <c r="M11">
        <v>3.17870115673878E-2</v>
      </c>
    </row>
    <row r="12" spans="1:13" x14ac:dyDescent="0.25">
      <c r="A12" t="s">
        <v>130</v>
      </c>
      <c r="B12" t="s">
        <v>117</v>
      </c>
      <c r="C12" t="s">
        <v>171</v>
      </c>
      <c r="D12" t="s">
        <v>170</v>
      </c>
      <c r="E12" t="s">
        <v>83</v>
      </c>
      <c r="F12" t="s">
        <v>164</v>
      </c>
      <c r="G12">
        <v>2018</v>
      </c>
      <c r="H12" t="s">
        <v>126</v>
      </c>
      <c r="I12" t="s">
        <v>132</v>
      </c>
      <c r="J12" t="s">
        <v>132</v>
      </c>
      <c r="K12" t="s">
        <v>132</v>
      </c>
      <c r="L12">
        <v>3.17870115673878E-2</v>
      </c>
      <c r="M12">
        <v>3.17870115673878E-2</v>
      </c>
    </row>
    <row r="13" spans="1:13" x14ac:dyDescent="0.25">
      <c r="A13" t="s">
        <v>130</v>
      </c>
      <c r="B13" t="s">
        <v>117</v>
      </c>
      <c r="C13" t="s">
        <v>171</v>
      </c>
      <c r="D13" t="s">
        <v>108</v>
      </c>
      <c r="E13" t="s">
        <v>83</v>
      </c>
      <c r="F13" t="s">
        <v>164</v>
      </c>
      <c r="G13">
        <v>2018</v>
      </c>
      <c r="H13" t="s">
        <v>126</v>
      </c>
      <c r="I13" t="s">
        <v>132</v>
      </c>
      <c r="J13" t="s">
        <v>132</v>
      </c>
      <c r="K13" t="s">
        <v>132</v>
      </c>
      <c r="L13">
        <v>3.17870115673878E-2</v>
      </c>
      <c r="M13">
        <v>3.17870115673878E-2</v>
      </c>
    </row>
    <row r="14" spans="1:13" x14ac:dyDescent="0.25">
      <c r="A14" t="s">
        <v>130</v>
      </c>
      <c r="B14" t="s">
        <v>117</v>
      </c>
      <c r="C14" t="s">
        <v>172</v>
      </c>
      <c r="D14" t="s">
        <v>100</v>
      </c>
      <c r="E14" t="s">
        <v>83</v>
      </c>
      <c r="F14" t="s">
        <v>164</v>
      </c>
      <c r="G14">
        <v>2018</v>
      </c>
      <c r="H14" t="s">
        <v>126</v>
      </c>
      <c r="I14" t="s">
        <v>132</v>
      </c>
      <c r="J14" t="s">
        <v>132</v>
      </c>
      <c r="K14" t="s">
        <v>132</v>
      </c>
      <c r="L14">
        <v>2.0960831834076401E-2</v>
      </c>
      <c r="M14">
        <v>2.0960831834076401E-2</v>
      </c>
    </row>
    <row r="15" spans="1:13" x14ac:dyDescent="0.25">
      <c r="A15" t="s">
        <v>130</v>
      </c>
      <c r="B15" t="s">
        <v>117</v>
      </c>
      <c r="C15" t="s">
        <v>172</v>
      </c>
      <c r="D15" t="s">
        <v>173</v>
      </c>
      <c r="E15" t="s">
        <v>83</v>
      </c>
      <c r="F15" t="s">
        <v>164</v>
      </c>
      <c r="G15">
        <v>2018</v>
      </c>
      <c r="H15" t="s">
        <v>126</v>
      </c>
      <c r="I15" t="s">
        <v>132</v>
      </c>
      <c r="J15" t="s">
        <v>132</v>
      </c>
      <c r="K15" t="s">
        <v>132</v>
      </c>
      <c r="L15">
        <v>2.0960831834076401E-2</v>
      </c>
      <c r="M15">
        <v>2.0960831834076401E-2</v>
      </c>
    </row>
    <row r="16" spans="1:13" x14ac:dyDescent="0.25">
      <c r="A16" t="s">
        <v>130</v>
      </c>
      <c r="B16" t="s">
        <v>117</v>
      </c>
      <c r="C16" t="s">
        <v>174</v>
      </c>
      <c r="D16" t="s">
        <v>100</v>
      </c>
      <c r="E16" t="s">
        <v>83</v>
      </c>
      <c r="F16" t="s">
        <v>164</v>
      </c>
      <c r="G16">
        <v>2018</v>
      </c>
      <c r="H16" t="s">
        <v>126</v>
      </c>
      <c r="I16" t="s">
        <v>132</v>
      </c>
      <c r="J16" t="s">
        <v>132</v>
      </c>
      <c r="K16" t="s">
        <v>132</v>
      </c>
      <c r="L16">
        <v>9.4795012067416702E-3</v>
      </c>
      <c r="M16">
        <v>9.4795012067416702E-3</v>
      </c>
    </row>
    <row r="17" spans="1:13" x14ac:dyDescent="0.25">
      <c r="A17" t="s">
        <v>130</v>
      </c>
      <c r="B17" t="s">
        <v>117</v>
      </c>
      <c r="C17" t="s">
        <v>174</v>
      </c>
      <c r="D17" t="s">
        <v>173</v>
      </c>
      <c r="E17" t="s">
        <v>83</v>
      </c>
      <c r="F17" t="s">
        <v>164</v>
      </c>
      <c r="G17">
        <v>2018</v>
      </c>
      <c r="H17" t="s">
        <v>126</v>
      </c>
      <c r="I17" t="s">
        <v>132</v>
      </c>
      <c r="J17" t="s">
        <v>132</v>
      </c>
      <c r="K17" t="s">
        <v>132</v>
      </c>
      <c r="L17">
        <v>9.4795012067416702E-3</v>
      </c>
      <c r="M17">
        <v>9.4795012067416702E-3</v>
      </c>
    </row>
    <row r="18" spans="1:13" x14ac:dyDescent="0.25">
      <c r="A18" t="s">
        <v>130</v>
      </c>
      <c r="B18" t="s">
        <v>117</v>
      </c>
      <c r="C18" t="s">
        <v>175</v>
      </c>
      <c r="D18" t="s">
        <v>100</v>
      </c>
      <c r="E18" t="s">
        <v>83</v>
      </c>
      <c r="F18" t="s">
        <v>164</v>
      </c>
      <c r="G18">
        <v>2018</v>
      </c>
      <c r="H18" t="s">
        <v>126</v>
      </c>
      <c r="I18" t="s">
        <v>132</v>
      </c>
      <c r="J18" t="s">
        <v>132</v>
      </c>
      <c r="K18" t="s">
        <v>132</v>
      </c>
      <c r="L18">
        <v>9.4795012067416702E-3</v>
      </c>
      <c r="M18">
        <v>9.4795012067416702E-3</v>
      </c>
    </row>
    <row r="19" spans="1:13" x14ac:dyDescent="0.25">
      <c r="A19" t="s">
        <v>130</v>
      </c>
      <c r="B19" t="s">
        <v>117</v>
      </c>
      <c r="C19" t="s">
        <v>175</v>
      </c>
      <c r="D19" t="s">
        <v>173</v>
      </c>
      <c r="E19" t="s">
        <v>83</v>
      </c>
      <c r="F19" t="s">
        <v>164</v>
      </c>
      <c r="G19">
        <v>2018</v>
      </c>
      <c r="H19" t="s">
        <v>126</v>
      </c>
      <c r="I19" t="s">
        <v>132</v>
      </c>
      <c r="J19" t="s">
        <v>132</v>
      </c>
      <c r="K19" t="s">
        <v>132</v>
      </c>
      <c r="L19">
        <v>9.4795012067416702E-3</v>
      </c>
      <c r="M19">
        <v>9.4795012067416702E-3</v>
      </c>
    </row>
    <row r="20" spans="1:13" x14ac:dyDescent="0.25">
      <c r="A20" t="s">
        <v>130</v>
      </c>
      <c r="B20" t="s">
        <v>117</v>
      </c>
      <c r="C20" t="s">
        <v>176</v>
      </c>
      <c r="D20" t="s">
        <v>100</v>
      </c>
      <c r="E20" t="s">
        <v>83</v>
      </c>
      <c r="F20" t="s">
        <v>164</v>
      </c>
      <c r="G20">
        <v>2018</v>
      </c>
      <c r="H20" t="s">
        <v>126</v>
      </c>
      <c r="I20" t="s">
        <v>132</v>
      </c>
      <c r="J20" t="s">
        <v>132</v>
      </c>
      <c r="K20" t="s">
        <v>132</v>
      </c>
      <c r="L20">
        <v>9.4795012067416702E-3</v>
      </c>
      <c r="M20">
        <v>9.4795012067416702E-3</v>
      </c>
    </row>
    <row r="21" spans="1:13" x14ac:dyDescent="0.25">
      <c r="A21" t="s">
        <v>130</v>
      </c>
      <c r="B21" t="s">
        <v>117</v>
      </c>
      <c r="C21" t="s">
        <v>176</v>
      </c>
      <c r="D21" t="s">
        <v>173</v>
      </c>
      <c r="E21" t="s">
        <v>83</v>
      </c>
      <c r="F21" t="s">
        <v>164</v>
      </c>
      <c r="G21">
        <v>2018</v>
      </c>
      <c r="H21" t="s">
        <v>126</v>
      </c>
      <c r="I21" t="s">
        <v>132</v>
      </c>
      <c r="J21" t="s">
        <v>132</v>
      </c>
      <c r="K21" t="s">
        <v>132</v>
      </c>
      <c r="L21">
        <v>9.4795012067416702E-3</v>
      </c>
      <c r="M21">
        <v>9.4795012067416702E-3</v>
      </c>
    </row>
    <row r="22" spans="1:13" x14ac:dyDescent="0.25">
      <c r="A22" t="s">
        <v>130</v>
      </c>
      <c r="B22" t="s">
        <v>117</v>
      </c>
      <c r="C22" t="s">
        <v>177</v>
      </c>
      <c r="D22" t="s">
        <v>100</v>
      </c>
      <c r="E22" t="s">
        <v>83</v>
      </c>
      <c r="F22" t="s">
        <v>164</v>
      </c>
      <c r="G22">
        <v>2018</v>
      </c>
      <c r="H22" t="s">
        <v>126</v>
      </c>
      <c r="I22" t="s">
        <v>132</v>
      </c>
      <c r="J22" t="s">
        <v>132</v>
      </c>
      <c r="K22" t="s">
        <v>132</v>
      </c>
      <c r="L22">
        <v>9.4795012067416702E-3</v>
      </c>
      <c r="M22">
        <v>9.4795012067416702E-3</v>
      </c>
    </row>
    <row r="23" spans="1:13" x14ac:dyDescent="0.25">
      <c r="A23" t="s">
        <v>130</v>
      </c>
      <c r="B23" t="s">
        <v>117</v>
      </c>
      <c r="C23" t="s">
        <v>177</v>
      </c>
      <c r="D23" t="s">
        <v>173</v>
      </c>
      <c r="E23" t="s">
        <v>83</v>
      </c>
      <c r="F23" t="s">
        <v>164</v>
      </c>
      <c r="G23">
        <v>2018</v>
      </c>
      <c r="H23" t="s">
        <v>126</v>
      </c>
      <c r="I23" t="s">
        <v>132</v>
      </c>
      <c r="J23" t="s">
        <v>132</v>
      </c>
      <c r="K23" t="s">
        <v>132</v>
      </c>
      <c r="L23">
        <v>9.4795012067416702E-3</v>
      </c>
      <c r="M23">
        <v>9.4795012067416702E-3</v>
      </c>
    </row>
    <row r="24" spans="1:13" x14ac:dyDescent="0.25">
      <c r="A24" t="s">
        <v>130</v>
      </c>
      <c r="B24" t="s">
        <v>117</v>
      </c>
      <c r="C24" t="s">
        <v>178</v>
      </c>
      <c r="D24" t="s">
        <v>100</v>
      </c>
      <c r="E24" t="s">
        <v>83</v>
      </c>
      <c r="F24" t="s">
        <v>164</v>
      </c>
      <c r="G24">
        <v>2018</v>
      </c>
      <c r="H24" t="s">
        <v>126</v>
      </c>
      <c r="I24" t="s">
        <v>132</v>
      </c>
      <c r="J24" t="s">
        <v>132</v>
      </c>
      <c r="K24" t="s">
        <v>132</v>
      </c>
      <c r="L24">
        <v>7.0869783672800502E-4</v>
      </c>
      <c r="M24">
        <v>7.0869783672800502E-4</v>
      </c>
    </row>
    <row r="25" spans="1:13" x14ac:dyDescent="0.25">
      <c r="A25" t="s">
        <v>130</v>
      </c>
      <c r="B25" t="s">
        <v>117</v>
      </c>
      <c r="C25" t="s">
        <v>178</v>
      </c>
      <c r="D25" t="s">
        <v>173</v>
      </c>
      <c r="E25" t="s">
        <v>83</v>
      </c>
      <c r="F25" t="s">
        <v>164</v>
      </c>
      <c r="G25">
        <v>2018</v>
      </c>
      <c r="H25" t="s">
        <v>126</v>
      </c>
      <c r="I25" t="s">
        <v>132</v>
      </c>
      <c r="J25" t="s">
        <v>132</v>
      </c>
      <c r="K25" t="s">
        <v>132</v>
      </c>
      <c r="L25">
        <v>7.0869783672800502E-4</v>
      </c>
      <c r="M25">
        <v>7.0869783672800502E-4</v>
      </c>
    </row>
    <row r="26" spans="1:13" x14ac:dyDescent="0.25">
      <c r="A26" t="s">
        <v>130</v>
      </c>
      <c r="B26" t="s">
        <v>117</v>
      </c>
      <c r="C26" t="s">
        <v>179</v>
      </c>
      <c r="D26" t="s">
        <v>100</v>
      </c>
      <c r="E26" t="s">
        <v>83</v>
      </c>
      <c r="F26" t="s">
        <v>164</v>
      </c>
      <c r="G26">
        <v>2018</v>
      </c>
      <c r="H26" t="s">
        <v>126</v>
      </c>
      <c r="I26" t="s">
        <v>132</v>
      </c>
      <c r="J26" t="s">
        <v>132</v>
      </c>
      <c r="K26" t="s">
        <v>132</v>
      </c>
      <c r="L26">
        <v>7.0869783672800502E-4</v>
      </c>
      <c r="M26">
        <v>7.0869783672800502E-4</v>
      </c>
    </row>
    <row r="27" spans="1:13" x14ac:dyDescent="0.25">
      <c r="A27" t="s">
        <v>130</v>
      </c>
      <c r="B27" t="s">
        <v>117</v>
      </c>
      <c r="C27" t="s">
        <v>179</v>
      </c>
      <c r="D27" t="s">
        <v>173</v>
      </c>
      <c r="E27" t="s">
        <v>83</v>
      </c>
      <c r="F27" t="s">
        <v>164</v>
      </c>
      <c r="G27">
        <v>2018</v>
      </c>
      <c r="H27" t="s">
        <v>126</v>
      </c>
      <c r="I27" t="s">
        <v>132</v>
      </c>
      <c r="J27" t="s">
        <v>132</v>
      </c>
      <c r="K27" t="s">
        <v>132</v>
      </c>
      <c r="L27">
        <v>7.0869783672800502E-4</v>
      </c>
      <c r="M27">
        <v>7.0869783672800502E-4</v>
      </c>
    </row>
    <row r="28" spans="1:13" x14ac:dyDescent="0.25">
      <c r="A28" t="s">
        <v>130</v>
      </c>
      <c r="B28" t="s">
        <v>117</v>
      </c>
      <c r="C28" t="s">
        <v>180</v>
      </c>
      <c r="D28" t="s">
        <v>100</v>
      </c>
      <c r="E28" t="s">
        <v>83</v>
      </c>
      <c r="F28" t="s">
        <v>164</v>
      </c>
      <c r="G28">
        <v>2018</v>
      </c>
      <c r="H28" t="s">
        <v>126</v>
      </c>
      <c r="I28" t="s">
        <v>132</v>
      </c>
      <c r="J28" t="s">
        <v>132</v>
      </c>
      <c r="K28" t="s">
        <v>132</v>
      </c>
      <c r="L28">
        <v>2.39860043810185E-2</v>
      </c>
      <c r="M28">
        <v>2.39860043810185E-2</v>
      </c>
    </row>
    <row r="29" spans="1:13" x14ac:dyDescent="0.25">
      <c r="A29" t="s">
        <v>130</v>
      </c>
      <c r="B29" t="s">
        <v>117</v>
      </c>
      <c r="C29" t="s">
        <v>180</v>
      </c>
      <c r="D29" t="s">
        <v>173</v>
      </c>
      <c r="E29" t="s">
        <v>83</v>
      </c>
      <c r="F29" t="s">
        <v>164</v>
      </c>
      <c r="G29">
        <v>2018</v>
      </c>
      <c r="H29" t="s">
        <v>126</v>
      </c>
      <c r="I29" t="s">
        <v>132</v>
      </c>
      <c r="J29" t="s">
        <v>132</v>
      </c>
      <c r="K29" t="s">
        <v>132</v>
      </c>
      <c r="L29">
        <v>2.39860043810185E-2</v>
      </c>
      <c r="M29">
        <v>2.39860043810185E-2</v>
      </c>
    </row>
    <row r="30" spans="1:13" x14ac:dyDescent="0.25">
      <c r="A30" t="s">
        <v>130</v>
      </c>
      <c r="B30" t="s">
        <v>117</v>
      </c>
      <c r="C30" t="s">
        <v>181</v>
      </c>
      <c r="D30" t="s">
        <v>100</v>
      </c>
      <c r="E30" t="s">
        <v>83</v>
      </c>
      <c r="F30" t="s">
        <v>164</v>
      </c>
      <c r="G30">
        <v>2018</v>
      </c>
      <c r="H30" t="s">
        <v>126</v>
      </c>
      <c r="I30" t="s">
        <v>132</v>
      </c>
      <c r="J30" t="s">
        <v>132</v>
      </c>
      <c r="K30" t="s">
        <v>132</v>
      </c>
      <c r="L30">
        <v>1.78079112619931E-2</v>
      </c>
      <c r="M30">
        <v>1.78079112619931E-2</v>
      </c>
    </row>
    <row r="31" spans="1:13" x14ac:dyDescent="0.25">
      <c r="A31" t="s">
        <v>130</v>
      </c>
      <c r="B31" t="s">
        <v>117</v>
      </c>
      <c r="C31" t="s">
        <v>181</v>
      </c>
      <c r="D31" t="s">
        <v>173</v>
      </c>
      <c r="E31" t="s">
        <v>83</v>
      </c>
      <c r="F31" t="s">
        <v>164</v>
      </c>
      <c r="G31">
        <v>2018</v>
      </c>
      <c r="H31" t="s">
        <v>126</v>
      </c>
      <c r="I31" t="s">
        <v>132</v>
      </c>
      <c r="J31" t="s">
        <v>132</v>
      </c>
      <c r="K31" t="s">
        <v>132</v>
      </c>
      <c r="L31">
        <v>1.78079112619931E-2</v>
      </c>
      <c r="M31">
        <v>1.78079112619931E-2</v>
      </c>
    </row>
    <row r="32" spans="1:13" x14ac:dyDescent="0.25">
      <c r="A32" t="s">
        <v>130</v>
      </c>
      <c r="B32" t="s">
        <v>117</v>
      </c>
      <c r="C32" t="s">
        <v>182</v>
      </c>
      <c r="D32" t="s">
        <v>100</v>
      </c>
      <c r="E32" t="s">
        <v>83</v>
      </c>
      <c r="F32" t="s">
        <v>164</v>
      </c>
      <c r="G32">
        <v>2018</v>
      </c>
      <c r="H32" t="s">
        <v>126</v>
      </c>
      <c r="I32" t="s">
        <v>132</v>
      </c>
      <c r="J32" t="s">
        <v>132</v>
      </c>
      <c r="K32" t="s">
        <v>132</v>
      </c>
      <c r="L32">
        <v>1.37038901278922E-2</v>
      </c>
      <c r="M32">
        <v>1.37038901278922E-2</v>
      </c>
    </row>
    <row r="33" spans="1:13" x14ac:dyDescent="0.25">
      <c r="A33" t="s">
        <v>130</v>
      </c>
      <c r="B33" t="s">
        <v>117</v>
      </c>
      <c r="C33" t="s">
        <v>182</v>
      </c>
      <c r="D33" t="s">
        <v>173</v>
      </c>
      <c r="E33" t="s">
        <v>83</v>
      </c>
      <c r="F33" t="s">
        <v>164</v>
      </c>
      <c r="G33">
        <v>2018</v>
      </c>
      <c r="H33" t="s">
        <v>126</v>
      </c>
      <c r="I33" t="s">
        <v>132</v>
      </c>
      <c r="J33" t="s">
        <v>132</v>
      </c>
      <c r="K33" t="s">
        <v>132</v>
      </c>
      <c r="L33">
        <v>1.37038901278922E-2</v>
      </c>
      <c r="M33">
        <v>1.37038901278922E-2</v>
      </c>
    </row>
    <row r="34" spans="1:13" x14ac:dyDescent="0.25">
      <c r="A34" t="s">
        <v>130</v>
      </c>
      <c r="B34" t="s">
        <v>117</v>
      </c>
      <c r="C34" t="s">
        <v>183</v>
      </c>
      <c r="D34" t="s">
        <v>107</v>
      </c>
      <c r="E34" t="s">
        <v>83</v>
      </c>
      <c r="F34" t="s">
        <v>164</v>
      </c>
      <c r="G34">
        <v>2018</v>
      </c>
      <c r="H34" t="s">
        <v>126</v>
      </c>
      <c r="I34" t="s">
        <v>132</v>
      </c>
      <c r="J34" t="s">
        <v>132</v>
      </c>
      <c r="K34" t="s">
        <v>132</v>
      </c>
      <c r="L34">
        <v>1.87904155250764E-2</v>
      </c>
      <c r="M34">
        <v>1.87904155250764E-2</v>
      </c>
    </row>
    <row r="35" spans="1:13" x14ac:dyDescent="0.25">
      <c r="A35" t="s">
        <v>130</v>
      </c>
      <c r="B35" t="s">
        <v>117</v>
      </c>
      <c r="C35" t="s">
        <v>183</v>
      </c>
      <c r="D35" t="s">
        <v>173</v>
      </c>
      <c r="E35" t="s">
        <v>83</v>
      </c>
      <c r="F35" t="s">
        <v>164</v>
      </c>
      <c r="G35">
        <v>2018</v>
      </c>
      <c r="H35" t="s">
        <v>126</v>
      </c>
      <c r="I35" t="s">
        <v>132</v>
      </c>
      <c r="J35" t="s">
        <v>132</v>
      </c>
      <c r="K35" t="s">
        <v>132</v>
      </c>
      <c r="L35">
        <v>1.87904155250764E-2</v>
      </c>
      <c r="M35">
        <v>1.87904155250764E-2</v>
      </c>
    </row>
    <row r="36" spans="1:13" x14ac:dyDescent="0.25">
      <c r="A36" t="s">
        <v>130</v>
      </c>
      <c r="B36" t="s">
        <v>117</v>
      </c>
      <c r="C36" t="s">
        <v>184</v>
      </c>
      <c r="D36" t="s">
        <v>107</v>
      </c>
      <c r="E36" t="s">
        <v>83</v>
      </c>
      <c r="F36" t="s">
        <v>164</v>
      </c>
      <c r="G36">
        <v>2018</v>
      </c>
      <c r="H36" t="s">
        <v>126</v>
      </c>
      <c r="I36" t="s">
        <v>132</v>
      </c>
      <c r="J36" t="s">
        <v>132</v>
      </c>
      <c r="K36" t="s">
        <v>132</v>
      </c>
      <c r="L36">
        <v>1.87904155250764E-2</v>
      </c>
      <c r="M36">
        <v>1.87904155250764E-2</v>
      </c>
    </row>
    <row r="37" spans="1:13" x14ac:dyDescent="0.25">
      <c r="A37" t="s">
        <v>130</v>
      </c>
      <c r="B37" t="s">
        <v>117</v>
      </c>
      <c r="C37" t="s">
        <v>184</v>
      </c>
      <c r="D37" t="s">
        <v>173</v>
      </c>
      <c r="E37" t="s">
        <v>83</v>
      </c>
      <c r="F37" t="s">
        <v>164</v>
      </c>
      <c r="G37">
        <v>2018</v>
      </c>
      <c r="H37" t="s">
        <v>126</v>
      </c>
      <c r="I37" t="s">
        <v>132</v>
      </c>
      <c r="J37" t="s">
        <v>132</v>
      </c>
      <c r="K37" t="s">
        <v>132</v>
      </c>
      <c r="L37">
        <v>1.87904155250764E-2</v>
      </c>
      <c r="M37">
        <v>1.87904155250764E-2</v>
      </c>
    </row>
    <row r="38" spans="1:13" x14ac:dyDescent="0.25">
      <c r="A38" t="s">
        <v>130</v>
      </c>
      <c r="B38" t="s">
        <v>117</v>
      </c>
      <c r="C38" t="s">
        <v>185</v>
      </c>
      <c r="D38" t="s">
        <v>107</v>
      </c>
      <c r="E38" t="s">
        <v>83</v>
      </c>
      <c r="F38" t="s">
        <v>164</v>
      </c>
      <c r="G38">
        <v>2018</v>
      </c>
      <c r="H38" t="s">
        <v>126</v>
      </c>
      <c r="I38" t="s">
        <v>132</v>
      </c>
      <c r="J38" t="s">
        <v>132</v>
      </c>
      <c r="K38" t="s">
        <v>132</v>
      </c>
      <c r="L38">
        <v>1.5651300362142601E-2</v>
      </c>
      <c r="M38">
        <v>1.5651300362142601E-2</v>
      </c>
    </row>
    <row r="39" spans="1:13" x14ac:dyDescent="0.25">
      <c r="A39" t="s">
        <v>130</v>
      </c>
      <c r="B39" t="s">
        <v>117</v>
      </c>
      <c r="C39" t="s">
        <v>185</v>
      </c>
      <c r="D39" t="s">
        <v>173</v>
      </c>
      <c r="E39" t="s">
        <v>83</v>
      </c>
      <c r="F39" t="s">
        <v>164</v>
      </c>
      <c r="G39">
        <v>2018</v>
      </c>
      <c r="H39" t="s">
        <v>126</v>
      </c>
      <c r="I39" t="s">
        <v>132</v>
      </c>
      <c r="J39" t="s">
        <v>132</v>
      </c>
      <c r="K39" t="s">
        <v>132</v>
      </c>
      <c r="L39">
        <v>1.5651300362142601E-2</v>
      </c>
      <c r="M39">
        <v>1.5651300362142601E-2</v>
      </c>
    </row>
    <row r="40" spans="1:13" x14ac:dyDescent="0.25">
      <c r="A40" t="s">
        <v>130</v>
      </c>
      <c r="B40" t="s">
        <v>117</v>
      </c>
      <c r="C40" t="s">
        <v>186</v>
      </c>
      <c r="D40" t="s">
        <v>107</v>
      </c>
      <c r="E40" t="s">
        <v>83</v>
      </c>
      <c r="F40" t="s">
        <v>164</v>
      </c>
      <c r="G40">
        <v>2018</v>
      </c>
      <c r="H40" t="s">
        <v>126</v>
      </c>
      <c r="I40" t="s">
        <v>132</v>
      </c>
      <c r="J40" t="s">
        <v>132</v>
      </c>
      <c r="K40" t="s">
        <v>132</v>
      </c>
      <c r="L40">
        <v>1.5651300362142601E-2</v>
      </c>
      <c r="M40">
        <v>1.5651300362142601E-2</v>
      </c>
    </row>
    <row r="41" spans="1:13" x14ac:dyDescent="0.25">
      <c r="A41" t="s">
        <v>130</v>
      </c>
      <c r="B41" t="s">
        <v>117</v>
      </c>
      <c r="C41" t="s">
        <v>186</v>
      </c>
      <c r="D41" t="s">
        <v>173</v>
      </c>
      <c r="E41" t="s">
        <v>83</v>
      </c>
      <c r="F41" t="s">
        <v>164</v>
      </c>
      <c r="G41">
        <v>2018</v>
      </c>
      <c r="H41" t="s">
        <v>126</v>
      </c>
      <c r="I41" t="s">
        <v>132</v>
      </c>
      <c r="J41" t="s">
        <v>132</v>
      </c>
      <c r="K41" t="s">
        <v>132</v>
      </c>
      <c r="L41">
        <v>1.5651300362142601E-2</v>
      </c>
      <c r="M41">
        <v>1.5651300362142601E-2</v>
      </c>
    </row>
    <row r="42" spans="1:13" x14ac:dyDescent="0.25">
      <c r="A42" t="s">
        <v>130</v>
      </c>
      <c r="B42" t="s">
        <v>117</v>
      </c>
      <c r="C42" t="s">
        <v>187</v>
      </c>
      <c r="D42" t="s">
        <v>107</v>
      </c>
      <c r="E42" t="s">
        <v>83</v>
      </c>
      <c r="F42" t="s">
        <v>164</v>
      </c>
      <c r="G42">
        <v>2018</v>
      </c>
      <c r="H42" t="s">
        <v>126</v>
      </c>
      <c r="I42" t="s">
        <v>132</v>
      </c>
      <c r="J42" t="s">
        <v>132</v>
      </c>
      <c r="K42" t="s">
        <v>132</v>
      </c>
      <c r="L42">
        <v>1.5651300362142601E-2</v>
      </c>
      <c r="M42">
        <v>1.5651300362142601E-2</v>
      </c>
    </row>
    <row r="43" spans="1:13" x14ac:dyDescent="0.25">
      <c r="A43" t="s">
        <v>130</v>
      </c>
      <c r="B43" t="s">
        <v>117</v>
      </c>
      <c r="C43" t="s">
        <v>187</v>
      </c>
      <c r="D43" t="s">
        <v>173</v>
      </c>
      <c r="E43" t="s">
        <v>83</v>
      </c>
      <c r="F43" t="s">
        <v>164</v>
      </c>
      <c r="G43">
        <v>2018</v>
      </c>
      <c r="H43" t="s">
        <v>126</v>
      </c>
      <c r="I43" t="s">
        <v>132</v>
      </c>
      <c r="J43" t="s">
        <v>132</v>
      </c>
      <c r="K43" t="s">
        <v>132</v>
      </c>
      <c r="L43">
        <v>1.5651300362142601E-2</v>
      </c>
      <c r="M43">
        <v>1.5651300362142601E-2</v>
      </c>
    </row>
    <row r="44" spans="1:13" x14ac:dyDescent="0.25">
      <c r="A44" t="s">
        <v>130</v>
      </c>
      <c r="B44" t="s">
        <v>117</v>
      </c>
      <c r="C44" t="s">
        <v>188</v>
      </c>
      <c r="D44" t="s">
        <v>107</v>
      </c>
      <c r="E44" t="s">
        <v>83</v>
      </c>
      <c r="F44" t="s">
        <v>164</v>
      </c>
      <c r="G44">
        <v>2018</v>
      </c>
      <c r="H44" t="s">
        <v>126</v>
      </c>
      <c r="I44" t="s">
        <v>132</v>
      </c>
      <c r="J44" t="s">
        <v>132</v>
      </c>
      <c r="K44" t="s">
        <v>132</v>
      </c>
      <c r="L44">
        <v>1.5651300362142601E-2</v>
      </c>
      <c r="M44">
        <v>1.5651300362142601E-2</v>
      </c>
    </row>
    <row r="45" spans="1:13" x14ac:dyDescent="0.25">
      <c r="A45" t="s">
        <v>130</v>
      </c>
      <c r="B45" t="s">
        <v>117</v>
      </c>
      <c r="C45" t="s">
        <v>188</v>
      </c>
      <c r="D45" t="s">
        <v>173</v>
      </c>
      <c r="E45" t="s">
        <v>83</v>
      </c>
      <c r="F45" t="s">
        <v>164</v>
      </c>
      <c r="G45">
        <v>2018</v>
      </c>
      <c r="H45" t="s">
        <v>126</v>
      </c>
      <c r="I45" t="s">
        <v>132</v>
      </c>
      <c r="J45" t="s">
        <v>132</v>
      </c>
      <c r="K45" t="s">
        <v>132</v>
      </c>
      <c r="L45">
        <v>1.5651300362142601E-2</v>
      </c>
      <c r="M45">
        <v>1.5651300362142601E-2</v>
      </c>
    </row>
    <row r="46" spans="1:13" x14ac:dyDescent="0.25">
      <c r="A46" t="s">
        <v>130</v>
      </c>
      <c r="B46" t="s">
        <v>117</v>
      </c>
      <c r="C46" t="s">
        <v>189</v>
      </c>
      <c r="D46" t="s">
        <v>107</v>
      </c>
      <c r="E46" t="s">
        <v>83</v>
      </c>
      <c r="F46" t="s">
        <v>164</v>
      </c>
      <c r="G46">
        <v>2018</v>
      </c>
      <c r="H46" t="s">
        <v>126</v>
      </c>
      <c r="I46" t="s">
        <v>132</v>
      </c>
      <c r="J46" t="s">
        <v>132</v>
      </c>
      <c r="K46" t="s">
        <v>132</v>
      </c>
      <c r="L46">
        <v>1.5651300362142601E-2</v>
      </c>
      <c r="M46">
        <v>1.5651300362142601E-2</v>
      </c>
    </row>
    <row r="47" spans="1:13" x14ac:dyDescent="0.25">
      <c r="A47" t="s">
        <v>130</v>
      </c>
      <c r="B47" t="s">
        <v>117</v>
      </c>
      <c r="C47" t="s">
        <v>189</v>
      </c>
      <c r="D47" t="s">
        <v>173</v>
      </c>
      <c r="E47" t="s">
        <v>83</v>
      </c>
      <c r="F47" t="s">
        <v>164</v>
      </c>
      <c r="G47">
        <v>2018</v>
      </c>
      <c r="H47" t="s">
        <v>126</v>
      </c>
      <c r="I47" t="s">
        <v>132</v>
      </c>
      <c r="J47" t="s">
        <v>132</v>
      </c>
      <c r="K47" t="s">
        <v>132</v>
      </c>
      <c r="L47">
        <v>1.5651300362142601E-2</v>
      </c>
      <c r="M47">
        <v>1.5651300362142601E-2</v>
      </c>
    </row>
    <row r="48" spans="1:13" x14ac:dyDescent="0.25">
      <c r="A48" t="s">
        <v>130</v>
      </c>
      <c r="B48" t="s">
        <v>117</v>
      </c>
      <c r="C48" t="s">
        <v>190</v>
      </c>
      <c r="D48" t="s">
        <v>107</v>
      </c>
      <c r="E48" t="s">
        <v>83</v>
      </c>
      <c r="F48" t="s">
        <v>164</v>
      </c>
      <c r="G48">
        <v>2018</v>
      </c>
      <c r="H48" t="s">
        <v>126</v>
      </c>
      <c r="I48" t="s">
        <v>132</v>
      </c>
      <c r="J48" t="s">
        <v>132</v>
      </c>
      <c r="K48" t="s">
        <v>132</v>
      </c>
      <c r="L48">
        <v>1.5651300362142601E-2</v>
      </c>
      <c r="M48">
        <v>1.5651300362142601E-2</v>
      </c>
    </row>
    <row r="49" spans="1:13" x14ac:dyDescent="0.25">
      <c r="A49" t="s">
        <v>130</v>
      </c>
      <c r="B49" t="s">
        <v>117</v>
      </c>
      <c r="C49" t="s">
        <v>190</v>
      </c>
      <c r="D49" t="s">
        <v>173</v>
      </c>
      <c r="E49" t="s">
        <v>83</v>
      </c>
      <c r="F49" t="s">
        <v>164</v>
      </c>
      <c r="G49">
        <v>2018</v>
      </c>
      <c r="H49" t="s">
        <v>126</v>
      </c>
      <c r="I49" t="s">
        <v>132</v>
      </c>
      <c r="J49" t="s">
        <v>132</v>
      </c>
      <c r="K49" t="s">
        <v>132</v>
      </c>
      <c r="L49">
        <v>1.5651300362142601E-2</v>
      </c>
      <c r="M49">
        <v>1.5651300362142601E-2</v>
      </c>
    </row>
    <row r="50" spans="1:13" x14ac:dyDescent="0.25">
      <c r="A50" t="s">
        <v>130</v>
      </c>
      <c r="B50" t="s">
        <v>117</v>
      </c>
      <c r="C50" t="s">
        <v>191</v>
      </c>
      <c r="D50" t="s">
        <v>107</v>
      </c>
      <c r="E50" t="s">
        <v>83</v>
      </c>
      <c r="F50" t="s">
        <v>164</v>
      </c>
      <c r="G50">
        <v>2018</v>
      </c>
      <c r="H50" t="s">
        <v>126</v>
      </c>
      <c r="I50" t="s">
        <v>132</v>
      </c>
      <c r="J50" t="s">
        <v>132</v>
      </c>
      <c r="K50" t="s">
        <v>132</v>
      </c>
      <c r="L50">
        <v>7.5978921044014096E-3</v>
      </c>
      <c r="M50">
        <v>7.5978921044014096E-3</v>
      </c>
    </row>
    <row r="51" spans="1:13" x14ac:dyDescent="0.25">
      <c r="A51" t="s">
        <v>130</v>
      </c>
      <c r="B51" t="s">
        <v>117</v>
      </c>
      <c r="C51" t="s">
        <v>191</v>
      </c>
      <c r="D51" t="s">
        <v>173</v>
      </c>
      <c r="E51" t="s">
        <v>83</v>
      </c>
      <c r="F51" t="s">
        <v>164</v>
      </c>
      <c r="G51">
        <v>2018</v>
      </c>
      <c r="H51" t="s">
        <v>126</v>
      </c>
      <c r="I51" t="s">
        <v>132</v>
      </c>
      <c r="J51" t="s">
        <v>132</v>
      </c>
      <c r="K51" t="s">
        <v>132</v>
      </c>
      <c r="L51">
        <v>7.5978921044014096E-3</v>
      </c>
      <c r="M51">
        <v>7.5978921044014096E-3</v>
      </c>
    </row>
    <row r="52" spans="1:13" x14ac:dyDescent="0.25">
      <c r="A52" t="s">
        <v>130</v>
      </c>
      <c r="B52" t="s">
        <v>117</v>
      </c>
      <c r="C52" t="s">
        <v>192</v>
      </c>
      <c r="D52" t="s">
        <v>107</v>
      </c>
      <c r="E52" t="s">
        <v>83</v>
      </c>
      <c r="F52" t="s">
        <v>164</v>
      </c>
      <c r="G52">
        <v>2018</v>
      </c>
      <c r="H52" t="s">
        <v>126</v>
      </c>
      <c r="I52" t="s">
        <v>132</v>
      </c>
      <c r="J52" t="s">
        <v>132</v>
      </c>
      <c r="K52" t="s">
        <v>132</v>
      </c>
      <c r="L52">
        <v>7.5978921044014096E-3</v>
      </c>
      <c r="M52">
        <v>7.5978921044014096E-3</v>
      </c>
    </row>
    <row r="53" spans="1:13" x14ac:dyDescent="0.25">
      <c r="A53" t="s">
        <v>130</v>
      </c>
      <c r="B53" t="s">
        <v>117</v>
      </c>
      <c r="C53" t="s">
        <v>192</v>
      </c>
      <c r="D53" t="s">
        <v>173</v>
      </c>
      <c r="E53" t="s">
        <v>83</v>
      </c>
      <c r="F53" t="s">
        <v>164</v>
      </c>
      <c r="G53">
        <v>2018</v>
      </c>
      <c r="H53" t="s">
        <v>126</v>
      </c>
      <c r="I53" t="s">
        <v>132</v>
      </c>
      <c r="J53" t="s">
        <v>132</v>
      </c>
      <c r="K53" t="s">
        <v>132</v>
      </c>
      <c r="L53">
        <v>7.5978921044014096E-3</v>
      </c>
      <c r="M53">
        <v>7.5978921044014096E-3</v>
      </c>
    </row>
    <row r="54" spans="1:13" x14ac:dyDescent="0.25">
      <c r="A54" t="s">
        <v>130</v>
      </c>
      <c r="B54" t="s">
        <v>117</v>
      </c>
      <c r="C54" t="s">
        <v>193</v>
      </c>
      <c r="D54" t="s">
        <v>107</v>
      </c>
      <c r="E54" t="s">
        <v>83</v>
      </c>
      <c r="F54" t="s">
        <v>164</v>
      </c>
      <c r="G54">
        <v>2018</v>
      </c>
      <c r="H54" t="s">
        <v>126</v>
      </c>
      <c r="I54" t="s">
        <v>132</v>
      </c>
      <c r="J54" t="s">
        <v>132</v>
      </c>
      <c r="K54" t="s">
        <v>132</v>
      </c>
      <c r="L54">
        <v>1.9679944818874001E-2</v>
      </c>
      <c r="M54">
        <v>1.9679944818874001E-2</v>
      </c>
    </row>
    <row r="55" spans="1:13" x14ac:dyDescent="0.25">
      <c r="A55" t="s">
        <v>130</v>
      </c>
      <c r="B55" t="s">
        <v>117</v>
      </c>
      <c r="C55" t="s">
        <v>193</v>
      </c>
      <c r="D55" t="s">
        <v>173</v>
      </c>
      <c r="E55" t="s">
        <v>83</v>
      </c>
      <c r="F55" t="s">
        <v>164</v>
      </c>
      <c r="G55">
        <v>2018</v>
      </c>
      <c r="H55" t="s">
        <v>126</v>
      </c>
      <c r="I55" t="s">
        <v>132</v>
      </c>
      <c r="J55" t="s">
        <v>132</v>
      </c>
      <c r="K55" t="s">
        <v>132</v>
      </c>
      <c r="L55">
        <v>1.9679944818874001E-2</v>
      </c>
      <c r="M55">
        <v>1.9679944818874001E-2</v>
      </c>
    </row>
    <row r="56" spans="1:13" x14ac:dyDescent="0.25">
      <c r="A56" t="s">
        <v>130</v>
      </c>
      <c r="B56" t="s">
        <v>117</v>
      </c>
      <c r="C56" t="s">
        <v>194</v>
      </c>
      <c r="D56" t="s">
        <v>107</v>
      </c>
      <c r="E56" t="s">
        <v>83</v>
      </c>
      <c r="F56" t="s">
        <v>164</v>
      </c>
      <c r="G56">
        <v>2018</v>
      </c>
      <c r="H56" t="s">
        <v>126</v>
      </c>
      <c r="I56" t="s">
        <v>132</v>
      </c>
      <c r="J56" t="s">
        <v>132</v>
      </c>
      <c r="K56" t="s">
        <v>132</v>
      </c>
      <c r="L56">
        <v>1.9679944818874001E-2</v>
      </c>
      <c r="M56">
        <v>1.9679944818874001E-2</v>
      </c>
    </row>
    <row r="57" spans="1:13" x14ac:dyDescent="0.25">
      <c r="A57" t="s">
        <v>130</v>
      </c>
      <c r="B57" t="s">
        <v>117</v>
      </c>
      <c r="C57" t="s">
        <v>194</v>
      </c>
      <c r="D57" t="s">
        <v>173</v>
      </c>
      <c r="E57" t="s">
        <v>83</v>
      </c>
      <c r="F57" t="s">
        <v>164</v>
      </c>
      <c r="G57">
        <v>2018</v>
      </c>
      <c r="H57" t="s">
        <v>126</v>
      </c>
      <c r="I57" t="s">
        <v>132</v>
      </c>
      <c r="J57" t="s">
        <v>132</v>
      </c>
      <c r="K57" t="s">
        <v>132</v>
      </c>
      <c r="L57">
        <v>1.9679944818874001E-2</v>
      </c>
      <c r="M57">
        <v>1.9679944818874001E-2</v>
      </c>
    </row>
    <row r="58" spans="1:13" x14ac:dyDescent="0.25">
      <c r="A58" t="s">
        <v>130</v>
      </c>
      <c r="B58" t="s">
        <v>117</v>
      </c>
      <c r="C58" t="s">
        <v>195</v>
      </c>
      <c r="D58" t="s">
        <v>107</v>
      </c>
      <c r="E58" t="s">
        <v>83</v>
      </c>
      <c r="F58" t="s">
        <v>164</v>
      </c>
      <c r="G58">
        <v>2018</v>
      </c>
      <c r="H58" t="s">
        <v>126</v>
      </c>
      <c r="I58" t="s">
        <v>132</v>
      </c>
      <c r="J58" t="s">
        <v>132</v>
      </c>
      <c r="K58" t="s">
        <v>132</v>
      </c>
      <c r="L58">
        <v>1.9679944818874001E-2</v>
      </c>
      <c r="M58">
        <v>1.9679944818874001E-2</v>
      </c>
    </row>
    <row r="59" spans="1:13" x14ac:dyDescent="0.25">
      <c r="A59" t="s">
        <v>130</v>
      </c>
      <c r="B59" t="s">
        <v>117</v>
      </c>
      <c r="C59" t="s">
        <v>195</v>
      </c>
      <c r="D59" t="s">
        <v>173</v>
      </c>
      <c r="E59" t="s">
        <v>83</v>
      </c>
      <c r="F59" t="s">
        <v>164</v>
      </c>
      <c r="G59">
        <v>2018</v>
      </c>
      <c r="H59" t="s">
        <v>126</v>
      </c>
      <c r="I59" t="s">
        <v>132</v>
      </c>
      <c r="J59" t="s">
        <v>132</v>
      </c>
      <c r="K59" t="s">
        <v>132</v>
      </c>
      <c r="L59">
        <v>1.9679944818874001E-2</v>
      </c>
      <c r="M59">
        <v>1.9679944818874001E-2</v>
      </c>
    </row>
    <row r="60" spans="1:13" x14ac:dyDescent="0.25">
      <c r="A60" t="s">
        <v>130</v>
      </c>
      <c r="B60" t="s">
        <v>117</v>
      </c>
      <c r="C60" t="s">
        <v>196</v>
      </c>
      <c r="D60" t="s">
        <v>107</v>
      </c>
      <c r="E60" t="s">
        <v>83</v>
      </c>
      <c r="F60" t="s">
        <v>164</v>
      </c>
      <c r="G60">
        <v>2018</v>
      </c>
      <c r="H60" t="s">
        <v>126</v>
      </c>
      <c r="I60" t="s">
        <v>132</v>
      </c>
      <c r="J60" t="s">
        <v>132</v>
      </c>
      <c r="K60" t="s">
        <v>132</v>
      </c>
      <c r="L60">
        <v>2.3397171732945601E-2</v>
      </c>
      <c r="M60">
        <v>2.3397171732945601E-2</v>
      </c>
    </row>
    <row r="61" spans="1:13" x14ac:dyDescent="0.25">
      <c r="A61" t="s">
        <v>130</v>
      </c>
      <c r="B61" t="s">
        <v>117</v>
      </c>
      <c r="C61" t="s">
        <v>196</v>
      </c>
      <c r="D61" t="s">
        <v>173</v>
      </c>
      <c r="E61" t="s">
        <v>83</v>
      </c>
      <c r="F61" t="s">
        <v>164</v>
      </c>
      <c r="G61">
        <v>2018</v>
      </c>
      <c r="H61" t="s">
        <v>126</v>
      </c>
      <c r="I61" t="s">
        <v>132</v>
      </c>
      <c r="J61" t="s">
        <v>132</v>
      </c>
      <c r="K61" t="s">
        <v>132</v>
      </c>
      <c r="L61">
        <v>2.3397171732945601E-2</v>
      </c>
      <c r="M61">
        <v>2.3397171732945601E-2</v>
      </c>
    </row>
    <row r="62" spans="1:13" x14ac:dyDescent="0.25">
      <c r="A62" t="s">
        <v>130</v>
      </c>
      <c r="B62" t="s">
        <v>117</v>
      </c>
      <c r="C62" t="s">
        <v>197</v>
      </c>
      <c r="D62" t="s">
        <v>107</v>
      </c>
      <c r="E62" t="s">
        <v>83</v>
      </c>
      <c r="F62" t="s">
        <v>164</v>
      </c>
      <c r="G62">
        <v>2018</v>
      </c>
      <c r="H62" t="s">
        <v>126</v>
      </c>
      <c r="I62" t="s">
        <v>132</v>
      </c>
      <c r="J62" t="s">
        <v>132</v>
      </c>
      <c r="K62" t="s">
        <v>132</v>
      </c>
      <c r="L62">
        <v>4.29559017447428E-2</v>
      </c>
      <c r="M62">
        <v>4.29559017447428E-2</v>
      </c>
    </row>
    <row r="63" spans="1:13" x14ac:dyDescent="0.25">
      <c r="A63" t="s">
        <v>130</v>
      </c>
      <c r="B63" t="s">
        <v>117</v>
      </c>
      <c r="C63" t="s">
        <v>197</v>
      </c>
      <c r="D63" t="s">
        <v>173</v>
      </c>
      <c r="E63" t="s">
        <v>83</v>
      </c>
      <c r="F63" t="s">
        <v>164</v>
      </c>
      <c r="G63">
        <v>2018</v>
      </c>
      <c r="H63" t="s">
        <v>126</v>
      </c>
      <c r="I63" t="s">
        <v>132</v>
      </c>
      <c r="J63" t="s">
        <v>132</v>
      </c>
      <c r="K63" t="s">
        <v>132</v>
      </c>
      <c r="L63">
        <v>4.29559017447428E-2</v>
      </c>
      <c r="M63">
        <v>4.29559017447428E-2</v>
      </c>
    </row>
    <row r="64" spans="1:13" x14ac:dyDescent="0.25">
      <c r="A64" t="s">
        <v>130</v>
      </c>
      <c r="B64" t="s">
        <v>117</v>
      </c>
      <c r="C64" t="s">
        <v>198</v>
      </c>
      <c r="D64" t="s">
        <v>108</v>
      </c>
      <c r="E64" t="s">
        <v>83</v>
      </c>
      <c r="F64" t="s">
        <v>164</v>
      </c>
      <c r="G64">
        <v>2018</v>
      </c>
      <c r="H64" t="s">
        <v>126</v>
      </c>
      <c r="I64" t="s">
        <v>132</v>
      </c>
      <c r="J64" t="s">
        <v>132</v>
      </c>
      <c r="K64" t="s">
        <v>132</v>
      </c>
      <c r="L64">
        <v>2.7471447517498498E-2</v>
      </c>
      <c r="M64">
        <v>2.7471447517498498E-2</v>
      </c>
    </row>
    <row r="65" spans="1:13" x14ac:dyDescent="0.25">
      <c r="A65" t="s">
        <v>130</v>
      </c>
      <c r="B65" t="s">
        <v>117</v>
      </c>
      <c r="C65" t="s">
        <v>198</v>
      </c>
      <c r="D65" t="s">
        <v>199</v>
      </c>
      <c r="E65" t="s">
        <v>83</v>
      </c>
      <c r="F65" t="s">
        <v>164</v>
      </c>
      <c r="G65">
        <v>2018</v>
      </c>
      <c r="H65" t="s">
        <v>126</v>
      </c>
      <c r="I65" t="s">
        <v>132</v>
      </c>
      <c r="J65" t="s">
        <v>132</v>
      </c>
      <c r="K65" t="s">
        <v>132</v>
      </c>
      <c r="L65">
        <v>2.7471447517498498E-2</v>
      </c>
      <c r="M65">
        <v>2.7471447517498498E-2</v>
      </c>
    </row>
    <row r="66" spans="1:13" x14ac:dyDescent="0.25">
      <c r="A66" t="s">
        <v>130</v>
      </c>
      <c r="B66" t="s">
        <v>117</v>
      </c>
      <c r="C66" t="s">
        <v>200</v>
      </c>
      <c r="D66" t="s">
        <v>108</v>
      </c>
      <c r="E66" t="s">
        <v>83</v>
      </c>
      <c r="F66" t="s">
        <v>164</v>
      </c>
      <c r="G66">
        <v>2018</v>
      </c>
      <c r="H66" t="s">
        <v>126</v>
      </c>
      <c r="I66" t="s">
        <v>132</v>
      </c>
      <c r="J66" t="s">
        <v>132</v>
      </c>
      <c r="K66" t="s">
        <v>132</v>
      </c>
      <c r="L66">
        <v>2.7471447517498498E-2</v>
      </c>
      <c r="M66">
        <v>2.7471447517498498E-2</v>
      </c>
    </row>
    <row r="67" spans="1:13" x14ac:dyDescent="0.25">
      <c r="A67" t="s">
        <v>130</v>
      </c>
      <c r="B67" t="s">
        <v>117</v>
      </c>
      <c r="C67" t="s">
        <v>200</v>
      </c>
      <c r="D67" t="s">
        <v>199</v>
      </c>
      <c r="E67" t="s">
        <v>83</v>
      </c>
      <c r="F67" t="s">
        <v>164</v>
      </c>
      <c r="G67">
        <v>2018</v>
      </c>
      <c r="H67" t="s">
        <v>126</v>
      </c>
      <c r="I67" t="s">
        <v>132</v>
      </c>
      <c r="J67" t="s">
        <v>132</v>
      </c>
      <c r="K67" t="s">
        <v>132</v>
      </c>
      <c r="L67">
        <v>2.7471447517498498E-2</v>
      </c>
      <c r="M67">
        <v>2.7471447517498498E-2</v>
      </c>
    </row>
    <row r="68" spans="1:13" x14ac:dyDescent="0.25">
      <c r="A68" t="s">
        <v>130</v>
      </c>
      <c r="B68" t="s">
        <v>117</v>
      </c>
      <c r="C68" t="s">
        <v>201</v>
      </c>
      <c r="D68" t="s">
        <v>108</v>
      </c>
      <c r="E68" t="s">
        <v>83</v>
      </c>
      <c r="F68" t="s">
        <v>164</v>
      </c>
      <c r="G68">
        <v>2018</v>
      </c>
      <c r="H68" t="s">
        <v>126</v>
      </c>
      <c r="I68" t="s">
        <v>132</v>
      </c>
      <c r="J68" t="s">
        <v>132</v>
      </c>
      <c r="K68" t="s">
        <v>132</v>
      </c>
      <c r="L68">
        <v>2.4447220258868901E-2</v>
      </c>
      <c r="M68">
        <v>2.4447220258868901E-2</v>
      </c>
    </row>
    <row r="69" spans="1:13" x14ac:dyDescent="0.25">
      <c r="A69" t="s">
        <v>130</v>
      </c>
      <c r="B69" t="s">
        <v>117</v>
      </c>
      <c r="C69" t="s">
        <v>201</v>
      </c>
      <c r="D69" t="s">
        <v>199</v>
      </c>
      <c r="E69" t="s">
        <v>83</v>
      </c>
      <c r="F69" t="s">
        <v>164</v>
      </c>
      <c r="G69">
        <v>2018</v>
      </c>
      <c r="H69" t="s">
        <v>126</v>
      </c>
      <c r="I69" t="s">
        <v>132</v>
      </c>
      <c r="J69" t="s">
        <v>132</v>
      </c>
      <c r="K69" t="s">
        <v>132</v>
      </c>
      <c r="L69">
        <v>2.4447220258868901E-2</v>
      </c>
      <c r="M69">
        <v>2.4447220258868901E-2</v>
      </c>
    </row>
    <row r="70" spans="1:13" x14ac:dyDescent="0.25">
      <c r="A70" t="s">
        <v>130</v>
      </c>
      <c r="B70" t="s">
        <v>117</v>
      </c>
      <c r="C70" t="s">
        <v>202</v>
      </c>
      <c r="D70" t="s">
        <v>108</v>
      </c>
      <c r="E70" t="s">
        <v>83</v>
      </c>
      <c r="F70" t="s">
        <v>164</v>
      </c>
      <c r="G70">
        <v>2018</v>
      </c>
      <c r="H70" t="s">
        <v>126</v>
      </c>
      <c r="I70" t="s">
        <v>132</v>
      </c>
      <c r="J70" t="s">
        <v>132</v>
      </c>
      <c r="K70" t="s">
        <v>132</v>
      </c>
      <c r="L70">
        <v>2.4447220258868901E-2</v>
      </c>
      <c r="M70">
        <v>2.4447220258868901E-2</v>
      </c>
    </row>
    <row r="71" spans="1:13" x14ac:dyDescent="0.25">
      <c r="A71" t="s">
        <v>130</v>
      </c>
      <c r="B71" t="s">
        <v>117</v>
      </c>
      <c r="C71" t="s">
        <v>202</v>
      </c>
      <c r="D71" t="s">
        <v>199</v>
      </c>
      <c r="E71" t="s">
        <v>83</v>
      </c>
      <c r="F71" t="s">
        <v>164</v>
      </c>
      <c r="G71">
        <v>2018</v>
      </c>
      <c r="H71" t="s">
        <v>126</v>
      </c>
      <c r="I71" t="s">
        <v>132</v>
      </c>
      <c r="J71" t="s">
        <v>132</v>
      </c>
      <c r="K71" t="s">
        <v>132</v>
      </c>
      <c r="L71">
        <v>2.4447220258868901E-2</v>
      </c>
      <c r="M71">
        <v>2.4447220258868901E-2</v>
      </c>
    </row>
    <row r="72" spans="1:13" x14ac:dyDescent="0.25">
      <c r="A72" t="s">
        <v>130</v>
      </c>
      <c r="B72" t="s">
        <v>117</v>
      </c>
      <c r="C72" t="s">
        <v>203</v>
      </c>
      <c r="D72" t="s">
        <v>108</v>
      </c>
      <c r="E72" t="s">
        <v>83</v>
      </c>
      <c r="F72" t="s">
        <v>164</v>
      </c>
      <c r="G72">
        <v>2018</v>
      </c>
      <c r="H72" t="s">
        <v>126</v>
      </c>
      <c r="I72" t="s">
        <v>132</v>
      </c>
      <c r="J72" t="s">
        <v>132</v>
      </c>
      <c r="K72" t="s">
        <v>132</v>
      </c>
      <c r="L72">
        <v>2.4447220258868901E-2</v>
      </c>
      <c r="M72">
        <v>2.4447220258868901E-2</v>
      </c>
    </row>
    <row r="73" spans="1:13" x14ac:dyDescent="0.25">
      <c r="A73" t="s">
        <v>130</v>
      </c>
      <c r="B73" t="s">
        <v>117</v>
      </c>
      <c r="C73" t="s">
        <v>203</v>
      </c>
      <c r="D73" t="s">
        <v>199</v>
      </c>
      <c r="E73" t="s">
        <v>83</v>
      </c>
      <c r="F73" t="s">
        <v>164</v>
      </c>
      <c r="G73">
        <v>2018</v>
      </c>
      <c r="H73" t="s">
        <v>126</v>
      </c>
      <c r="I73" t="s">
        <v>132</v>
      </c>
      <c r="J73" t="s">
        <v>132</v>
      </c>
      <c r="K73" t="s">
        <v>132</v>
      </c>
      <c r="L73">
        <v>2.4447220258868901E-2</v>
      </c>
      <c r="M73">
        <v>2.4447220258868901E-2</v>
      </c>
    </row>
    <row r="74" spans="1:13" x14ac:dyDescent="0.25">
      <c r="A74" t="s">
        <v>130</v>
      </c>
      <c r="B74" t="s">
        <v>117</v>
      </c>
      <c r="C74" t="s">
        <v>204</v>
      </c>
      <c r="D74" t="s">
        <v>108</v>
      </c>
      <c r="E74" t="s">
        <v>83</v>
      </c>
      <c r="F74" t="s">
        <v>164</v>
      </c>
      <c r="G74">
        <v>2018</v>
      </c>
      <c r="H74" t="s">
        <v>126</v>
      </c>
      <c r="I74" t="s">
        <v>132</v>
      </c>
      <c r="J74" t="s">
        <v>132</v>
      </c>
      <c r="K74" t="s">
        <v>132</v>
      </c>
      <c r="L74">
        <v>2.4447220258868901E-2</v>
      </c>
      <c r="M74">
        <v>2.4447220258868901E-2</v>
      </c>
    </row>
    <row r="75" spans="1:13" x14ac:dyDescent="0.25">
      <c r="A75" t="s">
        <v>130</v>
      </c>
      <c r="B75" t="s">
        <v>117</v>
      </c>
      <c r="C75" t="s">
        <v>204</v>
      </c>
      <c r="D75" t="s">
        <v>199</v>
      </c>
      <c r="E75" t="s">
        <v>83</v>
      </c>
      <c r="F75" t="s">
        <v>164</v>
      </c>
      <c r="G75">
        <v>2018</v>
      </c>
      <c r="H75" t="s">
        <v>126</v>
      </c>
      <c r="I75" t="s">
        <v>132</v>
      </c>
      <c r="J75" t="s">
        <v>132</v>
      </c>
      <c r="K75" t="s">
        <v>132</v>
      </c>
      <c r="L75">
        <v>2.4447220258868901E-2</v>
      </c>
      <c r="M75">
        <v>2.4447220258868901E-2</v>
      </c>
    </row>
    <row r="76" spans="1:13" x14ac:dyDescent="0.25">
      <c r="A76" t="s">
        <v>130</v>
      </c>
      <c r="B76" t="s">
        <v>117</v>
      </c>
      <c r="C76" t="s">
        <v>205</v>
      </c>
      <c r="D76" t="s">
        <v>108</v>
      </c>
      <c r="E76" t="s">
        <v>83</v>
      </c>
      <c r="F76" t="s">
        <v>164</v>
      </c>
      <c r="G76">
        <v>2018</v>
      </c>
      <c r="H76" t="s">
        <v>126</v>
      </c>
      <c r="I76" t="s">
        <v>132</v>
      </c>
      <c r="J76" t="s">
        <v>132</v>
      </c>
      <c r="K76" t="s">
        <v>132</v>
      </c>
      <c r="L76">
        <v>2.4447220258868901E-2</v>
      </c>
      <c r="M76">
        <v>2.4447220258868901E-2</v>
      </c>
    </row>
    <row r="77" spans="1:13" x14ac:dyDescent="0.25">
      <c r="A77" t="s">
        <v>130</v>
      </c>
      <c r="B77" t="s">
        <v>117</v>
      </c>
      <c r="C77" t="s">
        <v>205</v>
      </c>
      <c r="D77" t="s">
        <v>199</v>
      </c>
      <c r="E77" t="s">
        <v>83</v>
      </c>
      <c r="F77" t="s">
        <v>164</v>
      </c>
      <c r="G77">
        <v>2018</v>
      </c>
      <c r="H77" t="s">
        <v>126</v>
      </c>
      <c r="I77" t="s">
        <v>132</v>
      </c>
      <c r="J77" t="s">
        <v>132</v>
      </c>
      <c r="K77" t="s">
        <v>132</v>
      </c>
      <c r="L77">
        <v>2.4447220258868901E-2</v>
      </c>
      <c r="M77">
        <v>2.4447220258868901E-2</v>
      </c>
    </row>
    <row r="78" spans="1:13" x14ac:dyDescent="0.25">
      <c r="A78" t="s">
        <v>130</v>
      </c>
      <c r="B78" t="s">
        <v>117</v>
      </c>
      <c r="C78" t="s">
        <v>206</v>
      </c>
      <c r="D78" t="s">
        <v>108</v>
      </c>
      <c r="E78" t="s">
        <v>83</v>
      </c>
      <c r="F78" t="s">
        <v>164</v>
      </c>
      <c r="G78">
        <v>2018</v>
      </c>
      <c r="H78" t="s">
        <v>126</v>
      </c>
      <c r="I78" t="s">
        <v>132</v>
      </c>
      <c r="J78" t="s">
        <v>132</v>
      </c>
      <c r="K78" t="s">
        <v>132</v>
      </c>
      <c r="L78">
        <v>2.4447220258868901E-2</v>
      </c>
      <c r="M78">
        <v>2.4447220258868901E-2</v>
      </c>
    </row>
    <row r="79" spans="1:13" x14ac:dyDescent="0.25">
      <c r="A79" t="s">
        <v>130</v>
      </c>
      <c r="B79" t="s">
        <v>117</v>
      </c>
      <c r="C79" t="s">
        <v>206</v>
      </c>
      <c r="D79" t="s">
        <v>199</v>
      </c>
      <c r="E79" t="s">
        <v>83</v>
      </c>
      <c r="F79" t="s">
        <v>164</v>
      </c>
      <c r="G79">
        <v>2018</v>
      </c>
      <c r="H79" t="s">
        <v>126</v>
      </c>
      <c r="I79" t="s">
        <v>132</v>
      </c>
      <c r="J79" t="s">
        <v>132</v>
      </c>
      <c r="K79" t="s">
        <v>132</v>
      </c>
      <c r="L79">
        <v>2.4447220258868901E-2</v>
      </c>
      <c r="M79">
        <v>2.4447220258868901E-2</v>
      </c>
    </row>
    <row r="80" spans="1:13" x14ac:dyDescent="0.25">
      <c r="A80" t="s">
        <v>130</v>
      </c>
      <c r="B80" t="s">
        <v>117</v>
      </c>
      <c r="C80" t="s">
        <v>207</v>
      </c>
      <c r="D80" t="s">
        <v>108</v>
      </c>
      <c r="E80" t="s">
        <v>83</v>
      </c>
      <c r="F80" t="s">
        <v>164</v>
      </c>
      <c r="G80">
        <v>2018</v>
      </c>
      <c r="H80" t="s">
        <v>126</v>
      </c>
      <c r="I80" t="s">
        <v>132</v>
      </c>
      <c r="J80" t="s">
        <v>132</v>
      </c>
      <c r="K80" t="s">
        <v>132</v>
      </c>
      <c r="L80">
        <v>9.5642043609248301E-2</v>
      </c>
      <c r="M80">
        <v>9.5642043609248301E-2</v>
      </c>
    </row>
    <row r="81" spans="1:13" x14ac:dyDescent="0.25">
      <c r="A81" t="s">
        <v>130</v>
      </c>
      <c r="B81" t="s">
        <v>117</v>
      </c>
      <c r="C81" t="s">
        <v>207</v>
      </c>
      <c r="D81" t="s">
        <v>199</v>
      </c>
      <c r="E81" t="s">
        <v>83</v>
      </c>
      <c r="F81" t="s">
        <v>164</v>
      </c>
      <c r="G81">
        <v>2018</v>
      </c>
      <c r="H81" t="s">
        <v>126</v>
      </c>
      <c r="I81" t="s">
        <v>132</v>
      </c>
      <c r="J81" t="s">
        <v>132</v>
      </c>
      <c r="K81" t="s">
        <v>132</v>
      </c>
      <c r="L81">
        <v>9.5642043609248301E-2</v>
      </c>
      <c r="M81">
        <v>9.5642043609248301E-2</v>
      </c>
    </row>
    <row r="82" spans="1:13" x14ac:dyDescent="0.25">
      <c r="A82" t="s">
        <v>130</v>
      </c>
      <c r="B82" t="s">
        <v>117</v>
      </c>
      <c r="C82" t="s">
        <v>208</v>
      </c>
      <c r="D82" t="s">
        <v>108</v>
      </c>
      <c r="E82" t="s">
        <v>83</v>
      </c>
      <c r="F82" t="s">
        <v>164</v>
      </c>
      <c r="G82">
        <v>2018</v>
      </c>
      <c r="H82" t="s">
        <v>126</v>
      </c>
      <c r="I82" t="s">
        <v>132</v>
      </c>
      <c r="J82" t="s">
        <v>132</v>
      </c>
      <c r="K82" t="s">
        <v>132</v>
      </c>
      <c r="L82">
        <v>9.5642043609248301E-2</v>
      </c>
      <c r="M82">
        <v>9.5642043609248301E-2</v>
      </c>
    </row>
    <row r="83" spans="1:13" x14ac:dyDescent="0.25">
      <c r="A83" t="s">
        <v>130</v>
      </c>
      <c r="B83" t="s">
        <v>117</v>
      </c>
      <c r="C83" t="s">
        <v>208</v>
      </c>
      <c r="D83" t="s">
        <v>199</v>
      </c>
      <c r="E83" t="s">
        <v>83</v>
      </c>
      <c r="F83" t="s">
        <v>164</v>
      </c>
      <c r="G83">
        <v>2018</v>
      </c>
      <c r="H83" t="s">
        <v>126</v>
      </c>
      <c r="I83" t="s">
        <v>132</v>
      </c>
      <c r="J83" t="s">
        <v>132</v>
      </c>
      <c r="K83" t="s">
        <v>132</v>
      </c>
      <c r="L83">
        <v>9.5642043609248301E-2</v>
      </c>
      <c r="M83">
        <v>9.5642043609248301E-2</v>
      </c>
    </row>
    <row r="84" spans="1:13" x14ac:dyDescent="0.25">
      <c r="A84" t="s">
        <v>130</v>
      </c>
      <c r="B84" t="s">
        <v>117</v>
      </c>
      <c r="C84" t="s">
        <v>209</v>
      </c>
      <c r="D84" t="s">
        <v>108</v>
      </c>
      <c r="E84" t="s">
        <v>83</v>
      </c>
      <c r="F84" t="s">
        <v>164</v>
      </c>
      <c r="G84">
        <v>2018</v>
      </c>
      <c r="H84" t="s">
        <v>126</v>
      </c>
      <c r="I84" t="s">
        <v>132</v>
      </c>
      <c r="J84" t="s">
        <v>132</v>
      </c>
      <c r="K84" t="s">
        <v>132</v>
      </c>
      <c r="L84">
        <v>3.0079476421251201E-2</v>
      </c>
      <c r="M84">
        <v>3.0079476421251201E-2</v>
      </c>
    </row>
    <row r="85" spans="1:13" x14ac:dyDescent="0.25">
      <c r="A85" t="s">
        <v>130</v>
      </c>
      <c r="B85" t="s">
        <v>117</v>
      </c>
      <c r="C85" t="s">
        <v>209</v>
      </c>
      <c r="D85" t="s">
        <v>199</v>
      </c>
      <c r="E85" t="s">
        <v>83</v>
      </c>
      <c r="F85" t="s">
        <v>164</v>
      </c>
      <c r="G85">
        <v>2018</v>
      </c>
      <c r="H85" t="s">
        <v>126</v>
      </c>
      <c r="I85" t="s">
        <v>132</v>
      </c>
      <c r="J85" t="s">
        <v>132</v>
      </c>
      <c r="K85" t="s">
        <v>132</v>
      </c>
      <c r="L85">
        <v>3.0079476421251201E-2</v>
      </c>
      <c r="M85">
        <v>3.0079476421251201E-2</v>
      </c>
    </row>
    <row r="86" spans="1:13" x14ac:dyDescent="0.25">
      <c r="A86" t="s">
        <v>130</v>
      </c>
      <c r="B86" t="s">
        <v>117</v>
      </c>
      <c r="C86" t="s">
        <v>210</v>
      </c>
      <c r="D86" t="s">
        <v>108</v>
      </c>
      <c r="E86" t="s">
        <v>83</v>
      </c>
      <c r="F86" t="s">
        <v>164</v>
      </c>
      <c r="G86">
        <v>2018</v>
      </c>
      <c r="H86" t="s">
        <v>126</v>
      </c>
      <c r="I86" t="s">
        <v>132</v>
      </c>
      <c r="J86" t="s">
        <v>132</v>
      </c>
      <c r="K86" t="s">
        <v>132</v>
      </c>
      <c r="L86">
        <v>3.0079476421251201E-2</v>
      </c>
      <c r="M86">
        <v>3.0079476421251201E-2</v>
      </c>
    </row>
    <row r="87" spans="1:13" x14ac:dyDescent="0.25">
      <c r="A87" t="s">
        <v>130</v>
      </c>
      <c r="B87" t="s">
        <v>117</v>
      </c>
      <c r="C87" t="s">
        <v>210</v>
      </c>
      <c r="D87" t="s">
        <v>199</v>
      </c>
      <c r="E87" t="s">
        <v>83</v>
      </c>
      <c r="F87" t="s">
        <v>164</v>
      </c>
      <c r="G87">
        <v>2018</v>
      </c>
      <c r="H87" t="s">
        <v>126</v>
      </c>
      <c r="I87" t="s">
        <v>132</v>
      </c>
      <c r="J87" t="s">
        <v>132</v>
      </c>
      <c r="K87" t="s">
        <v>132</v>
      </c>
      <c r="L87">
        <v>3.0079476421251201E-2</v>
      </c>
      <c r="M87">
        <v>3.0079476421251201E-2</v>
      </c>
    </row>
    <row r="88" spans="1:13" x14ac:dyDescent="0.25">
      <c r="A88" t="s">
        <v>130</v>
      </c>
      <c r="B88" t="s">
        <v>117</v>
      </c>
      <c r="C88" t="s">
        <v>211</v>
      </c>
      <c r="D88" t="s">
        <v>108</v>
      </c>
      <c r="E88" t="s">
        <v>83</v>
      </c>
      <c r="F88" t="s">
        <v>164</v>
      </c>
      <c r="G88">
        <v>2018</v>
      </c>
      <c r="H88" t="s">
        <v>126</v>
      </c>
      <c r="I88" t="s">
        <v>132</v>
      </c>
      <c r="J88" t="s">
        <v>132</v>
      </c>
      <c r="K88" t="s">
        <v>132</v>
      </c>
      <c r="L88">
        <v>3.0079476421251201E-2</v>
      </c>
      <c r="M88">
        <v>3.0079476421251201E-2</v>
      </c>
    </row>
    <row r="89" spans="1:13" x14ac:dyDescent="0.25">
      <c r="A89" t="s">
        <v>130</v>
      </c>
      <c r="B89" t="s">
        <v>117</v>
      </c>
      <c r="C89" t="s">
        <v>211</v>
      </c>
      <c r="D89" t="s">
        <v>199</v>
      </c>
      <c r="E89" t="s">
        <v>83</v>
      </c>
      <c r="F89" t="s">
        <v>164</v>
      </c>
      <c r="G89">
        <v>2018</v>
      </c>
      <c r="H89" t="s">
        <v>126</v>
      </c>
      <c r="I89" t="s">
        <v>132</v>
      </c>
      <c r="J89" t="s">
        <v>132</v>
      </c>
      <c r="K89" t="s">
        <v>132</v>
      </c>
      <c r="L89">
        <v>3.0079476421251201E-2</v>
      </c>
      <c r="M89">
        <v>3.0079476421251201E-2</v>
      </c>
    </row>
    <row r="90" spans="1:13" x14ac:dyDescent="0.25">
      <c r="A90" t="s">
        <v>130</v>
      </c>
      <c r="B90" t="s">
        <v>117</v>
      </c>
      <c r="C90" t="s">
        <v>212</v>
      </c>
      <c r="D90" t="s">
        <v>108</v>
      </c>
      <c r="E90" t="s">
        <v>83</v>
      </c>
      <c r="F90" t="s">
        <v>164</v>
      </c>
      <c r="G90">
        <v>2018</v>
      </c>
      <c r="H90" t="s">
        <v>126</v>
      </c>
      <c r="I90" t="s">
        <v>132</v>
      </c>
      <c r="J90" t="s">
        <v>132</v>
      </c>
      <c r="K90" t="s">
        <v>132</v>
      </c>
      <c r="L90">
        <v>4.21939695625516E-2</v>
      </c>
      <c r="M90">
        <v>4.21939695625516E-2</v>
      </c>
    </row>
    <row r="91" spans="1:13" x14ac:dyDescent="0.25">
      <c r="A91" t="s">
        <v>130</v>
      </c>
      <c r="B91" t="s">
        <v>117</v>
      </c>
      <c r="C91" t="s">
        <v>212</v>
      </c>
      <c r="D91" t="s">
        <v>199</v>
      </c>
      <c r="E91" t="s">
        <v>83</v>
      </c>
      <c r="F91" t="s">
        <v>164</v>
      </c>
      <c r="G91">
        <v>2018</v>
      </c>
      <c r="H91" t="s">
        <v>126</v>
      </c>
      <c r="I91" t="s">
        <v>132</v>
      </c>
      <c r="J91" t="s">
        <v>132</v>
      </c>
      <c r="K91" t="s">
        <v>132</v>
      </c>
      <c r="L91">
        <v>4.21939695625516E-2</v>
      </c>
      <c r="M91">
        <v>4.21939695625516E-2</v>
      </c>
    </row>
    <row r="92" spans="1:13" x14ac:dyDescent="0.25">
      <c r="A92" t="s">
        <v>130</v>
      </c>
      <c r="B92" t="s">
        <v>117</v>
      </c>
      <c r="C92" t="s">
        <v>213</v>
      </c>
      <c r="D92" t="s">
        <v>108</v>
      </c>
      <c r="E92" t="s">
        <v>83</v>
      </c>
      <c r="F92" t="s">
        <v>164</v>
      </c>
      <c r="G92">
        <v>2018</v>
      </c>
      <c r="H92" t="s">
        <v>126</v>
      </c>
      <c r="I92" t="s">
        <v>132</v>
      </c>
      <c r="J92" t="s">
        <v>132</v>
      </c>
      <c r="K92" t="s">
        <v>132</v>
      </c>
      <c r="L92">
        <v>5.2867897077308497E-2</v>
      </c>
      <c r="M92">
        <v>5.2867897077308497E-2</v>
      </c>
    </row>
    <row r="93" spans="1:13" x14ac:dyDescent="0.25">
      <c r="A93" t="s">
        <v>130</v>
      </c>
      <c r="B93" t="s">
        <v>117</v>
      </c>
      <c r="C93" t="s">
        <v>213</v>
      </c>
      <c r="D93" t="s">
        <v>199</v>
      </c>
      <c r="E93" t="s">
        <v>83</v>
      </c>
      <c r="F93" t="s">
        <v>164</v>
      </c>
      <c r="G93">
        <v>2018</v>
      </c>
      <c r="H93" t="s">
        <v>126</v>
      </c>
      <c r="I93" t="s">
        <v>132</v>
      </c>
      <c r="J93" t="s">
        <v>132</v>
      </c>
      <c r="K93" t="s">
        <v>132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20</v>
      </c>
      <c r="M1" t="s">
        <v>21</v>
      </c>
    </row>
    <row r="2" spans="1:13" x14ac:dyDescent="0.25">
      <c r="A2" t="s">
        <v>130</v>
      </c>
      <c r="B2" t="s">
        <v>116</v>
      </c>
      <c r="C2" t="s">
        <v>131</v>
      </c>
      <c r="D2" t="s">
        <v>132</v>
      </c>
      <c r="E2" t="s">
        <v>83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1.91859640129881E-2</v>
      </c>
      <c r="M2">
        <v>1.91859640129881E-2</v>
      </c>
    </row>
    <row r="3" spans="1:13" x14ac:dyDescent="0.25">
      <c r="A3" t="s">
        <v>130</v>
      </c>
      <c r="B3" t="s">
        <v>116</v>
      </c>
      <c r="C3" t="s">
        <v>133</v>
      </c>
      <c r="D3" t="s">
        <v>132</v>
      </c>
      <c r="E3" t="s">
        <v>83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1.91859640129881E-2</v>
      </c>
      <c r="M3">
        <v>1.91859640129881E-2</v>
      </c>
    </row>
    <row r="4" spans="1:13" x14ac:dyDescent="0.25">
      <c r="A4" t="s">
        <v>130</v>
      </c>
      <c r="B4" t="s">
        <v>116</v>
      </c>
      <c r="C4" t="s">
        <v>134</v>
      </c>
      <c r="D4" t="s">
        <v>132</v>
      </c>
      <c r="E4" t="s">
        <v>83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1.91859640129881E-2</v>
      </c>
      <c r="M4">
        <v>1.91859640129881E-2</v>
      </c>
    </row>
    <row r="5" spans="1:13" x14ac:dyDescent="0.25">
      <c r="A5" t="s">
        <v>130</v>
      </c>
      <c r="B5" t="s">
        <v>116</v>
      </c>
      <c r="C5" t="s">
        <v>135</v>
      </c>
      <c r="D5" t="s">
        <v>132</v>
      </c>
      <c r="E5" t="s">
        <v>83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1.91859640129881E-2</v>
      </c>
      <c r="M5">
        <v>1.91859640129881E-2</v>
      </c>
    </row>
    <row r="6" spans="1:13" x14ac:dyDescent="0.25">
      <c r="A6" t="s">
        <v>130</v>
      </c>
      <c r="B6" t="s">
        <v>116</v>
      </c>
      <c r="C6" t="s">
        <v>136</v>
      </c>
      <c r="D6" t="s">
        <v>132</v>
      </c>
      <c r="E6" t="s">
        <v>83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1.18590868367296E-2</v>
      </c>
      <c r="M6">
        <v>1.18590868367296E-2</v>
      </c>
    </row>
    <row r="7" spans="1:13" x14ac:dyDescent="0.25">
      <c r="A7" t="s">
        <v>130</v>
      </c>
      <c r="B7" t="s">
        <v>116</v>
      </c>
      <c r="C7" t="s">
        <v>137</v>
      </c>
      <c r="D7" t="s">
        <v>132</v>
      </c>
      <c r="E7" t="s">
        <v>83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3.7359826231663999E-2</v>
      </c>
      <c r="M7">
        <v>3.7359826231663999E-2</v>
      </c>
    </row>
    <row r="8" spans="1:13" x14ac:dyDescent="0.25">
      <c r="A8" t="s">
        <v>130</v>
      </c>
      <c r="B8" t="s">
        <v>116</v>
      </c>
      <c r="C8" t="s">
        <v>138</v>
      </c>
      <c r="D8" t="s">
        <v>132</v>
      </c>
      <c r="E8" t="s">
        <v>83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2.3078593190679501E-2</v>
      </c>
      <c r="M8">
        <v>2.3078593190679501E-2</v>
      </c>
    </row>
    <row r="9" spans="1:13" x14ac:dyDescent="0.25">
      <c r="A9" t="s">
        <v>130</v>
      </c>
      <c r="B9" t="s">
        <v>116</v>
      </c>
      <c r="C9" t="s">
        <v>139</v>
      </c>
      <c r="D9" t="s">
        <v>132</v>
      </c>
      <c r="E9" t="s">
        <v>83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1.7647904805808901E-2</v>
      </c>
      <c r="M9">
        <v>1.7647904805808901E-2</v>
      </c>
    </row>
    <row r="10" spans="1:13" x14ac:dyDescent="0.25">
      <c r="A10" t="s">
        <v>130</v>
      </c>
      <c r="B10" t="s">
        <v>116</v>
      </c>
      <c r="C10" t="s">
        <v>140</v>
      </c>
      <c r="D10" t="s">
        <v>132</v>
      </c>
      <c r="E10" t="s">
        <v>83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2.4653262579847901E-2</v>
      </c>
      <c r="M10">
        <v>2.4653262579847901E-2</v>
      </c>
    </row>
    <row r="11" spans="1:13" x14ac:dyDescent="0.25">
      <c r="A11" t="s">
        <v>130</v>
      </c>
      <c r="B11" t="s">
        <v>116</v>
      </c>
      <c r="C11" t="s">
        <v>141</v>
      </c>
      <c r="D11" t="s">
        <v>132</v>
      </c>
      <c r="E11" t="s">
        <v>83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2.4653262579847901E-2</v>
      </c>
      <c r="M11">
        <v>2.4653262579847901E-2</v>
      </c>
    </row>
    <row r="12" spans="1:13" x14ac:dyDescent="0.25">
      <c r="A12" t="s">
        <v>130</v>
      </c>
      <c r="B12" t="s">
        <v>116</v>
      </c>
      <c r="C12" t="s">
        <v>142</v>
      </c>
      <c r="D12" t="s">
        <v>132</v>
      </c>
      <c r="E12" t="s">
        <v>83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2.4653262579847901E-2</v>
      </c>
      <c r="M12">
        <v>2.4653262579847901E-2</v>
      </c>
    </row>
    <row r="13" spans="1:13" x14ac:dyDescent="0.25">
      <c r="A13" t="s">
        <v>130</v>
      </c>
      <c r="B13" t="s">
        <v>116</v>
      </c>
      <c r="C13" t="s">
        <v>143</v>
      </c>
      <c r="D13" t="s">
        <v>132</v>
      </c>
      <c r="E13" t="s">
        <v>83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2.4653262579847901E-2</v>
      </c>
      <c r="M13">
        <v>2.4653262579847901E-2</v>
      </c>
    </row>
    <row r="14" spans="1:13" x14ac:dyDescent="0.25">
      <c r="A14" t="s">
        <v>130</v>
      </c>
      <c r="B14" t="s">
        <v>116</v>
      </c>
      <c r="C14" t="s">
        <v>144</v>
      </c>
      <c r="D14" t="s">
        <v>132</v>
      </c>
      <c r="E14" t="s">
        <v>83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2.2095891324020799E-2</v>
      </c>
      <c r="M14">
        <v>2.2095891324020799E-2</v>
      </c>
    </row>
    <row r="15" spans="1:13" x14ac:dyDescent="0.25">
      <c r="A15" t="s">
        <v>130</v>
      </c>
      <c r="B15" t="s">
        <v>116</v>
      </c>
      <c r="C15" t="s">
        <v>145</v>
      </c>
      <c r="D15" t="s">
        <v>132</v>
      </c>
      <c r="E15" t="s">
        <v>83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2.8368761423682901E-2</v>
      </c>
      <c r="M15">
        <v>2.8368761423682901E-2</v>
      </c>
    </row>
    <row r="16" spans="1:13" x14ac:dyDescent="0.25">
      <c r="A16" t="s">
        <v>130</v>
      </c>
      <c r="B16" t="s">
        <v>116</v>
      </c>
      <c r="C16" t="s">
        <v>146</v>
      </c>
      <c r="D16" t="s">
        <v>132</v>
      </c>
      <c r="E16" t="s">
        <v>83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3.0936872888717201E-2</v>
      </c>
      <c r="M16">
        <v>3.0936872888717201E-2</v>
      </c>
    </row>
    <row r="17" spans="1:13" x14ac:dyDescent="0.25">
      <c r="A17" t="s">
        <v>130</v>
      </c>
      <c r="B17" t="s">
        <v>116</v>
      </c>
      <c r="C17" t="s">
        <v>147</v>
      </c>
      <c r="D17" t="s">
        <v>132</v>
      </c>
      <c r="E17" t="s">
        <v>83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7.5066866433008306E-2</v>
      </c>
      <c r="M17">
        <v>7.5066866433008306E-2</v>
      </c>
    </row>
    <row r="18" spans="1:13" x14ac:dyDescent="0.25">
      <c r="A18" t="s">
        <v>130</v>
      </c>
      <c r="B18" t="s">
        <v>116</v>
      </c>
      <c r="C18" t="s">
        <v>148</v>
      </c>
      <c r="D18" t="s">
        <v>132</v>
      </c>
      <c r="E18" t="s">
        <v>83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4.1614408271926799E-2</v>
      </c>
      <c r="M18">
        <v>4.1614408271926799E-2</v>
      </c>
    </row>
    <row r="19" spans="1:13" x14ac:dyDescent="0.25">
      <c r="A19" t="s">
        <v>130</v>
      </c>
      <c r="B19" t="s">
        <v>116</v>
      </c>
      <c r="C19" t="s">
        <v>149</v>
      </c>
      <c r="D19" t="s">
        <v>132</v>
      </c>
      <c r="E19" t="s">
        <v>83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4.1614408271926799E-2</v>
      </c>
      <c r="M19">
        <v>4.1614408271926799E-2</v>
      </c>
    </row>
    <row r="20" spans="1:13" x14ac:dyDescent="0.25">
      <c r="A20" t="s">
        <v>130</v>
      </c>
      <c r="B20" t="s">
        <v>116</v>
      </c>
      <c r="C20" t="s">
        <v>150</v>
      </c>
      <c r="D20" t="s">
        <v>132</v>
      </c>
      <c r="E20" t="s">
        <v>83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4.1614408271926799E-2</v>
      </c>
      <c r="M20">
        <v>4.1614408271926799E-2</v>
      </c>
    </row>
    <row r="21" spans="1:13" x14ac:dyDescent="0.25">
      <c r="A21" t="s">
        <v>130</v>
      </c>
      <c r="B21" t="s">
        <v>116</v>
      </c>
      <c r="C21" t="s">
        <v>151</v>
      </c>
      <c r="D21" t="s">
        <v>132</v>
      </c>
      <c r="E21" t="s">
        <v>83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4.1614408271926799E-2</v>
      </c>
      <c r="M21">
        <v>4.1614408271926799E-2</v>
      </c>
    </row>
    <row r="22" spans="1:13" x14ac:dyDescent="0.25">
      <c r="A22" t="s">
        <v>130</v>
      </c>
      <c r="B22" t="s">
        <v>116</v>
      </c>
      <c r="C22" t="s">
        <v>152</v>
      </c>
      <c r="D22" t="s">
        <v>132</v>
      </c>
      <c r="E22" t="s">
        <v>83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3.7040631160092499E-2</v>
      </c>
      <c r="M22">
        <v>3.7040631160092499E-2</v>
      </c>
    </row>
    <row r="23" spans="1:13" x14ac:dyDescent="0.25">
      <c r="A23" t="s">
        <v>130</v>
      </c>
      <c r="B23" t="s">
        <v>116</v>
      </c>
      <c r="C23" t="s">
        <v>153</v>
      </c>
      <c r="D23" t="s">
        <v>132</v>
      </c>
      <c r="E23" t="s">
        <v>83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4.6621727976421598E-2</v>
      </c>
      <c r="M23">
        <v>4.6621727976421598E-2</v>
      </c>
    </row>
    <row r="24" spans="1:13" x14ac:dyDescent="0.25">
      <c r="A24" t="s">
        <v>130</v>
      </c>
      <c r="B24" t="s">
        <v>116</v>
      </c>
      <c r="C24" t="s">
        <v>154</v>
      </c>
      <c r="D24" t="s">
        <v>132</v>
      </c>
      <c r="E24" t="s">
        <v>83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6.7033675870053502E-2</v>
      </c>
      <c r="M24">
        <v>6.7033675870053502E-2</v>
      </c>
    </row>
    <row r="25" spans="1:13" x14ac:dyDescent="0.25">
      <c r="A25" t="s">
        <v>130</v>
      </c>
      <c r="B25" t="s">
        <v>116</v>
      </c>
      <c r="C25" t="s">
        <v>155</v>
      </c>
      <c r="D25" t="s">
        <v>132</v>
      </c>
      <c r="E25" t="s">
        <v>83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9.1153830584100495E-2</v>
      </c>
      <c r="M25">
        <v>9.1153830584100495E-2</v>
      </c>
    </row>
    <row r="26" spans="1:13" x14ac:dyDescent="0.25">
      <c r="A26" t="s">
        <v>130</v>
      </c>
      <c r="B26" t="s">
        <v>116</v>
      </c>
      <c r="C26" t="s">
        <v>156</v>
      </c>
      <c r="D26" t="s">
        <v>132</v>
      </c>
      <c r="E26" t="s">
        <v>83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2.2735699655164601E-2</v>
      </c>
      <c r="M26">
        <v>2.2735699655164601E-2</v>
      </c>
    </row>
    <row r="27" spans="1:13" x14ac:dyDescent="0.25">
      <c r="A27" t="s">
        <v>130</v>
      </c>
      <c r="B27" t="s">
        <v>116</v>
      </c>
      <c r="C27" t="s">
        <v>157</v>
      </c>
      <c r="D27" t="s">
        <v>132</v>
      </c>
      <c r="E27" t="s">
        <v>83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8.6298729994523198E-3</v>
      </c>
      <c r="M27">
        <v>8.6298729994523198E-3</v>
      </c>
    </row>
    <row r="28" spans="1:13" x14ac:dyDescent="0.25">
      <c r="A28" t="s">
        <v>130</v>
      </c>
      <c r="B28" t="s">
        <v>116</v>
      </c>
      <c r="C28" t="s">
        <v>158</v>
      </c>
      <c r="D28" t="s">
        <v>132</v>
      </c>
      <c r="E28" t="s">
        <v>83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1.29275684703049E-2</v>
      </c>
      <c r="M28">
        <v>1.29275684703049E-2</v>
      </c>
    </row>
    <row r="29" spans="1:13" x14ac:dyDescent="0.25">
      <c r="A29" t="s">
        <v>130</v>
      </c>
      <c r="B29" t="s">
        <v>116</v>
      </c>
      <c r="C29" t="s">
        <v>159</v>
      </c>
      <c r="D29" t="s">
        <v>132</v>
      </c>
      <c r="E29" t="s">
        <v>83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3.4409606285151599E-2</v>
      </c>
      <c r="M29">
        <v>3.4409606285151599E-2</v>
      </c>
    </row>
    <row r="30" spans="1:13" x14ac:dyDescent="0.25">
      <c r="A30" t="s">
        <v>130</v>
      </c>
      <c r="B30" t="s">
        <v>116</v>
      </c>
      <c r="C30" t="s">
        <v>160</v>
      </c>
      <c r="D30" t="s">
        <v>132</v>
      </c>
      <c r="E30" t="s">
        <v>83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5">
      <c r="A31" t="s">
        <v>130</v>
      </c>
      <c r="B31" t="s">
        <v>116</v>
      </c>
      <c r="C31" t="s">
        <v>161</v>
      </c>
      <c r="D31" t="s">
        <v>132</v>
      </c>
      <c r="E31" t="s">
        <v>83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SRV</vt:lpstr>
      <vt:lpstr>PWR</vt:lpstr>
      <vt:lpstr>UPD_biogas</vt:lpstr>
      <vt:lpstr>UCT_biogas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2021-04-08T14:10:33Z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11496961116790</vt:r8>
  </property>
</Properties>
</file>