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37690913-803D-412B-AF1D-6091141DA21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5" l="1"/>
  <c r="C302" i="5" s="1"/>
  <c r="C299" i="5"/>
  <c r="C300" i="5" s="1"/>
  <c r="C297" i="5"/>
  <c r="C298" i="5" s="1"/>
  <c r="C295" i="5"/>
  <c r="C296" i="5" s="1"/>
  <c r="C291" i="5"/>
  <c r="C292" i="5" s="1"/>
  <c r="C289" i="5"/>
  <c r="C290" i="5" s="1"/>
  <c r="C293" i="5"/>
  <c r="C294" i="5" s="1"/>
  <c r="C184" i="5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01" i="5" s="1"/>
  <c r="B302" i="5" s="1"/>
  <c r="B186" i="5"/>
  <c r="B299" i="5" s="1"/>
  <c r="B300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I162" i="5"/>
  <c r="J162" i="5"/>
  <c r="L162" i="5"/>
  <c r="M162" i="5"/>
  <c r="N162" i="5"/>
  <c r="O162" i="5"/>
  <c r="S162" i="5"/>
  <c r="E163" i="5"/>
  <c r="I163" i="5"/>
  <c r="J163" i="5"/>
  <c r="L163" i="5"/>
  <c r="M163" i="5"/>
  <c r="N163" i="5"/>
  <c r="O163" i="5"/>
  <c r="S163" i="5"/>
  <c r="I164" i="5"/>
  <c r="J164" i="5"/>
  <c r="L164" i="5"/>
  <c r="M164" i="5"/>
  <c r="N164" i="5"/>
  <c r="O164" i="5"/>
  <c r="S164" i="5"/>
  <c r="E165" i="5"/>
  <c r="I165" i="5"/>
  <c r="J165" i="5"/>
  <c r="L165" i="5"/>
  <c r="M165" i="5"/>
  <c r="N165" i="5"/>
  <c r="O165" i="5"/>
  <c r="S165" i="5"/>
  <c r="E166" i="5"/>
  <c r="I166" i="5"/>
  <c r="J166" i="5"/>
  <c r="L166" i="5"/>
  <c r="M166" i="5"/>
  <c r="N166" i="5"/>
  <c r="O166" i="5"/>
  <c r="S166" i="5"/>
  <c r="E167" i="5"/>
  <c r="I167" i="5"/>
  <c r="J167" i="5"/>
  <c r="L167" i="5"/>
  <c r="M167" i="5"/>
  <c r="N167" i="5"/>
  <c r="O167" i="5"/>
  <c r="S167" i="5"/>
  <c r="E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<sst xmlns="http://schemas.openxmlformats.org/spreadsheetml/2006/main" count="806" uniqueCount="389">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</sst>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1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2" fontId="36" fillId="0" borderId="0" xfId="12" applyNumberFormat="1" applyFont="1"/>
    <xf numFmtId="2" fontId="15" fillId="0" borderId="0" xfId="12" applyNumberFormat="1" applyFont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9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7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302"/>
  <sheetViews>
    <sheetView tabSelected="1" topLeftCell="A146" zoomScale="70" zoomScaleNormal="70" workbookViewId="0">
      <selection activeCell="E181" sqref="E181"/>
    </sheetView>
  </sheetViews>
  <sheetFormatPr defaultRowHeight="13.2" x14ac:dyDescent="0.25"/>
  <cols>
    <col min="1" max="1" width="3.33203125" customWidth="1"/>
    <col min="2" max="2" width="24.44140625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1">
        <v>0.06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1">
        <v>0.06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1">
        <v>0.06</v>
      </c>
      <c r="R156" s="49">
        <v>20</v>
      </c>
      <c r="S156" s="49">
        <v>1E-3</v>
      </c>
      <c r="U156" s="1"/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1">
        <v>0.06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1">
        <v>0.06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1">
        <v>0.06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1">
        <v>0.06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8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9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9"/>
        <v>95.69</v>
      </c>
      <c r="J162" s="1">
        <f t="shared" si="9"/>
        <v>100.95</v>
      </c>
      <c r="K162" s="48">
        <f t="shared" ref="K162:K168" si="10">J162-((J162-L162)/4)</f>
        <v>100.95</v>
      </c>
      <c r="L162" s="1">
        <f t="shared" ref="L162:O168" si="11">L170</f>
        <v>100.95</v>
      </c>
      <c r="M162" s="48">
        <f t="shared" si="11"/>
        <v>2.1157042474212369</v>
      </c>
      <c r="N162" s="48">
        <f t="shared" si="11"/>
        <v>2.1689507539373367</v>
      </c>
      <c r="O162" s="48">
        <f t="shared" si="11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2">S170</f>
        <v>1E-3</v>
      </c>
    </row>
    <row r="163" spans="2:22" s="1" customFormat="1" x14ac:dyDescent="0.25">
      <c r="B163" s="1" t="str">
        <f t="shared" si="8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3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3"/>
        <v>124.73</v>
      </c>
      <c r="J163" s="1">
        <f t="shared" si="13"/>
        <v>125.12</v>
      </c>
      <c r="K163" s="48">
        <f>J163-((J163-L163)/4)</f>
        <v>123.88250000000001</v>
      </c>
      <c r="L163" s="1">
        <f t="shared" si="11"/>
        <v>120.17</v>
      </c>
      <c r="M163" s="48">
        <f t="shared" si="11"/>
        <v>3.5721072259038325</v>
      </c>
      <c r="N163" s="48">
        <f t="shared" si="11"/>
        <v>3.0618061936318557</v>
      </c>
      <c r="O163" s="48">
        <f t="shared" si="11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2"/>
        <v>1E-3</v>
      </c>
    </row>
    <row r="164" spans="2:22" s="1" customFormat="1" x14ac:dyDescent="0.25">
      <c r="B164" s="1" t="str">
        <f t="shared" si="8"/>
        <v>T-MGT-FCV_HYD71</v>
      </c>
      <c r="C164" s="1" t="str">
        <f t="shared" si="13"/>
        <v>TRAHYD</v>
      </c>
      <c r="D164" s="1" t="str">
        <f t="shared" ref="D164:D168" si="14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3"/>
        <v>345.67</v>
      </c>
      <c r="J164" s="1">
        <f t="shared" si="13"/>
        <v>222.22</v>
      </c>
      <c r="K164" s="48">
        <f t="shared" si="10"/>
        <v>195.70750000000001</v>
      </c>
      <c r="L164" s="1">
        <f t="shared" si="11"/>
        <v>116.17</v>
      </c>
      <c r="M164" s="48">
        <f t="shared" si="11"/>
        <v>3.5721072259038325</v>
      </c>
      <c r="N164" s="48">
        <f t="shared" si="11"/>
        <v>3.0618061936318557</v>
      </c>
      <c r="O164" s="48">
        <f t="shared" si="11"/>
        <v>2.3858458293310703</v>
      </c>
      <c r="P164" s="48">
        <v>29.397500000000001</v>
      </c>
      <c r="Q164" s="50">
        <f t="shared" ref="Q164:Q168" si="15">Q163</f>
        <v>3.592571901094749</v>
      </c>
      <c r="R164" s="1">
        <v>20</v>
      </c>
      <c r="S164" s="1">
        <f t="shared" si="12"/>
        <v>1E-3</v>
      </c>
    </row>
    <row r="165" spans="2:22" s="1" customFormat="1" x14ac:dyDescent="0.25">
      <c r="B165" s="1" t="str">
        <f t="shared" si="8"/>
        <v>T-MGT-ICE_NGB71</v>
      </c>
      <c r="C165" s="1" t="str">
        <f>Commodities!B13&amp;","&amp;Commodities!B14</f>
        <v>TRACNG,TRABNG</v>
      </c>
      <c r="D165" s="1" t="str">
        <f t="shared" si="14"/>
        <v>TRAF</v>
      </c>
      <c r="E165" s="1">
        <f t="shared" si="13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3"/>
        <v>115.69</v>
      </c>
      <c r="J165" s="1">
        <f t="shared" si="13"/>
        <v>120.95</v>
      </c>
      <c r="K165" s="48">
        <f t="shared" si="10"/>
        <v>120.95</v>
      </c>
      <c r="L165" s="1">
        <f t="shared" si="11"/>
        <v>120.95</v>
      </c>
      <c r="M165" s="48">
        <f t="shared" si="11"/>
        <v>5.0989820625747049</v>
      </c>
      <c r="N165" s="48">
        <f t="shared" si="11"/>
        <v>3.5538821890369761</v>
      </c>
      <c r="O165" s="48">
        <f t="shared" si="11"/>
        <v>2.3292245236828353</v>
      </c>
      <c r="P165" s="48">
        <v>29.397500000000001</v>
      </c>
      <c r="Q165" s="50">
        <f t="shared" si="15"/>
        <v>3.592571901094749</v>
      </c>
      <c r="R165" s="1">
        <v>20</v>
      </c>
      <c r="S165" s="1">
        <f t="shared" si="12"/>
        <v>1E-3</v>
      </c>
    </row>
    <row r="166" spans="2:22" s="1" customFormat="1" x14ac:dyDescent="0.25">
      <c r="B166" s="1" t="str">
        <f t="shared" si="8"/>
        <v>T-MGT-HEV_NGB71</v>
      </c>
      <c r="C166" s="1" t="str">
        <f>Commodities!B13&amp;","&amp;Commodities!B14</f>
        <v>TRACNG,TRABNG</v>
      </c>
      <c r="D166" s="1" t="str">
        <f t="shared" si="14"/>
        <v>TRAF</v>
      </c>
      <c r="E166" s="1">
        <f t="shared" si="13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3"/>
        <v>144.72999999999999</v>
      </c>
      <c r="J166" s="1">
        <f t="shared" si="13"/>
        <v>145.12</v>
      </c>
      <c r="K166" s="48">
        <f t="shared" si="10"/>
        <v>143.88249999999999</v>
      </c>
      <c r="L166" s="1">
        <f t="shared" si="11"/>
        <v>140.16999999999999</v>
      </c>
      <c r="M166" s="48">
        <f t="shared" si="11"/>
        <v>5.0989820625747049</v>
      </c>
      <c r="N166" s="48">
        <f t="shared" si="11"/>
        <v>3.5538821890369761</v>
      </c>
      <c r="O166" s="48">
        <f t="shared" si="11"/>
        <v>2.3292245236828353</v>
      </c>
      <c r="P166" s="48">
        <v>29.397500000000001</v>
      </c>
      <c r="Q166" s="50">
        <f t="shared" si="15"/>
        <v>3.592571901094749</v>
      </c>
      <c r="R166" s="1">
        <v>20</v>
      </c>
      <c r="S166" s="1">
        <f t="shared" si="12"/>
        <v>1E-3</v>
      </c>
    </row>
    <row r="167" spans="2:22" s="1" customFormat="1" x14ac:dyDescent="0.25">
      <c r="B167" s="1" t="str">
        <f t="shared" si="8"/>
        <v>T-MGT-ICE_LNG71</v>
      </c>
      <c r="C167" s="1" t="str">
        <f t="shared" si="13"/>
        <v>TRALNG</v>
      </c>
      <c r="D167" s="1" t="str">
        <f t="shared" si="14"/>
        <v>TRAF</v>
      </c>
      <c r="E167" s="1">
        <f t="shared" si="13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3"/>
        <v>130.68600000000001</v>
      </c>
      <c r="J167" s="1">
        <f t="shared" si="13"/>
        <v>128.75800000000001</v>
      </c>
      <c r="K167" s="48">
        <f t="shared" si="10"/>
        <v>128.11425</v>
      </c>
      <c r="L167" s="1">
        <f t="shared" si="11"/>
        <v>126.18300000000001</v>
      </c>
      <c r="M167" s="48">
        <f t="shared" si="11"/>
        <v>5.0989820625747049</v>
      </c>
      <c r="N167" s="48">
        <f t="shared" si="11"/>
        <v>3.5538821890369761</v>
      </c>
      <c r="O167" s="48">
        <f t="shared" si="11"/>
        <v>2.3292245236828353</v>
      </c>
      <c r="P167" s="48">
        <v>29.397500000000001</v>
      </c>
      <c r="Q167" s="50">
        <f t="shared" si="15"/>
        <v>3.592571901094749</v>
      </c>
      <c r="R167" s="1">
        <v>20</v>
      </c>
      <c r="S167" s="1">
        <f t="shared" si="12"/>
        <v>1E-3</v>
      </c>
    </row>
    <row r="168" spans="2:22" s="1" customFormat="1" x14ac:dyDescent="0.25">
      <c r="B168" s="1" t="str">
        <f t="shared" si="8"/>
        <v>T-MGT-BEV_ELC71</v>
      </c>
      <c r="C168" s="1" t="str">
        <f t="shared" si="13"/>
        <v>TRAELC</v>
      </c>
      <c r="D168" s="1" t="str">
        <f t="shared" si="14"/>
        <v>TRAF</v>
      </c>
      <c r="E168" s="1">
        <f t="shared" si="13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3"/>
        <v>345.67</v>
      </c>
      <c r="J168" s="1">
        <f t="shared" si="13"/>
        <v>274.11</v>
      </c>
      <c r="K168" s="48">
        <f t="shared" si="10"/>
        <v>234.625</v>
      </c>
      <c r="L168" s="1">
        <f t="shared" si="11"/>
        <v>116.17</v>
      </c>
      <c r="M168" s="48">
        <f t="shared" si="11"/>
        <v>3.5721072259038325</v>
      </c>
      <c r="N168" s="48">
        <f t="shared" si="11"/>
        <v>3.0618061936318557</v>
      </c>
      <c r="O168" s="48">
        <f t="shared" si="11"/>
        <v>2.3858458293310703</v>
      </c>
      <c r="P168" s="48">
        <v>29.397500000000001</v>
      </c>
      <c r="Q168" s="50">
        <f t="shared" si="15"/>
        <v>3.592571901094749</v>
      </c>
      <c r="R168" s="1">
        <v>20</v>
      </c>
      <c r="S168" s="1">
        <f t="shared" si="12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6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50">
        <v>100.95</v>
      </c>
      <c r="K170" s="48">
        <f t="shared" ref="K170:K176" si="17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6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50">
        <v>125.12</v>
      </c>
      <c r="K171" s="48">
        <f t="shared" si="17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6"/>
        <v>T-HGT-FCV_HYD81</v>
      </c>
      <c r="C172" s="1" t="str">
        <f>Commodities!B17</f>
        <v>TRAHYD</v>
      </c>
      <c r="D172" s="49" t="str">
        <f t="shared" ref="D172:D176" si="18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50">
        <v>222.22</v>
      </c>
      <c r="K172" s="48">
        <f t="shared" si="17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19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6"/>
        <v>T-HGT-ICE_NGB81</v>
      </c>
      <c r="C173" s="1" t="str">
        <f>Commodities!B13&amp;","&amp;Commodities!B14</f>
        <v>TRACNG,TRABNG</v>
      </c>
      <c r="D173" s="49" t="str">
        <f t="shared" si="18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50">
        <v>120.95</v>
      </c>
      <c r="K173" s="48">
        <f t="shared" si="17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19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6"/>
        <v>T-HGT-HEV_NGB81</v>
      </c>
      <c r="C174" s="1" t="str">
        <f>Commodities!B13&amp;","&amp;Commodities!B14</f>
        <v>TRACNG,TRABNG</v>
      </c>
      <c r="D174" s="49" t="str">
        <f t="shared" si="18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50">
        <v>145.12</v>
      </c>
      <c r="K174" s="48">
        <f t="shared" si="17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19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6"/>
        <v>T-HGT-ICE_LNG81</v>
      </c>
      <c r="C175" s="1" t="str">
        <f>Commodities!B16</f>
        <v>TRALNG</v>
      </c>
      <c r="D175" s="49" t="str">
        <f t="shared" si="18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50">
        <v>128.75800000000001</v>
      </c>
      <c r="K175" s="48">
        <f t="shared" si="17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19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6"/>
        <v>T-HGT-BEV_ELC81</v>
      </c>
      <c r="C176" s="1" t="str">
        <f>Commodities!B15</f>
        <v>TRAELC</v>
      </c>
      <c r="D176" s="49" t="str">
        <f t="shared" si="18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50">
        <v>274.11</v>
      </c>
      <c r="K176" s="48">
        <f t="shared" si="17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19"/>
        <v>9.2231504438872829</v>
      </c>
      <c r="R176" s="49">
        <v>20</v>
      </c>
      <c r="S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0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0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32" s="1" customFormat="1" x14ac:dyDescent="0.25">
      <c r="B183" s="1" t="str">
        <f t="shared" ref="B183:B184" si="2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32" s="1" customFormat="1" x14ac:dyDescent="0.25">
      <c r="B184" s="1" t="str">
        <f t="shared" si="21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4"/>
      <c r="C193" s="94"/>
      <c r="D193" s="98" t="s">
        <v>0</v>
      </c>
      <c r="F193" s="97"/>
      <c r="G193" s="95"/>
      <c r="H193" s="95"/>
      <c r="I193" s="9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6" t="s">
        <v>1</v>
      </c>
      <c r="C194" s="96" t="s">
        <v>3</v>
      </c>
      <c r="D194" s="99" t="s">
        <v>46</v>
      </c>
      <c r="E194" s="99" t="s">
        <v>385</v>
      </c>
      <c r="F194" s="99" t="s">
        <v>386</v>
      </c>
      <c r="G194" s="99" t="s">
        <v>387</v>
      </c>
      <c r="H194" s="99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80" t="str">
        <f>B101</f>
        <v>T-MOT-ICE_GSL01</v>
      </c>
      <c r="C195" s="80" t="str">
        <f>Commodities!B8</f>
        <v>TRAGSL</v>
      </c>
      <c r="D195" s="90" t="s">
        <v>196</v>
      </c>
      <c r="E195" s="86">
        <v>0.96784365458672328</v>
      </c>
      <c r="F195" s="86">
        <v>1</v>
      </c>
      <c r="G195" s="86">
        <v>1</v>
      </c>
      <c r="H195" s="80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3" t="str">
        <f>B195</f>
        <v>T-MOT-ICE_GSL01</v>
      </c>
      <c r="C196" s="83" t="str">
        <f>C195</f>
        <v>TRAGSL</v>
      </c>
      <c r="D196" s="93" t="s">
        <v>356</v>
      </c>
      <c r="E196" s="89">
        <v>0.96784365458672328</v>
      </c>
      <c r="F196" s="89">
        <v>0.95</v>
      </c>
      <c r="G196" s="89">
        <v>0.9</v>
      </c>
      <c r="H196" s="83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8" t="str">
        <f>B104</f>
        <v>T-CAR-ICE_GSL21</v>
      </c>
      <c r="C197" s="88" t="str">
        <f>Commodities!B8</f>
        <v>TRAGSL</v>
      </c>
      <c r="D197" s="84" t="s">
        <v>196</v>
      </c>
      <c r="E197" s="81">
        <v>0.96784365458672328</v>
      </c>
      <c r="F197" s="81">
        <v>1</v>
      </c>
      <c r="G197" s="81">
        <v>1</v>
      </c>
      <c r="H197" s="88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8" t="str">
        <f>B197</f>
        <v>T-CAR-ICE_GSL21</v>
      </c>
      <c r="C198" s="88" t="str">
        <f>C197</f>
        <v>TRAGSL</v>
      </c>
      <c r="D198" s="84" t="s">
        <v>356</v>
      </c>
      <c r="E198" s="81">
        <v>0.96784365458672328</v>
      </c>
      <c r="F198" s="81">
        <v>0.95</v>
      </c>
      <c r="G198" s="81">
        <v>0.9</v>
      </c>
      <c r="H198" s="88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8" t="str">
        <f>B105</f>
        <v>T-CAR-ICE_DST21</v>
      </c>
      <c r="C199" s="88" t="str">
        <f>Commodities!B9</f>
        <v>TRADST</v>
      </c>
      <c r="D199" s="84" t="s">
        <v>196</v>
      </c>
      <c r="E199" s="81">
        <v>0.95903634682608185</v>
      </c>
      <c r="F199" s="81">
        <v>1</v>
      </c>
      <c r="G199" s="81">
        <v>1</v>
      </c>
      <c r="H199" s="88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B199</f>
        <v>T-CAR-ICE_DST21</v>
      </c>
      <c r="C200" s="88" t="str">
        <f>C199</f>
        <v>TRADST</v>
      </c>
      <c r="D200" s="84" t="s">
        <v>356</v>
      </c>
      <c r="E200" s="81">
        <v>0.95903634682608185</v>
      </c>
      <c r="F200" s="81">
        <v>0.95</v>
      </c>
      <c r="G200" s="81">
        <v>0.9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B106</f>
        <v>T-CAR-ICE_DF21</v>
      </c>
      <c r="C201" s="88" t="str">
        <f>Commodities!B13</f>
        <v>TRACNG</v>
      </c>
      <c r="D201" s="84" t="s">
        <v>196</v>
      </c>
      <c r="E201" s="81">
        <v>0.5</v>
      </c>
      <c r="F201" s="81">
        <v>0.5</v>
      </c>
      <c r="G201" s="81">
        <v>0.8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B201</f>
        <v>T-CAR-ICE_DF21</v>
      </c>
      <c r="C202" s="88" t="str">
        <f>C201</f>
        <v>TRACNG</v>
      </c>
      <c r="D202" s="84" t="s">
        <v>356</v>
      </c>
      <c r="E202" s="81">
        <v>0.4</v>
      </c>
      <c r="F202" s="81">
        <v>0.4</v>
      </c>
      <c r="G202" s="81">
        <v>0.4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8" t="str">
        <f>B107</f>
        <v>T-CAR-ICE_NGB21</v>
      </c>
      <c r="C203" s="88" t="str">
        <f>Commodities!B13</f>
        <v>TRACNG</v>
      </c>
      <c r="D203" s="84" t="s">
        <v>196</v>
      </c>
      <c r="E203" s="81">
        <v>0.5</v>
      </c>
      <c r="F203" s="81">
        <v>0.5</v>
      </c>
      <c r="G203" s="81">
        <v>1</v>
      </c>
      <c r="H203" s="88">
        <v>5</v>
      </c>
    </row>
    <row r="204" spans="2:32" s="1" customFormat="1" x14ac:dyDescent="0.25">
      <c r="B204" s="88" t="str">
        <f>B203</f>
        <v>T-CAR-ICE_NGB21</v>
      </c>
      <c r="C204" s="88" t="str">
        <f>C203</f>
        <v>TRACNG</v>
      </c>
      <c r="D204" s="84" t="s">
        <v>356</v>
      </c>
      <c r="E204" s="81">
        <v>0.5</v>
      </c>
      <c r="F204" s="81">
        <v>0.5</v>
      </c>
      <c r="G204" s="81">
        <v>0</v>
      </c>
      <c r="H204" s="88">
        <v>5</v>
      </c>
    </row>
    <row r="205" spans="2:32" x14ac:dyDescent="0.25">
      <c r="B205" s="88" t="str">
        <f>TRA!B108</f>
        <v>T-CAR-ICE_E8521</v>
      </c>
      <c r="C205" s="88" t="str">
        <f>Commodities!B10</f>
        <v>TRAETH</v>
      </c>
      <c r="D205" s="84" t="s">
        <v>196</v>
      </c>
      <c r="E205" s="81">
        <v>0.85</v>
      </c>
      <c r="F205" s="81">
        <v>0.85</v>
      </c>
      <c r="G205" s="81">
        <v>0.85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8" t="str">
        <f>B205</f>
        <v>T-CAR-ICE_E8521</v>
      </c>
      <c r="C206" s="88" t="str">
        <f>C205</f>
        <v>TRAETH</v>
      </c>
      <c r="D206" s="84" t="s">
        <v>356</v>
      </c>
      <c r="E206" s="81">
        <v>0</v>
      </c>
      <c r="F206" s="81">
        <v>0</v>
      </c>
      <c r="G206" s="81">
        <v>0</v>
      </c>
      <c r="H206" s="88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8" t="str">
        <f>B110</f>
        <v>T-CAR-HEV_GSL21</v>
      </c>
      <c r="C207" s="88" t="str">
        <f>Commodities!B8</f>
        <v>TRAGSL</v>
      </c>
      <c r="D207" s="84" t="s">
        <v>196</v>
      </c>
      <c r="E207" s="81">
        <v>0.96784365458672328</v>
      </c>
      <c r="F207" s="81">
        <v>1</v>
      </c>
      <c r="G207" s="81">
        <v>1</v>
      </c>
      <c r="H207" s="88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8" t="str">
        <f>B207</f>
        <v>T-CAR-HEV_GSL21</v>
      </c>
      <c r="C208" s="88" t="str">
        <f>C207</f>
        <v>TRAGSL</v>
      </c>
      <c r="D208" s="84" t="s">
        <v>356</v>
      </c>
      <c r="E208" s="81">
        <v>0.96784365458672328</v>
      </c>
      <c r="F208" s="81">
        <v>0.95</v>
      </c>
      <c r="G208" s="81">
        <v>0.9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B111</f>
        <v>T-CAR-HEV_DST21</v>
      </c>
      <c r="C209" s="88" t="str">
        <f>Commodities!B9</f>
        <v>TRADST</v>
      </c>
      <c r="D209" s="84" t="s">
        <v>196</v>
      </c>
      <c r="E209" s="81">
        <v>0.95903634682608185</v>
      </c>
      <c r="F209" s="81">
        <v>1</v>
      </c>
      <c r="G209" s="81">
        <v>1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B209</f>
        <v>T-CAR-HEV_DST21</v>
      </c>
      <c r="C210" s="88" t="str">
        <f>C209</f>
        <v>TRADST</v>
      </c>
      <c r="D210" s="84" t="s">
        <v>356</v>
      </c>
      <c r="E210" s="81">
        <v>0.95903634682608185</v>
      </c>
      <c r="F210" s="81">
        <v>0.95</v>
      </c>
      <c r="G210" s="81">
        <v>0.9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8" t="str">
        <f>B112</f>
        <v>T-CAR-PHEV10_GSL21</v>
      </c>
      <c r="C211" s="88" t="str">
        <f>Commodities!B15</f>
        <v>TRAELC</v>
      </c>
      <c r="D211" s="84" t="s">
        <v>196</v>
      </c>
      <c r="E211" s="81">
        <v>0.5</v>
      </c>
      <c r="F211" s="81">
        <v>0.6</v>
      </c>
      <c r="G211" s="81">
        <v>0.8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B211</f>
        <v>T-CAR-PHEV10_GSL21</v>
      </c>
      <c r="C212" s="88" t="str">
        <f>C211</f>
        <v>TRAELC</v>
      </c>
      <c r="D212" s="84" t="s">
        <v>356</v>
      </c>
      <c r="E212" s="81">
        <v>0.3</v>
      </c>
      <c r="F212" s="81">
        <v>0.3</v>
      </c>
      <c r="G212" s="81">
        <v>0.3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8" t="str">
        <f>B113</f>
        <v>T-CAR-PHEV20_GSL21</v>
      </c>
      <c r="C213" s="88" t="str">
        <f>Commodities!B15</f>
        <v>TRAELC</v>
      </c>
      <c r="D213" s="84" t="s">
        <v>196</v>
      </c>
      <c r="E213" s="81">
        <v>0.5</v>
      </c>
      <c r="F213" s="81">
        <v>0.6</v>
      </c>
      <c r="G213" s="81">
        <v>0.8</v>
      </c>
      <c r="H213" s="88">
        <v>5</v>
      </c>
    </row>
    <row r="214" spans="2:26" s="1" customFormat="1" x14ac:dyDescent="0.25">
      <c r="B214" s="88" t="str">
        <f>B213</f>
        <v>T-CAR-PHEV20_GSL21</v>
      </c>
      <c r="C214" s="88" t="str">
        <f>C213</f>
        <v>TRAELC</v>
      </c>
      <c r="D214" s="84" t="s">
        <v>356</v>
      </c>
      <c r="E214" s="81">
        <v>0.3</v>
      </c>
      <c r="F214" s="81">
        <v>0.3</v>
      </c>
      <c r="G214" s="81">
        <v>0.3</v>
      </c>
      <c r="H214" s="88">
        <v>5</v>
      </c>
    </row>
    <row r="215" spans="2:26" s="1" customFormat="1" x14ac:dyDescent="0.25">
      <c r="B215" s="88" t="str">
        <f>B114</f>
        <v>T-CAR-PHEV40_GSL21</v>
      </c>
      <c r="C215" s="88" t="str">
        <f>Commodities!B15</f>
        <v>TRAELC</v>
      </c>
      <c r="D215" s="84" t="s">
        <v>196</v>
      </c>
      <c r="E215" s="81">
        <v>0.5</v>
      </c>
      <c r="F215" s="81">
        <v>0.6</v>
      </c>
      <c r="G215" s="81">
        <v>0.8</v>
      </c>
      <c r="H215" s="88">
        <v>5</v>
      </c>
    </row>
    <row r="216" spans="2:26" s="1" customFormat="1" x14ac:dyDescent="0.25">
      <c r="B216" s="88" t="str">
        <f>B215</f>
        <v>T-CAR-PHEV40_GSL21</v>
      </c>
      <c r="C216" s="88" t="str">
        <f>C215</f>
        <v>TRAELC</v>
      </c>
      <c r="D216" s="84" t="s">
        <v>356</v>
      </c>
      <c r="E216" s="81">
        <v>0.3</v>
      </c>
      <c r="F216" s="81">
        <v>0.3</v>
      </c>
      <c r="G216" s="81">
        <v>0.3</v>
      </c>
      <c r="H216" s="88">
        <v>5</v>
      </c>
    </row>
    <row r="217" spans="2:26" x14ac:dyDescent="0.25">
      <c r="B217" s="88" t="str">
        <f>B115</f>
        <v>T-CAR-PHEV10_DST21</v>
      </c>
      <c r="C217" s="88" t="s">
        <v>40</v>
      </c>
      <c r="D217" s="84" t="s">
        <v>196</v>
      </c>
      <c r="E217" s="81">
        <v>0.5</v>
      </c>
      <c r="F217" s="81">
        <v>0.6</v>
      </c>
      <c r="G217" s="81">
        <v>0.8</v>
      </c>
      <c r="H217" s="88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8" t="str">
        <f>B217</f>
        <v>T-CAR-PHEV10_DST21</v>
      </c>
      <c r="C218" s="88" t="s">
        <v>40</v>
      </c>
      <c r="D218" s="84" t="s">
        <v>356</v>
      </c>
      <c r="E218" s="81">
        <v>0.3</v>
      </c>
      <c r="F218" s="81">
        <v>0.3</v>
      </c>
      <c r="G218" s="81">
        <v>0.3</v>
      </c>
      <c r="H218" s="88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8" t="str">
        <f>B116</f>
        <v>T-CAR-PHEV20_DST21</v>
      </c>
      <c r="C219" s="88" t="str">
        <f>Commodities!B15</f>
        <v>TRAELC</v>
      </c>
      <c r="D219" s="84" t="s">
        <v>196</v>
      </c>
      <c r="E219" s="81">
        <v>0.5</v>
      </c>
      <c r="F219" s="81">
        <v>0.6</v>
      </c>
      <c r="G219" s="81">
        <v>0.8</v>
      </c>
      <c r="H219" s="88">
        <v>5</v>
      </c>
    </row>
    <row r="220" spans="2:26" s="1" customFormat="1" x14ac:dyDescent="0.25">
      <c r="B220" s="88" t="str">
        <f>B219</f>
        <v>T-CAR-PHEV20_DST21</v>
      </c>
      <c r="C220" s="88" t="str">
        <f>C219</f>
        <v>TRAELC</v>
      </c>
      <c r="D220" s="84" t="s">
        <v>356</v>
      </c>
      <c r="E220" s="81">
        <v>0.3</v>
      </c>
      <c r="F220" s="81">
        <v>0.3</v>
      </c>
      <c r="G220" s="81">
        <v>0.3</v>
      </c>
      <c r="H220" s="88">
        <v>5</v>
      </c>
    </row>
    <row r="221" spans="2:26" s="1" customFormat="1" x14ac:dyDescent="0.25">
      <c r="B221" s="88" t="str">
        <f>B117</f>
        <v>T-CAR-PHEV40_DST21</v>
      </c>
      <c r="C221" s="88" t="str">
        <f>Commodities!B15</f>
        <v>TRAELC</v>
      </c>
      <c r="D221" s="84" t="s">
        <v>196</v>
      </c>
      <c r="E221" s="81">
        <v>0.5</v>
      </c>
      <c r="F221" s="81">
        <v>0.6</v>
      </c>
      <c r="G221" s="81">
        <v>0.8</v>
      </c>
      <c r="H221" s="88">
        <v>5</v>
      </c>
    </row>
    <row r="222" spans="2:26" s="1" customFormat="1" x14ac:dyDescent="0.25">
      <c r="B222" s="88" t="str">
        <f>B221</f>
        <v>T-CAR-PHEV40_DST21</v>
      </c>
      <c r="C222" s="88" t="str">
        <f>C221</f>
        <v>TRAELC</v>
      </c>
      <c r="D222" s="84" t="s">
        <v>356</v>
      </c>
      <c r="E222" s="81">
        <v>0.3</v>
      </c>
      <c r="F222" s="81">
        <v>0.3</v>
      </c>
      <c r="G222" s="81">
        <v>0.3</v>
      </c>
      <c r="H222" s="88">
        <v>5</v>
      </c>
    </row>
    <row r="223" spans="2:26" s="1" customFormat="1" x14ac:dyDescent="0.25">
      <c r="B223" s="83" t="str">
        <f>B124</f>
        <v>T-TAX-ICE_GSL31</v>
      </c>
      <c r="C223" s="83" t="str">
        <f>C197</f>
        <v>TRAGSL</v>
      </c>
      <c r="D223" s="93" t="str">
        <f t="shared" ref="D223:H223" si="22">D197</f>
        <v>UP</v>
      </c>
      <c r="E223" s="89">
        <f t="shared" si="22"/>
        <v>0.96784365458672328</v>
      </c>
      <c r="F223" s="89">
        <f t="shared" si="22"/>
        <v>1</v>
      </c>
      <c r="G223" s="89">
        <f t="shared" si="22"/>
        <v>1</v>
      </c>
      <c r="H223" s="83">
        <f t="shared" si="22"/>
        <v>5</v>
      </c>
    </row>
    <row r="224" spans="2:26" s="1" customFormat="1" x14ac:dyDescent="0.25">
      <c r="B224" s="83" t="str">
        <f>B223</f>
        <v>T-TAX-ICE_GSL31</v>
      </c>
      <c r="C224" s="83" t="str">
        <f t="shared" ref="C224:H248" si="23">C198</f>
        <v>TRAGSL</v>
      </c>
      <c r="D224" s="93" t="str">
        <f t="shared" si="23"/>
        <v>LO</v>
      </c>
      <c r="E224" s="89">
        <f t="shared" si="23"/>
        <v>0.96784365458672328</v>
      </c>
      <c r="F224" s="89">
        <f t="shared" si="23"/>
        <v>0.95</v>
      </c>
      <c r="G224" s="89">
        <f t="shared" si="23"/>
        <v>0.9</v>
      </c>
      <c r="H224" s="83">
        <f t="shared" si="23"/>
        <v>5</v>
      </c>
    </row>
    <row r="225" spans="2:26" s="1" customFormat="1" x14ac:dyDescent="0.25">
      <c r="B225" s="83" t="str">
        <f>B125</f>
        <v>T-TAX-ICE_DST31</v>
      </c>
      <c r="C225" s="83" t="str">
        <f t="shared" si="23"/>
        <v>TRADST</v>
      </c>
      <c r="D225" s="93" t="str">
        <f t="shared" si="23"/>
        <v>UP</v>
      </c>
      <c r="E225" s="89">
        <f t="shared" si="23"/>
        <v>0.95903634682608185</v>
      </c>
      <c r="F225" s="89">
        <f t="shared" si="23"/>
        <v>1</v>
      </c>
      <c r="G225" s="89">
        <f t="shared" si="23"/>
        <v>1</v>
      </c>
      <c r="H225" s="83">
        <f t="shared" si="23"/>
        <v>5</v>
      </c>
    </row>
    <row r="226" spans="2:26" s="1" customFormat="1" x14ac:dyDescent="0.25">
      <c r="B226" s="83" t="str">
        <f>B225</f>
        <v>T-TAX-ICE_DST31</v>
      </c>
      <c r="C226" s="83" t="str">
        <f t="shared" si="23"/>
        <v>TRADST</v>
      </c>
      <c r="D226" s="93" t="str">
        <f t="shared" si="23"/>
        <v>LO</v>
      </c>
      <c r="E226" s="89">
        <f t="shared" si="23"/>
        <v>0.95903634682608185</v>
      </c>
      <c r="F226" s="89">
        <f t="shared" si="23"/>
        <v>0.95</v>
      </c>
      <c r="G226" s="89">
        <f t="shared" si="23"/>
        <v>0.9</v>
      </c>
      <c r="H226" s="83">
        <f t="shared" si="23"/>
        <v>5</v>
      </c>
    </row>
    <row r="227" spans="2:26" s="1" customFormat="1" x14ac:dyDescent="0.25">
      <c r="B227" s="83" t="str">
        <f>B126</f>
        <v>T-TAX-ICE_DF31</v>
      </c>
      <c r="C227" s="83" t="str">
        <f t="shared" si="23"/>
        <v>TRACNG</v>
      </c>
      <c r="D227" s="93" t="str">
        <f t="shared" si="23"/>
        <v>UP</v>
      </c>
      <c r="E227" s="89">
        <f t="shared" si="23"/>
        <v>0.5</v>
      </c>
      <c r="F227" s="89">
        <f t="shared" si="23"/>
        <v>0.5</v>
      </c>
      <c r="G227" s="89">
        <f t="shared" si="23"/>
        <v>0.8</v>
      </c>
      <c r="H227" s="83">
        <f t="shared" si="23"/>
        <v>5</v>
      </c>
    </row>
    <row r="228" spans="2:26" s="1" customFormat="1" x14ac:dyDescent="0.25">
      <c r="B228" s="83" t="str">
        <f>B227</f>
        <v>T-TAX-ICE_DF31</v>
      </c>
      <c r="C228" s="83" t="str">
        <f t="shared" si="23"/>
        <v>TRACNG</v>
      </c>
      <c r="D228" s="93" t="str">
        <f t="shared" si="23"/>
        <v>LO</v>
      </c>
      <c r="E228" s="89">
        <f t="shared" si="23"/>
        <v>0.4</v>
      </c>
      <c r="F228" s="89">
        <f t="shared" si="23"/>
        <v>0.4</v>
      </c>
      <c r="G228" s="89">
        <f t="shared" si="23"/>
        <v>0.4</v>
      </c>
      <c r="H228" s="83">
        <f t="shared" si="23"/>
        <v>5</v>
      </c>
    </row>
    <row r="229" spans="2:26" x14ac:dyDescent="0.25">
      <c r="B229" s="83" t="str">
        <f>B127</f>
        <v>T-TAX-ICE_NGB31</v>
      </c>
      <c r="C229" s="83" t="str">
        <f t="shared" si="23"/>
        <v>TRACNG</v>
      </c>
      <c r="D229" s="93" t="str">
        <f t="shared" si="23"/>
        <v>UP</v>
      </c>
      <c r="E229" s="89">
        <f t="shared" si="23"/>
        <v>0.5</v>
      </c>
      <c r="F229" s="89">
        <f t="shared" si="23"/>
        <v>0.5</v>
      </c>
      <c r="G229" s="89">
        <f t="shared" si="23"/>
        <v>1</v>
      </c>
      <c r="H229" s="83">
        <f t="shared" si="2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3" t="str">
        <f>B229</f>
        <v>T-TAX-ICE_NGB31</v>
      </c>
      <c r="C230" s="83" t="str">
        <f t="shared" si="23"/>
        <v>TRACNG</v>
      </c>
      <c r="D230" s="93" t="str">
        <f t="shared" si="23"/>
        <v>LO</v>
      </c>
      <c r="E230" s="89">
        <f t="shared" si="23"/>
        <v>0.5</v>
      </c>
      <c r="F230" s="89">
        <f t="shared" si="23"/>
        <v>0.5</v>
      </c>
      <c r="G230" s="89">
        <f t="shared" si="23"/>
        <v>0</v>
      </c>
      <c r="H230" s="83">
        <f t="shared" si="2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3" t="str">
        <f>B128</f>
        <v>T-TAX-ICE_E8531</v>
      </c>
      <c r="C231" s="83" t="str">
        <f t="shared" si="23"/>
        <v>TRAETH</v>
      </c>
      <c r="D231" s="93" t="str">
        <f t="shared" si="23"/>
        <v>UP</v>
      </c>
      <c r="E231" s="89">
        <f t="shared" si="23"/>
        <v>0.85</v>
      </c>
      <c r="F231" s="89">
        <f t="shared" si="23"/>
        <v>0.85</v>
      </c>
      <c r="G231" s="89">
        <f t="shared" si="23"/>
        <v>0.85</v>
      </c>
      <c r="H231" s="83">
        <f t="shared" si="2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3" t="str">
        <f>B231</f>
        <v>T-TAX-ICE_E8531</v>
      </c>
      <c r="C232" s="83" t="str">
        <f t="shared" si="23"/>
        <v>TRAETH</v>
      </c>
      <c r="D232" s="93" t="str">
        <f t="shared" si="23"/>
        <v>LO</v>
      </c>
      <c r="E232" s="89">
        <f t="shared" si="23"/>
        <v>0</v>
      </c>
      <c r="F232" s="89">
        <f t="shared" si="23"/>
        <v>0</v>
      </c>
      <c r="G232" s="89">
        <f t="shared" si="23"/>
        <v>0</v>
      </c>
      <c r="H232" s="83">
        <f t="shared" si="2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B130</f>
        <v>T-TAX-HEV_GSL31</v>
      </c>
      <c r="C233" s="83" t="str">
        <f t="shared" si="23"/>
        <v>TRAGSL</v>
      </c>
      <c r="D233" s="93" t="str">
        <f t="shared" si="23"/>
        <v>UP</v>
      </c>
      <c r="E233" s="89">
        <f t="shared" si="23"/>
        <v>0.96784365458672328</v>
      </c>
      <c r="F233" s="89">
        <f t="shared" si="23"/>
        <v>1</v>
      </c>
      <c r="G233" s="89">
        <f t="shared" si="23"/>
        <v>1</v>
      </c>
      <c r="H233" s="83">
        <f t="shared" si="2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B233</f>
        <v>T-TAX-HEV_GSL31</v>
      </c>
      <c r="C234" s="83" t="str">
        <f t="shared" si="23"/>
        <v>TRAGSL</v>
      </c>
      <c r="D234" s="93" t="str">
        <f t="shared" si="23"/>
        <v>LO</v>
      </c>
      <c r="E234" s="89">
        <f t="shared" si="23"/>
        <v>0.96784365458672328</v>
      </c>
      <c r="F234" s="89">
        <f t="shared" si="23"/>
        <v>0.95</v>
      </c>
      <c r="G234" s="89">
        <f t="shared" si="23"/>
        <v>0.9</v>
      </c>
      <c r="H234" s="83">
        <f t="shared" si="2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3" t="str">
        <f>B131</f>
        <v>T-TAX-HEV_DST31</v>
      </c>
      <c r="C235" s="83" t="str">
        <f t="shared" si="23"/>
        <v>TRADST</v>
      </c>
      <c r="D235" s="93" t="str">
        <f t="shared" si="23"/>
        <v>UP</v>
      </c>
      <c r="E235" s="89">
        <f t="shared" si="23"/>
        <v>0.95903634682608185</v>
      </c>
      <c r="F235" s="89">
        <f t="shared" si="23"/>
        <v>1</v>
      </c>
      <c r="G235" s="89">
        <f t="shared" si="23"/>
        <v>1</v>
      </c>
      <c r="H235" s="83">
        <f t="shared" si="23"/>
        <v>5</v>
      </c>
    </row>
    <row r="236" spans="2:26" s="1" customFormat="1" x14ac:dyDescent="0.25">
      <c r="B236" s="83" t="str">
        <f>B235</f>
        <v>T-TAX-HEV_DST31</v>
      </c>
      <c r="C236" s="83" t="str">
        <f t="shared" si="23"/>
        <v>TRADST</v>
      </c>
      <c r="D236" s="93" t="str">
        <f t="shared" si="23"/>
        <v>LO</v>
      </c>
      <c r="E236" s="89">
        <f t="shared" si="23"/>
        <v>0.95903634682608185</v>
      </c>
      <c r="F236" s="89">
        <f t="shared" si="23"/>
        <v>0.95</v>
      </c>
      <c r="G236" s="89">
        <f t="shared" si="23"/>
        <v>0.9</v>
      </c>
      <c r="H236" s="83">
        <f t="shared" si="23"/>
        <v>5</v>
      </c>
    </row>
    <row r="237" spans="2:26" s="1" customFormat="1" x14ac:dyDescent="0.25">
      <c r="B237" s="83" t="str">
        <f>B132</f>
        <v>T-TAX-PHEV10_GSL31</v>
      </c>
      <c r="C237" s="83" t="str">
        <f t="shared" si="23"/>
        <v>TRAELC</v>
      </c>
      <c r="D237" s="93" t="str">
        <f t="shared" si="23"/>
        <v>UP</v>
      </c>
      <c r="E237" s="89">
        <f t="shared" si="23"/>
        <v>0.5</v>
      </c>
      <c r="F237" s="89">
        <f t="shared" si="23"/>
        <v>0.6</v>
      </c>
      <c r="G237" s="89">
        <f t="shared" si="23"/>
        <v>0.8</v>
      </c>
      <c r="H237" s="83">
        <f t="shared" si="23"/>
        <v>5</v>
      </c>
    </row>
    <row r="238" spans="2:26" s="1" customFormat="1" x14ac:dyDescent="0.25">
      <c r="B238" s="83" t="str">
        <f>B237</f>
        <v>T-TAX-PHEV10_GSL31</v>
      </c>
      <c r="C238" s="83" t="str">
        <f t="shared" si="23"/>
        <v>TRAELC</v>
      </c>
      <c r="D238" s="93" t="str">
        <f t="shared" si="23"/>
        <v>LO</v>
      </c>
      <c r="E238" s="89">
        <f t="shared" si="23"/>
        <v>0.3</v>
      </c>
      <c r="F238" s="89">
        <f t="shared" si="23"/>
        <v>0.3</v>
      </c>
      <c r="G238" s="89">
        <f t="shared" si="23"/>
        <v>0.3</v>
      </c>
      <c r="H238" s="83">
        <f t="shared" si="23"/>
        <v>5</v>
      </c>
    </row>
    <row r="239" spans="2:26" s="1" customFormat="1" x14ac:dyDescent="0.25">
      <c r="B239" s="83" t="str">
        <f>B133</f>
        <v>T-TAX-PHEV20_GSL31</v>
      </c>
      <c r="C239" s="83" t="str">
        <f t="shared" si="23"/>
        <v>TRAELC</v>
      </c>
      <c r="D239" s="93" t="str">
        <f t="shared" si="23"/>
        <v>UP</v>
      </c>
      <c r="E239" s="89">
        <f t="shared" si="23"/>
        <v>0.5</v>
      </c>
      <c r="F239" s="89">
        <f t="shared" si="23"/>
        <v>0.6</v>
      </c>
      <c r="G239" s="89">
        <f t="shared" si="23"/>
        <v>0.8</v>
      </c>
      <c r="H239" s="83">
        <f t="shared" si="23"/>
        <v>5</v>
      </c>
    </row>
    <row r="240" spans="2:26" s="1" customFormat="1" x14ac:dyDescent="0.25">
      <c r="B240" s="83" t="str">
        <f>B239</f>
        <v>T-TAX-PHEV20_GSL31</v>
      </c>
      <c r="C240" s="83" t="str">
        <f t="shared" si="23"/>
        <v>TRAELC</v>
      </c>
      <c r="D240" s="93" t="str">
        <f t="shared" si="23"/>
        <v>LO</v>
      </c>
      <c r="E240" s="89">
        <f t="shared" si="23"/>
        <v>0.3</v>
      </c>
      <c r="F240" s="89">
        <f t="shared" si="23"/>
        <v>0.3</v>
      </c>
      <c r="G240" s="89">
        <f t="shared" si="23"/>
        <v>0.3</v>
      </c>
      <c r="H240" s="83">
        <f t="shared" si="23"/>
        <v>5</v>
      </c>
    </row>
    <row r="241" spans="2:26" s="1" customFormat="1" x14ac:dyDescent="0.25">
      <c r="B241" s="83" t="str">
        <f>B134</f>
        <v>T-TAX-PHEV40_GSL31</v>
      </c>
      <c r="C241" s="83" t="str">
        <f t="shared" si="23"/>
        <v>TRAELC</v>
      </c>
      <c r="D241" s="93" t="str">
        <f t="shared" si="23"/>
        <v>UP</v>
      </c>
      <c r="E241" s="89">
        <f t="shared" si="23"/>
        <v>0.5</v>
      </c>
      <c r="F241" s="89">
        <f t="shared" si="23"/>
        <v>0.6</v>
      </c>
      <c r="G241" s="89">
        <f t="shared" si="23"/>
        <v>0.8</v>
      </c>
      <c r="H241" s="83">
        <f t="shared" si="23"/>
        <v>5</v>
      </c>
    </row>
    <row r="242" spans="2:26" s="1" customFormat="1" x14ac:dyDescent="0.25">
      <c r="B242" s="83" t="str">
        <f>B241</f>
        <v>T-TAX-PHEV40_GSL31</v>
      </c>
      <c r="C242" s="83" t="str">
        <f t="shared" si="23"/>
        <v>TRAELC</v>
      </c>
      <c r="D242" s="93" t="str">
        <f t="shared" si="23"/>
        <v>LO</v>
      </c>
      <c r="E242" s="89">
        <f t="shared" si="23"/>
        <v>0.3</v>
      </c>
      <c r="F242" s="89">
        <f t="shared" si="23"/>
        <v>0.3</v>
      </c>
      <c r="G242" s="89">
        <f t="shared" si="23"/>
        <v>0.3</v>
      </c>
      <c r="H242" s="83">
        <f t="shared" si="23"/>
        <v>5</v>
      </c>
    </row>
    <row r="243" spans="2:26" s="1" customFormat="1" x14ac:dyDescent="0.25">
      <c r="B243" s="83" t="str">
        <f>B135</f>
        <v>T-TAX-PHEV10_DST31</v>
      </c>
      <c r="C243" s="83" t="str">
        <f t="shared" si="23"/>
        <v>TRAELC</v>
      </c>
      <c r="D243" s="93" t="str">
        <f t="shared" si="23"/>
        <v>UP</v>
      </c>
      <c r="E243" s="89">
        <f t="shared" si="23"/>
        <v>0.5</v>
      </c>
      <c r="F243" s="89">
        <f t="shared" si="23"/>
        <v>0.6</v>
      </c>
      <c r="G243" s="89">
        <f t="shared" si="23"/>
        <v>0.8</v>
      </c>
      <c r="H243" s="83">
        <f t="shared" si="23"/>
        <v>5</v>
      </c>
    </row>
    <row r="244" spans="2:26" s="1" customFormat="1" x14ac:dyDescent="0.25">
      <c r="B244" s="83" t="str">
        <f>B243</f>
        <v>T-TAX-PHEV10_DST31</v>
      </c>
      <c r="C244" s="83" t="str">
        <f t="shared" si="23"/>
        <v>TRAELC</v>
      </c>
      <c r="D244" s="93" t="str">
        <f t="shared" si="23"/>
        <v>LO</v>
      </c>
      <c r="E244" s="89">
        <f t="shared" si="23"/>
        <v>0.3</v>
      </c>
      <c r="F244" s="89">
        <f t="shared" si="23"/>
        <v>0.3</v>
      </c>
      <c r="G244" s="89">
        <f t="shared" si="23"/>
        <v>0.3</v>
      </c>
      <c r="H244" s="83">
        <f t="shared" si="23"/>
        <v>5</v>
      </c>
    </row>
    <row r="245" spans="2:26" s="1" customFormat="1" x14ac:dyDescent="0.25">
      <c r="B245" s="83" t="str">
        <f>B136</f>
        <v>T-TAX-PHEV20_DST31</v>
      </c>
      <c r="C245" s="83" t="str">
        <f t="shared" si="23"/>
        <v>TRAELC</v>
      </c>
      <c r="D245" s="93" t="str">
        <f t="shared" si="23"/>
        <v>UP</v>
      </c>
      <c r="E245" s="89">
        <f t="shared" si="23"/>
        <v>0.5</v>
      </c>
      <c r="F245" s="89">
        <f t="shared" si="23"/>
        <v>0.6</v>
      </c>
      <c r="G245" s="89">
        <f t="shared" si="23"/>
        <v>0.8</v>
      </c>
      <c r="H245" s="83">
        <f t="shared" si="23"/>
        <v>5</v>
      </c>
    </row>
    <row r="246" spans="2:26" s="1" customFormat="1" x14ac:dyDescent="0.25">
      <c r="B246" s="83" t="str">
        <f>B245</f>
        <v>T-TAX-PHEV20_DST31</v>
      </c>
      <c r="C246" s="83" t="str">
        <f t="shared" si="23"/>
        <v>TRAELC</v>
      </c>
      <c r="D246" s="93" t="str">
        <f t="shared" si="23"/>
        <v>LO</v>
      </c>
      <c r="E246" s="89">
        <f t="shared" si="23"/>
        <v>0.3</v>
      </c>
      <c r="F246" s="89">
        <f t="shared" si="23"/>
        <v>0.3</v>
      </c>
      <c r="G246" s="89">
        <f t="shared" si="23"/>
        <v>0.3</v>
      </c>
      <c r="H246" s="83">
        <f t="shared" si="23"/>
        <v>5</v>
      </c>
    </row>
    <row r="247" spans="2:26" s="1" customFormat="1" x14ac:dyDescent="0.25">
      <c r="B247" s="83" t="str">
        <f>B137</f>
        <v>T-TAX-PHEV40_DST31</v>
      </c>
      <c r="C247" s="83" t="str">
        <f t="shared" si="23"/>
        <v>TRAELC</v>
      </c>
      <c r="D247" s="93" t="str">
        <f t="shared" si="23"/>
        <v>UP</v>
      </c>
      <c r="E247" s="89">
        <f t="shared" si="23"/>
        <v>0.5</v>
      </c>
      <c r="F247" s="89">
        <f t="shared" si="23"/>
        <v>0.6</v>
      </c>
      <c r="G247" s="89">
        <f t="shared" si="23"/>
        <v>0.8</v>
      </c>
      <c r="H247" s="83">
        <f t="shared" si="23"/>
        <v>5</v>
      </c>
    </row>
    <row r="248" spans="2:26" s="1" customFormat="1" x14ac:dyDescent="0.25">
      <c r="B248" s="83" t="str">
        <f>B247</f>
        <v>T-TAX-PHEV40_DST31</v>
      </c>
      <c r="C248" s="83" t="str">
        <f t="shared" si="23"/>
        <v>TRAELC</v>
      </c>
      <c r="D248" s="93" t="str">
        <f t="shared" si="23"/>
        <v>LO</v>
      </c>
      <c r="E248" s="89">
        <f t="shared" si="23"/>
        <v>0.3</v>
      </c>
      <c r="F248" s="89">
        <f t="shared" si="23"/>
        <v>0.3</v>
      </c>
      <c r="G248" s="89">
        <f t="shared" si="23"/>
        <v>0.3</v>
      </c>
      <c r="H248" s="83">
        <f t="shared" si="23"/>
        <v>5</v>
      </c>
    </row>
    <row r="249" spans="2:26" s="1" customFormat="1" x14ac:dyDescent="0.25">
      <c r="B249" s="88" t="str">
        <f>B144</f>
        <v>T-BUS-ICE_DST41</v>
      </c>
      <c r="C249" s="88" t="str">
        <f>Commodities!B9</f>
        <v>TRADST</v>
      </c>
      <c r="D249" s="84" t="str">
        <f t="shared" ref="D249" si="24">D223</f>
        <v>UP</v>
      </c>
      <c r="E249" s="81">
        <v>0.95903634682608185</v>
      </c>
      <c r="F249" s="81">
        <v>1</v>
      </c>
      <c r="G249" s="81">
        <v>1</v>
      </c>
      <c r="H249" s="88">
        <v>5</v>
      </c>
    </row>
    <row r="250" spans="2:26" s="1" customFormat="1" x14ac:dyDescent="0.25">
      <c r="B250" s="88" t="str">
        <f>B249</f>
        <v>T-BUS-ICE_DST41</v>
      </c>
      <c r="C250" s="88" t="str">
        <f>C249</f>
        <v>TRADST</v>
      </c>
      <c r="D250" s="84" t="str">
        <f t="shared" ref="D250" si="25">D224</f>
        <v>LO</v>
      </c>
      <c r="E250" s="81">
        <v>0.95903634682608185</v>
      </c>
      <c r="F250" s="81">
        <v>0.95</v>
      </c>
      <c r="G250" s="81">
        <v>0.9</v>
      </c>
      <c r="H250" s="88">
        <v>5</v>
      </c>
    </row>
    <row r="251" spans="2:26" s="1" customFormat="1" x14ac:dyDescent="0.25">
      <c r="B251" s="88" t="str">
        <f>B146</f>
        <v>T-BUS-ICE_NGB41</v>
      </c>
      <c r="C251" s="88" t="str">
        <f>Commodities!B13</f>
        <v>TRACNG</v>
      </c>
      <c r="D251" s="84" t="str">
        <f t="shared" ref="D251" si="26">D225</f>
        <v>UP</v>
      </c>
      <c r="E251" s="81">
        <v>0.5</v>
      </c>
      <c r="F251" s="81">
        <v>0.5</v>
      </c>
      <c r="G251" s="81">
        <v>1</v>
      </c>
      <c r="H251" s="88">
        <v>5</v>
      </c>
    </row>
    <row r="252" spans="2:26" s="1" customFormat="1" x14ac:dyDescent="0.25">
      <c r="B252" s="88" t="str">
        <f>B251</f>
        <v>T-BUS-ICE_NGB41</v>
      </c>
      <c r="C252" s="88" t="str">
        <f>C251</f>
        <v>TRACNG</v>
      </c>
      <c r="D252" s="84" t="str">
        <f t="shared" ref="D252" si="27">D226</f>
        <v>LO</v>
      </c>
      <c r="E252" s="81">
        <v>0.5</v>
      </c>
      <c r="F252" s="81">
        <v>0.5</v>
      </c>
      <c r="G252" s="81">
        <v>0</v>
      </c>
      <c r="H252" s="88">
        <v>5</v>
      </c>
    </row>
    <row r="253" spans="2:26" s="1" customFormat="1" x14ac:dyDescent="0.25">
      <c r="B253" s="83" t="str">
        <f>B152</f>
        <v>T-HPT-ICE_DST51</v>
      </c>
      <c r="C253" s="83" t="str">
        <f>Commodities!B9</f>
        <v>TRADST</v>
      </c>
      <c r="D253" s="93" t="s">
        <v>196</v>
      </c>
      <c r="E253" s="89">
        <v>1</v>
      </c>
      <c r="F253" s="89">
        <v>1</v>
      </c>
      <c r="G253" s="89">
        <v>1</v>
      </c>
      <c r="H253" s="83">
        <v>5</v>
      </c>
    </row>
    <row r="254" spans="2:26" x14ac:dyDescent="0.25">
      <c r="B254" s="83" t="str">
        <f>B253</f>
        <v>T-HPT-ICE_DST51</v>
      </c>
      <c r="C254" s="83" t="str">
        <f>C253</f>
        <v>TRADST</v>
      </c>
      <c r="D254" s="93" t="s">
        <v>356</v>
      </c>
      <c r="E254" s="89">
        <v>1</v>
      </c>
      <c r="F254" s="89">
        <v>1</v>
      </c>
      <c r="G254" s="89">
        <v>0.95</v>
      </c>
      <c r="H254" s="83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8" t="str">
        <f>B154</f>
        <v>T-LGT-ICE_DST61</v>
      </c>
      <c r="C255" s="88" t="str">
        <f>Commodities!B9</f>
        <v>TRADST</v>
      </c>
      <c r="D255" s="84" t="s">
        <v>196</v>
      </c>
      <c r="E255" s="81">
        <v>0.95903634682608185</v>
      </c>
      <c r="F255" s="81">
        <v>1</v>
      </c>
      <c r="G255" s="81">
        <v>1</v>
      </c>
      <c r="H255" s="88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8" t="str">
        <f>B255</f>
        <v>T-LGT-ICE_DST61</v>
      </c>
      <c r="C256" s="88" t="str">
        <f>C255</f>
        <v>TRADST</v>
      </c>
      <c r="D256" s="84" t="s">
        <v>356</v>
      </c>
      <c r="E256" s="81">
        <v>0.95903634682608185</v>
      </c>
      <c r="F256" s="81">
        <v>0.95</v>
      </c>
      <c r="G256" s="81">
        <v>0.9</v>
      </c>
      <c r="H256" s="88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8" t="str">
        <f>B155</f>
        <v>T-LGT-HEV_DST61</v>
      </c>
      <c r="C257" s="88" t="str">
        <f>Commodities!B9</f>
        <v>TRADST</v>
      </c>
      <c r="D257" s="84" t="s">
        <v>196</v>
      </c>
      <c r="E257" s="81">
        <v>0.95903634682608185</v>
      </c>
      <c r="F257" s="81">
        <v>1</v>
      </c>
      <c r="G257" s="81">
        <v>1</v>
      </c>
      <c r="H257" s="88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B257</f>
        <v>T-LGT-HEV_DST61</v>
      </c>
      <c r="C258" s="88" t="str">
        <f>C257</f>
        <v>TRADST</v>
      </c>
      <c r="D258" s="84" t="s">
        <v>356</v>
      </c>
      <c r="E258" s="81">
        <v>0.95903634682608185</v>
      </c>
      <c r="F258" s="81">
        <v>0.95</v>
      </c>
      <c r="G258" s="81">
        <v>0.9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8" t="str">
        <f>B156</f>
        <v>T-LGT-PHEV_DST61</v>
      </c>
      <c r="C259" s="88" t="str">
        <f>Commodities!B15</f>
        <v>TRAELC</v>
      </c>
      <c r="D259" s="84" t="s">
        <v>196</v>
      </c>
      <c r="E259" s="81">
        <v>0.5</v>
      </c>
      <c r="F259" s="81">
        <v>0.6</v>
      </c>
      <c r="G259" s="81">
        <v>0.8</v>
      </c>
      <c r="H259" s="88">
        <v>5</v>
      </c>
    </row>
    <row r="260" spans="2:26" s="1" customFormat="1" x14ac:dyDescent="0.25">
      <c r="B260" s="88" t="str">
        <f>B259</f>
        <v>T-LGT-PHEV_DST61</v>
      </c>
      <c r="C260" s="88" t="str">
        <f>C259</f>
        <v>TRAELC</v>
      </c>
      <c r="D260" s="84" t="s">
        <v>356</v>
      </c>
      <c r="E260" s="81">
        <v>0.3</v>
      </c>
      <c r="F260" s="81">
        <v>0.3</v>
      </c>
      <c r="G260" s="81">
        <v>0.3</v>
      </c>
      <c r="H260" s="88">
        <v>5</v>
      </c>
    </row>
    <row r="261" spans="2:26" s="1" customFormat="1" x14ac:dyDescent="0.25">
      <c r="B261" s="88" t="str">
        <f>B157</f>
        <v>T-LGT-ICE_NGB61</v>
      </c>
      <c r="C261" s="88" t="str">
        <f>Commodities!B13</f>
        <v>TRACNG</v>
      </c>
      <c r="D261" s="84" t="s">
        <v>196</v>
      </c>
      <c r="E261" s="81">
        <v>0.5</v>
      </c>
      <c r="F261" s="81">
        <v>0.5</v>
      </c>
      <c r="G261" s="81">
        <v>1</v>
      </c>
      <c r="H261" s="88">
        <v>5</v>
      </c>
    </row>
    <row r="262" spans="2:26" s="1" customFormat="1" x14ac:dyDescent="0.25">
      <c r="B262" s="88" t="str">
        <f>B261</f>
        <v>T-LGT-ICE_NGB61</v>
      </c>
      <c r="C262" s="88" t="str">
        <f>C261</f>
        <v>TRACNG</v>
      </c>
      <c r="D262" s="84" t="s">
        <v>356</v>
      </c>
      <c r="E262" s="81">
        <v>0.5</v>
      </c>
      <c r="F262" s="81">
        <v>0.5</v>
      </c>
      <c r="G262" s="81">
        <v>0</v>
      </c>
      <c r="H262" s="88">
        <v>5</v>
      </c>
    </row>
    <row r="263" spans="2:26" s="1" customFormat="1" x14ac:dyDescent="0.25">
      <c r="B263" s="88" t="str">
        <f>B158</f>
        <v>T-LGT-PHEV_NGB61</v>
      </c>
      <c r="C263" s="88" t="str">
        <f>Commodities!B15</f>
        <v>TRAELC</v>
      </c>
      <c r="D263" s="84" t="s">
        <v>196</v>
      </c>
      <c r="E263" s="81">
        <v>0.5</v>
      </c>
      <c r="F263" s="81">
        <v>0.6</v>
      </c>
      <c r="G263" s="81">
        <v>0.8</v>
      </c>
      <c r="H263" s="88">
        <v>5</v>
      </c>
    </row>
    <row r="264" spans="2:26" s="1" customFormat="1" x14ac:dyDescent="0.25">
      <c r="B264" s="88" t="str">
        <f>B263</f>
        <v>T-LGT-PHEV_NGB61</v>
      </c>
      <c r="C264" s="88" t="str">
        <f>C263</f>
        <v>TRAELC</v>
      </c>
      <c r="D264" s="84" t="s">
        <v>356</v>
      </c>
      <c r="E264" s="81">
        <v>0.3</v>
      </c>
      <c r="F264" s="81">
        <v>0.3</v>
      </c>
      <c r="G264" s="81">
        <v>0.3</v>
      </c>
      <c r="H264" s="88">
        <v>5</v>
      </c>
    </row>
    <row r="265" spans="2:26" x14ac:dyDescent="0.25">
      <c r="B265" s="83" t="str">
        <f>B162</f>
        <v>T-MGT-ICE_DST71</v>
      </c>
      <c r="C265" s="83" t="str">
        <f>Commodities!B9</f>
        <v>TRADST</v>
      </c>
      <c r="D265" s="93" t="s">
        <v>196</v>
      </c>
      <c r="E265" s="89">
        <v>0.95903634682608174</v>
      </c>
      <c r="F265" s="89">
        <v>1</v>
      </c>
      <c r="G265" s="89">
        <v>1</v>
      </c>
      <c r="H265" s="83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3" t="str">
        <f>B265</f>
        <v>T-MGT-ICE_DST71</v>
      </c>
      <c r="C266" s="83" t="str">
        <f>C265</f>
        <v>TRADST</v>
      </c>
      <c r="D266" s="93" t="s">
        <v>356</v>
      </c>
      <c r="E266" s="89">
        <v>0.95903634682608174</v>
      </c>
      <c r="F266" s="89">
        <v>0.95</v>
      </c>
      <c r="G266" s="89">
        <v>0.9</v>
      </c>
      <c r="H266" s="83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3" t="str">
        <f>B163</f>
        <v>T-MGT-HEV_DST71</v>
      </c>
      <c r="C267" s="83" t="str">
        <f>Commodities!B9</f>
        <v>TRADST</v>
      </c>
      <c r="D267" s="93" t="s">
        <v>196</v>
      </c>
      <c r="E267" s="89">
        <v>0.95903634682608174</v>
      </c>
      <c r="F267" s="89">
        <v>1</v>
      </c>
      <c r="G267" s="89">
        <v>1</v>
      </c>
      <c r="H267" s="83">
        <v>5</v>
      </c>
    </row>
    <row r="268" spans="2:26" s="1" customFormat="1" x14ac:dyDescent="0.25">
      <c r="B268" s="83" t="str">
        <f>B267</f>
        <v>T-MGT-HEV_DST71</v>
      </c>
      <c r="C268" s="83" t="str">
        <f>C267</f>
        <v>TRADST</v>
      </c>
      <c r="D268" s="93" t="s">
        <v>356</v>
      </c>
      <c r="E268" s="89">
        <v>0.95903634682608174</v>
      </c>
      <c r="F268" s="89">
        <v>0.95</v>
      </c>
      <c r="G268" s="89">
        <v>0.9</v>
      </c>
      <c r="H268" s="83">
        <v>5</v>
      </c>
    </row>
    <row r="269" spans="2:26" s="1" customFormat="1" x14ac:dyDescent="0.25">
      <c r="B269" s="83" t="str">
        <f>B165</f>
        <v>T-MGT-ICE_NGB71</v>
      </c>
      <c r="C269" s="83" t="str">
        <f>Commodities!B13</f>
        <v>TRACNG</v>
      </c>
      <c r="D269" s="93" t="s">
        <v>196</v>
      </c>
      <c r="E269" s="89">
        <v>0.5</v>
      </c>
      <c r="F269" s="89">
        <v>0.5</v>
      </c>
      <c r="G269" s="89">
        <v>1</v>
      </c>
      <c r="H269" s="83">
        <v>5</v>
      </c>
    </row>
    <row r="270" spans="2:26" s="1" customFormat="1" x14ac:dyDescent="0.25">
      <c r="B270" s="83" t="str">
        <f>B269</f>
        <v>T-MGT-ICE_NGB71</v>
      </c>
      <c r="C270" s="83" t="str">
        <f>C269</f>
        <v>TRACNG</v>
      </c>
      <c r="D270" s="93" t="s">
        <v>356</v>
      </c>
      <c r="E270" s="89">
        <v>0.5</v>
      </c>
      <c r="F270" s="89">
        <v>0.5</v>
      </c>
      <c r="G270" s="89">
        <v>0</v>
      </c>
      <c r="H270" s="83">
        <v>5</v>
      </c>
    </row>
    <row r="271" spans="2:26" s="1" customFormat="1" x14ac:dyDescent="0.25">
      <c r="B271" s="83" t="str">
        <f>B166</f>
        <v>T-MGT-HEV_NGB71</v>
      </c>
      <c r="C271" s="83" t="str">
        <f>Commodities!B13</f>
        <v>TRACNG</v>
      </c>
      <c r="D271" s="93" t="s">
        <v>196</v>
      </c>
      <c r="E271" s="89">
        <v>0.5</v>
      </c>
      <c r="F271" s="89">
        <v>0.5</v>
      </c>
      <c r="G271" s="89">
        <v>1</v>
      </c>
      <c r="H271" s="83">
        <v>5</v>
      </c>
    </row>
    <row r="272" spans="2:26" s="1" customFormat="1" x14ac:dyDescent="0.25">
      <c r="B272" s="83" t="str">
        <f>B271</f>
        <v>T-MGT-HEV_NGB71</v>
      </c>
      <c r="C272" s="83" t="str">
        <f>C271</f>
        <v>TRACNG</v>
      </c>
      <c r="D272" s="93" t="s">
        <v>356</v>
      </c>
      <c r="E272" s="89">
        <v>0.5</v>
      </c>
      <c r="F272" s="89">
        <v>0.5</v>
      </c>
      <c r="G272" s="89">
        <v>0</v>
      </c>
      <c r="H272" s="83">
        <v>5</v>
      </c>
    </row>
    <row r="273" spans="2:26" x14ac:dyDescent="0.25">
      <c r="B273" s="88" t="str">
        <f>B170</f>
        <v>T-HGT-ICE_DST81</v>
      </c>
      <c r="C273" s="88" t="str">
        <f>Commodities!B9</f>
        <v>TRADST</v>
      </c>
      <c r="D273" s="84" t="s">
        <v>196</v>
      </c>
      <c r="E273" s="81">
        <v>0.95903634682608174</v>
      </c>
      <c r="F273" s="81">
        <v>1</v>
      </c>
      <c r="G273" s="81">
        <v>1</v>
      </c>
      <c r="H273" s="88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8" t="str">
        <f>B273</f>
        <v>T-HGT-ICE_DST81</v>
      </c>
      <c r="C274" s="88" t="str">
        <f>C273</f>
        <v>TRADST</v>
      </c>
      <c r="D274" s="84" t="s">
        <v>356</v>
      </c>
      <c r="E274" s="81">
        <v>0.95903634682608174</v>
      </c>
      <c r="F274" s="81">
        <v>0.95</v>
      </c>
      <c r="G274" s="81">
        <v>0.9</v>
      </c>
      <c r="H274" s="88">
        <v>5</v>
      </c>
    </row>
    <row r="275" spans="2:26" s="1" customFormat="1" x14ac:dyDescent="0.25">
      <c r="B275" s="88" t="str">
        <f>B171</f>
        <v>T-HGT-HEV_DST81</v>
      </c>
      <c r="C275" s="88" t="str">
        <f>Commodities!B9</f>
        <v>TRADST</v>
      </c>
      <c r="D275" s="84" t="s">
        <v>196</v>
      </c>
      <c r="E275" s="81">
        <v>0.95903634682608174</v>
      </c>
      <c r="F275" s="81">
        <v>1</v>
      </c>
      <c r="G275" s="81">
        <v>1</v>
      </c>
      <c r="H275" s="88">
        <v>5</v>
      </c>
    </row>
    <row r="276" spans="2:26" s="1" customFormat="1" x14ac:dyDescent="0.25">
      <c r="B276" s="88" t="str">
        <f>B275</f>
        <v>T-HGT-HEV_DST81</v>
      </c>
      <c r="C276" s="88" t="str">
        <f>C275</f>
        <v>TRADST</v>
      </c>
      <c r="D276" s="84" t="s">
        <v>356</v>
      </c>
      <c r="E276" s="81">
        <v>0.95903634682608174</v>
      </c>
      <c r="F276" s="81">
        <v>0.95</v>
      </c>
      <c r="G276" s="81">
        <v>0.9</v>
      </c>
      <c r="H276" s="88">
        <v>5</v>
      </c>
    </row>
    <row r="277" spans="2:26" s="1" customFormat="1" x14ac:dyDescent="0.25">
      <c r="B277" s="88" t="str">
        <f>B173</f>
        <v>T-HGT-ICE_NGB81</v>
      </c>
      <c r="C277" s="88" t="str">
        <f>Commodities!B13</f>
        <v>TRACNG</v>
      </c>
      <c r="D277" s="84" t="s">
        <v>196</v>
      </c>
      <c r="E277" s="81">
        <v>0.5</v>
      </c>
      <c r="F277" s="81">
        <v>0.5</v>
      </c>
      <c r="G277" s="81">
        <v>1</v>
      </c>
      <c r="H277" s="88">
        <v>5</v>
      </c>
    </row>
    <row r="278" spans="2:26" s="1" customFormat="1" x14ac:dyDescent="0.25">
      <c r="B278" s="88" t="str">
        <f>B277</f>
        <v>T-HGT-ICE_NGB81</v>
      </c>
      <c r="C278" s="88" t="str">
        <f>C277</f>
        <v>TRACNG</v>
      </c>
      <c r="D278" s="84" t="s">
        <v>356</v>
      </c>
      <c r="E278" s="81">
        <v>0.5</v>
      </c>
      <c r="F278" s="81">
        <v>0.5</v>
      </c>
      <c r="G278" s="81">
        <v>0</v>
      </c>
      <c r="H278" s="88">
        <v>5</v>
      </c>
    </row>
    <row r="279" spans="2:26" s="1" customFormat="1" x14ac:dyDescent="0.25">
      <c r="B279" s="88" t="str">
        <f>B174</f>
        <v>T-HGT-HEV_NGB81</v>
      </c>
      <c r="C279" s="88" t="str">
        <f>Commodities!B13</f>
        <v>TRACNG</v>
      </c>
      <c r="D279" s="84" t="s">
        <v>196</v>
      </c>
      <c r="E279" s="81">
        <v>0.5</v>
      </c>
      <c r="F279" s="81">
        <v>0.5</v>
      </c>
      <c r="G279" s="81">
        <v>1</v>
      </c>
      <c r="H279" s="88">
        <v>5</v>
      </c>
    </row>
    <row r="280" spans="2:26" s="1" customFormat="1" x14ac:dyDescent="0.25">
      <c r="B280" s="88" t="str">
        <f>B279</f>
        <v>T-HGT-HEV_NGB81</v>
      </c>
      <c r="C280" s="88" t="str">
        <f>C279</f>
        <v>TRACNG</v>
      </c>
      <c r="D280" s="84" t="s">
        <v>356</v>
      </c>
      <c r="E280" s="81">
        <v>0.5</v>
      </c>
      <c r="F280" s="81">
        <v>0.5</v>
      </c>
      <c r="G280" s="81">
        <v>0</v>
      </c>
      <c r="H280" s="88">
        <v>5</v>
      </c>
    </row>
    <row r="281" spans="2:26" x14ac:dyDescent="0.25">
      <c r="B281" s="83" t="str">
        <f>B178</f>
        <v>T-GTR-ICE_DST91</v>
      </c>
      <c r="C281" s="83" t="str">
        <f>Commodities!B9</f>
        <v>TRADST</v>
      </c>
      <c r="D281" s="93" t="s">
        <v>196</v>
      </c>
      <c r="E281" s="89">
        <v>1</v>
      </c>
      <c r="F281" s="89">
        <v>1</v>
      </c>
      <c r="G281" s="89">
        <v>1</v>
      </c>
      <c r="H281" s="83">
        <v>5</v>
      </c>
    </row>
    <row r="282" spans="2:26" x14ac:dyDescent="0.25">
      <c r="B282" s="83" t="str">
        <f>B281</f>
        <v>T-GTR-ICE_DST91</v>
      </c>
      <c r="C282" s="83" t="str">
        <f>C281</f>
        <v>TRADST</v>
      </c>
      <c r="D282" s="93" t="s">
        <v>356</v>
      </c>
      <c r="E282" s="89">
        <v>1</v>
      </c>
      <c r="F282" s="89">
        <v>1</v>
      </c>
      <c r="G282" s="89">
        <v>0.95</v>
      </c>
      <c r="H282" s="83">
        <v>5</v>
      </c>
    </row>
    <row r="283" spans="2:26" x14ac:dyDescent="0.25">
      <c r="B283" s="88" t="str">
        <f>B182</f>
        <v>T-TUR_NEW</v>
      </c>
      <c r="C283" s="88" t="str">
        <f>Commodities!B9</f>
        <v>TRADST</v>
      </c>
      <c r="D283" s="84" t="s">
        <v>196</v>
      </c>
      <c r="E283" s="81">
        <v>0.95903634682608174</v>
      </c>
      <c r="F283" s="81">
        <v>1</v>
      </c>
      <c r="G283" s="81">
        <v>1</v>
      </c>
      <c r="H283" s="88">
        <v>5</v>
      </c>
    </row>
    <row r="284" spans="2:26" x14ac:dyDescent="0.25">
      <c r="B284" s="88" t="str">
        <f>B283</f>
        <v>T-TUR_NEW</v>
      </c>
      <c r="C284" s="88" t="str">
        <f>C283</f>
        <v>TRADST</v>
      </c>
      <c r="D284" s="84" t="s">
        <v>356</v>
      </c>
      <c r="E284" s="81">
        <v>0.95903634682608174</v>
      </c>
      <c r="F284" s="81">
        <v>0.95</v>
      </c>
      <c r="G284" s="81">
        <v>0</v>
      </c>
      <c r="H284" s="88">
        <v>5</v>
      </c>
    </row>
    <row r="285" spans="2:26" s="1" customFormat="1" x14ac:dyDescent="0.25">
      <c r="B285" s="88" t="str">
        <f>B182</f>
        <v>T-TUR_NEW</v>
      </c>
      <c r="C285" s="88" t="str">
        <f>Commodities!B15</f>
        <v>TRAELC</v>
      </c>
      <c r="D285" s="84" t="s">
        <v>196</v>
      </c>
      <c r="E285" s="81">
        <v>0</v>
      </c>
      <c r="F285" s="81">
        <v>0</v>
      </c>
      <c r="G285" s="81">
        <v>0.5</v>
      </c>
      <c r="H285" s="88">
        <v>5</v>
      </c>
    </row>
    <row r="286" spans="2:26" s="1" customFormat="1" x14ac:dyDescent="0.25">
      <c r="B286" s="88" t="str">
        <f>B285</f>
        <v>T-TUR_NEW</v>
      </c>
      <c r="C286" s="88" t="str">
        <f>C285</f>
        <v>TRAELC</v>
      </c>
      <c r="D286" s="84" t="s">
        <v>356</v>
      </c>
      <c r="E286" s="81">
        <v>0</v>
      </c>
      <c r="F286" s="81">
        <v>0</v>
      </c>
      <c r="G286" s="81">
        <v>0</v>
      </c>
      <c r="H286" s="88">
        <v>5</v>
      </c>
    </row>
    <row r="287" spans="2:26" x14ac:dyDescent="0.25">
      <c r="B287" s="83" t="str">
        <f>B183</f>
        <v>T-NAV_NEW</v>
      </c>
      <c r="C287" s="83" t="str">
        <f>Commodities!B9</f>
        <v>TRADST</v>
      </c>
      <c r="D287" s="93" t="s">
        <v>196</v>
      </c>
      <c r="E287" s="89">
        <v>1</v>
      </c>
      <c r="F287" s="89">
        <v>1</v>
      </c>
      <c r="G287" s="89">
        <v>1</v>
      </c>
      <c r="H287" s="83">
        <v>5</v>
      </c>
    </row>
    <row r="288" spans="2:26" x14ac:dyDescent="0.25">
      <c r="B288" s="83" t="str">
        <f>B287</f>
        <v>T-NAV_NEW</v>
      </c>
      <c r="C288" s="83" t="str">
        <f>C287</f>
        <v>TRADST</v>
      </c>
      <c r="D288" s="93" t="s">
        <v>356</v>
      </c>
      <c r="E288" s="89">
        <v>1</v>
      </c>
      <c r="F288" s="89">
        <v>1</v>
      </c>
      <c r="G288" s="89">
        <v>0</v>
      </c>
      <c r="H288" s="83">
        <v>5</v>
      </c>
    </row>
    <row r="289" spans="2:8" x14ac:dyDescent="0.25">
      <c r="B289" s="88" t="str">
        <f>B184</f>
        <v>T-OTH_NEW</v>
      </c>
      <c r="C289" s="88" t="str">
        <f>Commodities!B8</f>
        <v>TRAGSL</v>
      </c>
      <c r="D289" s="84" t="s">
        <v>196</v>
      </c>
      <c r="E289" s="81">
        <v>0.27039385491167939</v>
      </c>
      <c r="F289" s="81">
        <v>0.27039385491167939</v>
      </c>
      <c r="G289" s="81">
        <v>0.3</v>
      </c>
      <c r="H289" s="88">
        <v>5</v>
      </c>
    </row>
    <row r="290" spans="2:8" x14ac:dyDescent="0.25">
      <c r="B290" s="88" t="str">
        <f>B289</f>
        <v>T-OTH_NEW</v>
      </c>
      <c r="C290" s="88" t="str">
        <f>C289</f>
        <v>TRAGSL</v>
      </c>
      <c r="D290" s="84" t="s">
        <v>356</v>
      </c>
      <c r="E290" s="81">
        <v>0.27039385491167939</v>
      </c>
      <c r="F290" s="81">
        <v>0.27039385491167939</v>
      </c>
      <c r="G290" s="81">
        <v>0</v>
      </c>
      <c r="H290" s="88">
        <v>5</v>
      </c>
    </row>
    <row r="291" spans="2:8" x14ac:dyDescent="0.25">
      <c r="B291" s="88" t="str">
        <f t="shared" ref="B291:B295" si="28">B290</f>
        <v>T-OTH_NEW</v>
      </c>
      <c r="C291" s="88" t="str">
        <f>Commodities!B9</f>
        <v>TRADST</v>
      </c>
      <c r="D291" s="84" t="s">
        <v>196</v>
      </c>
      <c r="E291" s="81">
        <v>0.64957427938717227</v>
      </c>
      <c r="F291" s="81">
        <v>0.64957427938717227</v>
      </c>
      <c r="G291" s="81">
        <v>0.7</v>
      </c>
      <c r="H291" s="88">
        <v>5</v>
      </c>
    </row>
    <row r="292" spans="2:8" x14ac:dyDescent="0.25">
      <c r="B292" s="88" t="str">
        <f t="shared" si="28"/>
        <v>T-OTH_NEW</v>
      </c>
      <c r="C292" s="88" t="str">
        <f>C291</f>
        <v>TRADST</v>
      </c>
      <c r="D292" s="84" t="s">
        <v>356</v>
      </c>
      <c r="E292" s="81">
        <v>0.64957427938717227</v>
      </c>
      <c r="F292" s="81">
        <v>0.64957427938717227</v>
      </c>
      <c r="G292" s="81">
        <v>0</v>
      </c>
      <c r="H292" s="88">
        <v>5</v>
      </c>
    </row>
    <row r="293" spans="2:8" x14ac:dyDescent="0.25">
      <c r="B293" s="88" t="str">
        <f t="shared" si="28"/>
        <v>T-OTH_NEW</v>
      </c>
      <c r="C293" s="88" t="str">
        <f>Commodities!B10</f>
        <v>TRAETH</v>
      </c>
      <c r="D293" s="84" t="s">
        <v>196</v>
      </c>
      <c r="E293" s="81">
        <v>0</v>
      </c>
      <c r="F293" s="81">
        <v>0</v>
      </c>
      <c r="G293" s="81">
        <v>0.05</v>
      </c>
      <c r="H293" s="88">
        <v>5</v>
      </c>
    </row>
    <row r="294" spans="2:8" x14ac:dyDescent="0.25">
      <c r="B294" s="88" t="str">
        <f t="shared" si="28"/>
        <v>T-OTH_NEW</v>
      </c>
      <c r="C294" s="88" t="str">
        <f>C293</f>
        <v>TRAETH</v>
      </c>
      <c r="D294" s="84" t="s">
        <v>356</v>
      </c>
      <c r="E294" s="81">
        <v>0</v>
      </c>
      <c r="F294" s="81">
        <v>0</v>
      </c>
      <c r="G294" s="81">
        <v>0</v>
      </c>
      <c r="H294" s="88">
        <v>5</v>
      </c>
    </row>
    <row r="295" spans="2:8" x14ac:dyDescent="0.25">
      <c r="B295" s="88" t="str">
        <f t="shared" si="28"/>
        <v>T-OTH_NEW</v>
      </c>
      <c r="C295" s="88" t="str">
        <f>Commodities!B11</f>
        <v>TRABDL</v>
      </c>
      <c r="D295" s="84" t="s">
        <v>196</v>
      </c>
      <c r="E295" s="81">
        <v>2.774549221160999E-2</v>
      </c>
      <c r="F295" s="81">
        <v>2.774549221160999E-2</v>
      </c>
      <c r="G295" s="81">
        <v>0.2</v>
      </c>
      <c r="H295" s="88">
        <v>5</v>
      </c>
    </row>
    <row r="296" spans="2:8" x14ac:dyDescent="0.25">
      <c r="B296" s="88" t="str">
        <f>B295</f>
        <v>T-OTH_NEW</v>
      </c>
      <c r="C296" s="88" t="str">
        <f>C295</f>
        <v>TRABDL</v>
      </c>
      <c r="D296" s="84" t="s">
        <v>356</v>
      </c>
      <c r="E296" s="81">
        <v>2.774549221160999E-2</v>
      </c>
      <c r="F296" s="81">
        <v>2.774549221160999E-2</v>
      </c>
      <c r="G296" s="81">
        <v>0</v>
      </c>
      <c r="H296" s="88">
        <v>5</v>
      </c>
    </row>
    <row r="297" spans="2:8" x14ac:dyDescent="0.25">
      <c r="B297" s="88" t="str">
        <f>B296</f>
        <v>T-OTH_NEW</v>
      </c>
      <c r="C297" s="88" t="str">
        <f>Commodities!B15</f>
        <v>TRAELC</v>
      </c>
      <c r="D297" s="84" t="s">
        <v>196</v>
      </c>
      <c r="E297" s="81">
        <v>0</v>
      </c>
      <c r="F297" s="81">
        <v>0</v>
      </c>
      <c r="G297" s="81">
        <v>0.3</v>
      </c>
      <c r="H297" s="88">
        <v>5</v>
      </c>
    </row>
    <row r="298" spans="2:8" x14ac:dyDescent="0.25">
      <c r="B298" s="88" t="str">
        <f>B297</f>
        <v>T-OTH_NEW</v>
      </c>
      <c r="C298" s="88" t="str">
        <f>C297</f>
        <v>TRAELC</v>
      </c>
      <c r="D298" s="84" t="s">
        <v>356</v>
      </c>
      <c r="E298" s="81">
        <v>0</v>
      </c>
      <c r="F298" s="81">
        <v>0</v>
      </c>
      <c r="G298" s="81">
        <v>0</v>
      </c>
      <c r="H298" s="88">
        <v>5</v>
      </c>
    </row>
    <row r="299" spans="2:8" x14ac:dyDescent="0.25">
      <c r="B299" s="83" t="str">
        <f>B186</f>
        <v>T-AVI_DOM_NEW</v>
      </c>
      <c r="C299" s="91" t="str">
        <f>Commodities!B18</f>
        <v>TRAKER</v>
      </c>
      <c r="D299" s="93" t="s">
        <v>196</v>
      </c>
      <c r="E299" s="89">
        <v>1</v>
      </c>
      <c r="F299" s="89">
        <v>1</v>
      </c>
      <c r="G299" s="89">
        <v>1</v>
      </c>
      <c r="H299" s="83">
        <v>5</v>
      </c>
    </row>
    <row r="300" spans="2:8" x14ac:dyDescent="0.25">
      <c r="B300" s="83" t="str">
        <f>B299</f>
        <v>T-AVI_DOM_NEW</v>
      </c>
      <c r="C300" s="91" t="str">
        <f>C299</f>
        <v>TRAKER</v>
      </c>
      <c r="D300" s="93" t="s">
        <v>356</v>
      </c>
      <c r="E300" s="89">
        <v>1</v>
      </c>
      <c r="F300" s="89">
        <v>1</v>
      </c>
      <c r="G300" s="89">
        <v>0</v>
      </c>
      <c r="H300" s="83">
        <v>5</v>
      </c>
    </row>
    <row r="301" spans="2:8" x14ac:dyDescent="0.25">
      <c r="B301" s="83" t="str">
        <f>B187</f>
        <v>T-AVI_INT_NEW</v>
      </c>
      <c r="C301" s="91" t="str">
        <f>Commodities!B18</f>
        <v>TRAKER</v>
      </c>
      <c r="D301" s="93" t="s">
        <v>196</v>
      </c>
      <c r="E301" s="89">
        <v>1</v>
      </c>
      <c r="F301" s="89">
        <v>1</v>
      </c>
      <c r="G301" s="89">
        <v>1</v>
      </c>
      <c r="H301" s="83">
        <v>5</v>
      </c>
    </row>
    <row r="302" spans="2:8" x14ac:dyDescent="0.25">
      <c r="B302" s="87" t="str">
        <f>B301</f>
        <v>T-AVI_INT_NEW</v>
      </c>
      <c r="C302" s="87" t="str">
        <f>C301</f>
        <v>TRAKER</v>
      </c>
      <c r="D302" s="85" t="s">
        <v>356</v>
      </c>
      <c r="E302" s="82">
        <v>1</v>
      </c>
      <c r="F302" s="82">
        <v>1</v>
      </c>
      <c r="G302" s="82">
        <v>0</v>
      </c>
      <c r="H302" s="92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2021-03-08T19:15:53Z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992916285991668</vt:r8>
  </property>
</Properties>
</file>