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"/>
    </mc:Choice>
  </mc:AlternateContent>
  <xr:revisionPtr revIDLastSave="106" documentId="13_ncr:1_{C69F530E-E3CE-485A-943C-5B1B3FC47B5F}" xr6:coauthVersionLast="45" xr6:coauthVersionMax="46" xr10:uidLastSave="{3F95F6CE-D2D2-43BD-AC95-2271ABB22125}"/>
  <bookViews>
    <workbookView xWindow="28680" yWindow="-120" windowWidth="29040" windowHeight="1584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1" l="1"/>
  <c r="K29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9" i="1" l="1"/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E21" i="6"/>
  <c r="E5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26" i="1"/>
  <c r="D12" i="1"/>
  <c r="D4" i="1"/>
  <c r="D19" i="1"/>
  <c r="D30" i="1"/>
  <c r="D31" i="1"/>
  <c r="D32" i="1"/>
  <c r="D11" i="1"/>
  <c r="D17" i="1"/>
  <c r="D18" i="1"/>
  <c r="D27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H19" i="6"/>
  <c r="H17" i="6"/>
  <c r="H5" i="6"/>
  <c r="H7" i="6"/>
  <c r="H11" i="6"/>
  <c r="H13" i="6"/>
  <c r="H15" i="6"/>
  <c r="H21" i="6"/>
  <c r="H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9" i="6" l="1"/>
  <c r="Z17" i="6"/>
  <c r="X13" i="6"/>
  <c r="AB21" i="6"/>
  <c r="U15" i="6"/>
  <c r="T16" i="6"/>
  <c r="Z13" i="6"/>
  <c r="X11" i="6"/>
  <c r="AB5" i="6"/>
  <c r="S15" i="6"/>
  <c r="AD18" i="6"/>
  <c r="T13" i="6"/>
  <c r="AA12" i="6"/>
  <c r="U18" i="6"/>
  <c r="AA19" i="6"/>
  <c r="S17" i="6"/>
  <c r="W12" i="6"/>
  <c r="AE9" i="6"/>
  <c r="Q14" i="6"/>
  <c r="Q10" i="6"/>
  <c r="W19" i="6"/>
  <c r="AD7" i="6"/>
  <c r="T10" i="6"/>
  <c r="Q6" i="6"/>
  <c r="X17" i="6"/>
  <c r="Z7" i="6"/>
  <c r="AB7" i="6"/>
  <c r="X15" i="6"/>
  <c r="AD9" i="6"/>
  <c r="R5" i="6"/>
  <c r="T5" i="6"/>
  <c r="AB18" i="6"/>
  <c r="AD13" i="6"/>
  <c r="Z19" i="6"/>
  <c r="X21" i="6"/>
  <c r="AD17" i="6"/>
  <c r="R17" i="6"/>
  <c r="AA17" i="6"/>
  <c r="X18" i="6"/>
  <c r="W15" i="6"/>
  <c r="R12" i="6"/>
  <c r="Z5" i="6"/>
  <c r="AB9" i="6"/>
  <c r="Z11" i="6"/>
  <c r="X9" i="6"/>
  <c r="V10" i="6"/>
  <c r="AA4" i="6"/>
  <c r="U9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<sst xmlns="http://schemas.openxmlformats.org/spreadsheetml/2006/main" count="632" uniqueCount="183">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</sst>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08984375" defaultRowHeight="12.5" x14ac:dyDescent="0.25"/>
  <cols>
    <col min="1" max="6" width="9.08984375" style="3"/>
    <col min="7" max="7" width="10.6328125" style="3" bestFit="1" customWidth="1"/>
    <col min="8" max="8" width="9.08984375" style="3"/>
    <col min="9" max="9" width="11.6328125" style="3" bestFit="1" customWidth="1"/>
    <col min="10" max="16384" width="9.089843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1.1456149031137901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0.451316097288887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3.5132998087277199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08984375" defaultRowHeight="12.5" x14ac:dyDescent="0.25"/>
  <cols>
    <col min="1" max="3" width="9.08984375" style="3"/>
    <col min="4" max="4" width="11.08984375" style="3" bestFit="1" customWidth="1"/>
    <col min="5" max="16384" width="9.089843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5">
      <c r="D5" s="3" t="s">
        <v>59</v>
      </c>
      <c r="E5" s="3" t="str">
        <f>DEMANDS!$F$17</f>
        <v>TRAPS</v>
      </c>
      <c r="F5" s="3">
        <v>2050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0.24309913348208881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4.8601280749391584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0.89632953382440306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0.41583905190108156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0.32784733578443265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0.16473210522743295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0.47237134991773067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0.77753533867069746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0.32186297657967117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0.36482820386083858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0.63496078332453143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0.56165625279541498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0.49432612658610575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2.0904394127037014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0.64004362867171904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0.7632001754381581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0.6957868006035649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0.46202478393355773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1.0326563819886783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0.13253365967156872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0.55303770086872694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0.2892995665154402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0.2550605802162681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0.28449442064891911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0.55187010123727831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0.26468469422110324</v>
      </c>
    </row>
    <row r="6" spans="2:32" x14ac:dyDescent="0.25">
      <c r="D6" s="3" t="s">
        <v>59</v>
      </c>
      <c r="E6" s="3" t="str">
        <f>DEMANDS!$F$18</f>
        <v>TRAPM</v>
      </c>
      <c r="F6" s="3">
        <v>2020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5">
      <c r="D7" s="3" t="s">
        <v>59</v>
      </c>
      <c r="E7" s="3" t="str">
        <f>DEMANDS!$F$18</f>
        <v>TRAPM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0.41759598665646924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7.3130178801261643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1.4891631363399678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0.70723250462692167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0.5320970970139367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0.27413368397028359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0.73839338892997242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1.2819353269207252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0.54327229481837269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0.61327151585392625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1.0876530773201545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0.92296982879735212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0.83708771880230992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3.3829341613895312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1.1072334414034699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1.2470297683222329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1.2094711222075432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0.76302753220143149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1.7083727237416502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0.22390309944241621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0.94614973273866743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0.50943618663332069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0.41559560587830136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0.45157456973551047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0.83164762836710771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0.45737466284626727</v>
      </c>
    </row>
    <row r="8" spans="2:32" x14ac:dyDescent="0.25">
      <c r="D8" s="3" t="s">
        <v>59</v>
      </c>
      <c r="E8" s="3" t="str">
        <f>DEMANDS!$F$19</f>
        <v>TRAPL</v>
      </c>
      <c r="F8" s="3">
        <v>2020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0.84062004677085977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0.33116307912916793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5">
      <c r="D9" s="3" t="s">
        <v>59</v>
      </c>
      <c r="E9" s="3" t="str">
        <f>DEMANDS!$F$19</f>
        <v>TRAPL</v>
      </c>
      <c r="F9" s="3">
        <v>2050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0.35538578065388149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6.3309707189217512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1.2791652940835176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0.61596937473964586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0.45766037644615121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0.23565494175555857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0.64033311765116041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1.0888953831144683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0.46933300259010807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0.52012872647985364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0.92447162407670325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0.79162896729369392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0.709776105055275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2.8941868252984846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0.9625035476156969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1.0662391037734891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1.0315122759585598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0.64959258440426626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1.4758641640264663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0.19039820016544551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0.81839371526606663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0.4289713876167135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0.35755077929178558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0.38239908130571088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0.70440701539049588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0.40689805832883513</v>
      </c>
    </row>
    <row r="10" spans="2:32" x14ac:dyDescent="0.25">
      <c r="D10" s="3" t="s">
        <v>59</v>
      </c>
      <c r="E10" s="3" t="str">
        <f>DEMANDS!$F$20</f>
        <v>TRAF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5">
      <c r="D11" s="3" t="s">
        <v>59</v>
      </c>
      <c r="E11" s="3" t="str">
        <f>DEMANDS!$F$20</f>
        <v>TRAF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0.1446419539275921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2.1603430232385223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0.39203167219129176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0.25210971636588919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0.17956561609806693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8.6654609098035573E-2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0.22708180544485712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0.3513618077541163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0.16528466175450579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0.18820075966120894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0.38038506685075008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0.25093980742748312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0.24693794486790879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1.3212528003846484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0.35949491844502668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0.40505953286828184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0.33159977038226424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0.30801136414605851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0.49183270088812792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6.5592873257597661E-2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0.27701112042075737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0.12301439926730905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0.13414770156461955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0.15592943182095748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0.32586008861638621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0.12565485325773626</v>
      </c>
    </row>
    <row r="12" spans="2:32" x14ac:dyDescent="0.25">
      <c r="D12" s="3" t="s">
        <v>59</v>
      </c>
      <c r="E12" s="3" t="str">
        <f>DEMANDS!$F$21</f>
        <v>TTURS</v>
      </c>
      <c r="F12" s="3">
        <v>2020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5">
      <c r="D13" s="3" t="s">
        <v>59</v>
      </c>
      <c r="E13" s="3" t="str">
        <f>DEMANDS!$F$21</f>
        <v>TTURS</v>
      </c>
      <c r="F13" s="3">
        <v>2050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5">
      <c r="D14" s="3" t="s">
        <v>59</v>
      </c>
      <c r="E14" s="3" t="str">
        <f>DEMANDS!$F$22</f>
        <v>TNAV</v>
      </c>
      <c r="F14" s="3">
        <v>2020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5.2718404005341085E-2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1.2476395718090449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0.20603624964526826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9.1887737410560083E-2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7.8428487740468913E-2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3.7847947145898689E-2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0.11934516233092786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0.18060859254580502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7.2191026042654344E-2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8.2200040812796554E-2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0.13864092047508789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0.13188397896544479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0.11002323137607345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0.502689779835093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0.13677505270176574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0.18047432414524345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0.14774431803316512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0.23895886146297882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2.9672390535149896E-2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0.12084804242824863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5.9767032040341748E-2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6.0684687109007783E-2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7.0538135732292298E-2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0.14741003601521568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5.6842758875006463E-2</v>
      </c>
    </row>
    <row r="15" spans="2:32" x14ac:dyDescent="0.25">
      <c r="D15" s="3" t="s">
        <v>59</v>
      </c>
      <c r="E15" s="3" t="str">
        <f>DEMANDS!$F$22</f>
        <v>TNAV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0.99408028513777102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8.7663078095158206E-2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4.5290536808279797E-2</v>
      </c>
    </row>
    <row r="16" spans="2:32" x14ac:dyDescent="0.25">
      <c r="D16" s="3" t="s">
        <v>59</v>
      </c>
      <c r="E16" s="3" t="str">
        <f>DEMANDS!$F$23</f>
        <v>TOTH</v>
      </c>
      <c r="F16" s="3">
        <v>2020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5">
      <c r="D17" s="3" t="s">
        <v>59</v>
      </c>
      <c r="E17" s="3" t="str">
        <f>DEMANDS!$F$23</f>
        <v>TOTH</v>
      </c>
      <c r="F17" s="3">
        <v>2050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5">
      <c r="D18" s="3" t="s">
        <v>59</v>
      </c>
      <c r="E18" s="3" t="str">
        <f>DEMANDS!$F$24</f>
        <v>TAVIDOM</v>
      </c>
      <c r="F18" s="3">
        <v>2020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5">
      <c r="D19" s="3" t="s">
        <v>59</v>
      </c>
      <c r="E19" s="3" t="str">
        <f>DEMANDS!$F$24</f>
        <v>TAVIDOM</v>
      </c>
      <c r="F19" s="3">
        <v>2050</v>
      </c>
      <c r="G19" s="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5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5">
      <c r="D20" s="3" t="s">
        <v>59</v>
      </c>
      <c r="E20" s="3" t="str">
        <f>DEMANDS!$F$25</f>
        <v>TAVIINT</v>
      </c>
      <c r="F20" s="3">
        <v>2020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5">
      <c r="D21" s="3" t="s">
        <v>59</v>
      </c>
      <c r="E21" s="3" t="str">
        <f>DEMANDS!$F$25</f>
        <v>TAVIINT</v>
      </c>
      <c r="F21" s="3">
        <v>2050</v>
      </c>
      <c r="G21" s="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08984375" defaultRowHeight="12.5" x14ac:dyDescent="0.25"/>
  <cols>
    <col min="1" max="1" width="12.08984375" style="3" customWidth="1"/>
    <col min="2" max="2" width="11.6328125" style="3" customWidth="1"/>
    <col min="3" max="3" width="3.08984375" style="3" bestFit="1" customWidth="1"/>
    <col min="4" max="4" width="8.54296875" style="3" bestFit="1" customWidth="1"/>
    <col min="5" max="5" width="6.453125" style="3" bestFit="1" customWidth="1"/>
    <col min="6" max="6" width="4.90625" style="3" bestFit="1" customWidth="1"/>
    <col min="7" max="7" width="5.6328125" style="3" bestFit="1" customWidth="1"/>
    <col min="8" max="8" width="5.90625" style="3" bestFit="1" customWidth="1"/>
    <col min="9" max="9" width="5.453125" style="3" bestFit="1" customWidth="1"/>
    <col min="10" max="11" width="5.6328125" style="3" bestFit="1" customWidth="1"/>
    <col min="12" max="12" width="6.54296875" style="3" bestFit="1" customWidth="1"/>
    <col min="13" max="13" width="6.08984375" style="3" bestFit="1" customWidth="1"/>
    <col min="14" max="14" width="6.6328125" style="3" bestFit="1" customWidth="1"/>
    <col min="15" max="15" width="6.54296875" style="3" bestFit="1" customWidth="1"/>
    <col min="16" max="16" width="7.36328125" style="3" bestFit="1" customWidth="1"/>
    <col min="17" max="17" width="5.6328125" style="3" bestFit="1" customWidth="1"/>
    <col min="18" max="18" width="6.08984375" style="3" bestFit="1" customWidth="1"/>
    <col min="19" max="19" width="5.6328125" style="3" bestFit="1" customWidth="1"/>
    <col min="20" max="20" width="5.54296875" style="3" bestFit="1" customWidth="1"/>
    <col min="21" max="21" width="5.90625" style="3" bestFit="1" customWidth="1"/>
    <col min="22" max="22" width="6.6328125" style="3" bestFit="1" customWidth="1"/>
    <col min="23" max="23" width="4.90625" style="3" bestFit="1" customWidth="1"/>
    <col min="24" max="24" width="7.54296875" style="3" customWidth="1"/>
    <col min="25" max="25" width="6.6328125" style="3" bestFit="1" customWidth="1"/>
    <col min="26" max="26" width="6.08984375" style="3" bestFit="1" customWidth="1"/>
    <col min="27" max="28" width="6" style="3" bestFit="1" customWidth="1"/>
    <col min="29" max="29" width="5.6328125" style="3" bestFit="1" customWidth="1"/>
    <col min="30" max="30" width="6.6328125" style="3" bestFit="1" customWidth="1"/>
    <col min="31" max="16384" width="9.08984375" style="3"/>
  </cols>
  <sheetData>
    <row r="3" spans="1:30" ht="14.5" x14ac:dyDescent="0.25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4.5" x14ac:dyDescent="0.25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4.5" x14ac:dyDescent="0.25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4">
      <c r="A10" s="19" t="s">
        <v>130</v>
      </c>
      <c r="B10" s="19" t="s">
        <v>129</v>
      </c>
    </row>
    <row r="11" spans="1:30" x14ac:dyDescent="0.25">
      <c r="A11" s="18" t="s">
        <v>76</v>
      </c>
      <c r="B11" s="18" t="s">
        <v>128</v>
      </c>
    </row>
    <row r="12" spans="1:30" x14ac:dyDescent="0.25">
      <c r="A12" s="17" t="s">
        <v>99</v>
      </c>
      <c r="B12" s="17" t="s">
        <v>127</v>
      </c>
    </row>
    <row r="13" spans="1:30" x14ac:dyDescent="0.25">
      <c r="A13" s="17" t="s">
        <v>88</v>
      </c>
      <c r="B13" s="17" t="s">
        <v>126</v>
      </c>
    </row>
    <row r="14" spans="1:30" x14ac:dyDescent="0.25">
      <c r="A14" s="17" t="s">
        <v>89</v>
      </c>
      <c r="B14" s="17" t="s">
        <v>125</v>
      </c>
    </row>
    <row r="15" spans="1:30" x14ac:dyDescent="0.25">
      <c r="A15" s="17" t="s">
        <v>100</v>
      </c>
      <c r="B15" s="17" t="s">
        <v>124</v>
      </c>
    </row>
    <row r="16" spans="1:30" x14ac:dyDescent="0.25">
      <c r="A16" s="17" t="s">
        <v>77</v>
      </c>
      <c r="B16" s="17" t="s">
        <v>123</v>
      </c>
    </row>
    <row r="17" spans="1:2" x14ac:dyDescent="0.25">
      <c r="A17" s="17" t="s">
        <v>94</v>
      </c>
      <c r="B17" s="17" t="s">
        <v>122</v>
      </c>
    </row>
    <row r="18" spans="1:2" x14ac:dyDescent="0.25">
      <c r="A18" s="17" t="s">
        <v>90</v>
      </c>
      <c r="B18" s="17" t="s">
        <v>121</v>
      </c>
    </row>
    <row r="19" spans="1:2" x14ac:dyDescent="0.25">
      <c r="A19" s="17" t="s">
        <v>78</v>
      </c>
      <c r="B19" s="17" t="s">
        <v>120</v>
      </c>
    </row>
    <row r="20" spans="1:2" x14ac:dyDescent="0.25">
      <c r="A20" s="17" t="s">
        <v>79</v>
      </c>
      <c r="B20" s="17" t="s">
        <v>119</v>
      </c>
    </row>
    <row r="21" spans="1:2" x14ac:dyDescent="0.25">
      <c r="A21" s="17" t="s">
        <v>80</v>
      </c>
      <c r="B21" s="17" t="s">
        <v>118</v>
      </c>
    </row>
    <row r="22" spans="1:2" x14ac:dyDescent="0.25">
      <c r="A22" s="17" t="s">
        <v>95</v>
      </c>
      <c r="B22" s="17" t="s">
        <v>117</v>
      </c>
    </row>
    <row r="23" spans="1:2" x14ac:dyDescent="0.25">
      <c r="A23" s="17" t="s">
        <v>91</v>
      </c>
      <c r="B23" s="17" t="s">
        <v>116</v>
      </c>
    </row>
    <row r="24" spans="1:2" x14ac:dyDescent="0.25">
      <c r="A24" s="17" t="s">
        <v>81</v>
      </c>
      <c r="B24" s="17" t="s">
        <v>115</v>
      </c>
    </row>
    <row r="25" spans="1:2" x14ac:dyDescent="0.25">
      <c r="A25" s="17" t="s">
        <v>82</v>
      </c>
      <c r="B25" s="17" t="s">
        <v>114</v>
      </c>
    </row>
    <row r="26" spans="1:2" x14ac:dyDescent="0.25">
      <c r="A26" s="17" t="s">
        <v>96</v>
      </c>
      <c r="B26" s="17" t="s">
        <v>113</v>
      </c>
    </row>
    <row r="27" spans="1:2" x14ac:dyDescent="0.25">
      <c r="A27" s="17" t="s">
        <v>83</v>
      </c>
      <c r="B27" s="17" t="s">
        <v>112</v>
      </c>
    </row>
    <row r="28" spans="1:2" x14ac:dyDescent="0.25">
      <c r="A28" s="17" t="s">
        <v>101</v>
      </c>
      <c r="B28" s="17" t="s">
        <v>111</v>
      </c>
    </row>
    <row r="29" spans="1:2" x14ac:dyDescent="0.25">
      <c r="A29" s="17" t="s">
        <v>84</v>
      </c>
      <c r="B29" s="17" t="s">
        <v>110</v>
      </c>
    </row>
    <row r="30" spans="1:2" x14ac:dyDescent="0.25">
      <c r="A30" s="17" t="s">
        <v>97</v>
      </c>
      <c r="B30" s="17" t="s">
        <v>109</v>
      </c>
    </row>
    <row r="31" spans="1:2" x14ac:dyDescent="0.25">
      <c r="A31" s="17" t="s">
        <v>98</v>
      </c>
      <c r="B31" s="17" t="s">
        <v>108</v>
      </c>
    </row>
    <row r="32" spans="1:2" x14ac:dyDescent="0.25">
      <c r="A32" s="17" t="s">
        <v>92</v>
      </c>
      <c r="B32" s="17" t="s">
        <v>107</v>
      </c>
    </row>
    <row r="33" spans="1:2" x14ac:dyDescent="0.25">
      <c r="A33" s="17" t="s">
        <v>93</v>
      </c>
      <c r="B33" s="17" t="s">
        <v>106</v>
      </c>
    </row>
    <row r="34" spans="1:2" x14ac:dyDescent="0.25">
      <c r="A34" s="17" t="s">
        <v>85</v>
      </c>
      <c r="B34" s="17" t="s">
        <v>105</v>
      </c>
    </row>
    <row r="35" spans="1:2" x14ac:dyDescent="0.25">
      <c r="A35" s="17" t="s">
        <v>86</v>
      </c>
      <c r="B35" s="17" t="s">
        <v>104</v>
      </c>
    </row>
    <row r="36" spans="1:2" x14ac:dyDescent="0.25">
      <c r="A36" s="17" t="s">
        <v>87</v>
      </c>
      <c r="B36" s="17" t="s">
        <v>103</v>
      </c>
    </row>
    <row r="37" spans="1:2" ht="14.5" x14ac:dyDescent="0.35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4"/>
  <sheetViews>
    <sheetView tabSelected="1" topLeftCell="E7" workbookViewId="0">
      <selection activeCell="J37" sqref="J37"/>
    </sheetView>
  </sheetViews>
  <sheetFormatPr defaultRowHeight="14.5" x14ac:dyDescent="0.35"/>
  <cols>
    <col min="3" max="3" width="25.54296875" bestFit="1" customWidth="1"/>
    <col min="4" max="4" width="10.6328125" bestFit="1" customWidth="1"/>
    <col min="5" max="5" width="10.6328125" customWidth="1"/>
    <col min="6" max="6" width="11.6328125" bestFit="1" customWidth="1"/>
    <col min="7" max="7" width="53.36328125" bestFit="1" customWidth="1"/>
    <col min="8" max="8" width="15.90625" bestFit="1" customWidth="1"/>
    <col min="9" max="11" width="15.90625" customWidth="1"/>
    <col min="12" max="13" width="15.9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9">
        <v>16.798154247711324</v>
      </c>
      <c r="L17" s="36">
        <v>18.550648173612263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9">
        <v>30.018312954312446</v>
      </c>
      <c r="L18" s="36">
        <v>30.011573675084005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9">
        <v>25.857221286837778</v>
      </c>
      <c r="L19" s="36">
        <v>25.788290151303741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ref="K17:K25" si="1">(J20*2/3)+(L20/3)</f>
        <v>10.986341566666667</v>
      </c>
      <c r="L20" s="36">
        <v>9.4499999999999993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3.5132998087277199</v>
      </c>
      <c r="I22" s="36">
        <v>4.2966351471015702</v>
      </c>
      <c r="J22" s="36">
        <v>4.4094344637268001</v>
      </c>
      <c r="K22" s="36">
        <f t="shared" si="1"/>
        <v>4.1107229120604405</v>
      </c>
      <c r="L22" s="36">
        <f>H22</f>
        <v>3.5132998087277199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52</v>
      </c>
      <c r="G26" t="s">
        <v>53</v>
      </c>
      <c r="H26" s="37">
        <v>206.79888500000001</v>
      </c>
      <c r="I26" s="36">
        <v>227.33367966704699</v>
      </c>
      <c r="J26" s="36">
        <v>234.01489904006499</v>
      </c>
      <c r="K26" s="36">
        <v>355.09166996739799</v>
      </c>
      <c r="L26" s="36">
        <v>614.82387830734103</v>
      </c>
      <c r="P26" s="1"/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54</v>
      </c>
      <c r="G27" t="s">
        <v>55</v>
      </c>
      <c r="H27" s="37">
        <v>766.351721</v>
      </c>
      <c r="I27" s="36">
        <v>805.70916346620595</v>
      </c>
      <c r="J27" s="36">
        <v>818.79213614191099</v>
      </c>
      <c r="K27" s="36">
        <v>918.02415110284801</v>
      </c>
      <c r="L27" s="36">
        <v>1051.6575592105</v>
      </c>
      <c r="P27" s="1"/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56</v>
      </c>
      <c r="G28" t="s">
        <v>57</v>
      </c>
      <c r="H28" s="37">
        <v>724.42972899999995</v>
      </c>
      <c r="I28" s="36">
        <v>756.93265686674704</v>
      </c>
      <c r="J28" s="36">
        <v>768.29446481802404</v>
      </c>
      <c r="K28" s="36">
        <v>832.59337892975498</v>
      </c>
      <c r="L28" s="36">
        <v>889.16483547498206</v>
      </c>
      <c r="P28" s="1"/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7">
        <v>28.901664567933956</v>
      </c>
      <c r="I29" s="38">
        <v>29.285472960899106</v>
      </c>
      <c r="J29" s="38">
        <v>29.618106901468909</v>
      </c>
      <c r="K29" s="36">
        <f>J29*2/3+L29*1/3</f>
        <v>30.669454951005577</v>
      </c>
      <c r="L29" s="36">
        <v>32.772151050078904</v>
      </c>
    </row>
    <row r="30" spans="4:16" x14ac:dyDescent="0.35">
      <c r="D30" t="str">
        <f>_xlfn.TEXTJOIN(",",TRUE,Regions!$C$3,Regions!$D$3)</f>
        <v>IE,National</v>
      </c>
      <c r="E30" t="s">
        <v>59</v>
      </c>
      <c r="F30" t="s">
        <v>162</v>
      </c>
      <c r="G30" t="s">
        <v>163</v>
      </c>
      <c r="H30" s="37">
        <v>58.151541961987604</v>
      </c>
      <c r="I30" s="38">
        <v>58.923782945423504</v>
      </c>
      <c r="J30" s="38">
        <v>59.593058464401295</v>
      </c>
      <c r="K30" s="36">
        <f>J30*2/3+L30*1/3</f>
        <v>61.758486976267527</v>
      </c>
      <c r="L30" s="36">
        <v>66.089343999999997</v>
      </c>
    </row>
    <row r="31" spans="4:16" x14ac:dyDescent="0.35">
      <c r="D31" t="str">
        <f>_xlfn.TEXTJOIN(",",TRUE,Regions!$C$3,Regions!$D$3)</f>
        <v>IE,National</v>
      </c>
      <c r="E31" t="s">
        <v>59</v>
      </c>
      <c r="F31" t="s">
        <v>164</v>
      </c>
      <c r="G31" t="s">
        <v>165</v>
      </c>
      <c r="H31" s="37">
        <v>5.6291760000000002</v>
      </c>
      <c r="I31" s="37"/>
      <c r="J31" s="37"/>
      <c r="K31" s="38">
        <v>40.299999999999997</v>
      </c>
      <c r="L31" s="36">
        <v>40.299999999999997</v>
      </c>
    </row>
    <row r="32" spans="4:16" x14ac:dyDescent="0.35">
      <c r="D32" t="str">
        <f>_xlfn.TEXTJOIN(",",TRUE,Regions!$C$3,Regions!$D$3)</f>
        <v>IE,National</v>
      </c>
      <c r="E32" t="s">
        <v>59</v>
      </c>
      <c r="F32" t="s">
        <v>166</v>
      </c>
      <c r="G32" t="s">
        <v>167</v>
      </c>
      <c r="H32" s="37">
        <v>0.48</v>
      </c>
      <c r="I32" s="37"/>
      <c r="J32" s="37"/>
      <c r="K32" s="37">
        <v>0.5</v>
      </c>
      <c r="L32" s="36">
        <v>0.54</v>
      </c>
    </row>
    <row r="33" spans="8:11" x14ac:dyDescent="0.35">
      <c r="H33" s="1"/>
      <c r="I33" s="1"/>
      <c r="J33" s="1"/>
      <c r="K33" s="1"/>
    </row>
    <row r="34" spans="8:11" x14ac:dyDescent="0.35">
      <c r="H34" s="1"/>
      <c r="I34" s="1"/>
      <c r="J34" s="1"/>
      <c r="K34" s="1"/>
    </row>
    <row r="35" spans="8:11" x14ac:dyDescent="0.35">
      <c r="H35" s="1"/>
      <c r="I35" s="1"/>
      <c r="J35" s="1"/>
      <c r="K35" s="1"/>
    </row>
    <row r="36" spans="8:11" x14ac:dyDescent="0.35">
      <c r="H36" s="1"/>
      <c r="I36" s="1"/>
      <c r="J36" s="1"/>
      <c r="K36" s="1"/>
    </row>
    <row r="37" spans="8:11" x14ac:dyDescent="0.35">
      <c r="H37" s="1"/>
      <c r="I37" s="1"/>
      <c r="J37" s="1"/>
      <c r="K37" s="1"/>
    </row>
    <row r="38" spans="8:11" x14ac:dyDescent="0.35">
      <c r="H38" s="1"/>
      <c r="I38" s="1"/>
      <c r="J38" s="1"/>
      <c r="K38" s="1"/>
    </row>
    <row r="39" spans="8:11" x14ac:dyDescent="0.35">
      <c r="H39" s="1"/>
      <c r="I39" s="1"/>
      <c r="J39" s="1"/>
      <c r="K39" s="1"/>
    </row>
    <row r="40" spans="8:11" x14ac:dyDescent="0.35">
      <c r="H40" s="1"/>
      <c r="I40" s="1"/>
      <c r="J40" s="1"/>
      <c r="K40" s="1"/>
    </row>
    <row r="41" spans="8:11" x14ac:dyDescent="0.35">
      <c r="H41" s="1"/>
      <c r="I41" s="1"/>
      <c r="J41" s="1"/>
      <c r="K41" s="1"/>
    </row>
    <row r="42" spans="8:11" x14ac:dyDescent="0.35">
      <c r="H42" s="1"/>
      <c r="I42" s="1"/>
      <c r="J42" s="1"/>
      <c r="K42" s="1"/>
    </row>
    <row r="43" spans="8:11" x14ac:dyDescent="0.35">
      <c r="H43" s="1"/>
      <c r="I43" s="1"/>
      <c r="J43" s="1"/>
      <c r="K43" s="1"/>
    </row>
    <row r="44" spans="8:11" x14ac:dyDescent="0.35"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16" workbookViewId="0">
      <selection activeCell="H5" sqref="H5"/>
    </sheetView>
  </sheetViews>
  <sheetFormatPr defaultRowHeight="14.5" x14ac:dyDescent="0.35"/>
  <cols>
    <col min="3" max="3" width="9.90625" bestFit="1" customWidth="1"/>
    <col min="5" max="5" width="15" bestFit="1" customWidth="1"/>
    <col min="9" max="11" width="14.6328125" customWidth="1"/>
    <col min="14" max="14" width="11.6328125" bestFit="1" customWidth="1"/>
  </cols>
  <sheetData>
    <row r="4" spans="3:14" ht="15" thickBot="1" x14ac:dyDescent="0.4">
      <c r="C4" s="26" t="s">
        <v>150</v>
      </c>
      <c r="I4" s="27"/>
      <c r="J4" s="27"/>
      <c r="K4" s="27"/>
    </row>
    <row r="5" spans="3:14" ht="26" x14ac:dyDescent="0.35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35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35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35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35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35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35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35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35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35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35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35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35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35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35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35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35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35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36328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6" t="s">
        <v>150</v>
      </c>
      <c r="I3" s="27"/>
      <c r="J3" s="27"/>
      <c r="K3" s="27"/>
    </row>
    <row r="4" spans="3:14" ht="29.5" customHeight="1" x14ac:dyDescent="0.35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35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2021-04-26T09:18:58Z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