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AEF2CBD9-004E-4FC7-ACA7-1D77C993191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2" i="5" l="1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G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Q171" i="5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K179" i="5"/>
  <c r="K171" i="5"/>
  <c r="K172" i="5"/>
  <c r="K173" i="5"/>
  <c r="K174" i="5"/>
  <c r="K175" i="5"/>
  <c r="K176" i="5"/>
  <c r="K155" i="5"/>
  <c r="K156" i="5"/>
  <c r="K157" i="5"/>
  <c r="K158" i="5"/>
  <c r="K159" i="5"/>
  <c r="K160" i="5"/>
  <c r="K178" i="5"/>
  <c r="K170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I162" i="5"/>
  <c r="J162" i="5"/>
  <c r="L162" i="5"/>
  <c r="M162" i="5"/>
  <c r="N162" i="5"/>
  <c r="O162" i="5"/>
  <c r="S162" i="5"/>
  <c r="E163" i="5"/>
  <c r="I163" i="5"/>
  <c r="J163" i="5"/>
  <c r="L163" i="5"/>
  <c r="M163" i="5"/>
  <c r="N163" i="5"/>
  <c r="O163" i="5"/>
  <c r="S163" i="5"/>
  <c r="I164" i="5"/>
  <c r="J164" i="5"/>
  <c r="L164" i="5"/>
  <c r="M164" i="5"/>
  <c r="N164" i="5"/>
  <c r="O164" i="5"/>
  <c r="S164" i="5"/>
  <c r="E165" i="5"/>
  <c r="I165" i="5"/>
  <c r="J165" i="5"/>
  <c r="L165" i="5"/>
  <c r="M165" i="5"/>
  <c r="N165" i="5"/>
  <c r="O165" i="5"/>
  <c r="S165" i="5"/>
  <c r="E166" i="5"/>
  <c r="I166" i="5"/>
  <c r="J166" i="5"/>
  <c r="L166" i="5"/>
  <c r="M166" i="5"/>
  <c r="N166" i="5"/>
  <c r="O166" i="5"/>
  <c r="S166" i="5"/>
  <c r="E167" i="5"/>
  <c r="I167" i="5"/>
  <c r="J167" i="5"/>
  <c r="L167" i="5"/>
  <c r="M167" i="5"/>
  <c r="N167" i="5"/>
  <c r="O167" i="5"/>
  <c r="S167" i="5"/>
  <c r="E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K162" i="5"/>
  <c r="K163" i="5"/>
  <c r="K168" i="5"/>
  <c r="K165" i="5"/>
  <c r="K167" i="5"/>
  <c r="K166" i="5"/>
  <c r="K164" i="5"/>
  <c r="I105" i="5"/>
  <c r="J105" i="5" s="1"/>
  <c r="I104" i="5"/>
  <c r="J104" i="5" s="1"/>
  <c r="L105" i="5" l="1"/>
  <c r="K105" i="5" s="1"/>
  <c r="L104" i="5"/>
  <c r="K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<sst xmlns="http://schemas.openxmlformats.org/spreadsheetml/2006/main" count="802" uniqueCount="389">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</sst>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14">
    <xf numFmtId="0" fontId="0" fillId="0" borderId="0"/>
    <xf numFmtId="0" fontId="21" fillId="3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35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1">
    <xf numFmtId="0" fontId="0" fillId="0" borderId="0" xfId="0"/>
    <xf numFmtId="0" fontId="0" fillId="0" borderId="0" xfId="0"/>
    <xf numFmtId="165" fontId="10" fillId="0" borderId="0" xfId="0" applyNumberFormat="1" applyFont="1"/>
    <xf numFmtId="165" fontId="11" fillId="0" borderId="0" xfId="0" applyNumberFormat="1" applyFont="1"/>
    <xf numFmtId="165" fontId="12" fillId="2" borderId="1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9" fillId="0" borderId="0" xfId="0" applyFont="1"/>
    <xf numFmtId="0" fontId="0" fillId="0" borderId="0" xfId="0" applyBorder="1"/>
    <xf numFmtId="0" fontId="33" fillId="0" borderId="0" xfId="0" applyFont="1" applyAlignment="1">
      <alignment vertical="center"/>
    </xf>
    <xf numFmtId="0" fontId="12" fillId="9" borderId="6" xfId="0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9" fillId="0" borderId="0" xfId="0" applyNumberFormat="1" applyFont="1"/>
    <xf numFmtId="164" fontId="0" fillId="0" borderId="4" xfId="0" applyNumberFormat="1" applyFill="1" applyBorder="1"/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0" xfId="0" applyFont="1" applyFill="1" applyAlignment="1">
      <alignment vertical="center"/>
    </xf>
    <xf numFmtId="0" fontId="6" fillId="0" borderId="0" xfId="8" applyFill="1" applyBorder="1"/>
    <xf numFmtId="0" fontId="6" fillId="0" borderId="0" xfId="8" applyFill="1"/>
    <xf numFmtId="0" fontId="6" fillId="0" borderId="4" xfId="8" applyFill="1" applyBorder="1"/>
    <xf numFmtId="2" fontId="36" fillId="0" borderId="0" xfId="12" applyNumberFormat="1" applyFont="1"/>
    <xf numFmtId="2" fontId="15" fillId="0" borderId="0" xfId="12" applyNumberFormat="1" applyFont="1"/>
    <xf numFmtId="0" fontId="6" fillId="0" borderId="0" xfId="8" applyFill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9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9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2" fillId="0" borderId="0" xfId="53"/>
    <xf numFmtId="166" fontId="2" fillId="0" borderId="0" xfId="53" applyNumberFormat="1"/>
    <xf numFmtId="0" fontId="26" fillId="5" borderId="2" xfId="53" applyFont="1" applyFill="1" applyBorder="1" applyAlignment="1">
      <alignment vertical="center"/>
    </xf>
    <xf numFmtId="167" fontId="2" fillId="0" borderId="0" xfId="53" applyNumberFormat="1" applyBorder="1"/>
    <xf numFmtId="0" fontId="37" fillId="4" borderId="0" xfId="53" applyFont="1" applyFill="1"/>
    <xf numFmtId="0" fontId="26" fillId="5" borderId="2" xfId="53" applyFont="1" applyFill="1" applyBorder="1" applyAlignment="1">
      <alignment horizontal="right" vertical="center"/>
    </xf>
    <xf numFmtId="0" fontId="30" fillId="4" borderId="4" xfId="0" applyFont="1" applyFill="1" applyBorder="1" applyAlignment="1">
      <alignment horizontal="center"/>
    </xf>
  </cellXfs>
  <cellStyles count="214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7" xfId="56" xr:uid="{DA7F47C0-FD1B-441F-935D-8AD7CC5C6E1D}"/>
    <cellStyle name="20% - Accent5 7 2" xfId="164" xr:uid="{C40728DF-3CDC-47FE-BEBE-ED23A7DBC6E2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7" xfId="54" xr:uid="{94DEC19E-A6A7-4788-812E-6C5318BF22E8}"/>
    <cellStyle name="Comma 7 2" xfId="162" xr:uid="{F18459FC-7540-4004-ADA7-32E985107525}"/>
    <cellStyle name="Comma 8" xfId="110" xr:uid="{CE5F3CAC-02ED-403F-8BDB-50BCB276743E}"/>
    <cellStyle name="Normal" xfId="0" builtinId="0"/>
    <cellStyle name="Normal 10" xfId="53" xr:uid="{8BBE64AA-0071-44B5-A766-DD878DA19F08}"/>
    <cellStyle name="Normal 10 2" xfId="161" xr:uid="{53431DF4-F434-4E58-8B64-6ACB4079A7DF}"/>
    <cellStyle name="Normal 11" xfId="160" xr:uid="{06F42D7C-516D-4DB0-A9FE-B6423B71AAD8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9" xfId="57" xr:uid="{CC04280B-7E40-41C0-B008-E89A699DBC6E}"/>
    <cellStyle name="Percent" xfId="2" builtinId="5"/>
    <cellStyle name="Percent 10" xfId="111" xr:uid="{1F4F8886-BC30-46CB-A926-4376A9109BB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6" t="s">
        <v>61</v>
      </c>
      <c r="E12" s="22"/>
      <c r="F12" s="22"/>
      <c r="G12" s="22"/>
      <c r="H12" s="22"/>
    </row>
    <row r="13" spans="1:8" x14ac:dyDescent="0.25">
      <c r="A13" s="22"/>
      <c r="B13" s="77" t="s">
        <v>68</v>
      </c>
      <c r="C13" s="77" t="s">
        <v>203</v>
      </c>
      <c r="D13" s="78" t="s">
        <v>61</v>
      </c>
      <c r="E13" s="22"/>
      <c r="F13" s="22"/>
      <c r="G13" s="22"/>
      <c r="H13" s="22"/>
    </row>
    <row r="14" spans="1:8" x14ac:dyDescent="0.25">
      <c r="A14" s="22"/>
      <c r="B14" s="77" t="s">
        <v>70</v>
      </c>
      <c r="C14" s="77" t="s">
        <v>204</v>
      </c>
      <c r="D14" s="78" t="s">
        <v>61</v>
      </c>
      <c r="E14" s="22"/>
      <c r="F14" s="22"/>
      <c r="G14" s="22"/>
      <c r="H14" s="22"/>
    </row>
    <row r="15" spans="1:8" x14ac:dyDescent="0.25">
      <c r="A15" s="22"/>
      <c r="B15" s="77" t="s">
        <v>40</v>
      </c>
      <c r="C15" s="77" t="s">
        <v>205</v>
      </c>
      <c r="D15" s="78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7" t="s">
        <v>121</v>
      </c>
      <c r="C16" s="77" t="s">
        <v>206</v>
      </c>
      <c r="D16" s="78" t="s">
        <v>61</v>
      </c>
      <c r="E16" s="22"/>
      <c r="F16" s="22"/>
    </row>
    <row r="17" spans="1:9" x14ac:dyDescent="0.25">
      <c r="A17" s="1"/>
      <c r="B17" s="77" t="s">
        <v>207</v>
      </c>
      <c r="C17" s="77" t="s">
        <v>208</v>
      </c>
      <c r="D17" s="78" t="s">
        <v>61</v>
      </c>
      <c r="E17" s="22"/>
      <c r="F17" s="22"/>
    </row>
    <row r="18" spans="1:9" x14ac:dyDescent="0.25">
      <c r="A18" s="30"/>
      <c r="B18" s="79" t="s">
        <v>73</v>
      </c>
      <c r="C18" s="79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100" t="s">
        <v>101</v>
      </c>
      <c r="C38" s="100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A185" zoomScale="70" zoomScaleNormal="70" workbookViewId="0">
      <selection activeCell="C293" sqref="C293:H294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383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x14ac:dyDescent="0.25">
      <c r="B141" s="1" t="str">
        <f t="shared" si="3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x14ac:dyDescent="0.25">
      <c r="B142" s="1" t="str">
        <f t="shared" si="3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50">
        <v>24.664999999999999</v>
      </c>
      <c r="K154" s="48">
        <f t="shared" si="5"/>
        <v>24.664999999999999</v>
      </c>
      <c r="L154" s="50">
        <v>24.664999999999999</v>
      </c>
      <c r="M154" s="50">
        <v>0.50484614131470373</v>
      </c>
      <c r="N154" s="50">
        <v>0.51755174200814014</v>
      </c>
      <c r="O154" s="50">
        <v>0.51755174200814014</v>
      </c>
      <c r="P154" s="50">
        <v>20.794499999999999</v>
      </c>
      <c r="Q154" s="1">
        <v>0.06</v>
      </c>
      <c r="R154" s="49">
        <v>20</v>
      </c>
      <c r="S154" s="49">
        <v>1E-3</v>
      </c>
    </row>
    <row r="155" spans="2:22" x14ac:dyDescent="0.25">
      <c r="B155" s="1" t="str">
        <f t="shared" si="6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50">
        <v>27.109000000000002</v>
      </c>
      <c r="K155" s="48">
        <f t="shared" si="5"/>
        <v>26.498000000000001</v>
      </c>
      <c r="L155" s="50">
        <v>24.664999999999999</v>
      </c>
      <c r="M155" s="50">
        <v>0.52029163519242105</v>
      </c>
      <c r="N155" s="50">
        <v>0.52356187325580883</v>
      </c>
      <c r="O155" s="50">
        <v>0.51121564564909838</v>
      </c>
      <c r="P155" s="50">
        <v>20.794499999999999</v>
      </c>
      <c r="Q155" s="1">
        <v>0.06</v>
      </c>
      <c r="R155" s="49">
        <v>20</v>
      </c>
      <c r="S155" s="49">
        <v>1E-3</v>
      </c>
    </row>
    <row r="156" spans="2:22" x14ac:dyDescent="0.25">
      <c r="B156" s="1" t="str">
        <f t="shared" si="6"/>
        <v>T-LGT-PHEV_DST61</v>
      </c>
      <c r="C156" s="1" t="str">
        <f>Commodities!B9&amp;","&amp;Commodities!B15</f>
        <v>TRADST,TRAELC</v>
      </c>
      <c r="D156" s="49" t="str">
        <f t="shared" ref="D156:D160" si="7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50">
        <v>29.062999999999999</v>
      </c>
      <c r="K156" s="48">
        <f t="shared" si="5"/>
        <v>28.66825</v>
      </c>
      <c r="L156" s="50">
        <v>27.484000000000002</v>
      </c>
      <c r="M156" s="50">
        <v>0.6161122895888177</v>
      </c>
      <c r="N156" s="50">
        <v>0.60299617144343154</v>
      </c>
      <c r="O156" s="50">
        <v>0.5684028228063388</v>
      </c>
      <c r="P156" s="50">
        <v>20.794499999999999</v>
      </c>
      <c r="Q156" s="1">
        <v>0.06</v>
      </c>
      <c r="R156" s="49">
        <v>20</v>
      </c>
      <c r="S156" s="49">
        <v>1E-3</v>
      </c>
      <c r="U156" s="1"/>
    </row>
    <row r="157" spans="2:22" x14ac:dyDescent="0.25">
      <c r="B157" s="1" t="str">
        <f t="shared" si="6"/>
        <v>T-LGT-ICE_NGB61</v>
      </c>
      <c r="C157" s="1" t="str">
        <f>Commodities!B13&amp;","&amp;Commodities!B14</f>
        <v>TRACNG,TRABNG</v>
      </c>
      <c r="D157" s="49" t="str">
        <f t="shared" si="7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50">
        <v>25.433</v>
      </c>
      <c r="K157" s="48">
        <f t="shared" si="5"/>
        <v>25.394750000000002</v>
      </c>
      <c r="L157" s="50">
        <v>25.28</v>
      </c>
      <c r="M157" s="50">
        <v>0.52670753132871073</v>
      </c>
      <c r="N157" s="50">
        <v>0.53670515183033241</v>
      </c>
      <c r="O157" s="50">
        <v>0.53670515183033241</v>
      </c>
      <c r="P157" s="50">
        <v>20.794499999999999</v>
      </c>
      <c r="Q157" s="1">
        <v>0.06</v>
      </c>
      <c r="R157" s="49">
        <v>20</v>
      </c>
      <c r="S157" s="49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Commodities!B13&amp;","&amp;Commodities!B15</f>
        <v>TRACNG,TRAELC</v>
      </c>
      <c r="D158" s="49" t="str">
        <f t="shared" si="7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50">
        <v>29.968</v>
      </c>
      <c r="K158" s="48">
        <f t="shared" si="5"/>
        <v>29.539249999999999</v>
      </c>
      <c r="L158" s="50">
        <v>28.253</v>
      </c>
      <c r="M158" s="50">
        <v>0.6161122895888177</v>
      </c>
      <c r="N158" s="50">
        <v>0.60299617144343154</v>
      </c>
      <c r="O158" s="50">
        <v>0.5684028228063388</v>
      </c>
      <c r="P158" s="50">
        <v>20.794499999999999</v>
      </c>
      <c r="Q158" s="1">
        <v>0.06</v>
      </c>
      <c r="R158" s="49">
        <v>20</v>
      </c>
      <c r="S158" s="49">
        <v>1E-3</v>
      </c>
    </row>
    <row r="159" spans="2:22" ht="14.4" x14ac:dyDescent="0.3">
      <c r="B159" s="1" t="str">
        <f t="shared" si="6"/>
        <v>T-LGT-FCV_HYD61</v>
      </c>
      <c r="C159" s="1" t="str">
        <f>Commodities!B17</f>
        <v>TRAHYD</v>
      </c>
      <c r="D159" s="49" t="str">
        <f t="shared" si="7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50">
        <v>32.58</v>
      </c>
      <c r="K159" s="48">
        <f t="shared" si="5"/>
        <v>30.911749999999998</v>
      </c>
      <c r="L159" s="50">
        <v>25.907</v>
      </c>
      <c r="M159" s="50">
        <v>0.71457314373327263</v>
      </c>
      <c r="N159" s="50">
        <v>0.66403369812656132</v>
      </c>
      <c r="O159" s="50">
        <v>0.56295480691313882</v>
      </c>
      <c r="P159" s="50">
        <v>20.794499999999999</v>
      </c>
      <c r="Q159" s="1">
        <v>0.06</v>
      </c>
      <c r="R159" s="49">
        <v>20</v>
      </c>
      <c r="S159" s="49">
        <v>1E-3</v>
      </c>
      <c r="U159" s="74"/>
    </row>
    <row r="160" spans="2:22" ht="14.4" x14ac:dyDescent="0.3">
      <c r="B160" s="1" t="str">
        <f t="shared" si="6"/>
        <v>T-LGT-BEV_ELC61</v>
      </c>
      <c r="C160" s="1" t="str">
        <f>Commodities!B15</f>
        <v>TRAELC</v>
      </c>
      <c r="D160" s="49" t="str">
        <f t="shared" si="7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50">
        <v>28.533000000000001</v>
      </c>
      <c r="K160" s="48">
        <f t="shared" si="5"/>
        <v>27.774000000000001</v>
      </c>
      <c r="L160" s="50">
        <v>25.497</v>
      </c>
      <c r="M160" s="50">
        <v>0.70836727547576028</v>
      </c>
      <c r="N160" s="50">
        <v>0.66410793134846258</v>
      </c>
      <c r="O160" s="50">
        <v>0.57558924309386739</v>
      </c>
      <c r="P160" s="50">
        <v>20.794499999999999</v>
      </c>
      <c r="Q160" s="1">
        <v>0.06</v>
      </c>
      <c r="R160" s="49">
        <v>20</v>
      </c>
      <c r="S160" s="49">
        <v>1E-3</v>
      </c>
      <c r="U160" s="74"/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75"/>
    </row>
    <row r="162" spans="2:22" s="1" customFormat="1" x14ac:dyDescent="0.25">
      <c r="B162" s="1" t="str">
        <f t="shared" ref="B162:B168" si="8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9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9"/>
        <v>95.69</v>
      </c>
      <c r="J162" s="1">
        <f t="shared" si="9"/>
        <v>100.95</v>
      </c>
      <c r="K162" s="48">
        <f t="shared" ref="K162:K168" si="10">J162-((J162-L162)/4)</f>
        <v>100.95</v>
      </c>
      <c r="L162" s="1">
        <f t="shared" ref="L162:O168" si="11">L170</f>
        <v>100.95</v>
      </c>
      <c r="M162" s="48">
        <f t="shared" si="11"/>
        <v>2.1157042474212369</v>
      </c>
      <c r="N162" s="48">
        <f t="shared" si="11"/>
        <v>2.1689507539373367</v>
      </c>
      <c r="O162" s="48">
        <f t="shared" si="11"/>
        <v>2.1689507539373367</v>
      </c>
      <c r="P162" s="48">
        <v>29.397500000000001</v>
      </c>
      <c r="Q162" s="50">
        <v>3.592571901094749</v>
      </c>
      <c r="R162" s="1">
        <v>20</v>
      </c>
      <c r="S162" s="1">
        <f t="shared" ref="S162:S168" si="12">S170</f>
        <v>1E-3</v>
      </c>
    </row>
    <row r="163" spans="2:22" s="1" customFormat="1" x14ac:dyDescent="0.25">
      <c r="B163" s="1" t="str">
        <f t="shared" si="8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3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3"/>
        <v>124.73</v>
      </c>
      <c r="J163" s="1">
        <f t="shared" si="13"/>
        <v>125.12</v>
      </c>
      <c r="K163" s="48">
        <f>J163-((J163-L163)/4)</f>
        <v>123.88250000000001</v>
      </c>
      <c r="L163" s="1">
        <f t="shared" si="11"/>
        <v>120.17</v>
      </c>
      <c r="M163" s="48">
        <f t="shared" si="11"/>
        <v>3.5721072259038325</v>
      </c>
      <c r="N163" s="48">
        <f t="shared" si="11"/>
        <v>3.0618061936318557</v>
      </c>
      <c r="O163" s="48">
        <f t="shared" si="11"/>
        <v>2.3858458293310703</v>
      </c>
      <c r="P163" s="48">
        <v>29.397500000000001</v>
      </c>
      <c r="Q163" s="50">
        <f>Q162</f>
        <v>3.592571901094749</v>
      </c>
      <c r="R163" s="1">
        <v>20</v>
      </c>
      <c r="S163" s="1">
        <f t="shared" si="12"/>
        <v>1E-3</v>
      </c>
    </row>
    <row r="164" spans="2:22" s="1" customFormat="1" x14ac:dyDescent="0.25">
      <c r="B164" s="1" t="str">
        <f t="shared" si="8"/>
        <v>T-MGT-FCV_HYD71</v>
      </c>
      <c r="C164" s="1" t="str">
        <f t="shared" si="13"/>
        <v>TRAHYD</v>
      </c>
      <c r="D164" s="1" t="str">
        <f t="shared" ref="D164:D168" si="14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3"/>
        <v>345.67</v>
      </c>
      <c r="J164" s="1">
        <f t="shared" si="13"/>
        <v>222.22</v>
      </c>
      <c r="K164" s="48">
        <f t="shared" si="10"/>
        <v>195.70750000000001</v>
      </c>
      <c r="L164" s="1">
        <f t="shared" si="11"/>
        <v>116.17</v>
      </c>
      <c r="M164" s="48">
        <f t="shared" si="11"/>
        <v>3.5721072259038325</v>
      </c>
      <c r="N164" s="48">
        <f t="shared" si="11"/>
        <v>3.0618061936318557</v>
      </c>
      <c r="O164" s="48">
        <f t="shared" si="11"/>
        <v>2.3858458293310703</v>
      </c>
      <c r="P164" s="48">
        <v>29.397500000000001</v>
      </c>
      <c r="Q164" s="50">
        <f t="shared" ref="Q164:Q168" si="15">Q163</f>
        <v>3.592571901094749</v>
      </c>
      <c r="R164" s="1">
        <v>20</v>
      </c>
      <c r="S164" s="1">
        <f t="shared" si="12"/>
        <v>1E-3</v>
      </c>
    </row>
    <row r="165" spans="2:22" s="1" customFormat="1" x14ac:dyDescent="0.25">
      <c r="B165" s="1" t="str">
        <f t="shared" si="8"/>
        <v>T-MGT-ICE_NGB71</v>
      </c>
      <c r="C165" s="1" t="str">
        <f>Commodities!B13&amp;","&amp;Commodities!B14</f>
        <v>TRACNG,TRABNG</v>
      </c>
      <c r="D165" s="1" t="str">
        <f t="shared" si="14"/>
        <v>TRAF</v>
      </c>
      <c r="E165" s="1">
        <f t="shared" si="13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3"/>
        <v>115.69</v>
      </c>
      <c r="J165" s="1">
        <f t="shared" si="13"/>
        <v>120.95</v>
      </c>
      <c r="K165" s="48">
        <f t="shared" si="10"/>
        <v>120.95</v>
      </c>
      <c r="L165" s="1">
        <f t="shared" si="11"/>
        <v>120.95</v>
      </c>
      <c r="M165" s="48">
        <f t="shared" si="11"/>
        <v>5.0989820625747049</v>
      </c>
      <c r="N165" s="48">
        <f t="shared" si="11"/>
        <v>3.5538821890369761</v>
      </c>
      <c r="O165" s="48">
        <f t="shared" si="11"/>
        <v>2.3292245236828353</v>
      </c>
      <c r="P165" s="48">
        <v>29.397500000000001</v>
      </c>
      <c r="Q165" s="50">
        <f t="shared" si="15"/>
        <v>3.592571901094749</v>
      </c>
      <c r="R165" s="1">
        <v>20</v>
      </c>
      <c r="S165" s="1">
        <f t="shared" si="12"/>
        <v>1E-3</v>
      </c>
    </row>
    <row r="166" spans="2:22" s="1" customFormat="1" x14ac:dyDescent="0.25">
      <c r="B166" s="1" t="str">
        <f t="shared" si="8"/>
        <v>T-MGT-HEV_NGB71</v>
      </c>
      <c r="C166" s="1" t="str">
        <f>Commodities!B13&amp;","&amp;Commodities!B14</f>
        <v>TRACNG,TRABNG</v>
      </c>
      <c r="D166" s="1" t="str">
        <f t="shared" si="14"/>
        <v>TRAF</v>
      </c>
      <c r="E166" s="1">
        <f t="shared" si="13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3"/>
        <v>144.72999999999999</v>
      </c>
      <c r="J166" s="1">
        <f t="shared" si="13"/>
        <v>145.12</v>
      </c>
      <c r="K166" s="48">
        <f t="shared" si="10"/>
        <v>143.88249999999999</v>
      </c>
      <c r="L166" s="1">
        <f t="shared" si="11"/>
        <v>140.16999999999999</v>
      </c>
      <c r="M166" s="48">
        <f t="shared" si="11"/>
        <v>5.0989820625747049</v>
      </c>
      <c r="N166" s="48">
        <f t="shared" si="11"/>
        <v>3.5538821890369761</v>
      </c>
      <c r="O166" s="48">
        <f t="shared" si="11"/>
        <v>2.3292245236828353</v>
      </c>
      <c r="P166" s="48">
        <v>29.397500000000001</v>
      </c>
      <c r="Q166" s="50">
        <f t="shared" si="15"/>
        <v>3.592571901094749</v>
      </c>
      <c r="R166" s="1">
        <v>20</v>
      </c>
      <c r="S166" s="1">
        <f t="shared" si="12"/>
        <v>1E-3</v>
      </c>
    </row>
    <row r="167" spans="2:22" s="1" customFormat="1" x14ac:dyDescent="0.25">
      <c r="B167" s="1" t="str">
        <f t="shared" si="8"/>
        <v>T-MGT-ICE_LNG71</v>
      </c>
      <c r="C167" s="1" t="str">
        <f t="shared" si="13"/>
        <v>TRALNG</v>
      </c>
      <c r="D167" s="1" t="str">
        <f t="shared" si="14"/>
        <v>TRAF</v>
      </c>
      <c r="E167" s="1">
        <f t="shared" si="13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3"/>
        <v>130.68600000000001</v>
      </c>
      <c r="J167" s="1">
        <f t="shared" si="13"/>
        <v>128.75800000000001</v>
      </c>
      <c r="K167" s="48">
        <f t="shared" si="10"/>
        <v>128.11425</v>
      </c>
      <c r="L167" s="1">
        <f t="shared" si="11"/>
        <v>126.18300000000001</v>
      </c>
      <c r="M167" s="48">
        <f t="shared" si="11"/>
        <v>5.0989820625747049</v>
      </c>
      <c r="N167" s="48">
        <f t="shared" si="11"/>
        <v>3.5538821890369761</v>
      </c>
      <c r="O167" s="48">
        <f t="shared" si="11"/>
        <v>2.3292245236828353</v>
      </c>
      <c r="P167" s="48">
        <v>29.397500000000001</v>
      </c>
      <c r="Q167" s="50">
        <f t="shared" si="15"/>
        <v>3.592571901094749</v>
      </c>
      <c r="R167" s="1">
        <v>20</v>
      </c>
      <c r="S167" s="1">
        <f t="shared" si="12"/>
        <v>1E-3</v>
      </c>
    </row>
    <row r="168" spans="2:22" s="1" customFormat="1" x14ac:dyDescent="0.25">
      <c r="B168" s="1" t="str">
        <f t="shared" si="8"/>
        <v>T-MGT-BEV_ELC71</v>
      </c>
      <c r="C168" s="1" t="str">
        <f t="shared" si="13"/>
        <v>TRAELC</v>
      </c>
      <c r="D168" s="1" t="str">
        <f t="shared" si="14"/>
        <v>TRAF</v>
      </c>
      <c r="E168" s="1">
        <f t="shared" si="13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3"/>
        <v>345.67</v>
      </c>
      <c r="J168" s="1">
        <f t="shared" si="13"/>
        <v>274.11</v>
      </c>
      <c r="K168" s="48">
        <f t="shared" si="10"/>
        <v>234.625</v>
      </c>
      <c r="L168" s="1">
        <f t="shared" si="11"/>
        <v>116.17</v>
      </c>
      <c r="M168" s="48">
        <f t="shared" si="11"/>
        <v>3.5721072259038325</v>
      </c>
      <c r="N168" s="48">
        <f t="shared" si="11"/>
        <v>3.0618061936318557</v>
      </c>
      <c r="O168" s="48">
        <f t="shared" si="11"/>
        <v>2.3858458293310703</v>
      </c>
      <c r="P168" s="48">
        <v>29.397500000000001</v>
      </c>
      <c r="Q168" s="50">
        <f t="shared" si="15"/>
        <v>3.592571901094749</v>
      </c>
      <c r="R168" s="1">
        <v>20</v>
      </c>
      <c r="S168" s="1">
        <f t="shared" si="12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60"/>
      <c r="N169" s="60"/>
      <c r="O169" s="60"/>
      <c r="P169" s="27"/>
      <c r="Q169" s="27"/>
      <c r="R169" s="27"/>
      <c r="S169" s="27"/>
    </row>
    <row r="170" spans="2:22" x14ac:dyDescent="0.25">
      <c r="B170" s="1" t="str">
        <f t="shared" ref="B170:B176" si="16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50">
        <v>100.95</v>
      </c>
      <c r="K170" s="48">
        <f t="shared" ref="K170:K176" si="17">J170-((J170-L170)/4)</f>
        <v>100.95</v>
      </c>
      <c r="L170" s="50">
        <v>100.95</v>
      </c>
      <c r="M170" s="50">
        <v>2.1157042474212369</v>
      </c>
      <c r="N170" s="50">
        <v>2.1689507539373367</v>
      </c>
      <c r="O170" s="50">
        <v>2.1689507539373367</v>
      </c>
      <c r="P170" s="50">
        <v>50.915999999999997</v>
      </c>
      <c r="Q170" s="50">
        <v>9.2231504438872829</v>
      </c>
      <c r="R170" s="49">
        <v>20</v>
      </c>
      <c r="S170" s="49">
        <v>1E-3</v>
      </c>
      <c r="V170" s="1"/>
    </row>
    <row r="171" spans="2:22" x14ac:dyDescent="0.25">
      <c r="B171" s="1" t="str">
        <f t="shared" si="16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50">
        <v>125.12</v>
      </c>
      <c r="K171" s="48">
        <f t="shared" si="17"/>
        <v>123.88250000000001</v>
      </c>
      <c r="L171" s="50">
        <v>120.17</v>
      </c>
      <c r="M171" s="50">
        <v>3.5721072259038325</v>
      </c>
      <c r="N171" s="50">
        <v>3.0618061936318557</v>
      </c>
      <c r="O171" s="50">
        <v>2.3858458293310703</v>
      </c>
      <c r="P171" s="50">
        <v>50.915999999999997</v>
      </c>
      <c r="Q171" s="50">
        <f>Q170</f>
        <v>9.2231504438872829</v>
      </c>
      <c r="R171" s="49">
        <v>20</v>
      </c>
      <c r="S171" s="49">
        <v>1E-3</v>
      </c>
      <c r="V171" s="1"/>
    </row>
    <row r="172" spans="2:22" x14ac:dyDescent="0.25">
      <c r="B172" s="1" t="str">
        <f t="shared" si="16"/>
        <v>T-HGT-FCV_HYD81</v>
      </c>
      <c r="C172" s="1" t="str">
        <f>Commodities!B17</f>
        <v>TRAHYD</v>
      </c>
      <c r="D172" s="49" t="str">
        <f t="shared" ref="D172:D176" si="18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50">
        <v>222.22</v>
      </c>
      <c r="K172" s="48">
        <f t="shared" si="17"/>
        <v>195.70750000000001</v>
      </c>
      <c r="L172" s="50">
        <v>116.17</v>
      </c>
      <c r="M172" s="50">
        <v>3.5721072259038325</v>
      </c>
      <c r="N172" s="50">
        <v>3.0618061936318557</v>
      </c>
      <c r="O172" s="50">
        <v>2.3858458293310703</v>
      </c>
      <c r="P172" s="50">
        <v>50.915999999999997</v>
      </c>
      <c r="Q172" s="50">
        <f t="shared" ref="Q172:Q176" si="19">Q171</f>
        <v>9.2231504438872829</v>
      </c>
      <c r="R172" s="49">
        <v>20</v>
      </c>
      <c r="S172" s="49">
        <v>1E-3</v>
      </c>
      <c r="V172" s="1"/>
    </row>
    <row r="173" spans="2:22" x14ac:dyDescent="0.25">
      <c r="B173" s="1" t="str">
        <f t="shared" si="16"/>
        <v>T-HGT-ICE_NGB81</v>
      </c>
      <c r="C173" s="1" t="str">
        <f>Commodities!B13&amp;","&amp;Commodities!B14</f>
        <v>TRACNG,TRABNG</v>
      </c>
      <c r="D173" s="49" t="str">
        <f t="shared" si="18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50">
        <v>120.95</v>
      </c>
      <c r="K173" s="48">
        <f t="shared" si="17"/>
        <v>120.95</v>
      </c>
      <c r="L173" s="50">
        <v>120.95</v>
      </c>
      <c r="M173" s="50">
        <v>5.0989820625747049</v>
      </c>
      <c r="N173" s="50">
        <v>3.5538821890369761</v>
      </c>
      <c r="O173" s="50">
        <v>2.3292245236828353</v>
      </c>
      <c r="P173" s="50">
        <v>50.915999999999997</v>
      </c>
      <c r="Q173" s="50">
        <f t="shared" si="19"/>
        <v>9.2231504438872829</v>
      </c>
      <c r="R173" s="49">
        <v>20</v>
      </c>
      <c r="S173" s="49">
        <v>1E-3</v>
      </c>
      <c r="V173" s="1"/>
    </row>
    <row r="174" spans="2:22" s="1" customFormat="1" x14ac:dyDescent="0.25">
      <c r="B174" s="1" t="str">
        <f t="shared" si="16"/>
        <v>T-HGT-HEV_NGB81</v>
      </c>
      <c r="C174" s="1" t="str">
        <f>Commodities!B13&amp;","&amp;Commodities!B14</f>
        <v>TRACNG,TRABNG</v>
      </c>
      <c r="D174" s="49" t="str">
        <f t="shared" si="18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50">
        <v>145.12</v>
      </c>
      <c r="K174" s="48">
        <f t="shared" si="17"/>
        <v>143.88249999999999</v>
      </c>
      <c r="L174" s="50">
        <v>140.16999999999999</v>
      </c>
      <c r="M174" s="50">
        <v>5.0989820625747049</v>
      </c>
      <c r="N174" s="50">
        <v>3.5538821890369761</v>
      </c>
      <c r="O174" s="50">
        <v>2.3292245236828353</v>
      </c>
      <c r="P174" s="50">
        <v>50.915999999999997</v>
      </c>
      <c r="Q174" s="50">
        <f t="shared" si="19"/>
        <v>9.2231504438872829</v>
      </c>
      <c r="R174" s="49">
        <v>20</v>
      </c>
      <c r="S174" s="49">
        <v>1E-3</v>
      </c>
    </row>
    <row r="175" spans="2:22" s="1" customFormat="1" x14ac:dyDescent="0.25">
      <c r="B175" s="1" t="str">
        <f t="shared" si="16"/>
        <v>T-HGT-ICE_LNG81</v>
      </c>
      <c r="C175" s="1" t="str">
        <f>Commodities!B16</f>
        <v>TRALNG</v>
      </c>
      <c r="D175" s="49" t="str">
        <f t="shared" si="18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50">
        <v>128.75800000000001</v>
      </c>
      <c r="K175" s="48">
        <f t="shared" si="17"/>
        <v>128.11425</v>
      </c>
      <c r="L175" s="50">
        <v>126.18300000000001</v>
      </c>
      <c r="M175" s="50">
        <v>5.0989820625747049</v>
      </c>
      <c r="N175" s="50">
        <v>3.5538821890369761</v>
      </c>
      <c r="O175" s="50">
        <v>2.3292245236828353</v>
      </c>
      <c r="P175" s="50">
        <v>50.915999999999997</v>
      </c>
      <c r="Q175" s="50">
        <f t="shared" si="19"/>
        <v>9.2231504438872829</v>
      </c>
      <c r="R175" s="49">
        <v>20</v>
      </c>
      <c r="S175" s="49">
        <v>1E-3</v>
      </c>
    </row>
    <row r="176" spans="2:22" s="1" customFormat="1" x14ac:dyDescent="0.25">
      <c r="B176" s="1" t="str">
        <f t="shared" si="16"/>
        <v>T-HGT-BEV_ELC81</v>
      </c>
      <c r="C176" s="1" t="str">
        <f>Commodities!B15</f>
        <v>TRAELC</v>
      </c>
      <c r="D176" s="49" t="str">
        <f t="shared" si="18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50">
        <v>274.11</v>
      </c>
      <c r="K176" s="48">
        <f t="shared" si="17"/>
        <v>234.625</v>
      </c>
      <c r="L176" s="50">
        <v>116.17</v>
      </c>
      <c r="M176" s="50">
        <v>3.5721072259038325</v>
      </c>
      <c r="N176" s="50">
        <v>3.0618061936318557</v>
      </c>
      <c r="O176" s="50">
        <v>2.3858458293310703</v>
      </c>
      <c r="P176" s="50">
        <v>50.915999999999997</v>
      </c>
      <c r="Q176" s="50">
        <f t="shared" si="19"/>
        <v>9.2231504438872829</v>
      </c>
      <c r="R176" s="49">
        <v>20</v>
      </c>
      <c r="S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0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0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61">
        <v>625.067247698252</v>
      </c>
      <c r="K180" s="48">
        <f>J180-((J180-L180)/4)</f>
        <v>617.48355288613323</v>
      </c>
      <c r="L180" s="61">
        <v>594.732468449777</v>
      </c>
      <c r="M180" s="61">
        <v>29.105034088344368</v>
      </c>
      <c r="N180" s="61">
        <v>26.253362384912613</v>
      </c>
      <c r="O180" s="61">
        <v>24.736623422488833</v>
      </c>
      <c r="P180" s="61">
        <v>39.363999999999997</v>
      </c>
      <c r="Q180" s="61">
        <v>164.83335026928157</v>
      </c>
      <c r="R180" s="52">
        <v>30</v>
      </c>
      <c r="S180" s="52">
        <v>1E-3</v>
      </c>
    </row>
    <row r="181" spans="2:32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27"/>
      <c r="L181" s="62"/>
      <c r="M181" s="62"/>
      <c r="N181" s="62"/>
      <c r="O181" s="62"/>
      <c r="P181" s="62"/>
      <c r="Q181" s="62"/>
      <c r="R181" s="62"/>
      <c r="S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S182" s="63">
        <v>1</v>
      </c>
    </row>
    <row r="183" spans="2:32" s="1" customFormat="1" x14ac:dyDescent="0.25">
      <c r="B183" s="1" t="str">
        <f t="shared" ref="B183:B184" si="2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S183" s="63">
        <v>1</v>
      </c>
    </row>
    <row r="184" spans="2:32" s="1" customFormat="1" x14ac:dyDescent="0.25">
      <c r="B184" s="1" t="str">
        <f t="shared" si="21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S184" s="63">
        <v>1</v>
      </c>
    </row>
    <row r="185" spans="2:32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27"/>
      <c r="L185" s="62"/>
      <c r="M185" s="62"/>
      <c r="N185" s="62"/>
      <c r="O185" s="62"/>
      <c r="P185" s="62"/>
      <c r="Q185" s="62"/>
      <c r="R185" s="62"/>
      <c r="S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4"/>
      <c r="C193" s="94"/>
      <c r="D193" s="98" t="s">
        <v>0</v>
      </c>
      <c r="F193" s="97"/>
      <c r="G193" s="95"/>
      <c r="H193" s="95"/>
      <c r="I193" s="9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6" t="s">
        <v>1</v>
      </c>
      <c r="C194" s="96" t="s">
        <v>3</v>
      </c>
      <c r="D194" s="99" t="s">
        <v>46</v>
      </c>
      <c r="E194" s="99" t="s">
        <v>385</v>
      </c>
      <c r="F194" s="99" t="s">
        <v>386</v>
      </c>
      <c r="G194" s="99" t="s">
        <v>387</v>
      </c>
      <c r="H194" s="99" t="s">
        <v>388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80" t="str">
        <f>B101</f>
        <v>T-MOT-ICE_GSL01</v>
      </c>
      <c r="C195" s="80" t="str">
        <f>Commodities!B8</f>
        <v>TRAGSL</v>
      </c>
      <c r="D195" s="90" t="s">
        <v>196</v>
      </c>
      <c r="E195" s="86">
        <v>0.96784365458672328</v>
      </c>
      <c r="F195" s="86">
        <v>1</v>
      </c>
      <c r="G195" s="86">
        <v>1</v>
      </c>
      <c r="H195" s="80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3" t="str">
        <f>B195</f>
        <v>T-MOT-ICE_GSL01</v>
      </c>
      <c r="C196" s="83" t="str">
        <f>C195</f>
        <v>TRAGSL</v>
      </c>
      <c r="D196" s="93" t="s">
        <v>356</v>
      </c>
      <c r="E196" s="89">
        <v>0.96784365458672328</v>
      </c>
      <c r="F196" s="89">
        <v>0.95</v>
      </c>
      <c r="G196" s="89">
        <v>0.9</v>
      </c>
      <c r="H196" s="83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8" t="str">
        <f>B104</f>
        <v>T-CAR-ICE_GSL21</v>
      </c>
      <c r="C197" s="88" t="str">
        <f>Commodities!B8</f>
        <v>TRAGSL</v>
      </c>
      <c r="D197" s="84" t="s">
        <v>196</v>
      </c>
      <c r="E197" s="81">
        <v>0.96784365458672328</v>
      </c>
      <c r="F197" s="81">
        <v>1</v>
      </c>
      <c r="G197" s="81">
        <v>1</v>
      </c>
      <c r="H197" s="88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8" t="str">
        <f>B197</f>
        <v>T-CAR-ICE_GSL21</v>
      </c>
      <c r="C198" s="88" t="str">
        <f>C197</f>
        <v>TRAGSL</v>
      </c>
      <c r="D198" s="84" t="s">
        <v>356</v>
      </c>
      <c r="E198" s="81">
        <v>0.96784365458672328</v>
      </c>
      <c r="F198" s="81">
        <v>0.95</v>
      </c>
      <c r="G198" s="81">
        <v>0.9</v>
      </c>
      <c r="H198" s="88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8" t="str">
        <f>B105</f>
        <v>T-CAR-ICE_DST21</v>
      </c>
      <c r="C199" s="88" t="str">
        <f>Commodities!B9</f>
        <v>TRADST</v>
      </c>
      <c r="D199" s="84" t="s">
        <v>196</v>
      </c>
      <c r="E199" s="81">
        <v>0.95903634682608185</v>
      </c>
      <c r="F199" s="81">
        <v>1</v>
      </c>
      <c r="G199" s="81">
        <v>1</v>
      </c>
      <c r="H199" s="88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8" t="str">
        <f>B199</f>
        <v>T-CAR-ICE_DST21</v>
      </c>
      <c r="C200" s="88" t="str">
        <f>C199</f>
        <v>TRADST</v>
      </c>
      <c r="D200" s="84" t="s">
        <v>356</v>
      </c>
      <c r="E200" s="81">
        <v>0.95903634682608185</v>
      </c>
      <c r="F200" s="81">
        <v>0.95</v>
      </c>
      <c r="G200" s="81">
        <v>0.9</v>
      </c>
      <c r="H200" s="88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8" t="str">
        <f>B106</f>
        <v>T-CAR-ICE_DF21</v>
      </c>
      <c r="C201" s="88" t="str">
        <f>Commodities!B13</f>
        <v>TRACNG</v>
      </c>
      <c r="D201" s="84" t="s">
        <v>196</v>
      </c>
      <c r="E201" s="81">
        <v>0.5</v>
      </c>
      <c r="F201" s="81">
        <v>0.5</v>
      </c>
      <c r="G201" s="81">
        <v>0.8</v>
      </c>
      <c r="H201" s="88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8" t="str">
        <f>B201</f>
        <v>T-CAR-ICE_DF21</v>
      </c>
      <c r="C202" s="88" t="str">
        <f>C201</f>
        <v>TRACNG</v>
      </c>
      <c r="D202" s="84" t="s">
        <v>356</v>
      </c>
      <c r="E202" s="81">
        <v>0.4</v>
      </c>
      <c r="F202" s="81">
        <v>0.4</v>
      </c>
      <c r="G202" s="81">
        <v>0.4</v>
      </c>
      <c r="H202" s="88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8" t="str">
        <f>B107</f>
        <v>T-CAR-ICE_NGB21</v>
      </c>
      <c r="C203" s="88" t="str">
        <f>Commodities!B13</f>
        <v>TRACNG</v>
      </c>
      <c r="D203" s="84" t="s">
        <v>196</v>
      </c>
      <c r="E203" s="81">
        <v>0.5</v>
      </c>
      <c r="F203" s="81">
        <v>0.5</v>
      </c>
      <c r="G203" s="81">
        <v>1</v>
      </c>
      <c r="H203" s="88">
        <v>5</v>
      </c>
    </row>
    <row r="204" spans="2:32" s="1" customFormat="1" x14ac:dyDescent="0.25">
      <c r="B204" s="88" t="str">
        <f>B203</f>
        <v>T-CAR-ICE_NGB21</v>
      </c>
      <c r="C204" s="88" t="str">
        <f>C203</f>
        <v>TRACNG</v>
      </c>
      <c r="D204" s="84" t="s">
        <v>356</v>
      </c>
      <c r="E204" s="81">
        <v>0.5</v>
      </c>
      <c r="F204" s="81">
        <v>0.5</v>
      </c>
      <c r="G204" s="81">
        <v>0</v>
      </c>
      <c r="H204" s="88">
        <v>5</v>
      </c>
    </row>
    <row r="205" spans="2:32" x14ac:dyDescent="0.25">
      <c r="B205" s="88" t="str">
        <f>TRA!B108</f>
        <v>T-CAR-ICE_E8521</v>
      </c>
      <c r="C205" s="88" t="str">
        <f>Commodities!B10</f>
        <v>TRAETH</v>
      </c>
      <c r="D205" s="84" t="s">
        <v>196</v>
      </c>
      <c r="E205" s="81">
        <v>0.85</v>
      </c>
      <c r="F205" s="81">
        <v>0.85</v>
      </c>
      <c r="G205" s="81">
        <v>0.85</v>
      </c>
      <c r="H205" s="88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8" t="str">
        <f>B205</f>
        <v>T-CAR-ICE_E8521</v>
      </c>
      <c r="C206" s="88" t="str">
        <f>C205</f>
        <v>TRAETH</v>
      </c>
      <c r="D206" s="84" t="s">
        <v>356</v>
      </c>
      <c r="E206" s="81">
        <v>0</v>
      </c>
      <c r="F206" s="81">
        <v>0</v>
      </c>
      <c r="G206" s="81">
        <v>0</v>
      </c>
      <c r="H206" s="88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8" t="str">
        <f>B110</f>
        <v>T-CAR-HEV_GSL21</v>
      </c>
      <c r="C207" s="88" t="str">
        <f>Commodities!B8</f>
        <v>TRAGSL</v>
      </c>
      <c r="D207" s="84" t="s">
        <v>196</v>
      </c>
      <c r="E207" s="81">
        <v>0.96784365458672328</v>
      </c>
      <c r="F207" s="81">
        <v>1</v>
      </c>
      <c r="G207" s="81">
        <v>1</v>
      </c>
      <c r="H207" s="88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8" t="str">
        <f>B207</f>
        <v>T-CAR-HEV_GSL21</v>
      </c>
      <c r="C208" s="88" t="str">
        <f>C207</f>
        <v>TRAGSL</v>
      </c>
      <c r="D208" s="84" t="s">
        <v>356</v>
      </c>
      <c r="E208" s="81">
        <v>0.96784365458672328</v>
      </c>
      <c r="F208" s="81">
        <v>0.95</v>
      </c>
      <c r="G208" s="81">
        <v>0.9</v>
      </c>
      <c r="H208" s="88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8" t="str">
        <f>B111</f>
        <v>T-CAR-HEV_DST21</v>
      </c>
      <c r="C209" s="88" t="str">
        <f>Commodities!B9</f>
        <v>TRADST</v>
      </c>
      <c r="D209" s="84" t="s">
        <v>196</v>
      </c>
      <c r="E209" s="81">
        <v>0.95903634682608185</v>
      </c>
      <c r="F209" s="81">
        <v>1</v>
      </c>
      <c r="G209" s="81">
        <v>1</v>
      </c>
      <c r="H209" s="88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8" t="str">
        <f>B209</f>
        <v>T-CAR-HEV_DST21</v>
      </c>
      <c r="C210" s="88" t="str">
        <f>C209</f>
        <v>TRADST</v>
      </c>
      <c r="D210" s="84" t="s">
        <v>356</v>
      </c>
      <c r="E210" s="81">
        <v>0.95903634682608185</v>
      </c>
      <c r="F210" s="81">
        <v>0.95</v>
      </c>
      <c r="G210" s="81">
        <v>0.9</v>
      </c>
      <c r="H210" s="88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8" t="str">
        <f>B112</f>
        <v>T-CAR-PHEV10_GSL21</v>
      </c>
      <c r="C211" s="88" t="str">
        <f>Commodities!B15</f>
        <v>TRAELC</v>
      </c>
      <c r="D211" s="84" t="s">
        <v>196</v>
      </c>
      <c r="E211" s="81">
        <v>0.5</v>
      </c>
      <c r="F211" s="81">
        <v>0.6</v>
      </c>
      <c r="G211" s="81">
        <v>0.8</v>
      </c>
      <c r="H211" s="88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8" t="str">
        <f>B211</f>
        <v>T-CAR-PHEV10_GSL21</v>
      </c>
      <c r="C212" s="88" t="str">
        <f>C211</f>
        <v>TRAELC</v>
      </c>
      <c r="D212" s="84" t="s">
        <v>356</v>
      </c>
      <c r="E212" s="81">
        <v>0.3</v>
      </c>
      <c r="F212" s="81">
        <v>0.3</v>
      </c>
      <c r="G212" s="81">
        <v>0.3</v>
      </c>
      <c r="H212" s="88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8" t="str">
        <f>B113</f>
        <v>T-CAR-PHEV20_GSL21</v>
      </c>
      <c r="C213" s="88" t="str">
        <f>Commodities!B15</f>
        <v>TRAELC</v>
      </c>
      <c r="D213" s="84" t="s">
        <v>196</v>
      </c>
      <c r="E213" s="81">
        <v>0.5</v>
      </c>
      <c r="F213" s="81">
        <v>0.6</v>
      </c>
      <c r="G213" s="81">
        <v>0.8</v>
      </c>
      <c r="H213" s="88">
        <v>5</v>
      </c>
    </row>
    <row r="214" spans="2:26" s="1" customFormat="1" x14ac:dyDescent="0.25">
      <c r="B214" s="88" t="str">
        <f>B213</f>
        <v>T-CAR-PHEV20_GSL21</v>
      </c>
      <c r="C214" s="88" t="str">
        <f>C213</f>
        <v>TRAELC</v>
      </c>
      <c r="D214" s="84" t="s">
        <v>356</v>
      </c>
      <c r="E214" s="81">
        <v>0.3</v>
      </c>
      <c r="F214" s="81">
        <v>0.3</v>
      </c>
      <c r="G214" s="81">
        <v>0.3</v>
      </c>
      <c r="H214" s="88">
        <v>5</v>
      </c>
    </row>
    <row r="215" spans="2:26" s="1" customFormat="1" x14ac:dyDescent="0.25">
      <c r="B215" s="88" t="str">
        <f>B114</f>
        <v>T-CAR-PHEV40_GSL21</v>
      </c>
      <c r="C215" s="88" t="str">
        <f>Commodities!B15</f>
        <v>TRAELC</v>
      </c>
      <c r="D215" s="84" t="s">
        <v>196</v>
      </c>
      <c r="E215" s="81">
        <v>0.5</v>
      </c>
      <c r="F215" s="81">
        <v>0.6</v>
      </c>
      <c r="G215" s="81">
        <v>0.8</v>
      </c>
      <c r="H215" s="88">
        <v>5</v>
      </c>
    </row>
    <row r="216" spans="2:26" s="1" customFormat="1" x14ac:dyDescent="0.25">
      <c r="B216" s="88" t="str">
        <f>B215</f>
        <v>T-CAR-PHEV40_GSL21</v>
      </c>
      <c r="C216" s="88" t="str">
        <f>C215</f>
        <v>TRAELC</v>
      </c>
      <c r="D216" s="84" t="s">
        <v>356</v>
      </c>
      <c r="E216" s="81">
        <v>0.3</v>
      </c>
      <c r="F216" s="81">
        <v>0.3</v>
      </c>
      <c r="G216" s="81">
        <v>0.3</v>
      </c>
      <c r="H216" s="88">
        <v>5</v>
      </c>
    </row>
    <row r="217" spans="2:26" x14ac:dyDescent="0.25">
      <c r="B217" s="88" t="str">
        <f>B115</f>
        <v>T-CAR-PHEV10_DST21</v>
      </c>
      <c r="C217" s="88" t="s">
        <v>40</v>
      </c>
      <c r="D217" s="84" t="s">
        <v>196</v>
      </c>
      <c r="E217" s="81">
        <v>0.5</v>
      </c>
      <c r="F217" s="81">
        <v>0.6</v>
      </c>
      <c r="G217" s="81">
        <v>0.8</v>
      </c>
      <c r="H217" s="88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8" t="str">
        <f>B217</f>
        <v>T-CAR-PHEV10_DST21</v>
      </c>
      <c r="C218" s="88" t="s">
        <v>40</v>
      </c>
      <c r="D218" s="84" t="s">
        <v>356</v>
      </c>
      <c r="E218" s="81">
        <v>0.3</v>
      </c>
      <c r="F218" s="81">
        <v>0.3</v>
      </c>
      <c r="G218" s="81">
        <v>0.3</v>
      </c>
      <c r="H218" s="88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8" t="str">
        <f>B116</f>
        <v>T-CAR-PHEV20_DST21</v>
      </c>
      <c r="C219" s="88" t="str">
        <f>Commodities!B15</f>
        <v>TRAELC</v>
      </c>
      <c r="D219" s="84" t="s">
        <v>196</v>
      </c>
      <c r="E219" s="81">
        <v>0.5</v>
      </c>
      <c r="F219" s="81">
        <v>0.6</v>
      </c>
      <c r="G219" s="81">
        <v>0.8</v>
      </c>
      <c r="H219" s="88">
        <v>5</v>
      </c>
    </row>
    <row r="220" spans="2:26" s="1" customFormat="1" x14ac:dyDescent="0.25">
      <c r="B220" s="88" t="str">
        <f>B219</f>
        <v>T-CAR-PHEV20_DST21</v>
      </c>
      <c r="C220" s="88" t="str">
        <f>C219</f>
        <v>TRAELC</v>
      </c>
      <c r="D220" s="84" t="s">
        <v>356</v>
      </c>
      <c r="E220" s="81">
        <v>0.3</v>
      </c>
      <c r="F220" s="81">
        <v>0.3</v>
      </c>
      <c r="G220" s="81">
        <v>0.3</v>
      </c>
      <c r="H220" s="88">
        <v>5</v>
      </c>
    </row>
    <row r="221" spans="2:26" s="1" customFormat="1" x14ac:dyDescent="0.25">
      <c r="B221" s="88" t="str">
        <f>B117</f>
        <v>T-CAR-PHEV40_DST21</v>
      </c>
      <c r="C221" s="88" t="str">
        <f>Commodities!B15</f>
        <v>TRAELC</v>
      </c>
      <c r="D221" s="84" t="s">
        <v>196</v>
      </c>
      <c r="E221" s="81">
        <v>0.5</v>
      </c>
      <c r="F221" s="81">
        <v>0.6</v>
      </c>
      <c r="G221" s="81">
        <v>0.8</v>
      </c>
      <c r="H221" s="88">
        <v>5</v>
      </c>
    </row>
    <row r="222" spans="2:26" s="1" customFormat="1" x14ac:dyDescent="0.25">
      <c r="B222" s="88" t="str">
        <f>B221</f>
        <v>T-CAR-PHEV40_DST21</v>
      </c>
      <c r="C222" s="88" t="str">
        <f>C221</f>
        <v>TRAELC</v>
      </c>
      <c r="D222" s="84" t="s">
        <v>356</v>
      </c>
      <c r="E222" s="81">
        <v>0.3</v>
      </c>
      <c r="F222" s="81">
        <v>0.3</v>
      </c>
      <c r="G222" s="81">
        <v>0.3</v>
      </c>
      <c r="H222" s="88">
        <v>5</v>
      </c>
    </row>
    <row r="223" spans="2:26" s="1" customFormat="1" x14ac:dyDescent="0.25">
      <c r="B223" s="83" t="str">
        <f>B124</f>
        <v>T-TAX-ICE_GSL31</v>
      </c>
      <c r="C223" s="83" t="str">
        <f>C197</f>
        <v>TRAGSL</v>
      </c>
      <c r="D223" s="93" t="str">
        <f t="shared" ref="D223:H223" si="22">D197</f>
        <v>UP</v>
      </c>
      <c r="E223" s="89">
        <f t="shared" si="22"/>
        <v>0.96784365458672328</v>
      </c>
      <c r="F223" s="89">
        <f t="shared" si="22"/>
        <v>1</v>
      </c>
      <c r="G223" s="89">
        <f t="shared" si="22"/>
        <v>1</v>
      </c>
      <c r="H223" s="83">
        <f t="shared" si="22"/>
        <v>5</v>
      </c>
    </row>
    <row r="224" spans="2:26" s="1" customFormat="1" x14ac:dyDescent="0.25">
      <c r="B224" s="83" t="str">
        <f>B223</f>
        <v>T-TAX-ICE_GSL31</v>
      </c>
      <c r="C224" s="83" t="str">
        <f t="shared" ref="C224:H248" si="23">C198</f>
        <v>TRAGSL</v>
      </c>
      <c r="D224" s="93" t="str">
        <f t="shared" si="23"/>
        <v>LO</v>
      </c>
      <c r="E224" s="89">
        <f t="shared" si="23"/>
        <v>0.96784365458672328</v>
      </c>
      <c r="F224" s="89">
        <f t="shared" si="23"/>
        <v>0.95</v>
      </c>
      <c r="G224" s="89">
        <f t="shared" si="23"/>
        <v>0.9</v>
      </c>
      <c r="H224" s="83">
        <f t="shared" si="23"/>
        <v>5</v>
      </c>
    </row>
    <row r="225" spans="2:26" s="1" customFormat="1" x14ac:dyDescent="0.25">
      <c r="B225" s="83" t="str">
        <f>B125</f>
        <v>T-TAX-ICE_DST31</v>
      </c>
      <c r="C225" s="83" t="str">
        <f t="shared" si="23"/>
        <v>TRADST</v>
      </c>
      <c r="D225" s="93" t="str">
        <f t="shared" si="23"/>
        <v>UP</v>
      </c>
      <c r="E225" s="89">
        <f t="shared" si="23"/>
        <v>0.95903634682608185</v>
      </c>
      <c r="F225" s="89">
        <f t="shared" si="23"/>
        <v>1</v>
      </c>
      <c r="G225" s="89">
        <f t="shared" si="23"/>
        <v>1</v>
      </c>
      <c r="H225" s="83">
        <f t="shared" si="23"/>
        <v>5</v>
      </c>
    </row>
    <row r="226" spans="2:26" s="1" customFormat="1" x14ac:dyDescent="0.25">
      <c r="B226" s="83" t="str">
        <f>B225</f>
        <v>T-TAX-ICE_DST31</v>
      </c>
      <c r="C226" s="83" t="str">
        <f t="shared" si="23"/>
        <v>TRADST</v>
      </c>
      <c r="D226" s="93" t="str">
        <f t="shared" si="23"/>
        <v>LO</v>
      </c>
      <c r="E226" s="89">
        <f t="shared" si="23"/>
        <v>0.95903634682608185</v>
      </c>
      <c r="F226" s="89">
        <f t="shared" si="23"/>
        <v>0.95</v>
      </c>
      <c r="G226" s="89">
        <f t="shared" si="23"/>
        <v>0.9</v>
      </c>
      <c r="H226" s="83">
        <f t="shared" si="23"/>
        <v>5</v>
      </c>
    </row>
    <row r="227" spans="2:26" s="1" customFormat="1" x14ac:dyDescent="0.25">
      <c r="B227" s="83" t="str">
        <f>B126</f>
        <v>T-TAX-ICE_DF31</v>
      </c>
      <c r="C227" s="83" t="str">
        <f t="shared" si="23"/>
        <v>TRACNG</v>
      </c>
      <c r="D227" s="93" t="str">
        <f t="shared" si="23"/>
        <v>UP</v>
      </c>
      <c r="E227" s="89">
        <f t="shared" si="23"/>
        <v>0.5</v>
      </c>
      <c r="F227" s="89">
        <f t="shared" si="23"/>
        <v>0.5</v>
      </c>
      <c r="G227" s="89">
        <f t="shared" si="23"/>
        <v>0.8</v>
      </c>
      <c r="H227" s="83">
        <f t="shared" si="23"/>
        <v>5</v>
      </c>
    </row>
    <row r="228" spans="2:26" s="1" customFormat="1" x14ac:dyDescent="0.25">
      <c r="B228" s="83" t="str">
        <f>B227</f>
        <v>T-TAX-ICE_DF31</v>
      </c>
      <c r="C228" s="83" t="str">
        <f t="shared" si="23"/>
        <v>TRACNG</v>
      </c>
      <c r="D228" s="93" t="str">
        <f t="shared" si="23"/>
        <v>LO</v>
      </c>
      <c r="E228" s="89">
        <f t="shared" si="23"/>
        <v>0.4</v>
      </c>
      <c r="F228" s="89">
        <f t="shared" si="23"/>
        <v>0.4</v>
      </c>
      <c r="G228" s="89">
        <f t="shared" si="23"/>
        <v>0.4</v>
      </c>
      <c r="H228" s="83">
        <f t="shared" si="23"/>
        <v>5</v>
      </c>
    </row>
    <row r="229" spans="2:26" x14ac:dyDescent="0.25">
      <c r="B229" s="83" t="str">
        <f>B127</f>
        <v>T-TAX-ICE_NGB31</v>
      </c>
      <c r="C229" s="83" t="str">
        <f t="shared" si="23"/>
        <v>TRACNG</v>
      </c>
      <c r="D229" s="93" t="str">
        <f t="shared" si="23"/>
        <v>UP</v>
      </c>
      <c r="E229" s="89">
        <f t="shared" si="23"/>
        <v>0.5</v>
      </c>
      <c r="F229" s="89">
        <f t="shared" si="23"/>
        <v>0.5</v>
      </c>
      <c r="G229" s="89">
        <f t="shared" si="23"/>
        <v>1</v>
      </c>
      <c r="H229" s="83">
        <f t="shared" si="23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3" t="str">
        <f>B229</f>
        <v>T-TAX-ICE_NGB31</v>
      </c>
      <c r="C230" s="83" t="str">
        <f t="shared" si="23"/>
        <v>TRACNG</v>
      </c>
      <c r="D230" s="93" t="str">
        <f t="shared" si="23"/>
        <v>LO</v>
      </c>
      <c r="E230" s="89">
        <f t="shared" si="23"/>
        <v>0.5</v>
      </c>
      <c r="F230" s="89">
        <f t="shared" si="23"/>
        <v>0.5</v>
      </c>
      <c r="G230" s="89">
        <f t="shared" si="23"/>
        <v>0</v>
      </c>
      <c r="H230" s="83">
        <f t="shared" si="23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3" t="str">
        <f>B128</f>
        <v>T-TAX-ICE_E8531</v>
      </c>
      <c r="C231" s="83" t="str">
        <f t="shared" si="23"/>
        <v>TRAETH</v>
      </c>
      <c r="D231" s="93" t="str">
        <f t="shared" si="23"/>
        <v>UP</v>
      </c>
      <c r="E231" s="89">
        <f t="shared" si="23"/>
        <v>0.85</v>
      </c>
      <c r="F231" s="89">
        <f t="shared" si="23"/>
        <v>0.85</v>
      </c>
      <c r="G231" s="89">
        <f t="shared" si="23"/>
        <v>0.85</v>
      </c>
      <c r="H231" s="83">
        <f t="shared" si="23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3" t="str">
        <f>B231</f>
        <v>T-TAX-ICE_E8531</v>
      </c>
      <c r="C232" s="83" t="str">
        <f t="shared" si="23"/>
        <v>TRAETH</v>
      </c>
      <c r="D232" s="93" t="str">
        <f t="shared" si="23"/>
        <v>LO</v>
      </c>
      <c r="E232" s="89">
        <f t="shared" si="23"/>
        <v>0</v>
      </c>
      <c r="F232" s="89">
        <f t="shared" si="23"/>
        <v>0</v>
      </c>
      <c r="G232" s="89">
        <f t="shared" si="23"/>
        <v>0</v>
      </c>
      <c r="H232" s="83">
        <f t="shared" si="2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3" t="str">
        <f>B130</f>
        <v>T-TAX-HEV_GSL31</v>
      </c>
      <c r="C233" s="83" t="str">
        <f t="shared" si="23"/>
        <v>TRAGSL</v>
      </c>
      <c r="D233" s="93" t="str">
        <f t="shared" si="23"/>
        <v>UP</v>
      </c>
      <c r="E233" s="89">
        <f t="shared" si="23"/>
        <v>0.96784365458672328</v>
      </c>
      <c r="F233" s="89">
        <f t="shared" si="23"/>
        <v>1</v>
      </c>
      <c r="G233" s="89">
        <f t="shared" si="23"/>
        <v>1</v>
      </c>
      <c r="H233" s="83">
        <f t="shared" si="2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3" t="str">
        <f>B233</f>
        <v>T-TAX-HEV_GSL31</v>
      </c>
      <c r="C234" s="83" t="str">
        <f t="shared" si="23"/>
        <v>TRAGSL</v>
      </c>
      <c r="D234" s="93" t="str">
        <f t="shared" si="23"/>
        <v>LO</v>
      </c>
      <c r="E234" s="89">
        <f t="shared" si="23"/>
        <v>0.96784365458672328</v>
      </c>
      <c r="F234" s="89">
        <f t="shared" si="23"/>
        <v>0.95</v>
      </c>
      <c r="G234" s="89">
        <f t="shared" si="23"/>
        <v>0.9</v>
      </c>
      <c r="H234" s="83">
        <f t="shared" si="2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3" t="str">
        <f>B131</f>
        <v>T-TAX-HEV_DST31</v>
      </c>
      <c r="C235" s="83" t="str">
        <f t="shared" si="23"/>
        <v>TRADST</v>
      </c>
      <c r="D235" s="93" t="str">
        <f t="shared" si="23"/>
        <v>UP</v>
      </c>
      <c r="E235" s="89">
        <f t="shared" si="23"/>
        <v>0.95903634682608185</v>
      </c>
      <c r="F235" s="89">
        <f t="shared" si="23"/>
        <v>1</v>
      </c>
      <c r="G235" s="89">
        <f t="shared" si="23"/>
        <v>1</v>
      </c>
      <c r="H235" s="83">
        <f t="shared" si="23"/>
        <v>5</v>
      </c>
    </row>
    <row r="236" spans="2:26" s="1" customFormat="1" x14ac:dyDescent="0.25">
      <c r="B236" s="83" t="str">
        <f>B235</f>
        <v>T-TAX-HEV_DST31</v>
      </c>
      <c r="C236" s="83" t="str">
        <f t="shared" si="23"/>
        <v>TRADST</v>
      </c>
      <c r="D236" s="93" t="str">
        <f t="shared" si="23"/>
        <v>LO</v>
      </c>
      <c r="E236" s="89">
        <f t="shared" si="23"/>
        <v>0.95903634682608185</v>
      </c>
      <c r="F236" s="89">
        <f t="shared" si="23"/>
        <v>0.95</v>
      </c>
      <c r="G236" s="89">
        <f t="shared" si="23"/>
        <v>0.9</v>
      </c>
      <c r="H236" s="83">
        <f t="shared" si="23"/>
        <v>5</v>
      </c>
    </row>
    <row r="237" spans="2:26" s="1" customFormat="1" x14ac:dyDescent="0.25">
      <c r="B237" s="83" t="str">
        <f>B132</f>
        <v>T-TAX-PHEV10_GSL31</v>
      </c>
      <c r="C237" s="83" t="str">
        <f t="shared" si="23"/>
        <v>TRAELC</v>
      </c>
      <c r="D237" s="93" t="str">
        <f t="shared" si="23"/>
        <v>UP</v>
      </c>
      <c r="E237" s="89">
        <f t="shared" si="23"/>
        <v>0.5</v>
      </c>
      <c r="F237" s="89">
        <f t="shared" si="23"/>
        <v>0.6</v>
      </c>
      <c r="G237" s="89">
        <f t="shared" si="23"/>
        <v>0.8</v>
      </c>
      <c r="H237" s="83">
        <f t="shared" si="23"/>
        <v>5</v>
      </c>
    </row>
    <row r="238" spans="2:26" s="1" customFormat="1" x14ac:dyDescent="0.25">
      <c r="B238" s="83" t="str">
        <f>B237</f>
        <v>T-TAX-PHEV10_GSL31</v>
      </c>
      <c r="C238" s="83" t="str">
        <f t="shared" si="23"/>
        <v>TRAELC</v>
      </c>
      <c r="D238" s="93" t="str">
        <f t="shared" si="23"/>
        <v>LO</v>
      </c>
      <c r="E238" s="89">
        <f t="shared" si="23"/>
        <v>0.3</v>
      </c>
      <c r="F238" s="89">
        <f t="shared" si="23"/>
        <v>0.3</v>
      </c>
      <c r="G238" s="89">
        <f t="shared" si="23"/>
        <v>0.3</v>
      </c>
      <c r="H238" s="83">
        <f t="shared" si="23"/>
        <v>5</v>
      </c>
    </row>
    <row r="239" spans="2:26" s="1" customFormat="1" x14ac:dyDescent="0.25">
      <c r="B239" s="83" t="str">
        <f>B133</f>
        <v>T-TAX-PHEV20_GSL31</v>
      </c>
      <c r="C239" s="83" t="str">
        <f t="shared" si="23"/>
        <v>TRAELC</v>
      </c>
      <c r="D239" s="93" t="str">
        <f t="shared" si="23"/>
        <v>UP</v>
      </c>
      <c r="E239" s="89">
        <f t="shared" si="23"/>
        <v>0.5</v>
      </c>
      <c r="F239" s="89">
        <f t="shared" si="23"/>
        <v>0.6</v>
      </c>
      <c r="G239" s="89">
        <f t="shared" si="23"/>
        <v>0.8</v>
      </c>
      <c r="H239" s="83">
        <f t="shared" si="23"/>
        <v>5</v>
      </c>
    </row>
    <row r="240" spans="2:26" s="1" customFormat="1" x14ac:dyDescent="0.25">
      <c r="B240" s="83" t="str">
        <f>B239</f>
        <v>T-TAX-PHEV20_GSL31</v>
      </c>
      <c r="C240" s="83" t="str">
        <f t="shared" si="23"/>
        <v>TRAELC</v>
      </c>
      <c r="D240" s="93" t="str">
        <f t="shared" si="23"/>
        <v>LO</v>
      </c>
      <c r="E240" s="89">
        <f t="shared" si="23"/>
        <v>0.3</v>
      </c>
      <c r="F240" s="89">
        <f t="shared" si="23"/>
        <v>0.3</v>
      </c>
      <c r="G240" s="89">
        <f t="shared" si="23"/>
        <v>0.3</v>
      </c>
      <c r="H240" s="83">
        <f t="shared" si="23"/>
        <v>5</v>
      </c>
    </row>
    <row r="241" spans="2:26" s="1" customFormat="1" x14ac:dyDescent="0.25">
      <c r="B241" s="83" t="str">
        <f>B134</f>
        <v>T-TAX-PHEV40_GSL31</v>
      </c>
      <c r="C241" s="83" t="str">
        <f t="shared" si="23"/>
        <v>TRAELC</v>
      </c>
      <c r="D241" s="93" t="str">
        <f t="shared" si="23"/>
        <v>UP</v>
      </c>
      <c r="E241" s="89">
        <f t="shared" si="23"/>
        <v>0.5</v>
      </c>
      <c r="F241" s="89">
        <f t="shared" si="23"/>
        <v>0.6</v>
      </c>
      <c r="G241" s="89">
        <f t="shared" si="23"/>
        <v>0.8</v>
      </c>
      <c r="H241" s="83">
        <f t="shared" si="23"/>
        <v>5</v>
      </c>
    </row>
    <row r="242" spans="2:26" s="1" customFormat="1" x14ac:dyDescent="0.25">
      <c r="B242" s="83" t="str">
        <f>B241</f>
        <v>T-TAX-PHEV40_GSL31</v>
      </c>
      <c r="C242" s="83" t="str">
        <f t="shared" si="23"/>
        <v>TRAELC</v>
      </c>
      <c r="D242" s="93" t="str">
        <f t="shared" si="23"/>
        <v>LO</v>
      </c>
      <c r="E242" s="89">
        <f t="shared" si="23"/>
        <v>0.3</v>
      </c>
      <c r="F242" s="89">
        <f t="shared" si="23"/>
        <v>0.3</v>
      </c>
      <c r="G242" s="89">
        <f t="shared" si="23"/>
        <v>0.3</v>
      </c>
      <c r="H242" s="83">
        <f t="shared" si="23"/>
        <v>5</v>
      </c>
    </row>
    <row r="243" spans="2:26" s="1" customFormat="1" x14ac:dyDescent="0.25">
      <c r="B243" s="83" t="str">
        <f>B135</f>
        <v>T-TAX-PHEV10_DST31</v>
      </c>
      <c r="C243" s="83" t="str">
        <f t="shared" si="23"/>
        <v>TRAELC</v>
      </c>
      <c r="D243" s="93" t="str">
        <f t="shared" si="23"/>
        <v>UP</v>
      </c>
      <c r="E243" s="89">
        <f t="shared" si="23"/>
        <v>0.5</v>
      </c>
      <c r="F243" s="89">
        <f t="shared" si="23"/>
        <v>0.6</v>
      </c>
      <c r="G243" s="89">
        <f t="shared" si="23"/>
        <v>0.8</v>
      </c>
      <c r="H243" s="83">
        <f t="shared" si="23"/>
        <v>5</v>
      </c>
    </row>
    <row r="244" spans="2:26" s="1" customFormat="1" x14ac:dyDescent="0.25">
      <c r="B244" s="83" t="str">
        <f>B243</f>
        <v>T-TAX-PHEV10_DST31</v>
      </c>
      <c r="C244" s="83" t="str">
        <f t="shared" si="23"/>
        <v>TRAELC</v>
      </c>
      <c r="D244" s="93" t="str">
        <f t="shared" si="23"/>
        <v>LO</v>
      </c>
      <c r="E244" s="89">
        <f t="shared" si="23"/>
        <v>0.3</v>
      </c>
      <c r="F244" s="89">
        <f t="shared" si="23"/>
        <v>0.3</v>
      </c>
      <c r="G244" s="89">
        <f t="shared" si="23"/>
        <v>0.3</v>
      </c>
      <c r="H244" s="83">
        <f t="shared" si="23"/>
        <v>5</v>
      </c>
    </row>
    <row r="245" spans="2:26" s="1" customFormat="1" x14ac:dyDescent="0.25">
      <c r="B245" s="83" t="str">
        <f>B136</f>
        <v>T-TAX-PHEV20_DST31</v>
      </c>
      <c r="C245" s="83" t="str">
        <f t="shared" si="23"/>
        <v>TRAELC</v>
      </c>
      <c r="D245" s="93" t="str">
        <f t="shared" si="23"/>
        <v>UP</v>
      </c>
      <c r="E245" s="89">
        <f t="shared" si="23"/>
        <v>0.5</v>
      </c>
      <c r="F245" s="89">
        <f t="shared" si="23"/>
        <v>0.6</v>
      </c>
      <c r="G245" s="89">
        <f t="shared" si="23"/>
        <v>0.8</v>
      </c>
      <c r="H245" s="83">
        <f t="shared" si="23"/>
        <v>5</v>
      </c>
    </row>
    <row r="246" spans="2:26" s="1" customFormat="1" x14ac:dyDescent="0.25">
      <c r="B246" s="83" t="str">
        <f>B245</f>
        <v>T-TAX-PHEV20_DST31</v>
      </c>
      <c r="C246" s="83" t="str">
        <f t="shared" si="23"/>
        <v>TRAELC</v>
      </c>
      <c r="D246" s="93" t="str">
        <f t="shared" si="23"/>
        <v>LO</v>
      </c>
      <c r="E246" s="89">
        <f t="shared" si="23"/>
        <v>0.3</v>
      </c>
      <c r="F246" s="89">
        <f t="shared" si="23"/>
        <v>0.3</v>
      </c>
      <c r="G246" s="89">
        <f t="shared" si="23"/>
        <v>0.3</v>
      </c>
      <c r="H246" s="83">
        <f t="shared" si="23"/>
        <v>5</v>
      </c>
    </row>
    <row r="247" spans="2:26" s="1" customFormat="1" x14ac:dyDescent="0.25">
      <c r="B247" s="83" t="str">
        <f>B137</f>
        <v>T-TAX-PHEV40_DST31</v>
      </c>
      <c r="C247" s="83" t="str">
        <f t="shared" si="23"/>
        <v>TRAELC</v>
      </c>
      <c r="D247" s="93" t="str">
        <f t="shared" si="23"/>
        <v>UP</v>
      </c>
      <c r="E247" s="89">
        <f t="shared" si="23"/>
        <v>0.5</v>
      </c>
      <c r="F247" s="89">
        <f t="shared" si="23"/>
        <v>0.6</v>
      </c>
      <c r="G247" s="89">
        <f t="shared" si="23"/>
        <v>0.8</v>
      </c>
      <c r="H247" s="83">
        <f t="shared" si="23"/>
        <v>5</v>
      </c>
    </row>
    <row r="248" spans="2:26" s="1" customFormat="1" x14ac:dyDescent="0.25">
      <c r="B248" s="83" t="str">
        <f>B247</f>
        <v>T-TAX-PHEV40_DST31</v>
      </c>
      <c r="C248" s="83" t="str">
        <f t="shared" si="23"/>
        <v>TRAELC</v>
      </c>
      <c r="D248" s="93" t="str">
        <f t="shared" si="23"/>
        <v>LO</v>
      </c>
      <c r="E248" s="89">
        <f t="shared" si="23"/>
        <v>0.3</v>
      </c>
      <c r="F248" s="89">
        <f t="shared" si="23"/>
        <v>0.3</v>
      </c>
      <c r="G248" s="89">
        <f t="shared" si="23"/>
        <v>0.3</v>
      </c>
      <c r="H248" s="83">
        <f t="shared" si="23"/>
        <v>5</v>
      </c>
    </row>
    <row r="249" spans="2:26" s="1" customFormat="1" x14ac:dyDescent="0.25">
      <c r="B249" s="88" t="str">
        <f>B144</f>
        <v>T-BUS-ICE_DST41</v>
      </c>
      <c r="C249" s="88" t="str">
        <f>Commodities!B9</f>
        <v>TRADST</v>
      </c>
      <c r="D249" s="84" t="str">
        <f t="shared" ref="D249" si="24">D223</f>
        <v>UP</v>
      </c>
      <c r="E249" s="81">
        <v>0.95903634682608185</v>
      </c>
      <c r="F249" s="81">
        <v>1</v>
      </c>
      <c r="G249" s="81">
        <v>1</v>
      </c>
      <c r="H249" s="88">
        <v>5</v>
      </c>
    </row>
    <row r="250" spans="2:26" s="1" customFormat="1" x14ac:dyDescent="0.25">
      <c r="B250" s="88" t="str">
        <f>B249</f>
        <v>T-BUS-ICE_DST41</v>
      </c>
      <c r="C250" s="88" t="str">
        <f>C249</f>
        <v>TRADST</v>
      </c>
      <c r="D250" s="84" t="str">
        <f t="shared" ref="D250" si="25">D224</f>
        <v>LO</v>
      </c>
      <c r="E250" s="81">
        <v>0.95903634682608185</v>
      </c>
      <c r="F250" s="81">
        <v>0.95</v>
      </c>
      <c r="G250" s="81">
        <v>0.9</v>
      </c>
      <c r="H250" s="88">
        <v>5</v>
      </c>
    </row>
    <row r="251" spans="2:26" s="1" customFormat="1" x14ac:dyDescent="0.25">
      <c r="B251" s="88" t="str">
        <f>B146</f>
        <v>T-BUS-ICE_NGB41</v>
      </c>
      <c r="C251" s="88" t="str">
        <f>Commodities!B13</f>
        <v>TRACNG</v>
      </c>
      <c r="D251" s="84" t="str">
        <f t="shared" ref="D251" si="26">D225</f>
        <v>UP</v>
      </c>
      <c r="E251" s="81">
        <v>0.5</v>
      </c>
      <c r="F251" s="81">
        <v>0.5</v>
      </c>
      <c r="G251" s="81">
        <v>1</v>
      </c>
      <c r="H251" s="88">
        <v>5</v>
      </c>
    </row>
    <row r="252" spans="2:26" s="1" customFormat="1" x14ac:dyDescent="0.25">
      <c r="B252" s="88" t="str">
        <f>B251</f>
        <v>T-BUS-ICE_NGB41</v>
      </c>
      <c r="C252" s="88" t="str">
        <f>C251</f>
        <v>TRACNG</v>
      </c>
      <c r="D252" s="84" t="str">
        <f t="shared" ref="D252" si="27">D226</f>
        <v>LO</v>
      </c>
      <c r="E252" s="81">
        <v>0.5</v>
      </c>
      <c r="F252" s="81">
        <v>0.5</v>
      </c>
      <c r="G252" s="81">
        <v>0</v>
      </c>
      <c r="H252" s="88">
        <v>5</v>
      </c>
    </row>
    <row r="253" spans="2:26" s="1" customFormat="1" x14ac:dyDescent="0.25">
      <c r="B253" s="83" t="str">
        <f>B152</f>
        <v>T-HPT-ICE_DST51</v>
      </c>
      <c r="C253" s="83" t="str">
        <f>Commodities!B9</f>
        <v>TRADST</v>
      </c>
      <c r="D253" s="93" t="s">
        <v>196</v>
      </c>
      <c r="E253" s="89">
        <v>1</v>
      </c>
      <c r="F253" s="89">
        <v>1</v>
      </c>
      <c r="G253" s="89">
        <v>1</v>
      </c>
      <c r="H253" s="83">
        <v>5</v>
      </c>
    </row>
    <row r="254" spans="2:26" x14ac:dyDescent="0.25">
      <c r="B254" s="83" t="str">
        <f>B253</f>
        <v>T-HPT-ICE_DST51</v>
      </c>
      <c r="C254" s="83" t="str">
        <f>C253</f>
        <v>TRADST</v>
      </c>
      <c r="D254" s="93" t="s">
        <v>356</v>
      </c>
      <c r="E254" s="89">
        <v>1</v>
      </c>
      <c r="F254" s="89">
        <v>1</v>
      </c>
      <c r="G254" s="89">
        <v>0.95</v>
      </c>
      <c r="H254" s="83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8" t="str">
        <f>B154</f>
        <v>T-LGT-ICE_DST61</v>
      </c>
      <c r="C255" s="88" t="str">
        <f>Commodities!B9</f>
        <v>TRADST</v>
      </c>
      <c r="D255" s="84" t="s">
        <v>196</v>
      </c>
      <c r="E255" s="81">
        <v>0.95903634682608185</v>
      </c>
      <c r="F255" s="81">
        <v>1</v>
      </c>
      <c r="G255" s="81">
        <v>1</v>
      </c>
      <c r="H255" s="88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8" t="str">
        <f>B255</f>
        <v>T-LGT-ICE_DST61</v>
      </c>
      <c r="C256" s="88" t="str">
        <f>C255</f>
        <v>TRADST</v>
      </c>
      <c r="D256" s="84" t="s">
        <v>356</v>
      </c>
      <c r="E256" s="81">
        <v>0.95903634682608185</v>
      </c>
      <c r="F256" s="81">
        <v>0.95</v>
      </c>
      <c r="G256" s="81">
        <v>0.9</v>
      </c>
      <c r="H256" s="88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8" t="str">
        <f>B155</f>
        <v>T-LGT-HEV_DST61</v>
      </c>
      <c r="C257" s="88" t="str">
        <f>Commodities!B9</f>
        <v>TRADST</v>
      </c>
      <c r="D257" s="84" t="s">
        <v>196</v>
      </c>
      <c r="E257" s="81">
        <v>0.95903634682608185</v>
      </c>
      <c r="F257" s="81">
        <v>1</v>
      </c>
      <c r="G257" s="81">
        <v>1</v>
      </c>
      <c r="H257" s="88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8" t="str">
        <f>B257</f>
        <v>T-LGT-HEV_DST61</v>
      </c>
      <c r="C258" s="88" t="str">
        <f>C257</f>
        <v>TRADST</v>
      </c>
      <c r="D258" s="84" t="s">
        <v>356</v>
      </c>
      <c r="E258" s="81">
        <v>0.95903634682608185</v>
      </c>
      <c r="F258" s="81">
        <v>0.95</v>
      </c>
      <c r="G258" s="81">
        <v>0.9</v>
      </c>
      <c r="H258" s="88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8" t="str">
        <f>B156</f>
        <v>T-LGT-PHEV_DST61</v>
      </c>
      <c r="C259" s="88" t="str">
        <f>Commodities!B15</f>
        <v>TRAELC</v>
      </c>
      <c r="D259" s="84" t="s">
        <v>196</v>
      </c>
      <c r="E259" s="81">
        <v>0.5</v>
      </c>
      <c r="F259" s="81">
        <v>0.6</v>
      </c>
      <c r="G259" s="81">
        <v>0.8</v>
      </c>
      <c r="H259" s="88">
        <v>5</v>
      </c>
    </row>
    <row r="260" spans="2:26" s="1" customFormat="1" x14ac:dyDescent="0.25">
      <c r="B260" s="88" t="str">
        <f>B259</f>
        <v>T-LGT-PHEV_DST61</v>
      </c>
      <c r="C260" s="88" t="str">
        <f>C259</f>
        <v>TRAELC</v>
      </c>
      <c r="D260" s="84" t="s">
        <v>356</v>
      </c>
      <c r="E260" s="81">
        <v>0.3</v>
      </c>
      <c r="F260" s="81">
        <v>0.3</v>
      </c>
      <c r="G260" s="81">
        <v>0.3</v>
      </c>
      <c r="H260" s="88">
        <v>5</v>
      </c>
    </row>
    <row r="261" spans="2:26" s="1" customFormat="1" x14ac:dyDescent="0.25">
      <c r="B261" s="88" t="str">
        <f>B157</f>
        <v>T-LGT-ICE_NGB61</v>
      </c>
      <c r="C261" s="88" t="str">
        <f>Commodities!B13</f>
        <v>TRACNG</v>
      </c>
      <c r="D261" s="84" t="s">
        <v>196</v>
      </c>
      <c r="E261" s="81">
        <v>0.5</v>
      </c>
      <c r="F261" s="81">
        <v>0.5</v>
      </c>
      <c r="G261" s="81">
        <v>1</v>
      </c>
      <c r="H261" s="88">
        <v>5</v>
      </c>
    </row>
    <row r="262" spans="2:26" s="1" customFormat="1" x14ac:dyDescent="0.25">
      <c r="B262" s="88" t="str">
        <f>B261</f>
        <v>T-LGT-ICE_NGB61</v>
      </c>
      <c r="C262" s="88" t="str">
        <f>C261</f>
        <v>TRACNG</v>
      </c>
      <c r="D262" s="84" t="s">
        <v>356</v>
      </c>
      <c r="E262" s="81">
        <v>0.5</v>
      </c>
      <c r="F262" s="81">
        <v>0.5</v>
      </c>
      <c r="G262" s="81">
        <v>0</v>
      </c>
      <c r="H262" s="88">
        <v>5</v>
      </c>
    </row>
    <row r="263" spans="2:26" s="1" customFormat="1" x14ac:dyDescent="0.25">
      <c r="B263" s="88" t="str">
        <f>B158</f>
        <v>T-LGT-PHEV_NGB61</v>
      </c>
      <c r="C263" s="88" t="str">
        <f>Commodities!B15</f>
        <v>TRAELC</v>
      </c>
      <c r="D263" s="84" t="s">
        <v>196</v>
      </c>
      <c r="E263" s="81">
        <v>0.5</v>
      </c>
      <c r="F263" s="81">
        <v>0.6</v>
      </c>
      <c r="G263" s="81">
        <v>0.8</v>
      </c>
      <c r="H263" s="88">
        <v>5</v>
      </c>
    </row>
    <row r="264" spans="2:26" s="1" customFormat="1" x14ac:dyDescent="0.25">
      <c r="B264" s="88" t="str">
        <f>B263</f>
        <v>T-LGT-PHEV_NGB61</v>
      </c>
      <c r="C264" s="88" t="str">
        <f>C263</f>
        <v>TRAELC</v>
      </c>
      <c r="D264" s="84" t="s">
        <v>356</v>
      </c>
      <c r="E264" s="81">
        <v>0.3</v>
      </c>
      <c r="F264" s="81">
        <v>0.3</v>
      </c>
      <c r="G264" s="81">
        <v>0.3</v>
      </c>
      <c r="H264" s="88">
        <v>5</v>
      </c>
    </row>
    <row r="265" spans="2:26" x14ac:dyDescent="0.25">
      <c r="B265" s="83" t="str">
        <f>B162</f>
        <v>T-MGT-ICE_DST71</v>
      </c>
      <c r="C265" s="83" t="str">
        <f>Commodities!B9</f>
        <v>TRADST</v>
      </c>
      <c r="D265" s="93" t="s">
        <v>196</v>
      </c>
      <c r="E265" s="89">
        <v>0.95903634682608174</v>
      </c>
      <c r="F265" s="89">
        <v>1</v>
      </c>
      <c r="G265" s="89">
        <v>1</v>
      </c>
      <c r="H265" s="83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3" t="str">
        <f>B265</f>
        <v>T-MGT-ICE_DST71</v>
      </c>
      <c r="C266" s="83" t="str">
        <f>C265</f>
        <v>TRADST</v>
      </c>
      <c r="D266" s="93" t="s">
        <v>356</v>
      </c>
      <c r="E266" s="89">
        <v>0.95903634682608174</v>
      </c>
      <c r="F266" s="89">
        <v>0.95</v>
      </c>
      <c r="G266" s="89">
        <v>0.9</v>
      </c>
      <c r="H266" s="83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3" t="str">
        <f>B163</f>
        <v>T-MGT-HEV_DST71</v>
      </c>
      <c r="C267" s="83" t="str">
        <f>Commodities!B9</f>
        <v>TRADST</v>
      </c>
      <c r="D267" s="93" t="s">
        <v>196</v>
      </c>
      <c r="E267" s="89">
        <v>0.95903634682608174</v>
      </c>
      <c r="F267" s="89">
        <v>1</v>
      </c>
      <c r="G267" s="89">
        <v>1</v>
      </c>
      <c r="H267" s="83">
        <v>5</v>
      </c>
    </row>
    <row r="268" spans="2:26" s="1" customFormat="1" x14ac:dyDescent="0.25">
      <c r="B268" s="83" t="str">
        <f>B267</f>
        <v>T-MGT-HEV_DST71</v>
      </c>
      <c r="C268" s="83" t="str">
        <f>C267</f>
        <v>TRADST</v>
      </c>
      <c r="D268" s="93" t="s">
        <v>356</v>
      </c>
      <c r="E268" s="89">
        <v>0.95903634682608174</v>
      </c>
      <c r="F268" s="89">
        <v>0.95</v>
      </c>
      <c r="G268" s="89">
        <v>0.9</v>
      </c>
      <c r="H268" s="83">
        <v>5</v>
      </c>
    </row>
    <row r="269" spans="2:26" s="1" customFormat="1" x14ac:dyDescent="0.25">
      <c r="B269" s="83" t="str">
        <f>B165</f>
        <v>T-MGT-ICE_NGB71</v>
      </c>
      <c r="C269" s="83" t="str">
        <f>Commodities!B13</f>
        <v>TRACNG</v>
      </c>
      <c r="D269" s="93" t="s">
        <v>196</v>
      </c>
      <c r="E269" s="89">
        <v>0.5</v>
      </c>
      <c r="F269" s="89">
        <v>0.5</v>
      </c>
      <c r="G269" s="89">
        <v>1</v>
      </c>
      <c r="H269" s="83">
        <v>5</v>
      </c>
    </row>
    <row r="270" spans="2:26" s="1" customFormat="1" x14ac:dyDescent="0.25">
      <c r="B270" s="83" t="str">
        <f>B269</f>
        <v>T-MGT-ICE_NGB71</v>
      </c>
      <c r="C270" s="83" t="str">
        <f>C269</f>
        <v>TRACNG</v>
      </c>
      <c r="D270" s="93" t="s">
        <v>356</v>
      </c>
      <c r="E270" s="89">
        <v>0.5</v>
      </c>
      <c r="F270" s="89">
        <v>0.5</v>
      </c>
      <c r="G270" s="89">
        <v>0</v>
      </c>
      <c r="H270" s="83">
        <v>5</v>
      </c>
    </row>
    <row r="271" spans="2:26" s="1" customFormat="1" x14ac:dyDescent="0.25">
      <c r="B271" s="83" t="str">
        <f>B166</f>
        <v>T-MGT-HEV_NGB71</v>
      </c>
      <c r="C271" s="83" t="str">
        <f>Commodities!B13</f>
        <v>TRACNG</v>
      </c>
      <c r="D271" s="93" t="s">
        <v>196</v>
      </c>
      <c r="E271" s="89">
        <v>0.5</v>
      </c>
      <c r="F271" s="89">
        <v>0.5</v>
      </c>
      <c r="G271" s="89">
        <v>1</v>
      </c>
      <c r="H271" s="83">
        <v>5</v>
      </c>
    </row>
    <row r="272" spans="2:26" s="1" customFormat="1" x14ac:dyDescent="0.25">
      <c r="B272" s="83" t="str">
        <f>B271</f>
        <v>T-MGT-HEV_NGB71</v>
      </c>
      <c r="C272" s="83" t="str">
        <f>C271</f>
        <v>TRACNG</v>
      </c>
      <c r="D272" s="93" t="s">
        <v>356</v>
      </c>
      <c r="E272" s="89">
        <v>0.5</v>
      </c>
      <c r="F272" s="89">
        <v>0.5</v>
      </c>
      <c r="G272" s="89">
        <v>0</v>
      </c>
      <c r="H272" s="83">
        <v>5</v>
      </c>
    </row>
    <row r="273" spans="2:26" x14ac:dyDescent="0.25">
      <c r="B273" s="88" t="str">
        <f>B170</f>
        <v>T-HGT-ICE_DST81</v>
      </c>
      <c r="C273" s="88" t="str">
        <f>Commodities!B9</f>
        <v>TRADST</v>
      </c>
      <c r="D273" s="84" t="s">
        <v>196</v>
      </c>
      <c r="E273" s="81">
        <v>0.95903634682608174</v>
      </c>
      <c r="F273" s="81">
        <v>1</v>
      </c>
      <c r="G273" s="81">
        <v>1</v>
      </c>
      <c r="H273" s="88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8" t="str">
        <f>B273</f>
        <v>T-HGT-ICE_DST81</v>
      </c>
      <c r="C274" s="88" t="str">
        <f>C273</f>
        <v>TRADST</v>
      </c>
      <c r="D274" s="84" t="s">
        <v>356</v>
      </c>
      <c r="E274" s="81">
        <v>0.95903634682608174</v>
      </c>
      <c r="F274" s="81">
        <v>0.95</v>
      </c>
      <c r="G274" s="81">
        <v>0.9</v>
      </c>
      <c r="H274" s="88">
        <v>5</v>
      </c>
    </row>
    <row r="275" spans="2:26" s="1" customFormat="1" x14ac:dyDescent="0.25">
      <c r="B275" s="88" t="str">
        <f>B171</f>
        <v>T-HGT-HEV_DST81</v>
      </c>
      <c r="C275" s="88" t="str">
        <f>Commodities!B9</f>
        <v>TRADST</v>
      </c>
      <c r="D275" s="84" t="s">
        <v>196</v>
      </c>
      <c r="E275" s="81">
        <v>0.95903634682608174</v>
      </c>
      <c r="F275" s="81">
        <v>1</v>
      </c>
      <c r="G275" s="81">
        <v>1</v>
      </c>
      <c r="H275" s="88">
        <v>5</v>
      </c>
    </row>
    <row r="276" spans="2:26" s="1" customFormat="1" x14ac:dyDescent="0.25">
      <c r="B276" s="88" t="str">
        <f>B275</f>
        <v>T-HGT-HEV_DST81</v>
      </c>
      <c r="C276" s="88" t="str">
        <f>C275</f>
        <v>TRADST</v>
      </c>
      <c r="D276" s="84" t="s">
        <v>356</v>
      </c>
      <c r="E276" s="81">
        <v>0.95903634682608174</v>
      </c>
      <c r="F276" s="81">
        <v>0.95</v>
      </c>
      <c r="G276" s="81">
        <v>0.9</v>
      </c>
      <c r="H276" s="88">
        <v>5</v>
      </c>
    </row>
    <row r="277" spans="2:26" s="1" customFormat="1" x14ac:dyDescent="0.25">
      <c r="B277" s="88" t="str">
        <f>B173</f>
        <v>T-HGT-ICE_NGB81</v>
      </c>
      <c r="C277" s="88" t="str">
        <f>Commodities!B13</f>
        <v>TRACNG</v>
      </c>
      <c r="D277" s="84" t="s">
        <v>196</v>
      </c>
      <c r="E277" s="81">
        <v>0.5</v>
      </c>
      <c r="F277" s="81">
        <v>0.5</v>
      </c>
      <c r="G277" s="81">
        <v>1</v>
      </c>
      <c r="H277" s="88">
        <v>5</v>
      </c>
    </row>
    <row r="278" spans="2:26" s="1" customFormat="1" x14ac:dyDescent="0.25">
      <c r="B278" s="88" t="str">
        <f>B277</f>
        <v>T-HGT-ICE_NGB81</v>
      </c>
      <c r="C278" s="88" t="str">
        <f>C277</f>
        <v>TRACNG</v>
      </c>
      <c r="D278" s="84" t="s">
        <v>356</v>
      </c>
      <c r="E278" s="81">
        <v>0.5</v>
      </c>
      <c r="F278" s="81">
        <v>0.5</v>
      </c>
      <c r="G278" s="81">
        <v>0</v>
      </c>
      <c r="H278" s="88">
        <v>5</v>
      </c>
    </row>
    <row r="279" spans="2:26" s="1" customFormat="1" x14ac:dyDescent="0.25">
      <c r="B279" s="88" t="str">
        <f>B174</f>
        <v>T-HGT-HEV_NGB81</v>
      </c>
      <c r="C279" s="88" t="str">
        <f>Commodities!B13</f>
        <v>TRACNG</v>
      </c>
      <c r="D279" s="84" t="s">
        <v>196</v>
      </c>
      <c r="E279" s="81">
        <v>0.5</v>
      </c>
      <c r="F279" s="81">
        <v>0.5</v>
      </c>
      <c r="G279" s="81">
        <v>1</v>
      </c>
      <c r="H279" s="88">
        <v>5</v>
      </c>
    </row>
    <row r="280" spans="2:26" s="1" customFormat="1" x14ac:dyDescent="0.25">
      <c r="B280" s="88" t="str">
        <f>B279</f>
        <v>T-HGT-HEV_NGB81</v>
      </c>
      <c r="C280" s="88" t="str">
        <f>C279</f>
        <v>TRACNG</v>
      </c>
      <c r="D280" s="84" t="s">
        <v>356</v>
      </c>
      <c r="E280" s="81">
        <v>0.5</v>
      </c>
      <c r="F280" s="81">
        <v>0.5</v>
      </c>
      <c r="G280" s="81">
        <v>0</v>
      </c>
      <c r="H280" s="88">
        <v>5</v>
      </c>
    </row>
    <row r="281" spans="2:26" x14ac:dyDescent="0.25">
      <c r="B281" s="83" t="str">
        <f>B178</f>
        <v>T-GTR-ICE_DST91</v>
      </c>
      <c r="C281" s="83" t="str">
        <f>Commodities!B9</f>
        <v>TRADST</v>
      </c>
      <c r="D281" s="93" t="s">
        <v>196</v>
      </c>
      <c r="E281" s="89">
        <v>1</v>
      </c>
      <c r="F281" s="89">
        <v>1</v>
      </c>
      <c r="G281" s="89">
        <v>1</v>
      </c>
      <c r="H281" s="83">
        <v>5</v>
      </c>
    </row>
    <row r="282" spans="2:26" x14ac:dyDescent="0.25">
      <c r="B282" s="83" t="str">
        <f>B281</f>
        <v>T-GTR-ICE_DST91</v>
      </c>
      <c r="C282" s="83" t="str">
        <f>C281</f>
        <v>TRADST</v>
      </c>
      <c r="D282" s="93" t="s">
        <v>356</v>
      </c>
      <c r="E282" s="89">
        <v>1</v>
      </c>
      <c r="F282" s="89">
        <v>1</v>
      </c>
      <c r="G282" s="89">
        <v>0.95</v>
      </c>
      <c r="H282" s="83">
        <v>5</v>
      </c>
    </row>
    <row r="283" spans="2:26" x14ac:dyDescent="0.25">
      <c r="B283" s="88" t="str">
        <f>B182</f>
        <v>T-TUR_NEW</v>
      </c>
      <c r="C283" s="88" t="str">
        <f>Commodities!B9</f>
        <v>TRADST</v>
      </c>
      <c r="D283" s="84" t="s">
        <v>196</v>
      </c>
      <c r="E283" s="81">
        <v>0.95903634682608174</v>
      </c>
      <c r="F283" s="81">
        <v>1</v>
      </c>
      <c r="G283" s="81">
        <v>1</v>
      </c>
      <c r="H283" s="88">
        <v>5</v>
      </c>
    </row>
    <row r="284" spans="2:26" x14ac:dyDescent="0.25">
      <c r="B284" s="88" t="str">
        <f>B283</f>
        <v>T-TUR_NEW</v>
      </c>
      <c r="C284" s="88" t="str">
        <f>C283</f>
        <v>TRADST</v>
      </c>
      <c r="D284" s="84" t="s">
        <v>356</v>
      </c>
      <c r="E284" s="81">
        <v>0.95903634682608174</v>
      </c>
      <c r="F284" s="81">
        <v>0.95</v>
      </c>
      <c r="G284" s="81">
        <v>0</v>
      </c>
      <c r="H284" s="88">
        <v>5</v>
      </c>
    </row>
    <row r="285" spans="2:26" s="1" customFormat="1" x14ac:dyDescent="0.25">
      <c r="B285" s="88" t="str">
        <f>B182</f>
        <v>T-TUR_NEW</v>
      </c>
      <c r="C285" s="88" t="str">
        <f>Commodities!B15</f>
        <v>TRAELC</v>
      </c>
      <c r="D285" s="84" t="s">
        <v>196</v>
      </c>
      <c r="E285" s="81">
        <v>0</v>
      </c>
      <c r="F285" s="81">
        <v>0</v>
      </c>
      <c r="G285" s="81">
        <v>0.5</v>
      </c>
      <c r="H285" s="88">
        <v>5</v>
      </c>
    </row>
    <row r="286" spans="2:26" s="1" customFormat="1" x14ac:dyDescent="0.25">
      <c r="B286" s="88" t="str">
        <f>B285</f>
        <v>T-TUR_NEW</v>
      </c>
      <c r="C286" s="88" t="str">
        <f>C285</f>
        <v>TRAELC</v>
      </c>
      <c r="D286" s="84" t="s">
        <v>356</v>
      </c>
      <c r="E286" s="81">
        <v>0</v>
      </c>
      <c r="F286" s="81">
        <v>0</v>
      </c>
      <c r="G286" s="81">
        <v>0</v>
      </c>
      <c r="H286" s="88">
        <v>5</v>
      </c>
    </row>
    <row r="287" spans="2:26" x14ac:dyDescent="0.25">
      <c r="B287" s="83" t="str">
        <f>B183</f>
        <v>T-NAV_NEW</v>
      </c>
      <c r="C287" s="83" t="str">
        <f>Commodities!B9</f>
        <v>TRADST</v>
      </c>
      <c r="D287" s="93" t="s">
        <v>196</v>
      </c>
      <c r="E287" s="89">
        <v>1</v>
      </c>
      <c r="F287" s="89">
        <v>1</v>
      </c>
      <c r="G287" s="89">
        <v>1</v>
      </c>
      <c r="H287" s="83">
        <v>5</v>
      </c>
    </row>
    <row r="288" spans="2:26" x14ac:dyDescent="0.25">
      <c r="B288" s="83" t="str">
        <f>B287</f>
        <v>T-NAV_NEW</v>
      </c>
      <c r="C288" s="83" t="str">
        <f>C287</f>
        <v>TRADST</v>
      </c>
      <c r="D288" s="93" t="s">
        <v>356</v>
      </c>
      <c r="E288" s="89">
        <v>1</v>
      </c>
      <c r="F288" s="89">
        <v>1</v>
      </c>
      <c r="G288" s="89">
        <v>0</v>
      </c>
      <c r="H288" s="83">
        <v>5</v>
      </c>
    </row>
    <row r="289" spans="2:8" x14ac:dyDescent="0.25">
      <c r="B289" s="88" t="str">
        <f>B184</f>
        <v>T-OTH_NEW</v>
      </c>
      <c r="C289" s="88" t="str">
        <f>Commodities!B8</f>
        <v>TRAGSL</v>
      </c>
      <c r="D289" s="84" t="s">
        <v>196</v>
      </c>
      <c r="E289" s="81">
        <v>0.27039385491167939</v>
      </c>
      <c r="F289" s="81">
        <v>0.27039385491167939</v>
      </c>
      <c r="G289" s="81">
        <v>0.3</v>
      </c>
      <c r="H289" s="88">
        <v>5</v>
      </c>
    </row>
    <row r="290" spans="2:8" x14ac:dyDescent="0.25">
      <c r="B290" s="88" t="str">
        <f>B289</f>
        <v>T-OTH_NEW</v>
      </c>
      <c r="C290" s="88" t="str">
        <f>C289</f>
        <v>TRAGSL</v>
      </c>
      <c r="D290" s="84" t="s">
        <v>356</v>
      </c>
      <c r="E290" s="81">
        <v>0.27039385491167939</v>
      </c>
      <c r="F290" s="81">
        <v>0.27039385491167939</v>
      </c>
      <c r="G290" s="81">
        <v>0</v>
      </c>
      <c r="H290" s="88">
        <v>5</v>
      </c>
    </row>
    <row r="291" spans="2:8" x14ac:dyDescent="0.25">
      <c r="B291" s="88" t="str">
        <f t="shared" ref="B291:B294" si="28">B290</f>
        <v>T-OTH_NEW</v>
      </c>
      <c r="C291" s="88" t="str">
        <f>Commodities!B9</f>
        <v>TRADST</v>
      </c>
      <c r="D291" s="84" t="s">
        <v>196</v>
      </c>
      <c r="E291" s="81">
        <v>0.64957427938717227</v>
      </c>
      <c r="F291" s="81">
        <v>0.64957427938717227</v>
      </c>
      <c r="G291" s="81">
        <v>0.7</v>
      </c>
      <c r="H291" s="88">
        <v>5</v>
      </c>
    </row>
    <row r="292" spans="2:8" x14ac:dyDescent="0.25">
      <c r="B292" s="88" t="str">
        <f t="shared" si="28"/>
        <v>T-OTH_NEW</v>
      </c>
      <c r="C292" s="88" t="str">
        <f>C291</f>
        <v>TRADST</v>
      </c>
      <c r="D292" s="84" t="s">
        <v>356</v>
      </c>
      <c r="E292" s="81">
        <v>0.64957427938717227</v>
      </c>
      <c r="F292" s="81">
        <v>0.64957427938717227</v>
      </c>
      <c r="G292" s="81">
        <v>0</v>
      </c>
      <c r="H292" s="88">
        <v>5</v>
      </c>
    </row>
    <row r="293" spans="2:8" x14ac:dyDescent="0.25">
      <c r="B293" s="88" t="str">
        <f t="shared" si="28"/>
        <v>T-OTH_NEW</v>
      </c>
      <c r="C293" s="88" t="str">
        <f>Commodities!B11</f>
        <v>TRABDL</v>
      </c>
      <c r="D293" s="84" t="s">
        <v>196</v>
      </c>
      <c r="E293" s="81">
        <v>2.774549221160999E-2</v>
      </c>
      <c r="F293" s="81">
        <v>2.774549221160999E-2</v>
      </c>
      <c r="G293" s="81">
        <v>0.2</v>
      </c>
      <c r="H293" s="88">
        <v>5</v>
      </c>
    </row>
    <row r="294" spans="2:8" x14ac:dyDescent="0.25">
      <c r="B294" s="88" t="str">
        <f t="shared" si="28"/>
        <v>T-OTH_NEW</v>
      </c>
      <c r="C294" s="88" t="str">
        <f>C293</f>
        <v>TRABDL</v>
      </c>
      <c r="D294" s="84" t="s">
        <v>356</v>
      </c>
      <c r="E294" s="81">
        <v>2.774549221160999E-2</v>
      </c>
      <c r="F294" s="81">
        <v>2.774549221160999E-2</v>
      </c>
      <c r="G294" s="81">
        <v>0</v>
      </c>
      <c r="H294" s="88">
        <v>5</v>
      </c>
    </row>
    <row r="295" spans="2:8" x14ac:dyDescent="0.25">
      <c r="B295" s="83" t="str">
        <f>B186</f>
        <v>T-AVI_DOM_NEW</v>
      </c>
      <c r="C295" s="91" t="str">
        <f>Commodities!B18</f>
        <v>TRAKER</v>
      </c>
      <c r="D295" s="93" t="s">
        <v>196</v>
      </c>
      <c r="E295" s="89">
        <v>1</v>
      </c>
      <c r="F295" s="89">
        <v>1</v>
      </c>
      <c r="G295" s="89">
        <v>1</v>
      </c>
      <c r="H295" s="83">
        <v>5</v>
      </c>
    </row>
    <row r="296" spans="2:8" x14ac:dyDescent="0.25">
      <c r="B296" s="83" t="str">
        <f>B295</f>
        <v>T-AVI_DOM_NEW</v>
      </c>
      <c r="C296" s="91" t="str">
        <f>C295</f>
        <v>TRAKER</v>
      </c>
      <c r="D296" s="93" t="s">
        <v>356</v>
      </c>
      <c r="E296" s="89">
        <v>1</v>
      </c>
      <c r="F296" s="89">
        <v>1</v>
      </c>
      <c r="G296" s="89">
        <v>0</v>
      </c>
      <c r="H296" s="83">
        <v>5</v>
      </c>
    </row>
    <row r="297" spans="2:8" x14ac:dyDescent="0.25">
      <c r="B297" s="83" t="str">
        <f>B187</f>
        <v>T-AVI_INT_NEW</v>
      </c>
      <c r="C297" s="91" t="str">
        <f>Commodities!B18</f>
        <v>TRAKER</v>
      </c>
      <c r="D297" s="93" t="s">
        <v>196</v>
      </c>
      <c r="E297" s="89">
        <v>1</v>
      </c>
      <c r="F297" s="89">
        <v>1</v>
      </c>
      <c r="G297" s="89">
        <v>1</v>
      </c>
      <c r="H297" s="83">
        <v>5</v>
      </c>
    </row>
    <row r="298" spans="2:8" x14ac:dyDescent="0.25">
      <c r="B298" s="87" t="str">
        <f>B297</f>
        <v>T-AVI_INT_NEW</v>
      </c>
      <c r="C298" s="87" t="str">
        <f>C297</f>
        <v>TRAKER</v>
      </c>
      <c r="D298" s="85" t="s">
        <v>356</v>
      </c>
      <c r="E298" s="82">
        <v>1</v>
      </c>
      <c r="F298" s="82">
        <v>1</v>
      </c>
      <c r="G298" s="82">
        <v>0</v>
      </c>
      <c r="H298" s="92">
        <v>5</v>
      </c>
    </row>
  </sheetData>
  <phoneticPr fontId="16" type="noConversion"/>
  <pageMargins left="0.7" right="0.7" top="0.75" bottom="0.75" header="0.3" footer="0.3"/>
  <pageSetup orientation="portrait" horizontalDpi="4294967295" verticalDpi="4294967295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2021-03-08T19:46:53Z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666816353797912</vt:r8>
  </property>
</Properties>
</file>