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BC99EA1-6BE8-4A08-9669-1B81721D81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E8" i="20"/>
  <c r="F8" i="20" s="1"/>
  <c r="E9" i="20"/>
  <c r="F9" i="20" s="1"/>
  <c r="E10" i="20"/>
  <c r="F10" i="20" s="1"/>
  <c r="E12" i="20"/>
  <c r="F12" i="20"/>
  <c r="E13" i="20"/>
  <c r="F13" i="20" s="1"/>
  <c r="E14" i="20"/>
  <c r="F14" i="20" s="1"/>
  <c r="J13" i="22"/>
  <c r="F14" i="21"/>
  <c r="J13" i="21"/>
  <c r="H4" i="23"/>
  <c r="C5" i="20"/>
  <c r="K7" i="21" s="1"/>
  <c r="C4" i="20"/>
  <c r="B7" i="21" s="1"/>
  <c r="J15" i="22"/>
  <c r="F12" i="22"/>
  <c r="J11" i="22"/>
  <c r="F10" i="22"/>
  <c r="J9" i="22"/>
  <c r="F8" i="22"/>
  <c r="E8" i="22" s="1"/>
  <c r="J7" i="22"/>
  <c r="H7" i="22"/>
  <c r="G7" i="22"/>
  <c r="D7" i="22"/>
  <c r="C7" i="22"/>
  <c r="F12" i="21"/>
  <c r="J11" i="21"/>
  <c r="F10" i="21"/>
  <c r="F8" i="21"/>
  <c r="E8" i="21" s="1"/>
  <c r="J15" i="21"/>
  <c r="J7" i="21"/>
  <c r="H7" i="21"/>
  <c r="G7" i="21"/>
  <c r="D7" i="21"/>
  <c r="C7" i="21"/>
  <c r="D13" i="20"/>
  <c r="D14" i="20"/>
  <c r="H9" i="22" s="1"/>
  <c r="D12" i="20"/>
  <c r="D10" i="20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D10" i="21" l="1"/>
  <c r="D10" i="22"/>
  <c r="D9" i="22"/>
  <c r="I8" i="21"/>
  <c r="G9" i="21"/>
  <c r="G9" i="22"/>
  <c r="E14" i="22"/>
  <c r="C8" i="22"/>
  <c r="I8" i="22"/>
  <c r="C8" i="21"/>
  <c r="D8" i="22"/>
  <c r="E10" i="22"/>
  <c r="I10" i="22"/>
  <c r="C10" i="22"/>
  <c r="D8" i="21"/>
  <c r="J9" i="21"/>
  <c r="E10" i="21"/>
  <c r="C10" i="21"/>
  <c r="D9" i="21"/>
  <c r="C9" i="21"/>
  <c r="H9" i="21"/>
  <c r="I10" i="21"/>
  <c r="K7" i="22"/>
  <c r="B7" i="22"/>
  <c r="E14" i="21" l="1"/>
  <c r="E12" i="22"/>
  <c r="E12" i="21"/>
  <c r="I14" i="22" l="1"/>
  <c r="I14" i="21"/>
  <c r="I12" i="21"/>
  <c r="I12" i="22"/>
  <c r="C11" i="21" l="1"/>
  <c r="C12" i="21"/>
  <c r="C12" i="22"/>
  <c r="C11" i="22"/>
  <c r="C14" i="21" l="1"/>
  <c r="C13" i="22"/>
  <c r="C13" i="21"/>
  <c r="C14" i="22"/>
  <c r="D14" i="22"/>
  <c r="D13" i="21"/>
  <c r="D13" i="22"/>
  <c r="D14" i="21"/>
  <c r="G13" i="21"/>
  <c r="G13" i="22"/>
  <c r="D11" i="22"/>
  <c r="D11" i="21"/>
  <c r="D12" i="22"/>
  <c r="D12" i="21"/>
  <c r="G11" i="21"/>
  <c r="G11" i="22"/>
  <c r="H13" i="21" l="1"/>
  <c r="H13" i="22"/>
  <c r="H11" i="21"/>
  <c r="H11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<sst xmlns="http://schemas.openxmlformats.org/spreadsheetml/2006/main" count="112" uniqueCount="89">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</sst>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S17"/>
  <sheetViews>
    <sheetView tabSelected="1" workbookViewId="0">
      <selection activeCell="F30" sqref="F30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6" width="16.42578125" style="8" customWidth="1"/>
    <col min="7" max="13" width="9.140625" style="8"/>
    <col min="14" max="14" width="10.5703125" style="8" bestFit="1" customWidth="1"/>
    <col min="15" max="15" width="12" style="8" bestFit="1" customWidth="1"/>
    <col min="16" max="16384" width="9.140625" style="8"/>
  </cols>
  <sheetData>
    <row r="1" spans="1:19" x14ac:dyDescent="0.25">
      <c r="A1"/>
      <c r="B1"/>
      <c r="C1"/>
      <c r="E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/>
      <c r="B2"/>
      <c r="C2"/>
      <c r="E2"/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/>
      <c r="B3"/>
      <c r="C3"/>
      <c r="E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 t="s">
        <v>61</v>
      </c>
      <c r="C4" s="8" t="str">
        <f xml:space="preserve"> _xlfn.TEXTJOIN("_",TRUE,"UC","NetZero","CO2","2050")</f>
        <v>UC_NetZero_CO2_2050</v>
      </c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/>
      <c r="B5" t="s">
        <v>66</v>
      </c>
      <c r="C5" s="8" t="str">
        <f xml:space="preserve"> _xlfn.TEXTJOIN(" ",TRUE,"Net Zero CO2 by 2050")</f>
        <v>Net Zero CO2 by 2050</v>
      </c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B6" s="8" t="s">
        <v>72</v>
      </c>
      <c r="C6" s="8">
        <v>2020</v>
      </c>
      <c r="D6" s="8">
        <v>2021</v>
      </c>
      <c r="E6" s="8">
        <v>2030</v>
      </c>
      <c r="F6" s="8">
        <v>2050</v>
      </c>
      <c r="G6" s="8">
        <v>0</v>
      </c>
    </row>
    <row r="7" spans="1:19" x14ac:dyDescent="0.25">
      <c r="B7" s="8" t="s">
        <v>67</v>
      </c>
      <c r="C7" s="16">
        <v>33792</v>
      </c>
      <c r="D7" s="16">
        <v>35644</v>
      </c>
      <c r="E7" s="16">
        <v>12482</v>
      </c>
      <c r="F7" s="16">
        <v>0</v>
      </c>
      <c r="G7" s="8">
        <v>5</v>
      </c>
    </row>
    <row r="8" spans="1:19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F8" si="0">D8</f>
        <v>T-A*INT*,T-NAV*</v>
      </c>
      <c r="F8" s="8" t="str">
        <f t="shared" si="0"/>
        <v>T-A*INT*,T-NAV*</v>
      </c>
    </row>
    <row r="9" spans="1:19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F9" si="1">D9</f>
        <v>*CO2*,-*CO2S</v>
      </c>
      <c r="F9" s="8" t="str">
        <f t="shared" si="1"/>
        <v>*CO2*,-*CO2S</v>
      </c>
    </row>
    <row r="10" spans="1:19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F10" si="2">D10</f>
        <v>ENV</v>
      </c>
      <c r="F10" s="8" t="str">
        <f t="shared" si="2"/>
        <v>ENV</v>
      </c>
    </row>
    <row r="11" spans="1:19" x14ac:dyDescent="0.25">
      <c r="B11" s="8" t="s">
        <v>74</v>
      </c>
    </row>
    <row r="12" spans="1:19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F14" si="3">D12</f>
        <v>UP</v>
      </c>
      <c r="F12" s="8" t="str">
        <f t="shared" si="3"/>
        <v>UP</v>
      </c>
    </row>
    <row r="13" spans="1:19" x14ac:dyDescent="0.25">
      <c r="B13" s="8" t="s">
        <v>79</v>
      </c>
      <c r="C13" s="8">
        <v>-1</v>
      </c>
      <c r="D13" s="8">
        <f t="shared" ref="D13:D14" si="4">C13</f>
        <v>-1</v>
      </c>
      <c r="E13" s="8">
        <f t="shared" si="3"/>
        <v>-1</v>
      </c>
      <c r="F13" s="8">
        <f t="shared" si="3"/>
        <v>-1</v>
      </c>
    </row>
    <row r="14" spans="1:19" x14ac:dyDescent="0.25">
      <c r="A14"/>
      <c r="B14" t="s">
        <v>80</v>
      </c>
      <c r="C14" s="8">
        <v>1</v>
      </c>
      <c r="D14" s="8">
        <f t="shared" si="4"/>
        <v>1</v>
      </c>
      <c r="E14" s="8">
        <f t="shared" si="3"/>
        <v>1</v>
      </c>
      <c r="F14" s="8">
        <f t="shared" si="3"/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/>
      <c r="B15"/>
      <c r="C15"/>
      <c r="E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E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E17"/>
      <c r="G17"/>
      <c r="H17"/>
      <c r="I17"/>
      <c r="J17"/>
      <c r="K17"/>
      <c r="L17"/>
      <c r="M17"/>
      <c r="N17"/>
      <c r="O17"/>
      <c r="P17"/>
      <c r="Q17"/>
      <c r="R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5"/>
  <sheetViews>
    <sheetView workbookViewId="0">
      <selection activeCell="E21" sqref="E2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config!$B$4:$G$14,2,FALSE) &amp; "_Single"</f>
        <v>UC_NetZero_CO2_2050_Single</v>
      </c>
      <c r="C7" s="8" t="str">
        <f>VLOOKUP(C$5, config!$B$4:$G$14,MATCH($F7,config!$B$6:$G$6,),FALSE)</f>
        <v>*CO2*,-*CO2S</v>
      </c>
      <c r="D7" s="8" t="str">
        <f>VLOOKUP(D$5, config!$B$4:$G$14,MATCH($F7,config!$B$6:$G$6,),FALSE)</f>
        <v>ENV</v>
      </c>
      <c r="F7" s="8">
        <v>2020</v>
      </c>
      <c r="G7" s="8" t="str">
        <f>VLOOKUP(G$5, config!$B$4:$G$14,MATCH($F7,config!$B$6:$G$6,),FALSE)</f>
        <v>UP</v>
      </c>
      <c r="H7" s="8">
        <f>VLOOKUP(H$5, config!$B$4:$G$14,MATCH($F7,config!$B$6:$G$6,),FALSE)</f>
        <v>1</v>
      </c>
      <c r="J7" s="8">
        <f>VLOOKUP("Value", config!$B$4:$G$14,MATCH($F7,config!$B$6:$G$6,),FALSE)</f>
        <v>33792</v>
      </c>
      <c r="K7" s="8" t="str">
        <f>VLOOKUP(K$5, config!$B$4:$G$14,2,FALSE) &amp; " - Single"</f>
        <v>Net Zero CO2 by 2050 - Single</v>
      </c>
    </row>
    <row r="8" spans="1:11" x14ac:dyDescent="0.25">
      <c r="C8" s="8" t="str">
        <f>VLOOKUP(C$5, config!$B$4:$G$14,MATCH($F8,config!$B$6:$G$6,),FALSE)</f>
        <v>*CO2*,-*CO2S</v>
      </c>
      <c r="D8" s="8" t="str">
        <f>VLOOKUP(D$5, config!$B$4:$G$14,MATCH($F8,config!$B$6:$G$6,),FALSE)</f>
        <v>ENV</v>
      </c>
      <c r="E8" s="8" t="str">
        <f>VLOOKUP(E$5, config!$B$4:$G$14,MATCH($F8,config!$B$6:$G$6,),FALSE)</f>
        <v>T-A*INT*,T-NAV*</v>
      </c>
      <c r="F8" s="8">
        <f>F7</f>
        <v>2020</v>
      </c>
      <c r="I8" s="8">
        <f>VLOOKUP(I$5, config!$B$4:$G$14,MATCH($F8,config!$B$6:$G$6,),FALSE)</f>
        <v>-1</v>
      </c>
    </row>
    <row r="9" spans="1:11" x14ac:dyDescent="0.25">
      <c r="C9" s="8" t="str">
        <f>VLOOKUP(C$5, config!$B$4:$G$14,MATCH($F9,config!$B$6:$G$6,),FALSE)</f>
        <v>*CO2*,-*CO2S</v>
      </c>
      <c r="D9" s="8" t="str">
        <f>VLOOKUP(D$5, config!$B$4:$G$14,MATCH($F9,config!$B$6:$G$6,),FALSE)</f>
        <v>ENV</v>
      </c>
      <c r="F9" s="8">
        <v>2021</v>
      </c>
      <c r="G9" s="8" t="str">
        <f>VLOOKUP(G$5, config!$B$4:$G$14,MATCH($F9,config!$B$6:$G$6,),FALSE)</f>
        <v>UP</v>
      </c>
      <c r="H9" s="8">
        <f>VLOOKUP(H$5, config!$B$4:$G$14,MATCH($F9,config!$B$6:$G$6,),FALSE)</f>
        <v>1</v>
      </c>
      <c r="J9" s="8">
        <f>VLOOKUP("Value", config!$B$4:$G$14,MATCH($F9,config!$B$6:$G$6,),FALSE)</f>
        <v>35644</v>
      </c>
    </row>
    <row r="10" spans="1:11" x14ac:dyDescent="0.25">
      <c r="C10" s="8" t="str">
        <f>VLOOKUP(C$5, config!$B$4:$G$14,MATCH($F10,config!$B$6:$G$6,),FALSE)</f>
        <v>*CO2*,-*CO2S</v>
      </c>
      <c r="D10" s="8" t="str">
        <f>VLOOKUP(D$5, config!$B$4:$G$14,MATCH($F10,config!$B$6:$G$6,),FALSE)</f>
        <v>ENV</v>
      </c>
      <c r="E10" s="8" t="str">
        <f>VLOOKUP(E$5, config!$B$4:$G$14,MATCH($F10,config!$B$6:$G$6,),FALSE)</f>
        <v>T-A*INT*,T-NAV*</v>
      </c>
      <c r="F10" s="8">
        <f>F9</f>
        <v>2021</v>
      </c>
      <c r="I10" s="8">
        <f>VLOOKUP(I$5, config!$B$4:$G$14,MATCH($F10,config!$B$6:$G$6,),FALSE)</f>
        <v>-1</v>
      </c>
    </row>
    <row r="11" spans="1:11" x14ac:dyDescent="0.25">
      <c r="C11" s="8" t="str">
        <f>VLOOKUP(C$5, config!$B$4:$G$14,MATCH($F11,config!$B$6:$G$6,),FALSE)</f>
        <v>*CO2*,-*CO2S</v>
      </c>
      <c r="D11" s="8" t="str">
        <f>VLOOKUP(D$5, config!$B$4:$G$14,MATCH($F11,config!$B$6:$G$6,),FALSE)</f>
        <v>ENV</v>
      </c>
      <c r="F11" s="8">
        <v>2030</v>
      </c>
      <c r="G11" s="8" t="str">
        <f>VLOOKUP(G$5, config!$B$4:$G$14,MATCH($F11,config!$B$6:$G$6,),FALSE)</f>
        <v>UP</v>
      </c>
      <c r="H11" s="8">
        <f>VLOOKUP(H$5, config!$B$4:$G$14,MATCH($F11,config!$B$6:$G$6,),FALSE)</f>
        <v>1</v>
      </c>
      <c r="J11" s="8">
        <f>VLOOKUP("Value", config!$B$4:$G$14,MATCH($F11,config!$B$6:$G$6,),FALSE)</f>
        <v>12482</v>
      </c>
    </row>
    <row r="12" spans="1:11" x14ac:dyDescent="0.25">
      <c r="C12" s="8" t="str">
        <f>VLOOKUP(C$5, config!$B$4:$G$14,MATCH($F12,config!$B$6:$G$6,),FALSE)</f>
        <v>*CO2*,-*CO2S</v>
      </c>
      <c r="D12" s="8" t="str">
        <f>VLOOKUP(D$5, config!$B$4:$G$14,MATCH($F12,config!$B$6:$G$6,),FALSE)</f>
        <v>ENV</v>
      </c>
      <c r="E12" s="8" t="str">
        <f>VLOOKUP(E$5, config!$B$4:$G$14,MATCH($F12,config!$B$6:$G$6,),FALSE)</f>
        <v>T-A*INT*,T-NAV*</v>
      </c>
      <c r="F12" s="8">
        <f>F11</f>
        <v>2030</v>
      </c>
      <c r="I12" s="8">
        <f>VLOOKUP(I$5, config!$B$4:$G$14,MATCH($F12,config!$B$6:$G$6,),FALSE)</f>
        <v>-1</v>
      </c>
    </row>
    <row r="13" spans="1:11" x14ac:dyDescent="0.25">
      <c r="C13" s="8" t="str">
        <f>VLOOKUP(C$5, config!$B$4:$G$14,MATCH($F13,config!$B$6:$G$6,),FALSE)</f>
        <v>*CO2*,-*CO2S</v>
      </c>
      <c r="D13" s="8" t="str">
        <f>VLOOKUP(D$5, config!$B$4:$G$14,MATCH($F13,config!$B$6:$G$6,),FALSE)</f>
        <v>ENV</v>
      </c>
      <c r="F13" s="8">
        <v>2050</v>
      </c>
      <c r="G13" s="8" t="str">
        <f>VLOOKUP(G$5, config!$B$4:$G$14,MATCH($F13,config!$B$6:$G$6,),FALSE)</f>
        <v>UP</v>
      </c>
      <c r="H13" s="8">
        <f>VLOOKUP(H$5, config!$B$4:$G$14,MATCH($F13,config!$B$6:$G$6,),FALSE)</f>
        <v>1</v>
      </c>
      <c r="J13" s="8">
        <f>VLOOKUP("Value", config!$B$4:$G$14,MATCH($F13,config!$B$6:$G$6,),FALSE)</f>
        <v>0</v>
      </c>
    </row>
    <row r="14" spans="1:11" x14ac:dyDescent="0.25">
      <c r="C14" s="8" t="str">
        <f>VLOOKUP(C$5, config!$B$4:$G$14,MATCH($F14,config!$B$6:$G$6,),FALSE)</f>
        <v>*CO2*,-*CO2S</v>
      </c>
      <c r="D14" s="8" t="str">
        <f>VLOOKUP(D$5, config!$B$4:$G$14,MATCH($F14,config!$B$6:$G$6,),FALSE)</f>
        <v>ENV</v>
      </c>
      <c r="E14" s="8" t="str">
        <f>VLOOKUP(E$5, config!$B$4:$G$14,MATCH($F14,config!$B$6:$G$6,),FALSE)</f>
        <v>T-A*INT*,T-NAV*</v>
      </c>
      <c r="F14" s="8">
        <f>F13</f>
        <v>2050</v>
      </c>
      <c r="I14" s="8">
        <f>VLOOKUP(I$5, config!$B$4:$G$14,MATCH($F14,config!$B$6:$G$6,),FALSE)</f>
        <v>-1</v>
      </c>
    </row>
    <row r="15" spans="1:11" x14ac:dyDescent="0.25">
      <c r="F15" s="8">
        <v>0</v>
      </c>
      <c r="J15" s="8">
        <f>VLOOKUP("Value", config!$B$4:$G$14,MATCH($F15,config!$B$6:$G$6,),FALSE)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5"/>
  <sheetViews>
    <sheetView workbookViewId="0">
      <selection activeCell="K29" sqref="K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config!$B$4:$G$14,2,FALSE) &amp; "_Multi"</f>
        <v>UC_NetZero_CO2_2050_Multi</v>
      </c>
      <c r="C7" s="8" t="str">
        <f>VLOOKUP(C$5, config!$B$4:$G$14,MATCH($F7,config!$B$6:$G$6,),FALSE)</f>
        <v>*CO2*,-*CO2S</v>
      </c>
      <c r="D7" s="8" t="str">
        <f>VLOOKUP(D$5, config!$B$4:$G$14,MATCH($F7,config!$B$6:$G$6,),FALSE)</f>
        <v>ENV</v>
      </c>
      <c r="F7" s="8">
        <v>2020</v>
      </c>
      <c r="G7" s="8" t="str">
        <f>VLOOKUP(G$5, config!$B$4:$G$14,MATCH($F7,config!$B$6:$G$6,),FALSE)</f>
        <v>UP</v>
      </c>
      <c r="H7" s="8">
        <f>VLOOKUP(H$5, config!$B$4:$G$14,MATCH($F7,config!$B$6:$G$6,),FALSE)</f>
        <v>1</v>
      </c>
      <c r="J7" s="8">
        <f>VLOOKUP("Value", config!$B$4:$G$14,MATCH($F7,config!$B$6:$G$6,),FALSE)</f>
        <v>33792</v>
      </c>
      <c r="K7" s="8" t="str">
        <f>VLOOKUP(K$5, config!$B$4:$G$14,2,FALSE) &amp; " - Multi"</f>
        <v>Net Zero CO2 by 2050 - Multi</v>
      </c>
    </row>
    <row r="8" spans="1:11" x14ac:dyDescent="0.25">
      <c r="C8" s="8" t="str">
        <f>VLOOKUP(C$5, config!$B$4:$G$14,MATCH($F8,config!$B$6:$G$6,),FALSE)</f>
        <v>*CO2*,-*CO2S</v>
      </c>
      <c r="D8" s="8" t="str">
        <f>VLOOKUP(D$5, config!$B$4:$G$14,MATCH($F8,config!$B$6:$G$6,),FALSE)</f>
        <v>ENV</v>
      </c>
      <c r="E8" s="8" t="str">
        <f>VLOOKUP(E$5, config!$B$4:$G$14,MATCH($F8,config!$B$6:$G$6,),FALSE)</f>
        <v>T-A*INT*,T-NAV*</v>
      </c>
      <c r="F8" s="8">
        <f>F7</f>
        <v>2020</v>
      </c>
      <c r="I8" s="8">
        <f>VLOOKUP(I$5, config!$B$4:$G$14,MATCH($F8,config!$B$6:$G$6,),FALSE)</f>
        <v>-1</v>
      </c>
    </row>
    <row r="9" spans="1:11" x14ac:dyDescent="0.25">
      <c r="C9" s="8" t="str">
        <f>VLOOKUP(C$5, config!$B$4:$G$14,MATCH($F9,config!$B$6:$G$6,),FALSE)</f>
        <v>*CO2*,-*CO2S</v>
      </c>
      <c r="D9" s="8" t="str">
        <f>VLOOKUP(D$5, config!$B$4:$G$14,MATCH($F9,config!$B$6:$G$6,),FALSE)</f>
        <v>ENV</v>
      </c>
      <c r="F9" s="8">
        <v>2021</v>
      </c>
      <c r="G9" s="8" t="str">
        <f>VLOOKUP(G$5, config!$B$4:$G$14,MATCH($F9,config!$B$6:$G$6,),FALSE)</f>
        <v>UP</v>
      </c>
      <c r="H9" s="8">
        <f>VLOOKUP(H$5, config!$B$4:$G$14,MATCH($F9,config!$B$6:$G$6,),FALSE)</f>
        <v>1</v>
      </c>
      <c r="J9" s="8">
        <f>VLOOKUP("Value", config!$B$4:$G$14,MATCH($F9,config!$B$6:$G$6,),FALSE)</f>
        <v>35644</v>
      </c>
    </row>
    <row r="10" spans="1:11" x14ac:dyDescent="0.25">
      <c r="C10" s="8" t="str">
        <f>VLOOKUP(C$5, config!$B$4:$G$14,MATCH($F10,config!$B$6:$G$6,),FALSE)</f>
        <v>*CO2*,-*CO2S</v>
      </c>
      <c r="D10" s="8" t="str">
        <f>VLOOKUP(D$5, config!$B$4:$G$14,MATCH($F10,config!$B$6:$G$6,),FALSE)</f>
        <v>ENV</v>
      </c>
      <c r="E10" s="8" t="str">
        <f>VLOOKUP(E$5, config!$B$4:$G$14,MATCH($F10,config!$B$6:$G$6,),FALSE)</f>
        <v>T-A*INT*,T-NAV*</v>
      </c>
      <c r="F10" s="8">
        <f>F9</f>
        <v>2021</v>
      </c>
      <c r="I10" s="8">
        <f>VLOOKUP(I$5, config!$B$4:$G$14,MATCH($F10,config!$B$6:$G$6,),FALSE)</f>
        <v>-1</v>
      </c>
    </row>
    <row r="11" spans="1:11" x14ac:dyDescent="0.25">
      <c r="C11" s="8" t="str">
        <f>VLOOKUP(C$5, config!$B$4:$G$14,MATCH($F11,config!$B$6:$G$6,),FALSE)</f>
        <v>*CO2*,-*CO2S</v>
      </c>
      <c r="D11" s="8" t="str">
        <f>VLOOKUP(D$5, config!$B$4:$G$14,MATCH($F11,config!$B$6:$G$6,),FALSE)</f>
        <v>ENV</v>
      </c>
      <c r="F11" s="8">
        <v>2030</v>
      </c>
      <c r="G11" s="8" t="str">
        <f>VLOOKUP(G$5, config!$B$4:$G$14,MATCH($F11,config!$B$6:$G$6,),FALSE)</f>
        <v>UP</v>
      </c>
      <c r="H11" s="8">
        <f>VLOOKUP(H$5, config!$B$4:$G$14,MATCH($F11,config!$B$6:$G$6,),FALSE)</f>
        <v>1</v>
      </c>
      <c r="J11" s="8">
        <f>VLOOKUP("Value", config!$B$4:$G$14,MATCH($F11,config!$B$6:$G$6,),FALSE)</f>
        <v>12482</v>
      </c>
    </row>
    <row r="12" spans="1:11" x14ac:dyDescent="0.25">
      <c r="C12" s="8" t="str">
        <f>VLOOKUP(C$5, config!$B$4:$G$14,MATCH($F12,config!$B$6:$G$6,),FALSE)</f>
        <v>*CO2*,-*CO2S</v>
      </c>
      <c r="D12" s="8" t="str">
        <f>VLOOKUP(D$5, config!$B$4:$G$14,MATCH($F12,config!$B$6:$G$6,),FALSE)</f>
        <v>ENV</v>
      </c>
      <c r="E12" s="8" t="str">
        <f>VLOOKUP(E$5, config!$B$4:$G$14,MATCH($F12,config!$B$6:$G$6,),FALSE)</f>
        <v>T-A*INT*,T-NAV*</v>
      </c>
      <c r="F12" s="8">
        <f>F11</f>
        <v>2030</v>
      </c>
      <c r="I12" s="8">
        <f>VLOOKUP(I$5, config!$B$4:$G$14,MATCH($F12,config!$B$6:$G$6,),FALSE)</f>
        <v>-1</v>
      </c>
    </row>
    <row r="13" spans="1:11" x14ac:dyDescent="0.25">
      <c r="C13" s="8" t="str">
        <f>VLOOKUP(C$5, config!$B$4:$G$14,MATCH($F13,config!$B$6:$G$6,),FALSE)</f>
        <v>*CO2*,-*CO2S</v>
      </c>
      <c r="D13" s="8" t="str">
        <f>VLOOKUP(D$5, config!$B$4:$G$14,MATCH($F13,config!$B$6:$G$6,),FALSE)</f>
        <v>ENV</v>
      </c>
      <c r="F13" s="8">
        <v>2050</v>
      </c>
      <c r="G13" s="8" t="str">
        <f>VLOOKUP(G$5, config!$B$4:$G$14,MATCH($F13,config!$B$6:$G$6,),FALSE)</f>
        <v>UP</v>
      </c>
      <c r="H13" s="8">
        <f>VLOOKUP(H$5, config!$B$4:$G$14,MATCH($F13,config!$B$6:$G$6,),FALSE)</f>
        <v>1</v>
      </c>
      <c r="J13" s="8">
        <f>VLOOKUP("Value", config!$B$4:$G$14,MATCH($F13,config!$B$6:$G$6,),FALSE)</f>
        <v>0</v>
      </c>
    </row>
    <row r="14" spans="1:11" x14ac:dyDescent="0.25">
      <c r="C14" s="8" t="str">
        <f>VLOOKUP(C$5, config!$B$4:$G$14,MATCH($F14,config!$B$6:$G$6,),FALSE)</f>
        <v>*CO2*,-*CO2S</v>
      </c>
      <c r="D14" s="8" t="str">
        <f>VLOOKUP(D$5, config!$B$4:$G$14,MATCH($F14,config!$B$6:$G$6,),FALSE)</f>
        <v>ENV</v>
      </c>
      <c r="E14" s="8" t="str">
        <f>VLOOKUP(E$5, config!$B$4:$G$14,MATCH($F14,config!$B$6:$G$6,),FALSE)</f>
        <v>T-A*INT*,T-NAV*</v>
      </c>
      <c r="F14" s="8">
        <v>2050</v>
      </c>
      <c r="I14" s="8">
        <f>VLOOKUP(I$5, config!$B$4:$G$14,MATCH($F14,config!$B$6:$G$6,),FALSE)</f>
        <v>-1</v>
      </c>
    </row>
    <row r="15" spans="1:11" x14ac:dyDescent="0.25">
      <c r="F15" s="8">
        <v>0</v>
      </c>
      <c r="J15" s="8">
        <f>VLOOKUP("Value", config!$B$4:$G$14,MATCH($F15,config!$B$6:$G$6,),FALSE)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M27" sqref="M27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344016671180725</vt:r8>
  </property>
</Properties>
</file>