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5DA8829A-34F2-457D-B26E-13F8E2106D5D}" xr6:coauthVersionLast="46" xr6:coauthVersionMax="46" xr10:uidLastSave="{00000000-0000-0000-0000-000000000000}"/>
  <bookViews>
    <workbookView xWindow="2805" yWindow="2805" windowWidth="21600" windowHeight="11385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boilers'!$A$7:$H$10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F10" i="1"/>
  <c r="F9" i="1"/>
  <c r="F8" i="1"/>
  <c r="B10" i="1"/>
  <c r="B9" i="1"/>
  <c r="B8" i="1"/>
  <c r="A4" i="1"/>
  <c r="C10" i="1" l="1"/>
  <c r="C9" i="1"/>
  <c r="C8" i="1"/>
  <c r="A10" i="1" l="1"/>
  <c r="A9" i="1"/>
  <c r="A8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<sst xmlns="http://schemas.openxmlformats.org/spreadsheetml/2006/main" count="82" uniqueCount="77">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</sst>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21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0" fillId="0" borderId="3" xfId="2" applyFont="1" applyFill="1" applyBorder="1" applyAlignment="1">
      <alignment horizontal="left" vertical="center" wrapText="1"/>
    </xf>
    <xf numFmtId="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x14ac:dyDescent="0.25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x14ac:dyDescent="0.25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5">
      <c r="A11" s="10" t="s">
        <v>63</v>
      </c>
      <c r="B11" s="10" t="s">
        <v>62</v>
      </c>
    </row>
    <row r="12" spans="1:30" x14ac:dyDescent="0.25">
      <c r="A12" s="9" t="s">
        <v>61</v>
      </c>
      <c r="B12" s="9" t="s">
        <v>60</v>
      </c>
    </row>
    <row r="13" spans="1:30" x14ac:dyDescent="0.25">
      <c r="A13" s="9" t="s">
        <v>59</v>
      </c>
      <c r="B13" s="9" t="s">
        <v>58</v>
      </c>
    </row>
    <row r="14" spans="1:30" x14ac:dyDescent="0.25">
      <c r="A14" s="9" t="s">
        <v>57</v>
      </c>
      <c r="B14" s="9" t="s">
        <v>56</v>
      </c>
    </row>
    <row r="15" spans="1:30" x14ac:dyDescent="0.25">
      <c r="A15" s="9" t="s">
        <v>55</v>
      </c>
      <c r="B15" s="9" t="s">
        <v>54</v>
      </c>
    </row>
    <row r="16" spans="1:30" x14ac:dyDescent="0.25">
      <c r="A16" s="9" t="s">
        <v>53</v>
      </c>
      <c r="B16" s="9" t="s">
        <v>52</v>
      </c>
    </row>
    <row r="17" spans="1:2" x14ac:dyDescent="0.25">
      <c r="A17" s="9" t="s">
        <v>51</v>
      </c>
      <c r="B17" s="9" t="s">
        <v>50</v>
      </c>
    </row>
    <row r="18" spans="1:2" x14ac:dyDescent="0.25">
      <c r="A18" s="9" t="s">
        <v>49</v>
      </c>
      <c r="B18" s="9" t="s">
        <v>48</v>
      </c>
    </row>
    <row r="19" spans="1:2" x14ac:dyDescent="0.25">
      <c r="A19" s="9" t="s">
        <v>47</v>
      </c>
      <c r="B19" s="9" t="s">
        <v>46</v>
      </c>
    </row>
    <row r="20" spans="1:2" x14ac:dyDescent="0.25">
      <c r="A20" s="9" t="s">
        <v>45</v>
      </c>
      <c r="B20" s="9" t="s">
        <v>44</v>
      </c>
    </row>
    <row r="21" spans="1:2" x14ac:dyDescent="0.25">
      <c r="A21" s="9" t="s">
        <v>43</v>
      </c>
      <c r="B21" s="9" t="s">
        <v>42</v>
      </c>
    </row>
    <row r="22" spans="1:2" x14ac:dyDescent="0.25">
      <c r="A22" s="9" t="s">
        <v>41</v>
      </c>
      <c r="B22" s="9" t="s">
        <v>40</v>
      </c>
    </row>
    <row r="23" spans="1:2" x14ac:dyDescent="0.25">
      <c r="A23" s="9" t="s">
        <v>39</v>
      </c>
      <c r="B23" s="9" t="s">
        <v>38</v>
      </c>
    </row>
    <row r="24" spans="1:2" x14ac:dyDescent="0.25">
      <c r="A24" s="9" t="s">
        <v>37</v>
      </c>
      <c r="B24" s="9" t="s">
        <v>36</v>
      </c>
    </row>
    <row r="25" spans="1:2" x14ac:dyDescent="0.25">
      <c r="A25" s="9" t="s">
        <v>35</v>
      </c>
      <c r="B25" s="9" t="s">
        <v>34</v>
      </c>
    </row>
    <row r="26" spans="1:2" x14ac:dyDescent="0.25">
      <c r="A26" s="9" t="s">
        <v>33</v>
      </c>
      <c r="B26" s="9" t="s">
        <v>32</v>
      </c>
    </row>
    <row r="27" spans="1:2" x14ac:dyDescent="0.25">
      <c r="A27" s="9" t="s">
        <v>31</v>
      </c>
      <c r="B27" s="9" t="s">
        <v>30</v>
      </c>
    </row>
    <row r="28" spans="1:2" x14ac:dyDescent="0.25">
      <c r="A28" s="9" t="s">
        <v>29</v>
      </c>
      <c r="B28" s="9" t="s">
        <v>28</v>
      </c>
    </row>
    <row r="29" spans="1:2" x14ac:dyDescent="0.25">
      <c r="A29" s="9" t="s">
        <v>27</v>
      </c>
      <c r="B29" s="9" t="s">
        <v>26</v>
      </c>
    </row>
    <row r="30" spans="1:2" x14ac:dyDescent="0.25">
      <c r="A30" s="9" t="s">
        <v>25</v>
      </c>
      <c r="B30" s="9" t="s">
        <v>24</v>
      </c>
    </row>
    <row r="31" spans="1:2" x14ac:dyDescent="0.25">
      <c r="A31" s="9" t="s">
        <v>23</v>
      </c>
      <c r="B31" s="9" t="s">
        <v>22</v>
      </c>
    </row>
    <row r="32" spans="1:2" x14ac:dyDescent="0.25">
      <c r="A32" s="9" t="s">
        <v>21</v>
      </c>
      <c r="B32" s="9" t="s">
        <v>20</v>
      </c>
    </row>
    <row r="33" spans="1:2" x14ac:dyDescent="0.25">
      <c r="A33" s="9" t="s">
        <v>19</v>
      </c>
      <c r="B33" s="9" t="s">
        <v>18</v>
      </c>
    </row>
    <row r="34" spans="1:2" x14ac:dyDescent="0.25">
      <c r="A34" s="9" t="s">
        <v>17</v>
      </c>
      <c r="B34" s="9" t="s">
        <v>16</v>
      </c>
    </row>
    <row r="35" spans="1:2" x14ac:dyDescent="0.25">
      <c r="A35" s="9" t="s">
        <v>15</v>
      </c>
      <c r="B35" s="9" t="s">
        <v>14</v>
      </c>
    </row>
    <row r="36" spans="1:2" x14ac:dyDescent="0.25">
      <c r="A36" s="9" t="s">
        <v>13</v>
      </c>
      <c r="B36" s="9" t="s">
        <v>12</v>
      </c>
    </row>
    <row r="37" spans="1:2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J26"/>
  <sheetViews>
    <sheetView tabSelected="1" zoomScale="130" zoomScaleNormal="130" workbookViewId="0">
      <selection activeCell="C9" sqref="C9"/>
    </sheetView>
  </sheetViews>
  <sheetFormatPr defaultRowHeight="12.75" x14ac:dyDescent="0.2"/>
  <cols>
    <col min="1" max="1" width="24.5703125" style="2" bestFit="1" customWidth="1"/>
    <col min="2" max="2" width="43.28515625" style="2" bestFit="1" customWidth="1"/>
    <col min="3" max="3" width="16.5703125" style="2" bestFit="1" customWidth="1"/>
    <col min="4" max="6" width="8.42578125" style="2" customWidth="1"/>
    <col min="7" max="7" width="9.140625" style="19"/>
    <col min="8" max="16384" width="9.140625" style="2"/>
  </cols>
  <sheetData>
    <row r="1" spans="1:10" ht="21" x14ac:dyDescent="0.2">
      <c r="A1" s="6" t="s">
        <v>73</v>
      </c>
    </row>
    <row r="2" spans="1:10" x14ac:dyDescent="0.2">
      <c r="A2" s="2" t="s">
        <v>74</v>
      </c>
    </row>
    <row r="4" spans="1:10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0" ht="15" x14ac:dyDescent="0.2">
      <c r="A5" s="1" t="s">
        <v>0</v>
      </c>
      <c r="G5" s="2"/>
    </row>
    <row r="6" spans="1:10" ht="15" x14ac:dyDescent="0.2">
      <c r="D6" s="1" t="s">
        <v>72</v>
      </c>
      <c r="G6" s="2"/>
    </row>
    <row r="7" spans="1:10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2070</v>
      </c>
      <c r="H7" s="5" t="s">
        <v>4</v>
      </c>
      <c r="J7" s="4" t="s">
        <v>10</v>
      </c>
    </row>
    <row r="8" spans="1:10" x14ac:dyDescent="0.2">
      <c r="A8" s="2" t="str">
        <f>"UC_RSD_RetrofitCap-"&amp;J8</f>
        <v>UC_RSD_RetrofitCap-Apt</v>
      </c>
      <c r="B8" s="2" t="str">
        <f>"Maximum number of retrofitted dwellings in RSD "&amp;J8</f>
        <v>Maximum number of retrofitted dwellings in RSD Apt</v>
      </c>
      <c r="C8" s="2" t="str">
        <f>"R-RTFT-"&amp;J8&amp;"*"</f>
        <v>R-RTFT-Apt*</v>
      </c>
      <c r="D8" s="2" t="s">
        <v>71</v>
      </c>
      <c r="E8" s="2">
        <v>1</v>
      </c>
      <c r="F8" s="14">
        <f>F16*F$12</f>
        <v>0</v>
      </c>
      <c r="G8" s="14">
        <f>G16*G$12</f>
        <v>137.864</v>
      </c>
      <c r="H8" s="2">
        <v>5</v>
      </c>
      <c r="J8" s="2" t="s">
        <v>7</v>
      </c>
    </row>
    <row r="9" spans="1:10" x14ac:dyDescent="0.2">
      <c r="A9" s="2" t="str">
        <f>"UC_RSD_RetrofitCap-"&amp;J9</f>
        <v>UC_RSD_RetrofitCap-Att</v>
      </c>
      <c r="B9" s="2" t="str">
        <f>"Maximum number of retrofitted dwellings in RSD "&amp;J9</f>
        <v>Maximum number of retrofitted dwellings in RSD Att</v>
      </c>
      <c r="C9" s="2" t="str">
        <f>"R-RTFT-"&amp;J9&amp;"*"</f>
        <v>R-RTFT-Att*</v>
      </c>
      <c r="D9" s="2" t="s">
        <v>71</v>
      </c>
      <c r="E9" s="2">
        <v>1</v>
      </c>
      <c r="F9" s="14">
        <f t="shared" ref="F9:G10" si="0">F17*F$12</f>
        <v>0</v>
      </c>
      <c r="G9" s="14">
        <f t="shared" si="0"/>
        <v>510.904</v>
      </c>
      <c r="H9" s="2">
        <v>5</v>
      </c>
      <c r="J9" s="2" t="s">
        <v>6</v>
      </c>
    </row>
    <row r="10" spans="1:10" x14ac:dyDescent="0.2">
      <c r="A10" s="3" t="str">
        <f>"UC_RSD_RetrofitCap-"&amp;J10</f>
        <v>UC_RSD_RetrofitCap-Det</v>
      </c>
      <c r="B10" s="3" t="str">
        <f>"Maximum number of retrofitted dwellings in RSD "&amp;J10</f>
        <v>Maximum number of retrofitted dwellings in RSD Det</v>
      </c>
      <c r="C10" s="3" t="str">
        <f>"R-RTFT-"&amp;J10&amp;"*"</f>
        <v>R-RTFT-Det*</v>
      </c>
      <c r="D10" s="3" t="s">
        <v>71</v>
      </c>
      <c r="E10" s="3">
        <v>1</v>
      </c>
      <c r="F10" s="15">
        <f t="shared" si="0"/>
        <v>0</v>
      </c>
      <c r="G10" s="15">
        <f t="shared" si="0"/>
        <v>482.94640000000004</v>
      </c>
      <c r="H10" s="3">
        <v>5</v>
      </c>
      <c r="J10" s="3" t="s">
        <v>8</v>
      </c>
    </row>
    <row r="12" spans="1:10" x14ac:dyDescent="0.2">
      <c r="C12" s="2" t="s">
        <v>76</v>
      </c>
      <c r="F12" s="18">
        <v>0</v>
      </c>
      <c r="G12" s="20">
        <v>0.8</v>
      </c>
    </row>
    <row r="15" spans="1:10" ht="15.75" thickBot="1" x14ac:dyDescent="0.25">
      <c r="C15" s="16"/>
      <c r="D15" s="16"/>
      <c r="E15" s="16"/>
      <c r="F15" s="17">
        <v>2018</v>
      </c>
      <c r="G15" s="17">
        <v>2070</v>
      </c>
    </row>
    <row r="16" spans="1:10" x14ac:dyDescent="0.2">
      <c r="C16" s="2" t="s">
        <v>75</v>
      </c>
      <c r="D16" s="2" t="s">
        <v>7</v>
      </c>
      <c r="F16" s="14">
        <v>206.79888499999998</v>
      </c>
      <c r="G16" s="14">
        <v>172.33</v>
      </c>
    </row>
    <row r="17" spans="3:7" x14ac:dyDescent="0.2">
      <c r="D17" s="2" t="s">
        <v>6</v>
      </c>
      <c r="F17" s="14">
        <v>766.35172099999977</v>
      </c>
      <c r="G17" s="14">
        <v>638.63</v>
      </c>
    </row>
    <row r="18" spans="3:7" x14ac:dyDescent="0.2">
      <c r="C18" s="3"/>
      <c r="D18" s="3" t="s">
        <v>8</v>
      </c>
      <c r="E18" s="3"/>
      <c r="F18" s="15">
        <v>724.42972899999995</v>
      </c>
      <c r="G18" s="15">
        <v>603.68299999999999</v>
      </c>
    </row>
    <row r="26" spans="3:7" x14ac:dyDescent="0.2">
      <c r="G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2021-02-15T14:16:00Z</dcterms:created>
  <dcterms:modified xsi:type="dcterms:W3CDTF">2021-02-16T16:04:33Z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979595363140106</vt:r8>
  </property>
</Properties>
</file>