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_models\TRA_VA5\SuppXLS\"/>
    </mc:Choice>
  </mc:AlternateContent>
  <xr:revisionPtr revIDLastSave="0" documentId="13_ncr:1_{E4B1CA10-03D4-47C2-ABF6-D6FC9A94F7CA}" xr6:coauthVersionLast="47" xr6:coauthVersionMax="47" xr10:uidLastSave="{00000000-0000-0000-0000-000000000000}"/>
  <bookViews>
    <workbookView xWindow="2688" yWindow="2688" windowWidth="17280" windowHeight="8964" activeTab="1" xr2:uid="{00000000-000D-0000-FFFF-FFFF00000000}"/>
  </bookViews>
  <sheets>
    <sheet name="BY-Demands" sheetId="4" r:id="rId1"/>
    <sheet name="REG_TRA_DEMANDS" sheetId="3" r:id="rId2"/>
    <sheet name="Regions" sheetId="2" r:id="rId3"/>
    <sheet name="DEMANDS" sheetId="1" r:id="rId4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DEMANDS!$V$5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0" i="3" l="1"/>
  <c r="E51" i="3"/>
  <c r="E52" i="3"/>
  <c r="E53" i="3"/>
  <c r="E35" i="3"/>
  <c r="E36" i="3"/>
  <c r="E37" i="3"/>
  <c r="E38" i="3"/>
  <c r="E21" i="3"/>
  <c r="E22" i="3"/>
  <c r="E23" i="3"/>
  <c r="E20" i="3"/>
  <c r="E5" i="3"/>
  <c r="E6" i="3"/>
  <c r="E7" i="3"/>
  <c r="E8" i="3"/>
  <c r="H21" i="1"/>
  <c r="H22" i="1"/>
  <c r="H23" i="1"/>
  <c r="H24" i="1"/>
  <c r="H25" i="1"/>
  <c r="H26" i="1"/>
  <c r="H27" i="1"/>
  <c r="H28" i="1"/>
  <c r="C29" i="1" l="1"/>
  <c r="C30" i="1"/>
  <c r="C31" i="1"/>
  <c r="C32" i="1"/>
  <c r="H3" i="1" l="1"/>
  <c r="H4" i="1"/>
  <c r="J21" i="1" l="1"/>
  <c r="H5" i="1"/>
  <c r="H6" i="1"/>
  <c r="H7" i="1"/>
  <c r="H8" i="1"/>
  <c r="H9" i="1"/>
  <c r="H11" i="1"/>
  <c r="H12" i="1"/>
  <c r="H13" i="1"/>
  <c r="H14" i="1"/>
  <c r="H15" i="1"/>
  <c r="H16" i="1"/>
  <c r="H17" i="1"/>
  <c r="H18" i="1"/>
  <c r="H19" i="1"/>
  <c r="E108" i="3"/>
  <c r="E109" i="3"/>
  <c r="E110" i="3"/>
  <c r="E111" i="3"/>
  <c r="E112" i="3"/>
  <c r="E113" i="3"/>
  <c r="E114" i="3"/>
  <c r="E115" i="3"/>
  <c r="E116" i="3"/>
  <c r="E117" i="3"/>
  <c r="E118" i="3"/>
  <c r="E97" i="3"/>
  <c r="E98" i="3"/>
  <c r="E99" i="3"/>
  <c r="E100" i="3"/>
  <c r="E101" i="3"/>
  <c r="E102" i="3"/>
  <c r="E103" i="3"/>
  <c r="E104" i="3"/>
  <c r="E105" i="3"/>
  <c r="E106" i="3"/>
  <c r="E107" i="3"/>
  <c r="E86" i="3"/>
  <c r="E87" i="3"/>
  <c r="E88" i="3"/>
  <c r="E89" i="3"/>
  <c r="E90" i="3"/>
  <c r="E91" i="3"/>
  <c r="E92" i="3"/>
  <c r="E93" i="3"/>
  <c r="E94" i="3"/>
  <c r="E95" i="3"/>
  <c r="E96" i="3"/>
  <c r="E75" i="3"/>
  <c r="E76" i="3"/>
  <c r="E77" i="3"/>
  <c r="E78" i="3"/>
  <c r="E79" i="3"/>
  <c r="E80" i="3"/>
  <c r="E81" i="3"/>
  <c r="E82" i="3"/>
  <c r="E83" i="3"/>
  <c r="E84" i="3"/>
  <c r="E85" i="3"/>
  <c r="E64" i="3"/>
  <c r="E65" i="3"/>
  <c r="E66" i="3"/>
  <c r="E67" i="3"/>
  <c r="E68" i="3"/>
  <c r="E69" i="3"/>
  <c r="E70" i="3"/>
  <c r="E71" i="3"/>
  <c r="E72" i="3"/>
  <c r="E73" i="3"/>
  <c r="E74" i="3"/>
  <c r="E49" i="3"/>
  <c r="E54" i="3"/>
  <c r="E55" i="3"/>
  <c r="E56" i="3"/>
  <c r="E57" i="3"/>
  <c r="E58" i="3"/>
  <c r="E59" i="3"/>
  <c r="E60" i="3"/>
  <c r="E61" i="3"/>
  <c r="E62" i="3"/>
  <c r="E63" i="3"/>
  <c r="E34" i="3"/>
  <c r="E39" i="3"/>
  <c r="E40" i="3"/>
  <c r="E41" i="3"/>
  <c r="E42" i="3"/>
  <c r="E43" i="3"/>
  <c r="E44" i="3"/>
  <c r="E45" i="3"/>
  <c r="E46" i="3"/>
  <c r="E47" i="3"/>
  <c r="E48" i="3"/>
  <c r="E19" i="3"/>
  <c r="E24" i="3"/>
  <c r="E25" i="3"/>
  <c r="E26" i="3"/>
  <c r="E27" i="3"/>
  <c r="E28" i="3"/>
  <c r="E29" i="3"/>
  <c r="E30" i="3"/>
  <c r="E31" i="3"/>
  <c r="E32" i="3"/>
  <c r="E33" i="3"/>
  <c r="E4" i="3"/>
  <c r="E9" i="3"/>
  <c r="E10" i="3"/>
  <c r="E11" i="3"/>
  <c r="E12" i="3"/>
  <c r="E13" i="3"/>
  <c r="E14" i="3"/>
  <c r="E15" i="3"/>
  <c r="E16" i="3"/>
  <c r="E17" i="3"/>
  <c r="E18" i="3"/>
  <c r="K21" i="1" l="1"/>
  <c r="L21" i="1" s="1"/>
  <c r="M21" i="1" s="1"/>
  <c r="N21" i="1" s="1"/>
  <c r="O21" i="1" s="1"/>
  <c r="P21" i="1" s="1"/>
  <c r="Q21" i="1" s="1"/>
  <c r="R21" i="1" s="1"/>
  <c r="S21" i="1" s="1"/>
  <c r="D7" i="2"/>
  <c r="C7" i="2"/>
  <c r="D6" i="2"/>
  <c r="C6" i="2"/>
  <c r="AD5" i="2"/>
  <c r="AD3" i="2" s="1" a="1"/>
  <c r="AD3" i="2" s="1"/>
  <c r="AK5" i="4" s="1"/>
  <c r="AC5" i="2"/>
  <c r="AC7" i="2" s="1"/>
  <c r="AB5" i="2"/>
  <c r="AB6" i="2" s="1"/>
  <c r="AA5" i="2"/>
  <c r="AA7" i="2" s="1"/>
  <c r="Z5" i="2"/>
  <c r="Z7" i="2" s="1"/>
  <c r="Y5" i="2"/>
  <c r="Y7" i="2" s="1"/>
  <c r="X5" i="2"/>
  <c r="X7" i="2" s="1"/>
  <c r="W5" i="2"/>
  <c r="W7" i="2" s="1"/>
  <c r="V5" i="2"/>
  <c r="V6" i="2" s="1"/>
  <c r="U5" i="2"/>
  <c r="U7" i="2" s="1"/>
  <c r="T5" i="2"/>
  <c r="T7" i="2" s="1"/>
  <c r="S5" i="2"/>
  <c r="S7" i="2" s="1"/>
  <c r="R5" i="2"/>
  <c r="R7" i="2" s="1"/>
  <c r="Q5" i="2"/>
  <c r="Q7" i="2" s="1"/>
  <c r="P5" i="2"/>
  <c r="P7" i="2" s="1"/>
  <c r="O5" i="2"/>
  <c r="O7" i="2" s="1"/>
  <c r="N5" i="2"/>
  <c r="N6" i="2" s="1"/>
  <c r="M5" i="2"/>
  <c r="M7" i="2" s="1"/>
  <c r="L5" i="2"/>
  <c r="L7" i="2" s="1"/>
  <c r="K5" i="2"/>
  <c r="K7" i="2" s="1"/>
  <c r="J5" i="2"/>
  <c r="J7" i="2" s="1"/>
  <c r="I5" i="2"/>
  <c r="I7" i="2" s="1"/>
  <c r="H5" i="2"/>
  <c r="H7" i="2" s="1"/>
  <c r="G5" i="2"/>
  <c r="G7" i="2" s="1"/>
  <c r="F5" i="2"/>
  <c r="F6" i="2" s="1"/>
  <c r="E5" i="2"/>
  <c r="E7" i="2" s="1"/>
  <c r="D3" i="2" a="1"/>
  <c r="D3" i="2" s="1"/>
  <c r="K5" i="4" s="1"/>
  <c r="C3" i="2" a="1"/>
  <c r="C3" i="2" s="1"/>
  <c r="J5" i="4" s="1"/>
  <c r="O3" i="2" l="1" a="1"/>
  <c r="O3" i="2" s="1"/>
  <c r="Q3" i="3" s="1"/>
  <c r="AA3" i="2" a="1"/>
  <c r="AA3" i="2" s="1"/>
  <c r="AH5" i="4" s="1"/>
  <c r="G3" i="2" a="1"/>
  <c r="G3" i="2" s="1"/>
  <c r="I3" i="3" s="1"/>
  <c r="K3" i="2" a="1"/>
  <c r="K3" i="2" s="1"/>
  <c r="R5" i="4" s="1"/>
  <c r="X3" i="2" a="1"/>
  <c r="X3" i="2" s="1"/>
  <c r="Z3" i="3" s="1"/>
  <c r="U3" i="2" a="1"/>
  <c r="U3" i="2" s="1"/>
  <c r="AB5" i="4" s="1"/>
  <c r="S3" i="2" a="1"/>
  <c r="S3" i="2" s="1"/>
  <c r="Z5" i="4" s="1"/>
  <c r="Y3" i="2" a="1"/>
  <c r="Y3" i="2" s="1"/>
  <c r="AA3" i="3" s="1"/>
  <c r="J3" i="2" a="1"/>
  <c r="J3" i="2" s="1"/>
  <c r="Q5" i="4" s="1"/>
  <c r="C3" i="1"/>
  <c r="C26" i="1"/>
  <c r="C9" i="1"/>
  <c r="C24" i="1"/>
  <c r="C16" i="1"/>
  <c r="C8" i="1"/>
  <c r="C23" i="1"/>
  <c r="N3" i="2" a="1"/>
  <c r="N3" i="2" s="1"/>
  <c r="P3" i="3" s="1"/>
  <c r="C15" i="1"/>
  <c r="C7" i="1"/>
  <c r="C22" i="1"/>
  <c r="C14" i="1"/>
  <c r="C6" i="1"/>
  <c r="C21" i="1"/>
  <c r="C13" i="1"/>
  <c r="C5" i="1"/>
  <c r="C20" i="1"/>
  <c r="C12" i="1"/>
  <c r="C4" i="1"/>
  <c r="C19" i="1"/>
  <c r="V3" i="2" a="1"/>
  <c r="V3" i="2" s="1"/>
  <c r="AC5" i="4" s="1"/>
  <c r="C28" i="1"/>
  <c r="C11" i="1"/>
  <c r="C17" i="1"/>
  <c r="C18" i="1"/>
  <c r="C27" i="1"/>
  <c r="C10" i="1"/>
  <c r="C25" i="1"/>
  <c r="I3" i="2" a="1"/>
  <c r="I3" i="2" s="1"/>
  <c r="K3" i="3" s="1"/>
  <c r="W3" i="2" a="1"/>
  <c r="W3" i="2" s="1"/>
  <c r="Y3" i="3" s="1"/>
  <c r="G6" i="2"/>
  <c r="W6" i="2"/>
  <c r="Z3" i="2" a="1"/>
  <c r="Z3" i="2" s="1"/>
  <c r="AB3" i="3" s="1"/>
  <c r="N5" i="4"/>
  <c r="R6" i="2"/>
  <c r="Z6" i="2"/>
  <c r="Q3" i="2" a="1"/>
  <c r="Q3" i="2" s="1"/>
  <c r="S3" i="3" s="1"/>
  <c r="J6" i="2"/>
  <c r="F3" i="2" a="1"/>
  <c r="F3" i="2" s="1"/>
  <c r="H3" i="3" s="1"/>
  <c r="R3" i="2" a="1"/>
  <c r="R3" i="2" s="1"/>
  <c r="T3" i="3" s="1"/>
  <c r="O6" i="2"/>
  <c r="M3" i="3"/>
  <c r="P6" i="2"/>
  <c r="AC3" i="3"/>
  <c r="H3" i="2" a="1"/>
  <c r="H3" i="2" s="1"/>
  <c r="P3" i="2" a="1"/>
  <c r="P3" i="2" s="1"/>
  <c r="Q6" i="2"/>
  <c r="AB7" i="2"/>
  <c r="AF3" i="3"/>
  <c r="H6" i="2"/>
  <c r="X6" i="2"/>
  <c r="I6" i="2"/>
  <c r="Y6" i="2"/>
  <c r="F7" i="2"/>
  <c r="N7" i="2"/>
  <c r="V7" i="2"/>
  <c r="AD7" i="2"/>
  <c r="L3" i="2" a="1"/>
  <c r="L3" i="2" s="1"/>
  <c r="T3" i="2" a="1"/>
  <c r="T3" i="2" s="1"/>
  <c r="AB3" i="2" a="1"/>
  <c r="AB3" i="2" s="1"/>
  <c r="K6" i="2"/>
  <c r="S6" i="2"/>
  <c r="AA6" i="2"/>
  <c r="L6" i="2"/>
  <c r="T6" i="2"/>
  <c r="E3" i="2" a="1"/>
  <c r="E3" i="2" s="1"/>
  <c r="M3" i="2" a="1"/>
  <c r="M3" i="2" s="1"/>
  <c r="AC3" i="2" a="1"/>
  <c r="AC3" i="2" s="1"/>
  <c r="E6" i="2"/>
  <c r="M6" i="2"/>
  <c r="U6" i="2"/>
  <c r="AC6" i="2"/>
  <c r="AD6" i="2"/>
  <c r="V5" i="4" l="1"/>
  <c r="AE5" i="4"/>
  <c r="AG5" i="4"/>
  <c r="H37" i="3"/>
  <c r="H20" i="3"/>
  <c r="H22" i="3"/>
  <c r="H7" i="3"/>
  <c r="U3" i="3"/>
  <c r="M5" i="4"/>
  <c r="W3" i="3"/>
  <c r="L3" i="3"/>
  <c r="AF5" i="4"/>
  <c r="U5" i="4"/>
  <c r="P5" i="4"/>
  <c r="AD5" i="4"/>
  <c r="Y5" i="4"/>
  <c r="X3" i="3"/>
  <c r="X5" i="4"/>
  <c r="S5" i="4"/>
  <c r="N3" i="3"/>
  <c r="R3" i="3"/>
  <c r="W5" i="4"/>
  <c r="T5" i="4"/>
  <c r="O3" i="3"/>
  <c r="L5" i="4"/>
  <c r="G3" i="3"/>
  <c r="AA5" i="4"/>
  <c r="V3" i="3"/>
  <c r="AJ5" i="4"/>
  <c r="AE3" i="3"/>
  <c r="AI5" i="4"/>
  <c r="AD3" i="3"/>
  <c r="J3" i="3"/>
  <c r="O5" i="4"/>
  <c r="M21" i="3" l="1"/>
  <c r="T52" i="3"/>
  <c r="AA8" i="3"/>
  <c r="AC21" i="3"/>
  <c r="AF22" i="3"/>
  <c r="K5" i="3"/>
  <c r="K21" i="3"/>
  <c r="AB21" i="3"/>
  <c r="Z6" i="3"/>
  <c r="M5" i="3"/>
  <c r="S5" i="3"/>
  <c r="Y5" i="3"/>
  <c r="T6" i="3"/>
  <c r="H6" i="3"/>
  <c r="K23" i="3"/>
  <c r="Y21" i="3"/>
  <c r="AA20" i="3"/>
  <c r="AB20" i="3"/>
  <c r="M22" i="3"/>
  <c r="T20" i="3"/>
  <c r="Z36" i="3"/>
  <c r="AA37" i="3"/>
  <c r="K35" i="3"/>
  <c r="Y36" i="3"/>
  <c r="T35" i="3"/>
  <c r="AF36" i="3"/>
  <c r="Z51" i="3"/>
  <c r="S51" i="3"/>
  <c r="AC50" i="3"/>
  <c r="M50" i="3"/>
  <c r="H51" i="3"/>
  <c r="AB50" i="3"/>
  <c r="S23" i="3"/>
  <c r="S6" i="3"/>
  <c r="Z5" i="3"/>
  <c r="M8" i="3"/>
  <c r="S8" i="3"/>
  <c r="Y8" i="3"/>
  <c r="T5" i="3"/>
  <c r="H5" i="3"/>
  <c r="K20" i="3"/>
  <c r="Y20" i="3"/>
  <c r="AA23" i="3"/>
  <c r="AB23" i="3"/>
  <c r="M23" i="3"/>
  <c r="T22" i="3"/>
  <c r="Z35" i="3"/>
  <c r="AA35" i="3"/>
  <c r="K37" i="3"/>
  <c r="Y35" i="3"/>
  <c r="T38" i="3"/>
  <c r="AF35" i="3"/>
  <c r="Z50" i="3"/>
  <c r="S50" i="3"/>
  <c r="AC53" i="3"/>
  <c r="M53" i="3"/>
  <c r="H50" i="3"/>
  <c r="AB53" i="3"/>
  <c r="P7" i="3"/>
  <c r="S36" i="3"/>
  <c r="P5" i="3"/>
  <c r="Z7" i="3"/>
  <c r="AB7" i="3"/>
  <c r="K8" i="3"/>
  <c r="AA7" i="3"/>
  <c r="AC6" i="3"/>
  <c r="P8" i="3"/>
  <c r="AF8" i="3"/>
  <c r="S22" i="3"/>
  <c r="AC20" i="3"/>
  <c r="P23" i="3"/>
  <c r="H23" i="3"/>
  <c r="AF23" i="3"/>
  <c r="Z23" i="3"/>
  <c r="S38" i="3"/>
  <c r="P38" i="3"/>
  <c r="H38" i="3"/>
  <c r="AC36" i="3"/>
  <c r="M36" i="3"/>
  <c r="AB37" i="3"/>
  <c r="K53" i="3"/>
  <c r="Y53" i="3"/>
  <c r="AA53" i="3"/>
  <c r="P53" i="3"/>
  <c r="AF53" i="3"/>
  <c r="T53" i="3"/>
  <c r="K7" i="3"/>
  <c r="S21" i="3"/>
  <c r="P22" i="3"/>
  <c r="AC37" i="3"/>
  <c r="M37" i="3"/>
  <c r="AB35" i="3"/>
  <c r="K52" i="3"/>
  <c r="Y52" i="3"/>
  <c r="AA52" i="3"/>
  <c r="P52" i="3"/>
  <c r="AF52" i="3"/>
  <c r="I50" i="3"/>
  <c r="Q35" i="3"/>
  <c r="Q20" i="3"/>
  <c r="Q5" i="3"/>
  <c r="Q36" i="3"/>
  <c r="I51" i="3"/>
  <c r="I52" i="3"/>
  <c r="Q37" i="3"/>
  <c r="Q22" i="3"/>
  <c r="Q6" i="3"/>
  <c r="I6" i="3"/>
  <c r="I53" i="3"/>
  <c r="Q38" i="3"/>
  <c r="Q23" i="3"/>
  <c r="Q7" i="3"/>
  <c r="I36" i="3"/>
  <c r="I35" i="3"/>
  <c r="I20" i="3"/>
  <c r="I5" i="3"/>
  <c r="I21" i="3"/>
  <c r="Q51" i="3"/>
  <c r="Q52" i="3"/>
  <c r="I37" i="3"/>
  <c r="I22" i="3"/>
  <c r="I7" i="3"/>
  <c r="Q8" i="3"/>
  <c r="Q53" i="3"/>
  <c r="I38" i="3"/>
  <c r="I23" i="3"/>
  <c r="I8" i="3"/>
  <c r="Q21" i="3"/>
  <c r="AB5" i="3"/>
  <c r="K6" i="3"/>
  <c r="AA6" i="3"/>
  <c r="AC7" i="3"/>
  <c r="P6" i="3"/>
  <c r="AF6" i="3"/>
  <c r="S20" i="3"/>
  <c r="AC22" i="3"/>
  <c r="P21" i="3"/>
  <c r="H21" i="3"/>
  <c r="AF21" i="3"/>
  <c r="Z21" i="3"/>
  <c r="S35" i="3"/>
  <c r="P36" i="3"/>
  <c r="H36" i="3"/>
  <c r="AC35" i="3"/>
  <c r="M35" i="3"/>
  <c r="AB38" i="3"/>
  <c r="K51" i="3"/>
  <c r="Y51" i="3"/>
  <c r="AA51" i="3"/>
  <c r="P51" i="3"/>
  <c r="AF51" i="3"/>
  <c r="T51" i="3"/>
  <c r="AB8" i="3"/>
  <c r="AF5" i="3"/>
  <c r="AC23" i="3"/>
  <c r="AF20" i="3"/>
  <c r="Z20" i="3"/>
  <c r="S37" i="3"/>
  <c r="P35" i="3"/>
  <c r="H35" i="3"/>
  <c r="AC38" i="3"/>
  <c r="M38" i="3"/>
  <c r="AB36" i="3"/>
  <c r="K50" i="3"/>
  <c r="Y50" i="3"/>
  <c r="AA50" i="3"/>
  <c r="P50" i="3"/>
  <c r="AF50" i="3"/>
  <c r="T50" i="3"/>
  <c r="AB6" i="3"/>
  <c r="AF7" i="3"/>
  <c r="Z22" i="3"/>
  <c r="AC8" i="3"/>
  <c r="P20" i="3"/>
  <c r="Z8" i="3"/>
  <c r="M6" i="3"/>
  <c r="S7" i="3"/>
  <c r="Y7" i="3"/>
  <c r="T8" i="3"/>
  <c r="H8" i="3"/>
  <c r="K22" i="3"/>
  <c r="Y23" i="3"/>
  <c r="AA22" i="3"/>
  <c r="AB22" i="3"/>
  <c r="M20" i="3"/>
  <c r="T21" i="3"/>
  <c r="Z37" i="3"/>
  <c r="AA38" i="3"/>
  <c r="K38" i="3"/>
  <c r="Y38" i="3"/>
  <c r="T37" i="3"/>
  <c r="AF38" i="3"/>
  <c r="Z53" i="3"/>
  <c r="S53" i="3"/>
  <c r="AC52" i="3"/>
  <c r="M52" i="3"/>
  <c r="H53" i="3"/>
  <c r="AB52" i="3"/>
  <c r="AC5" i="3"/>
  <c r="P37" i="3"/>
  <c r="AA5" i="3"/>
  <c r="M7" i="3"/>
  <c r="Y6" i="3"/>
  <c r="T7" i="3"/>
  <c r="Y22" i="3"/>
  <c r="AA21" i="3"/>
  <c r="T23" i="3"/>
  <c r="Z38" i="3"/>
  <c r="AA36" i="3"/>
  <c r="K36" i="3"/>
  <c r="Y37" i="3"/>
  <c r="T36" i="3"/>
  <c r="AF37" i="3"/>
  <c r="Z52" i="3"/>
  <c r="S52" i="3"/>
  <c r="AC51" i="3"/>
  <c r="M51" i="3"/>
  <c r="H52" i="3"/>
  <c r="AB51" i="3"/>
  <c r="Q50" i="3"/>
  <c r="AE51" i="3"/>
  <c r="AE52" i="3"/>
  <c r="AE53" i="3"/>
  <c r="AE50" i="3"/>
  <c r="R50" i="3"/>
  <c r="R51" i="3"/>
  <c r="R52" i="3"/>
  <c r="R53" i="3"/>
  <c r="V52" i="3"/>
  <c r="V53" i="3"/>
  <c r="V50" i="3"/>
  <c r="V51" i="3"/>
  <c r="N52" i="3"/>
  <c r="N53" i="3"/>
  <c r="N50" i="3"/>
  <c r="N51" i="3"/>
  <c r="L50" i="3"/>
  <c r="L51" i="3"/>
  <c r="L52" i="3"/>
  <c r="L53" i="3"/>
  <c r="G51" i="3"/>
  <c r="G50" i="3"/>
  <c r="G52" i="3"/>
  <c r="G53" i="3"/>
  <c r="W51" i="3"/>
  <c r="W52" i="3"/>
  <c r="W53" i="3"/>
  <c r="W50" i="3"/>
  <c r="J50" i="3"/>
  <c r="J51" i="3"/>
  <c r="J53" i="3"/>
  <c r="J52" i="3"/>
  <c r="X50" i="3"/>
  <c r="X51" i="3"/>
  <c r="X52" i="3"/>
  <c r="X53" i="3"/>
  <c r="AD52" i="3"/>
  <c r="AD53" i="3"/>
  <c r="AD50" i="3"/>
  <c r="AD51" i="3"/>
  <c r="O51" i="3"/>
  <c r="O52" i="3"/>
  <c r="O53" i="3"/>
  <c r="O50" i="3"/>
  <c r="U53" i="3"/>
  <c r="U50" i="3"/>
  <c r="U51" i="3"/>
  <c r="U52" i="3"/>
  <c r="N37" i="3"/>
  <c r="N38" i="3"/>
  <c r="N35" i="3"/>
  <c r="N36" i="3"/>
  <c r="L38" i="3"/>
  <c r="L36" i="3"/>
  <c r="L35" i="3"/>
  <c r="L37" i="3"/>
  <c r="AE36" i="3"/>
  <c r="AE37" i="3"/>
  <c r="AE35" i="3"/>
  <c r="AE38" i="3"/>
  <c r="V37" i="3"/>
  <c r="V38" i="3"/>
  <c r="V36" i="3"/>
  <c r="V35" i="3"/>
  <c r="G36" i="3"/>
  <c r="G35" i="3"/>
  <c r="G37" i="3"/>
  <c r="G38" i="3"/>
  <c r="W36" i="3"/>
  <c r="W35" i="3"/>
  <c r="W37" i="3"/>
  <c r="W38" i="3"/>
  <c r="J35" i="3"/>
  <c r="J38" i="3"/>
  <c r="J36" i="3"/>
  <c r="J37" i="3"/>
  <c r="X35" i="3"/>
  <c r="X36" i="3"/>
  <c r="X37" i="3"/>
  <c r="X38" i="3"/>
  <c r="R35" i="3"/>
  <c r="R36" i="3"/>
  <c r="R37" i="3"/>
  <c r="R38" i="3"/>
  <c r="AD37" i="3"/>
  <c r="AD38" i="3"/>
  <c r="AD36" i="3"/>
  <c r="AD35" i="3"/>
  <c r="O36" i="3"/>
  <c r="O37" i="3"/>
  <c r="O38" i="3"/>
  <c r="O35" i="3"/>
  <c r="U38" i="3"/>
  <c r="U35" i="3"/>
  <c r="U37" i="3"/>
  <c r="U36" i="3"/>
  <c r="AE21" i="3"/>
  <c r="AE22" i="3"/>
  <c r="AE23" i="3"/>
  <c r="AE20" i="3"/>
  <c r="R20" i="3"/>
  <c r="R21" i="3"/>
  <c r="R22" i="3"/>
  <c r="R23" i="3"/>
  <c r="V22" i="3"/>
  <c r="V23" i="3"/>
  <c r="V21" i="3"/>
  <c r="V20" i="3"/>
  <c r="N22" i="3"/>
  <c r="N23" i="3"/>
  <c r="N20" i="3"/>
  <c r="N21" i="3"/>
  <c r="L23" i="3"/>
  <c r="L20" i="3"/>
  <c r="L21" i="3"/>
  <c r="L22" i="3"/>
  <c r="X20" i="3"/>
  <c r="X21" i="3"/>
  <c r="X22" i="3"/>
  <c r="X23" i="3"/>
  <c r="G20" i="3"/>
  <c r="G22" i="3"/>
  <c r="G21" i="3"/>
  <c r="G23" i="3"/>
  <c r="W21" i="3"/>
  <c r="W22" i="3"/>
  <c r="W23" i="3"/>
  <c r="W20" i="3"/>
  <c r="J20" i="3"/>
  <c r="J21" i="3"/>
  <c r="J22" i="3"/>
  <c r="J23" i="3"/>
  <c r="AD22" i="3"/>
  <c r="AD20" i="3"/>
  <c r="AD23" i="3"/>
  <c r="AD21" i="3"/>
  <c r="O21" i="3"/>
  <c r="O20" i="3"/>
  <c r="O22" i="3"/>
  <c r="O23" i="3"/>
  <c r="U23" i="3"/>
  <c r="U22" i="3"/>
  <c r="U20" i="3"/>
  <c r="U21" i="3"/>
  <c r="R7" i="3"/>
  <c r="R5" i="3"/>
  <c r="R6" i="3"/>
  <c r="R8" i="3"/>
  <c r="AE6" i="3"/>
  <c r="AE7" i="3"/>
  <c r="AE8" i="3"/>
  <c r="AE5" i="3"/>
  <c r="V7" i="3"/>
  <c r="V8" i="3"/>
  <c r="V5" i="3"/>
  <c r="V6" i="3"/>
  <c r="N7" i="3"/>
  <c r="N6" i="3"/>
  <c r="N8" i="3"/>
  <c r="N5" i="3"/>
  <c r="L8" i="3"/>
  <c r="L5" i="3"/>
  <c r="L6" i="3"/>
  <c r="L7" i="3"/>
  <c r="G4" i="3"/>
  <c r="G8" i="3"/>
  <c r="G9" i="3"/>
  <c r="G5" i="3"/>
  <c r="G7" i="3"/>
  <c r="G10" i="3"/>
  <c r="G6" i="3"/>
  <c r="W6" i="3"/>
  <c r="W7" i="3"/>
  <c r="W8" i="3"/>
  <c r="W5" i="3"/>
  <c r="J7" i="3"/>
  <c r="J5" i="3"/>
  <c r="J6" i="3"/>
  <c r="J8" i="3"/>
  <c r="X5" i="3"/>
  <c r="X6" i="3"/>
  <c r="X7" i="3"/>
  <c r="X8" i="3"/>
  <c r="AD7" i="3"/>
  <c r="AD6" i="3"/>
  <c r="AD8" i="3"/>
  <c r="AD5" i="3"/>
  <c r="O6" i="3"/>
  <c r="O5" i="3"/>
  <c r="O7" i="3"/>
  <c r="O8" i="3"/>
  <c r="U8" i="3"/>
  <c r="U7" i="3"/>
  <c r="U5" i="3"/>
  <c r="U6" i="3"/>
  <c r="N118" i="3"/>
  <c r="N105" i="3"/>
  <c r="N108" i="3"/>
  <c r="N82" i="3"/>
  <c r="N88" i="3"/>
  <c r="N89" i="3"/>
  <c r="N69" i="3"/>
  <c r="N61" i="3"/>
  <c r="N59" i="3"/>
  <c r="N14" i="3"/>
  <c r="N63" i="3"/>
  <c r="N31" i="3"/>
  <c r="N28" i="3"/>
  <c r="N106" i="3"/>
  <c r="N93" i="3"/>
  <c r="N117" i="3"/>
  <c r="N70" i="3"/>
  <c r="N92" i="3"/>
  <c r="N79" i="3"/>
  <c r="N58" i="3"/>
  <c r="N48" i="3"/>
  <c r="N46" i="3"/>
  <c r="N29" i="3"/>
  <c r="N30" i="3"/>
  <c r="N19" i="3"/>
  <c r="N99" i="3"/>
  <c r="N115" i="3"/>
  <c r="N91" i="3"/>
  <c r="N67" i="3"/>
  <c r="N73" i="3"/>
  <c r="N49" i="3"/>
  <c r="N39" i="3"/>
  <c r="N16" i="3"/>
  <c r="N4" i="3"/>
  <c r="N114" i="3"/>
  <c r="N113" i="3"/>
  <c r="N109" i="3"/>
  <c r="N84" i="3"/>
  <c r="N75" i="3"/>
  <c r="N72" i="3"/>
  <c r="N55" i="3"/>
  <c r="N25" i="3"/>
  <c r="N12" i="3"/>
  <c r="N33" i="3"/>
  <c r="N110" i="3"/>
  <c r="N100" i="3"/>
  <c r="N86" i="3"/>
  <c r="N80" i="3"/>
  <c r="N68" i="3"/>
  <c r="N65" i="3"/>
  <c r="N47" i="3"/>
  <c r="N17" i="3"/>
  <c r="N45" i="3"/>
  <c r="N10" i="3"/>
  <c r="N102" i="3"/>
  <c r="N107" i="3"/>
  <c r="N78" i="3"/>
  <c r="N87" i="3"/>
  <c r="N95" i="3"/>
  <c r="N57" i="3"/>
  <c r="N43" i="3"/>
  <c r="N13" i="3"/>
  <c r="N42" i="3"/>
  <c r="N98" i="3"/>
  <c r="N101" i="3"/>
  <c r="N74" i="3"/>
  <c r="N77" i="3"/>
  <c r="N85" i="3"/>
  <c r="N60" i="3"/>
  <c r="N27" i="3"/>
  <c r="N40" i="3"/>
  <c r="N32" i="3"/>
  <c r="N94" i="3"/>
  <c r="N116" i="3"/>
  <c r="N97" i="3"/>
  <c r="N83" i="3"/>
  <c r="N66" i="3"/>
  <c r="N44" i="3"/>
  <c r="N26" i="3"/>
  <c r="N54" i="3"/>
  <c r="N15" i="3"/>
  <c r="N111" i="3"/>
  <c r="N103" i="3"/>
  <c r="N90" i="3"/>
  <c r="N76" i="3"/>
  <c r="N62" i="3"/>
  <c r="N64" i="3"/>
  <c r="N18" i="3"/>
  <c r="N41" i="3"/>
  <c r="N11" i="3"/>
  <c r="N34" i="3"/>
  <c r="N24" i="3"/>
  <c r="N112" i="3"/>
  <c r="N9" i="3"/>
  <c r="N104" i="3"/>
  <c r="N96" i="3"/>
  <c r="N71" i="3"/>
  <c r="N81" i="3"/>
  <c r="N56" i="3"/>
  <c r="G106" i="3"/>
  <c r="G115" i="3"/>
  <c r="G118" i="3"/>
  <c r="G98" i="3"/>
  <c r="G84" i="3"/>
  <c r="G71" i="3"/>
  <c r="G73" i="3"/>
  <c r="G57" i="3"/>
  <c r="G66" i="3"/>
  <c r="G40" i="3"/>
  <c r="G15" i="3"/>
  <c r="G17" i="3"/>
  <c r="G14" i="3"/>
  <c r="G107" i="3"/>
  <c r="G109" i="3"/>
  <c r="G112" i="3"/>
  <c r="G90" i="3"/>
  <c r="G80" i="3"/>
  <c r="G117" i="3"/>
  <c r="G69" i="3"/>
  <c r="G49" i="3"/>
  <c r="G58" i="3"/>
  <c r="G44" i="3"/>
  <c r="G11" i="3"/>
  <c r="G25" i="3"/>
  <c r="G101" i="3"/>
  <c r="G102" i="3"/>
  <c r="G99" i="3"/>
  <c r="G89" i="3"/>
  <c r="G76" i="3"/>
  <c r="G91" i="3"/>
  <c r="G72" i="3"/>
  <c r="G45" i="3"/>
  <c r="G54" i="3"/>
  <c r="G30" i="3"/>
  <c r="G46" i="3"/>
  <c r="G34" i="3"/>
  <c r="G94" i="3"/>
  <c r="G96" i="3"/>
  <c r="G104" i="3"/>
  <c r="G85" i="3"/>
  <c r="G100" i="3"/>
  <c r="G68" i="3"/>
  <c r="G70" i="3"/>
  <c r="G41" i="3"/>
  <c r="G64" i="3"/>
  <c r="G31" i="3"/>
  <c r="G27" i="3"/>
  <c r="G16" i="3"/>
  <c r="G92" i="3"/>
  <c r="G116" i="3"/>
  <c r="G86" i="3"/>
  <c r="G81" i="3"/>
  <c r="G87" i="3"/>
  <c r="G67" i="3"/>
  <c r="G110" i="3"/>
  <c r="G33" i="3"/>
  <c r="G56" i="3"/>
  <c r="G42" i="3"/>
  <c r="G18" i="3"/>
  <c r="G24" i="3"/>
  <c r="G114" i="3"/>
  <c r="G103" i="3"/>
  <c r="G82" i="3"/>
  <c r="G77" i="3"/>
  <c r="G83" i="3"/>
  <c r="G63" i="3"/>
  <c r="G93" i="3"/>
  <c r="G29" i="3"/>
  <c r="G39" i="3"/>
  <c r="G32" i="3"/>
  <c r="G26" i="3"/>
  <c r="G108" i="3"/>
  <c r="G111" i="3"/>
  <c r="G78" i="3"/>
  <c r="G97" i="3"/>
  <c r="G79" i="3"/>
  <c r="G59" i="3"/>
  <c r="G65" i="3"/>
  <c r="G60" i="3"/>
  <c r="G62" i="3"/>
  <c r="G43" i="3"/>
  <c r="G13" i="3"/>
  <c r="G12" i="3"/>
  <c r="G95" i="3"/>
  <c r="G48" i="3"/>
  <c r="G105" i="3"/>
  <c r="G19" i="3"/>
  <c r="G74" i="3"/>
  <c r="G88" i="3"/>
  <c r="G28" i="3"/>
  <c r="G75" i="3"/>
  <c r="G55" i="3"/>
  <c r="G61" i="3"/>
  <c r="G113" i="3"/>
  <c r="G47" i="3"/>
  <c r="I96" i="3"/>
  <c r="I117" i="3"/>
  <c r="I90" i="3"/>
  <c r="I84" i="3"/>
  <c r="I101" i="3"/>
  <c r="I67" i="3"/>
  <c r="I92" i="3"/>
  <c r="I48" i="3"/>
  <c r="I59" i="3"/>
  <c r="I33" i="3"/>
  <c r="I13" i="3"/>
  <c r="I12" i="3"/>
  <c r="AA109" i="3"/>
  <c r="AA104" i="3"/>
  <c r="AA88" i="3"/>
  <c r="AA83" i="3"/>
  <c r="AA85" i="3"/>
  <c r="AA65" i="3"/>
  <c r="AA55" i="3"/>
  <c r="AA31" i="3"/>
  <c r="AA62" i="3"/>
  <c r="AA32" i="3"/>
  <c r="AA29" i="3"/>
  <c r="AA19" i="3"/>
  <c r="L103" i="3"/>
  <c r="L118" i="3"/>
  <c r="L109" i="3"/>
  <c r="L101" i="3"/>
  <c r="L74" i="3"/>
  <c r="L78" i="3"/>
  <c r="L97" i="3"/>
  <c r="L45" i="3"/>
  <c r="L32" i="3"/>
  <c r="L18" i="3"/>
  <c r="L54" i="3"/>
  <c r="L12" i="3"/>
  <c r="U116" i="3"/>
  <c r="U111" i="3"/>
  <c r="U102" i="3"/>
  <c r="U79" i="3"/>
  <c r="U78" i="3"/>
  <c r="U90" i="3"/>
  <c r="U56" i="3"/>
  <c r="U58" i="3"/>
  <c r="I91" i="3"/>
  <c r="I111" i="3"/>
  <c r="I89" i="3"/>
  <c r="I80" i="3"/>
  <c r="I94" i="3"/>
  <c r="I74" i="3"/>
  <c r="I70" i="3"/>
  <c r="I44" i="3"/>
  <c r="I55" i="3"/>
  <c r="I27" i="3"/>
  <c r="I45" i="3"/>
  <c r="I4" i="3"/>
  <c r="AA103" i="3"/>
  <c r="AA112" i="3"/>
  <c r="AA84" i="3"/>
  <c r="AA79" i="3"/>
  <c r="AA81" i="3"/>
  <c r="AA61" i="3"/>
  <c r="AA94" i="3"/>
  <c r="AA27" i="3"/>
  <c r="AA54" i="3"/>
  <c r="AA33" i="3"/>
  <c r="AA14" i="3"/>
  <c r="AA24" i="3"/>
  <c r="L99" i="3"/>
  <c r="L105" i="3"/>
  <c r="L92" i="3"/>
  <c r="L100" i="3"/>
  <c r="L73" i="3"/>
  <c r="L76" i="3"/>
  <c r="L86" i="3"/>
  <c r="L61" i="3"/>
  <c r="L19" i="3"/>
  <c r="L14" i="3"/>
  <c r="I116" i="3"/>
  <c r="I106" i="3"/>
  <c r="I85" i="3"/>
  <c r="I76" i="3"/>
  <c r="I99" i="3"/>
  <c r="I72" i="3"/>
  <c r="I95" i="3"/>
  <c r="I40" i="3"/>
  <c r="I30" i="3"/>
  <c r="I34" i="3"/>
  <c r="I17" i="3"/>
  <c r="I15" i="3"/>
  <c r="AA118" i="3"/>
  <c r="AA96" i="3"/>
  <c r="AA106" i="3"/>
  <c r="AA80" i="3"/>
  <c r="AA75" i="3"/>
  <c r="AA77" i="3"/>
  <c r="AA57" i="3"/>
  <c r="AA92" i="3"/>
  <c r="AA66" i="3"/>
  <c r="AA40" i="3"/>
  <c r="AA60" i="3"/>
  <c r="AA18" i="3"/>
  <c r="AA10" i="3"/>
  <c r="L95" i="3"/>
  <c r="L112" i="3"/>
  <c r="L87" i="3"/>
  <c r="L89" i="3"/>
  <c r="L70" i="3"/>
  <c r="L84" i="3"/>
  <c r="L69" i="3"/>
  <c r="L64" i="3"/>
  <c r="L15" i="3"/>
  <c r="L46" i="3"/>
  <c r="I109" i="3"/>
  <c r="I100" i="3"/>
  <c r="I81" i="3"/>
  <c r="I87" i="3"/>
  <c r="I93" i="3"/>
  <c r="I69" i="3"/>
  <c r="I71" i="3"/>
  <c r="I32" i="3"/>
  <c r="I57" i="3"/>
  <c r="I26" i="3"/>
  <c r="I29" i="3"/>
  <c r="I9" i="3"/>
  <c r="AA114" i="3"/>
  <c r="AA116" i="3"/>
  <c r="AA113" i="3"/>
  <c r="AA76" i="3"/>
  <c r="AA86" i="3"/>
  <c r="AA89" i="3"/>
  <c r="AA49" i="3"/>
  <c r="AA73" i="3"/>
  <c r="AA58" i="3"/>
  <c r="AA30" i="3"/>
  <c r="AA34" i="3"/>
  <c r="AA11" i="3"/>
  <c r="AA4" i="3"/>
  <c r="L116" i="3"/>
  <c r="L106" i="3"/>
  <c r="L83" i="3"/>
  <c r="L85" i="3"/>
  <c r="L82" i="3"/>
  <c r="L67" i="3"/>
  <c r="L66" i="3"/>
  <c r="L56" i="3"/>
  <c r="L33" i="3"/>
  <c r="L39" i="3"/>
  <c r="L60" i="3"/>
  <c r="L9" i="3"/>
  <c r="U117" i="3"/>
  <c r="U106" i="3"/>
  <c r="U96" i="3"/>
  <c r="U101" i="3"/>
  <c r="U81" i="3"/>
  <c r="U80" i="3"/>
  <c r="U97" i="3"/>
  <c r="U55" i="3"/>
  <c r="U63" i="3"/>
  <c r="U45" i="3"/>
  <c r="U12" i="3"/>
  <c r="U31" i="3"/>
  <c r="I114" i="3"/>
  <c r="I103" i="3"/>
  <c r="I113" i="3"/>
  <c r="I77" i="3"/>
  <c r="I83" i="3"/>
  <c r="I86" i="3"/>
  <c r="I66" i="3"/>
  <c r="I64" i="3"/>
  <c r="I28" i="3"/>
  <c r="I41" i="3"/>
  <c r="I18" i="3"/>
  <c r="I25" i="3"/>
  <c r="I19" i="3"/>
  <c r="AA115" i="3"/>
  <c r="AA110" i="3"/>
  <c r="AA107" i="3"/>
  <c r="AA72" i="3"/>
  <c r="AA82" i="3"/>
  <c r="AA71" i="3"/>
  <c r="AA101" i="3"/>
  <c r="AA67" i="3"/>
  <c r="AA45" i="3"/>
  <c r="AA46" i="3"/>
  <c r="AA25" i="3"/>
  <c r="AA26" i="3"/>
  <c r="AA15" i="3"/>
  <c r="L110" i="3"/>
  <c r="L93" i="3"/>
  <c r="L79" i="3"/>
  <c r="L81" i="3"/>
  <c r="L72" i="3"/>
  <c r="L63" i="3"/>
  <c r="L62" i="3"/>
  <c r="L48" i="3"/>
  <c r="L43" i="3"/>
  <c r="L29" i="3"/>
  <c r="L44" i="3"/>
  <c r="L31" i="3"/>
  <c r="U104" i="3"/>
  <c r="U99" i="3"/>
  <c r="U95" i="3"/>
  <c r="U100" i="3"/>
  <c r="U77" i="3"/>
  <c r="U76" i="3"/>
  <c r="U91" i="3"/>
  <c r="I108" i="3"/>
  <c r="I110" i="3"/>
  <c r="I107" i="3"/>
  <c r="I73" i="3"/>
  <c r="I79" i="3"/>
  <c r="I82" i="3"/>
  <c r="I62" i="3"/>
  <c r="I60" i="3"/>
  <c r="I63" i="3"/>
  <c r="I31" i="3"/>
  <c r="I14" i="3"/>
  <c r="I16" i="3"/>
  <c r="I47" i="3"/>
  <c r="AA108" i="3"/>
  <c r="AA97" i="3"/>
  <c r="AA100" i="3"/>
  <c r="AA93" i="3"/>
  <c r="AA78" i="3"/>
  <c r="AA105" i="3"/>
  <c r="AA70" i="3"/>
  <c r="AA47" i="3"/>
  <c r="AA64" i="3"/>
  <c r="AA41" i="3"/>
  <c r="AA17" i="3"/>
  <c r="AA12" i="3"/>
  <c r="L115" i="3"/>
  <c r="L117" i="3"/>
  <c r="L113" i="3"/>
  <c r="L75" i="3"/>
  <c r="L77" i="3"/>
  <c r="L96" i="3"/>
  <c r="L59" i="3"/>
  <c r="L58" i="3"/>
  <c r="L49" i="3"/>
  <c r="L34" i="3"/>
  <c r="L25" i="3"/>
  <c r="L41" i="3"/>
  <c r="L11" i="3"/>
  <c r="U98" i="3"/>
  <c r="U93" i="3"/>
  <c r="U92" i="3"/>
  <c r="U114" i="3"/>
  <c r="U73" i="3"/>
  <c r="I115" i="3"/>
  <c r="I104" i="3"/>
  <c r="I118" i="3"/>
  <c r="I112" i="3"/>
  <c r="I75" i="3"/>
  <c r="I78" i="3"/>
  <c r="I58" i="3"/>
  <c r="I56" i="3"/>
  <c r="I46" i="3"/>
  <c r="I42" i="3"/>
  <c r="I39" i="3"/>
  <c r="I10" i="3"/>
  <c r="I11" i="3"/>
  <c r="AA102" i="3"/>
  <c r="AA117" i="3"/>
  <c r="AA99" i="3"/>
  <c r="AA91" i="3"/>
  <c r="AA74" i="3"/>
  <c r="AA68" i="3"/>
  <c r="AA63" i="3"/>
  <c r="AA43" i="3"/>
  <c r="AA56" i="3"/>
  <c r="AA42" i="3"/>
  <c r="AA13" i="3"/>
  <c r="AA9" i="3"/>
  <c r="L111" i="3"/>
  <c r="L104" i="3"/>
  <c r="L108" i="3"/>
  <c r="L71" i="3"/>
  <c r="L90" i="3"/>
  <c r="L88" i="3"/>
  <c r="L80" i="3"/>
  <c r="L65" i="3"/>
  <c r="L55" i="3"/>
  <c r="L27" i="3"/>
  <c r="L17" i="3"/>
  <c r="L24" i="3"/>
  <c r="L4" i="3"/>
  <c r="U89" i="3"/>
  <c r="U113" i="3"/>
  <c r="U87" i="3"/>
  <c r="U86" i="3"/>
  <c r="U94" i="3"/>
  <c r="U64" i="3"/>
  <c r="U66" i="3"/>
  <c r="U34" i="3"/>
  <c r="U49" i="3"/>
  <c r="U39" i="3"/>
  <c r="U19" i="3"/>
  <c r="U26" i="3"/>
  <c r="I105" i="3"/>
  <c r="AA87" i="3"/>
  <c r="AA16" i="3"/>
  <c r="L57" i="3"/>
  <c r="L10" i="3"/>
  <c r="U115" i="3"/>
  <c r="U107" i="3"/>
  <c r="U62" i="3"/>
  <c r="U48" i="3"/>
  <c r="U28" i="3"/>
  <c r="U9" i="3"/>
  <c r="U25" i="3"/>
  <c r="Q95" i="3"/>
  <c r="Q110" i="3"/>
  <c r="Q97" i="3"/>
  <c r="Q90" i="3"/>
  <c r="Q83" i="3"/>
  <c r="Q67" i="3"/>
  <c r="Q111" i="3"/>
  <c r="Q40" i="3"/>
  <c r="Q63" i="3"/>
  <c r="Q45" i="3"/>
  <c r="Q43" i="3"/>
  <c r="Q19" i="3"/>
  <c r="Z108" i="3"/>
  <c r="Z101" i="3"/>
  <c r="Z99" i="3"/>
  <c r="Z80" i="3"/>
  <c r="Z86" i="3"/>
  <c r="Z85" i="3"/>
  <c r="Z60" i="3"/>
  <c r="Z54" i="3"/>
  <c r="Z48" i="3"/>
  <c r="I68" i="3"/>
  <c r="AA95" i="3"/>
  <c r="L107" i="3"/>
  <c r="L47" i="3"/>
  <c r="L28" i="3"/>
  <c r="U109" i="3"/>
  <c r="U88" i="3"/>
  <c r="U54" i="3"/>
  <c r="U47" i="3"/>
  <c r="U29" i="3"/>
  <c r="U44" i="3"/>
  <c r="Q91" i="3"/>
  <c r="Q104" i="3"/>
  <c r="Q89" i="3"/>
  <c r="Q117" i="3"/>
  <c r="Q79" i="3"/>
  <c r="I54" i="3"/>
  <c r="AA69" i="3"/>
  <c r="L98" i="3"/>
  <c r="L26" i="3"/>
  <c r="U110" i="3"/>
  <c r="U83" i="3"/>
  <c r="U84" i="3"/>
  <c r="U69" i="3"/>
  <c r="U61" i="3"/>
  <c r="U40" i="3"/>
  <c r="U14" i="3"/>
  <c r="Q115" i="3"/>
  <c r="Q118" i="3"/>
  <c r="Q85" i="3"/>
  <c r="Q88" i="3"/>
  <c r="Q75" i="3"/>
  <c r="Q66" i="3"/>
  <c r="Q74" i="3"/>
  <c r="Q28" i="3"/>
  <c r="Q49" i="3"/>
  <c r="Q33" i="3"/>
  <c r="Q39" i="3"/>
  <c r="Q9" i="3"/>
  <c r="Z100" i="3"/>
  <c r="Z115" i="3"/>
  <c r="Z89" i="3"/>
  <c r="Z72" i="3"/>
  <c r="Z78" i="3"/>
  <c r="Z69" i="3"/>
  <c r="Z77" i="3"/>
  <c r="Z46" i="3"/>
  <c r="Z24" i="3"/>
  <c r="Z19" i="3"/>
  <c r="Z14" i="3"/>
  <c r="Z11" i="3"/>
  <c r="S108" i="3"/>
  <c r="S97" i="3"/>
  <c r="S107" i="3"/>
  <c r="I49" i="3"/>
  <c r="AA59" i="3"/>
  <c r="L102" i="3"/>
  <c r="L13" i="3"/>
  <c r="U103" i="3"/>
  <c r="U75" i="3"/>
  <c r="U70" i="3"/>
  <c r="U46" i="3"/>
  <c r="U32" i="3"/>
  <c r="U24" i="3"/>
  <c r="U18" i="3"/>
  <c r="Q113" i="3"/>
  <c r="Q102" i="3"/>
  <c r="Q112" i="3"/>
  <c r="Q81" i="3"/>
  <c r="Q84" i="3"/>
  <c r="Q98" i="3"/>
  <c r="Q62" i="3"/>
  <c r="Q64" i="3"/>
  <c r="Q59" i="3"/>
  <c r="Q30" i="3"/>
  <c r="Q27" i="3"/>
  <c r="Q16" i="3"/>
  <c r="Q17" i="3"/>
  <c r="Z96" i="3"/>
  <c r="Z102" i="3"/>
  <c r="Z117" i="3"/>
  <c r="Z68" i="3"/>
  <c r="Z73" i="3"/>
  <c r="I102" i="3"/>
  <c r="I61" i="3"/>
  <c r="AA39" i="3"/>
  <c r="L94" i="3"/>
  <c r="L40" i="3"/>
  <c r="U118" i="3"/>
  <c r="U71" i="3"/>
  <c r="U60" i="3"/>
  <c r="U42" i="3"/>
  <c r="U59" i="3"/>
  <c r="U16" i="3"/>
  <c r="U4" i="3"/>
  <c r="Q107" i="3"/>
  <c r="Q96" i="3"/>
  <c r="I97" i="3"/>
  <c r="I43" i="3"/>
  <c r="AA90" i="3"/>
  <c r="AA48" i="3"/>
  <c r="L91" i="3"/>
  <c r="L30" i="3"/>
  <c r="U105" i="3"/>
  <c r="U82" i="3"/>
  <c r="U72" i="3"/>
  <c r="U30" i="3"/>
  <c r="U33" i="3"/>
  <c r="U41" i="3"/>
  <c r="U13" i="3"/>
  <c r="Q114" i="3"/>
  <c r="Q116" i="3"/>
  <c r="Q99" i="3"/>
  <c r="Q73" i="3"/>
  <c r="Q76" i="3"/>
  <c r="Q82" i="3"/>
  <c r="Q54" i="3"/>
  <c r="Q56" i="3"/>
  <c r="Q46" i="3"/>
  <c r="Q31" i="3"/>
  <c r="Q18" i="3"/>
  <c r="Q24" i="3"/>
  <c r="Q4" i="3"/>
  <c r="Z113" i="3"/>
  <c r="Z103" i="3"/>
  <c r="Z90" i="3"/>
  <c r="Z97" i="3"/>
  <c r="Z79" i="3"/>
  <c r="Z87" i="3"/>
  <c r="Z63" i="3"/>
  <c r="Z55" i="3"/>
  <c r="Z40" i="3"/>
  <c r="Z65" i="3"/>
  <c r="Z57" i="3"/>
  <c r="Z9" i="3"/>
  <c r="S103" i="3"/>
  <c r="S104" i="3"/>
  <c r="S101" i="3"/>
  <c r="S95" i="3"/>
  <c r="S86" i="3"/>
  <c r="S94" i="3"/>
  <c r="S93" i="3"/>
  <c r="S43" i="3"/>
  <c r="S48" i="3"/>
  <c r="S56" i="3"/>
  <c r="S29" i="3"/>
  <c r="S40" i="3"/>
  <c r="T111" i="3"/>
  <c r="T97" i="3"/>
  <c r="T114" i="3"/>
  <c r="I98" i="3"/>
  <c r="I65" i="3"/>
  <c r="AA111" i="3"/>
  <c r="AA44" i="3"/>
  <c r="L114" i="3"/>
  <c r="L16" i="3"/>
  <c r="U112" i="3"/>
  <c r="U74" i="3"/>
  <c r="U67" i="3"/>
  <c r="U65" i="3"/>
  <c r="U27" i="3"/>
  <c r="U15" i="3"/>
  <c r="U17" i="3"/>
  <c r="Q108" i="3"/>
  <c r="Q109" i="3"/>
  <c r="Q106" i="3"/>
  <c r="Q94" i="3"/>
  <c r="Q92" i="3"/>
  <c r="Q78" i="3"/>
  <c r="Q69" i="3"/>
  <c r="Q48" i="3"/>
  <c r="Q65" i="3"/>
  <c r="Q61" i="3"/>
  <c r="Q14" i="3"/>
  <c r="Q11" i="3"/>
  <c r="Z116" i="3"/>
  <c r="Z107" i="3"/>
  <c r="Z110" i="3"/>
  <c r="Z88" i="3"/>
  <c r="Z94" i="3"/>
  <c r="Z74" i="3"/>
  <c r="Z70" i="3"/>
  <c r="Z59" i="3"/>
  <c r="Z61" i="3"/>
  <c r="Z30" i="3"/>
  <c r="Z44" i="3"/>
  <c r="Z34" i="3"/>
  <c r="Z10" i="3"/>
  <c r="AA28" i="3"/>
  <c r="U10" i="3"/>
  <c r="Q87" i="3"/>
  <c r="Q44" i="3"/>
  <c r="Q26" i="3"/>
  <c r="Z104" i="3"/>
  <c r="Z84" i="3"/>
  <c r="Z81" i="3"/>
  <c r="Z66" i="3"/>
  <c r="Z31" i="3"/>
  <c r="Z25" i="3"/>
  <c r="S102" i="3"/>
  <c r="S98" i="3"/>
  <c r="S84" i="3"/>
  <c r="S87" i="3"/>
  <c r="S85" i="3"/>
  <c r="S57" i="3"/>
  <c r="S47" i="3"/>
  <c r="S66" i="3"/>
  <c r="S33" i="3"/>
  <c r="L68" i="3"/>
  <c r="U11" i="3"/>
  <c r="Q101" i="3"/>
  <c r="Q86" i="3"/>
  <c r="Q32" i="3"/>
  <c r="Q10" i="3"/>
  <c r="Z118" i="3"/>
  <c r="Z76" i="3"/>
  <c r="Z91" i="3"/>
  <c r="Z58" i="3"/>
  <c r="Z15" i="3"/>
  <c r="Z17" i="3"/>
  <c r="S109" i="3"/>
  <c r="S118" i="3"/>
  <c r="S80" i="3"/>
  <c r="S83" i="3"/>
  <c r="S81" i="3"/>
  <c r="S49" i="3"/>
  <c r="S39" i="3"/>
  <c r="S58" i="3"/>
  <c r="S34" i="3"/>
  <c r="S14" i="3"/>
  <c r="S16" i="3"/>
  <c r="T116" i="3"/>
  <c r="T106" i="3"/>
  <c r="T79" i="3"/>
  <c r="T81" i="3"/>
  <c r="T78" i="3"/>
  <c r="T86" i="3"/>
  <c r="T61" i="3"/>
  <c r="T47" i="3"/>
  <c r="T56" i="3"/>
  <c r="T28" i="3"/>
  <c r="T30" i="3"/>
  <c r="T4" i="3"/>
  <c r="AC97" i="3"/>
  <c r="AC112" i="3"/>
  <c r="AC91" i="3"/>
  <c r="AC82" i="3"/>
  <c r="AC73" i="3"/>
  <c r="AC90" i="3"/>
  <c r="AC67" i="3"/>
  <c r="AC34" i="3"/>
  <c r="AC57" i="3"/>
  <c r="AC43" i="3"/>
  <c r="AC18" i="3"/>
  <c r="AC10" i="3"/>
  <c r="L42" i="3"/>
  <c r="Q103" i="3"/>
  <c r="Q71" i="3"/>
  <c r="Q55" i="3"/>
  <c r="Q34" i="3"/>
  <c r="Z114" i="3"/>
  <c r="Z111" i="3"/>
  <c r="Z64" i="3"/>
  <c r="Z45" i="3"/>
  <c r="Z42" i="3"/>
  <c r="Z13" i="3"/>
  <c r="S96" i="3"/>
  <c r="S105" i="3"/>
  <c r="S76" i="3"/>
  <c r="S79" i="3"/>
  <c r="S77" i="3"/>
  <c r="S73" i="3"/>
  <c r="S31" i="3"/>
  <c r="S41" i="3"/>
  <c r="S28" i="3"/>
  <c r="S10" i="3"/>
  <c r="S11" i="3"/>
  <c r="T110" i="3"/>
  <c r="T101" i="3"/>
  <c r="T75" i="3"/>
  <c r="T77" i="3"/>
  <c r="T70" i="3"/>
  <c r="T63" i="3"/>
  <c r="T49" i="3"/>
  <c r="T64" i="3"/>
  <c r="T46" i="3"/>
  <c r="T25" i="3"/>
  <c r="T24" i="3"/>
  <c r="T11" i="3"/>
  <c r="AC89" i="3"/>
  <c r="AC106" i="3"/>
  <c r="AC87" i="3"/>
  <c r="AC78" i="3"/>
  <c r="AC88" i="3"/>
  <c r="AC70" i="3"/>
  <c r="AC66" i="3"/>
  <c r="AC30" i="3"/>
  <c r="AC45" i="3"/>
  <c r="AC39" i="3"/>
  <c r="AC41" i="3"/>
  <c r="AC15" i="3"/>
  <c r="W105" i="3"/>
  <c r="W100" i="3"/>
  <c r="W117" i="3"/>
  <c r="W70" i="3"/>
  <c r="W84" i="3"/>
  <c r="W83" i="3"/>
  <c r="U108" i="3"/>
  <c r="Q105" i="3"/>
  <c r="Q68" i="3"/>
  <c r="Q57" i="3"/>
  <c r="Q12" i="3"/>
  <c r="Z95" i="3"/>
  <c r="Z92" i="3"/>
  <c r="Z56" i="3"/>
  <c r="Z29" i="3"/>
  <c r="Z32" i="3"/>
  <c r="Z28" i="3"/>
  <c r="S90" i="3"/>
  <c r="S113" i="3"/>
  <c r="S72" i="3"/>
  <c r="S75" i="3"/>
  <c r="S68" i="3"/>
  <c r="S71" i="3"/>
  <c r="S27" i="3"/>
  <c r="S64" i="3"/>
  <c r="S25" i="3"/>
  <c r="S9" i="3"/>
  <c r="T115" i="3"/>
  <c r="T117" i="3"/>
  <c r="T108" i="3"/>
  <c r="T71" i="3"/>
  <c r="T94" i="3"/>
  <c r="T84" i="3"/>
  <c r="T59" i="3"/>
  <c r="T45" i="3"/>
  <c r="T44" i="3"/>
  <c r="T33" i="3"/>
  <c r="T17" i="3"/>
  <c r="T16" i="3"/>
  <c r="AC118" i="3"/>
  <c r="AC117" i="3"/>
  <c r="AC114" i="3"/>
  <c r="AC83" i="3"/>
  <c r="AC74" i="3"/>
  <c r="AC84" i="3"/>
  <c r="AC64" i="3"/>
  <c r="AC62" i="3"/>
  <c r="AC26" i="3"/>
  <c r="AC31" i="3"/>
  <c r="AC29" i="3"/>
  <c r="AC27" i="3"/>
  <c r="AC19" i="3"/>
  <c r="W118" i="3"/>
  <c r="W107" i="3"/>
  <c r="W110" i="3"/>
  <c r="W96" i="3"/>
  <c r="W80" i="3"/>
  <c r="I88" i="3"/>
  <c r="U85" i="3"/>
  <c r="Q100" i="3"/>
  <c r="Q58" i="3"/>
  <c r="Q29" i="3"/>
  <c r="Q15" i="3"/>
  <c r="Z109" i="3"/>
  <c r="Z82" i="3"/>
  <c r="Z83" i="3"/>
  <c r="Z16" i="3"/>
  <c r="Z26" i="3"/>
  <c r="Z43" i="3"/>
  <c r="S116" i="3"/>
  <c r="S100" i="3"/>
  <c r="S106" i="3"/>
  <c r="S82" i="3"/>
  <c r="S69" i="3"/>
  <c r="S67" i="3"/>
  <c r="S62" i="3"/>
  <c r="S44" i="3"/>
  <c r="S17" i="3"/>
  <c r="S18" i="3"/>
  <c r="T107" i="3"/>
  <c r="T104" i="3"/>
  <c r="T102" i="3"/>
  <c r="T67" i="3"/>
  <c r="T93" i="3"/>
  <c r="T73" i="3"/>
  <c r="T82" i="3"/>
  <c r="T65" i="3"/>
  <c r="T42" i="3"/>
  <c r="T26" i="3"/>
  <c r="T13" i="3"/>
  <c r="T12" i="3"/>
  <c r="AC115" i="3"/>
  <c r="AC104" i="3"/>
  <c r="AC107" i="3"/>
  <c r="AC79" i="3"/>
  <c r="AC113" i="3"/>
  <c r="AC80" i="3"/>
  <c r="AC60" i="3"/>
  <c r="AC58" i="3"/>
  <c r="AC61" i="3"/>
  <c r="AC32" i="3"/>
  <c r="AC24" i="3"/>
  <c r="AC13" i="3"/>
  <c r="AC14" i="3"/>
  <c r="W112" i="3"/>
  <c r="W101" i="3"/>
  <c r="W104" i="3"/>
  <c r="W85" i="3"/>
  <c r="W76" i="3"/>
  <c r="W75" i="3"/>
  <c r="W67" i="3"/>
  <c r="W45" i="3"/>
  <c r="W46" i="3"/>
  <c r="W54" i="3"/>
  <c r="W44" i="3"/>
  <c r="W13" i="3"/>
  <c r="I24" i="3"/>
  <c r="U68" i="3"/>
  <c r="Q77" i="3"/>
  <c r="Q70" i="3"/>
  <c r="Q41" i="3"/>
  <c r="Q13" i="3"/>
  <c r="Z105" i="3"/>
  <c r="Z67" i="3"/>
  <c r="Z75" i="3"/>
  <c r="Z12" i="3"/>
  <c r="Z18" i="3"/>
  <c r="Z4" i="3"/>
  <c r="S110" i="3"/>
  <c r="S114" i="3"/>
  <c r="S91" i="3"/>
  <c r="S78" i="3"/>
  <c r="S70" i="3"/>
  <c r="S63" i="3"/>
  <c r="S45" i="3"/>
  <c r="S42" i="3"/>
  <c r="S13" i="3"/>
  <c r="S26" i="3"/>
  <c r="T103" i="3"/>
  <c r="T98" i="3"/>
  <c r="T91" i="3"/>
  <c r="T100" i="3"/>
  <c r="T88" i="3"/>
  <c r="T90" i="3"/>
  <c r="T68" i="3"/>
  <c r="T57" i="3"/>
  <c r="T31" i="3"/>
  <c r="T18" i="3"/>
  <c r="T39" i="3"/>
  <c r="T41" i="3"/>
  <c r="AC109" i="3"/>
  <c r="AC98" i="3"/>
  <c r="AC101" i="3"/>
  <c r="AC75" i="3"/>
  <c r="AC95" i="3"/>
  <c r="AC76" i="3"/>
  <c r="AC56" i="3"/>
  <c r="AC54" i="3"/>
  <c r="AC44" i="3"/>
  <c r="AC33" i="3"/>
  <c r="AC16" i="3"/>
  <c r="AC9" i="3"/>
  <c r="AC11" i="3"/>
  <c r="W99" i="3"/>
  <c r="W94" i="3"/>
  <c r="W109" i="3"/>
  <c r="W81" i="3"/>
  <c r="W72" i="3"/>
  <c r="W89" i="3"/>
  <c r="W71" i="3"/>
  <c r="W41" i="3"/>
  <c r="W64" i="3"/>
  <c r="W40" i="3"/>
  <c r="W42" i="3"/>
  <c r="W17" i="3"/>
  <c r="U57" i="3"/>
  <c r="Q93" i="3"/>
  <c r="Q72" i="3"/>
  <c r="Q42" i="3"/>
  <c r="Q25" i="3"/>
  <c r="Z106" i="3"/>
  <c r="Z71" i="3"/>
  <c r="Z62" i="3"/>
  <c r="Z47" i="3"/>
  <c r="Z33" i="3"/>
  <c r="Z39" i="3"/>
  <c r="S117" i="3"/>
  <c r="S112" i="3"/>
  <c r="S99" i="3"/>
  <c r="S74" i="3"/>
  <c r="S65" i="3"/>
  <c r="S59" i="3"/>
  <c r="S54" i="3"/>
  <c r="S32" i="3"/>
  <c r="S24" i="3"/>
  <c r="S4" i="3"/>
  <c r="T99" i="3"/>
  <c r="T118" i="3"/>
  <c r="T92" i="3"/>
  <c r="T113" i="3"/>
  <c r="T76" i="3"/>
  <c r="T80" i="3"/>
  <c r="T66" i="3"/>
  <c r="T54" i="3"/>
  <c r="T19" i="3"/>
  <c r="T14" i="3"/>
  <c r="T29" i="3"/>
  <c r="T10" i="3"/>
  <c r="AC116" i="3"/>
  <c r="AC111" i="3"/>
  <c r="AC108" i="3"/>
  <c r="AC71" i="3"/>
  <c r="AC85" i="3"/>
  <c r="AC99" i="3"/>
  <c r="AC48" i="3"/>
  <c r="AC68" i="3"/>
  <c r="AC59" i="3"/>
  <c r="AC63" i="3"/>
  <c r="AC12" i="3"/>
  <c r="AC4" i="3"/>
  <c r="W93" i="3"/>
  <c r="Z49" i="3"/>
  <c r="S61" i="3"/>
  <c r="T95" i="3"/>
  <c r="T69" i="3"/>
  <c r="T15" i="3"/>
  <c r="AC110" i="3"/>
  <c r="AC81" i="3"/>
  <c r="AC47" i="3"/>
  <c r="W114" i="3"/>
  <c r="W77" i="3"/>
  <c r="W79" i="3"/>
  <c r="W69" i="3"/>
  <c r="W47" i="3"/>
  <c r="W39" i="3"/>
  <c r="W62" i="3"/>
  <c r="W10" i="3"/>
  <c r="Y114" i="3"/>
  <c r="Y109" i="3"/>
  <c r="Y85" i="3"/>
  <c r="Y84" i="3"/>
  <c r="Y110" i="3"/>
  <c r="Y67" i="3"/>
  <c r="Y69" i="3"/>
  <c r="Y32" i="3"/>
  <c r="Y43" i="3"/>
  <c r="Y42" i="3"/>
  <c r="Y19" i="3"/>
  <c r="Y16" i="3"/>
  <c r="K109" i="3"/>
  <c r="K104" i="3"/>
  <c r="K101" i="3"/>
  <c r="K80" i="3"/>
  <c r="K93" i="3"/>
  <c r="K89" i="3"/>
  <c r="K70" i="3"/>
  <c r="K59" i="3"/>
  <c r="K66" i="3"/>
  <c r="K42" i="3"/>
  <c r="K17" i="3"/>
  <c r="K12" i="3"/>
  <c r="K4" i="3"/>
  <c r="AB95" i="3"/>
  <c r="AB97" i="3"/>
  <c r="AB101" i="3"/>
  <c r="AB75" i="3"/>
  <c r="AB89" i="3"/>
  <c r="AB112" i="3"/>
  <c r="AB72" i="3"/>
  <c r="AB61" i="3"/>
  <c r="AB19" i="3"/>
  <c r="AB14" i="3"/>
  <c r="AB28" i="3"/>
  <c r="AB9" i="3"/>
  <c r="M118" i="3"/>
  <c r="M94" i="3"/>
  <c r="M97" i="3"/>
  <c r="M78" i="3"/>
  <c r="Z41" i="3"/>
  <c r="S55" i="3"/>
  <c r="T109" i="3"/>
  <c r="T96" i="3"/>
  <c r="T32" i="3"/>
  <c r="AC103" i="3"/>
  <c r="AC77" i="3"/>
  <c r="AC65" i="3"/>
  <c r="W108" i="3"/>
  <c r="W102" i="3"/>
  <c r="W73" i="3"/>
  <c r="W65" i="3"/>
  <c r="W66" i="3"/>
  <c r="W30" i="3"/>
  <c r="W14" i="3"/>
  <c r="W9" i="3"/>
  <c r="Y108" i="3"/>
  <c r="Y103" i="3"/>
  <c r="Y81" i="3"/>
  <c r="Y80" i="3"/>
  <c r="Y97" i="3"/>
  <c r="Y74" i="3"/>
  <c r="Y70" i="3"/>
  <c r="Y28" i="3"/>
  <c r="Y39" i="3"/>
  <c r="Y65" i="3"/>
  <c r="Y34" i="3"/>
  <c r="Y9" i="3"/>
  <c r="K103" i="3"/>
  <c r="K98" i="3"/>
  <c r="K115" i="3"/>
  <c r="K76" i="3"/>
  <c r="K86" i="3"/>
  <c r="K85" i="3"/>
  <c r="K65" i="3"/>
  <c r="K55" i="3"/>
  <c r="K58" i="3"/>
  <c r="K32" i="3"/>
  <c r="Q80" i="3"/>
  <c r="Z27" i="3"/>
  <c r="S60" i="3"/>
  <c r="T105" i="3"/>
  <c r="T74" i="3"/>
  <c r="T34" i="3"/>
  <c r="AC105" i="3"/>
  <c r="AC96" i="3"/>
  <c r="AC28" i="3"/>
  <c r="W116" i="3"/>
  <c r="W90" i="3"/>
  <c r="W115" i="3"/>
  <c r="W61" i="3"/>
  <c r="W58" i="3"/>
  <c r="W48" i="3"/>
  <c r="W4" i="3"/>
  <c r="W16" i="3"/>
  <c r="Y118" i="3"/>
  <c r="Y101" i="3"/>
  <c r="Y117" i="3"/>
  <c r="Y77" i="3"/>
  <c r="Y76" i="3"/>
  <c r="Y92" i="3"/>
  <c r="Y71" i="3"/>
  <c r="Y64" i="3"/>
  <c r="Y63" i="3"/>
  <c r="Y45" i="3"/>
  <c r="Y26" i="3"/>
  <c r="Y13" i="3"/>
  <c r="Y4" i="3"/>
  <c r="K116" i="3"/>
  <c r="K118" i="3"/>
  <c r="K108" i="3"/>
  <c r="K72" i="3"/>
  <c r="K82" i="3"/>
  <c r="K81" i="3"/>
  <c r="K61" i="3"/>
  <c r="K68" i="3"/>
  <c r="K54" i="3"/>
  <c r="K33" i="3"/>
  <c r="K40" i="3"/>
  <c r="K41" i="3"/>
  <c r="K18" i="3"/>
  <c r="AB108" i="3"/>
  <c r="AB104" i="3"/>
  <c r="AB90" i="3"/>
  <c r="AB67" i="3"/>
  <c r="AB74" i="3"/>
  <c r="AB76" i="3"/>
  <c r="AB62" i="3"/>
  <c r="AB56" i="3"/>
  <c r="AB42" i="3"/>
  <c r="AB60" i="3"/>
  <c r="AB39" i="3"/>
  <c r="AB10" i="3"/>
  <c r="M105" i="3"/>
  <c r="Q60" i="3"/>
  <c r="S115" i="3"/>
  <c r="S46" i="3"/>
  <c r="T112" i="3"/>
  <c r="T72" i="3"/>
  <c r="T43" i="3"/>
  <c r="AC92" i="3"/>
  <c r="AC69" i="3"/>
  <c r="AC55" i="3"/>
  <c r="W103" i="3"/>
  <c r="W88" i="3"/>
  <c r="W63" i="3"/>
  <c r="W57" i="3"/>
  <c r="W56" i="3"/>
  <c r="W31" i="3"/>
  <c r="W18" i="3"/>
  <c r="Y106" i="3"/>
  <c r="Y95" i="3"/>
  <c r="Y111" i="3"/>
  <c r="Y73" i="3"/>
  <c r="Y93" i="3"/>
  <c r="Y104" i="3"/>
  <c r="Y68" i="3"/>
  <c r="Y60" i="3"/>
  <c r="Y49" i="3"/>
  <c r="Y29" i="3"/>
  <c r="Y18" i="3"/>
  <c r="Y57" i="3"/>
  <c r="Y24" i="3"/>
  <c r="K110" i="3"/>
  <c r="K105" i="3"/>
  <c r="K102" i="3"/>
  <c r="K92" i="3"/>
  <c r="K78" i="3"/>
  <c r="K77" i="3"/>
  <c r="K57" i="3"/>
  <c r="K47" i="3"/>
  <c r="K45" i="3"/>
  <c r="K34" i="3"/>
  <c r="AA98" i="3"/>
  <c r="Q47" i="3"/>
  <c r="S111" i="3"/>
  <c r="S15" i="3"/>
  <c r="T87" i="3"/>
  <c r="T62" i="3"/>
  <c r="T55" i="3"/>
  <c r="AC102" i="3"/>
  <c r="AC100" i="3"/>
  <c r="AC49" i="3"/>
  <c r="W111" i="3"/>
  <c r="W86" i="3"/>
  <c r="W91" i="3"/>
  <c r="W59" i="3"/>
  <c r="W49" i="3"/>
  <c r="W27" i="3"/>
  <c r="W19" i="3"/>
  <c r="W26" i="3"/>
  <c r="Y113" i="3"/>
  <c r="Y115" i="3"/>
  <c r="Y112" i="3"/>
  <c r="Y89" i="3"/>
  <c r="Y87" i="3"/>
  <c r="Y86" i="3"/>
  <c r="Y66" i="3"/>
  <c r="Y56" i="3"/>
  <c r="Y46" i="3"/>
  <c r="Y30" i="3"/>
  <c r="Y14" i="3"/>
  <c r="Y17" i="3"/>
  <c r="Y15" i="3"/>
  <c r="K97" i="3"/>
  <c r="K99" i="3"/>
  <c r="K96" i="3"/>
  <c r="K87" i="3"/>
  <c r="K74" i="3"/>
  <c r="K107" i="3"/>
  <c r="K49" i="3"/>
  <c r="K43" i="3"/>
  <c r="K64" i="3"/>
  <c r="K28" i="3"/>
  <c r="K26" i="3"/>
  <c r="K9" i="3"/>
  <c r="U43" i="3"/>
  <c r="Z112" i="3"/>
  <c r="S88" i="3"/>
  <c r="S19" i="3"/>
  <c r="T83" i="3"/>
  <c r="T58" i="3"/>
  <c r="T40" i="3"/>
  <c r="AC93" i="3"/>
  <c r="AC72" i="3"/>
  <c r="AC40" i="3"/>
  <c r="W92" i="3"/>
  <c r="W82" i="3"/>
  <c r="W97" i="3"/>
  <c r="W55" i="3"/>
  <c r="W33" i="3"/>
  <c r="W43" i="3"/>
  <c r="W15" i="3"/>
  <c r="W25" i="3"/>
  <c r="Y107" i="3"/>
  <c r="Y102" i="3"/>
  <c r="Y105" i="3"/>
  <c r="Y98" i="3"/>
  <c r="Y83" i="3"/>
  <c r="Y82" i="3"/>
  <c r="Y62" i="3"/>
  <c r="Y48" i="3"/>
  <c r="Y55" i="3"/>
  <c r="Y47" i="3"/>
  <c r="Y10" i="3"/>
  <c r="Y11" i="3"/>
  <c r="K90" i="3"/>
  <c r="K112" i="3"/>
  <c r="K91" i="3"/>
  <c r="K83" i="3"/>
  <c r="K100" i="3"/>
  <c r="K69" i="3"/>
  <c r="K71" i="3"/>
  <c r="K39" i="3"/>
  <c r="K56" i="3"/>
  <c r="K46" i="3"/>
  <c r="K10" i="3"/>
  <c r="K15" i="3"/>
  <c r="AB107" i="3"/>
  <c r="AB96" i="3"/>
  <c r="AB113" i="3"/>
  <c r="AB87" i="3"/>
  <c r="AB85" i="3"/>
  <c r="AB80" i="3"/>
  <c r="AB88" i="3"/>
  <c r="AB57" i="3"/>
  <c r="AB47" i="3"/>
  <c r="AB32" i="3"/>
  <c r="AB25" i="3"/>
  <c r="Z98" i="3"/>
  <c r="S92" i="3"/>
  <c r="S30" i="3"/>
  <c r="T89" i="3"/>
  <c r="T60" i="3"/>
  <c r="T9" i="3"/>
  <c r="AC94" i="3"/>
  <c r="AC46" i="3"/>
  <c r="AC17" i="3"/>
  <c r="W113" i="3"/>
  <c r="W78" i="3"/>
  <c r="W95" i="3"/>
  <c r="W98" i="3"/>
  <c r="W29" i="3"/>
  <c r="W34" i="3"/>
  <c r="W11" i="3"/>
  <c r="W12" i="3"/>
  <c r="Y94" i="3"/>
  <c r="Y96" i="3"/>
  <c r="Y99" i="3"/>
  <c r="Y90" i="3"/>
  <c r="Y79" i="3"/>
  <c r="Y78" i="3"/>
  <c r="Y58" i="3"/>
  <c r="Y44" i="3"/>
  <c r="Y61" i="3"/>
  <c r="Y41" i="3"/>
  <c r="Y33" i="3"/>
  <c r="Y25" i="3"/>
  <c r="K117" i="3"/>
  <c r="K106" i="3"/>
  <c r="K88" i="3"/>
  <c r="K79" i="3"/>
  <c r="K95" i="3"/>
  <c r="K94" i="3"/>
  <c r="K67" i="3"/>
  <c r="K31" i="3"/>
  <c r="K48" i="3"/>
  <c r="K29" i="3"/>
  <c r="K60" i="3"/>
  <c r="K19" i="3"/>
  <c r="AB103" i="3"/>
  <c r="AB116" i="3"/>
  <c r="AB100" i="3"/>
  <c r="AB83" i="3"/>
  <c r="AB81" i="3"/>
  <c r="AB86" i="3"/>
  <c r="AB73" i="3"/>
  <c r="AB55" i="3"/>
  <c r="AB46" i="3"/>
  <c r="AB26" i="3"/>
  <c r="AB17" i="3"/>
  <c r="AB12" i="3"/>
  <c r="M117" i="3"/>
  <c r="T85" i="3"/>
  <c r="W32" i="3"/>
  <c r="Y75" i="3"/>
  <c r="K75" i="3"/>
  <c r="K30" i="3"/>
  <c r="AB99" i="3"/>
  <c r="AB114" i="3"/>
  <c r="AB77" i="3"/>
  <c r="AB78" i="3"/>
  <c r="AB41" i="3"/>
  <c r="AB13" i="3"/>
  <c r="AB49" i="3"/>
  <c r="M100" i="3"/>
  <c r="M87" i="3"/>
  <c r="M108" i="3"/>
  <c r="M90" i="3"/>
  <c r="M92" i="3"/>
  <c r="M68" i="3"/>
  <c r="M42" i="3"/>
  <c r="M47" i="3"/>
  <c r="M40" i="3"/>
  <c r="M31" i="3"/>
  <c r="M19" i="3"/>
  <c r="H93" i="3"/>
  <c r="H116" i="3"/>
  <c r="H100" i="3"/>
  <c r="H69" i="3"/>
  <c r="H86" i="3"/>
  <c r="H70" i="3"/>
  <c r="H64" i="3"/>
  <c r="H66" i="3"/>
  <c r="H29" i="3"/>
  <c r="H41" i="3"/>
  <c r="H33" i="3"/>
  <c r="H4" i="3"/>
  <c r="P105" i="3"/>
  <c r="P108" i="3"/>
  <c r="P118" i="3"/>
  <c r="P69" i="3"/>
  <c r="P82" i="3"/>
  <c r="P84" i="3"/>
  <c r="P72" i="3"/>
  <c r="P49" i="3"/>
  <c r="P45" i="3"/>
  <c r="P30" i="3"/>
  <c r="P42" i="3"/>
  <c r="P18" i="3"/>
  <c r="X117" i="3"/>
  <c r="X112" i="3"/>
  <c r="T48" i="3"/>
  <c r="W24" i="3"/>
  <c r="Y72" i="3"/>
  <c r="K113" i="3"/>
  <c r="K16" i="3"/>
  <c r="AB118" i="3"/>
  <c r="AB106" i="3"/>
  <c r="AB84" i="3"/>
  <c r="AB66" i="3"/>
  <c r="AB15" i="3"/>
  <c r="AB43" i="3"/>
  <c r="AB30" i="3"/>
  <c r="M114" i="3"/>
  <c r="M83" i="3"/>
  <c r="M95" i="3"/>
  <c r="M96" i="3"/>
  <c r="M64" i="3"/>
  <c r="M69" i="3"/>
  <c r="M34" i="3"/>
  <c r="M65" i="3"/>
  <c r="M63" i="3"/>
  <c r="M17" i="3"/>
  <c r="M10" i="3"/>
  <c r="H107" i="3"/>
  <c r="H103" i="3"/>
  <c r="H98" i="3"/>
  <c r="H91" i="3"/>
  <c r="H68" i="3"/>
  <c r="H84" i="3"/>
  <c r="H60" i="3"/>
  <c r="H58" i="3"/>
  <c r="H25" i="3"/>
  <c r="H31" i="3"/>
  <c r="H27" i="3"/>
  <c r="H39" i="3"/>
  <c r="P101" i="3"/>
  <c r="P95" i="3"/>
  <c r="P112" i="3"/>
  <c r="P90" i="3"/>
  <c r="P88" i="3"/>
  <c r="P75" i="3"/>
  <c r="P100" i="3"/>
  <c r="P47" i="3"/>
  <c r="P39" i="3"/>
  <c r="P24" i="3"/>
  <c r="P32" i="3"/>
  <c r="P14" i="3"/>
  <c r="X113" i="3"/>
  <c r="X106" i="3"/>
  <c r="X102" i="3"/>
  <c r="X85" i="3"/>
  <c r="X87" i="3"/>
  <c r="X67" i="3"/>
  <c r="X61" i="3"/>
  <c r="X56" i="3"/>
  <c r="X46" i="3"/>
  <c r="X39" i="3"/>
  <c r="X48" i="3"/>
  <c r="X62" i="3"/>
  <c r="X33" i="3"/>
  <c r="AF97" i="3"/>
  <c r="AF94" i="3"/>
  <c r="AF95" i="3"/>
  <c r="AF91" i="3"/>
  <c r="AF86" i="3"/>
  <c r="AF75" i="3"/>
  <c r="AF74" i="3"/>
  <c r="AF43" i="3"/>
  <c r="T27" i="3"/>
  <c r="W106" i="3"/>
  <c r="Y54" i="3"/>
  <c r="K73" i="3"/>
  <c r="K44" i="3"/>
  <c r="AB102" i="3"/>
  <c r="AB93" i="3"/>
  <c r="AB68" i="3"/>
  <c r="AB58" i="3"/>
  <c r="AB31" i="3"/>
  <c r="AB29" i="3"/>
  <c r="M104" i="3"/>
  <c r="M107" i="3"/>
  <c r="M79" i="3"/>
  <c r="M89" i="3"/>
  <c r="M91" i="3"/>
  <c r="M60" i="3"/>
  <c r="M66" i="3"/>
  <c r="M30" i="3"/>
  <c r="M57" i="3"/>
  <c r="M44" i="3"/>
  <c r="M32" i="3"/>
  <c r="M14" i="3"/>
  <c r="H117" i="3"/>
  <c r="H114" i="3"/>
  <c r="H110" i="3"/>
  <c r="H90" i="3"/>
  <c r="H111" i="3"/>
  <c r="H82" i="3"/>
  <c r="H65" i="3"/>
  <c r="H56" i="3"/>
  <c r="H54" i="3"/>
  <c r="H17" i="3"/>
  <c r="H24" i="3"/>
  <c r="H34" i="3"/>
  <c r="H10" i="3"/>
  <c r="P97" i="3"/>
  <c r="P115" i="3"/>
  <c r="P99" i="3"/>
  <c r="P92" i="3"/>
  <c r="P76" i="3"/>
  <c r="P80" i="3"/>
  <c r="P91" i="3"/>
  <c r="P43" i="3"/>
  <c r="P25" i="3"/>
  <c r="P16" i="3"/>
  <c r="P19" i="3"/>
  <c r="P10" i="3"/>
  <c r="X109" i="3"/>
  <c r="X100" i="3"/>
  <c r="X110" i="3"/>
  <c r="X81" i="3"/>
  <c r="X83" i="3"/>
  <c r="X90" i="3"/>
  <c r="X57" i="3"/>
  <c r="X59" i="3"/>
  <c r="X55" i="3"/>
  <c r="X54" i="3"/>
  <c r="X41" i="3"/>
  <c r="X26" i="3"/>
  <c r="X9" i="3"/>
  <c r="AF93" i="3"/>
  <c r="AF114" i="3"/>
  <c r="AF85" i="3"/>
  <c r="AC86" i="3"/>
  <c r="W74" i="3"/>
  <c r="Y40" i="3"/>
  <c r="K63" i="3"/>
  <c r="K24" i="3"/>
  <c r="AB109" i="3"/>
  <c r="AB91" i="3"/>
  <c r="AB69" i="3"/>
  <c r="AB65" i="3"/>
  <c r="AB44" i="3"/>
  <c r="AB24" i="3"/>
  <c r="M111" i="3"/>
  <c r="M115" i="3"/>
  <c r="M75" i="3"/>
  <c r="M85" i="3"/>
  <c r="M88" i="3"/>
  <c r="M56" i="3"/>
  <c r="M62" i="3"/>
  <c r="M61" i="3"/>
  <c r="M33" i="3"/>
  <c r="M41" i="3"/>
  <c r="M25" i="3"/>
  <c r="M13" i="3"/>
  <c r="H113" i="3"/>
  <c r="H108" i="3"/>
  <c r="H104" i="3"/>
  <c r="H89" i="3"/>
  <c r="H92" i="3"/>
  <c r="H88" i="3"/>
  <c r="H61" i="3"/>
  <c r="H67" i="3"/>
  <c r="H46" i="3"/>
  <c r="H13" i="3"/>
  <c r="H16" i="3"/>
  <c r="H28" i="3"/>
  <c r="H12" i="3"/>
  <c r="P93" i="3"/>
  <c r="P102" i="3"/>
  <c r="P89" i="3"/>
  <c r="P87" i="3"/>
  <c r="P71" i="3"/>
  <c r="P70" i="3"/>
  <c r="P74" i="3"/>
  <c r="P59" i="3"/>
  <c r="P17" i="3"/>
  <c r="P12" i="3"/>
  <c r="P15" i="3"/>
  <c r="P4" i="3"/>
  <c r="X105" i="3"/>
  <c r="X107" i="3"/>
  <c r="X104" i="3"/>
  <c r="X77" i="3"/>
  <c r="X79" i="3"/>
  <c r="X80" i="3"/>
  <c r="X82" i="3"/>
  <c r="X47" i="3"/>
  <c r="X45" i="3"/>
  <c r="X40" i="3"/>
  <c r="X31" i="3"/>
  <c r="X18" i="3"/>
  <c r="AF118" i="3"/>
  <c r="AF111" i="3"/>
  <c r="AF108" i="3"/>
  <c r="AF81" i="3"/>
  <c r="AF83" i="3"/>
  <c r="AF76" i="3"/>
  <c r="AF65" i="3"/>
  <c r="AF60" i="3"/>
  <c r="AF62" i="3"/>
  <c r="AC42" i="3"/>
  <c r="W87" i="3"/>
  <c r="Y91" i="3"/>
  <c r="Y59" i="3"/>
  <c r="K27" i="3"/>
  <c r="K11" i="3"/>
  <c r="AB110" i="3"/>
  <c r="AB79" i="3"/>
  <c r="AB70" i="3"/>
  <c r="AB45" i="3"/>
  <c r="AB18" i="3"/>
  <c r="AB16" i="3"/>
  <c r="M112" i="3"/>
  <c r="M109" i="3"/>
  <c r="M71" i="3"/>
  <c r="M81" i="3"/>
  <c r="M84" i="3"/>
  <c r="M98" i="3"/>
  <c r="M58" i="3"/>
  <c r="M48" i="3"/>
  <c r="M43" i="3"/>
  <c r="M24" i="3"/>
  <c r="M9" i="3"/>
  <c r="M27" i="3"/>
  <c r="H109" i="3"/>
  <c r="H95" i="3"/>
  <c r="H118" i="3"/>
  <c r="H85" i="3"/>
  <c r="H87" i="3"/>
  <c r="H74" i="3"/>
  <c r="H57" i="3"/>
  <c r="H59" i="3"/>
  <c r="H45" i="3"/>
  <c r="H55" i="3"/>
  <c r="H42" i="3"/>
  <c r="H26" i="3"/>
  <c r="H9" i="3"/>
  <c r="P106" i="3"/>
  <c r="P96" i="3"/>
  <c r="P85" i="3"/>
  <c r="P83" i="3"/>
  <c r="P67" i="3"/>
  <c r="P65" i="3"/>
  <c r="P64" i="3"/>
  <c r="P55" i="3"/>
  <c r="P13" i="3"/>
  <c r="P44" i="3"/>
  <c r="P48" i="3"/>
  <c r="P11" i="3"/>
  <c r="X101" i="3"/>
  <c r="X94" i="3"/>
  <c r="X111" i="3"/>
  <c r="X73" i="3"/>
  <c r="X92" i="3"/>
  <c r="X74" i="3"/>
  <c r="X76" i="3"/>
  <c r="X43" i="3"/>
  <c r="X34" i="3"/>
  <c r="X29" i="3"/>
  <c r="X19" i="3"/>
  <c r="X14" i="3"/>
  <c r="AF117" i="3"/>
  <c r="AF112" i="3"/>
  <c r="AF116" i="3"/>
  <c r="AF77" i="3"/>
  <c r="AF79" i="3"/>
  <c r="AF67" i="3"/>
  <c r="AF61" i="3"/>
  <c r="AF56" i="3"/>
  <c r="AF46" i="3"/>
  <c r="AF17" i="3"/>
  <c r="AF12" i="3"/>
  <c r="AF41" i="3"/>
  <c r="AF4" i="3"/>
  <c r="H79" i="3"/>
  <c r="H30" i="3"/>
  <c r="P113" i="3"/>
  <c r="P77" i="3"/>
  <c r="P56" i="3"/>
  <c r="P31" i="3"/>
  <c r="P28" i="3"/>
  <c r="Z93" i="3"/>
  <c r="AC25" i="3"/>
  <c r="W68" i="3"/>
  <c r="Y116" i="3"/>
  <c r="Y31" i="3"/>
  <c r="K111" i="3"/>
  <c r="K62" i="3"/>
  <c r="K14" i="3"/>
  <c r="AB117" i="3"/>
  <c r="AB71" i="3"/>
  <c r="AB82" i="3"/>
  <c r="AB64" i="3"/>
  <c r="AB33" i="3"/>
  <c r="AB11" i="3"/>
  <c r="M106" i="3"/>
  <c r="M116" i="3"/>
  <c r="M86" i="3"/>
  <c r="M77" i="3"/>
  <c r="M80" i="3"/>
  <c r="M67" i="3"/>
  <c r="M54" i="3"/>
  <c r="M49" i="3"/>
  <c r="M28" i="3"/>
  <c r="M16" i="3"/>
  <c r="M15" i="3"/>
  <c r="M18" i="3"/>
  <c r="H105" i="3"/>
  <c r="H115" i="3"/>
  <c r="H112" i="3"/>
  <c r="H81" i="3"/>
  <c r="H83" i="3"/>
  <c r="H72" i="3"/>
  <c r="H75" i="3"/>
  <c r="H47" i="3"/>
  <c r="H62" i="3"/>
  <c r="H44" i="3"/>
  <c r="H32" i="3"/>
  <c r="H18" i="3"/>
  <c r="P117" i="3"/>
  <c r="P107" i="3"/>
  <c r="P116" i="3"/>
  <c r="P81" i="3"/>
  <c r="P79" i="3"/>
  <c r="P104" i="3"/>
  <c r="P61" i="3"/>
  <c r="P60" i="3"/>
  <c r="P62" i="3"/>
  <c r="P40" i="3"/>
  <c r="P41" i="3"/>
  <c r="P33" i="3"/>
  <c r="P34" i="3"/>
  <c r="X97" i="3"/>
  <c r="X114" i="3"/>
  <c r="X98" i="3"/>
  <c r="X69" i="3"/>
  <c r="X78" i="3"/>
  <c r="X71" i="3"/>
  <c r="X88" i="3"/>
  <c r="X63" i="3"/>
  <c r="X28" i="3"/>
  <c r="X24" i="3"/>
  <c r="X15" i="3"/>
  <c r="X10" i="3"/>
  <c r="AF113" i="3"/>
  <c r="AF99" i="3"/>
  <c r="AF103" i="3"/>
  <c r="AF73" i="3"/>
  <c r="AF115" i="3"/>
  <c r="AF82" i="3"/>
  <c r="AF57" i="3"/>
  <c r="AF63" i="3"/>
  <c r="AF49" i="3"/>
  <c r="AF13" i="3"/>
  <c r="AF48" i="3"/>
  <c r="AF31" i="3"/>
  <c r="AF9" i="3"/>
  <c r="H99" i="3"/>
  <c r="H48" i="3"/>
  <c r="P94" i="3"/>
  <c r="P110" i="3"/>
  <c r="P57" i="3"/>
  <c r="P29" i="3"/>
  <c r="X93" i="3"/>
  <c r="S89" i="3"/>
  <c r="W60" i="3"/>
  <c r="Y100" i="3"/>
  <c r="Y27" i="3"/>
  <c r="K114" i="3"/>
  <c r="K25" i="3"/>
  <c r="AB115" i="3"/>
  <c r="AB98" i="3"/>
  <c r="AB94" i="3"/>
  <c r="AB63" i="3"/>
  <c r="AB48" i="3"/>
  <c r="AB34" i="3"/>
  <c r="AB40" i="3"/>
  <c r="M99" i="3"/>
  <c r="M110" i="3"/>
  <c r="M82" i="3"/>
  <c r="M73" i="3"/>
  <c r="M76" i="3"/>
  <c r="M101" i="3"/>
  <c r="M70" i="3"/>
  <c r="M59" i="3"/>
  <c r="M39" i="3"/>
  <c r="M12" i="3"/>
  <c r="M11" i="3"/>
  <c r="M26" i="3"/>
  <c r="H101" i="3"/>
  <c r="H102" i="3"/>
  <c r="H77" i="3"/>
  <c r="H78" i="3"/>
  <c r="H80" i="3"/>
  <c r="H43" i="3"/>
  <c r="H19" i="3"/>
  <c r="H14" i="3"/>
  <c r="P103" i="3"/>
  <c r="P78" i="3"/>
  <c r="P46" i="3"/>
  <c r="P27" i="3"/>
  <c r="X108" i="3"/>
  <c r="Y88" i="3"/>
  <c r="AB59" i="3"/>
  <c r="M72" i="3"/>
  <c r="H94" i="3"/>
  <c r="P109" i="3"/>
  <c r="P54" i="3"/>
  <c r="X72" i="3"/>
  <c r="AF101" i="3"/>
  <c r="AF54" i="3"/>
  <c r="Y12" i="3"/>
  <c r="AB54" i="3"/>
  <c r="M93" i="3"/>
  <c r="H76" i="3"/>
  <c r="P114" i="3"/>
  <c r="P66" i="3"/>
  <c r="X103" i="3"/>
  <c r="X68" i="3"/>
  <c r="X49" i="3"/>
  <c r="AF106" i="3"/>
  <c r="AF34" i="3"/>
  <c r="AB27" i="3"/>
  <c r="M46" i="3"/>
  <c r="H71" i="3"/>
  <c r="P111" i="3"/>
  <c r="P58" i="3"/>
  <c r="X99" i="3"/>
  <c r="X86" i="3"/>
  <c r="X25" i="3"/>
  <c r="X32" i="3"/>
  <c r="AF100" i="3"/>
  <c r="AF87" i="3"/>
  <c r="AF71" i="3"/>
  <c r="AF59" i="3"/>
  <c r="AF28" i="3"/>
  <c r="AF19" i="3"/>
  <c r="AF26" i="3"/>
  <c r="K84" i="3"/>
  <c r="AB4" i="3"/>
  <c r="M55" i="3"/>
  <c r="H63" i="3"/>
  <c r="P73" i="3"/>
  <c r="P26" i="3"/>
  <c r="X89" i="3"/>
  <c r="X65" i="3"/>
  <c r="X17" i="3"/>
  <c r="X4" i="3"/>
  <c r="AF107" i="3"/>
  <c r="AF80" i="3"/>
  <c r="AF78" i="3"/>
  <c r="AF58" i="3"/>
  <c r="AF15" i="3"/>
  <c r="M113" i="3"/>
  <c r="H40" i="3"/>
  <c r="P98" i="3"/>
  <c r="X116" i="3"/>
  <c r="X13" i="3"/>
  <c r="AF110" i="3"/>
  <c r="AF89" i="3"/>
  <c r="AF39" i="3"/>
  <c r="AF88" i="3"/>
  <c r="AF45" i="3"/>
  <c r="M29" i="3"/>
  <c r="H97" i="3"/>
  <c r="P9" i="3"/>
  <c r="X70" i="3"/>
  <c r="X27" i="3"/>
  <c r="AF70" i="3"/>
  <c r="AF66" i="3"/>
  <c r="AF11" i="3"/>
  <c r="S12" i="3"/>
  <c r="K13" i="3"/>
  <c r="AB111" i="3"/>
  <c r="M103" i="3"/>
  <c r="M45" i="3"/>
  <c r="H96" i="3"/>
  <c r="H49" i="3"/>
  <c r="P68" i="3"/>
  <c r="X118" i="3"/>
  <c r="X91" i="3"/>
  <c r="X64" i="3"/>
  <c r="X16" i="3"/>
  <c r="X11" i="3"/>
  <c r="AF104" i="3"/>
  <c r="AF98" i="3"/>
  <c r="AF84" i="3"/>
  <c r="AF44" i="3"/>
  <c r="AF24" i="3"/>
  <c r="AF42" i="3"/>
  <c r="H73" i="3"/>
  <c r="X84" i="3"/>
  <c r="X30" i="3"/>
  <c r="AF69" i="3"/>
  <c r="AF27" i="3"/>
  <c r="AF18" i="3"/>
  <c r="X44" i="3"/>
  <c r="AF68" i="3"/>
  <c r="AF29" i="3"/>
  <c r="AF96" i="3"/>
  <c r="AF10" i="3"/>
  <c r="W28" i="3"/>
  <c r="AB105" i="3"/>
  <c r="M74" i="3"/>
  <c r="M4" i="3"/>
  <c r="H106" i="3"/>
  <c r="H15" i="3"/>
  <c r="P86" i="3"/>
  <c r="X95" i="3"/>
  <c r="X75" i="3"/>
  <c r="X60" i="3"/>
  <c r="X12" i="3"/>
  <c r="AF109" i="3"/>
  <c r="AF92" i="3"/>
  <c r="AF102" i="3"/>
  <c r="AF64" i="3"/>
  <c r="AF33" i="3"/>
  <c r="AF16" i="3"/>
  <c r="AF32" i="3"/>
  <c r="AB92" i="3"/>
  <c r="M102" i="3"/>
  <c r="H11" i="3"/>
  <c r="P63" i="3"/>
  <c r="X115" i="3"/>
  <c r="X66" i="3"/>
  <c r="AF105" i="3"/>
  <c r="AF72" i="3"/>
  <c r="AF55" i="3"/>
  <c r="AF40" i="3"/>
  <c r="X96" i="3"/>
  <c r="X58" i="3"/>
  <c r="AF90" i="3"/>
  <c r="AF25" i="3"/>
  <c r="AF14" i="3"/>
  <c r="X42" i="3"/>
  <c r="AF47" i="3"/>
  <c r="AF30" i="3"/>
  <c r="R104" i="3"/>
  <c r="R110" i="3"/>
  <c r="R93" i="3"/>
  <c r="R101" i="3"/>
  <c r="R118" i="3"/>
  <c r="R79" i="3"/>
  <c r="R81" i="3"/>
  <c r="R46" i="3"/>
  <c r="R40" i="3"/>
  <c r="R42" i="3"/>
  <c r="R18" i="3"/>
  <c r="R13" i="3"/>
  <c r="R100" i="3"/>
  <c r="R97" i="3"/>
  <c r="R90" i="3"/>
  <c r="R95" i="3"/>
  <c r="R77" i="3"/>
  <c r="R70" i="3"/>
  <c r="R87" i="3"/>
  <c r="R62" i="3"/>
  <c r="R30" i="3"/>
  <c r="R19" i="3"/>
  <c r="R14" i="3"/>
  <c r="R11" i="3"/>
  <c r="R96" i="3"/>
  <c r="R117" i="3"/>
  <c r="R88" i="3"/>
  <c r="R91" i="3"/>
  <c r="R99" i="3"/>
  <c r="R85" i="3"/>
  <c r="R71" i="3"/>
  <c r="R65" i="3"/>
  <c r="R24" i="3"/>
  <c r="R15" i="3"/>
  <c r="R43" i="3"/>
  <c r="R29" i="3"/>
  <c r="R114" i="3"/>
  <c r="R111" i="3"/>
  <c r="R84" i="3"/>
  <c r="R105" i="3"/>
  <c r="R92" i="3"/>
  <c r="R74" i="3"/>
  <c r="R67" i="3"/>
  <c r="R57" i="3"/>
  <c r="R16" i="3"/>
  <c r="R32" i="3"/>
  <c r="R34" i="3"/>
  <c r="R55" i="3"/>
  <c r="R115" i="3"/>
  <c r="R106" i="3"/>
  <c r="R80" i="3"/>
  <c r="R98" i="3"/>
  <c r="R83" i="3"/>
  <c r="R73" i="3"/>
  <c r="R63" i="3"/>
  <c r="R45" i="3"/>
  <c r="R41" i="3"/>
  <c r="R47" i="3"/>
  <c r="R39" i="3"/>
  <c r="R10" i="3"/>
  <c r="R116" i="3"/>
  <c r="R102" i="3"/>
  <c r="R113" i="3"/>
  <c r="R76" i="3"/>
  <c r="R86" i="3"/>
  <c r="R89" i="3"/>
  <c r="R64" i="3"/>
  <c r="R59" i="3"/>
  <c r="R54" i="3"/>
  <c r="R31" i="3"/>
  <c r="R33" i="3"/>
  <c r="R28" i="3"/>
  <c r="R9" i="3"/>
  <c r="R112" i="3"/>
  <c r="R109" i="3"/>
  <c r="R107" i="3"/>
  <c r="R72" i="3"/>
  <c r="R82" i="3"/>
  <c r="R75" i="3"/>
  <c r="R60" i="3"/>
  <c r="R66" i="3"/>
  <c r="R48" i="3"/>
  <c r="R61" i="3"/>
  <c r="R27" i="3"/>
  <c r="R25" i="3"/>
  <c r="R4" i="3"/>
  <c r="R108" i="3"/>
  <c r="R49" i="3"/>
  <c r="R103" i="3"/>
  <c r="R44" i="3"/>
  <c r="R94" i="3"/>
  <c r="R26" i="3"/>
  <c r="R68" i="3"/>
  <c r="R17" i="3"/>
  <c r="R78" i="3"/>
  <c r="R12" i="3"/>
  <c r="R69" i="3"/>
  <c r="R56" i="3"/>
  <c r="R58" i="3"/>
  <c r="J112" i="3"/>
  <c r="J103" i="3"/>
  <c r="J113" i="3"/>
  <c r="J76" i="3"/>
  <c r="J86" i="3"/>
  <c r="J77" i="3"/>
  <c r="J64" i="3"/>
  <c r="J62" i="3"/>
  <c r="J49" i="3"/>
  <c r="J42" i="3"/>
  <c r="J18" i="3"/>
  <c r="J17" i="3"/>
  <c r="J30" i="3"/>
  <c r="J108" i="3"/>
  <c r="J110" i="3"/>
  <c r="J107" i="3"/>
  <c r="J72" i="3"/>
  <c r="J82" i="3"/>
  <c r="J73" i="3"/>
  <c r="J60" i="3"/>
  <c r="J55" i="3"/>
  <c r="J48" i="3"/>
  <c r="J32" i="3"/>
  <c r="J14" i="3"/>
  <c r="J13" i="3"/>
  <c r="J27" i="3"/>
  <c r="J104" i="3"/>
  <c r="J97" i="3"/>
  <c r="J114" i="3"/>
  <c r="J68" i="3"/>
  <c r="J78" i="3"/>
  <c r="J70" i="3"/>
  <c r="J56" i="3"/>
  <c r="J46" i="3"/>
  <c r="J57" i="3"/>
  <c r="J19" i="3"/>
  <c r="J39" i="3"/>
  <c r="J10" i="3"/>
  <c r="J100" i="3"/>
  <c r="J117" i="3"/>
  <c r="J101" i="3"/>
  <c r="J106" i="3"/>
  <c r="J95" i="3"/>
  <c r="J83" i="3"/>
  <c r="J90" i="3"/>
  <c r="J66" i="3"/>
  <c r="J44" i="3"/>
  <c r="J15" i="3"/>
  <c r="J28" i="3"/>
  <c r="J12" i="3"/>
  <c r="J96" i="3"/>
  <c r="J111" i="3"/>
  <c r="J91" i="3"/>
  <c r="J92" i="3"/>
  <c r="J81" i="3"/>
  <c r="J89" i="3"/>
  <c r="J85" i="3"/>
  <c r="J58" i="3"/>
  <c r="J41" i="3"/>
  <c r="J43" i="3"/>
  <c r="J65" i="3"/>
  <c r="J9" i="3"/>
  <c r="J115" i="3"/>
  <c r="J98" i="3"/>
  <c r="J88" i="3"/>
  <c r="J94" i="3"/>
  <c r="J87" i="3"/>
  <c r="J79" i="3"/>
  <c r="J67" i="3"/>
  <c r="J54" i="3"/>
  <c r="J31" i="3"/>
  <c r="J33" i="3"/>
  <c r="J47" i="3"/>
  <c r="J40" i="3"/>
  <c r="J102" i="3"/>
  <c r="J118" i="3"/>
  <c r="J84" i="3"/>
  <c r="J99" i="3"/>
  <c r="J74" i="3"/>
  <c r="J75" i="3"/>
  <c r="J63" i="3"/>
  <c r="J61" i="3"/>
  <c r="J24" i="3"/>
  <c r="J34" i="3"/>
  <c r="J29" i="3"/>
  <c r="J11" i="3"/>
  <c r="J116" i="3"/>
  <c r="J45" i="3"/>
  <c r="J109" i="3"/>
  <c r="J16" i="3"/>
  <c r="J105" i="3"/>
  <c r="J26" i="3"/>
  <c r="J80" i="3"/>
  <c r="J25" i="3"/>
  <c r="J93" i="3"/>
  <c r="J4" i="3"/>
  <c r="J69" i="3"/>
  <c r="J71" i="3"/>
  <c r="J59" i="3"/>
  <c r="AD118" i="3"/>
  <c r="AD103" i="3"/>
  <c r="AD113" i="3"/>
  <c r="AD78" i="3"/>
  <c r="AD101" i="3"/>
  <c r="AD87" i="3"/>
  <c r="AD62" i="3"/>
  <c r="AD61" i="3"/>
  <c r="AD59" i="3"/>
  <c r="AD33" i="3"/>
  <c r="AD55" i="3"/>
  <c r="AD41" i="3"/>
  <c r="AD31" i="3"/>
  <c r="AD114" i="3"/>
  <c r="AD117" i="3"/>
  <c r="AD108" i="3"/>
  <c r="AD74" i="3"/>
  <c r="AD100" i="3"/>
  <c r="AD76" i="3"/>
  <c r="AD58" i="3"/>
  <c r="AD57" i="3"/>
  <c r="AD54" i="3"/>
  <c r="AD63" i="3"/>
  <c r="AD43" i="3"/>
  <c r="AD30" i="3"/>
  <c r="AD10" i="3"/>
  <c r="AD110" i="3"/>
  <c r="AD104" i="3"/>
  <c r="AD115" i="3"/>
  <c r="AD70" i="3"/>
  <c r="AD90" i="3"/>
  <c r="AD97" i="3"/>
  <c r="AD83" i="3"/>
  <c r="AD60" i="3"/>
  <c r="AD47" i="3"/>
  <c r="AD27" i="3"/>
  <c r="AD39" i="3"/>
  <c r="AD19" i="3"/>
  <c r="AD4" i="3"/>
  <c r="AD106" i="3"/>
  <c r="AD111" i="3"/>
  <c r="AD109" i="3"/>
  <c r="AD107" i="3"/>
  <c r="AD79" i="3"/>
  <c r="AD77" i="3"/>
  <c r="AD75" i="3"/>
  <c r="AD49" i="3"/>
  <c r="AD46" i="3"/>
  <c r="AD25" i="3"/>
  <c r="AD29" i="3"/>
  <c r="AD15" i="3"/>
  <c r="AD102" i="3"/>
  <c r="AD105" i="3"/>
  <c r="AD96" i="3"/>
  <c r="AD89" i="3"/>
  <c r="AD85" i="3"/>
  <c r="AD73" i="3"/>
  <c r="AD68" i="3"/>
  <c r="AD44" i="3"/>
  <c r="AD42" i="3"/>
  <c r="AD17" i="3"/>
  <c r="AD24" i="3"/>
  <c r="AD11" i="3"/>
  <c r="AD98" i="3"/>
  <c r="AD112" i="3"/>
  <c r="AD92" i="3"/>
  <c r="AD88" i="3"/>
  <c r="AD95" i="3"/>
  <c r="AD72" i="3"/>
  <c r="AD71" i="3"/>
  <c r="AD64" i="3"/>
  <c r="AD32" i="3"/>
  <c r="AD13" i="3"/>
  <c r="AD16" i="3"/>
  <c r="AD45" i="3"/>
  <c r="AD94" i="3"/>
  <c r="AD99" i="3"/>
  <c r="AD86" i="3"/>
  <c r="AD84" i="3"/>
  <c r="AD81" i="3"/>
  <c r="AD67" i="3"/>
  <c r="AD69" i="3"/>
  <c r="AD56" i="3"/>
  <c r="AD18" i="3"/>
  <c r="AD34" i="3"/>
  <c r="AD12" i="3"/>
  <c r="AD9" i="3"/>
  <c r="AD80" i="3"/>
  <c r="AD26" i="3"/>
  <c r="AD91" i="3"/>
  <c r="AD66" i="3"/>
  <c r="AD65" i="3"/>
  <c r="AD48" i="3"/>
  <c r="AD116" i="3"/>
  <c r="AD14" i="3"/>
  <c r="AD93" i="3"/>
  <c r="AD28" i="3"/>
  <c r="AD82" i="3"/>
  <c r="AD40" i="3"/>
  <c r="O106" i="3"/>
  <c r="O95" i="3"/>
  <c r="O100" i="3"/>
  <c r="O115" i="3"/>
  <c r="O98" i="3"/>
  <c r="O89" i="3"/>
  <c r="O84" i="3"/>
  <c r="O75" i="3"/>
  <c r="O90" i="3"/>
  <c r="O45" i="3"/>
  <c r="O46" i="3"/>
  <c r="O44" i="3"/>
  <c r="O25" i="3"/>
  <c r="O27" i="3"/>
  <c r="O92" i="3"/>
  <c r="O109" i="3"/>
  <c r="O86" i="3"/>
  <c r="O85" i="3"/>
  <c r="O80" i="3"/>
  <c r="O71" i="3"/>
  <c r="O73" i="3"/>
  <c r="O41" i="3"/>
  <c r="O60" i="3"/>
  <c r="O31" i="3"/>
  <c r="O16" i="3"/>
  <c r="O18" i="3"/>
  <c r="O107" i="3"/>
  <c r="O102" i="3"/>
  <c r="O82" i="3"/>
  <c r="O81" i="3"/>
  <c r="O76" i="3"/>
  <c r="O67" i="3"/>
  <c r="O70" i="3"/>
  <c r="O33" i="3"/>
  <c r="O34" i="3"/>
  <c r="O58" i="3"/>
  <c r="O12" i="3"/>
  <c r="O10" i="3"/>
  <c r="O101" i="3"/>
  <c r="O117" i="3"/>
  <c r="O78" i="3"/>
  <c r="O77" i="3"/>
  <c r="O72" i="3"/>
  <c r="O63" i="3"/>
  <c r="O65" i="3"/>
  <c r="O29" i="3"/>
  <c r="O28" i="3"/>
  <c r="O42" i="3"/>
  <c r="O4" i="3"/>
  <c r="O48" i="3"/>
  <c r="O118" i="3"/>
  <c r="O94" i="3"/>
  <c r="O110" i="3"/>
  <c r="O74" i="3"/>
  <c r="O99" i="3"/>
  <c r="O116" i="3"/>
  <c r="O59" i="3"/>
  <c r="O61" i="3"/>
  <c r="O64" i="3"/>
  <c r="O39" i="3"/>
  <c r="O32" i="3"/>
  <c r="O24" i="3"/>
  <c r="O26" i="3"/>
  <c r="O112" i="3"/>
  <c r="O103" i="3"/>
  <c r="O55" i="3"/>
  <c r="O62" i="3"/>
  <c r="O9" i="3"/>
  <c r="O113" i="3"/>
  <c r="O93" i="3"/>
  <c r="O68" i="3"/>
  <c r="O40" i="3"/>
  <c r="O43" i="3"/>
  <c r="O114" i="3"/>
  <c r="O96" i="3"/>
  <c r="O69" i="3"/>
  <c r="O66" i="3"/>
  <c r="O13" i="3"/>
  <c r="O108" i="3"/>
  <c r="O91" i="3"/>
  <c r="O57" i="3"/>
  <c r="O30" i="3"/>
  <c r="O17" i="3"/>
  <c r="O104" i="3"/>
  <c r="O88" i="3"/>
  <c r="O49" i="3"/>
  <c r="O19" i="3"/>
  <c r="O111" i="3"/>
  <c r="O87" i="3"/>
  <c r="O54" i="3"/>
  <c r="O15" i="3"/>
  <c r="O105" i="3"/>
  <c r="O83" i="3"/>
  <c r="O56" i="3"/>
  <c r="O11" i="3"/>
  <c r="O47" i="3"/>
  <c r="O14" i="3"/>
  <c r="O97" i="3"/>
  <c r="O79" i="3"/>
  <c r="V98" i="3"/>
  <c r="V113" i="3"/>
  <c r="V101" i="3"/>
  <c r="V93" i="3"/>
  <c r="V75" i="3"/>
  <c r="V71" i="3"/>
  <c r="V77" i="3"/>
  <c r="V48" i="3"/>
  <c r="V59" i="3"/>
  <c r="V28" i="3"/>
  <c r="V16" i="3"/>
  <c r="V118" i="3"/>
  <c r="V104" i="3"/>
  <c r="V115" i="3"/>
  <c r="V78" i="3"/>
  <c r="V84" i="3"/>
  <c r="V72" i="3"/>
  <c r="V62" i="3"/>
  <c r="V61" i="3"/>
  <c r="V63" i="3"/>
  <c r="V18" i="3"/>
  <c r="V13" i="3"/>
  <c r="V117" i="3"/>
  <c r="V116" i="3"/>
  <c r="V89" i="3"/>
  <c r="V73" i="3"/>
  <c r="V87" i="3"/>
  <c r="V54" i="3"/>
  <c r="V26" i="3"/>
  <c r="V29" i="3"/>
  <c r="V15" i="3"/>
  <c r="V111" i="3"/>
  <c r="V103" i="3"/>
  <c r="V90" i="3"/>
  <c r="V85" i="3"/>
  <c r="V69" i="3"/>
  <c r="V44" i="3"/>
  <c r="V14" i="3"/>
  <c r="V40" i="3"/>
  <c r="V11" i="3"/>
  <c r="V105" i="3"/>
  <c r="V97" i="3"/>
  <c r="V88" i="3"/>
  <c r="V95" i="3"/>
  <c r="V108" i="3"/>
  <c r="V60" i="3"/>
  <c r="V45" i="3"/>
  <c r="V24" i="3"/>
  <c r="V32" i="3"/>
  <c r="V114" i="3"/>
  <c r="V112" i="3"/>
  <c r="V86" i="3"/>
  <c r="V80" i="3"/>
  <c r="V67" i="3"/>
  <c r="V76" i="3"/>
  <c r="V47" i="3"/>
  <c r="V43" i="3"/>
  <c r="V12" i="3"/>
  <c r="V10" i="3"/>
  <c r="V110" i="3"/>
  <c r="V99" i="3"/>
  <c r="V82" i="3"/>
  <c r="V91" i="3"/>
  <c r="V81" i="3"/>
  <c r="V65" i="3"/>
  <c r="V49" i="3"/>
  <c r="V34" i="3"/>
  <c r="V41" i="3"/>
  <c r="V9" i="3"/>
  <c r="V106" i="3"/>
  <c r="V100" i="3"/>
  <c r="V74" i="3"/>
  <c r="V92" i="3"/>
  <c r="V68" i="3"/>
  <c r="V57" i="3"/>
  <c r="V55" i="3"/>
  <c r="V25" i="3"/>
  <c r="V30" i="3"/>
  <c r="V4" i="3"/>
  <c r="V102" i="3"/>
  <c r="V107" i="3"/>
  <c r="V70" i="3"/>
  <c r="V83" i="3"/>
  <c r="V66" i="3"/>
  <c r="V64" i="3"/>
  <c r="V46" i="3"/>
  <c r="V17" i="3"/>
  <c r="V31" i="3"/>
  <c r="V27" i="3"/>
  <c r="V56" i="3"/>
  <c r="V33" i="3"/>
  <c r="V39" i="3"/>
  <c r="V94" i="3"/>
  <c r="V19" i="3"/>
  <c r="V109" i="3"/>
  <c r="V42" i="3"/>
  <c r="V96" i="3"/>
  <c r="V79" i="3"/>
  <c r="V58" i="3"/>
  <c r="AE118" i="3"/>
  <c r="AE112" i="3"/>
  <c r="AE109" i="3"/>
  <c r="AE78" i="3"/>
  <c r="AE77" i="3"/>
  <c r="AE96" i="3"/>
  <c r="AE59" i="3"/>
  <c r="AE61" i="3"/>
  <c r="AE56" i="3"/>
  <c r="AE66" i="3"/>
  <c r="AE117" i="3"/>
  <c r="AE99" i="3"/>
  <c r="AE102" i="3"/>
  <c r="AE74" i="3"/>
  <c r="AE89" i="3"/>
  <c r="AE91" i="3"/>
  <c r="AE55" i="3"/>
  <c r="AE57" i="3"/>
  <c r="AE48" i="3"/>
  <c r="AE44" i="3"/>
  <c r="AE92" i="3"/>
  <c r="AE103" i="3"/>
  <c r="AE95" i="3"/>
  <c r="AE90" i="3"/>
  <c r="AE67" i="3"/>
  <c r="AE33" i="3"/>
  <c r="AE26" i="3"/>
  <c r="AE19" i="3"/>
  <c r="AE4" i="3"/>
  <c r="AE18" i="3"/>
  <c r="AE113" i="3"/>
  <c r="AE97" i="3"/>
  <c r="AE85" i="3"/>
  <c r="AE87" i="3"/>
  <c r="AE68" i="3"/>
  <c r="AE29" i="3"/>
  <c r="AE34" i="3"/>
  <c r="AE15" i="3"/>
  <c r="AE25" i="3"/>
  <c r="AE9" i="3"/>
  <c r="AE106" i="3"/>
  <c r="AE94" i="3"/>
  <c r="AE81" i="3"/>
  <c r="AE83" i="3"/>
  <c r="AE71" i="3"/>
  <c r="AE64" i="3"/>
  <c r="AE28" i="3"/>
  <c r="AE11" i="3"/>
  <c r="AE12" i="3"/>
  <c r="AE110" i="3"/>
  <c r="AE100" i="3"/>
  <c r="AE86" i="3"/>
  <c r="AE88" i="3"/>
  <c r="AE79" i="3"/>
  <c r="AE69" i="3"/>
  <c r="AE54" i="3"/>
  <c r="AE58" i="3"/>
  <c r="AE31" i="3"/>
  <c r="AE16" i="3"/>
  <c r="AE104" i="3"/>
  <c r="AE107" i="3"/>
  <c r="AE82" i="3"/>
  <c r="AE84" i="3"/>
  <c r="AE75" i="3"/>
  <c r="AE65" i="3"/>
  <c r="AE47" i="3"/>
  <c r="AE43" i="3"/>
  <c r="AE27" i="3"/>
  <c r="AE24" i="3"/>
  <c r="AE111" i="3"/>
  <c r="AE101" i="3"/>
  <c r="AE70" i="3"/>
  <c r="AE80" i="3"/>
  <c r="AE93" i="3"/>
  <c r="AE49" i="3"/>
  <c r="AE62" i="3"/>
  <c r="AE39" i="3"/>
  <c r="AE13" i="3"/>
  <c r="AE42" i="3"/>
  <c r="AE105" i="3"/>
  <c r="AE115" i="3"/>
  <c r="AE114" i="3"/>
  <c r="AE76" i="3"/>
  <c r="AE63" i="3"/>
  <c r="AE45" i="3"/>
  <c r="AE46" i="3"/>
  <c r="AE40" i="3"/>
  <c r="AE17" i="3"/>
  <c r="AE14" i="3"/>
  <c r="AE60" i="3"/>
  <c r="AE30" i="3"/>
  <c r="AE98" i="3"/>
  <c r="AE10" i="3"/>
  <c r="AE116" i="3"/>
  <c r="AE32" i="3"/>
  <c r="AE108" i="3"/>
  <c r="AE72" i="3"/>
  <c r="AE73" i="3"/>
  <c r="AE4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<sst xmlns="http://schemas.openxmlformats.org/spreadsheetml/2006/main" count="436" uniqueCount="145">
  <si>
    <t>~TFM_INS-TS</t>
  </si>
  <si>
    <t xml:space="preserve"> </t>
  </si>
  <si>
    <t>LimType</t>
  </si>
  <si>
    <t>Attribute</t>
  </si>
  <si>
    <t>Region</t>
  </si>
  <si>
    <t>Attrib_Cond</t>
  </si>
  <si>
    <t>Val_Cond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</si>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</sst>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E+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4">
    <xf numFmtId="0" fontId="0" fillId="0" borderId="0" xfId="0"/>
    <xf numFmtId="0" fontId="18" fillId="0" borderId="0" xfId="42"/>
    <xf numFmtId="0" fontId="16" fillId="33" borderId="10" xfId="42" applyFont="1" applyFill="1" applyBorder="1" applyAlignment="1">
      <alignment horizontal="left" vertical="center"/>
    </xf>
    <xf numFmtId="0" fontId="16" fillId="33" borderId="10" xfId="42" applyFont="1" applyFill="1" applyBorder="1" applyAlignment="1" applyProtection="1">
      <alignment horizontal="left" vertical="center"/>
      <protection locked="0"/>
    </xf>
    <xf numFmtId="0" fontId="16" fillId="34" borderId="11" xfId="42" applyFont="1" applyFill="1" applyBorder="1"/>
    <xf numFmtId="0" fontId="18" fillId="0" borderId="12" xfId="42" applyBorder="1"/>
    <xf numFmtId="0" fontId="18" fillId="0" borderId="13" xfId="42" applyBorder="1"/>
    <xf numFmtId="0" fontId="18" fillId="0" borderId="14" xfId="42" applyBorder="1"/>
    <xf numFmtId="0" fontId="18" fillId="0" borderId="10" xfId="42" applyBorder="1"/>
    <xf numFmtId="164" fontId="18" fillId="0" borderId="10" xfId="42" applyNumberFormat="1" applyBorder="1"/>
    <xf numFmtId="164" fontId="18" fillId="0" borderId="0" xfId="42" applyNumberFormat="1"/>
    <xf numFmtId="0" fontId="18" fillId="0" borderId="15" xfId="42" applyBorder="1"/>
    <xf numFmtId="164" fontId="18" fillId="0" borderId="15" xfId="42" applyNumberFormat="1" applyBorder="1"/>
    <xf numFmtId="165" fontId="18" fillId="0" borderId="10" xfId="42" applyNumberFormat="1" applyBorder="1"/>
    <xf numFmtId="165" fontId="18" fillId="0" borderId="0" xfId="42" applyNumberFormat="1"/>
    <xf numFmtId="165" fontId="18" fillId="0" borderId="15" xfId="42" applyNumberFormat="1" applyBorder="1"/>
    <xf numFmtId="0" fontId="20" fillId="35" borderId="11" xfId="42" applyFont="1" applyFill="1" applyBorder="1"/>
    <xf numFmtId="0" fontId="21" fillId="36" borderId="11" xfId="42" applyFont="1" applyFill="1" applyBorder="1" applyAlignment="1">
      <alignment vertical="center"/>
    </xf>
    <xf numFmtId="0" fontId="22" fillId="0" borderId="0" xfId="42" applyFont="1"/>
    <xf numFmtId="0" fontId="23" fillId="0" borderId="0" xfId="42" applyFont="1"/>
    <xf numFmtId="0" fontId="24" fillId="37" borderId="11" xfId="42" applyFont="1" applyFill="1" applyBorder="1"/>
    <xf numFmtId="0" fontId="20" fillId="36" borderId="11" xfId="42" applyFont="1" applyFill="1" applyBorder="1"/>
    <xf numFmtId="0" fontId="19" fillId="36" borderId="11" xfId="42" applyFont="1" applyFill="1" applyBorder="1"/>
    <xf numFmtId="0" fontId="20" fillId="0" borderId="0" xfId="42" applyFont="1"/>
    <xf numFmtId="0" fontId="1" fillId="0" borderId="0" xfId="42" applyFont="1"/>
    <xf numFmtId="2" fontId="20" fillId="38" borderId="0" xfId="42" applyNumberFormat="1" applyFont="1" applyFill="1"/>
    <xf numFmtId="0" fontId="20" fillId="38" borderId="0" xfId="42" applyFont="1" applyFill="1"/>
    <xf numFmtId="0" fontId="25" fillId="0" borderId="0" xfId="42" applyFont="1"/>
    <xf numFmtId="0" fontId="14" fillId="0" borderId="0" xfId="0" applyFont="1"/>
    <xf numFmtId="0" fontId="19" fillId="0" borderId="0" xfId="42" applyFont="1"/>
    <xf numFmtId="0" fontId="0" fillId="39" borderId="0" xfId="0" applyFill="1"/>
    <xf numFmtId="0" fontId="0" fillId="0" borderId="0" xfId="0" applyFill="1"/>
    <xf numFmtId="0" fontId="18" fillId="0" borderId="0" xfId="42" applyBorder="1"/>
    <xf numFmtId="164" fontId="18" fillId="0" borderId="0" xfId="42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9A582085-6B7F-4CFF-B886-772DF29BABC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dimension ref="C4:AK42"/>
  <sheetViews>
    <sheetView zoomScaleNormal="100" workbookViewId="0">
      <selection activeCell="L6" sqref="L6:AK6"/>
    </sheetView>
  </sheetViews>
  <sheetFormatPr defaultColWidth="9.109375" defaultRowHeight="13.2" x14ac:dyDescent="0.25"/>
  <cols>
    <col min="1" max="6" width="9.109375" style="1"/>
    <col min="7" max="7" width="10.6640625" style="1" bestFit="1" customWidth="1"/>
    <col min="8" max="8" width="9.109375" style="1"/>
    <col min="9" max="9" width="11.6640625" style="1" bestFit="1" customWidth="1"/>
    <col min="10" max="16384" width="9.109375" style="1"/>
  </cols>
  <sheetData>
    <row r="4" spans="3:37" x14ac:dyDescent="0.25">
      <c r="C4" s="18" t="s">
        <v>125</v>
      </c>
    </row>
    <row r="5" spans="3:37" ht="15" thickBot="1" x14ac:dyDescent="0.35">
      <c r="C5" s="19" t="s">
        <v>126</v>
      </c>
      <c r="D5" s="20" t="s">
        <v>127</v>
      </c>
      <c r="E5" s="21" t="s">
        <v>123</v>
      </c>
      <c r="F5" s="21" t="s">
        <v>2</v>
      </c>
      <c r="G5" s="21" t="s">
        <v>3</v>
      </c>
      <c r="H5" s="21" t="s">
        <v>122</v>
      </c>
      <c r="I5" s="22" t="s">
        <v>7</v>
      </c>
      <c r="J5" s="16" t="str">
        <f>Regions!C$3</f>
        <v>IE</v>
      </c>
      <c r="K5" s="16" t="str">
        <f>Regions!D$3</f>
        <v>National</v>
      </c>
      <c r="L5" s="16" t="str">
        <f>Regions!E$3</f>
        <v>IE-CW</v>
      </c>
      <c r="M5" s="16" t="str">
        <f>Regions!F$3</f>
        <v>IE-D</v>
      </c>
      <c r="N5" s="16" t="str">
        <f>Regions!G$3</f>
        <v>IE-KE</v>
      </c>
      <c r="O5" s="16" t="str">
        <f>Regions!H$3</f>
        <v>IE-KK</v>
      </c>
      <c r="P5" s="16" t="str">
        <f>Regions!I$3</f>
        <v>IE-LS</v>
      </c>
      <c r="Q5" s="16" t="str">
        <f>Regions!J$3</f>
        <v>IE-LD</v>
      </c>
      <c r="R5" s="16" t="str">
        <f>Regions!K$3</f>
        <v>IE-LH</v>
      </c>
      <c r="S5" s="16" t="str">
        <f>Regions!L$3</f>
        <v>IE-MH</v>
      </c>
      <c r="T5" s="16" t="str">
        <f>Regions!M$3</f>
        <v>IE-OY</v>
      </c>
      <c r="U5" s="16" t="str">
        <f>Regions!N$3</f>
        <v>IE-WH</v>
      </c>
      <c r="V5" s="16" t="str">
        <f>Regions!O$3</f>
        <v>IE-WX</v>
      </c>
      <c r="W5" s="16" t="str">
        <f>Regions!P$3</f>
        <v>IE-WW</v>
      </c>
      <c r="X5" s="16" t="str">
        <f>Regions!Q$3</f>
        <v>IE-CE</v>
      </c>
      <c r="Y5" s="16" t="str">
        <f>Regions!R$3</f>
        <v>IE-CO</v>
      </c>
      <c r="Z5" s="16" t="str">
        <f>Regions!S$3</f>
        <v>IE-KY</v>
      </c>
      <c r="AA5" s="16" t="str">
        <f>Regions!T$3</f>
        <v>IE-LK</v>
      </c>
      <c r="AB5" s="16" t="str">
        <f>Regions!U$3</f>
        <v>IE-TA</v>
      </c>
      <c r="AC5" s="16" t="str">
        <f>Regions!V$3</f>
        <v>IE-WD</v>
      </c>
      <c r="AD5" s="16" t="str">
        <f>Regions!W$3</f>
        <v>IE-G</v>
      </c>
      <c r="AE5" s="16" t="str">
        <f>Regions!X$3</f>
        <v>IE-LM</v>
      </c>
      <c r="AF5" s="16" t="str">
        <f>Regions!Y$3</f>
        <v>IE-MO</v>
      </c>
      <c r="AG5" s="16" t="str">
        <f>Regions!Z$3</f>
        <v>IE-RN</v>
      </c>
      <c r="AH5" s="16" t="str">
        <f>Regions!AA$3</f>
        <v>IE-SO</v>
      </c>
      <c r="AI5" s="16" t="str">
        <f>Regions!AB$3</f>
        <v>IE-CN</v>
      </c>
      <c r="AJ5" s="16" t="str">
        <f>Regions!AC$3</f>
        <v>IE-DL</v>
      </c>
      <c r="AK5" s="16" t="str">
        <f>Regions!AD$3</f>
        <v>IE-MN</v>
      </c>
    </row>
    <row r="6" spans="3:37" ht="14.4" x14ac:dyDescent="0.3">
      <c r="C6" s="1" t="s">
        <v>128</v>
      </c>
      <c r="D6" s="23" t="s">
        <v>129</v>
      </c>
      <c r="G6" s="24" t="s">
        <v>8</v>
      </c>
      <c r="H6" s="1">
        <v>2018</v>
      </c>
      <c r="I6" s="1" t="s">
        <v>37</v>
      </c>
      <c r="J6" s="25">
        <v>14.5565610923972</v>
      </c>
      <c r="K6" s="26"/>
      <c r="L6" s="25">
        <v>0.19075815329593299</v>
      </c>
      <c r="M6" s="25">
        <v>3.8137077787050999</v>
      </c>
      <c r="N6" s="25">
        <v>0.70334338163959498</v>
      </c>
      <c r="O6" s="25">
        <v>0.32630593319176299</v>
      </c>
      <c r="P6" s="25">
        <v>0.25725946218495199</v>
      </c>
      <c r="Q6" s="25">
        <v>0.129264106093787</v>
      </c>
      <c r="R6" s="25">
        <v>0.37066642356770202</v>
      </c>
      <c r="S6" s="25">
        <v>0.61012642539130302</v>
      </c>
      <c r="T6" s="25">
        <v>0.25256357827040099</v>
      </c>
      <c r="U6" s="25">
        <v>0.28627808516599801</v>
      </c>
      <c r="V6" s="25">
        <v>0.49824919039150301</v>
      </c>
      <c r="W6" s="25">
        <v>0.44072764898712002</v>
      </c>
      <c r="X6" s="25">
        <v>0.38789417997018399</v>
      </c>
      <c r="Y6" s="25">
        <v>1.6403528726431</v>
      </c>
      <c r="Z6" s="25">
        <v>0.50223766282260596</v>
      </c>
      <c r="AA6" s="25">
        <v>0.59887772521592197</v>
      </c>
      <c r="AB6" s="25">
        <v>0.54597893159747002</v>
      </c>
      <c r="AC6" s="25">
        <v>0.36254754715780002</v>
      </c>
      <c r="AD6" s="25">
        <v>0.81031808544859996</v>
      </c>
      <c r="AE6" s="25">
        <v>0.103998215898054</v>
      </c>
      <c r="AF6" s="25">
        <v>0.43396473286285803</v>
      </c>
      <c r="AG6" s="25">
        <v>0.22701130303233</v>
      </c>
      <c r="AH6" s="25">
        <v>0.20014421509334299</v>
      </c>
      <c r="AI6" s="25">
        <v>0.22324073939976699</v>
      </c>
      <c r="AJ6" s="25">
        <v>0.43304852577361902</v>
      </c>
      <c r="AK6" s="25">
        <v>0.20769618859639599</v>
      </c>
    </row>
    <row r="7" spans="3:37" ht="14.4" x14ac:dyDescent="0.3">
      <c r="C7" s="1" t="s">
        <v>128</v>
      </c>
      <c r="D7" s="23" t="s">
        <v>129</v>
      </c>
      <c r="G7" s="24" t="s">
        <v>8</v>
      </c>
      <c r="H7" s="1">
        <v>2018</v>
      </c>
      <c r="I7" s="1" t="s">
        <v>39</v>
      </c>
      <c r="J7" s="25">
        <v>31.276118540281001</v>
      </c>
      <c r="K7" s="26"/>
      <c r="L7" s="25">
        <v>0.43519149385547101</v>
      </c>
      <c r="M7" s="25">
        <v>7.6211536449989303</v>
      </c>
      <c r="N7" s="25">
        <v>1.55190938276765</v>
      </c>
      <c r="O7" s="25">
        <v>0.73703191607760699</v>
      </c>
      <c r="P7" s="25">
        <v>0.55451713599955699</v>
      </c>
      <c r="Q7" s="25">
        <v>0.28568437258778701</v>
      </c>
      <c r="R7" s="25">
        <v>0.76950577172521395</v>
      </c>
      <c r="S7" s="25">
        <v>1.33594997982505</v>
      </c>
      <c r="T7" s="25">
        <v>0.56616320344762305</v>
      </c>
      <c r="U7" s="25">
        <v>0.63911185847442997</v>
      </c>
      <c r="V7" s="25">
        <v>1.1334816009734401</v>
      </c>
      <c r="W7" s="25">
        <v>0.96185938421931305</v>
      </c>
      <c r="X7" s="25">
        <v>0.87235861089184197</v>
      </c>
      <c r="Y7" s="25">
        <v>3.5254749048173299</v>
      </c>
      <c r="Z7" s="25">
        <v>1.15388698840036</v>
      </c>
      <c r="AA7" s="25">
        <v>1.29957366713114</v>
      </c>
      <c r="AB7" s="25">
        <v>1.2604324784412999</v>
      </c>
      <c r="AC7" s="25">
        <v>0.79517788054022298</v>
      </c>
      <c r="AD7" s="25">
        <v>1.7803554187858499</v>
      </c>
      <c r="AE7" s="25">
        <v>0.23333731031609201</v>
      </c>
      <c r="AF7" s="25">
        <v>0.98601597898071303</v>
      </c>
      <c r="AG7" s="25">
        <v>0.53090140271719199</v>
      </c>
      <c r="AH7" s="25">
        <v>0.43310682655274901</v>
      </c>
      <c r="AI7" s="25">
        <v>0.47060177269377002</v>
      </c>
      <c r="AJ7" s="25">
        <v>0.86668930093951202</v>
      </c>
      <c r="AK7" s="25">
        <v>0.47664625412085698</v>
      </c>
    </row>
    <row r="8" spans="3:37" ht="14.4" x14ac:dyDescent="0.3">
      <c r="C8" s="1" t="s">
        <v>128</v>
      </c>
      <c r="D8" s="23" t="s">
        <v>129</v>
      </c>
      <c r="G8" s="24" t="s">
        <v>8</v>
      </c>
      <c r="H8" s="1">
        <v>2018</v>
      </c>
      <c r="I8" s="1" t="s">
        <v>41</v>
      </c>
      <c r="J8" s="25">
        <v>27.131577542973599</v>
      </c>
      <c r="K8" s="26"/>
      <c r="L8" s="25">
        <v>0.373897486374975</v>
      </c>
      <c r="M8" s="25">
        <v>6.66074493403499</v>
      </c>
      <c r="N8" s="25">
        <v>1.3457957919305099</v>
      </c>
      <c r="O8" s="25">
        <v>0.64805463087287196</v>
      </c>
      <c r="P8" s="25">
        <v>0.48149946813234101</v>
      </c>
      <c r="Q8" s="25">
        <v>0.247929982488685</v>
      </c>
      <c r="R8" s="25">
        <v>0.67368745787157902</v>
      </c>
      <c r="S8" s="25">
        <v>1.1456149031137799</v>
      </c>
      <c r="T8" s="25">
        <v>0.49378011021821799</v>
      </c>
      <c r="U8" s="25">
        <v>0.54722173482691405</v>
      </c>
      <c r="V8" s="25">
        <v>0.97262646758485305</v>
      </c>
      <c r="W8" s="25">
        <v>0.83286416374941896</v>
      </c>
      <c r="X8" s="25">
        <v>0.74674766413249005</v>
      </c>
      <c r="Y8" s="25">
        <v>3.0449422514531701</v>
      </c>
      <c r="Z8" s="25">
        <v>1.0126394376791299</v>
      </c>
      <c r="AA8" s="25">
        <v>1.1217784798314201</v>
      </c>
      <c r="AB8" s="25">
        <v>1.08524276473925</v>
      </c>
      <c r="AC8" s="25">
        <v>0.68342924139985906</v>
      </c>
      <c r="AD8" s="25">
        <v>1.55274051805081</v>
      </c>
      <c r="AE8" s="25">
        <v>0.20031586047476799</v>
      </c>
      <c r="AF8" s="25">
        <v>0.86102306186829503</v>
      </c>
      <c r="AG8" s="25">
        <v>0.451316097288886</v>
      </c>
      <c r="AH8" s="25">
        <v>0.37617525772313698</v>
      </c>
      <c r="AI8" s="25">
        <v>0.40231788404487301</v>
      </c>
      <c r="AJ8" s="25">
        <v>0.74109890371757103</v>
      </c>
      <c r="AK8" s="25">
        <v>0.42809298937083901</v>
      </c>
    </row>
    <row r="9" spans="3:37" ht="14.4" x14ac:dyDescent="0.3">
      <c r="C9" s="1" t="s">
        <v>128</v>
      </c>
      <c r="D9" s="23" t="s">
        <v>129</v>
      </c>
      <c r="G9" s="24" t="s">
        <v>8</v>
      </c>
      <c r="H9" s="1">
        <v>2018</v>
      </c>
      <c r="I9" s="1" t="s">
        <v>43</v>
      </c>
      <c r="J9" s="25">
        <v>11.625551</v>
      </c>
      <c r="K9" s="26"/>
      <c r="L9" s="25">
        <v>0.17794099599204999</v>
      </c>
      <c r="M9" s="25">
        <v>2.6576907930321299</v>
      </c>
      <c r="N9" s="25">
        <v>0.48228404218784598</v>
      </c>
      <c r="O9" s="25">
        <v>0.31014966827589202</v>
      </c>
      <c r="P9" s="25">
        <v>0.22090468018989401</v>
      </c>
      <c r="Q9" s="25">
        <v>0.106603976450188</v>
      </c>
      <c r="R9" s="25">
        <v>0.27935990585939302</v>
      </c>
      <c r="S9" s="25">
        <v>0.43225128206324598</v>
      </c>
      <c r="T9" s="25">
        <v>0.20333600685129699</v>
      </c>
      <c r="U9" s="25">
        <v>0.23152778091853199</v>
      </c>
      <c r="V9" s="25">
        <v>0.46795618987426502</v>
      </c>
      <c r="W9" s="25">
        <v>0.30871042636808299</v>
      </c>
      <c r="X9" s="25">
        <v>0.30378726686741397</v>
      </c>
      <c r="Y9" s="25">
        <v>1.6254277052660899</v>
      </c>
      <c r="Z9" s="25">
        <v>0.44225677339931202</v>
      </c>
      <c r="AA9" s="25">
        <v>0.49831113834882401</v>
      </c>
      <c r="AB9" s="25">
        <v>0.40793968700183098</v>
      </c>
      <c r="AC9" s="25">
        <v>0.3789208277735</v>
      </c>
      <c r="AD9" s="25">
        <v>0.60506096800451603</v>
      </c>
      <c r="AE9" s="25">
        <v>8.0693470189707697E-2</v>
      </c>
      <c r="AF9" s="25">
        <v>0.34078379979033402</v>
      </c>
      <c r="AG9" s="25">
        <v>0.15133440977952001</v>
      </c>
      <c r="AH9" s="25">
        <v>0.16503078794415499</v>
      </c>
      <c r="AI9" s="25">
        <v>0.19182704360164701</v>
      </c>
      <c r="AJ9" s="25">
        <v>0.40087863270627699</v>
      </c>
      <c r="AK9" s="25">
        <v>0.154582741264056</v>
      </c>
    </row>
    <row r="10" spans="3:37" ht="14.4" x14ac:dyDescent="0.3">
      <c r="C10" s="1" t="s">
        <v>128</v>
      </c>
      <c r="D10" s="23" t="s">
        <v>129</v>
      </c>
      <c r="G10" s="24" t="s">
        <v>8</v>
      </c>
      <c r="H10" s="1">
        <v>2018</v>
      </c>
      <c r="I10" s="1" t="s">
        <v>45</v>
      </c>
      <c r="J10" s="25">
        <v>7.7245727925227703</v>
      </c>
      <c r="K10" s="26"/>
      <c r="L10" s="25">
        <v>9.2353600579585193E-2</v>
      </c>
      <c r="M10" s="25">
        <v>2.18565051154552</v>
      </c>
      <c r="N10" s="25">
        <v>0.36094016622216002</v>
      </c>
      <c r="O10" s="25">
        <v>0.160971553655473</v>
      </c>
      <c r="P10" s="25">
        <v>0.13739325701343899</v>
      </c>
      <c r="Q10" s="25">
        <v>6.6303111018221506E-2</v>
      </c>
      <c r="R10" s="25">
        <v>0.20907225210952099</v>
      </c>
      <c r="S10" s="25">
        <v>0.31639527280693802</v>
      </c>
      <c r="T10" s="25">
        <v>0.126466294083908</v>
      </c>
      <c r="U10" s="25">
        <v>0.14400037102947</v>
      </c>
      <c r="V10" s="25">
        <v>0.24287511041201201</v>
      </c>
      <c r="W10" s="25">
        <v>0.23103810796296301</v>
      </c>
      <c r="X10" s="25">
        <v>0.19274182814699201</v>
      </c>
      <c r="Y10" s="25">
        <v>0.880626263602864</v>
      </c>
      <c r="Z10" s="25">
        <v>0.239606430141375</v>
      </c>
      <c r="AA10" s="25">
        <v>0.31616005760135901</v>
      </c>
      <c r="AB10" s="25">
        <v>0.25882270135028701</v>
      </c>
      <c r="AC10" s="25">
        <v>0.18845766705778599</v>
      </c>
      <c r="AD10" s="25">
        <v>0.418614934630201</v>
      </c>
      <c r="AE10" s="25">
        <v>5.1980938259190403E-2</v>
      </c>
      <c r="AF10" s="25">
        <v>0.21170504023817699</v>
      </c>
      <c r="AG10" s="25">
        <v>0.104701587785582</v>
      </c>
      <c r="AH10" s="25">
        <v>0.106309162052679</v>
      </c>
      <c r="AI10" s="25">
        <v>0.12357071379453501</v>
      </c>
      <c r="AJ10" s="25">
        <v>0.25823709659708599</v>
      </c>
      <c r="AK10" s="25">
        <v>9.95787628254481E-2</v>
      </c>
    </row>
    <row r="11" spans="3:37" ht="14.4" x14ac:dyDescent="0.3">
      <c r="C11" s="1" t="s">
        <v>128</v>
      </c>
      <c r="D11" s="23" t="s">
        <v>129</v>
      </c>
      <c r="G11" s="24" t="s">
        <v>8</v>
      </c>
      <c r="H11" s="1">
        <v>2018</v>
      </c>
      <c r="I11" s="1" t="s">
        <v>47</v>
      </c>
      <c r="J11" s="25">
        <v>3.5132998087277101</v>
      </c>
      <c r="K11" s="26"/>
      <c r="L11" s="25">
        <v>4.2004379525771102E-2</v>
      </c>
      <c r="M11" s="25">
        <v>0.99408028513777102</v>
      </c>
      <c r="N11" s="25">
        <v>0.16416325549782501</v>
      </c>
      <c r="O11" s="25">
        <v>7.3213282321037701E-2</v>
      </c>
      <c r="P11" s="25">
        <v>6.2489372105217399E-2</v>
      </c>
      <c r="Q11" s="25">
        <v>3.0156063450376601E-2</v>
      </c>
      <c r="R11" s="25">
        <v>9.5090501840783506E-2</v>
      </c>
      <c r="S11" s="25">
        <v>0.143903291650118</v>
      </c>
      <c r="T11" s="25">
        <v>5.75195572298293E-2</v>
      </c>
      <c r="U11" s="25">
        <v>6.5494427922832596E-2</v>
      </c>
      <c r="V11" s="25">
        <v>0.110464759912835</v>
      </c>
      <c r="W11" s="25">
        <v>0.105081039730871</v>
      </c>
      <c r="X11" s="25">
        <v>8.7663078095158206E-2</v>
      </c>
      <c r="Y11" s="25">
        <v>0.40052753292342302</v>
      </c>
      <c r="Z11" s="25">
        <v>0.108978094685117</v>
      </c>
      <c r="AA11" s="25">
        <v>0.14379631077765201</v>
      </c>
      <c r="AB11" s="25">
        <v>0.117718063066032</v>
      </c>
      <c r="AC11" s="25">
        <v>8.5714550618035304E-2</v>
      </c>
      <c r="AD11" s="25">
        <v>0.190394965426499</v>
      </c>
      <c r="AE11" s="25">
        <v>2.36420350158753E-2</v>
      </c>
      <c r="AF11" s="25">
        <v>9.6287949813282703E-2</v>
      </c>
      <c r="AG11" s="25">
        <v>4.7620506430678201E-2</v>
      </c>
      <c r="AH11" s="25">
        <v>4.8351665359049598E-2</v>
      </c>
      <c r="AI11" s="25">
        <v>5.6202585799816303E-2</v>
      </c>
      <c r="AJ11" s="25">
        <v>0.117451717583548</v>
      </c>
      <c r="AK11" s="25">
        <v>4.5290536808279797E-2</v>
      </c>
    </row>
    <row r="12" spans="3:37" ht="14.4" x14ac:dyDescent="0.3">
      <c r="C12" s="1" t="s">
        <v>128</v>
      </c>
      <c r="D12" s="23" t="s">
        <v>129</v>
      </c>
      <c r="G12" s="24" t="s">
        <v>8</v>
      </c>
      <c r="H12" s="1">
        <v>2018</v>
      </c>
      <c r="I12" s="1" t="s">
        <v>49</v>
      </c>
      <c r="J12" s="25">
        <v>21.784659175997099</v>
      </c>
      <c r="K12" s="26"/>
      <c r="L12" s="25">
        <v>0.26045346019004401</v>
      </c>
      <c r="M12" s="25">
        <v>6.1639203553045503</v>
      </c>
      <c r="N12" s="25">
        <v>1.0179149987024101</v>
      </c>
      <c r="O12" s="25">
        <v>0.45396820349853301</v>
      </c>
      <c r="P12" s="25">
        <v>0.387473243829765</v>
      </c>
      <c r="Q12" s="25">
        <v>0.18698647998221901</v>
      </c>
      <c r="R12" s="25">
        <v>0.58962066611279595</v>
      </c>
      <c r="S12" s="25">
        <v>0.89229053413382597</v>
      </c>
      <c r="T12" s="25">
        <v>0.35665727903246103</v>
      </c>
      <c r="U12" s="25">
        <v>0.40610647195022498</v>
      </c>
      <c r="V12" s="25">
        <v>0.68495069497951599</v>
      </c>
      <c r="W12" s="25">
        <v>0.65156825805464502</v>
      </c>
      <c r="X12" s="25">
        <v>0.54356598713202597</v>
      </c>
      <c r="Y12" s="25">
        <v>2.4835215524915499</v>
      </c>
      <c r="Z12" s="25">
        <v>0.67573243947675998</v>
      </c>
      <c r="AA12" s="25">
        <v>0.89162718572295796</v>
      </c>
      <c r="AB12" s="25">
        <v>0.72992571723638999</v>
      </c>
      <c r="AC12" s="25">
        <v>0.53148389642096905</v>
      </c>
      <c r="AD12" s="25">
        <v>1.1805680290473299</v>
      </c>
      <c r="AE12" s="25">
        <v>0.146595423985277</v>
      </c>
      <c r="AF12" s="25">
        <v>0.59704559349789399</v>
      </c>
      <c r="AG12" s="25">
        <v>0.29527696435231898</v>
      </c>
      <c r="AH12" s="25">
        <v>0.29981060762935702</v>
      </c>
      <c r="AI12" s="25">
        <v>0.34849123135384003</v>
      </c>
      <c r="AJ12" s="25">
        <v>0.72827420843415902</v>
      </c>
      <c r="AK12" s="25">
        <v>0.28082969344526898</v>
      </c>
    </row>
    <row r="13" spans="3:37" ht="14.4" x14ac:dyDescent="0.3">
      <c r="C13" s="1" t="s">
        <v>128</v>
      </c>
      <c r="D13" s="23" t="s">
        <v>129</v>
      </c>
      <c r="G13" s="24" t="s">
        <v>8</v>
      </c>
      <c r="H13" s="1">
        <v>2018</v>
      </c>
      <c r="I13" s="1" t="s">
        <v>51</v>
      </c>
      <c r="J13" s="25">
        <v>0.23349320028657899</v>
      </c>
      <c r="K13" s="26"/>
      <c r="L13" s="25">
        <v>0</v>
      </c>
      <c r="M13" s="25">
        <v>0.13599128494106499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4.7489540821759602E-2</v>
      </c>
      <c r="Y13" s="25">
        <v>4.7056267691773199E-4</v>
      </c>
      <c r="Z13" s="25">
        <v>4.7235778638893701E-2</v>
      </c>
      <c r="AA13" s="25">
        <v>0</v>
      </c>
      <c r="AB13" s="25">
        <v>0</v>
      </c>
      <c r="AC13" s="25">
        <v>0</v>
      </c>
      <c r="AD13" s="25">
        <v>0</v>
      </c>
      <c r="AE13" s="25">
        <v>0</v>
      </c>
      <c r="AF13" s="25">
        <v>9.4112535383546506E-5</v>
      </c>
      <c r="AG13" s="25">
        <v>0</v>
      </c>
      <c r="AH13" s="25">
        <v>0</v>
      </c>
      <c r="AI13" s="25">
        <v>0</v>
      </c>
      <c r="AJ13" s="25">
        <v>0</v>
      </c>
      <c r="AK13" s="25">
        <v>0</v>
      </c>
    </row>
    <row r="14" spans="3:37" ht="14.4" x14ac:dyDescent="0.3">
      <c r="C14" s="1" t="s">
        <v>128</v>
      </c>
      <c r="D14" s="23" t="s">
        <v>129</v>
      </c>
      <c r="G14" s="24" t="s">
        <v>8</v>
      </c>
      <c r="H14" s="1">
        <v>2018</v>
      </c>
      <c r="I14" s="8" t="s">
        <v>53</v>
      </c>
      <c r="J14" s="25">
        <v>45.935836654432002</v>
      </c>
      <c r="K14" s="26"/>
      <c r="L14" s="25">
        <v>0</v>
      </c>
      <c r="M14" s="25">
        <v>40.411547456014503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2.3928132767411898</v>
      </c>
      <c r="Y14" s="25">
        <v>2.2124403851853902</v>
      </c>
      <c r="Z14" s="25">
        <v>0.24110252653151401</v>
      </c>
      <c r="AA14" s="25">
        <v>0</v>
      </c>
      <c r="AB14" s="25">
        <v>0</v>
      </c>
      <c r="AC14" s="25">
        <v>0</v>
      </c>
      <c r="AD14" s="25">
        <v>0</v>
      </c>
      <c r="AE14" s="25">
        <v>0</v>
      </c>
      <c r="AF14" s="25">
        <v>0.68832808501139198</v>
      </c>
      <c r="AG14" s="25">
        <v>0</v>
      </c>
      <c r="AH14" s="25">
        <v>0</v>
      </c>
      <c r="AI14" s="25">
        <v>0</v>
      </c>
      <c r="AJ14" s="25">
        <v>0</v>
      </c>
      <c r="AK14" s="25">
        <v>0</v>
      </c>
    </row>
    <row r="15" spans="3:37" ht="14.4" x14ac:dyDescent="0.3">
      <c r="C15" s="1" t="s">
        <v>128</v>
      </c>
      <c r="D15" s="27" t="s">
        <v>129</v>
      </c>
      <c r="G15" s="24" t="s">
        <v>8</v>
      </c>
      <c r="H15" s="1">
        <v>2018</v>
      </c>
      <c r="I15" s="1" t="s">
        <v>130</v>
      </c>
      <c r="J15" s="26">
        <v>1.1293662452688</v>
      </c>
      <c r="K15" s="26">
        <v>1.1293662452688</v>
      </c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</row>
    <row r="16" spans="3:37" ht="14.4" x14ac:dyDescent="0.3">
      <c r="C16" s="1" t="s">
        <v>128</v>
      </c>
      <c r="D16" s="27" t="s">
        <v>129</v>
      </c>
      <c r="G16" s="24" t="s">
        <v>8</v>
      </c>
      <c r="H16" s="1">
        <v>2018</v>
      </c>
      <c r="I16" s="1" t="s">
        <v>131</v>
      </c>
      <c r="J16" s="26">
        <v>2.0006897535500099</v>
      </c>
      <c r="K16" s="26">
        <v>2.0006897535500099</v>
      </c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</row>
    <row r="17" spans="3:37" ht="14.4" x14ac:dyDescent="0.3">
      <c r="C17" s="1" t="s">
        <v>128</v>
      </c>
      <c r="D17" s="27" t="s">
        <v>129</v>
      </c>
      <c r="G17" s="24" t="s">
        <v>8</v>
      </c>
      <c r="H17" s="1">
        <v>2018</v>
      </c>
      <c r="I17" s="1" t="s">
        <v>132</v>
      </c>
      <c r="J17" s="26">
        <v>0.77162665337257497</v>
      </c>
      <c r="K17" s="26">
        <v>0.77162665337257497</v>
      </c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</row>
    <row r="18" spans="3:37" ht="14.4" x14ac:dyDescent="0.3">
      <c r="C18" s="1" t="s">
        <v>128</v>
      </c>
      <c r="D18" s="27" t="s">
        <v>129</v>
      </c>
      <c r="G18" s="24" t="s">
        <v>8</v>
      </c>
      <c r="H18" s="1">
        <v>2018</v>
      </c>
      <c r="I18" s="1" t="s">
        <v>133</v>
      </c>
      <c r="J18" s="26">
        <v>1.0288379823457801</v>
      </c>
      <c r="K18" s="26">
        <v>1.0288379823457801</v>
      </c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</row>
    <row r="19" spans="3:37" ht="14.4" x14ac:dyDescent="0.3">
      <c r="C19" s="1" t="s">
        <v>128</v>
      </c>
      <c r="D19" s="27" t="s">
        <v>129</v>
      </c>
      <c r="G19" s="24" t="s">
        <v>8</v>
      </c>
      <c r="H19" s="1">
        <v>2018</v>
      </c>
      <c r="I19" s="1" t="s">
        <v>134</v>
      </c>
      <c r="J19" s="26">
        <v>0.83034086441921995</v>
      </c>
      <c r="K19" s="26">
        <v>0.83034086441921995</v>
      </c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</row>
    <row r="20" spans="3:37" ht="14.4" x14ac:dyDescent="0.3">
      <c r="C20" s="1" t="s">
        <v>128</v>
      </c>
      <c r="D20" s="27" t="s">
        <v>129</v>
      </c>
      <c r="G20" s="24" t="s">
        <v>8</v>
      </c>
      <c r="H20" s="1">
        <v>2018</v>
      </c>
      <c r="I20" s="1" t="s">
        <v>135</v>
      </c>
      <c r="J20" s="26">
        <v>9.2169270601308995</v>
      </c>
      <c r="K20" s="26">
        <v>9.2169270601308995</v>
      </c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</row>
    <row r="21" spans="3:37" ht="14.4" x14ac:dyDescent="0.3">
      <c r="C21" s="1" t="s">
        <v>128</v>
      </c>
      <c r="D21" s="27" t="s">
        <v>129</v>
      </c>
      <c r="G21" s="24" t="s">
        <v>8</v>
      </c>
      <c r="H21" s="1">
        <v>2018</v>
      </c>
      <c r="I21" s="1" t="s">
        <v>136</v>
      </c>
      <c r="J21" s="26">
        <v>0</v>
      </c>
      <c r="K21" s="26">
        <v>0</v>
      </c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</row>
    <row r="22" spans="3:37" ht="14.4" x14ac:dyDescent="0.3">
      <c r="C22" s="1" t="s">
        <v>128</v>
      </c>
      <c r="D22" s="27" t="s">
        <v>129</v>
      </c>
      <c r="G22" s="24" t="s">
        <v>8</v>
      </c>
      <c r="H22" s="1">
        <v>2018</v>
      </c>
      <c r="I22" s="1" t="s">
        <v>55</v>
      </c>
      <c r="J22" s="26">
        <v>206.79888500000001</v>
      </c>
      <c r="K22" s="26">
        <v>206.79888500000001</v>
      </c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</row>
    <row r="23" spans="3:37" ht="14.4" x14ac:dyDescent="0.3">
      <c r="C23" s="1" t="s">
        <v>128</v>
      </c>
      <c r="D23" s="27" t="s">
        <v>129</v>
      </c>
      <c r="G23" s="24" t="s">
        <v>8</v>
      </c>
      <c r="H23" s="1">
        <v>2018</v>
      </c>
      <c r="I23" s="1" t="s">
        <v>57</v>
      </c>
      <c r="J23" s="26">
        <v>766.351721</v>
      </c>
      <c r="K23" s="26">
        <v>766.351721</v>
      </c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</row>
    <row r="24" spans="3:37" ht="14.4" x14ac:dyDescent="0.3">
      <c r="C24" s="1" t="s">
        <v>128</v>
      </c>
      <c r="D24" s="27" t="s">
        <v>129</v>
      </c>
      <c r="G24" s="24" t="s">
        <v>8</v>
      </c>
      <c r="H24" s="1">
        <v>2018</v>
      </c>
      <c r="I24" s="1" t="s">
        <v>59</v>
      </c>
      <c r="J24" s="26">
        <v>724.42972899999995</v>
      </c>
      <c r="K24" s="26">
        <v>724.42972899999995</v>
      </c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</row>
    <row r="25" spans="3:37" ht="14.4" x14ac:dyDescent="0.3">
      <c r="C25" s="1" t="s">
        <v>128</v>
      </c>
      <c r="D25" s="23" t="s">
        <v>129</v>
      </c>
      <c r="G25" s="24" t="s">
        <v>8</v>
      </c>
      <c r="H25" s="1">
        <v>2018</v>
      </c>
      <c r="I25" s="1" t="s">
        <v>9</v>
      </c>
      <c r="J25" s="25">
        <v>2.0712927345907701</v>
      </c>
      <c r="K25" s="25">
        <v>2.0712927345907701</v>
      </c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</row>
    <row r="26" spans="3:37" ht="14.4" x14ac:dyDescent="0.3">
      <c r="C26" s="1" t="s">
        <v>128</v>
      </c>
      <c r="D26" s="23" t="s">
        <v>129</v>
      </c>
      <c r="G26" s="24" t="s">
        <v>8</v>
      </c>
      <c r="H26" s="1">
        <v>2018</v>
      </c>
      <c r="I26" s="1" t="s">
        <v>11</v>
      </c>
      <c r="J26" s="25">
        <v>22.2490403410117</v>
      </c>
      <c r="K26" s="25">
        <v>22.2490403410117</v>
      </c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</row>
    <row r="27" spans="3:37" ht="14.4" x14ac:dyDescent="0.3">
      <c r="C27" s="1" t="s">
        <v>128</v>
      </c>
      <c r="D27" s="23" t="s">
        <v>129</v>
      </c>
      <c r="G27" s="24" t="s">
        <v>8</v>
      </c>
      <c r="H27" s="1">
        <v>2018</v>
      </c>
      <c r="I27" s="1" t="s">
        <v>13</v>
      </c>
      <c r="J27" s="25">
        <v>1.2014578872914701</v>
      </c>
      <c r="K27" s="25">
        <v>1.2014578872914701</v>
      </c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</row>
    <row r="28" spans="3:37" ht="14.4" x14ac:dyDescent="0.3">
      <c r="C28" s="1" t="s">
        <v>128</v>
      </c>
      <c r="D28" s="23" t="s">
        <v>129</v>
      </c>
      <c r="G28" s="24" t="s">
        <v>8</v>
      </c>
      <c r="H28" s="1">
        <v>2018</v>
      </c>
      <c r="I28" s="1" t="s">
        <v>15</v>
      </c>
      <c r="J28" s="25">
        <v>6.6890404714869804</v>
      </c>
      <c r="K28" s="25">
        <v>6.6890404714869804</v>
      </c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</row>
    <row r="29" spans="3:37" ht="14.4" x14ac:dyDescent="0.3">
      <c r="C29" s="1" t="s">
        <v>128</v>
      </c>
      <c r="D29" s="23" t="s">
        <v>129</v>
      </c>
      <c r="G29" s="24" t="s">
        <v>8</v>
      </c>
      <c r="H29" s="1">
        <v>2018</v>
      </c>
      <c r="I29" s="1" t="s">
        <v>17</v>
      </c>
      <c r="J29" s="25">
        <v>0.67287296253748397</v>
      </c>
      <c r="K29" s="25">
        <v>0.67287296253748397</v>
      </c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</row>
    <row r="30" spans="3:37" ht="14.4" x14ac:dyDescent="0.3">
      <c r="C30" s="1" t="s">
        <v>128</v>
      </c>
      <c r="D30" s="23" t="s">
        <v>129</v>
      </c>
      <c r="G30" s="24" t="s">
        <v>8</v>
      </c>
      <c r="H30" s="1">
        <v>2018</v>
      </c>
      <c r="I30" s="1" t="s">
        <v>19</v>
      </c>
      <c r="J30" s="25">
        <v>10.5976971594968</v>
      </c>
      <c r="K30" s="25">
        <v>10.5976971594968</v>
      </c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</row>
    <row r="31" spans="3:37" ht="14.4" x14ac:dyDescent="0.3">
      <c r="C31" s="1" t="s">
        <v>128</v>
      </c>
      <c r="D31" s="23" t="s">
        <v>129</v>
      </c>
      <c r="G31" s="24" t="s">
        <v>8</v>
      </c>
      <c r="H31" s="1">
        <v>2018</v>
      </c>
      <c r="I31" s="1" t="s">
        <v>21</v>
      </c>
      <c r="J31" s="25">
        <v>1.14056826967015</v>
      </c>
      <c r="K31" s="25">
        <v>1.14056826967015</v>
      </c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</row>
    <row r="32" spans="3:37" ht="14.4" x14ac:dyDescent="0.3">
      <c r="C32" s="1" t="s">
        <v>128</v>
      </c>
      <c r="D32" s="23" t="s">
        <v>129</v>
      </c>
      <c r="G32" s="24" t="s">
        <v>8</v>
      </c>
      <c r="H32" s="1">
        <v>2018</v>
      </c>
      <c r="I32" s="1" t="s">
        <v>23</v>
      </c>
      <c r="J32" s="25">
        <v>17.770098364755199</v>
      </c>
      <c r="K32" s="25">
        <v>17.770098364755199</v>
      </c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</row>
    <row r="33" spans="3:37" ht="14.4" x14ac:dyDescent="0.3">
      <c r="C33" s="1" t="s">
        <v>128</v>
      </c>
      <c r="D33" s="23" t="s">
        <v>129</v>
      </c>
      <c r="G33" s="24" t="s">
        <v>8</v>
      </c>
      <c r="H33" s="1">
        <v>2018</v>
      </c>
      <c r="I33" s="1" t="s">
        <v>25</v>
      </c>
      <c r="J33" s="25">
        <v>19.5397050142764</v>
      </c>
      <c r="K33" s="25">
        <v>19.5397050142764</v>
      </c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</row>
    <row r="34" spans="3:37" ht="14.4" x14ac:dyDescent="0.3">
      <c r="C34" s="1" t="s">
        <v>128</v>
      </c>
      <c r="D34" s="23" t="s">
        <v>129</v>
      </c>
      <c r="G34" s="24" t="s">
        <v>8</v>
      </c>
      <c r="H34" s="1">
        <v>2018</v>
      </c>
      <c r="I34" s="1" t="s">
        <v>27</v>
      </c>
      <c r="J34" s="25">
        <v>1.28965569884044</v>
      </c>
      <c r="K34" s="25">
        <v>1.28965569884044</v>
      </c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</row>
    <row r="35" spans="3:37" ht="14.4" x14ac:dyDescent="0.3">
      <c r="C35" s="1" t="s">
        <v>128</v>
      </c>
      <c r="D35" s="23" t="s">
        <v>129</v>
      </c>
      <c r="G35" s="24" t="s">
        <v>8</v>
      </c>
      <c r="H35" s="1">
        <v>2018</v>
      </c>
      <c r="I35" s="1" t="s">
        <v>29</v>
      </c>
      <c r="J35" s="25">
        <v>4.2689583715443504</v>
      </c>
      <c r="K35" s="25">
        <v>4.2689583715443504</v>
      </c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</row>
    <row r="36" spans="3:37" ht="14.4" x14ac:dyDescent="0.3">
      <c r="C36" s="1" t="s">
        <v>128</v>
      </c>
      <c r="D36" s="23" t="s">
        <v>129</v>
      </c>
      <c r="G36" s="24" t="s">
        <v>8</v>
      </c>
      <c r="H36" s="1">
        <v>2018</v>
      </c>
      <c r="I36" s="1" t="s">
        <v>31</v>
      </c>
      <c r="J36" s="25">
        <v>0.16518244671693</v>
      </c>
      <c r="K36" s="25">
        <v>0.16518244671693</v>
      </c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</row>
    <row r="37" spans="3:37" ht="14.4" x14ac:dyDescent="0.3">
      <c r="C37" s="1" t="s">
        <v>128</v>
      </c>
      <c r="D37" s="23" t="s">
        <v>129</v>
      </c>
      <c r="G37" s="24" t="s">
        <v>8</v>
      </c>
      <c r="H37" s="1">
        <v>2018</v>
      </c>
      <c r="I37" s="1" t="s">
        <v>33</v>
      </c>
      <c r="J37" s="25">
        <v>4.2546573385120396</v>
      </c>
      <c r="K37" s="25">
        <v>4.2546573385120396</v>
      </c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</row>
    <row r="38" spans="3:37" ht="14.4" x14ac:dyDescent="0.3">
      <c r="C38" s="1" t="s">
        <v>128</v>
      </c>
      <c r="D38" s="23" t="s">
        <v>129</v>
      </c>
      <c r="G38" s="24" t="s">
        <v>8</v>
      </c>
      <c r="H38" s="1">
        <v>2018</v>
      </c>
      <c r="I38" s="29" t="s">
        <v>35</v>
      </c>
      <c r="J38" s="1">
        <v>4.0239683065477196</v>
      </c>
      <c r="K38" s="1">
        <v>4.0239683065477196</v>
      </c>
    </row>
    <row r="39" spans="3:37" ht="14.4" x14ac:dyDescent="0.3">
      <c r="C39" s="1" t="s">
        <v>128</v>
      </c>
      <c r="D39" s="23" t="s">
        <v>129</v>
      </c>
      <c r="G39" s="24" t="s">
        <v>8</v>
      </c>
      <c r="H39" s="1">
        <v>2018</v>
      </c>
      <c r="I39" s="1" t="s">
        <v>137</v>
      </c>
    </row>
    <row r="40" spans="3:37" ht="14.4" x14ac:dyDescent="0.3">
      <c r="C40" s="1" t="s">
        <v>128</v>
      </c>
      <c r="D40" s="23" t="s">
        <v>129</v>
      </c>
      <c r="G40" s="24" t="s">
        <v>8</v>
      </c>
      <c r="H40" s="1">
        <v>2018</v>
      </c>
      <c r="I40" s="1" t="s">
        <v>139</v>
      </c>
    </row>
    <row r="41" spans="3:37" ht="14.4" x14ac:dyDescent="0.3">
      <c r="C41" s="1" t="s">
        <v>128</v>
      </c>
      <c r="D41" s="23" t="s">
        <v>129</v>
      </c>
      <c r="G41" s="24" t="s">
        <v>8</v>
      </c>
      <c r="H41" s="1">
        <v>2018</v>
      </c>
      <c r="I41" s="1" t="s">
        <v>141</v>
      </c>
      <c r="J41" s="1">
        <v>5.6291760000000002</v>
      </c>
      <c r="K41" s="1">
        <v>5.6291760000000002</v>
      </c>
    </row>
    <row r="42" spans="3:37" ht="14.4" x14ac:dyDescent="0.3">
      <c r="C42" s="1" t="s">
        <v>128</v>
      </c>
      <c r="D42" s="23" t="s">
        <v>129</v>
      </c>
      <c r="G42" s="24" t="s">
        <v>8</v>
      </c>
      <c r="H42" s="1">
        <v>2018</v>
      </c>
      <c r="I42" s="1" t="s">
        <v>143</v>
      </c>
      <c r="J42" s="1">
        <v>0.48</v>
      </c>
      <c r="K42" s="1">
        <v>0.48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dimension ref="B2:AH118"/>
  <sheetViews>
    <sheetView tabSelected="1" topLeftCell="A16" workbookViewId="0">
      <selection activeCell="A65" sqref="A65:XFD65"/>
    </sheetView>
  </sheetViews>
  <sheetFormatPr defaultColWidth="9.109375" defaultRowHeight="13.2" x14ac:dyDescent="0.25"/>
  <cols>
    <col min="1" max="3" width="9.109375" style="1"/>
    <col min="4" max="4" width="11.109375" style="1" bestFit="1" customWidth="1"/>
    <col min="5" max="16384" width="9.109375" style="1"/>
  </cols>
  <sheetData>
    <row r="2" spans="2:34" x14ac:dyDescent="0.25">
      <c r="B2" s="1" t="s">
        <v>124</v>
      </c>
    </row>
    <row r="3" spans="2:34" ht="15" thickBot="1" x14ac:dyDescent="0.3">
      <c r="B3" s="17" t="s">
        <v>123</v>
      </c>
      <c r="C3" s="17" t="s">
        <v>2</v>
      </c>
      <c r="D3" s="17" t="s">
        <v>3</v>
      </c>
      <c r="E3" s="17" t="s">
        <v>7</v>
      </c>
      <c r="F3" s="17" t="s">
        <v>122</v>
      </c>
      <c r="G3" s="16" t="str">
        <f>Regions!E$3</f>
        <v>IE-CW</v>
      </c>
      <c r="H3" s="16" t="str">
        <f>Regions!F$3</f>
        <v>IE-D</v>
      </c>
      <c r="I3" s="16" t="str">
        <f>Regions!G$3</f>
        <v>IE-KE</v>
      </c>
      <c r="J3" s="16" t="str">
        <f>Regions!H$3</f>
        <v>IE-KK</v>
      </c>
      <c r="K3" s="16" t="str">
        <f>Regions!I$3</f>
        <v>IE-LS</v>
      </c>
      <c r="L3" s="16" t="str">
        <f>Regions!J$3</f>
        <v>IE-LD</v>
      </c>
      <c r="M3" s="16" t="str">
        <f>Regions!K$3</f>
        <v>IE-LH</v>
      </c>
      <c r="N3" s="16" t="str">
        <f>Regions!L$3</f>
        <v>IE-MH</v>
      </c>
      <c r="O3" s="16" t="str">
        <f>Regions!M$3</f>
        <v>IE-OY</v>
      </c>
      <c r="P3" s="16" t="str">
        <f>Regions!N$3</f>
        <v>IE-WH</v>
      </c>
      <c r="Q3" s="16" t="str">
        <f>Regions!O$3</f>
        <v>IE-WX</v>
      </c>
      <c r="R3" s="16" t="str">
        <f>Regions!P$3</f>
        <v>IE-WW</v>
      </c>
      <c r="S3" s="16" t="str">
        <f>Regions!Q$3</f>
        <v>IE-CE</v>
      </c>
      <c r="T3" s="16" t="str">
        <f>Regions!R$3</f>
        <v>IE-CO</v>
      </c>
      <c r="U3" s="16" t="str">
        <f>Regions!S$3</f>
        <v>IE-KY</v>
      </c>
      <c r="V3" s="16" t="str">
        <f>Regions!T$3</f>
        <v>IE-LK</v>
      </c>
      <c r="W3" s="16" t="str">
        <f>Regions!U$3</f>
        <v>IE-TA</v>
      </c>
      <c r="X3" s="16" t="str">
        <f>Regions!V$3</f>
        <v>IE-WD</v>
      </c>
      <c r="Y3" s="16" t="str">
        <f>Regions!W$3</f>
        <v>IE-G</v>
      </c>
      <c r="Z3" s="16" t="str">
        <f>Regions!X$3</f>
        <v>IE-LM</v>
      </c>
      <c r="AA3" s="16" t="str">
        <f>Regions!Y$3</f>
        <v>IE-MO</v>
      </c>
      <c r="AB3" s="16" t="str">
        <f>Regions!Z$3</f>
        <v>IE-RN</v>
      </c>
      <c r="AC3" s="16" t="str">
        <f>Regions!AA$3</f>
        <v>IE-SO</v>
      </c>
      <c r="AD3" s="16" t="str">
        <f>Regions!AB$3</f>
        <v>IE-CN</v>
      </c>
      <c r="AE3" s="16" t="str">
        <f>Regions!AC$3</f>
        <v>IE-DL</v>
      </c>
      <c r="AF3" s="16" t="str">
        <f>Regions!AD$3</f>
        <v>IE-MN</v>
      </c>
    </row>
    <row r="4" spans="2:34" x14ac:dyDescent="0.25">
      <c r="D4" s="1" t="s">
        <v>8</v>
      </c>
      <c r="E4" s="1" t="str">
        <f>DEMANDS!$F$17</f>
        <v>TRAPS</v>
      </c>
      <c r="F4" s="1">
        <v>2020</v>
      </c>
      <c r="G4" s="10">
        <f>HLOOKUP(REG_TRA_DEMANDS!G$3,'BY-Demands'!$J$5:$AK$14,MATCH($E4,'BY-Demands'!$I$5:$I$14,0),FALSE)*HLOOKUP(REG_TRA_DEMANDS!$F4,DEMANDS!$H$2:$CL$25,MATCH($E4,DEMANDS!$F$2:$F$25,0),FALSE)/HLOOKUP(2018,DEMANDS!$H$2:$CL$25,MATCH($E4,DEMANDS!$F$2:$F$25,0),FALSE)</f>
        <v>0.14102260336618419</v>
      </c>
      <c r="H4" s="10">
        <f>HLOOKUP(REG_TRA_DEMANDS!H$3,'BY-Demands'!$J$5:$AK$14,MATCH($E4,'BY-Demands'!$I$5:$I$14,0),FALSE)*HLOOKUP(REG_TRA_DEMANDS!$F4,DEMANDS!$H$2:$CL$25,MATCH($E4,DEMANDS!$F$2:$F$25,0),FALSE)/HLOOKUP(2018,DEMANDS!$H$2:$CL$25,MATCH($E4,DEMANDS!$F$2:$F$25,0),FALSE)</f>
        <v>2.8193762108637852</v>
      </c>
      <c r="I4" s="10">
        <f>HLOOKUP(REG_TRA_DEMANDS!I$3,'BY-Demands'!$J$5:$AK$14,MATCH($E4,'BY-Demands'!$I$5:$I$14,0),FALSE)*HLOOKUP(REG_TRA_DEMANDS!$F4,DEMANDS!$H$2:$CL$25,MATCH($E4,DEMANDS!$F$2:$F$25,0),FALSE)/HLOOKUP(2018,DEMANDS!$H$2:$CL$25,MATCH($E4,DEMANDS!$F$2:$F$25,0),FALSE)</f>
        <v>0.51996369762144268</v>
      </c>
      <c r="J4" s="10">
        <f>HLOOKUP(REG_TRA_DEMANDS!J$3,'BY-Demands'!$J$5:$AK$14,MATCH($E4,'BY-Demands'!$I$5:$I$14,0),FALSE)*HLOOKUP(REG_TRA_DEMANDS!$F4,DEMANDS!$H$2:$CL$25,MATCH($E4,DEMANDS!$F$2:$F$25,0),FALSE)/HLOOKUP(2018,DEMANDS!$H$2:$CL$25,MATCH($E4,DEMANDS!$F$2:$F$25,0),FALSE)</f>
        <v>0.2412295956815371</v>
      </c>
      <c r="K4" s="10">
        <f>HLOOKUP(REG_TRA_DEMANDS!K$3,'BY-Demands'!$J$5:$AK$14,MATCH($E4,'BY-Demands'!$I$5:$I$14,0),FALSE)*HLOOKUP(REG_TRA_DEMANDS!$F4,DEMANDS!$H$2:$CL$25,MATCH($E4,DEMANDS!$F$2:$F$25,0),FALSE)/HLOOKUP(2018,DEMANDS!$H$2:$CL$25,MATCH($E4,DEMANDS!$F$2:$F$25,0),FALSE)</f>
        <v>0.19018531303154435</v>
      </c>
      <c r="L4" s="10">
        <f>HLOOKUP(REG_TRA_DEMANDS!L$3,'BY-Demands'!$J$5:$AK$14,MATCH($E4,'BY-Demands'!$I$5:$I$14,0),FALSE)*HLOOKUP(REG_TRA_DEMANDS!$F4,DEMANDS!$H$2:$CL$25,MATCH($E4,DEMANDS!$F$2:$F$25,0),FALSE)/HLOOKUP(2018,DEMANDS!$H$2:$CL$25,MATCH($E4,DEMANDS!$F$2:$F$25,0),FALSE)</f>
        <v>9.5561633661176384E-2</v>
      </c>
      <c r="M4" s="10">
        <f>HLOOKUP(REG_TRA_DEMANDS!M$3,'BY-Demands'!$J$5:$AK$14,MATCH($E4,'BY-Demands'!$I$5:$I$14,0),FALSE)*HLOOKUP(REG_TRA_DEMANDS!$F4,DEMANDS!$H$2:$CL$25,MATCH($E4,DEMANDS!$F$2:$F$25,0),FALSE)/HLOOKUP(2018,DEMANDS!$H$2:$CL$25,MATCH($E4,DEMANDS!$F$2:$F$25,0),FALSE)</f>
        <v>0.27402416687719383</v>
      </c>
      <c r="N4" s="10">
        <f>HLOOKUP(REG_TRA_DEMANDS!N$3,'BY-Demands'!$J$5:$AK$14,MATCH($E4,'BY-Demands'!$I$5:$I$14,0),FALSE)*HLOOKUP(REG_TRA_DEMANDS!$F4,DEMANDS!$H$2:$CL$25,MATCH($E4,DEMANDS!$F$2:$F$25,0),FALSE)/HLOOKUP(2018,DEMANDS!$H$2:$CL$25,MATCH($E4,DEMANDS!$F$2:$F$25,0),FALSE)</f>
        <v>0.45105079601868803</v>
      </c>
      <c r="O4" s="10">
        <f>HLOOKUP(REG_TRA_DEMANDS!O$3,'BY-Demands'!$J$5:$AK$14,MATCH($E4,'BY-Demands'!$I$5:$I$14,0),FALSE)*HLOOKUP(REG_TRA_DEMANDS!$F4,DEMANDS!$H$2:$CL$25,MATCH($E4,DEMANDS!$F$2:$F$25,0),FALSE)/HLOOKUP(2018,DEMANDS!$H$2:$CL$25,MATCH($E4,DEMANDS!$F$2:$F$25,0),FALSE)</f>
        <v>0.18671376666095213</v>
      </c>
      <c r="P4" s="10">
        <f>HLOOKUP(REG_TRA_DEMANDS!P$3,'BY-Demands'!$J$5:$AK$14,MATCH($E4,'BY-Demands'!$I$5:$I$14,0),FALSE)*HLOOKUP(REG_TRA_DEMANDS!$F4,DEMANDS!$H$2:$CL$25,MATCH($E4,DEMANDS!$F$2:$F$25,0),FALSE)/HLOOKUP(2018,DEMANDS!$H$2:$CL$25,MATCH($E4,DEMANDS!$F$2:$F$25,0),FALSE)</f>
        <v>0.21163803569729758</v>
      </c>
      <c r="Q4" s="10">
        <f>HLOOKUP(REG_TRA_DEMANDS!Q$3,'BY-Demands'!$J$5:$AK$14,MATCH($E4,'BY-Demands'!$I$5:$I$14,0),FALSE)*HLOOKUP(REG_TRA_DEMANDS!$F4,DEMANDS!$H$2:$CL$25,MATCH($E4,DEMANDS!$F$2:$F$25,0),FALSE)/HLOOKUP(2018,DEMANDS!$H$2:$CL$25,MATCH($E4,DEMANDS!$F$2:$F$25,0),FALSE)</f>
        <v>0.36834282959899767</v>
      </c>
      <c r="R4" s="10">
        <f>HLOOKUP(REG_TRA_DEMANDS!R$3,'BY-Demands'!$J$5:$AK$14,MATCH($E4,'BY-Demands'!$I$5:$I$14,0),FALSE)*HLOOKUP(REG_TRA_DEMANDS!$F4,DEMANDS!$H$2:$CL$25,MATCH($E4,DEMANDS!$F$2:$F$25,0),FALSE)/HLOOKUP(2018,DEMANDS!$H$2:$CL$25,MATCH($E4,DEMANDS!$F$2:$F$25,0),FALSE)</f>
        <v>0.32581863140183054</v>
      </c>
      <c r="S4" s="10">
        <f>HLOOKUP(REG_TRA_DEMANDS!S$3,'BY-Demands'!$J$5:$AK$14,MATCH($E4,'BY-Demands'!$I$5:$I$14,0),FALSE)*HLOOKUP(REG_TRA_DEMANDS!$F4,DEMANDS!$H$2:$CL$25,MATCH($E4,DEMANDS!$F$2:$F$25,0),FALSE)/HLOOKUP(2018,DEMANDS!$H$2:$CL$25,MATCH($E4,DEMANDS!$F$2:$F$25,0),FALSE)</f>
        <v>0.28676020471389613</v>
      </c>
      <c r="T4" s="10">
        <f>HLOOKUP(REG_TRA_DEMANDS!T$3,'BY-Demands'!$J$5:$AK$14,MATCH($E4,'BY-Demands'!$I$5:$I$14,0),FALSE)*HLOOKUP(REG_TRA_DEMANDS!$F4,DEMANDS!$H$2:$CL$25,MATCH($E4,DEMANDS!$F$2:$F$25,0),FALSE)/HLOOKUP(2018,DEMANDS!$H$2:$CL$25,MATCH($E4,DEMANDS!$F$2:$F$25,0),FALSE)</f>
        <v>1.2126707484972317</v>
      </c>
      <c r="U4" s="10">
        <f>HLOOKUP(REG_TRA_DEMANDS!U$3,'BY-Demands'!$J$5:$AK$14,MATCH($E4,'BY-Demands'!$I$5:$I$14,0),FALSE)*HLOOKUP(REG_TRA_DEMANDS!$F4,DEMANDS!$H$2:$CL$25,MATCH($E4,DEMANDS!$F$2:$F$25,0),FALSE)/HLOOKUP(2018,DEMANDS!$H$2:$CL$25,MATCH($E4,DEMANDS!$F$2:$F$25,0),FALSE)</f>
        <v>0.37129140482878509</v>
      </c>
      <c r="V4" s="10">
        <f>HLOOKUP(REG_TRA_DEMANDS!V$3,'BY-Demands'!$J$5:$AK$14,MATCH($E4,'BY-Demands'!$I$5:$I$14,0),FALSE)*HLOOKUP(REG_TRA_DEMANDS!$F4,DEMANDS!$H$2:$CL$25,MATCH($E4,DEMANDS!$F$2:$F$25,0),FALSE)/HLOOKUP(2018,DEMANDS!$H$2:$CL$25,MATCH($E4,DEMANDS!$F$2:$F$25,0),FALSE)</f>
        <v>0.44273492088669852</v>
      </c>
      <c r="W4" s="10">
        <f>HLOOKUP(REG_TRA_DEMANDS!W$3,'BY-Demands'!$J$5:$AK$14,MATCH($E4,'BY-Demands'!$I$5:$I$14,0),FALSE)*HLOOKUP(REG_TRA_DEMANDS!$F4,DEMANDS!$H$2:$CL$25,MATCH($E4,DEMANDS!$F$2:$F$25,0),FALSE)/HLOOKUP(2018,DEMANDS!$H$2:$CL$25,MATCH($E4,DEMANDS!$F$2:$F$25,0),FALSE)</f>
        <v>0.40362820139863753</v>
      </c>
      <c r="X4" s="10">
        <f>HLOOKUP(REG_TRA_DEMANDS!X$3,'BY-Demands'!$J$5:$AK$14,MATCH($E4,'BY-Demands'!$I$5:$I$14,0),FALSE)*HLOOKUP(REG_TRA_DEMANDS!$F4,DEMANDS!$H$2:$CL$25,MATCH($E4,DEMANDS!$F$2:$F$25,0),FALSE)/HLOOKUP(2018,DEMANDS!$H$2:$CL$25,MATCH($E4,DEMANDS!$F$2:$F$25,0),FALSE)</f>
        <v>0.26802209006972721</v>
      </c>
      <c r="Y4" s="10">
        <f>HLOOKUP(REG_TRA_DEMANDS!Y$3,'BY-Demands'!$J$5:$AK$14,MATCH($E4,'BY-Demands'!$I$5:$I$14,0),FALSE)*HLOOKUP(REG_TRA_DEMANDS!$F4,DEMANDS!$H$2:$CL$25,MATCH($E4,DEMANDS!$F$2:$F$25,0),FALSE)/HLOOKUP(2018,DEMANDS!$H$2:$CL$25,MATCH($E4,DEMANDS!$F$2:$F$25,0),FALSE)</f>
        <v>0.59904734864666986</v>
      </c>
      <c r="Z4" s="10">
        <f>HLOOKUP(REG_TRA_DEMANDS!Z$3,'BY-Demands'!$J$5:$AK$14,MATCH($E4,'BY-Demands'!$I$5:$I$14,0),FALSE)*HLOOKUP(REG_TRA_DEMANDS!$F4,DEMANDS!$H$2:$CL$25,MATCH($E4,DEMANDS!$F$2:$F$25,0),FALSE)/HLOOKUP(2018,DEMANDS!$H$2:$CL$25,MATCH($E4,DEMANDS!$F$2:$F$25,0),FALSE)</f>
        <v>7.6883209959732524E-2</v>
      </c>
      <c r="AA4" s="10">
        <f>HLOOKUP(REG_TRA_DEMANDS!AA$3,'BY-Demands'!$J$5:$AK$14,MATCH($E4,'BY-Demands'!$I$5:$I$14,0),FALSE)*HLOOKUP(REG_TRA_DEMANDS!$F4,DEMANDS!$H$2:$CL$25,MATCH($E4,DEMANDS!$F$2:$F$25,0),FALSE)/HLOOKUP(2018,DEMANDS!$H$2:$CL$25,MATCH($E4,DEMANDS!$F$2:$F$25,0),FALSE)</f>
        <v>0.32081898120752922</v>
      </c>
      <c r="AB4" s="10">
        <f>HLOOKUP(REG_TRA_DEMANDS!AB$3,'BY-Demands'!$J$5:$AK$14,MATCH($E4,'BY-Demands'!$I$5:$I$14,0),FALSE)*HLOOKUP(REG_TRA_DEMANDS!$F4,DEMANDS!$H$2:$CL$25,MATCH($E4,DEMANDS!$F$2:$F$25,0),FALSE)/HLOOKUP(2018,DEMANDS!$H$2:$CL$25,MATCH($E4,DEMANDS!$F$2:$F$25,0),FALSE)</f>
        <v>0.1678236258531208</v>
      </c>
      <c r="AC4" s="10">
        <f>HLOOKUP(REG_TRA_DEMANDS!AC$3,'BY-Demands'!$J$5:$AK$14,MATCH($E4,'BY-Demands'!$I$5:$I$14,0),FALSE)*HLOOKUP(REG_TRA_DEMANDS!$F4,DEMANDS!$H$2:$CL$25,MATCH($E4,DEMANDS!$F$2:$F$25,0),FALSE)/HLOOKUP(2018,DEMANDS!$H$2:$CL$25,MATCH($E4,DEMANDS!$F$2:$F$25,0),FALSE)</f>
        <v>0.14796147778469043</v>
      </c>
      <c r="AD4" s="10">
        <f>HLOOKUP(REG_TRA_DEMANDS!AD$3,'BY-Demands'!$J$5:$AK$14,MATCH($E4,'BY-Demands'!$I$5:$I$14,0),FALSE)*HLOOKUP(REG_TRA_DEMANDS!$F4,DEMANDS!$H$2:$CL$25,MATCH($E4,DEMANDS!$F$2:$F$25,0),FALSE)/HLOOKUP(2018,DEMANDS!$H$2:$CL$25,MATCH($E4,DEMANDS!$F$2:$F$25,0),FALSE)</f>
        <v>0.16503614500140071</v>
      </c>
      <c r="AE4" s="10">
        <f>HLOOKUP(REG_TRA_DEMANDS!AE$3,'BY-Demands'!$J$5:$AK$14,MATCH($E4,'BY-Demands'!$I$5:$I$14,0),FALSE)*HLOOKUP(REG_TRA_DEMANDS!$F4,DEMANDS!$H$2:$CL$25,MATCH($E4,DEMANDS!$F$2:$F$25,0),FALSE)/HLOOKUP(2018,DEMANDS!$H$2:$CL$25,MATCH($E4,DEMANDS!$F$2:$F$25,0),FALSE)</f>
        <v>0.32014165283799628</v>
      </c>
      <c r="AF4" s="10">
        <f>HLOOKUP(REG_TRA_DEMANDS!AF$3,'BY-Demands'!$J$5:$AK$14,MATCH($E4,'BY-Demands'!$I$5:$I$14,0),FALSE)*HLOOKUP(REG_TRA_DEMANDS!$F4,DEMANDS!$H$2:$CL$25,MATCH($E4,DEMANDS!$F$2:$F$25,0),FALSE)/HLOOKUP(2018,DEMANDS!$H$2:$CL$25,MATCH($E4,DEMANDS!$F$2:$F$25,0),FALSE)</f>
        <v>0.15354445783325901</v>
      </c>
      <c r="AH4" s="10"/>
    </row>
    <row r="5" spans="2:34" x14ac:dyDescent="0.25">
      <c r="D5" s="1" t="s">
        <v>8</v>
      </c>
      <c r="E5" s="1" t="str">
        <f>DEMANDS!$F$17</f>
        <v>TRAPS</v>
      </c>
      <c r="F5" s="1">
        <v>2021</v>
      </c>
      <c r="G5" s="10">
        <f>HLOOKUP(REG_TRA_DEMANDS!G$3,'BY-Demands'!$J$5:$AK$14,MATCH($E5,'BY-Demands'!$I$5:$I$14,0),FALSE)*HLOOKUP(REG_TRA_DEMANDS!$F5,DEMANDS!$H$2:$CL$25,MATCH($E5,DEMANDS!$F$2:$F$25,0),FALSE)/HLOOKUP(2018,DEMANDS!$H$2:$CL$25,MATCH($E5,DEMANDS!$F$2:$F$25,0),FALSE)</f>
        <v>0.20300060063434958</v>
      </c>
      <c r="H5" s="10">
        <f>HLOOKUP(REG_TRA_DEMANDS!H$3,'BY-Demands'!$J$5:$AK$14,MATCH($E5,'BY-Demands'!$I$5:$I$14,0),FALSE)*HLOOKUP(REG_TRA_DEMANDS!$F5,DEMANDS!$H$2:$CL$25,MATCH($E5,DEMANDS!$F$2:$F$25,0),FALSE)/HLOOKUP(2018,DEMANDS!$H$2:$CL$25,MATCH($E5,DEMANDS!$F$2:$F$25,0),FALSE)</f>
        <v>4.0584633282751126</v>
      </c>
      <c r="I5" s="10">
        <f>HLOOKUP(REG_TRA_DEMANDS!I$3,'BY-Demands'!$J$5:$AK$14,MATCH($E5,'BY-Demands'!$I$5:$I$14,0),FALSE)*HLOOKUP(REG_TRA_DEMANDS!$F5,DEMANDS!$H$2:$CL$25,MATCH($E5,DEMANDS!$F$2:$F$25,0),FALSE)/HLOOKUP(2018,DEMANDS!$H$2:$CL$25,MATCH($E5,DEMANDS!$F$2:$F$25,0),FALSE)</f>
        <v>0.74848244469808678</v>
      </c>
      <c r="J5" s="10">
        <f>HLOOKUP(REG_TRA_DEMANDS!J$3,'BY-Demands'!$J$5:$AK$14,MATCH($E5,'BY-Demands'!$I$5:$I$14,0),FALSE)*HLOOKUP(REG_TRA_DEMANDS!$F5,DEMANDS!$H$2:$CL$25,MATCH($E5,DEMANDS!$F$2:$F$25,0),FALSE)/HLOOKUP(2018,DEMANDS!$H$2:$CL$25,MATCH($E5,DEMANDS!$F$2:$F$25,0),FALSE)</f>
        <v>0.34724754504054051</v>
      </c>
      <c r="K5" s="10">
        <f>HLOOKUP(REG_TRA_DEMANDS!K$3,'BY-Demands'!$J$5:$AK$14,MATCH($E5,'BY-Demands'!$I$5:$I$14,0),FALSE)*HLOOKUP(REG_TRA_DEMANDS!$F5,DEMANDS!$H$2:$CL$25,MATCH($E5,DEMANDS!$F$2:$F$25,0),FALSE)/HLOOKUP(2018,DEMANDS!$H$2:$CL$25,MATCH($E5,DEMANDS!$F$2:$F$25,0),FALSE)</f>
        <v>0.27376982026764263</v>
      </c>
      <c r="L5" s="10">
        <f>HLOOKUP(REG_TRA_DEMANDS!L$3,'BY-Demands'!$J$5:$AK$14,MATCH($E5,'BY-Demands'!$I$5:$I$14,0),FALSE)*HLOOKUP(REG_TRA_DEMANDS!$F5,DEMANDS!$H$2:$CL$25,MATCH($E5,DEMANDS!$F$2:$F$25,0),FALSE)/HLOOKUP(2018,DEMANDS!$H$2:$CL$25,MATCH($E5,DEMANDS!$F$2:$F$25,0),FALSE)</f>
        <v>0.13755999795611623</v>
      </c>
      <c r="M5" s="10">
        <f>HLOOKUP(REG_TRA_DEMANDS!M$3,'BY-Demands'!$J$5:$AK$14,MATCH($E5,'BY-Demands'!$I$5:$I$14,0),FALSE)*HLOOKUP(REG_TRA_DEMANDS!$F5,DEMANDS!$H$2:$CL$25,MATCH($E5,DEMANDS!$F$2:$F$25,0),FALSE)/HLOOKUP(2018,DEMANDS!$H$2:$CL$25,MATCH($E5,DEMANDS!$F$2:$F$25,0),FALSE)</f>
        <v>0.39445499612536866</v>
      </c>
      <c r="N5" s="10">
        <f>HLOOKUP(REG_TRA_DEMANDS!N$3,'BY-Demands'!$J$5:$AK$14,MATCH($E5,'BY-Demands'!$I$5:$I$14,0),FALSE)*HLOOKUP(REG_TRA_DEMANDS!$F5,DEMANDS!$H$2:$CL$25,MATCH($E5,DEMANDS!$F$2:$F$25,0),FALSE)/HLOOKUP(2018,DEMANDS!$H$2:$CL$25,MATCH($E5,DEMANDS!$F$2:$F$25,0),FALSE)</f>
        <v>0.64928302501009705</v>
      </c>
      <c r="O5" s="10">
        <f>HLOOKUP(REG_TRA_DEMANDS!O$3,'BY-Demands'!$J$5:$AK$14,MATCH($E5,'BY-Demands'!$I$5:$I$14,0),FALSE)*HLOOKUP(REG_TRA_DEMANDS!$F5,DEMANDS!$H$2:$CL$25,MATCH($E5,DEMANDS!$F$2:$F$25,0),FALSE)/HLOOKUP(2018,DEMANDS!$H$2:$CL$25,MATCH($E5,DEMANDS!$F$2:$F$25,0),FALSE)</f>
        <v>0.26877256463954802</v>
      </c>
      <c r="P5" s="10">
        <f>HLOOKUP(REG_TRA_DEMANDS!P$3,'BY-Demands'!$J$5:$AK$14,MATCH($E5,'BY-Demands'!$I$5:$I$14,0),FALSE)*HLOOKUP(REG_TRA_DEMANDS!$F5,DEMANDS!$H$2:$CL$25,MATCH($E5,DEMANDS!$F$2:$F$25,0),FALSE)/HLOOKUP(2018,DEMANDS!$H$2:$CL$25,MATCH($E5,DEMANDS!$F$2:$F$25,0),FALSE)</f>
        <v>0.30465079595834027</v>
      </c>
      <c r="Q5" s="10">
        <f>HLOOKUP(REG_TRA_DEMANDS!Q$3,'BY-Demands'!$J$5:$AK$14,MATCH($E5,'BY-Demands'!$I$5:$I$14,0),FALSE)*HLOOKUP(REG_TRA_DEMANDS!$F5,DEMANDS!$H$2:$CL$25,MATCH($E5,DEMANDS!$F$2:$F$25,0),FALSE)/HLOOKUP(2018,DEMANDS!$H$2:$CL$25,MATCH($E5,DEMANDS!$F$2:$F$25,0),FALSE)</f>
        <v>0.53022575007917072</v>
      </c>
      <c r="R5" s="10">
        <f>HLOOKUP(REG_TRA_DEMANDS!R$3,'BY-Demands'!$J$5:$AK$14,MATCH($E5,'BY-Demands'!$I$5:$I$14,0),FALSE)*HLOOKUP(REG_TRA_DEMANDS!$F5,DEMANDS!$H$2:$CL$25,MATCH($E5,DEMANDS!$F$2:$F$25,0),FALSE)/HLOOKUP(2018,DEMANDS!$H$2:$CL$25,MATCH($E5,DEMANDS!$F$2:$F$25,0),FALSE)</f>
        <v>0.46901260006304341</v>
      </c>
      <c r="S5" s="10">
        <f>HLOOKUP(REG_TRA_DEMANDS!S$3,'BY-Demands'!$J$5:$AK$14,MATCH($E5,'BY-Demands'!$I$5:$I$14,0),FALSE)*HLOOKUP(REG_TRA_DEMANDS!$F5,DEMANDS!$H$2:$CL$25,MATCH($E5,DEMANDS!$F$2:$F$25,0),FALSE)/HLOOKUP(2018,DEMANDS!$H$2:$CL$25,MATCH($E5,DEMANDS!$F$2:$F$25,0),FALSE)</f>
        <v>0.41278839282092511</v>
      </c>
      <c r="T5" s="10">
        <f>HLOOKUP(REG_TRA_DEMANDS!T$3,'BY-Demands'!$J$5:$AK$14,MATCH($E5,'BY-Demands'!$I$5:$I$14,0),FALSE)*HLOOKUP(REG_TRA_DEMANDS!$F5,DEMANDS!$H$2:$CL$25,MATCH($E5,DEMANDS!$F$2:$F$25,0),FALSE)/HLOOKUP(2018,DEMANDS!$H$2:$CL$25,MATCH($E5,DEMANDS!$F$2:$F$25,0),FALSE)</f>
        <v>1.7456271862846215</v>
      </c>
      <c r="U5" s="10">
        <f>HLOOKUP(REG_TRA_DEMANDS!U$3,'BY-Demands'!$J$5:$AK$14,MATCH($E5,'BY-Demands'!$I$5:$I$14,0),FALSE)*HLOOKUP(REG_TRA_DEMANDS!$F5,DEMANDS!$H$2:$CL$25,MATCH($E5,DEMANDS!$F$2:$F$25,0),FALSE)/HLOOKUP(2018,DEMANDS!$H$2:$CL$25,MATCH($E5,DEMANDS!$F$2:$F$25,0),FALSE)</f>
        <v>0.53447019407874841</v>
      </c>
      <c r="V5" s="10">
        <f>HLOOKUP(REG_TRA_DEMANDS!V$3,'BY-Demands'!$J$5:$AK$14,MATCH($E5,'BY-Demands'!$I$5:$I$14,0),FALSE)*HLOOKUP(REG_TRA_DEMANDS!$F5,DEMANDS!$H$2:$CL$25,MATCH($E5,DEMANDS!$F$2:$F$25,0),FALSE)/HLOOKUP(2018,DEMANDS!$H$2:$CL$25,MATCH($E5,DEMANDS!$F$2:$F$25,0),FALSE)</f>
        <v>0.6373124074899349</v>
      </c>
      <c r="W5" s="10">
        <f>HLOOKUP(REG_TRA_DEMANDS!W$3,'BY-Demands'!$J$5:$AK$14,MATCH($E5,'BY-Demands'!$I$5:$I$14,0),FALSE)*HLOOKUP(REG_TRA_DEMANDS!$F5,DEMANDS!$H$2:$CL$25,MATCH($E5,DEMANDS!$F$2:$F$25,0),FALSE)/HLOOKUP(2018,DEMANDS!$H$2:$CL$25,MATCH($E5,DEMANDS!$F$2:$F$25,0),FALSE)</f>
        <v>0.58101868325410067</v>
      </c>
      <c r="X5" s="10">
        <f>HLOOKUP(REG_TRA_DEMANDS!X$3,'BY-Demands'!$J$5:$AK$14,MATCH($E5,'BY-Demands'!$I$5:$I$14,0),FALSE)*HLOOKUP(REG_TRA_DEMANDS!$F5,DEMANDS!$H$2:$CL$25,MATCH($E5,DEMANDS!$F$2:$F$25,0),FALSE)/HLOOKUP(2018,DEMANDS!$H$2:$CL$25,MATCH($E5,DEMANDS!$F$2:$F$25,0),FALSE)</f>
        <v>0.38581506771754165</v>
      </c>
      <c r="Y5" s="10">
        <f>HLOOKUP(REG_TRA_DEMANDS!Y$3,'BY-Demands'!$J$5:$AK$14,MATCH($E5,'BY-Demands'!$I$5:$I$14,0),FALSE)*HLOOKUP(REG_TRA_DEMANDS!$F5,DEMANDS!$H$2:$CL$25,MATCH($E5,DEMANDS!$F$2:$F$25,0),FALSE)/HLOOKUP(2018,DEMANDS!$H$2:$CL$25,MATCH($E5,DEMANDS!$F$2:$F$25,0),FALSE)</f>
        <v>0.86232255454765427</v>
      </c>
      <c r="Z5" s="10">
        <f>HLOOKUP(REG_TRA_DEMANDS!Z$3,'BY-Demands'!$J$5:$AK$14,MATCH($E5,'BY-Demands'!$I$5:$I$14,0),FALSE)*HLOOKUP(REG_TRA_DEMANDS!$F5,DEMANDS!$H$2:$CL$25,MATCH($E5,DEMANDS!$F$2:$F$25,0),FALSE)/HLOOKUP(2018,DEMANDS!$H$2:$CL$25,MATCH($E5,DEMANDS!$F$2:$F$25,0),FALSE)</f>
        <v>0.11067259735658087</v>
      </c>
      <c r="AA5" s="10">
        <f>HLOOKUP(REG_TRA_DEMANDS!AA$3,'BY-Demands'!$J$5:$AK$14,MATCH($E5,'BY-Demands'!$I$5:$I$14,0),FALSE)*HLOOKUP(REG_TRA_DEMANDS!$F5,DEMANDS!$H$2:$CL$25,MATCH($E5,DEMANDS!$F$2:$F$25,0),FALSE)/HLOOKUP(2018,DEMANDS!$H$2:$CL$25,MATCH($E5,DEMANDS!$F$2:$F$25,0),FALSE)</f>
        <v>0.46181565455091583</v>
      </c>
      <c r="AB5" s="10">
        <f>HLOOKUP(REG_TRA_DEMANDS!AB$3,'BY-Demands'!$J$5:$AK$14,MATCH($E5,'BY-Demands'!$I$5:$I$14,0),FALSE)*HLOOKUP(REG_TRA_DEMANDS!$F5,DEMANDS!$H$2:$CL$25,MATCH($E5,DEMANDS!$F$2:$F$25,0),FALSE)/HLOOKUP(2018,DEMANDS!$H$2:$CL$25,MATCH($E5,DEMANDS!$F$2:$F$25,0),FALSE)</f>
        <v>0.24158039942260146</v>
      </c>
      <c r="AC5" s="10">
        <f>HLOOKUP(REG_TRA_DEMANDS!AC$3,'BY-Demands'!$J$5:$AK$14,MATCH($E5,'BY-Demands'!$I$5:$I$14,0),FALSE)*HLOOKUP(REG_TRA_DEMANDS!$F5,DEMANDS!$H$2:$CL$25,MATCH($E5,DEMANDS!$F$2:$F$25,0),FALSE)/HLOOKUP(2018,DEMANDS!$H$2:$CL$25,MATCH($E5,DEMANDS!$F$2:$F$25,0),FALSE)</f>
        <v>0.21298903965802496</v>
      </c>
      <c r="AD5" s="10">
        <f>HLOOKUP(REG_TRA_DEMANDS!AD$3,'BY-Demands'!$J$5:$AK$14,MATCH($E5,'BY-Demands'!$I$5:$I$14,0),FALSE)*HLOOKUP(REG_TRA_DEMANDS!$F5,DEMANDS!$H$2:$CL$25,MATCH($E5,DEMANDS!$F$2:$F$25,0),FALSE)/HLOOKUP(2018,DEMANDS!$H$2:$CL$25,MATCH($E5,DEMANDS!$F$2:$F$25,0),FALSE)</f>
        <v>0.2375678491388247</v>
      </c>
      <c r="AE5" s="10">
        <f>HLOOKUP(REG_TRA_DEMANDS!AE$3,'BY-Demands'!$J$5:$AK$14,MATCH($E5,'BY-Demands'!$I$5:$I$14,0),FALSE)*HLOOKUP(REG_TRA_DEMANDS!$F5,DEMANDS!$H$2:$CL$25,MATCH($E5,DEMANDS!$F$2:$F$25,0),FALSE)/HLOOKUP(2018,DEMANDS!$H$2:$CL$25,MATCH($E5,DEMANDS!$F$2:$F$25,0),FALSE)</f>
        <v>0.46084064726442553</v>
      </c>
      <c r="AF5" s="10">
        <f>HLOOKUP(REG_TRA_DEMANDS!AF$3,'BY-Demands'!$J$5:$AK$14,MATCH($E5,'BY-Demands'!$I$5:$I$14,0),FALSE)*HLOOKUP(REG_TRA_DEMANDS!$F5,DEMANDS!$H$2:$CL$25,MATCH($E5,DEMANDS!$F$2:$F$25,0),FALSE)/HLOOKUP(2018,DEMANDS!$H$2:$CL$25,MATCH($E5,DEMANDS!$F$2:$F$25,0),FALSE)</f>
        <v>0.22102568255169014</v>
      </c>
      <c r="AH5" s="10"/>
    </row>
    <row r="6" spans="2:34" x14ac:dyDescent="0.25">
      <c r="D6" s="1" t="s">
        <v>8</v>
      </c>
      <c r="E6" s="1" t="str">
        <f>DEMANDS!$F$17</f>
        <v>TRAPS</v>
      </c>
      <c r="F6" s="1">
        <v>2022</v>
      </c>
      <c r="G6" s="10">
        <f>HLOOKUP(REG_TRA_DEMANDS!G$3,'BY-Demands'!$J$5:$AK$14,MATCH($E6,'BY-Demands'!$I$5:$I$14,0),FALSE)*HLOOKUP(REG_TRA_DEMANDS!$F6,DEMANDS!$H$2:$CL$25,MATCH($E6,DEMANDS!$F$2:$F$25,0),FALSE)/HLOOKUP(2018,DEMANDS!$H$2:$CL$25,MATCH($E6,DEMANDS!$F$2:$F$25,0),FALSE)</f>
        <v>0.20581574700260574</v>
      </c>
      <c r="H6" s="10">
        <f>HLOOKUP(REG_TRA_DEMANDS!H$3,'BY-Demands'!$J$5:$AK$14,MATCH($E6,'BY-Demands'!$I$5:$I$14,0),FALSE)*HLOOKUP(REG_TRA_DEMANDS!$F6,DEMANDS!$H$2:$CL$25,MATCH($E6,DEMANDS!$F$2:$F$25,0),FALSE)/HLOOKUP(2018,DEMANDS!$H$2:$CL$25,MATCH($E6,DEMANDS!$F$2:$F$25,0),FALSE)</f>
        <v>4.1147447789880296</v>
      </c>
      <c r="I6" s="10">
        <f>HLOOKUP(REG_TRA_DEMANDS!I$3,'BY-Demands'!$J$5:$AK$14,MATCH($E6,'BY-Demands'!$I$5:$I$14,0),FALSE)*HLOOKUP(REG_TRA_DEMANDS!$F6,DEMANDS!$H$2:$CL$25,MATCH($E6,DEMANDS!$F$2:$F$25,0),FALSE)/HLOOKUP(2018,DEMANDS!$H$2:$CL$25,MATCH($E6,DEMANDS!$F$2:$F$25,0),FALSE)</f>
        <v>0.75886215603544716</v>
      </c>
      <c r="J6" s="10">
        <f>HLOOKUP(REG_TRA_DEMANDS!J$3,'BY-Demands'!$J$5:$AK$14,MATCH($E6,'BY-Demands'!$I$5:$I$14,0),FALSE)*HLOOKUP(REG_TRA_DEMANDS!$F6,DEMANDS!$H$2:$CL$25,MATCH($E6,DEMANDS!$F$2:$F$25,0),FALSE)/HLOOKUP(2018,DEMANDS!$H$2:$CL$25,MATCH($E6,DEMANDS!$F$2:$F$25,0),FALSE)</f>
        <v>0.3520630611634093</v>
      </c>
      <c r="K6" s="10">
        <f>HLOOKUP(REG_TRA_DEMANDS!K$3,'BY-Demands'!$J$5:$AK$14,MATCH($E6,'BY-Demands'!$I$5:$I$14,0),FALSE)*HLOOKUP(REG_TRA_DEMANDS!$F6,DEMANDS!$H$2:$CL$25,MATCH($E6,DEMANDS!$F$2:$F$25,0),FALSE)/HLOOKUP(2018,DEMANDS!$H$2:$CL$25,MATCH($E6,DEMANDS!$F$2:$F$25,0),FALSE)</f>
        <v>0.27756637117860672</v>
      </c>
      <c r="L6" s="10">
        <f>HLOOKUP(REG_TRA_DEMANDS!L$3,'BY-Demands'!$J$5:$AK$14,MATCH($E6,'BY-Demands'!$I$5:$I$14,0),FALSE)*HLOOKUP(REG_TRA_DEMANDS!$F6,DEMANDS!$H$2:$CL$25,MATCH($E6,DEMANDS!$F$2:$F$25,0),FALSE)/HLOOKUP(2018,DEMANDS!$H$2:$CL$25,MATCH($E6,DEMANDS!$F$2:$F$25,0),FALSE)</f>
        <v>0.13946763531016038</v>
      </c>
      <c r="M6" s="10">
        <f>HLOOKUP(REG_TRA_DEMANDS!M$3,'BY-Demands'!$J$5:$AK$14,MATCH($E6,'BY-Demands'!$I$5:$I$14,0),FALSE)*HLOOKUP(REG_TRA_DEMANDS!$F6,DEMANDS!$H$2:$CL$25,MATCH($E6,DEMANDS!$F$2:$F$25,0),FALSE)/HLOOKUP(2018,DEMANDS!$H$2:$CL$25,MATCH($E6,DEMANDS!$F$2:$F$25,0),FALSE)</f>
        <v>0.39992516984068205</v>
      </c>
      <c r="N6" s="10">
        <f>HLOOKUP(REG_TRA_DEMANDS!N$3,'BY-Demands'!$J$5:$AK$14,MATCH($E6,'BY-Demands'!$I$5:$I$14,0),FALSE)*HLOOKUP(REG_TRA_DEMANDS!$F6,DEMANDS!$H$2:$CL$25,MATCH($E6,DEMANDS!$F$2:$F$25,0),FALSE)/HLOOKUP(2018,DEMANDS!$H$2:$CL$25,MATCH($E6,DEMANDS!$F$2:$F$25,0),FALSE)</f>
        <v>0.65828707102826567</v>
      </c>
      <c r="O6" s="10">
        <f>HLOOKUP(REG_TRA_DEMANDS!O$3,'BY-Demands'!$J$5:$AK$14,MATCH($E6,'BY-Demands'!$I$5:$I$14,0),FALSE)*HLOOKUP(REG_TRA_DEMANDS!$F6,DEMANDS!$H$2:$CL$25,MATCH($E6,DEMANDS!$F$2:$F$25,0),FALSE)/HLOOKUP(2018,DEMANDS!$H$2:$CL$25,MATCH($E6,DEMANDS!$F$2:$F$25,0),FALSE)</f>
        <v>0.27249981523322875</v>
      </c>
      <c r="P6" s="10">
        <f>HLOOKUP(REG_TRA_DEMANDS!P$3,'BY-Demands'!$J$5:$AK$14,MATCH($E6,'BY-Demands'!$I$5:$I$14,0),FALSE)*HLOOKUP(REG_TRA_DEMANDS!$F6,DEMANDS!$H$2:$CL$25,MATCH($E6,DEMANDS!$F$2:$F$25,0),FALSE)/HLOOKUP(2018,DEMANDS!$H$2:$CL$25,MATCH($E6,DEMANDS!$F$2:$F$25,0),FALSE)</f>
        <v>0.30887559420597338</v>
      </c>
      <c r="Q6" s="10">
        <f>HLOOKUP(REG_TRA_DEMANDS!Q$3,'BY-Demands'!$J$5:$AK$14,MATCH($E6,'BY-Demands'!$I$5:$I$14,0),FALSE)*HLOOKUP(REG_TRA_DEMANDS!$F6,DEMANDS!$H$2:$CL$25,MATCH($E6,DEMANDS!$F$2:$F$25,0),FALSE)/HLOOKUP(2018,DEMANDS!$H$2:$CL$25,MATCH($E6,DEMANDS!$F$2:$F$25,0),FALSE)</f>
        <v>0.53757874849408638</v>
      </c>
      <c r="R6" s="10">
        <f>HLOOKUP(REG_TRA_DEMANDS!R$3,'BY-Demands'!$J$5:$AK$14,MATCH($E6,'BY-Demands'!$I$5:$I$14,0),FALSE)*HLOOKUP(REG_TRA_DEMANDS!$F6,DEMANDS!$H$2:$CL$25,MATCH($E6,DEMANDS!$F$2:$F$25,0),FALSE)/HLOOKUP(2018,DEMANDS!$H$2:$CL$25,MATCH($E6,DEMANDS!$F$2:$F$25,0),FALSE)</f>
        <v>0.47551671440363152</v>
      </c>
      <c r="S6" s="10">
        <f>HLOOKUP(REG_TRA_DEMANDS!S$3,'BY-Demands'!$J$5:$AK$14,MATCH($E6,'BY-Demands'!$I$5:$I$14,0),FALSE)*HLOOKUP(REG_TRA_DEMANDS!$F6,DEMANDS!$H$2:$CL$25,MATCH($E6,DEMANDS!$F$2:$F$25,0),FALSE)/HLOOKUP(2018,DEMANDS!$H$2:$CL$25,MATCH($E6,DEMANDS!$F$2:$F$25,0),FALSE)</f>
        <v>0.41851280812450969</v>
      </c>
      <c r="T6" s="10">
        <f>HLOOKUP(REG_TRA_DEMANDS!T$3,'BY-Demands'!$J$5:$AK$14,MATCH($E6,'BY-Demands'!$I$5:$I$14,0),FALSE)*HLOOKUP(REG_TRA_DEMANDS!$F6,DEMANDS!$H$2:$CL$25,MATCH($E6,DEMANDS!$F$2:$F$25,0),FALSE)/HLOOKUP(2018,DEMANDS!$H$2:$CL$25,MATCH($E6,DEMANDS!$F$2:$F$25,0),FALSE)</f>
        <v>1.7698349768943153</v>
      </c>
      <c r="U6" s="10">
        <f>HLOOKUP(REG_TRA_DEMANDS!U$3,'BY-Demands'!$J$5:$AK$14,MATCH($E6,'BY-Demands'!$I$5:$I$14,0),FALSE)*HLOOKUP(REG_TRA_DEMANDS!$F6,DEMANDS!$H$2:$CL$25,MATCH($E6,DEMANDS!$F$2:$F$25,0),FALSE)/HLOOKUP(2018,DEMANDS!$H$2:$CL$25,MATCH($E6,DEMANDS!$F$2:$F$25,0),FALSE)</f>
        <v>0.54188205306389559</v>
      </c>
      <c r="V6" s="10">
        <f>HLOOKUP(REG_TRA_DEMANDS!V$3,'BY-Demands'!$J$5:$AK$14,MATCH($E6,'BY-Demands'!$I$5:$I$14,0),FALSE)*HLOOKUP(REG_TRA_DEMANDS!$F6,DEMANDS!$H$2:$CL$25,MATCH($E6,DEMANDS!$F$2:$F$25,0),FALSE)/HLOOKUP(2018,DEMANDS!$H$2:$CL$25,MATCH($E6,DEMANDS!$F$2:$F$25,0),FALSE)</f>
        <v>0.64615044887396766</v>
      </c>
      <c r="W6" s="10">
        <f>HLOOKUP(REG_TRA_DEMANDS!W$3,'BY-Demands'!$J$5:$AK$14,MATCH($E6,'BY-Demands'!$I$5:$I$14,0),FALSE)*HLOOKUP(REG_TRA_DEMANDS!$F6,DEMANDS!$H$2:$CL$25,MATCH($E6,DEMANDS!$F$2:$F$25,0),FALSE)/HLOOKUP(2018,DEMANDS!$H$2:$CL$25,MATCH($E6,DEMANDS!$F$2:$F$25,0),FALSE)</f>
        <v>0.58907606156204939</v>
      </c>
      <c r="X6" s="10">
        <f>HLOOKUP(REG_TRA_DEMANDS!X$3,'BY-Demands'!$J$5:$AK$14,MATCH($E6,'BY-Demands'!$I$5:$I$14,0),FALSE)*HLOOKUP(REG_TRA_DEMANDS!$F6,DEMANDS!$H$2:$CL$25,MATCH($E6,DEMANDS!$F$2:$F$25,0),FALSE)/HLOOKUP(2018,DEMANDS!$H$2:$CL$25,MATCH($E6,DEMANDS!$F$2:$F$25,0),FALSE)</f>
        <v>0.39116542571308227</v>
      </c>
      <c r="Y6" s="10">
        <f>HLOOKUP(REG_TRA_DEMANDS!Y$3,'BY-Demands'!$J$5:$AK$14,MATCH($E6,'BY-Demands'!$I$5:$I$14,0),FALSE)*HLOOKUP(REG_TRA_DEMANDS!$F6,DEMANDS!$H$2:$CL$25,MATCH($E6,DEMANDS!$F$2:$F$25,0),FALSE)/HLOOKUP(2018,DEMANDS!$H$2:$CL$25,MATCH($E6,DEMANDS!$F$2:$F$25,0),FALSE)</f>
        <v>0.87428096353814211</v>
      </c>
      <c r="Z6" s="10">
        <f>HLOOKUP(REG_TRA_DEMANDS!Z$3,'BY-Demands'!$J$5:$AK$14,MATCH($E6,'BY-Demands'!$I$5:$I$14,0),FALSE)*HLOOKUP(REG_TRA_DEMANDS!$F6,DEMANDS!$H$2:$CL$25,MATCH($E6,DEMANDS!$F$2:$F$25,0),FALSE)/HLOOKUP(2018,DEMANDS!$H$2:$CL$25,MATCH($E6,DEMANDS!$F$2:$F$25,0),FALSE)</f>
        <v>0.1122073689756809</v>
      </c>
      <c r="AA6" s="10">
        <f>HLOOKUP(REG_TRA_DEMANDS!AA$3,'BY-Demands'!$J$5:$AK$14,MATCH($E6,'BY-Demands'!$I$5:$I$14,0),FALSE)*HLOOKUP(REG_TRA_DEMANDS!$F6,DEMANDS!$H$2:$CL$25,MATCH($E6,DEMANDS!$F$2:$F$25,0),FALSE)/HLOOKUP(2018,DEMANDS!$H$2:$CL$25,MATCH($E6,DEMANDS!$F$2:$F$25,0),FALSE)</f>
        <v>0.46821996398965782</v>
      </c>
      <c r="AB6" s="10">
        <f>HLOOKUP(REG_TRA_DEMANDS!AB$3,'BY-Demands'!$J$5:$AK$14,MATCH($E6,'BY-Demands'!$I$5:$I$14,0),FALSE)*HLOOKUP(REG_TRA_DEMANDS!$F6,DEMANDS!$H$2:$CL$25,MATCH($E6,DEMANDS!$F$2:$F$25,0),FALSE)/HLOOKUP(2018,DEMANDS!$H$2:$CL$25,MATCH($E6,DEMANDS!$F$2:$F$25,0),FALSE)</f>
        <v>0.24493055790465146</v>
      </c>
      <c r="AC6" s="10">
        <f>HLOOKUP(REG_TRA_DEMANDS!AC$3,'BY-Demands'!$J$5:$AK$14,MATCH($E6,'BY-Demands'!$I$5:$I$14,0),FALSE)*HLOOKUP(REG_TRA_DEMANDS!$F6,DEMANDS!$H$2:$CL$25,MATCH($E6,DEMANDS!$F$2:$F$25,0),FALSE)/HLOOKUP(2018,DEMANDS!$H$2:$CL$25,MATCH($E6,DEMANDS!$F$2:$F$25,0),FALSE)</f>
        <v>0.21594270245310049</v>
      </c>
      <c r="AD6" s="10">
        <f>HLOOKUP(REG_TRA_DEMANDS!AD$3,'BY-Demands'!$J$5:$AK$14,MATCH($E6,'BY-Demands'!$I$5:$I$14,0),FALSE)*HLOOKUP(REG_TRA_DEMANDS!$F6,DEMANDS!$H$2:$CL$25,MATCH($E6,DEMANDS!$F$2:$F$25,0),FALSE)/HLOOKUP(2018,DEMANDS!$H$2:$CL$25,MATCH($E6,DEMANDS!$F$2:$F$25,0),FALSE)</f>
        <v>0.2408623628773443</v>
      </c>
      <c r="AE6" s="10">
        <f>HLOOKUP(REG_TRA_DEMANDS!AE$3,'BY-Demands'!$J$5:$AK$14,MATCH($E6,'BY-Demands'!$I$5:$I$14,0),FALSE)*HLOOKUP(REG_TRA_DEMANDS!$F6,DEMANDS!$H$2:$CL$25,MATCH($E6,DEMANDS!$F$2:$F$25,0),FALSE)/HLOOKUP(2018,DEMANDS!$H$2:$CL$25,MATCH($E6,DEMANDS!$F$2:$F$25,0),FALSE)</f>
        <v>0.46723143561892932</v>
      </c>
      <c r="AF6" s="10">
        <f>HLOOKUP(REG_TRA_DEMANDS!AF$3,'BY-Demands'!$J$5:$AK$14,MATCH($E6,'BY-Demands'!$I$5:$I$14,0),FALSE)*HLOOKUP(REG_TRA_DEMANDS!$F6,DEMANDS!$H$2:$CL$25,MATCH($E6,DEMANDS!$F$2:$F$25,0),FALSE)/HLOOKUP(2018,DEMANDS!$H$2:$CL$25,MATCH($E6,DEMANDS!$F$2:$F$25,0),FALSE)</f>
        <v>0.22409079489905456</v>
      </c>
      <c r="AH6" s="10"/>
    </row>
    <row r="7" spans="2:34" x14ac:dyDescent="0.25">
      <c r="D7" s="1" t="s">
        <v>8</v>
      </c>
      <c r="E7" s="1" t="str">
        <f>DEMANDS!$F$17</f>
        <v>TRAPS</v>
      </c>
      <c r="F7" s="1">
        <v>2023</v>
      </c>
      <c r="G7" s="10">
        <f>HLOOKUP(REG_TRA_DEMANDS!G$3,'BY-Demands'!$J$5:$AK$14,MATCH($E7,'BY-Demands'!$I$5:$I$14,0),FALSE)*HLOOKUP(REG_TRA_DEMANDS!$F7,DEMANDS!$H$2:$CL$25,MATCH($E7,DEMANDS!$F$2:$F$25,0),FALSE)/HLOOKUP(2018,DEMANDS!$H$2:$CL$25,MATCH($E7,DEMANDS!$F$2:$F$25,0),FALSE)</f>
        <v>0.20861147673384403</v>
      </c>
      <c r="H7" s="10">
        <f>HLOOKUP(REG_TRA_DEMANDS!H$3,'BY-Demands'!$J$5:$AK$14,MATCH($E7,'BY-Demands'!$I$5:$I$14,0),FALSE)*HLOOKUP(REG_TRA_DEMANDS!$F7,DEMANDS!$H$2:$CL$25,MATCH($E7,DEMANDS!$F$2:$F$25,0),FALSE)/HLOOKUP(2018,DEMANDS!$H$2:$CL$25,MATCH($E7,DEMANDS!$F$2:$F$25,0),FALSE)</f>
        <v>4.1706380450894258</v>
      </c>
      <c r="I7" s="10">
        <f>HLOOKUP(REG_TRA_DEMANDS!I$3,'BY-Demands'!$J$5:$AK$14,MATCH($E7,'BY-Demands'!$I$5:$I$14,0),FALSE)*HLOOKUP(REG_TRA_DEMANDS!$F7,DEMANDS!$H$2:$CL$25,MATCH($E7,DEMANDS!$F$2:$F$25,0),FALSE)/HLOOKUP(2018,DEMANDS!$H$2:$CL$25,MATCH($E7,DEMANDS!$F$2:$F$25,0),FALSE)</f>
        <v>0.76917027639279301</v>
      </c>
      <c r="J7" s="10">
        <f>HLOOKUP(REG_TRA_DEMANDS!J$3,'BY-Demands'!$J$5:$AK$14,MATCH($E7,'BY-Demands'!$I$5:$I$14,0),FALSE)*HLOOKUP(REG_TRA_DEMANDS!$F7,DEMANDS!$H$2:$CL$25,MATCH($E7,DEMANDS!$F$2:$F$25,0),FALSE)/HLOOKUP(2018,DEMANDS!$H$2:$CL$25,MATCH($E7,DEMANDS!$F$2:$F$25,0),FALSE)</f>
        <v>0.35684536369224762</v>
      </c>
      <c r="K7" s="10">
        <f>HLOOKUP(REG_TRA_DEMANDS!K$3,'BY-Demands'!$J$5:$AK$14,MATCH($E7,'BY-Demands'!$I$5:$I$14,0),FALSE)*HLOOKUP(REG_TRA_DEMANDS!$F7,DEMANDS!$H$2:$CL$25,MATCH($E7,DEMANDS!$F$2:$F$25,0),FALSE)/HLOOKUP(2018,DEMANDS!$H$2:$CL$25,MATCH($E7,DEMANDS!$F$2:$F$25,0),FALSE)</f>
        <v>0.28133673650583374</v>
      </c>
      <c r="L7" s="10">
        <f>HLOOKUP(REG_TRA_DEMANDS!L$3,'BY-Demands'!$J$5:$AK$14,MATCH($E7,'BY-Demands'!$I$5:$I$14,0),FALSE)*HLOOKUP(REG_TRA_DEMANDS!$F7,DEMANDS!$H$2:$CL$25,MATCH($E7,DEMANDS!$F$2:$F$25,0),FALSE)/HLOOKUP(2018,DEMANDS!$H$2:$CL$25,MATCH($E7,DEMANDS!$F$2:$F$25,0),FALSE)</f>
        <v>0.14136211530141771</v>
      </c>
      <c r="M7" s="10">
        <f>HLOOKUP(REG_TRA_DEMANDS!M$3,'BY-Demands'!$J$5:$AK$14,MATCH($E7,'BY-Demands'!$I$5:$I$14,0),FALSE)*HLOOKUP(REG_TRA_DEMANDS!$F7,DEMANDS!$H$2:$CL$25,MATCH($E7,DEMANDS!$F$2:$F$25,0),FALSE)/HLOOKUP(2018,DEMANDS!$H$2:$CL$25,MATCH($E7,DEMANDS!$F$2:$F$25,0),FALSE)</f>
        <v>0.40535761465541215</v>
      </c>
      <c r="N7" s="10">
        <f>HLOOKUP(REG_TRA_DEMANDS!N$3,'BY-Demands'!$J$5:$AK$14,MATCH($E7,'BY-Demands'!$I$5:$I$14,0),FALSE)*HLOOKUP(REG_TRA_DEMANDS!$F7,DEMANDS!$H$2:$CL$25,MATCH($E7,DEMANDS!$F$2:$F$25,0),FALSE)/HLOOKUP(2018,DEMANDS!$H$2:$CL$25,MATCH($E7,DEMANDS!$F$2:$F$25,0),FALSE)</f>
        <v>0.66722901430989512</v>
      </c>
      <c r="O7" s="10">
        <f>HLOOKUP(REG_TRA_DEMANDS!O$3,'BY-Demands'!$J$5:$AK$14,MATCH($E7,'BY-Demands'!$I$5:$I$14,0),FALSE)*HLOOKUP(REG_TRA_DEMANDS!$F7,DEMANDS!$H$2:$CL$25,MATCH($E7,DEMANDS!$F$2:$F$25,0),FALSE)/HLOOKUP(2018,DEMANDS!$H$2:$CL$25,MATCH($E7,DEMANDS!$F$2:$F$25,0),FALSE)</f>
        <v>0.27620135822155423</v>
      </c>
      <c r="P7" s="10">
        <f>HLOOKUP(REG_TRA_DEMANDS!P$3,'BY-Demands'!$J$5:$AK$14,MATCH($E7,'BY-Demands'!$I$5:$I$14,0),FALSE)*HLOOKUP(REG_TRA_DEMANDS!$F7,DEMANDS!$H$2:$CL$25,MATCH($E7,DEMANDS!$F$2:$F$25,0),FALSE)/HLOOKUP(2018,DEMANDS!$H$2:$CL$25,MATCH($E7,DEMANDS!$F$2:$F$25,0),FALSE)</f>
        <v>0.31307125316089579</v>
      </c>
      <c r="Q7" s="10">
        <f>HLOOKUP(REG_TRA_DEMANDS!Q$3,'BY-Demands'!$J$5:$AK$14,MATCH($E7,'BY-Demands'!$I$5:$I$14,0),FALSE)*HLOOKUP(REG_TRA_DEMANDS!$F7,DEMANDS!$H$2:$CL$25,MATCH($E7,DEMANDS!$F$2:$F$25,0),FALSE)/HLOOKUP(2018,DEMANDS!$H$2:$CL$25,MATCH($E7,DEMANDS!$F$2:$F$25,0),FALSE)</f>
        <v>0.54488103178355562</v>
      </c>
      <c r="R7" s="10">
        <f>HLOOKUP(REG_TRA_DEMANDS!R$3,'BY-Demands'!$J$5:$AK$14,MATCH($E7,'BY-Demands'!$I$5:$I$14,0),FALSE)*HLOOKUP(REG_TRA_DEMANDS!$F7,DEMANDS!$H$2:$CL$25,MATCH($E7,DEMANDS!$F$2:$F$25,0),FALSE)/HLOOKUP(2018,DEMANDS!$H$2:$CL$25,MATCH($E7,DEMANDS!$F$2:$F$25,0),FALSE)</f>
        <v>0.4819759685448714</v>
      </c>
      <c r="S7" s="10">
        <f>HLOOKUP(REG_TRA_DEMANDS!S$3,'BY-Demands'!$J$5:$AK$14,MATCH($E7,'BY-Demands'!$I$5:$I$14,0),FALSE)*HLOOKUP(REG_TRA_DEMANDS!$F7,DEMANDS!$H$2:$CL$25,MATCH($E7,DEMANDS!$F$2:$F$25,0),FALSE)/HLOOKUP(2018,DEMANDS!$H$2:$CL$25,MATCH($E7,DEMANDS!$F$2:$F$25,0),FALSE)</f>
        <v>0.42419774097157165</v>
      </c>
      <c r="T7" s="10">
        <f>HLOOKUP(REG_TRA_DEMANDS!T$3,'BY-Demands'!$J$5:$AK$14,MATCH($E7,'BY-Demands'!$I$5:$I$14,0),FALSE)*HLOOKUP(REG_TRA_DEMANDS!$F7,DEMANDS!$H$2:$CL$25,MATCH($E7,DEMANDS!$F$2:$F$25,0),FALSE)/HLOOKUP(2018,DEMANDS!$H$2:$CL$25,MATCH($E7,DEMANDS!$F$2:$F$25,0),FALSE)</f>
        <v>1.7938758014490381</v>
      </c>
      <c r="U7" s="10">
        <f>HLOOKUP(REG_TRA_DEMANDS!U$3,'BY-Demands'!$J$5:$AK$14,MATCH($E7,'BY-Demands'!$I$5:$I$14,0),FALSE)*HLOOKUP(REG_TRA_DEMANDS!$F7,DEMANDS!$H$2:$CL$25,MATCH($E7,DEMANDS!$F$2:$F$25,0),FALSE)/HLOOKUP(2018,DEMANDS!$H$2:$CL$25,MATCH($E7,DEMANDS!$F$2:$F$25,0),FALSE)</f>
        <v>0.54924279095027306</v>
      </c>
      <c r="V7" s="10">
        <f>HLOOKUP(REG_TRA_DEMANDS!V$3,'BY-Demands'!$J$5:$AK$14,MATCH($E7,'BY-Demands'!$I$5:$I$14,0),FALSE)*HLOOKUP(REG_TRA_DEMANDS!$F7,DEMANDS!$H$2:$CL$25,MATCH($E7,DEMANDS!$F$2:$F$25,0),FALSE)/HLOOKUP(2018,DEMANDS!$H$2:$CL$25,MATCH($E7,DEMANDS!$F$2:$F$25,0),FALSE)</f>
        <v>0.65492753248918323</v>
      </c>
      <c r="W7" s="10">
        <f>HLOOKUP(REG_TRA_DEMANDS!W$3,'BY-Demands'!$J$5:$AK$14,MATCH($E7,'BY-Demands'!$I$5:$I$14,0),FALSE)*HLOOKUP(REG_TRA_DEMANDS!$F7,DEMANDS!$H$2:$CL$25,MATCH($E7,DEMANDS!$F$2:$F$25,0),FALSE)/HLOOKUP(2018,DEMANDS!$H$2:$CL$25,MATCH($E7,DEMANDS!$F$2:$F$25,0),FALSE)</f>
        <v>0.59707786649317995</v>
      </c>
      <c r="X7" s="10">
        <f>HLOOKUP(REG_TRA_DEMANDS!X$3,'BY-Demands'!$J$5:$AK$14,MATCH($E7,'BY-Demands'!$I$5:$I$14,0),FALSE)*HLOOKUP(REG_TRA_DEMANDS!$F7,DEMANDS!$H$2:$CL$25,MATCH($E7,DEMANDS!$F$2:$F$25,0),FALSE)/HLOOKUP(2018,DEMANDS!$H$2:$CL$25,MATCH($E7,DEMANDS!$F$2:$F$25,0),FALSE)</f>
        <v>0.39647888120142599</v>
      </c>
      <c r="Y7" s="10">
        <f>HLOOKUP(REG_TRA_DEMANDS!Y$3,'BY-Demands'!$J$5:$AK$14,MATCH($E7,'BY-Demands'!$I$5:$I$14,0),FALSE)*HLOOKUP(REG_TRA_DEMANDS!$F7,DEMANDS!$H$2:$CL$25,MATCH($E7,DEMANDS!$F$2:$F$25,0),FALSE)/HLOOKUP(2018,DEMANDS!$H$2:$CL$25,MATCH($E7,DEMANDS!$F$2:$F$25,0),FALSE)</f>
        <v>0.88615689294984201</v>
      </c>
      <c r="Z7" s="10">
        <f>HLOOKUP(REG_TRA_DEMANDS!Z$3,'BY-Demands'!$J$5:$AK$14,MATCH($E7,'BY-Demands'!$I$5:$I$14,0),FALSE)*HLOOKUP(REG_TRA_DEMANDS!$F7,DEMANDS!$H$2:$CL$25,MATCH($E7,DEMANDS!$F$2:$F$25,0),FALSE)/HLOOKUP(2018,DEMANDS!$H$2:$CL$25,MATCH($E7,DEMANDS!$F$2:$F$25,0),FALSE)</f>
        <v>0.11373155496279763</v>
      </c>
      <c r="AA7" s="10">
        <f>HLOOKUP(REG_TRA_DEMANDS!AA$3,'BY-Demands'!$J$5:$AK$14,MATCH($E7,'BY-Demands'!$I$5:$I$14,0),FALSE)*HLOOKUP(REG_TRA_DEMANDS!$F7,DEMANDS!$H$2:$CL$25,MATCH($E7,DEMANDS!$F$2:$F$25,0),FALSE)/HLOOKUP(2018,DEMANDS!$H$2:$CL$25,MATCH($E7,DEMANDS!$F$2:$F$25,0),FALSE)</f>
        <v>0.47458010160375708</v>
      </c>
      <c r="AB7" s="10">
        <f>HLOOKUP(REG_TRA_DEMANDS!AB$3,'BY-Demands'!$J$5:$AK$14,MATCH($E7,'BY-Demands'!$I$5:$I$14,0),FALSE)*HLOOKUP(REG_TRA_DEMANDS!$F7,DEMANDS!$H$2:$CL$25,MATCH($E7,DEMANDS!$F$2:$F$25,0),FALSE)/HLOOKUP(2018,DEMANDS!$H$2:$CL$25,MATCH($E7,DEMANDS!$F$2:$F$25,0),FALSE)</f>
        <v>0.2482576096623294</v>
      </c>
      <c r="AC7" s="10">
        <f>HLOOKUP(REG_TRA_DEMANDS!AC$3,'BY-Demands'!$J$5:$AK$14,MATCH($E7,'BY-Demands'!$I$5:$I$14,0),FALSE)*HLOOKUP(REG_TRA_DEMANDS!$F7,DEMANDS!$H$2:$CL$25,MATCH($E7,DEMANDS!$F$2:$F$25,0),FALSE)/HLOOKUP(2018,DEMANDS!$H$2:$CL$25,MATCH($E7,DEMANDS!$F$2:$F$25,0),FALSE)</f>
        <v>0.21887599323519225</v>
      </c>
      <c r="AD7" s="10">
        <f>HLOOKUP(REG_TRA_DEMANDS!AD$3,'BY-Demands'!$J$5:$AK$14,MATCH($E7,'BY-Demands'!$I$5:$I$14,0),FALSE)*HLOOKUP(REG_TRA_DEMANDS!$F7,DEMANDS!$H$2:$CL$25,MATCH($E7,DEMANDS!$F$2:$F$25,0),FALSE)/HLOOKUP(2018,DEMANDS!$H$2:$CL$25,MATCH($E7,DEMANDS!$F$2:$F$25,0),FALSE)</f>
        <v>0.24413415368460439</v>
      </c>
      <c r="AE7" s="10">
        <f>HLOOKUP(REG_TRA_DEMANDS!AE$3,'BY-Demands'!$J$5:$AK$14,MATCH($E7,'BY-Demands'!$I$5:$I$14,0),FALSE)*HLOOKUP(REG_TRA_DEMANDS!$F7,DEMANDS!$H$2:$CL$25,MATCH($E7,DEMANDS!$F$2:$F$25,0),FALSE)/HLOOKUP(2018,DEMANDS!$H$2:$CL$25,MATCH($E7,DEMANDS!$F$2:$F$25,0),FALSE)</f>
        <v>0.4735781454064581</v>
      </c>
      <c r="AF7" s="10">
        <f>HLOOKUP(REG_TRA_DEMANDS!AF$3,'BY-Demands'!$J$5:$AK$14,MATCH($E7,'BY-Demands'!$I$5:$I$14,0),FALSE)*HLOOKUP(REG_TRA_DEMANDS!$F7,DEMANDS!$H$2:$CL$25,MATCH($E7,DEMANDS!$F$2:$F$25,0),FALSE)/HLOOKUP(2018,DEMANDS!$H$2:$CL$25,MATCH($E7,DEMANDS!$F$2:$F$25,0),FALSE)</f>
        <v>0.22713476654320758</v>
      </c>
      <c r="AH7" s="10"/>
    </row>
    <row r="8" spans="2:34" x14ac:dyDescent="0.25">
      <c r="D8" s="1" t="s">
        <v>8</v>
      </c>
      <c r="E8" s="1" t="str">
        <f>DEMANDS!$F$17</f>
        <v>TRAPS</v>
      </c>
      <c r="F8" s="1">
        <v>2024</v>
      </c>
      <c r="G8" s="10">
        <f>HLOOKUP(REG_TRA_DEMANDS!G$3,'BY-Demands'!$J$5:$AK$14,MATCH($E8,'BY-Demands'!$I$5:$I$14,0),FALSE)*HLOOKUP(REG_TRA_DEMANDS!$F8,DEMANDS!$H$2:$CL$25,MATCH($E8,DEMANDS!$F$2:$F$25,0),FALSE)/HLOOKUP(2018,DEMANDS!$H$2:$CL$25,MATCH($E8,DEMANDS!$F$2:$F$25,0),FALSE)</f>
        <v>0.21139044764839354</v>
      </c>
      <c r="H8" s="10">
        <f>HLOOKUP(REG_TRA_DEMANDS!H$3,'BY-Demands'!$J$5:$AK$14,MATCH($E8,'BY-Demands'!$I$5:$I$14,0),FALSE)*HLOOKUP(REG_TRA_DEMANDS!$F8,DEMANDS!$H$2:$CL$25,MATCH($E8,DEMANDS!$F$2:$F$25,0),FALSE)/HLOOKUP(2018,DEMANDS!$H$2:$CL$25,MATCH($E8,DEMANDS!$F$2:$F$25,0),FALSE)</f>
        <v>4.2261962627094682</v>
      </c>
      <c r="I8" s="10">
        <f>HLOOKUP(REG_TRA_DEMANDS!I$3,'BY-Demands'!$J$5:$AK$14,MATCH($E8,'BY-Demands'!$I$5:$I$14,0),FALSE)*HLOOKUP(REG_TRA_DEMANDS!$F8,DEMANDS!$H$2:$CL$25,MATCH($E8,DEMANDS!$F$2:$F$25,0),FALSE)/HLOOKUP(2018,DEMANDS!$H$2:$CL$25,MATCH($E8,DEMANDS!$F$2:$F$25,0),FALSE)</f>
        <v>0.77941660540545188</v>
      </c>
      <c r="J8" s="10">
        <f>HLOOKUP(REG_TRA_DEMANDS!J$3,'BY-Demands'!$J$5:$AK$14,MATCH($E8,'BY-Demands'!$I$5:$I$14,0),FALSE)*HLOOKUP(REG_TRA_DEMANDS!$F8,DEMANDS!$H$2:$CL$25,MATCH($E8,DEMANDS!$F$2:$F$25,0),FALSE)/HLOOKUP(2018,DEMANDS!$H$2:$CL$25,MATCH($E8,DEMANDS!$F$2:$F$25,0),FALSE)</f>
        <v>0.3615989990253497</v>
      </c>
      <c r="K8" s="10">
        <f>HLOOKUP(REG_TRA_DEMANDS!K$3,'BY-Demands'!$J$5:$AK$14,MATCH($E8,'BY-Demands'!$I$5:$I$14,0),FALSE)*HLOOKUP(REG_TRA_DEMANDS!$F8,DEMANDS!$H$2:$CL$25,MATCH($E8,DEMANDS!$F$2:$F$25,0),FALSE)/HLOOKUP(2018,DEMANDS!$H$2:$CL$25,MATCH($E8,DEMANDS!$F$2:$F$25,0),FALSE)</f>
        <v>0.28508450062785035</v>
      </c>
      <c r="L8" s="10">
        <f>HLOOKUP(REG_TRA_DEMANDS!L$3,'BY-Demands'!$J$5:$AK$14,MATCH($E8,'BY-Demands'!$I$5:$I$14,0),FALSE)*HLOOKUP(REG_TRA_DEMANDS!$F8,DEMANDS!$H$2:$CL$25,MATCH($E8,DEMANDS!$F$2:$F$25,0),FALSE)/HLOOKUP(2018,DEMANDS!$H$2:$CL$25,MATCH($E8,DEMANDS!$F$2:$F$25,0),FALSE)</f>
        <v>0.14324523895785507</v>
      </c>
      <c r="M8" s="10">
        <f>HLOOKUP(REG_TRA_DEMANDS!M$3,'BY-Demands'!$J$5:$AK$14,MATCH($E8,'BY-Demands'!$I$5:$I$14,0),FALSE)*HLOOKUP(REG_TRA_DEMANDS!$F8,DEMANDS!$H$2:$CL$25,MATCH($E8,DEMANDS!$F$2:$F$25,0),FALSE)/HLOOKUP(2018,DEMANDS!$H$2:$CL$25,MATCH($E8,DEMANDS!$F$2:$F$25,0),FALSE)</f>
        <v>0.41075749503953779</v>
      </c>
      <c r="N8" s="10">
        <f>HLOOKUP(REG_TRA_DEMANDS!N$3,'BY-Demands'!$J$5:$AK$14,MATCH($E8,'BY-Demands'!$I$5:$I$14,0),FALSE)*HLOOKUP(REG_TRA_DEMANDS!$F8,DEMANDS!$H$2:$CL$25,MATCH($E8,DEMANDS!$F$2:$F$25,0),FALSE)/HLOOKUP(2018,DEMANDS!$H$2:$CL$25,MATCH($E8,DEMANDS!$F$2:$F$25,0),FALSE)</f>
        <v>0.67611735570482434</v>
      </c>
      <c r="O8" s="10">
        <f>HLOOKUP(REG_TRA_DEMANDS!O$3,'BY-Demands'!$J$5:$AK$14,MATCH($E8,'BY-Demands'!$I$5:$I$14,0),FALSE)*HLOOKUP(REG_TRA_DEMANDS!$F8,DEMANDS!$H$2:$CL$25,MATCH($E8,DEMANDS!$F$2:$F$25,0),FALSE)/HLOOKUP(2018,DEMANDS!$H$2:$CL$25,MATCH($E8,DEMANDS!$F$2:$F$25,0),FALSE)</f>
        <v>0.27988071255562125</v>
      </c>
      <c r="P8" s="10">
        <f>HLOOKUP(REG_TRA_DEMANDS!P$3,'BY-Demands'!$J$5:$AK$14,MATCH($E8,'BY-Demands'!$I$5:$I$14,0),FALSE)*HLOOKUP(REG_TRA_DEMANDS!$F8,DEMANDS!$H$2:$CL$25,MATCH($E8,DEMANDS!$F$2:$F$25,0),FALSE)/HLOOKUP(2018,DEMANDS!$H$2:$CL$25,MATCH($E8,DEMANDS!$F$2:$F$25,0),FALSE)</f>
        <v>0.31724176151612749</v>
      </c>
      <c r="Q8" s="10">
        <f>HLOOKUP(REG_TRA_DEMANDS!Q$3,'BY-Demands'!$J$5:$AK$14,MATCH($E8,'BY-Demands'!$I$5:$I$14,0),FALSE)*HLOOKUP(REG_TRA_DEMANDS!$F8,DEMANDS!$H$2:$CL$25,MATCH($E8,DEMANDS!$F$2:$F$25,0),FALSE)/HLOOKUP(2018,DEMANDS!$H$2:$CL$25,MATCH($E8,DEMANDS!$F$2:$F$25,0),FALSE)</f>
        <v>0.55213954201953919</v>
      </c>
      <c r="R8" s="10">
        <f>HLOOKUP(REG_TRA_DEMANDS!R$3,'BY-Demands'!$J$5:$AK$14,MATCH($E8,'BY-Demands'!$I$5:$I$14,0),FALSE)*HLOOKUP(REG_TRA_DEMANDS!$F8,DEMANDS!$H$2:$CL$25,MATCH($E8,DEMANDS!$F$2:$F$25,0),FALSE)/HLOOKUP(2018,DEMANDS!$H$2:$CL$25,MATCH($E8,DEMANDS!$F$2:$F$25,0),FALSE)</f>
        <v>0.48839650311501354</v>
      </c>
      <c r="S8" s="10">
        <f>HLOOKUP(REG_TRA_DEMANDS!S$3,'BY-Demands'!$J$5:$AK$14,MATCH($E8,'BY-Demands'!$I$5:$I$14,0),FALSE)*HLOOKUP(REG_TRA_DEMANDS!$F8,DEMANDS!$H$2:$CL$25,MATCH($E8,DEMANDS!$F$2:$F$25,0),FALSE)/HLOOKUP(2018,DEMANDS!$H$2:$CL$25,MATCH($E8,DEMANDS!$F$2:$F$25,0),FALSE)</f>
        <v>0.42984859586524382</v>
      </c>
      <c r="T8" s="10">
        <f>HLOOKUP(REG_TRA_DEMANDS!T$3,'BY-Demands'!$J$5:$AK$14,MATCH($E8,'BY-Demands'!$I$5:$I$14,0),FALSE)*HLOOKUP(REG_TRA_DEMANDS!$F8,DEMANDS!$H$2:$CL$25,MATCH($E8,DEMANDS!$F$2:$F$25,0),FALSE)/HLOOKUP(2018,DEMANDS!$H$2:$CL$25,MATCH($E8,DEMANDS!$F$2:$F$25,0),FALSE)</f>
        <v>1.8177725148733979</v>
      </c>
      <c r="U8" s="10">
        <f>HLOOKUP(REG_TRA_DEMANDS!U$3,'BY-Demands'!$J$5:$AK$14,MATCH($E8,'BY-Demands'!$I$5:$I$14,0),FALSE)*HLOOKUP(REG_TRA_DEMANDS!$F8,DEMANDS!$H$2:$CL$25,MATCH($E8,DEMANDS!$F$2:$F$25,0),FALSE)/HLOOKUP(2018,DEMANDS!$H$2:$CL$25,MATCH($E8,DEMANDS!$F$2:$F$25,0),FALSE)</f>
        <v>0.5565594053809555</v>
      </c>
      <c r="V8" s="10">
        <f>HLOOKUP(REG_TRA_DEMANDS!V$3,'BY-Demands'!$J$5:$AK$14,MATCH($E8,'BY-Demands'!$I$5:$I$14,0),FALSE)*HLOOKUP(REG_TRA_DEMANDS!$F8,DEMANDS!$H$2:$CL$25,MATCH($E8,DEMANDS!$F$2:$F$25,0),FALSE)/HLOOKUP(2018,DEMANDS!$H$2:$CL$25,MATCH($E8,DEMANDS!$F$2:$F$25,0),FALSE)</f>
        <v>0.6636520024580489</v>
      </c>
      <c r="W8" s="10">
        <f>HLOOKUP(REG_TRA_DEMANDS!W$3,'BY-Demands'!$J$5:$AK$14,MATCH($E8,'BY-Demands'!$I$5:$I$14,0),FALSE)*HLOOKUP(REG_TRA_DEMANDS!$F8,DEMANDS!$H$2:$CL$25,MATCH($E8,DEMANDS!$F$2:$F$25,0),FALSE)/HLOOKUP(2018,DEMANDS!$H$2:$CL$25,MATCH($E8,DEMANDS!$F$2:$F$25,0),FALSE)</f>
        <v>0.60503170513467897</v>
      </c>
      <c r="X8" s="10">
        <f>HLOOKUP(REG_TRA_DEMANDS!X$3,'BY-Demands'!$J$5:$AK$14,MATCH($E8,'BY-Demands'!$I$5:$I$14,0),FALSE)*HLOOKUP(REG_TRA_DEMANDS!$F8,DEMANDS!$H$2:$CL$25,MATCH($E8,DEMANDS!$F$2:$F$25,0),FALSE)/HLOOKUP(2018,DEMANDS!$H$2:$CL$25,MATCH($E8,DEMANDS!$F$2:$F$25,0),FALSE)</f>
        <v>0.40176048553280047</v>
      </c>
      <c r="Y8" s="10">
        <f>HLOOKUP(REG_TRA_DEMANDS!Y$3,'BY-Demands'!$J$5:$AK$14,MATCH($E8,'BY-Demands'!$I$5:$I$14,0),FALSE)*HLOOKUP(REG_TRA_DEMANDS!$F8,DEMANDS!$H$2:$CL$25,MATCH($E8,DEMANDS!$F$2:$F$25,0),FALSE)/HLOOKUP(2018,DEMANDS!$H$2:$CL$25,MATCH($E8,DEMANDS!$F$2:$F$25,0),FALSE)</f>
        <v>0.89796163288932818</v>
      </c>
      <c r="Z8" s="10">
        <f>HLOOKUP(REG_TRA_DEMANDS!Z$3,'BY-Demands'!$J$5:$AK$14,MATCH($E8,'BY-Demands'!$I$5:$I$14,0),FALSE)*HLOOKUP(REG_TRA_DEMANDS!$F8,DEMANDS!$H$2:$CL$25,MATCH($E8,DEMANDS!$F$2:$F$25,0),FALSE)/HLOOKUP(2018,DEMANDS!$H$2:$CL$25,MATCH($E8,DEMANDS!$F$2:$F$25,0),FALSE)</f>
        <v>0.11524660431797451</v>
      </c>
      <c r="AA8" s="10">
        <f>HLOOKUP(REG_TRA_DEMANDS!AA$3,'BY-Demands'!$J$5:$AK$14,MATCH($E8,'BY-Demands'!$I$5:$I$14,0),FALSE)*HLOOKUP(REG_TRA_DEMANDS!$F8,DEMANDS!$H$2:$CL$25,MATCH($E8,DEMANDS!$F$2:$F$25,0),FALSE)/HLOOKUP(2018,DEMANDS!$H$2:$CL$25,MATCH($E8,DEMANDS!$F$2:$F$25,0),FALSE)</f>
        <v>0.48090211379421505</v>
      </c>
      <c r="AB8" s="10">
        <f>HLOOKUP(REG_TRA_DEMANDS!AB$3,'BY-Demands'!$J$5:$AK$14,MATCH($E8,'BY-Demands'!$I$5:$I$14,0),FALSE)*HLOOKUP(REG_TRA_DEMANDS!$F8,DEMANDS!$H$2:$CL$25,MATCH($E8,DEMANDS!$F$2:$F$25,0),FALSE)/HLOOKUP(2018,DEMANDS!$H$2:$CL$25,MATCH($E8,DEMANDS!$F$2:$F$25,0),FALSE)</f>
        <v>0.25156471762862509</v>
      </c>
      <c r="AC8" s="10">
        <f>HLOOKUP(REG_TRA_DEMANDS!AC$3,'BY-Demands'!$J$5:$AK$14,MATCH($E8,'BY-Demands'!$I$5:$I$14,0),FALSE)*HLOOKUP(REG_TRA_DEMANDS!$F8,DEMANDS!$H$2:$CL$25,MATCH($E8,DEMANDS!$F$2:$F$25,0),FALSE)/HLOOKUP(2018,DEMANDS!$H$2:$CL$25,MATCH($E8,DEMANDS!$F$2:$F$25,0),FALSE)</f>
        <v>0.22179170059998776</v>
      </c>
      <c r="AD8" s="10">
        <f>HLOOKUP(REG_TRA_DEMANDS!AD$3,'BY-Demands'!$J$5:$AK$14,MATCH($E8,'BY-Demands'!$I$5:$I$14,0),FALSE)*HLOOKUP(REG_TRA_DEMANDS!$F8,DEMANDS!$H$2:$CL$25,MATCH($E8,DEMANDS!$F$2:$F$25,0),FALSE)/HLOOKUP(2018,DEMANDS!$H$2:$CL$25,MATCH($E8,DEMANDS!$F$2:$F$25,0),FALSE)</f>
        <v>0.24738633195858914</v>
      </c>
      <c r="AE8" s="10">
        <f>HLOOKUP(REG_TRA_DEMANDS!AE$3,'BY-Demands'!$J$5:$AK$14,MATCH($E8,'BY-Demands'!$I$5:$I$14,0),FALSE)*HLOOKUP(REG_TRA_DEMANDS!$F8,DEMANDS!$H$2:$CL$25,MATCH($E8,DEMANDS!$F$2:$F$25,0),FALSE)/HLOOKUP(2018,DEMANDS!$H$2:$CL$25,MATCH($E8,DEMANDS!$F$2:$F$25,0),FALSE)</f>
        <v>0.47988681026256258</v>
      </c>
      <c r="AF8" s="10">
        <f>HLOOKUP(REG_TRA_DEMANDS!AF$3,'BY-Demands'!$J$5:$AK$14,MATCH($E8,'BY-Demands'!$I$5:$I$14,0),FALSE)*HLOOKUP(REG_TRA_DEMANDS!$F8,DEMANDS!$H$2:$CL$25,MATCH($E8,DEMANDS!$F$2:$F$25,0),FALSE)/HLOOKUP(2018,DEMANDS!$H$2:$CL$25,MATCH($E8,DEMANDS!$F$2:$F$25,0),FALSE)</f>
        <v>0.23016049130096808</v>
      </c>
      <c r="AH8" s="10"/>
    </row>
    <row r="9" spans="2:34" x14ac:dyDescent="0.25">
      <c r="D9" s="1" t="s">
        <v>8</v>
      </c>
      <c r="E9" s="1" t="str">
        <f>DEMANDS!$F$17</f>
        <v>TRAPS</v>
      </c>
      <c r="F9" s="1">
        <v>2025</v>
      </c>
      <c r="G9" s="10">
        <f>HLOOKUP(REG_TRA_DEMANDS!G$3,'BY-Demands'!$J$5:$AK$14,MATCH($E9,'BY-Demands'!$I$5:$I$14,0),FALSE)*HLOOKUP(REG_TRA_DEMANDS!$F9,DEMANDS!$H$2:$CL$25,MATCH($E9,DEMANDS!$F$2:$F$25,0),FALSE)/HLOOKUP(2018,DEMANDS!$H$2:$CL$25,MATCH($E9,DEMANDS!$F$2:$F$25,0),FALSE)</f>
        <v>0.21415651330569313</v>
      </c>
      <c r="H9" s="10">
        <f>HLOOKUP(REG_TRA_DEMANDS!H$3,'BY-Demands'!$J$5:$AK$14,MATCH($E9,'BY-Demands'!$I$5:$I$14,0),FALSE)*HLOOKUP(REG_TRA_DEMANDS!$F9,DEMANDS!$H$2:$CL$25,MATCH($E9,DEMANDS!$F$2:$F$25,0),FALSE)/HLOOKUP(2018,DEMANDS!$H$2:$CL$25,MATCH($E9,DEMANDS!$F$2:$F$25,0),FALSE)</f>
        <v>4.2814964736382617</v>
      </c>
      <c r="I9" s="10">
        <f>HLOOKUP(REG_TRA_DEMANDS!I$3,'BY-Demands'!$J$5:$AK$14,MATCH($E9,'BY-Demands'!$I$5:$I$14,0),FALSE)*HLOOKUP(REG_TRA_DEMANDS!$F9,DEMANDS!$H$2:$CL$25,MATCH($E9,DEMANDS!$F$2:$F$25,0),FALSE)/HLOOKUP(2018,DEMANDS!$H$2:$CL$25,MATCH($E9,DEMANDS!$F$2:$F$25,0),FALSE)</f>
        <v>0.78961535151212059</v>
      </c>
      <c r="J9" s="10">
        <f>HLOOKUP(REG_TRA_DEMANDS!J$3,'BY-Demands'!$J$5:$AK$14,MATCH($E9,'BY-Demands'!$I$5:$I$14,0),FALSE)*HLOOKUP(REG_TRA_DEMANDS!$F9,DEMANDS!$H$2:$CL$25,MATCH($E9,DEMANDS!$F$2:$F$25,0),FALSE)/HLOOKUP(2018,DEMANDS!$H$2:$CL$25,MATCH($E9,DEMANDS!$F$2:$F$25,0),FALSE)</f>
        <v>0.36633055896121569</v>
      </c>
      <c r="K9" s="10">
        <f>HLOOKUP(REG_TRA_DEMANDS!K$3,'BY-Demands'!$J$5:$AK$14,MATCH($E9,'BY-Demands'!$I$5:$I$14,0),FALSE)*HLOOKUP(REG_TRA_DEMANDS!$F9,DEMANDS!$H$2:$CL$25,MATCH($E9,DEMANDS!$F$2:$F$25,0),FALSE)/HLOOKUP(2018,DEMANDS!$H$2:$CL$25,MATCH($E9,DEMANDS!$F$2:$F$25,0),FALSE)</f>
        <v>0.28881486051585586</v>
      </c>
      <c r="L9" s="10">
        <f>HLOOKUP(REG_TRA_DEMANDS!L$3,'BY-Demands'!$J$5:$AK$14,MATCH($E9,'BY-Demands'!$I$5:$I$14,0),FALSE)*HLOOKUP(REG_TRA_DEMANDS!$F9,DEMANDS!$H$2:$CL$25,MATCH($E9,DEMANDS!$F$2:$F$25,0),FALSE)/HLOOKUP(2018,DEMANDS!$H$2:$CL$25,MATCH($E9,DEMANDS!$F$2:$F$25,0),FALSE)</f>
        <v>0.14511961758026112</v>
      </c>
      <c r="M9" s="10">
        <f>HLOOKUP(REG_TRA_DEMANDS!M$3,'BY-Demands'!$J$5:$AK$14,MATCH($E9,'BY-Demands'!$I$5:$I$14,0),FALSE)*HLOOKUP(REG_TRA_DEMANDS!$F9,DEMANDS!$H$2:$CL$25,MATCH($E9,DEMANDS!$F$2:$F$25,0),FALSE)/HLOOKUP(2018,DEMANDS!$H$2:$CL$25,MATCH($E9,DEMANDS!$F$2:$F$25,0),FALSE)</f>
        <v>0.41613229893037906</v>
      </c>
      <c r="N9" s="10">
        <f>HLOOKUP(REG_TRA_DEMANDS!N$3,'BY-Demands'!$J$5:$AK$14,MATCH($E9,'BY-Demands'!$I$5:$I$14,0),FALSE)*HLOOKUP(REG_TRA_DEMANDS!$F9,DEMANDS!$H$2:$CL$25,MATCH($E9,DEMANDS!$F$2:$F$25,0),FALSE)/HLOOKUP(2018,DEMANDS!$H$2:$CL$25,MATCH($E9,DEMANDS!$F$2:$F$25,0),FALSE)</f>
        <v>0.68496442054963702</v>
      </c>
      <c r="O9" s="10">
        <f>HLOOKUP(REG_TRA_DEMANDS!O$3,'BY-Demands'!$J$5:$AK$14,MATCH($E9,'BY-Demands'!$I$5:$I$14,0),FALSE)*HLOOKUP(REG_TRA_DEMANDS!$F9,DEMANDS!$H$2:$CL$25,MATCH($E9,DEMANDS!$F$2:$F$25,0),FALSE)/HLOOKUP(2018,DEMANDS!$H$2:$CL$25,MATCH($E9,DEMANDS!$F$2:$F$25,0),FALSE)</f>
        <v>0.28354298034374903</v>
      </c>
      <c r="P9" s="10">
        <f>HLOOKUP(REG_TRA_DEMANDS!P$3,'BY-Demands'!$J$5:$AK$14,MATCH($E9,'BY-Demands'!$I$5:$I$14,0),FALSE)*HLOOKUP(REG_TRA_DEMANDS!$F9,DEMANDS!$H$2:$CL$25,MATCH($E9,DEMANDS!$F$2:$F$25,0),FALSE)/HLOOKUP(2018,DEMANDS!$H$2:$CL$25,MATCH($E9,DEMANDS!$F$2:$F$25,0),FALSE)</f>
        <v>0.32139290245628266</v>
      </c>
      <c r="Q9" s="10">
        <f>HLOOKUP(REG_TRA_DEMANDS!Q$3,'BY-Demands'!$J$5:$AK$14,MATCH($E9,'BY-Demands'!$I$5:$I$14,0),FALSE)*HLOOKUP(REG_TRA_DEMANDS!$F9,DEMANDS!$H$2:$CL$25,MATCH($E9,DEMANDS!$F$2:$F$25,0),FALSE)/HLOOKUP(2018,DEMANDS!$H$2:$CL$25,MATCH($E9,DEMANDS!$F$2:$F$25,0),FALSE)</f>
        <v>0.5593643444749351</v>
      </c>
      <c r="R9" s="10">
        <f>HLOOKUP(REG_TRA_DEMANDS!R$3,'BY-Demands'!$J$5:$AK$14,MATCH($E9,'BY-Demands'!$I$5:$I$14,0),FALSE)*HLOOKUP(REG_TRA_DEMANDS!$F9,DEMANDS!$H$2:$CL$25,MATCH($E9,DEMANDS!$F$2:$F$25,0),FALSE)/HLOOKUP(2018,DEMANDS!$H$2:$CL$25,MATCH($E9,DEMANDS!$F$2:$F$25,0),FALSE)</f>
        <v>0.49478722137801973</v>
      </c>
      <c r="S9" s="10">
        <f>HLOOKUP(REG_TRA_DEMANDS!S$3,'BY-Demands'!$J$5:$AK$14,MATCH($E9,'BY-Demands'!$I$5:$I$14,0),FALSE)*HLOOKUP(REG_TRA_DEMANDS!$F9,DEMANDS!$H$2:$CL$25,MATCH($E9,DEMANDS!$F$2:$F$25,0),FALSE)/HLOOKUP(2018,DEMANDS!$H$2:$CL$25,MATCH($E9,DEMANDS!$F$2:$F$25,0),FALSE)</f>
        <v>0.43547320876562873</v>
      </c>
      <c r="T9" s="10">
        <f>HLOOKUP(REG_TRA_DEMANDS!T$3,'BY-Demands'!$J$5:$AK$14,MATCH($E9,'BY-Demands'!$I$5:$I$14,0),FALSE)*HLOOKUP(REG_TRA_DEMANDS!$F9,DEMANDS!$H$2:$CL$25,MATCH($E9,DEMANDS!$F$2:$F$25,0),FALSE)/HLOOKUP(2018,DEMANDS!$H$2:$CL$25,MATCH($E9,DEMANDS!$F$2:$F$25,0),FALSE)</f>
        <v>1.8415582543999895</v>
      </c>
      <c r="U9" s="10">
        <f>HLOOKUP(REG_TRA_DEMANDS!U$3,'BY-Demands'!$J$5:$AK$14,MATCH($E9,'BY-Demands'!$I$5:$I$14,0),FALSE)*HLOOKUP(REG_TRA_DEMANDS!$F9,DEMANDS!$H$2:$CL$25,MATCH($E9,DEMANDS!$F$2:$F$25,0),FALSE)/HLOOKUP(2018,DEMANDS!$H$2:$CL$25,MATCH($E9,DEMANDS!$F$2:$F$25,0),FALSE)</f>
        <v>0.56384204220110146</v>
      </c>
      <c r="V9" s="10">
        <f>HLOOKUP(REG_TRA_DEMANDS!V$3,'BY-Demands'!$J$5:$AK$14,MATCH($E9,'BY-Demands'!$I$5:$I$14,0),FALSE)*HLOOKUP(REG_TRA_DEMANDS!$F9,DEMANDS!$H$2:$CL$25,MATCH($E9,DEMANDS!$F$2:$F$25,0),FALSE)/HLOOKUP(2018,DEMANDS!$H$2:$CL$25,MATCH($E9,DEMANDS!$F$2:$F$25,0),FALSE)</f>
        <v>0.67233595687897252</v>
      </c>
      <c r="W9" s="10">
        <f>HLOOKUP(REG_TRA_DEMANDS!W$3,'BY-Demands'!$J$5:$AK$14,MATCH($E9,'BY-Demands'!$I$5:$I$14,0),FALSE)*HLOOKUP(REG_TRA_DEMANDS!$F9,DEMANDS!$H$2:$CL$25,MATCH($E9,DEMANDS!$F$2:$F$25,0),FALSE)/HLOOKUP(2018,DEMANDS!$H$2:$CL$25,MATCH($E9,DEMANDS!$F$2:$F$25,0),FALSE)</f>
        <v>0.61294860696145448</v>
      </c>
      <c r="X9" s="10">
        <f>HLOOKUP(REG_TRA_DEMANDS!X$3,'BY-Demands'!$J$5:$AK$14,MATCH($E9,'BY-Demands'!$I$5:$I$14,0),FALSE)*HLOOKUP(REG_TRA_DEMANDS!$F9,DEMANDS!$H$2:$CL$25,MATCH($E9,DEMANDS!$F$2:$F$25,0),FALSE)/HLOOKUP(2018,DEMANDS!$H$2:$CL$25,MATCH($E9,DEMANDS!$F$2:$F$25,0),FALSE)</f>
        <v>0.40701756263280597</v>
      </c>
      <c r="Y9" s="10">
        <f>HLOOKUP(REG_TRA_DEMANDS!Y$3,'BY-Demands'!$J$5:$AK$14,MATCH($E9,'BY-Demands'!$I$5:$I$14,0),FALSE)*HLOOKUP(REG_TRA_DEMANDS!$F9,DEMANDS!$H$2:$CL$25,MATCH($E9,DEMANDS!$F$2:$F$25,0),FALSE)/HLOOKUP(2018,DEMANDS!$H$2:$CL$25,MATCH($E9,DEMANDS!$F$2:$F$25,0),FALSE)</f>
        <v>0.90971155282156257</v>
      </c>
      <c r="Z9" s="10">
        <f>HLOOKUP(REG_TRA_DEMANDS!Z$3,'BY-Demands'!$J$5:$AK$14,MATCH($E9,'BY-Demands'!$I$5:$I$14,0),FALSE)*HLOOKUP(REG_TRA_DEMANDS!$F9,DEMANDS!$H$2:$CL$25,MATCH($E9,DEMANDS!$F$2:$F$25,0),FALSE)/HLOOKUP(2018,DEMANDS!$H$2:$CL$25,MATCH($E9,DEMANDS!$F$2:$F$25,0),FALSE)</f>
        <v>0.1167546179386021</v>
      </c>
      <c r="AA9" s="10">
        <f>HLOOKUP(REG_TRA_DEMANDS!AA$3,'BY-Demands'!$J$5:$AK$14,MATCH($E9,'BY-Demands'!$I$5:$I$14,0),FALSE)*HLOOKUP(REG_TRA_DEMANDS!$F9,DEMANDS!$H$2:$CL$25,MATCH($E9,DEMANDS!$F$2:$F$25,0),FALSE)/HLOOKUP(2018,DEMANDS!$H$2:$CL$25,MATCH($E9,DEMANDS!$F$2:$F$25,0),FALSE)</f>
        <v>0.48719476720541122</v>
      </c>
      <c r="AB9" s="10">
        <f>HLOOKUP(REG_TRA_DEMANDS!AB$3,'BY-Demands'!$J$5:$AK$14,MATCH($E9,'BY-Demands'!$I$5:$I$14,0),FALSE)*HLOOKUP(REG_TRA_DEMANDS!$F9,DEMANDS!$H$2:$CL$25,MATCH($E9,DEMANDS!$F$2:$F$25,0),FALSE)/HLOOKUP(2018,DEMANDS!$H$2:$CL$25,MATCH($E9,DEMANDS!$F$2:$F$25,0),FALSE)</f>
        <v>0.25485646772311471</v>
      </c>
      <c r="AC9" s="10">
        <f>HLOOKUP(REG_TRA_DEMANDS!AC$3,'BY-Demands'!$J$5:$AK$14,MATCH($E9,'BY-Demands'!$I$5:$I$14,0),FALSE)*HLOOKUP(REG_TRA_DEMANDS!$F9,DEMANDS!$H$2:$CL$25,MATCH($E9,DEMANDS!$F$2:$F$25,0),FALSE)/HLOOKUP(2018,DEMANDS!$H$2:$CL$25,MATCH($E9,DEMANDS!$F$2:$F$25,0),FALSE)</f>
        <v>0.22469386771741645</v>
      </c>
      <c r="AD9" s="10">
        <f>HLOOKUP(REG_TRA_DEMANDS!AD$3,'BY-Demands'!$J$5:$AK$14,MATCH($E9,'BY-Demands'!$I$5:$I$14,0),FALSE)*HLOOKUP(REG_TRA_DEMANDS!$F9,DEMANDS!$H$2:$CL$25,MATCH($E9,DEMANDS!$F$2:$F$25,0),FALSE)/HLOOKUP(2018,DEMANDS!$H$2:$CL$25,MATCH($E9,DEMANDS!$F$2:$F$25,0),FALSE)</f>
        <v>0.25062340744865169</v>
      </c>
      <c r="AE9" s="10">
        <f>HLOOKUP(REG_TRA_DEMANDS!AE$3,'BY-Demands'!$J$5:$AK$14,MATCH($E9,'BY-Demands'!$I$5:$I$14,0),FALSE)*HLOOKUP(REG_TRA_DEMANDS!$F9,DEMANDS!$H$2:$CL$25,MATCH($E9,DEMANDS!$F$2:$F$25,0),FALSE)/HLOOKUP(2018,DEMANDS!$H$2:$CL$25,MATCH($E9,DEMANDS!$F$2:$F$25,0),FALSE)</f>
        <v>0.48616617832306352</v>
      </c>
      <c r="AF9" s="10">
        <f>HLOOKUP(REG_TRA_DEMANDS!AF$3,'BY-Demands'!$J$5:$AK$14,MATCH($E9,'BY-Demands'!$I$5:$I$14,0),FALSE)*HLOOKUP(REG_TRA_DEMANDS!$F9,DEMANDS!$H$2:$CL$25,MATCH($E9,DEMANDS!$F$2:$F$25,0),FALSE)/HLOOKUP(2018,DEMANDS!$H$2:$CL$25,MATCH($E9,DEMANDS!$F$2:$F$25,0),FALSE)</f>
        <v>0.23317216490181936</v>
      </c>
      <c r="AH9" s="10"/>
    </row>
    <row r="10" spans="2:34" x14ac:dyDescent="0.25">
      <c r="D10" s="1" t="s">
        <v>8</v>
      </c>
      <c r="E10" s="1" t="str">
        <f>DEMANDS!$F$17</f>
        <v>TRAPS</v>
      </c>
      <c r="F10" s="1">
        <v>2030</v>
      </c>
      <c r="G10" s="10">
        <f>HLOOKUP(REG_TRA_DEMANDS!G$3,'BY-Demands'!$J$5:$AK$14,MATCH($E10,'BY-Demands'!$I$5:$I$14,0),FALSE)*HLOOKUP(REG_TRA_DEMANDS!$F10,DEMANDS!$H$2:$CL$25,MATCH($E10,DEMANDS!$F$2:$F$25,0),FALSE)/HLOOKUP(2018,DEMANDS!$H$2:$CL$25,MATCH($E10,DEMANDS!$F$2:$F$25,0),FALSE)</f>
        <v>0.22799290334932265</v>
      </c>
      <c r="H10" s="10">
        <f>HLOOKUP(REG_TRA_DEMANDS!H$3,'BY-Demands'!$J$5:$AK$14,MATCH($E10,'BY-Demands'!$I$5:$I$14,0),FALSE)*HLOOKUP(REG_TRA_DEMANDS!$F10,DEMANDS!$H$2:$CL$25,MATCH($E10,DEMANDS!$F$2:$F$25,0),FALSE)/HLOOKUP(2018,DEMANDS!$H$2:$CL$25,MATCH($E10,DEMANDS!$F$2:$F$25,0),FALSE)</f>
        <v>4.5581187171799362</v>
      </c>
      <c r="I10" s="10">
        <f>HLOOKUP(REG_TRA_DEMANDS!I$3,'BY-Demands'!$J$5:$AK$14,MATCH($E10,'BY-Demands'!$I$5:$I$14,0),FALSE)*HLOOKUP(REG_TRA_DEMANDS!$F10,DEMANDS!$H$2:$CL$25,MATCH($E10,DEMANDS!$F$2:$F$25,0),FALSE)/HLOOKUP(2018,DEMANDS!$H$2:$CL$25,MATCH($E10,DEMANDS!$F$2:$F$25,0),FALSE)</f>
        <v>0.84063143231823678</v>
      </c>
      <c r="J10" s="10">
        <f>HLOOKUP(REG_TRA_DEMANDS!J$3,'BY-Demands'!$J$5:$AK$14,MATCH($E10,'BY-Demands'!$I$5:$I$14,0),FALSE)*HLOOKUP(REG_TRA_DEMANDS!$F10,DEMANDS!$H$2:$CL$25,MATCH($E10,DEMANDS!$F$2:$F$25,0),FALSE)/HLOOKUP(2018,DEMANDS!$H$2:$CL$25,MATCH($E10,DEMANDS!$F$2:$F$25,0),FALSE)</f>
        <v>0.38999872772455846</v>
      </c>
      <c r="K10" s="10">
        <f>HLOOKUP(REG_TRA_DEMANDS!K$3,'BY-Demands'!$J$5:$AK$14,MATCH($E10,'BY-Demands'!$I$5:$I$14,0),FALSE)*HLOOKUP(REG_TRA_DEMANDS!$F10,DEMANDS!$H$2:$CL$25,MATCH($E10,DEMANDS!$F$2:$F$25,0),FALSE)/HLOOKUP(2018,DEMANDS!$H$2:$CL$25,MATCH($E10,DEMANDS!$F$2:$F$25,0),FALSE)</f>
        <v>0.30747483493741179</v>
      </c>
      <c r="L10" s="10">
        <f>HLOOKUP(REG_TRA_DEMANDS!L$3,'BY-Demands'!$J$5:$AK$14,MATCH($E10,'BY-Demands'!$I$5:$I$14,0),FALSE)*HLOOKUP(REG_TRA_DEMANDS!$F10,DEMANDS!$H$2:$CL$25,MATCH($E10,DEMANDS!$F$2:$F$25,0),FALSE)/HLOOKUP(2018,DEMANDS!$H$2:$CL$25,MATCH($E10,DEMANDS!$F$2:$F$25,0),FALSE)</f>
        <v>0.15449561834170733</v>
      </c>
      <c r="M10" s="10">
        <f>HLOOKUP(REG_TRA_DEMANDS!M$3,'BY-Demands'!$J$5:$AK$14,MATCH($E10,'BY-Demands'!$I$5:$I$14,0),FALSE)*HLOOKUP(REG_TRA_DEMANDS!$F10,DEMANDS!$H$2:$CL$25,MATCH($E10,DEMANDS!$F$2:$F$25,0),FALSE)/HLOOKUP(2018,DEMANDS!$H$2:$CL$25,MATCH($E10,DEMANDS!$F$2:$F$25,0),FALSE)</f>
        <v>0.44301809712010848</v>
      </c>
      <c r="N10" s="10">
        <f>HLOOKUP(REG_TRA_DEMANDS!N$3,'BY-Demands'!$J$5:$AK$14,MATCH($E10,'BY-Demands'!$I$5:$I$14,0),FALSE)*HLOOKUP(REG_TRA_DEMANDS!$F10,DEMANDS!$H$2:$CL$25,MATCH($E10,DEMANDS!$F$2:$F$25,0),FALSE)/HLOOKUP(2018,DEMANDS!$H$2:$CL$25,MATCH($E10,DEMANDS!$F$2:$F$25,0),FALSE)</f>
        <v>0.72921913287400653</v>
      </c>
      <c r="O10" s="10">
        <f>HLOOKUP(REG_TRA_DEMANDS!O$3,'BY-Demands'!$J$5:$AK$14,MATCH($E10,'BY-Demands'!$I$5:$I$14,0),FALSE)*HLOOKUP(REG_TRA_DEMANDS!$F10,DEMANDS!$H$2:$CL$25,MATCH($E10,DEMANDS!$F$2:$F$25,0),FALSE)/HLOOKUP(2018,DEMANDS!$H$2:$CL$25,MATCH($E10,DEMANDS!$F$2:$F$25,0),FALSE)</f>
        <v>0.30186234504394466</v>
      </c>
      <c r="P10" s="10">
        <f>HLOOKUP(REG_TRA_DEMANDS!P$3,'BY-Demands'!$J$5:$AK$14,MATCH($E10,'BY-Demands'!$I$5:$I$14,0),FALSE)*HLOOKUP(REG_TRA_DEMANDS!$F10,DEMANDS!$H$2:$CL$25,MATCH($E10,DEMANDS!$F$2:$F$25,0),FALSE)/HLOOKUP(2018,DEMANDS!$H$2:$CL$25,MATCH($E10,DEMANDS!$F$2:$F$25,0),FALSE)</f>
        <v>0.34215770426873859</v>
      </c>
      <c r="Q10" s="10">
        <f>HLOOKUP(REG_TRA_DEMANDS!Q$3,'BY-Demands'!$J$5:$AK$14,MATCH($E10,'BY-Demands'!$I$5:$I$14,0),FALSE)*HLOOKUP(REG_TRA_DEMANDS!$F10,DEMANDS!$H$2:$CL$25,MATCH($E10,DEMANDS!$F$2:$F$25,0),FALSE)/HLOOKUP(2018,DEMANDS!$H$2:$CL$25,MATCH($E10,DEMANDS!$F$2:$F$25,0),FALSE)</f>
        <v>0.59550418970862484</v>
      </c>
      <c r="R10" s="10">
        <f>HLOOKUP(REG_TRA_DEMANDS!R$3,'BY-Demands'!$J$5:$AK$14,MATCH($E10,'BY-Demands'!$I$5:$I$14,0),FALSE)*HLOOKUP(REG_TRA_DEMANDS!$F10,DEMANDS!$H$2:$CL$25,MATCH($E10,DEMANDS!$F$2:$F$25,0),FALSE)/HLOOKUP(2018,DEMANDS!$H$2:$CL$25,MATCH($E10,DEMANDS!$F$2:$F$25,0),FALSE)</f>
        <v>0.52675481777709665</v>
      </c>
      <c r="S10" s="10">
        <f>HLOOKUP(REG_TRA_DEMANDS!S$3,'BY-Demands'!$J$5:$AK$14,MATCH($E10,'BY-Demands'!$I$5:$I$14,0),FALSE)*HLOOKUP(REG_TRA_DEMANDS!$F10,DEMANDS!$H$2:$CL$25,MATCH($E10,DEMANDS!$F$2:$F$25,0),FALSE)/HLOOKUP(2018,DEMANDS!$H$2:$CL$25,MATCH($E10,DEMANDS!$F$2:$F$25,0),FALSE)</f>
        <v>0.46360859945267896</v>
      </c>
      <c r="T10" s="10">
        <f>HLOOKUP(REG_TRA_DEMANDS!T$3,'BY-Demands'!$J$5:$AK$14,MATCH($E10,'BY-Demands'!$I$5:$I$14,0),FALSE)*HLOOKUP(REG_TRA_DEMANDS!$F10,DEMANDS!$H$2:$CL$25,MATCH($E10,DEMANDS!$F$2:$F$25,0),FALSE)/HLOOKUP(2018,DEMANDS!$H$2:$CL$25,MATCH($E10,DEMANDS!$F$2:$F$25,0),FALSE)</f>
        <v>1.9605390778296845</v>
      </c>
      <c r="U10" s="10">
        <f>HLOOKUP(REG_TRA_DEMANDS!U$3,'BY-Demands'!$J$5:$AK$14,MATCH($E10,'BY-Demands'!$I$5:$I$14,0),FALSE)*HLOOKUP(REG_TRA_DEMANDS!$F10,DEMANDS!$H$2:$CL$25,MATCH($E10,DEMANDS!$F$2:$F$25,0),FALSE)/HLOOKUP(2018,DEMANDS!$H$2:$CL$25,MATCH($E10,DEMANDS!$F$2:$F$25,0),FALSE)</f>
        <v>0.60027118600096763</v>
      </c>
      <c r="V10" s="10">
        <f>HLOOKUP(REG_TRA_DEMANDS!V$3,'BY-Demands'!$J$5:$AK$14,MATCH($E10,'BY-Demands'!$I$5:$I$14,0),FALSE)*HLOOKUP(REG_TRA_DEMANDS!$F10,DEMANDS!$H$2:$CL$25,MATCH($E10,DEMANDS!$F$2:$F$25,0),FALSE)/HLOOKUP(2018,DEMANDS!$H$2:$CL$25,MATCH($E10,DEMANDS!$F$2:$F$25,0),FALSE)</f>
        <v>0.71577475963187032</v>
      </c>
      <c r="W10" s="10">
        <f>HLOOKUP(REG_TRA_DEMANDS!W$3,'BY-Demands'!$J$5:$AK$14,MATCH($E10,'BY-Demands'!$I$5:$I$14,0),FALSE)*HLOOKUP(REG_TRA_DEMANDS!$F10,DEMANDS!$H$2:$CL$25,MATCH($E10,DEMANDS!$F$2:$F$25,0),FALSE)/HLOOKUP(2018,DEMANDS!$H$2:$CL$25,MATCH($E10,DEMANDS!$F$2:$F$25,0),FALSE)</f>
        <v>0.65255046576885878</v>
      </c>
      <c r="X10" s="10">
        <f>HLOOKUP(REG_TRA_DEMANDS!X$3,'BY-Demands'!$J$5:$AK$14,MATCH($E10,'BY-Demands'!$I$5:$I$14,0),FALSE)*HLOOKUP(REG_TRA_DEMANDS!$F10,DEMANDS!$H$2:$CL$25,MATCH($E10,DEMANDS!$F$2:$F$25,0),FALSE)/HLOOKUP(2018,DEMANDS!$H$2:$CL$25,MATCH($E10,DEMANDS!$F$2:$F$25,0),FALSE)</f>
        <v>0.43331446887331859</v>
      </c>
      <c r="Y10" s="10">
        <f>HLOOKUP(REG_TRA_DEMANDS!Y$3,'BY-Demands'!$J$5:$AK$14,MATCH($E10,'BY-Demands'!$I$5:$I$14,0),FALSE)*HLOOKUP(REG_TRA_DEMANDS!$F10,DEMANDS!$H$2:$CL$25,MATCH($E10,DEMANDS!$F$2:$F$25,0),FALSE)/HLOOKUP(2018,DEMANDS!$H$2:$CL$25,MATCH($E10,DEMANDS!$F$2:$F$25,0),FALSE)</f>
        <v>0.96848690211046229</v>
      </c>
      <c r="Z10" s="10">
        <f>HLOOKUP(REG_TRA_DEMANDS!Z$3,'BY-Demands'!$J$5:$AK$14,MATCH($E10,'BY-Demands'!$I$5:$I$14,0),FALSE)*HLOOKUP(REG_TRA_DEMANDS!$F10,DEMANDS!$H$2:$CL$25,MATCH($E10,DEMANDS!$F$2:$F$25,0),FALSE)/HLOOKUP(2018,DEMANDS!$H$2:$CL$25,MATCH($E10,DEMANDS!$F$2:$F$25,0),FALSE)</f>
        <v>0.12429799081228858</v>
      </c>
      <c r="AA10" s="10">
        <f>HLOOKUP(REG_TRA_DEMANDS!AA$3,'BY-Demands'!$J$5:$AK$14,MATCH($E10,'BY-Demands'!$I$5:$I$14,0),FALSE)*HLOOKUP(REG_TRA_DEMANDS!$F10,DEMANDS!$H$2:$CL$25,MATCH($E10,DEMANDS!$F$2:$F$25,0),FALSE)/HLOOKUP(2018,DEMANDS!$H$2:$CL$25,MATCH($E10,DEMANDS!$F$2:$F$25,0),FALSE)</f>
        <v>0.51867182443900117</v>
      </c>
      <c r="AB10" s="10">
        <f>HLOOKUP(REG_TRA_DEMANDS!AB$3,'BY-Demands'!$J$5:$AK$14,MATCH($E10,'BY-Demands'!$I$5:$I$14,0),FALSE)*HLOOKUP(REG_TRA_DEMANDS!$F10,DEMANDS!$H$2:$CL$25,MATCH($E10,DEMANDS!$F$2:$F$25,0),FALSE)/HLOOKUP(2018,DEMANDS!$H$2:$CL$25,MATCH($E10,DEMANDS!$F$2:$F$25,0),FALSE)</f>
        <v>0.2713224319757413</v>
      </c>
      <c r="AC10" s="10">
        <f>HLOOKUP(REG_TRA_DEMANDS!AC$3,'BY-Demands'!$J$5:$AK$14,MATCH($E10,'BY-Demands'!$I$5:$I$14,0),FALSE)*HLOOKUP(REG_TRA_DEMANDS!$F10,DEMANDS!$H$2:$CL$25,MATCH($E10,DEMANDS!$F$2:$F$25,0),FALSE)/HLOOKUP(2018,DEMANDS!$H$2:$CL$25,MATCH($E10,DEMANDS!$F$2:$F$25,0),FALSE)</f>
        <v>0.23921106332431383</v>
      </c>
      <c r="AD10" s="10">
        <f>HLOOKUP(REG_TRA_DEMANDS!AD$3,'BY-Demands'!$J$5:$AK$14,MATCH($E10,'BY-Demands'!$I$5:$I$14,0),FALSE)*HLOOKUP(REG_TRA_DEMANDS!$F10,DEMANDS!$H$2:$CL$25,MATCH($E10,DEMANDS!$F$2:$F$25,0),FALSE)/HLOOKUP(2018,DEMANDS!$H$2:$CL$25,MATCH($E10,DEMANDS!$F$2:$F$25,0),FALSE)</f>
        <v>0.26681587886124469</v>
      </c>
      <c r="AE10" s="10">
        <f>HLOOKUP(REG_TRA_DEMANDS!AE$3,'BY-Demands'!$J$5:$AK$14,MATCH($E10,'BY-Demands'!$I$5:$I$14,0),FALSE)*HLOOKUP(REG_TRA_DEMANDS!$F10,DEMANDS!$H$2:$CL$25,MATCH($E10,DEMANDS!$F$2:$F$25,0),FALSE)/HLOOKUP(2018,DEMANDS!$H$2:$CL$25,MATCH($E10,DEMANDS!$F$2:$F$25,0),FALSE)</f>
        <v>0.51757677968869487</v>
      </c>
      <c r="AF10" s="10">
        <f>HLOOKUP(REG_TRA_DEMANDS!AF$3,'BY-Demands'!$J$5:$AK$14,MATCH($E10,'BY-Demands'!$I$5:$I$14,0),FALSE)*HLOOKUP(REG_TRA_DEMANDS!$F10,DEMANDS!$H$2:$CL$25,MATCH($E10,DEMANDS!$F$2:$F$25,0),FALSE)/HLOOKUP(2018,DEMANDS!$H$2:$CL$25,MATCH($E10,DEMANDS!$F$2:$F$25,0),FALSE)</f>
        <v>0.24823713290628918</v>
      </c>
      <c r="AH10" s="10"/>
    </row>
    <row r="11" spans="2:34" x14ac:dyDescent="0.25">
      <c r="D11" s="1" t="s">
        <v>8</v>
      </c>
      <c r="E11" s="1" t="str">
        <f>DEMANDS!$F$17</f>
        <v>TRAPS</v>
      </c>
      <c r="F11" s="1">
        <v>2035</v>
      </c>
      <c r="G11" s="10">
        <f>HLOOKUP(REG_TRA_DEMANDS!G$3,'BY-Demands'!$J$5:$AK$14,MATCH($E11,'BY-Demands'!$I$5:$I$14,0),FALSE)*HLOOKUP(REG_TRA_DEMANDS!$F11,DEMANDS!$H$2:$CL$25,MATCH($E11,DEMANDS!$F$2:$F$25,0),FALSE)/HLOOKUP(2018,DEMANDS!$H$2:$CL$25,MATCH($E11,DEMANDS!$F$2:$F$25,0),FALSE)</f>
        <v>0.23962923596346586</v>
      </c>
      <c r="H11" s="10">
        <f>HLOOKUP(REG_TRA_DEMANDS!H$3,'BY-Demands'!$J$5:$AK$14,MATCH($E11,'BY-Demands'!$I$5:$I$14,0),FALSE)*HLOOKUP(REG_TRA_DEMANDS!$F11,DEMANDS!$H$2:$CL$25,MATCH($E11,DEMANDS!$F$2:$F$25,0),FALSE)/HLOOKUP(2018,DEMANDS!$H$2:$CL$25,MATCH($E11,DEMANDS!$F$2:$F$25,0),FALSE)</f>
        <v>4.7907565962923044</v>
      </c>
      <c r="I11" s="10">
        <f>HLOOKUP(REG_TRA_DEMANDS!I$3,'BY-Demands'!$J$5:$AK$14,MATCH($E11,'BY-Demands'!$I$5:$I$14,0),FALSE)*HLOOKUP(REG_TRA_DEMANDS!$F11,DEMANDS!$H$2:$CL$25,MATCH($E11,DEMANDS!$F$2:$F$25,0),FALSE)/HLOOKUP(2018,DEMANDS!$H$2:$CL$25,MATCH($E11,DEMANDS!$F$2:$F$25,0),FALSE)</f>
        <v>0.8835356929713466</v>
      </c>
      <c r="J11" s="10">
        <f>HLOOKUP(REG_TRA_DEMANDS!J$3,'BY-Demands'!$J$5:$AK$14,MATCH($E11,'BY-Demands'!$I$5:$I$14,0),FALSE)*HLOOKUP(REG_TRA_DEMANDS!$F11,DEMANDS!$H$2:$CL$25,MATCH($E11,DEMANDS!$F$2:$F$25,0),FALSE)/HLOOKUP(2018,DEMANDS!$H$2:$CL$25,MATCH($E11,DEMANDS!$F$2:$F$25,0),FALSE)</f>
        <v>0.40990353549808134</v>
      </c>
      <c r="K11" s="10">
        <f>HLOOKUP(REG_TRA_DEMANDS!K$3,'BY-Demands'!$J$5:$AK$14,MATCH($E11,'BY-Demands'!$I$5:$I$14,0),FALSE)*HLOOKUP(REG_TRA_DEMANDS!$F11,DEMANDS!$H$2:$CL$25,MATCH($E11,DEMANDS!$F$2:$F$25,0),FALSE)/HLOOKUP(2018,DEMANDS!$H$2:$CL$25,MATCH($E11,DEMANDS!$F$2:$F$25,0),FALSE)</f>
        <v>0.32316777711784711</v>
      </c>
      <c r="L11" s="10">
        <f>HLOOKUP(REG_TRA_DEMANDS!L$3,'BY-Demands'!$J$5:$AK$14,MATCH($E11,'BY-Demands'!$I$5:$I$14,0),FALSE)*HLOOKUP(REG_TRA_DEMANDS!$F11,DEMANDS!$H$2:$CL$25,MATCH($E11,DEMANDS!$F$2:$F$25,0),FALSE)/HLOOKUP(2018,DEMANDS!$H$2:$CL$25,MATCH($E11,DEMANDS!$F$2:$F$25,0),FALSE)</f>
        <v>0.16238078659055133</v>
      </c>
      <c r="M11" s="10">
        <f>HLOOKUP(REG_TRA_DEMANDS!M$3,'BY-Demands'!$J$5:$AK$14,MATCH($E11,'BY-Demands'!$I$5:$I$14,0),FALSE)*HLOOKUP(REG_TRA_DEMANDS!$F11,DEMANDS!$H$2:$CL$25,MATCH($E11,DEMANDS!$F$2:$F$25,0),FALSE)/HLOOKUP(2018,DEMANDS!$H$2:$CL$25,MATCH($E11,DEMANDS!$F$2:$F$25,0),FALSE)</f>
        <v>0.46562891463435324</v>
      </c>
      <c r="N11" s="10">
        <f>HLOOKUP(REG_TRA_DEMANDS!N$3,'BY-Demands'!$J$5:$AK$14,MATCH($E11,'BY-Demands'!$I$5:$I$14,0),FALSE)*HLOOKUP(REG_TRA_DEMANDS!$F11,DEMANDS!$H$2:$CL$25,MATCH($E11,DEMANDS!$F$2:$F$25,0),FALSE)/HLOOKUP(2018,DEMANDS!$H$2:$CL$25,MATCH($E11,DEMANDS!$F$2:$F$25,0),FALSE)</f>
        <v>0.76643711753082699</v>
      </c>
      <c r="O11" s="10">
        <f>HLOOKUP(REG_TRA_DEMANDS!O$3,'BY-Demands'!$J$5:$AK$14,MATCH($E11,'BY-Demands'!$I$5:$I$14,0),FALSE)*HLOOKUP(REG_TRA_DEMANDS!$F11,DEMANDS!$H$2:$CL$25,MATCH($E11,DEMANDS!$F$2:$F$25,0),FALSE)/HLOOKUP(2018,DEMANDS!$H$2:$CL$25,MATCH($E11,DEMANDS!$F$2:$F$25,0),FALSE)</f>
        <v>0.31726883620667518</v>
      </c>
      <c r="P11" s="10">
        <f>HLOOKUP(REG_TRA_DEMANDS!P$3,'BY-Demands'!$J$5:$AK$14,MATCH($E11,'BY-Demands'!$I$5:$I$14,0),FALSE)*HLOOKUP(REG_TRA_DEMANDS!$F11,DEMANDS!$H$2:$CL$25,MATCH($E11,DEMANDS!$F$2:$F$25,0),FALSE)/HLOOKUP(2018,DEMANDS!$H$2:$CL$25,MATCH($E11,DEMANDS!$F$2:$F$25,0),FALSE)</f>
        <v>0.35962079542145942</v>
      </c>
      <c r="Q11" s="10">
        <f>HLOOKUP(REG_TRA_DEMANDS!Q$3,'BY-Demands'!$J$5:$AK$14,MATCH($E11,'BY-Demands'!$I$5:$I$14,0),FALSE)*HLOOKUP(REG_TRA_DEMANDS!$F11,DEMANDS!$H$2:$CL$25,MATCH($E11,DEMANDS!$F$2:$F$25,0),FALSE)/HLOOKUP(2018,DEMANDS!$H$2:$CL$25,MATCH($E11,DEMANDS!$F$2:$F$25,0),FALSE)</f>
        <v>0.6258976130247369</v>
      </c>
      <c r="R11" s="10">
        <f>HLOOKUP(REG_TRA_DEMANDS!R$3,'BY-Demands'!$J$5:$AK$14,MATCH($E11,'BY-Demands'!$I$5:$I$14,0),FALSE)*HLOOKUP(REG_TRA_DEMANDS!$F11,DEMANDS!$H$2:$CL$25,MATCH($E11,DEMANDS!$F$2:$F$25,0),FALSE)/HLOOKUP(2018,DEMANDS!$H$2:$CL$25,MATCH($E11,DEMANDS!$F$2:$F$25,0),FALSE)</f>
        <v>0.55363940135716239</v>
      </c>
      <c r="S11" s="10">
        <f>HLOOKUP(REG_TRA_DEMANDS!S$3,'BY-Demands'!$J$5:$AK$14,MATCH($E11,'BY-Demands'!$I$5:$I$14,0),FALSE)*HLOOKUP(REG_TRA_DEMANDS!$F11,DEMANDS!$H$2:$CL$25,MATCH($E11,DEMANDS!$F$2:$F$25,0),FALSE)/HLOOKUP(2018,DEMANDS!$H$2:$CL$25,MATCH($E11,DEMANDS!$F$2:$F$25,0),FALSE)</f>
        <v>0.48727031780775815</v>
      </c>
      <c r="T11" s="10">
        <f>HLOOKUP(REG_TRA_DEMANDS!T$3,'BY-Demands'!$J$5:$AK$14,MATCH($E11,'BY-Demands'!$I$5:$I$14,0),FALSE)*HLOOKUP(REG_TRA_DEMANDS!$F11,DEMANDS!$H$2:$CL$25,MATCH($E11,DEMANDS!$F$2:$F$25,0),FALSE)/HLOOKUP(2018,DEMANDS!$H$2:$CL$25,MATCH($E11,DEMANDS!$F$2:$F$25,0),FALSE)</f>
        <v>2.0606013362487454</v>
      </c>
      <c r="U11" s="10">
        <f>HLOOKUP(REG_TRA_DEMANDS!U$3,'BY-Demands'!$J$5:$AK$14,MATCH($E11,'BY-Demands'!$I$5:$I$14,0),FALSE)*HLOOKUP(REG_TRA_DEMANDS!$F11,DEMANDS!$H$2:$CL$25,MATCH($E11,DEMANDS!$F$2:$F$25,0),FALSE)/HLOOKUP(2018,DEMANDS!$H$2:$CL$25,MATCH($E11,DEMANDS!$F$2:$F$25,0),FALSE)</f>
        <v>0.63090790791810292</v>
      </c>
      <c r="V11" s="10">
        <f>HLOOKUP(REG_TRA_DEMANDS!V$3,'BY-Demands'!$J$5:$AK$14,MATCH($E11,'BY-Demands'!$I$5:$I$14,0),FALSE)*HLOOKUP(REG_TRA_DEMANDS!$F11,DEMANDS!$H$2:$CL$25,MATCH($E11,DEMANDS!$F$2:$F$25,0),FALSE)/HLOOKUP(2018,DEMANDS!$H$2:$CL$25,MATCH($E11,DEMANDS!$F$2:$F$25,0),FALSE)</f>
        <v>0.75230656855016576</v>
      </c>
      <c r="W11" s="10">
        <f>HLOOKUP(REG_TRA_DEMANDS!W$3,'BY-Demands'!$J$5:$AK$14,MATCH($E11,'BY-Demands'!$I$5:$I$14,0),FALSE)*HLOOKUP(REG_TRA_DEMANDS!$F11,DEMANDS!$H$2:$CL$25,MATCH($E11,DEMANDS!$F$2:$F$25,0),FALSE)/HLOOKUP(2018,DEMANDS!$H$2:$CL$25,MATCH($E11,DEMANDS!$F$2:$F$25,0),FALSE)</f>
        <v>0.68585542463227711</v>
      </c>
      <c r="X11" s="10">
        <f>HLOOKUP(REG_TRA_DEMANDS!X$3,'BY-Demands'!$J$5:$AK$14,MATCH($E11,'BY-Demands'!$I$5:$I$14,0),FALSE)*HLOOKUP(REG_TRA_DEMANDS!$F11,DEMANDS!$H$2:$CL$25,MATCH($E11,DEMANDS!$F$2:$F$25,0),FALSE)/HLOOKUP(2018,DEMANDS!$H$2:$CL$25,MATCH($E11,DEMANDS!$F$2:$F$25,0),FALSE)</f>
        <v>0.45543003129766862</v>
      </c>
      <c r="Y11" s="10">
        <f>HLOOKUP(REG_TRA_DEMANDS!Y$3,'BY-Demands'!$J$5:$AK$14,MATCH($E11,'BY-Demands'!$I$5:$I$14,0),FALSE)*HLOOKUP(REG_TRA_DEMANDS!$F11,DEMANDS!$H$2:$CL$25,MATCH($E11,DEMANDS!$F$2:$F$25,0),FALSE)/HLOOKUP(2018,DEMANDS!$H$2:$CL$25,MATCH($E11,DEMANDS!$F$2:$F$25,0),FALSE)</f>
        <v>1.0179166675103597</v>
      </c>
      <c r="Z11" s="10">
        <f>HLOOKUP(REG_TRA_DEMANDS!Z$3,'BY-Demands'!$J$5:$AK$14,MATCH($E11,'BY-Demands'!$I$5:$I$14,0),FALSE)*HLOOKUP(REG_TRA_DEMANDS!$F11,DEMANDS!$H$2:$CL$25,MATCH($E11,DEMANDS!$F$2:$F$25,0),FALSE)/HLOOKUP(2018,DEMANDS!$H$2:$CL$25,MATCH($E11,DEMANDS!$F$2:$F$25,0),FALSE)</f>
        <v>0.13064192846610856</v>
      </c>
      <c r="AA11" s="10">
        <f>HLOOKUP(REG_TRA_DEMANDS!AA$3,'BY-Demands'!$J$5:$AK$14,MATCH($E11,'BY-Demands'!$I$5:$I$14,0),FALSE)*HLOOKUP(REG_TRA_DEMANDS!$F11,DEMANDS!$H$2:$CL$25,MATCH($E11,DEMANDS!$F$2:$F$25,0),FALSE)/HLOOKUP(2018,DEMANDS!$H$2:$CL$25,MATCH($E11,DEMANDS!$F$2:$F$25,0),FALSE)</f>
        <v>0.54514386711266904</v>
      </c>
      <c r="AB11" s="10">
        <f>HLOOKUP(REG_TRA_DEMANDS!AB$3,'BY-Demands'!$J$5:$AK$14,MATCH($E11,'BY-Demands'!$I$5:$I$14,0),FALSE)*HLOOKUP(REG_TRA_DEMANDS!$F11,DEMANDS!$H$2:$CL$25,MATCH($E11,DEMANDS!$F$2:$F$25,0),FALSE)/HLOOKUP(2018,DEMANDS!$H$2:$CL$25,MATCH($E11,DEMANDS!$F$2:$F$25,0),FALSE)</f>
        <v>0.28517022292785976</v>
      </c>
      <c r="AC11" s="10">
        <f>HLOOKUP(REG_TRA_DEMANDS!AC$3,'BY-Demands'!$J$5:$AK$14,MATCH($E11,'BY-Demands'!$I$5:$I$14,0),FALSE)*HLOOKUP(REG_TRA_DEMANDS!$F11,DEMANDS!$H$2:$CL$25,MATCH($E11,DEMANDS!$F$2:$F$25,0),FALSE)/HLOOKUP(2018,DEMANDS!$H$2:$CL$25,MATCH($E11,DEMANDS!$F$2:$F$25,0),FALSE)</f>
        <v>0.25141994990338312</v>
      </c>
      <c r="AD11" s="10">
        <f>HLOOKUP(REG_TRA_DEMANDS!AD$3,'BY-Demands'!$J$5:$AK$14,MATCH($E11,'BY-Demands'!$I$5:$I$14,0),FALSE)*HLOOKUP(REG_TRA_DEMANDS!$F11,DEMANDS!$H$2:$CL$25,MATCH($E11,DEMANDS!$F$2:$F$25,0),FALSE)/HLOOKUP(2018,DEMANDS!$H$2:$CL$25,MATCH($E11,DEMANDS!$F$2:$F$25,0),FALSE)</f>
        <v>0.28043366374644957</v>
      </c>
      <c r="AE11" s="10">
        <f>HLOOKUP(REG_TRA_DEMANDS!AE$3,'BY-Demands'!$J$5:$AK$14,MATCH($E11,'BY-Demands'!$I$5:$I$14,0),FALSE)*HLOOKUP(REG_TRA_DEMANDS!$F11,DEMANDS!$H$2:$CL$25,MATCH($E11,DEMANDS!$F$2:$F$25,0),FALSE)/HLOOKUP(2018,DEMANDS!$H$2:$CL$25,MATCH($E11,DEMANDS!$F$2:$F$25,0),FALSE)</f>
        <v>0.54399293332040244</v>
      </c>
      <c r="AF11" s="10">
        <f>HLOOKUP(REG_TRA_DEMANDS!AF$3,'BY-Demands'!$J$5:$AK$14,MATCH($E11,'BY-Demands'!$I$5:$I$14,0),FALSE)*HLOOKUP(REG_TRA_DEMANDS!$F11,DEMANDS!$H$2:$CL$25,MATCH($E11,DEMANDS!$F$2:$F$25,0),FALSE)/HLOOKUP(2018,DEMANDS!$H$2:$CL$25,MATCH($E11,DEMANDS!$F$2:$F$25,0),FALSE)</f>
        <v>0.26090669324454713</v>
      </c>
      <c r="AH11" s="10"/>
    </row>
    <row r="12" spans="2:34" x14ac:dyDescent="0.25">
      <c r="D12" s="1" t="s">
        <v>8</v>
      </c>
      <c r="E12" s="1" t="str">
        <f>DEMANDS!$F$17</f>
        <v>TRAPS</v>
      </c>
      <c r="F12" s="1">
        <v>2040</v>
      </c>
      <c r="G12" s="10">
        <f>HLOOKUP(REG_TRA_DEMANDS!G$3,'BY-Demands'!$J$5:$AK$14,MATCH($E12,'BY-Demands'!$I$5:$I$14,0),FALSE)*HLOOKUP(REG_TRA_DEMANDS!$F12,DEMANDS!$H$2:$CL$25,MATCH($E12,DEMANDS!$F$2:$F$25,0),FALSE)/HLOOKUP(2018,DEMANDS!$H$2:$CL$25,MATCH($E12,DEMANDS!$F$2:$F$25,0),FALSE)</f>
        <v>0.25129909554368574</v>
      </c>
      <c r="H12" s="10">
        <f>HLOOKUP(REG_TRA_DEMANDS!H$3,'BY-Demands'!$J$5:$AK$14,MATCH($E12,'BY-Demands'!$I$5:$I$14,0),FALSE)*HLOOKUP(REG_TRA_DEMANDS!$F12,DEMANDS!$H$2:$CL$25,MATCH($E12,DEMANDS!$F$2:$F$25,0),FALSE)/HLOOKUP(2018,DEMANDS!$H$2:$CL$25,MATCH($E12,DEMANDS!$F$2:$F$25,0),FALSE)</f>
        <v>5.0240647589501659</v>
      </c>
      <c r="I12" s="10">
        <f>HLOOKUP(REG_TRA_DEMANDS!I$3,'BY-Demands'!$J$5:$AK$14,MATCH($E12,'BY-Demands'!$I$5:$I$14,0),FALSE)*HLOOKUP(REG_TRA_DEMANDS!$F12,DEMANDS!$H$2:$CL$25,MATCH($E12,DEMANDS!$F$2:$F$25,0),FALSE)/HLOOKUP(2018,DEMANDS!$H$2:$CL$25,MATCH($E12,DEMANDS!$F$2:$F$25,0),FALSE)</f>
        <v>0.92656357072437623</v>
      </c>
      <c r="J12" s="10">
        <f>HLOOKUP(REG_TRA_DEMANDS!J$3,'BY-Demands'!$J$5:$AK$14,MATCH($E12,'BY-Demands'!$I$5:$I$14,0),FALSE)*HLOOKUP(REG_TRA_DEMANDS!$F12,DEMANDS!$H$2:$CL$25,MATCH($E12,DEMANDS!$F$2:$F$25,0),FALSE)/HLOOKUP(2018,DEMANDS!$H$2:$CL$25,MATCH($E12,DEMANDS!$F$2:$F$25,0),FALSE)</f>
        <v>0.42986569362734889</v>
      </c>
      <c r="K12" s="10">
        <f>HLOOKUP(REG_TRA_DEMANDS!K$3,'BY-Demands'!$J$5:$AK$14,MATCH($E12,'BY-Demands'!$I$5:$I$14,0),FALSE)*HLOOKUP(REG_TRA_DEMANDS!$F12,DEMANDS!$H$2:$CL$25,MATCH($E12,DEMANDS!$F$2:$F$25,0),FALSE)/HLOOKUP(2018,DEMANDS!$H$2:$CL$25,MATCH($E12,DEMANDS!$F$2:$F$25,0),FALSE)</f>
        <v>0.33890593429492899</v>
      </c>
      <c r="L12" s="10">
        <f>HLOOKUP(REG_TRA_DEMANDS!L$3,'BY-Demands'!$J$5:$AK$14,MATCH($E12,'BY-Demands'!$I$5:$I$14,0),FALSE)*HLOOKUP(REG_TRA_DEMANDS!$F12,DEMANDS!$H$2:$CL$25,MATCH($E12,DEMANDS!$F$2:$F$25,0),FALSE)/HLOOKUP(2018,DEMANDS!$H$2:$CL$25,MATCH($E12,DEMANDS!$F$2:$F$25,0),FALSE)</f>
        <v>0.17028867383318433</v>
      </c>
      <c r="M12" s="10">
        <f>HLOOKUP(REG_TRA_DEMANDS!M$3,'BY-Demands'!$J$5:$AK$14,MATCH($E12,'BY-Demands'!$I$5:$I$14,0),FALSE)*HLOOKUP(REG_TRA_DEMANDS!$F12,DEMANDS!$H$2:$CL$25,MATCH($E12,DEMANDS!$F$2:$F$25,0),FALSE)/HLOOKUP(2018,DEMANDS!$H$2:$CL$25,MATCH($E12,DEMANDS!$F$2:$F$25,0),FALSE)</f>
        <v>0.48830487914438298</v>
      </c>
      <c r="N12" s="10">
        <f>HLOOKUP(REG_TRA_DEMANDS!N$3,'BY-Demands'!$J$5:$AK$14,MATCH($E12,'BY-Demands'!$I$5:$I$14,0),FALSE)*HLOOKUP(REG_TRA_DEMANDS!$F12,DEMANDS!$H$2:$CL$25,MATCH($E12,DEMANDS!$F$2:$F$25,0),FALSE)/HLOOKUP(2018,DEMANDS!$H$2:$CL$25,MATCH($E12,DEMANDS!$F$2:$F$25,0),FALSE)</f>
        <v>0.80376233581102408</v>
      </c>
      <c r="O12" s="10">
        <f>HLOOKUP(REG_TRA_DEMANDS!O$3,'BY-Demands'!$J$5:$AK$14,MATCH($E12,'BY-Demands'!$I$5:$I$14,0),FALSE)*HLOOKUP(REG_TRA_DEMANDS!$F12,DEMANDS!$H$2:$CL$25,MATCH($E12,DEMANDS!$F$2:$F$25,0),FALSE)/HLOOKUP(2018,DEMANDS!$H$2:$CL$25,MATCH($E12,DEMANDS!$F$2:$F$25,0),FALSE)</f>
        <v>0.33271971703440595</v>
      </c>
      <c r="P12" s="10">
        <f>HLOOKUP(REG_TRA_DEMANDS!P$3,'BY-Demands'!$J$5:$AK$14,MATCH($E12,'BY-Demands'!$I$5:$I$14,0),FALSE)*HLOOKUP(REG_TRA_DEMANDS!$F12,DEMANDS!$H$2:$CL$25,MATCH($E12,DEMANDS!$F$2:$F$25,0),FALSE)/HLOOKUP(2018,DEMANDS!$H$2:$CL$25,MATCH($E12,DEMANDS!$F$2:$F$25,0),FALSE)</f>
        <v>0.37713420177950185</v>
      </c>
      <c r="Q12" s="10">
        <f>HLOOKUP(REG_TRA_DEMANDS!Q$3,'BY-Demands'!$J$5:$AK$14,MATCH($E12,'BY-Demands'!$I$5:$I$14,0),FALSE)*HLOOKUP(REG_TRA_DEMANDS!$F12,DEMANDS!$H$2:$CL$25,MATCH($E12,DEMANDS!$F$2:$F$25,0),FALSE)/HLOOKUP(2018,DEMANDS!$H$2:$CL$25,MATCH($E12,DEMANDS!$F$2:$F$25,0),FALSE)</f>
        <v>0.6563786068242875</v>
      </c>
      <c r="R12" s="10">
        <f>HLOOKUP(REG_TRA_DEMANDS!R$3,'BY-Demands'!$J$5:$AK$14,MATCH($E12,'BY-Demands'!$I$5:$I$14,0),FALSE)*HLOOKUP(REG_TRA_DEMANDS!$F12,DEMANDS!$H$2:$CL$25,MATCH($E12,DEMANDS!$F$2:$F$25,0),FALSE)/HLOOKUP(2018,DEMANDS!$H$2:$CL$25,MATCH($E12,DEMANDS!$F$2:$F$25,0),FALSE)</f>
        <v>0.58060144564169236</v>
      </c>
      <c r="S12" s="10">
        <f>HLOOKUP(REG_TRA_DEMANDS!S$3,'BY-Demands'!$J$5:$AK$14,MATCH($E12,'BY-Demands'!$I$5:$I$14,0),FALSE)*HLOOKUP(REG_TRA_DEMANDS!$F12,DEMANDS!$H$2:$CL$25,MATCH($E12,DEMANDS!$F$2:$F$25,0),FALSE)/HLOOKUP(2018,DEMANDS!$H$2:$CL$25,MATCH($E12,DEMANDS!$F$2:$F$25,0),FALSE)</f>
        <v>0.51100021104704807</v>
      </c>
      <c r="T12" s="10">
        <f>HLOOKUP(REG_TRA_DEMANDS!T$3,'BY-Demands'!$J$5:$AK$14,MATCH($E12,'BY-Demands'!$I$5:$I$14,0),FALSE)*HLOOKUP(REG_TRA_DEMANDS!$F12,DEMANDS!$H$2:$CL$25,MATCH($E12,DEMANDS!$F$2:$F$25,0),FALSE)/HLOOKUP(2018,DEMANDS!$H$2:$CL$25,MATCH($E12,DEMANDS!$F$2:$F$25,0),FALSE)</f>
        <v>2.1609518971815627</v>
      </c>
      <c r="U12" s="10">
        <f>HLOOKUP(REG_TRA_DEMANDS!U$3,'BY-Demands'!$J$5:$AK$14,MATCH($E12,'BY-Demands'!$I$5:$I$14,0),FALSE)*HLOOKUP(REG_TRA_DEMANDS!$F12,DEMANDS!$H$2:$CL$25,MATCH($E12,DEMANDS!$F$2:$F$25,0),FALSE)/HLOOKUP(2018,DEMANDS!$H$2:$CL$25,MATCH($E12,DEMANDS!$F$2:$F$25,0),FALSE)</f>
        <v>0.66163290131822816</v>
      </c>
      <c r="V12" s="10">
        <f>HLOOKUP(REG_TRA_DEMANDS!V$3,'BY-Demands'!$J$5:$AK$14,MATCH($E12,'BY-Demands'!$I$5:$I$14,0),FALSE)*HLOOKUP(REG_TRA_DEMANDS!$F12,DEMANDS!$H$2:$CL$25,MATCH($E12,DEMANDS!$F$2:$F$25,0),FALSE)/HLOOKUP(2018,DEMANDS!$H$2:$CL$25,MATCH($E12,DEMANDS!$F$2:$F$25,0),FALSE)</f>
        <v>0.78894363406080315</v>
      </c>
      <c r="W12" s="10">
        <f>HLOOKUP(REG_TRA_DEMANDS!W$3,'BY-Demands'!$J$5:$AK$14,MATCH($E12,'BY-Demands'!$I$5:$I$14,0),FALSE)*HLOOKUP(REG_TRA_DEMANDS!$F12,DEMANDS!$H$2:$CL$25,MATCH($E12,DEMANDS!$F$2:$F$25,0),FALSE)/HLOOKUP(2018,DEMANDS!$H$2:$CL$25,MATCH($E12,DEMANDS!$F$2:$F$25,0),FALSE)</f>
        <v>0.71925634278656703</v>
      </c>
      <c r="X12" s="10">
        <f>HLOOKUP(REG_TRA_DEMANDS!X$3,'BY-Demands'!$J$5:$AK$14,MATCH($E12,'BY-Demands'!$I$5:$I$14,0),FALSE)*HLOOKUP(REG_TRA_DEMANDS!$F12,DEMANDS!$H$2:$CL$25,MATCH($E12,DEMANDS!$F$2:$F$25,0),FALSE)/HLOOKUP(2018,DEMANDS!$H$2:$CL$25,MATCH($E12,DEMANDS!$F$2:$F$25,0),FALSE)</f>
        <v>0.47760931377332289</v>
      </c>
      <c r="Y12" s="10">
        <f>HLOOKUP(REG_TRA_DEMANDS!Y$3,'BY-Demands'!$J$5:$AK$14,MATCH($E12,'BY-Demands'!$I$5:$I$14,0),FALSE)*HLOOKUP(REG_TRA_DEMANDS!$F12,DEMANDS!$H$2:$CL$25,MATCH($E12,DEMANDS!$F$2:$F$25,0),FALSE)/HLOOKUP(2018,DEMANDS!$H$2:$CL$25,MATCH($E12,DEMANDS!$F$2:$F$25,0),FALSE)</f>
        <v>1.0674888514988874</v>
      </c>
      <c r="Z12" s="10">
        <f>HLOOKUP(REG_TRA_DEMANDS!Z$3,'BY-Demands'!$J$5:$AK$14,MATCH($E12,'BY-Demands'!$I$5:$I$14,0),FALSE)*HLOOKUP(REG_TRA_DEMANDS!$F12,DEMANDS!$H$2:$CL$25,MATCH($E12,DEMANDS!$F$2:$F$25,0),FALSE)/HLOOKUP(2018,DEMANDS!$H$2:$CL$25,MATCH($E12,DEMANDS!$F$2:$F$25,0),FALSE)</f>
        <v>0.13700414447184275</v>
      </c>
      <c r="AA12" s="10">
        <f>HLOOKUP(REG_TRA_DEMANDS!AA$3,'BY-Demands'!$J$5:$AK$14,MATCH($E12,'BY-Demands'!$I$5:$I$14,0),FALSE)*HLOOKUP(REG_TRA_DEMANDS!$F12,DEMANDS!$H$2:$CL$25,MATCH($E12,DEMANDS!$F$2:$F$25,0),FALSE)/HLOOKUP(2018,DEMANDS!$H$2:$CL$25,MATCH($E12,DEMANDS!$F$2:$F$25,0),FALSE)</f>
        <v>0.57169218186501758</v>
      </c>
      <c r="AB12" s="10">
        <f>HLOOKUP(REG_TRA_DEMANDS!AB$3,'BY-Demands'!$J$5:$AK$14,MATCH($E12,'BY-Demands'!$I$5:$I$14,0),FALSE)*HLOOKUP(REG_TRA_DEMANDS!$F12,DEMANDS!$H$2:$CL$25,MATCH($E12,DEMANDS!$F$2:$F$25,0),FALSE)/HLOOKUP(2018,DEMANDS!$H$2:$CL$25,MATCH($E12,DEMANDS!$F$2:$F$25,0),FALSE)</f>
        <v>0.29905791256909992</v>
      </c>
      <c r="AC12" s="10">
        <f>HLOOKUP(REG_TRA_DEMANDS!AC$3,'BY-Demands'!$J$5:$AK$14,MATCH($E12,'BY-Demands'!$I$5:$I$14,0),FALSE)*HLOOKUP(REG_TRA_DEMANDS!$F12,DEMANDS!$H$2:$CL$25,MATCH($E12,DEMANDS!$F$2:$F$25,0),FALSE)/HLOOKUP(2018,DEMANDS!$H$2:$CL$25,MATCH($E12,DEMANDS!$F$2:$F$25,0),FALSE)</f>
        <v>0.2636640131089501</v>
      </c>
      <c r="AD12" s="10">
        <f>HLOOKUP(REG_TRA_DEMANDS!AD$3,'BY-Demands'!$J$5:$AK$14,MATCH($E12,'BY-Demands'!$I$5:$I$14,0),FALSE)*HLOOKUP(REG_TRA_DEMANDS!$F12,DEMANDS!$H$2:$CL$25,MATCH($E12,DEMANDS!$F$2:$F$25,0),FALSE)/HLOOKUP(2018,DEMANDS!$H$2:$CL$25,MATCH($E12,DEMANDS!$F$2:$F$25,0),FALSE)</f>
        <v>0.29409068462009041</v>
      </c>
      <c r="AE12" s="10">
        <f>HLOOKUP(REG_TRA_DEMANDS!AE$3,'BY-Demands'!$J$5:$AK$14,MATCH($E12,'BY-Demands'!$I$5:$I$14,0),FALSE)*HLOOKUP(REG_TRA_DEMANDS!$F12,DEMANDS!$H$2:$CL$25,MATCH($E12,DEMANDS!$F$2:$F$25,0),FALSE)/HLOOKUP(2018,DEMANDS!$H$2:$CL$25,MATCH($E12,DEMANDS!$F$2:$F$25,0),FALSE)</f>
        <v>0.57048519800153197</v>
      </c>
      <c r="AF12" s="10">
        <f>HLOOKUP(REG_TRA_DEMANDS!AF$3,'BY-Demands'!$J$5:$AK$14,MATCH($E12,'BY-Demands'!$I$5:$I$14,0),FALSE)*HLOOKUP(REG_TRA_DEMANDS!$F12,DEMANDS!$H$2:$CL$25,MATCH($E12,DEMANDS!$F$2:$F$25,0),FALSE)/HLOOKUP(2018,DEMANDS!$H$2:$CL$25,MATCH($E12,DEMANDS!$F$2:$F$25,0),FALSE)</f>
        <v>0.2736127575169699</v>
      </c>
      <c r="AH12" s="10"/>
    </row>
    <row r="13" spans="2:34" x14ac:dyDescent="0.25">
      <c r="D13" s="1" t="s">
        <v>8</v>
      </c>
      <c r="E13" s="1" t="str">
        <f>DEMANDS!$F$17</f>
        <v>TRAPS</v>
      </c>
      <c r="F13" s="1">
        <v>2045</v>
      </c>
      <c r="G13" s="10">
        <f>HLOOKUP(REG_TRA_DEMANDS!G$3,'BY-Demands'!$J$5:$AK$14,MATCH($E13,'BY-Demands'!$I$5:$I$14,0),FALSE)*HLOOKUP(REG_TRA_DEMANDS!$F13,DEMANDS!$H$2:$CL$25,MATCH($E13,DEMANDS!$F$2:$F$25,0),FALSE)/HLOOKUP(2018,DEMANDS!$H$2:$CL$25,MATCH($E13,DEMANDS!$F$2:$F$25,0),FALSE)</f>
        <v>0.26406308183646249</v>
      </c>
      <c r="H13" s="10">
        <f>HLOOKUP(REG_TRA_DEMANDS!H$3,'BY-Demands'!$J$5:$AK$14,MATCH($E13,'BY-Demands'!$I$5:$I$14,0),FALSE)*HLOOKUP(REG_TRA_DEMANDS!$F13,DEMANDS!$H$2:$CL$25,MATCH($E13,DEMANDS!$F$2:$F$25,0),FALSE)/HLOOKUP(2018,DEMANDS!$H$2:$CL$25,MATCH($E13,DEMANDS!$F$2:$F$25,0),FALSE)</f>
        <v>5.2792471088051212</v>
      </c>
      <c r="I13" s="10">
        <f>HLOOKUP(REG_TRA_DEMANDS!I$3,'BY-Demands'!$J$5:$AK$14,MATCH($E13,'BY-Demands'!$I$5:$I$14,0),FALSE)*HLOOKUP(REG_TRA_DEMANDS!$F13,DEMANDS!$H$2:$CL$25,MATCH($E13,DEMANDS!$F$2:$F$25,0),FALSE)/HLOOKUP(2018,DEMANDS!$H$2:$CL$25,MATCH($E13,DEMANDS!$F$2:$F$25,0),FALSE)</f>
        <v>0.973625597312754</v>
      </c>
      <c r="J13" s="10">
        <f>HLOOKUP(REG_TRA_DEMANDS!J$3,'BY-Demands'!$J$5:$AK$14,MATCH($E13,'BY-Demands'!$I$5:$I$14,0),FALSE)*HLOOKUP(REG_TRA_DEMANDS!$F13,DEMANDS!$H$2:$CL$25,MATCH($E13,DEMANDS!$F$2:$F$25,0),FALSE)/HLOOKUP(2018,DEMANDS!$H$2:$CL$25,MATCH($E13,DEMANDS!$F$2:$F$25,0),FALSE)</f>
        <v>0.45169943644016625</v>
      </c>
      <c r="K13" s="10">
        <f>HLOOKUP(REG_TRA_DEMANDS!K$3,'BY-Demands'!$J$5:$AK$14,MATCH($E13,'BY-Demands'!$I$5:$I$14,0),FALSE)*HLOOKUP(REG_TRA_DEMANDS!$F13,DEMANDS!$H$2:$CL$25,MATCH($E13,DEMANDS!$F$2:$F$25,0),FALSE)/HLOOKUP(2018,DEMANDS!$H$2:$CL$25,MATCH($E13,DEMANDS!$F$2:$F$25,0),FALSE)</f>
        <v>0.35611964805908852</v>
      </c>
      <c r="L13" s="10">
        <f>HLOOKUP(REG_TRA_DEMANDS!L$3,'BY-Demands'!$J$5:$AK$14,MATCH($E13,'BY-Demands'!$I$5:$I$14,0),FALSE)*HLOOKUP(REG_TRA_DEMANDS!$F13,DEMANDS!$H$2:$CL$25,MATCH($E13,DEMANDS!$F$2:$F$25,0),FALSE)/HLOOKUP(2018,DEMANDS!$H$2:$CL$25,MATCH($E13,DEMANDS!$F$2:$F$25,0),FALSE)</f>
        <v>0.17893797793799773</v>
      </c>
      <c r="M13" s="10">
        <f>HLOOKUP(REG_TRA_DEMANDS!M$3,'BY-Demands'!$J$5:$AK$14,MATCH($E13,'BY-Demands'!$I$5:$I$14,0),FALSE)*HLOOKUP(REG_TRA_DEMANDS!$F13,DEMANDS!$H$2:$CL$25,MATCH($E13,DEMANDS!$F$2:$F$25,0),FALSE)/HLOOKUP(2018,DEMANDS!$H$2:$CL$25,MATCH($E13,DEMANDS!$F$2:$F$25,0),FALSE)</f>
        <v>0.51310686568003061</v>
      </c>
      <c r="N13" s="10">
        <f>HLOOKUP(REG_TRA_DEMANDS!N$3,'BY-Demands'!$J$5:$AK$14,MATCH($E13,'BY-Demands'!$I$5:$I$14,0),FALSE)*HLOOKUP(REG_TRA_DEMANDS!$F13,DEMANDS!$H$2:$CL$25,MATCH($E13,DEMANDS!$F$2:$F$25,0),FALSE)/HLOOKUP(2018,DEMANDS!$H$2:$CL$25,MATCH($E13,DEMANDS!$F$2:$F$25,0),FALSE)</f>
        <v>0.84458704078955305</v>
      </c>
      <c r="O13" s="10">
        <f>HLOOKUP(REG_TRA_DEMANDS!O$3,'BY-Demands'!$J$5:$AK$14,MATCH($E13,'BY-Demands'!$I$5:$I$14,0),FALSE)*HLOOKUP(REG_TRA_DEMANDS!$F13,DEMANDS!$H$2:$CL$25,MATCH($E13,DEMANDS!$F$2:$F$25,0),FALSE)/HLOOKUP(2018,DEMANDS!$H$2:$CL$25,MATCH($E13,DEMANDS!$F$2:$F$25,0),FALSE)</f>
        <v>0.34961922038667903</v>
      </c>
      <c r="P13" s="10">
        <f>HLOOKUP(REG_TRA_DEMANDS!P$3,'BY-Demands'!$J$5:$AK$14,MATCH($E13,'BY-Demands'!$I$5:$I$14,0),FALSE)*HLOOKUP(REG_TRA_DEMANDS!$F13,DEMANDS!$H$2:$CL$25,MATCH($E13,DEMANDS!$F$2:$F$25,0),FALSE)/HLOOKUP(2018,DEMANDS!$H$2:$CL$25,MATCH($E13,DEMANDS!$F$2:$F$25,0),FALSE)</f>
        <v>0.39628960610611252</v>
      </c>
      <c r="Q13" s="10">
        <f>HLOOKUP(REG_TRA_DEMANDS!Q$3,'BY-Demands'!$J$5:$AK$14,MATCH($E13,'BY-Demands'!$I$5:$I$14,0),FALSE)*HLOOKUP(REG_TRA_DEMANDS!$F13,DEMANDS!$H$2:$CL$25,MATCH($E13,DEMANDS!$F$2:$F$25,0),FALSE)/HLOOKUP(2018,DEMANDS!$H$2:$CL$25,MATCH($E13,DEMANDS!$F$2:$F$25,0),FALSE)</f>
        <v>0.68971739589653347</v>
      </c>
      <c r="R13" s="10">
        <f>HLOOKUP(REG_TRA_DEMANDS!R$3,'BY-Demands'!$J$5:$AK$14,MATCH($E13,'BY-Demands'!$I$5:$I$14,0),FALSE)*HLOOKUP(REG_TRA_DEMANDS!$F13,DEMANDS!$H$2:$CL$25,MATCH($E13,DEMANDS!$F$2:$F$25,0),FALSE)/HLOOKUP(2018,DEMANDS!$H$2:$CL$25,MATCH($E13,DEMANDS!$F$2:$F$25,0),FALSE)</f>
        <v>0.61009136034951772</v>
      </c>
      <c r="S13" s="10">
        <f>HLOOKUP(REG_TRA_DEMANDS!S$3,'BY-Demands'!$J$5:$AK$14,MATCH($E13,'BY-Demands'!$I$5:$I$14,0),FALSE)*HLOOKUP(REG_TRA_DEMANDS!$F13,DEMANDS!$H$2:$CL$25,MATCH($E13,DEMANDS!$F$2:$F$25,0),FALSE)/HLOOKUP(2018,DEMANDS!$H$2:$CL$25,MATCH($E13,DEMANDS!$F$2:$F$25,0),FALSE)</f>
        <v>0.53695493911838998</v>
      </c>
      <c r="T13" s="10">
        <f>HLOOKUP(REG_TRA_DEMANDS!T$3,'BY-Demands'!$J$5:$AK$14,MATCH($E13,'BY-Demands'!$I$5:$I$14,0),FALSE)*HLOOKUP(REG_TRA_DEMANDS!$F13,DEMANDS!$H$2:$CL$25,MATCH($E13,DEMANDS!$F$2:$F$25,0),FALSE)/HLOOKUP(2018,DEMANDS!$H$2:$CL$25,MATCH($E13,DEMANDS!$F$2:$F$25,0),FALSE)</f>
        <v>2.2707109885754289</v>
      </c>
      <c r="U13" s="10">
        <f>HLOOKUP(REG_TRA_DEMANDS!U$3,'BY-Demands'!$J$5:$AK$14,MATCH($E13,'BY-Demands'!$I$5:$I$14,0),FALSE)*HLOOKUP(REG_TRA_DEMANDS!$F13,DEMANDS!$H$2:$CL$25,MATCH($E13,DEMANDS!$F$2:$F$25,0),FALSE)/HLOOKUP(2018,DEMANDS!$H$2:$CL$25,MATCH($E13,DEMANDS!$F$2:$F$25,0),FALSE)</f>
        <v>0.6952385665714399</v>
      </c>
      <c r="V13" s="10">
        <f>HLOOKUP(REG_TRA_DEMANDS!V$3,'BY-Demands'!$J$5:$AK$14,MATCH($E13,'BY-Demands'!$I$5:$I$14,0),FALSE)*HLOOKUP(REG_TRA_DEMANDS!$F13,DEMANDS!$H$2:$CL$25,MATCH($E13,DEMANDS!$F$2:$F$25,0),FALSE)/HLOOKUP(2018,DEMANDS!$H$2:$CL$25,MATCH($E13,DEMANDS!$F$2:$F$25,0),FALSE)</f>
        <v>0.82901566738483468</v>
      </c>
      <c r="W13" s="10">
        <f>HLOOKUP(REG_TRA_DEMANDS!W$3,'BY-Demands'!$J$5:$AK$14,MATCH($E13,'BY-Demands'!$I$5:$I$14,0),FALSE)*HLOOKUP(REG_TRA_DEMANDS!$F13,DEMANDS!$H$2:$CL$25,MATCH($E13,DEMANDS!$F$2:$F$25,0),FALSE)/HLOOKUP(2018,DEMANDS!$H$2:$CL$25,MATCH($E13,DEMANDS!$F$2:$F$25,0),FALSE)</f>
        <v>0.75578881848234425</v>
      </c>
      <c r="X13" s="10">
        <f>HLOOKUP(REG_TRA_DEMANDS!X$3,'BY-Demands'!$J$5:$AK$14,MATCH($E13,'BY-Demands'!$I$5:$I$14,0),FALSE)*HLOOKUP(REG_TRA_DEMANDS!$F13,DEMANDS!$H$2:$CL$25,MATCH($E13,DEMANDS!$F$2:$F$25,0),FALSE)/HLOOKUP(2018,DEMANDS!$H$2:$CL$25,MATCH($E13,DEMANDS!$F$2:$F$25,0),FALSE)</f>
        <v>0.50186805104062626</v>
      </c>
      <c r="Y13" s="10">
        <f>HLOOKUP(REG_TRA_DEMANDS!Y$3,'BY-Demands'!$J$5:$AK$14,MATCH($E13,'BY-Demands'!$I$5:$I$14,0),FALSE)*HLOOKUP(REG_TRA_DEMANDS!$F13,DEMANDS!$H$2:$CL$25,MATCH($E13,DEMANDS!$F$2:$F$25,0),FALSE)/HLOOKUP(2018,DEMANDS!$H$2:$CL$25,MATCH($E13,DEMANDS!$F$2:$F$25,0),FALSE)</f>
        <v>1.121708756424312</v>
      </c>
      <c r="Z13" s="10">
        <f>HLOOKUP(REG_TRA_DEMANDS!Z$3,'BY-Demands'!$J$5:$AK$14,MATCH($E13,'BY-Demands'!$I$5:$I$14,0),FALSE)*HLOOKUP(REG_TRA_DEMANDS!$F13,DEMANDS!$H$2:$CL$25,MATCH($E13,DEMANDS!$F$2:$F$25,0),FALSE)/HLOOKUP(2018,DEMANDS!$H$2:$CL$25,MATCH($E13,DEMANDS!$F$2:$F$25,0),FALSE)</f>
        <v>0.1439628604127372</v>
      </c>
      <c r="AA13" s="10">
        <f>HLOOKUP(REG_TRA_DEMANDS!AA$3,'BY-Demands'!$J$5:$AK$14,MATCH($E13,'BY-Demands'!$I$5:$I$14,0),FALSE)*HLOOKUP(REG_TRA_DEMANDS!$F13,DEMANDS!$H$2:$CL$25,MATCH($E13,DEMANDS!$F$2:$F$25,0),FALSE)/HLOOKUP(2018,DEMANDS!$H$2:$CL$25,MATCH($E13,DEMANDS!$F$2:$F$25,0),FALSE)</f>
        <v>0.60072957715378894</v>
      </c>
      <c r="AB13" s="10">
        <f>HLOOKUP(REG_TRA_DEMANDS!AB$3,'BY-Demands'!$J$5:$AK$14,MATCH($E13,'BY-Demands'!$I$5:$I$14,0),FALSE)*HLOOKUP(REG_TRA_DEMANDS!$F13,DEMANDS!$H$2:$CL$25,MATCH($E13,DEMANDS!$F$2:$F$25,0),FALSE)/HLOOKUP(2018,DEMANDS!$H$2:$CL$25,MATCH($E13,DEMANDS!$F$2:$F$25,0),FALSE)</f>
        <v>0.31424766519642222</v>
      </c>
      <c r="AC13" s="10">
        <f>HLOOKUP(REG_TRA_DEMANDS!AC$3,'BY-Demands'!$J$5:$AK$14,MATCH($E13,'BY-Demands'!$I$5:$I$14,0),FALSE)*HLOOKUP(REG_TRA_DEMANDS!$F13,DEMANDS!$H$2:$CL$25,MATCH($E13,DEMANDS!$F$2:$F$25,0),FALSE)/HLOOKUP(2018,DEMANDS!$H$2:$CL$25,MATCH($E13,DEMANDS!$F$2:$F$25,0),FALSE)</f>
        <v>0.27705603842420284</v>
      </c>
      <c r="AD13" s="10">
        <f>HLOOKUP(REG_TRA_DEMANDS!AD$3,'BY-Demands'!$J$5:$AK$14,MATCH($E13,'BY-Demands'!$I$5:$I$14,0),FALSE)*HLOOKUP(REG_TRA_DEMANDS!$F13,DEMANDS!$H$2:$CL$25,MATCH($E13,DEMANDS!$F$2:$F$25,0),FALSE)/HLOOKUP(2018,DEMANDS!$H$2:$CL$25,MATCH($E13,DEMANDS!$F$2:$F$25,0),FALSE)</f>
        <v>0.3090281417534036</v>
      </c>
      <c r="AE13" s="10">
        <f>HLOOKUP(REG_TRA_DEMANDS!AE$3,'BY-Demands'!$J$5:$AK$14,MATCH($E13,'BY-Demands'!$I$5:$I$14,0),FALSE)*HLOOKUP(REG_TRA_DEMANDS!$F13,DEMANDS!$H$2:$CL$25,MATCH($E13,DEMANDS!$F$2:$F$25,0),FALSE)/HLOOKUP(2018,DEMANDS!$H$2:$CL$25,MATCH($E13,DEMANDS!$F$2:$F$25,0),FALSE)</f>
        <v>0.59946128815326816</v>
      </c>
      <c r="AF13" s="10">
        <f>HLOOKUP(REG_TRA_DEMANDS!AF$3,'BY-Demands'!$J$5:$AK$14,MATCH($E13,'BY-Demands'!$I$5:$I$14,0),FALSE)*HLOOKUP(REG_TRA_DEMANDS!$F13,DEMANDS!$H$2:$CL$25,MATCH($E13,DEMANDS!$F$2:$F$25,0),FALSE)/HLOOKUP(2018,DEMANDS!$H$2:$CL$25,MATCH($E13,DEMANDS!$F$2:$F$25,0),FALSE)</f>
        <v>0.28751009956239065</v>
      </c>
      <c r="AH13" s="10"/>
    </row>
    <row r="14" spans="2:34" x14ac:dyDescent="0.25">
      <c r="D14" s="1" t="s">
        <v>8</v>
      </c>
      <c r="E14" s="1" t="str">
        <f>DEMANDS!$F$17</f>
        <v>TRAPS</v>
      </c>
      <c r="F14" s="1">
        <v>2050</v>
      </c>
      <c r="G14" s="10">
        <f>HLOOKUP(REG_TRA_DEMANDS!G$3,'BY-Demands'!$J$5:$AK$14,MATCH($E14,'BY-Demands'!$I$5:$I$14,0),FALSE)*HLOOKUP(REG_TRA_DEMANDS!$F14,DEMANDS!$H$2:$CL$25,MATCH($E14,DEMANDS!$F$2:$F$25,0),FALSE)/HLOOKUP(2018,DEMANDS!$H$2:$CL$25,MATCH($E14,DEMANDS!$F$2:$F$25,0),FALSE)</f>
        <v>0.27605593507587711</v>
      </c>
      <c r="H14" s="10">
        <f>HLOOKUP(REG_TRA_DEMANDS!H$3,'BY-Demands'!$J$5:$AK$14,MATCH($E14,'BY-Demands'!$I$5:$I$14,0),FALSE)*HLOOKUP(REG_TRA_DEMANDS!$F14,DEMANDS!$H$2:$CL$25,MATCH($E14,DEMANDS!$F$2:$F$25,0),FALSE)/HLOOKUP(2018,DEMANDS!$H$2:$CL$25,MATCH($E14,DEMANDS!$F$2:$F$25,0),FALSE)</f>
        <v>5.5190126805396602</v>
      </c>
      <c r="I14" s="10">
        <f>HLOOKUP(REG_TRA_DEMANDS!I$3,'BY-Demands'!$J$5:$AK$14,MATCH($E14,'BY-Demands'!$I$5:$I$14,0),FALSE)*HLOOKUP(REG_TRA_DEMANDS!$F14,DEMANDS!$H$2:$CL$25,MATCH($E14,DEMANDS!$F$2:$F$25,0),FALSE)/HLOOKUP(2018,DEMANDS!$H$2:$CL$25,MATCH($E14,DEMANDS!$F$2:$F$25,0),FALSE)</f>
        <v>1.0178443832842843</v>
      </c>
      <c r="J14" s="10">
        <f>HLOOKUP(REG_TRA_DEMANDS!J$3,'BY-Demands'!$J$5:$AK$14,MATCH($E14,'BY-Demands'!$I$5:$I$14,0),FALSE)*HLOOKUP(REG_TRA_DEMANDS!$F14,DEMANDS!$H$2:$CL$25,MATCH($E14,DEMANDS!$F$2:$F$25,0),FALSE)/HLOOKUP(2018,DEMANDS!$H$2:$CL$25,MATCH($E14,DEMANDS!$F$2:$F$25,0),FALSE)</f>
        <v>0.47221409911803391</v>
      </c>
      <c r="K14" s="10">
        <f>HLOOKUP(REG_TRA_DEMANDS!K$3,'BY-Demands'!$J$5:$AK$14,MATCH($E14,'BY-Demands'!$I$5:$I$14,0),FALSE)*HLOOKUP(REG_TRA_DEMANDS!$F14,DEMANDS!$H$2:$CL$25,MATCH($E14,DEMANDS!$F$2:$F$25,0),FALSE)/HLOOKUP(2018,DEMANDS!$H$2:$CL$25,MATCH($E14,DEMANDS!$F$2:$F$25,0),FALSE)</f>
        <v>0.37229339959278313</v>
      </c>
      <c r="L14" s="10">
        <f>HLOOKUP(REG_TRA_DEMANDS!L$3,'BY-Demands'!$J$5:$AK$14,MATCH($E14,'BY-Demands'!$I$5:$I$14,0),FALSE)*HLOOKUP(REG_TRA_DEMANDS!$F14,DEMANDS!$H$2:$CL$25,MATCH($E14,DEMANDS!$F$2:$F$25,0),FALSE)/HLOOKUP(2018,DEMANDS!$H$2:$CL$25,MATCH($E14,DEMANDS!$F$2:$F$25,0),FALSE)</f>
        <v>0.18706473648918756</v>
      </c>
      <c r="M14" s="10">
        <f>HLOOKUP(REG_TRA_DEMANDS!M$3,'BY-Demands'!$J$5:$AK$14,MATCH($E14,'BY-Demands'!$I$5:$I$14,0),FALSE)*HLOOKUP(REG_TRA_DEMANDS!$F14,DEMANDS!$H$2:$CL$25,MATCH($E14,DEMANDS!$F$2:$F$25,0),FALSE)/HLOOKUP(2018,DEMANDS!$H$2:$CL$25,MATCH($E14,DEMANDS!$F$2:$F$25,0),FALSE)</f>
        <v>0.53641044637537227</v>
      </c>
      <c r="N14" s="10">
        <f>HLOOKUP(REG_TRA_DEMANDS!N$3,'BY-Demands'!$J$5:$AK$14,MATCH($E14,'BY-Demands'!$I$5:$I$14,0),FALSE)*HLOOKUP(REG_TRA_DEMANDS!$F14,DEMANDS!$H$2:$CL$25,MATCH($E14,DEMANDS!$F$2:$F$25,0),FALSE)/HLOOKUP(2018,DEMANDS!$H$2:$CL$25,MATCH($E14,DEMANDS!$F$2:$F$25,0),FALSE)</f>
        <v>0.88294533138306208</v>
      </c>
      <c r="O14" s="10">
        <f>HLOOKUP(REG_TRA_DEMANDS!O$3,'BY-Demands'!$J$5:$AK$14,MATCH($E14,'BY-Demands'!$I$5:$I$14,0),FALSE)*HLOOKUP(REG_TRA_DEMANDS!$F14,DEMANDS!$H$2:$CL$25,MATCH($E14,DEMANDS!$F$2:$F$25,0),FALSE)/HLOOKUP(2018,DEMANDS!$H$2:$CL$25,MATCH($E14,DEMANDS!$F$2:$F$25,0),FALSE)</f>
        <v>0.36549774445227606</v>
      </c>
      <c r="P14" s="10">
        <f>HLOOKUP(REG_TRA_DEMANDS!P$3,'BY-Demands'!$J$5:$AK$14,MATCH($E14,'BY-Demands'!$I$5:$I$14,0),FALSE)*HLOOKUP(REG_TRA_DEMANDS!$F14,DEMANDS!$H$2:$CL$25,MATCH($E14,DEMANDS!$F$2:$F$25,0),FALSE)/HLOOKUP(2018,DEMANDS!$H$2:$CL$25,MATCH($E14,DEMANDS!$F$2:$F$25,0),FALSE)</f>
        <v>0.41428774145045189</v>
      </c>
      <c r="Q14" s="10">
        <f>HLOOKUP(REG_TRA_DEMANDS!Q$3,'BY-Demands'!$J$5:$AK$14,MATCH($E14,'BY-Demands'!$I$5:$I$14,0),FALSE)*HLOOKUP(REG_TRA_DEMANDS!$F14,DEMANDS!$H$2:$CL$25,MATCH($E14,DEMANDS!$F$2:$F$25,0),FALSE)/HLOOKUP(2018,DEMANDS!$H$2:$CL$25,MATCH($E14,DEMANDS!$F$2:$F$25,0),FALSE)</f>
        <v>0.72104203032907821</v>
      </c>
      <c r="R14" s="10">
        <f>HLOOKUP(REG_TRA_DEMANDS!R$3,'BY-Demands'!$J$5:$AK$14,MATCH($E14,'BY-Demands'!$I$5:$I$14,0),FALSE)*HLOOKUP(REG_TRA_DEMANDS!$F14,DEMANDS!$H$2:$CL$25,MATCH($E14,DEMANDS!$F$2:$F$25,0),FALSE)/HLOOKUP(2018,DEMANDS!$H$2:$CL$25,MATCH($E14,DEMANDS!$F$2:$F$25,0),FALSE)</f>
        <v>0.63779964920391319</v>
      </c>
      <c r="S14" s="10">
        <f>HLOOKUP(REG_TRA_DEMANDS!S$3,'BY-Demands'!$J$5:$AK$14,MATCH($E14,'BY-Demands'!$I$5:$I$14,0),FALSE)*HLOOKUP(REG_TRA_DEMANDS!$F14,DEMANDS!$H$2:$CL$25,MATCH($E14,DEMANDS!$F$2:$F$25,0),FALSE)/HLOOKUP(2018,DEMANDS!$H$2:$CL$25,MATCH($E14,DEMANDS!$F$2:$F$25,0),FALSE)</f>
        <v>0.56134161875660538</v>
      </c>
      <c r="T14" s="10">
        <f>HLOOKUP(REG_TRA_DEMANDS!T$3,'BY-Demands'!$J$5:$AK$14,MATCH($E14,'BY-Demands'!$I$5:$I$14,0),FALSE)*HLOOKUP(REG_TRA_DEMANDS!$F14,DEMANDS!$H$2:$CL$25,MATCH($E14,DEMANDS!$F$2:$F$25,0),FALSE)/HLOOKUP(2018,DEMANDS!$H$2:$CL$25,MATCH($E14,DEMANDS!$F$2:$F$25,0),FALSE)</f>
        <v>2.373839011795186</v>
      </c>
      <c r="U14" s="10">
        <f>HLOOKUP(REG_TRA_DEMANDS!U$3,'BY-Demands'!$J$5:$AK$14,MATCH($E14,'BY-Demands'!$I$5:$I$14,0),FALSE)*HLOOKUP(REG_TRA_DEMANDS!$F14,DEMANDS!$H$2:$CL$25,MATCH($E14,DEMANDS!$F$2:$F$25,0),FALSE)/HLOOKUP(2018,DEMANDS!$H$2:$CL$25,MATCH($E14,DEMANDS!$F$2:$F$25,0),FALSE)</f>
        <v>0.7268139539269356</v>
      </c>
      <c r="V14" s="10">
        <f>HLOOKUP(REG_TRA_DEMANDS!V$3,'BY-Demands'!$J$5:$AK$14,MATCH($E14,'BY-Demands'!$I$5:$I$14,0),FALSE)*HLOOKUP(REG_TRA_DEMANDS!$F14,DEMANDS!$H$2:$CL$25,MATCH($E14,DEMANDS!$F$2:$F$25,0),FALSE)/HLOOKUP(2018,DEMANDS!$H$2:$CL$25,MATCH($E14,DEMANDS!$F$2:$F$25,0),FALSE)</f>
        <v>0.8666667587944209</v>
      </c>
      <c r="W14" s="10">
        <f>HLOOKUP(REG_TRA_DEMANDS!W$3,'BY-Demands'!$J$5:$AK$14,MATCH($E14,'BY-Demands'!$I$5:$I$14,0),FALSE)*HLOOKUP(REG_TRA_DEMANDS!$F14,DEMANDS!$H$2:$CL$25,MATCH($E14,DEMANDS!$F$2:$F$25,0),FALSE)/HLOOKUP(2018,DEMANDS!$H$2:$CL$25,MATCH($E14,DEMANDS!$F$2:$F$25,0),FALSE)</f>
        <v>0.7901141937563585</v>
      </c>
      <c r="X14" s="10">
        <f>HLOOKUP(REG_TRA_DEMANDS!X$3,'BY-Demands'!$J$5:$AK$14,MATCH($E14,'BY-Demands'!$I$5:$I$14,0),FALSE)*HLOOKUP(REG_TRA_DEMANDS!$F14,DEMANDS!$H$2:$CL$25,MATCH($E14,DEMANDS!$F$2:$F$25,0),FALSE)/HLOOKUP(2018,DEMANDS!$H$2:$CL$25,MATCH($E14,DEMANDS!$F$2:$F$25,0),FALSE)</f>
        <v>0.52466120273688943</v>
      </c>
      <c r="Y14" s="10">
        <f>HLOOKUP(REG_TRA_DEMANDS!Y$3,'BY-Demands'!$J$5:$AK$14,MATCH($E14,'BY-Demands'!$I$5:$I$14,0),FALSE)*HLOOKUP(REG_TRA_DEMANDS!$F14,DEMANDS!$H$2:$CL$25,MATCH($E14,DEMANDS!$F$2:$F$25,0),FALSE)/HLOOKUP(2018,DEMANDS!$H$2:$CL$25,MATCH($E14,DEMANDS!$F$2:$F$25,0),FALSE)</f>
        <v>1.1726529792956268</v>
      </c>
      <c r="Z14" s="10">
        <f>HLOOKUP(REG_TRA_DEMANDS!Z$3,'BY-Demands'!$J$5:$AK$14,MATCH($E14,'BY-Demands'!$I$5:$I$14,0),FALSE)*HLOOKUP(REG_TRA_DEMANDS!$F14,DEMANDS!$H$2:$CL$25,MATCH($E14,DEMANDS!$F$2:$F$25,0),FALSE)/HLOOKUP(2018,DEMANDS!$H$2:$CL$25,MATCH($E14,DEMANDS!$F$2:$F$25,0),FALSE)</f>
        <v>0.1505011672629373</v>
      </c>
      <c r="AA14" s="10">
        <f>HLOOKUP(REG_TRA_DEMANDS!AA$3,'BY-Demands'!$J$5:$AK$14,MATCH($E14,'BY-Demands'!$I$5:$I$14,0),FALSE)*HLOOKUP(REG_TRA_DEMANDS!$F14,DEMANDS!$H$2:$CL$25,MATCH($E14,DEMANDS!$F$2:$F$25,0),FALSE)/HLOOKUP(2018,DEMANDS!$H$2:$CL$25,MATCH($E14,DEMANDS!$F$2:$F$25,0),FALSE)</f>
        <v>0.62801268543714517</v>
      </c>
      <c r="AB14" s="10">
        <f>HLOOKUP(REG_TRA_DEMANDS!AB$3,'BY-Demands'!$J$5:$AK$14,MATCH($E14,'BY-Demands'!$I$5:$I$14,0),FALSE)*HLOOKUP(REG_TRA_DEMANDS!$F14,DEMANDS!$H$2:$CL$25,MATCH($E14,DEMANDS!$F$2:$F$25,0),FALSE)/HLOOKUP(2018,DEMANDS!$H$2:$CL$25,MATCH($E14,DEMANDS!$F$2:$F$25,0),FALSE)</f>
        <v>0.32851973270135054</v>
      </c>
      <c r="AC14" s="10">
        <f>HLOOKUP(REG_TRA_DEMANDS!AC$3,'BY-Demands'!$J$5:$AK$14,MATCH($E14,'BY-Demands'!$I$5:$I$14,0),FALSE)*HLOOKUP(REG_TRA_DEMANDS!$F14,DEMANDS!$H$2:$CL$25,MATCH($E14,DEMANDS!$F$2:$F$25,0),FALSE)/HLOOKUP(2018,DEMANDS!$H$2:$CL$25,MATCH($E14,DEMANDS!$F$2:$F$25,0),FALSE)</f>
        <v>0.28963898786494613</v>
      </c>
      <c r="AD14" s="10">
        <f>HLOOKUP(REG_TRA_DEMANDS!AD$3,'BY-Demands'!$J$5:$AK$14,MATCH($E14,'BY-Demands'!$I$5:$I$14,0),FALSE)*HLOOKUP(REG_TRA_DEMANDS!$F14,DEMANDS!$H$2:$CL$25,MATCH($E14,DEMANDS!$F$2:$F$25,0),FALSE)/HLOOKUP(2018,DEMANDS!$H$2:$CL$25,MATCH($E14,DEMANDS!$F$2:$F$25,0),FALSE)</f>
        <v>0.32306315613376602</v>
      </c>
      <c r="AE14" s="10">
        <f>HLOOKUP(REG_TRA_DEMANDS!AE$3,'BY-Demands'!$J$5:$AK$14,MATCH($E14,'BY-Demands'!$I$5:$I$14,0),FALSE)*HLOOKUP(REG_TRA_DEMANDS!$F14,DEMANDS!$H$2:$CL$25,MATCH($E14,DEMANDS!$F$2:$F$25,0),FALSE)/HLOOKUP(2018,DEMANDS!$H$2:$CL$25,MATCH($E14,DEMANDS!$F$2:$F$25,0),FALSE)</f>
        <v>0.62668679503417701</v>
      </c>
      <c r="AF14" s="10">
        <f>HLOOKUP(REG_TRA_DEMANDS!AF$3,'BY-Demands'!$J$5:$AK$14,MATCH($E14,'BY-Demands'!$I$5:$I$14,0),FALSE)*HLOOKUP(REG_TRA_DEMANDS!$F14,DEMANDS!$H$2:$CL$25,MATCH($E14,DEMANDS!$F$2:$F$25,0),FALSE)/HLOOKUP(2018,DEMANDS!$H$2:$CL$25,MATCH($E14,DEMANDS!$F$2:$F$25,0),FALSE)</f>
        <v>0.30056783714888385</v>
      </c>
      <c r="AH14" s="10"/>
    </row>
    <row r="15" spans="2:34" x14ac:dyDescent="0.25">
      <c r="D15" s="1" t="s">
        <v>8</v>
      </c>
      <c r="E15" s="1" t="str">
        <f>DEMANDS!$F$17</f>
        <v>TRAPS</v>
      </c>
      <c r="F15" s="1">
        <v>2055</v>
      </c>
      <c r="G15" s="10">
        <f>HLOOKUP(REG_TRA_DEMANDS!G$3,'BY-Demands'!$J$5:$AK$14,MATCH($E15,'BY-Demands'!$I$5:$I$14,0),FALSE)*HLOOKUP(REG_TRA_DEMANDS!$F15,DEMANDS!$H$2:$CL$25,MATCH($E15,DEMANDS!$F$2:$F$25,0),FALSE)/HLOOKUP(2018,DEMANDS!$H$2:$CL$25,MATCH($E15,DEMANDS!$F$2:$F$25,0),FALSE)</f>
        <v>0.28448685008043495</v>
      </c>
      <c r="H15" s="10">
        <f>HLOOKUP(REG_TRA_DEMANDS!H$3,'BY-Demands'!$J$5:$AK$14,MATCH($E15,'BY-Demands'!$I$5:$I$14,0),FALSE)*HLOOKUP(REG_TRA_DEMANDS!$F15,DEMANDS!$H$2:$CL$25,MATCH($E15,DEMANDS!$F$2:$F$25,0),FALSE)/HLOOKUP(2018,DEMANDS!$H$2:$CL$25,MATCH($E15,DEMANDS!$F$2:$F$25,0),FALSE)</f>
        <v>5.6875666614780425</v>
      </c>
      <c r="I15" s="10">
        <f>HLOOKUP(REG_TRA_DEMANDS!I$3,'BY-Demands'!$J$5:$AK$14,MATCH($E15,'BY-Demands'!$I$5:$I$14,0),FALSE)*HLOOKUP(REG_TRA_DEMANDS!$F15,DEMANDS!$H$2:$CL$25,MATCH($E15,DEMANDS!$F$2:$F$25,0),FALSE)/HLOOKUP(2018,DEMANDS!$H$2:$CL$25,MATCH($E15,DEMANDS!$F$2:$F$25,0),FALSE)</f>
        <v>1.0489299655630266</v>
      </c>
      <c r="J15" s="10">
        <f>HLOOKUP(REG_TRA_DEMANDS!J$3,'BY-Demands'!$J$5:$AK$14,MATCH($E15,'BY-Demands'!$I$5:$I$14,0),FALSE)*HLOOKUP(REG_TRA_DEMANDS!$F15,DEMANDS!$H$2:$CL$25,MATCH($E15,DEMANDS!$F$2:$F$25,0),FALSE)/HLOOKUP(2018,DEMANDS!$H$2:$CL$25,MATCH($E15,DEMANDS!$F$2:$F$25,0),FALSE)</f>
        <v>0.48663580293876041</v>
      </c>
      <c r="K15" s="10">
        <f>HLOOKUP(REG_TRA_DEMANDS!K$3,'BY-Demands'!$J$5:$AK$14,MATCH($E15,'BY-Demands'!$I$5:$I$14,0),FALSE)*HLOOKUP(REG_TRA_DEMANDS!$F15,DEMANDS!$H$2:$CL$25,MATCH($E15,DEMANDS!$F$2:$F$25,0),FALSE)/HLOOKUP(2018,DEMANDS!$H$2:$CL$25,MATCH($E15,DEMANDS!$F$2:$F$25,0),FALSE)</f>
        <v>0.38366346489444708</v>
      </c>
      <c r="L15" s="10">
        <f>HLOOKUP(REG_TRA_DEMANDS!L$3,'BY-Demands'!$J$5:$AK$14,MATCH($E15,'BY-Demands'!$I$5:$I$14,0),FALSE)*HLOOKUP(REG_TRA_DEMANDS!$F15,DEMANDS!$H$2:$CL$25,MATCH($E15,DEMANDS!$F$2:$F$25,0),FALSE)/HLOOKUP(2018,DEMANDS!$H$2:$CL$25,MATCH($E15,DEMANDS!$F$2:$F$25,0),FALSE)</f>
        <v>0.19277780653514348</v>
      </c>
      <c r="M15" s="10">
        <f>HLOOKUP(REG_TRA_DEMANDS!M$3,'BY-Demands'!$J$5:$AK$14,MATCH($E15,'BY-Demands'!$I$5:$I$14,0),FALSE)*HLOOKUP(REG_TRA_DEMANDS!$F15,DEMANDS!$H$2:$CL$25,MATCH($E15,DEMANDS!$F$2:$F$25,0),FALSE)/HLOOKUP(2018,DEMANDS!$H$2:$CL$25,MATCH($E15,DEMANDS!$F$2:$F$25,0),FALSE)</f>
        <v>0.55279274541815371</v>
      </c>
      <c r="N15" s="10">
        <f>HLOOKUP(REG_TRA_DEMANDS!N$3,'BY-Demands'!$J$5:$AK$14,MATCH($E15,'BY-Demands'!$I$5:$I$14,0),FALSE)*HLOOKUP(REG_TRA_DEMANDS!$F15,DEMANDS!$H$2:$CL$25,MATCH($E15,DEMANDS!$F$2:$F$25,0),FALSE)/HLOOKUP(2018,DEMANDS!$H$2:$CL$25,MATCH($E15,DEMANDS!$F$2:$F$25,0),FALSE)</f>
        <v>0.9099110151330444</v>
      </c>
      <c r="O15" s="10">
        <f>HLOOKUP(REG_TRA_DEMANDS!O$3,'BY-Demands'!$J$5:$AK$14,MATCH($E15,'BY-Demands'!$I$5:$I$14,0),FALSE)*HLOOKUP(REG_TRA_DEMANDS!$F15,DEMANDS!$H$2:$CL$25,MATCH($E15,DEMANDS!$F$2:$F$25,0),FALSE)/HLOOKUP(2018,DEMANDS!$H$2:$CL$25,MATCH($E15,DEMANDS!$F$2:$F$25,0),FALSE)</f>
        <v>0.37666026634113803</v>
      </c>
      <c r="P15" s="10">
        <f>HLOOKUP(REG_TRA_DEMANDS!P$3,'BY-Demands'!$J$5:$AK$14,MATCH($E15,'BY-Demands'!$I$5:$I$14,0),FALSE)*HLOOKUP(REG_TRA_DEMANDS!$F15,DEMANDS!$H$2:$CL$25,MATCH($E15,DEMANDS!$F$2:$F$25,0),FALSE)/HLOOKUP(2018,DEMANDS!$H$2:$CL$25,MATCH($E15,DEMANDS!$F$2:$F$25,0),FALSE)</f>
        <v>0.42694033931848524</v>
      </c>
      <c r="Q15" s="10">
        <f>HLOOKUP(REG_TRA_DEMANDS!Q$3,'BY-Demands'!$J$5:$AK$14,MATCH($E15,'BY-Demands'!$I$5:$I$14,0),FALSE)*HLOOKUP(REG_TRA_DEMANDS!$F15,DEMANDS!$H$2:$CL$25,MATCH($E15,DEMANDS!$F$2:$F$25,0),FALSE)/HLOOKUP(2018,DEMANDS!$H$2:$CL$25,MATCH($E15,DEMANDS!$F$2:$F$25,0),FALSE)</f>
        <v>0.7430630894696737</v>
      </c>
      <c r="R15" s="10">
        <f>HLOOKUP(REG_TRA_DEMANDS!R$3,'BY-Demands'!$J$5:$AK$14,MATCH($E15,'BY-Demands'!$I$5:$I$14,0),FALSE)*HLOOKUP(REG_TRA_DEMANDS!$F15,DEMANDS!$H$2:$CL$25,MATCH($E15,DEMANDS!$F$2:$F$25,0),FALSE)/HLOOKUP(2018,DEMANDS!$H$2:$CL$25,MATCH($E15,DEMANDS!$F$2:$F$25,0),FALSE)</f>
        <v>0.6572784357436664</v>
      </c>
      <c r="S15" s="10">
        <f>HLOOKUP(REG_TRA_DEMANDS!S$3,'BY-Demands'!$J$5:$AK$14,MATCH($E15,'BY-Demands'!$I$5:$I$14,0),FALSE)*HLOOKUP(REG_TRA_DEMANDS!$F15,DEMANDS!$H$2:$CL$25,MATCH($E15,DEMANDS!$F$2:$F$25,0),FALSE)/HLOOKUP(2018,DEMANDS!$H$2:$CL$25,MATCH($E15,DEMANDS!$F$2:$F$25,0),FALSE)</f>
        <v>0.57848533086320075</v>
      </c>
      <c r="T15" s="10">
        <f>HLOOKUP(REG_TRA_DEMANDS!T$3,'BY-Demands'!$J$5:$AK$14,MATCH($E15,'BY-Demands'!$I$5:$I$14,0),FALSE)*HLOOKUP(REG_TRA_DEMANDS!$F15,DEMANDS!$H$2:$CL$25,MATCH($E15,DEMANDS!$F$2:$F$25,0),FALSE)/HLOOKUP(2018,DEMANDS!$H$2:$CL$25,MATCH($E15,DEMANDS!$F$2:$F$25,0),FALSE)</f>
        <v>2.4463374890963445</v>
      </c>
      <c r="U15" s="10">
        <f>HLOOKUP(REG_TRA_DEMANDS!U$3,'BY-Demands'!$J$5:$AK$14,MATCH($E15,'BY-Demands'!$I$5:$I$14,0),FALSE)*HLOOKUP(REG_TRA_DEMANDS!$F15,DEMANDS!$H$2:$CL$25,MATCH($E15,DEMANDS!$F$2:$F$25,0),FALSE)/HLOOKUP(2018,DEMANDS!$H$2:$CL$25,MATCH($E15,DEMANDS!$F$2:$F$25,0),FALSE)</f>
        <v>0.74901129110065123</v>
      </c>
      <c r="V15" s="10">
        <f>HLOOKUP(REG_TRA_DEMANDS!V$3,'BY-Demands'!$J$5:$AK$14,MATCH($E15,'BY-Demands'!$I$5:$I$14,0),FALSE)*HLOOKUP(REG_TRA_DEMANDS!$F15,DEMANDS!$H$2:$CL$25,MATCH($E15,DEMANDS!$F$2:$F$25,0),FALSE)/HLOOKUP(2018,DEMANDS!$H$2:$CL$25,MATCH($E15,DEMANDS!$F$2:$F$25,0),FALSE)</f>
        <v>0.89313528510472462</v>
      </c>
      <c r="W15" s="10">
        <f>HLOOKUP(REG_TRA_DEMANDS!W$3,'BY-Demands'!$J$5:$AK$14,MATCH($E15,'BY-Demands'!$I$5:$I$14,0),FALSE)*HLOOKUP(REG_TRA_DEMANDS!$F15,DEMANDS!$H$2:$CL$25,MATCH($E15,DEMANDS!$F$2:$F$25,0),FALSE)/HLOOKUP(2018,DEMANDS!$H$2:$CL$25,MATCH($E15,DEMANDS!$F$2:$F$25,0),FALSE)</f>
        <v>0.81424475849000066</v>
      </c>
      <c r="X15" s="10">
        <f>HLOOKUP(REG_TRA_DEMANDS!X$3,'BY-Demands'!$J$5:$AK$14,MATCH($E15,'BY-Demands'!$I$5:$I$14,0),FALSE)*HLOOKUP(REG_TRA_DEMANDS!$F15,DEMANDS!$H$2:$CL$25,MATCH($E15,DEMANDS!$F$2:$F$25,0),FALSE)/HLOOKUP(2018,DEMANDS!$H$2:$CL$25,MATCH($E15,DEMANDS!$F$2:$F$25,0),FALSE)</f>
        <v>0.54068467278200172</v>
      </c>
      <c r="Y15" s="10">
        <f>HLOOKUP(REG_TRA_DEMANDS!Y$3,'BY-Demands'!$J$5:$AK$14,MATCH($E15,'BY-Demands'!$I$5:$I$14,0),FALSE)*HLOOKUP(REG_TRA_DEMANDS!$F15,DEMANDS!$H$2:$CL$25,MATCH($E15,DEMANDS!$F$2:$F$25,0),FALSE)/HLOOKUP(2018,DEMANDS!$H$2:$CL$25,MATCH($E15,DEMANDS!$F$2:$F$25,0),FALSE)</f>
        <v>1.2084665096063065</v>
      </c>
      <c r="Z15" s="10">
        <f>HLOOKUP(REG_TRA_DEMANDS!Z$3,'BY-Demands'!$J$5:$AK$14,MATCH($E15,'BY-Demands'!$I$5:$I$14,0),FALSE)*HLOOKUP(REG_TRA_DEMANDS!$F15,DEMANDS!$H$2:$CL$25,MATCH($E15,DEMANDS!$F$2:$F$25,0),FALSE)/HLOOKUP(2018,DEMANDS!$H$2:$CL$25,MATCH($E15,DEMANDS!$F$2:$F$25,0),FALSE)</f>
        <v>0.15509756381906206</v>
      </c>
      <c r="AA15" s="10">
        <f>HLOOKUP(REG_TRA_DEMANDS!AA$3,'BY-Demands'!$J$5:$AK$14,MATCH($E15,'BY-Demands'!$I$5:$I$14,0),FALSE)*HLOOKUP(REG_TRA_DEMANDS!$F15,DEMANDS!$H$2:$CL$25,MATCH($E15,DEMANDS!$F$2:$F$25,0),FALSE)/HLOOKUP(2018,DEMANDS!$H$2:$CL$25,MATCH($E15,DEMANDS!$F$2:$F$25,0),FALSE)</f>
        <v>0.64719257219179638</v>
      </c>
      <c r="AB15" s="10">
        <f>HLOOKUP(REG_TRA_DEMANDS!AB$3,'BY-Demands'!$J$5:$AK$14,MATCH($E15,'BY-Demands'!$I$5:$I$14,0),FALSE)*HLOOKUP(REG_TRA_DEMANDS!$F15,DEMANDS!$H$2:$CL$25,MATCH($E15,DEMANDS!$F$2:$F$25,0),FALSE)/HLOOKUP(2018,DEMANDS!$H$2:$CL$25,MATCH($E15,DEMANDS!$F$2:$F$25,0),FALSE)</f>
        <v>0.33855292377534008</v>
      </c>
      <c r="AC15" s="10">
        <f>HLOOKUP(REG_TRA_DEMANDS!AC$3,'BY-Demands'!$J$5:$AK$14,MATCH($E15,'BY-Demands'!$I$5:$I$14,0),FALSE)*HLOOKUP(REG_TRA_DEMANDS!$F15,DEMANDS!$H$2:$CL$25,MATCH($E15,DEMANDS!$F$2:$F$25,0),FALSE)/HLOOKUP(2018,DEMANDS!$H$2:$CL$25,MATCH($E15,DEMANDS!$F$2:$F$25,0),FALSE)</f>
        <v>0.29848473750631616</v>
      </c>
      <c r="AD15" s="10">
        <f>HLOOKUP(REG_TRA_DEMANDS!AD$3,'BY-Demands'!$J$5:$AK$14,MATCH($E15,'BY-Demands'!$I$5:$I$14,0),FALSE)*HLOOKUP(REG_TRA_DEMANDS!$F15,DEMANDS!$H$2:$CL$25,MATCH($E15,DEMANDS!$F$2:$F$25,0),FALSE)/HLOOKUP(2018,DEMANDS!$H$2:$CL$25,MATCH($E15,DEMANDS!$F$2:$F$25,0),FALSE)</f>
        <v>0.33292970006342043</v>
      </c>
      <c r="AE15" s="10">
        <f>HLOOKUP(REG_TRA_DEMANDS!AE$3,'BY-Demands'!$J$5:$AK$14,MATCH($E15,'BY-Demands'!$I$5:$I$14,0),FALSE)*HLOOKUP(REG_TRA_DEMANDS!$F15,DEMANDS!$H$2:$CL$25,MATCH($E15,DEMANDS!$F$2:$F$25,0),FALSE)/HLOOKUP(2018,DEMANDS!$H$2:$CL$25,MATCH($E15,DEMANDS!$F$2:$F$25,0),FALSE)</f>
        <v>0.6458261882950378</v>
      </c>
      <c r="AF15" s="10">
        <f>HLOOKUP(REG_TRA_DEMANDS!AF$3,'BY-Demands'!$J$5:$AK$14,MATCH($E15,'BY-Demands'!$I$5:$I$14,0),FALSE)*HLOOKUP(REG_TRA_DEMANDS!$F15,DEMANDS!$H$2:$CL$25,MATCH($E15,DEMANDS!$F$2:$F$25,0),FALSE)/HLOOKUP(2018,DEMANDS!$H$2:$CL$25,MATCH($E15,DEMANDS!$F$2:$F$25,0),FALSE)</f>
        <v>0.30974736044878864</v>
      </c>
      <c r="AH15" s="10"/>
    </row>
    <row r="16" spans="2:34" x14ac:dyDescent="0.25">
      <c r="D16" s="1" t="s">
        <v>8</v>
      </c>
      <c r="E16" s="1" t="str">
        <f>DEMANDS!$F$17</f>
        <v>TRAPS</v>
      </c>
      <c r="F16" s="1">
        <v>2060</v>
      </c>
      <c r="G16" s="10">
        <f>HLOOKUP(REG_TRA_DEMANDS!G$3,'BY-Demands'!$J$5:$AK$14,MATCH($E16,'BY-Demands'!$I$5:$I$14,0),FALSE)*HLOOKUP(REG_TRA_DEMANDS!$F16,DEMANDS!$H$2:$CL$25,MATCH($E16,DEMANDS!$F$2:$F$25,0),FALSE)/HLOOKUP(2018,DEMANDS!$H$2:$CL$25,MATCH($E16,DEMANDS!$F$2:$F$25,0),FALSE)</f>
        <v>0.29215821612002379</v>
      </c>
      <c r="H16" s="10">
        <f>HLOOKUP(REG_TRA_DEMANDS!H$3,'BY-Demands'!$J$5:$AK$14,MATCH($E16,'BY-Demands'!$I$5:$I$14,0),FALSE)*HLOOKUP(REG_TRA_DEMANDS!$F16,DEMANDS!$H$2:$CL$25,MATCH($E16,DEMANDS!$F$2:$F$25,0),FALSE)/HLOOKUP(2018,DEMANDS!$H$2:$CL$25,MATCH($E16,DEMANDS!$F$2:$F$25,0),FALSE)</f>
        <v>5.8409354576892714</v>
      </c>
      <c r="I16" s="10">
        <f>HLOOKUP(REG_TRA_DEMANDS!I$3,'BY-Demands'!$J$5:$AK$14,MATCH($E16,'BY-Demands'!$I$5:$I$14,0),FALSE)*HLOOKUP(REG_TRA_DEMANDS!$F16,DEMANDS!$H$2:$CL$25,MATCH($E16,DEMANDS!$F$2:$F$25,0),FALSE)/HLOOKUP(2018,DEMANDS!$H$2:$CL$25,MATCH($E16,DEMANDS!$F$2:$F$25,0),FALSE)</f>
        <v>1.0772150188561833</v>
      </c>
      <c r="J16" s="10">
        <f>HLOOKUP(REG_TRA_DEMANDS!J$3,'BY-Demands'!$J$5:$AK$14,MATCH($E16,'BY-Demands'!$I$5:$I$14,0),FALSE)*HLOOKUP(REG_TRA_DEMANDS!$F16,DEMANDS!$H$2:$CL$25,MATCH($E16,DEMANDS!$F$2:$F$25,0),FALSE)/HLOOKUP(2018,DEMANDS!$H$2:$CL$25,MATCH($E16,DEMANDS!$F$2:$F$25,0),FALSE)</f>
        <v>0.49975824206470582</v>
      </c>
      <c r="K16" s="10">
        <f>HLOOKUP(REG_TRA_DEMANDS!K$3,'BY-Demands'!$J$5:$AK$14,MATCH($E16,'BY-Demands'!$I$5:$I$14,0),FALSE)*HLOOKUP(REG_TRA_DEMANDS!$F16,DEMANDS!$H$2:$CL$25,MATCH($E16,DEMANDS!$F$2:$F$25,0),FALSE)/HLOOKUP(2018,DEMANDS!$H$2:$CL$25,MATCH($E16,DEMANDS!$F$2:$F$25,0),FALSE)</f>
        <v>0.39400919045044425</v>
      </c>
      <c r="L16" s="10">
        <f>HLOOKUP(REG_TRA_DEMANDS!L$3,'BY-Demands'!$J$5:$AK$14,MATCH($E16,'BY-Demands'!$I$5:$I$14,0),FALSE)*HLOOKUP(REG_TRA_DEMANDS!$F16,DEMANDS!$H$2:$CL$25,MATCH($E16,DEMANDS!$F$2:$F$25,0),FALSE)/HLOOKUP(2018,DEMANDS!$H$2:$CL$25,MATCH($E16,DEMANDS!$F$2:$F$25,0),FALSE)</f>
        <v>0.19797618079329288</v>
      </c>
      <c r="M16" s="10">
        <f>HLOOKUP(REG_TRA_DEMANDS!M$3,'BY-Demands'!$J$5:$AK$14,MATCH($E16,'BY-Demands'!$I$5:$I$14,0),FALSE)*HLOOKUP(REG_TRA_DEMANDS!$F16,DEMANDS!$H$2:$CL$25,MATCH($E16,DEMANDS!$F$2:$F$25,0),FALSE)/HLOOKUP(2018,DEMANDS!$H$2:$CL$25,MATCH($E16,DEMANDS!$F$2:$F$25,0),FALSE)</f>
        <v>0.56769914792123233</v>
      </c>
      <c r="N16" s="10">
        <f>HLOOKUP(REG_TRA_DEMANDS!N$3,'BY-Demands'!$J$5:$AK$14,MATCH($E16,'BY-Demands'!$I$5:$I$14,0),FALSE)*HLOOKUP(REG_TRA_DEMANDS!$F16,DEMANDS!$H$2:$CL$25,MATCH($E16,DEMANDS!$F$2:$F$25,0),FALSE)/HLOOKUP(2018,DEMANDS!$H$2:$CL$25,MATCH($E16,DEMANDS!$F$2:$F$25,0),FALSE)</f>
        <v>0.93444733538322788</v>
      </c>
      <c r="O16" s="10">
        <f>HLOOKUP(REG_TRA_DEMANDS!O$3,'BY-Demands'!$J$5:$AK$14,MATCH($E16,'BY-Demands'!$I$5:$I$14,0),FALSE)*HLOOKUP(REG_TRA_DEMANDS!$F16,DEMANDS!$H$2:$CL$25,MATCH($E16,DEMANDS!$F$2:$F$25,0),FALSE)/HLOOKUP(2018,DEMANDS!$H$2:$CL$25,MATCH($E16,DEMANDS!$F$2:$F$25,0),FALSE)</f>
        <v>0.38681714626319746</v>
      </c>
      <c r="P16" s="10">
        <f>HLOOKUP(REG_TRA_DEMANDS!P$3,'BY-Demands'!$J$5:$AK$14,MATCH($E16,'BY-Demands'!$I$5:$I$14,0),FALSE)*HLOOKUP(REG_TRA_DEMANDS!$F16,DEMANDS!$H$2:$CL$25,MATCH($E16,DEMANDS!$F$2:$F$25,0),FALSE)/HLOOKUP(2018,DEMANDS!$H$2:$CL$25,MATCH($E16,DEMANDS!$F$2:$F$25,0),FALSE)</f>
        <v>0.43845305289049169</v>
      </c>
      <c r="Q16" s="10">
        <f>HLOOKUP(REG_TRA_DEMANDS!Q$3,'BY-Demands'!$J$5:$AK$14,MATCH($E16,'BY-Demands'!$I$5:$I$14,0),FALSE)*HLOOKUP(REG_TRA_DEMANDS!$F16,DEMANDS!$H$2:$CL$25,MATCH($E16,DEMANDS!$F$2:$F$25,0),FALSE)/HLOOKUP(2018,DEMANDS!$H$2:$CL$25,MATCH($E16,DEMANDS!$F$2:$F$25,0),FALSE)</f>
        <v>0.76310025093502065</v>
      </c>
      <c r="R16" s="10">
        <f>HLOOKUP(REG_TRA_DEMANDS!R$3,'BY-Demands'!$J$5:$AK$14,MATCH($E16,'BY-Demands'!$I$5:$I$14,0),FALSE)*HLOOKUP(REG_TRA_DEMANDS!$F16,DEMANDS!$H$2:$CL$25,MATCH($E16,DEMANDS!$F$2:$F$25,0),FALSE)/HLOOKUP(2018,DEMANDS!$H$2:$CL$25,MATCH($E16,DEMANDS!$F$2:$F$25,0),FALSE)</f>
        <v>0.67500236030851868</v>
      </c>
      <c r="S16" s="10">
        <f>HLOOKUP(REG_TRA_DEMANDS!S$3,'BY-Demands'!$J$5:$AK$14,MATCH($E16,'BY-Demands'!$I$5:$I$14,0),FALSE)*HLOOKUP(REG_TRA_DEMANDS!$F16,DEMANDS!$H$2:$CL$25,MATCH($E16,DEMANDS!$F$2:$F$25,0),FALSE)/HLOOKUP(2018,DEMANDS!$H$2:$CL$25,MATCH($E16,DEMANDS!$F$2:$F$25,0),FALSE)</f>
        <v>0.59408455001983174</v>
      </c>
      <c r="T16" s="10">
        <f>HLOOKUP(REG_TRA_DEMANDS!T$3,'BY-Demands'!$J$5:$AK$14,MATCH($E16,'BY-Demands'!$I$5:$I$14,0),FALSE)*HLOOKUP(REG_TRA_DEMANDS!$F16,DEMANDS!$H$2:$CL$25,MATCH($E16,DEMANDS!$F$2:$F$25,0),FALSE)/HLOOKUP(2018,DEMANDS!$H$2:$CL$25,MATCH($E16,DEMANDS!$F$2:$F$25,0),FALSE)</f>
        <v>2.5123045112273177</v>
      </c>
      <c r="U16" s="10">
        <f>HLOOKUP(REG_TRA_DEMANDS!U$3,'BY-Demands'!$J$5:$AK$14,MATCH($E16,'BY-Demands'!$I$5:$I$14,0),FALSE)*HLOOKUP(REG_TRA_DEMANDS!$F16,DEMANDS!$H$2:$CL$25,MATCH($E16,DEMANDS!$F$2:$F$25,0),FALSE)/HLOOKUP(2018,DEMANDS!$H$2:$CL$25,MATCH($E16,DEMANDS!$F$2:$F$25,0),FALSE)</f>
        <v>0.7692088495473548</v>
      </c>
      <c r="V16" s="10">
        <f>HLOOKUP(REG_TRA_DEMANDS!V$3,'BY-Demands'!$J$5:$AK$14,MATCH($E16,'BY-Demands'!$I$5:$I$14,0),FALSE)*HLOOKUP(REG_TRA_DEMANDS!$F16,DEMANDS!$H$2:$CL$25,MATCH($E16,DEMANDS!$F$2:$F$25,0),FALSE)/HLOOKUP(2018,DEMANDS!$H$2:$CL$25,MATCH($E16,DEMANDS!$F$2:$F$25,0),FALSE)</f>
        <v>0.91721923729082311</v>
      </c>
      <c r="W16" s="10">
        <f>HLOOKUP(REG_TRA_DEMANDS!W$3,'BY-Demands'!$J$5:$AK$14,MATCH($E16,'BY-Demands'!$I$5:$I$14,0),FALSE)*HLOOKUP(REG_TRA_DEMANDS!$F16,DEMANDS!$H$2:$CL$25,MATCH($E16,DEMANDS!$F$2:$F$25,0),FALSE)/HLOOKUP(2018,DEMANDS!$H$2:$CL$25,MATCH($E16,DEMANDS!$F$2:$F$25,0),FALSE)</f>
        <v>0.83620137822981422</v>
      </c>
      <c r="X16" s="10">
        <f>HLOOKUP(REG_TRA_DEMANDS!X$3,'BY-Demands'!$J$5:$AK$14,MATCH($E16,'BY-Demands'!$I$5:$I$14,0),FALSE)*HLOOKUP(REG_TRA_DEMANDS!$F16,DEMANDS!$H$2:$CL$25,MATCH($E16,DEMANDS!$F$2:$F$25,0),FALSE)/HLOOKUP(2018,DEMANDS!$H$2:$CL$25,MATCH($E16,DEMANDS!$F$2:$F$25,0),FALSE)</f>
        <v>0.55526457352515857</v>
      </c>
      <c r="Y16" s="10">
        <f>HLOOKUP(REG_TRA_DEMANDS!Y$3,'BY-Demands'!$J$5:$AK$14,MATCH($E16,'BY-Demands'!$I$5:$I$14,0),FALSE)*HLOOKUP(REG_TRA_DEMANDS!$F16,DEMANDS!$H$2:$CL$25,MATCH($E16,DEMANDS!$F$2:$F$25,0),FALSE)/HLOOKUP(2018,DEMANDS!$H$2:$CL$25,MATCH($E16,DEMANDS!$F$2:$F$25,0),FALSE)</f>
        <v>1.241053565701002</v>
      </c>
      <c r="Z16" s="10">
        <f>HLOOKUP(REG_TRA_DEMANDS!Z$3,'BY-Demands'!$J$5:$AK$14,MATCH($E16,'BY-Demands'!$I$5:$I$14,0),FALSE)*HLOOKUP(REG_TRA_DEMANDS!$F16,DEMANDS!$H$2:$CL$25,MATCH($E16,DEMANDS!$F$2:$F$25,0),FALSE)/HLOOKUP(2018,DEMANDS!$H$2:$CL$25,MATCH($E16,DEMANDS!$F$2:$F$25,0),FALSE)</f>
        <v>0.15927986673945405</v>
      </c>
      <c r="AA16" s="10">
        <f>HLOOKUP(REG_TRA_DEMANDS!AA$3,'BY-Demands'!$J$5:$AK$14,MATCH($E16,'BY-Demands'!$I$5:$I$14,0),FALSE)*HLOOKUP(REG_TRA_DEMANDS!$F16,DEMANDS!$H$2:$CL$25,MATCH($E16,DEMANDS!$F$2:$F$25,0),FALSE)/HLOOKUP(2018,DEMANDS!$H$2:$CL$25,MATCH($E16,DEMANDS!$F$2:$F$25,0),FALSE)</f>
        <v>0.66464452513086048</v>
      </c>
      <c r="AB16" s="10">
        <f>HLOOKUP(REG_TRA_DEMANDS!AB$3,'BY-Demands'!$J$5:$AK$14,MATCH($E16,'BY-Demands'!$I$5:$I$14,0),FALSE)*HLOOKUP(REG_TRA_DEMANDS!$F16,DEMANDS!$H$2:$CL$25,MATCH($E16,DEMANDS!$F$2:$F$25,0),FALSE)/HLOOKUP(2018,DEMANDS!$H$2:$CL$25,MATCH($E16,DEMANDS!$F$2:$F$25,0),FALSE)</f>
        <v>0.34768221534477245</v>
      </c>
      <c r="AC16" s="10">
        <f>HLOOKUP(REG_TRA_DEMANDS!AC$3,'BY-Demands'!$J$5:$AK$14,MATCH($E16,'BY-Demands'!$I$5:$I$14,0),FALSE)*HLOOKUP(REG_TRA_DEMANDS!$F16,DEMANDS!$H$2:$CL$25,MATCH($E16,DEMANDS!$F$2:$F$25,0),FALSE)/HLOOKUP(2018,DEMANDS!$H$2:$CL$25,MATCH($E16,DEMANDS!$F$2:$F$25,0),FALSE)</f>
        <v>0.30653356534491105</v>
      </c>
      <c r="AD16" s="10">
        <f>HLOOKUP(REG_TRA_DEMANDS!AD$3,'BY-Demands'!$J$5:$AK$14,MATCH($E16,'BY-Demands'!$I$5:$I$14,0),FALSE)*HLOOKUP(REG_TRA_DEMANDS!$F16,DEMANDS!$H$2:$CL$25,MATCH($E16,DEMANDS!$F$2:$F$25,0),FALSE)/HLOOKUP(2018,DEMANDS!$H$2:$CL$25,MATCH($E16,DEMANDS!$F$2:$F$25,0),FALSE)</f>
        <v>0.34190735788456378</v>
      </c>
      <c r="AE16" s="10">
        <f>HLOOKUP(REG_TRA_DEMANDS!AE$3,'BY-Demands'!$J$5:$AK$14,MATCH($E16,'BY-Demands'!$I$5:$I$14,0),FALSE)*HLOOKUP(REG_TRA_DEMANDS!$F16,DEMANDS!$H$2:$CL$25,MATCH($E16,DEMANDS!$F$2:$F$25,0),FALSE)/HLOOKUP(2018,DEMANDS!$H$2:$CL$25,MATCH($E16,DEMANDS!$F$2:$F$25,0),FALSE)</f>
        <v>0.66324129583678504</v>
      </c>
      <c r="AF16" s="10">
        <f>HLOOKUP(REG_TRA_DEMANDS!AF$3,'BY-Demands'!$J$5:$AK$14,MATCH($E16,'BY-Demands'!$I$5:$I$14,0),FALSE)*HLOOKUP(REG_TRA_DEMANDS!$F16,DEMANDS!$H$2:$CL$25,MATCH($E16,DEMANDS!$F$2:$F$25,0),FALSE)/HLOOKUP(2018,DEMANDS!$H$2:$CL$25,MATCH($E16,DEMANDS!$F$2:$F$25,0),FALSE)</f>
        <v>0.31809989196694954</v>
      </c>
      <c r="AH16" s="10"/>
    </row>
    <row r="17" spans="4:34" x14ac:dyDescent="0.25">
      <c r="D17" s="1" t="s">
        <v>8</v>
      </c>
      <c r="E17" s="1" t="str">
        <f>DEMANDS!$F$17</f>
        <v>TRAPS</v>
      </c>
      <c r="F17" s="1">
        <v>2065</v>
      </c>
      <c r="G17" s="10">
        <f>HLOOKUP(REG_TRA_DEMANDS!G$3,'BY-Demands'!$J$5:$AK$14,MATCH($E17,'BY-Demands'!$I$5:$I$14,0),FALSE)*HLOOKUP(REG_TRA_DEMANDS!$F17,DEMANDS!$H$2:$CL$25,MATCH($E17,DEMANDS!$F$2:$F$25,0),FALSE)/HLOOKUP(2018,DEMANDS!$H$2:$CL$25,MATCH($E17,DEMANDS!$F$2:$F$25,0),FALSE)</f>
        <v>0.29660941591165296</v>
      </c>
      <c r="H17" s="10">
        <f>HLOOKUP(REG_TRA_DEMANDS!H$3,'BY-Demands'!$J$5:$AK$14,MATCH($E17,'BY-Demands'!$I$5:$I$14,0),FALSE)*HLOOKUP(REG_TRA_DEMANDS!$F17,DEMANDS!$H$2:$CL$25,MATCH($E17,DEMANDS!$F$2:$F$25,0),FALSE)/HLOOKUP(2018,DEMANDS!$H$2:$CL$25,MATCH($E17,DEMANDS!$F$2:$F$25,0),FALSE)</f>
        <v>5.9299254954758691</v>
      </c>
      <c r="I17" s="10">
        <f>HLOOKUP(REG_TRA_DEMANDS!I$3,'BY-Demands'!$J$5:$AK$14,MATCH($E17,'BY-Demands'!$I$5:$I$14,0),FALSE)*HLOOKUP(REG_TRA_DEMANDS!$F17,DEMANDS!$H$2:$CL$25,MATCH($E17,DEMANDS!$F$2:$F$25,0),FALSE)/HLOOKUP(2018,DEMANDS!$H$2:$CL$25,MATCH($E17,DEMANDS!$F$2:$F$25,0),FALSE)</f>
        <v>1.0936270141481543</v>
      </c>
      <c r="J17" s="10">
        <f>HLOOKUP(REG_TRA_DEMANDS!J$3,'BY-Demands'!$J$5:$AK$14,MATCH($E17,'BY-Demands'!$I$5:$I$14,0),FALSE)*HLOOKUP(REG_TRA_DEMANDS!$F17,DEMANDS!$H$2:$CL$25,MATCH($E17,DEMANDS!$F$2:$F$25,0),FALSE)/HLOOKUP(2018,DEMANDS!$H$2:$CL$25,MATCH($E17,DEMANDS!$F$2:$F$25,0),FALSE)</f>
        <v>0.50737234860083524</v>
      </c>
      <c r="K17" s="10">
        <f>HLOOKUP(REG_TRA_DEMANDS!K$3,'BY-Demands'!$J$5:$AK$14,MATCH($E17,'BY-Demands'!$I$5:$I$14,0),FALSE)*HLOOKUP(REG_TRA_DEMANDS!$F17,DEMANDS!$H$2:$CL$25,MATCH($E17,DEMANDS!$F$2:$F$25,0),FALSE)/HLOOKUP(2018,DEMANDS!$H$2:$CL$25,MATCH($E17,DEMANDS!$F$2:$F$25,0),FALSE)</f>
        <v>0.40001214888072328</v>
      </c>
      <c r="L17" s="10">
        <f>HLOOKUP(REG_TRA_DEMANDS!L$3,'BY-Demands'!$J$5:$AK$14,MATCH($E17,'BY-Demands'!$I$5:$I$14,0),FALSE)*HLOOKUP(REG_TRA_DEMANDS!$F17,DEMANDS!$H$2:$CL$25,MATCH($E17,DEMANDS!$F$2:$F$25,0),FALSE)/HLOOKUP(2018,DEMANDS!$H$2:$CL$25,MATCH($E17,DEMANDS!$F$2:$F$25,0),FALSE)</f>
        <v>0.20099246267780652</v>
      </c>
      <c r="M17" s="10">
        <f>HLOOKUP(REG_TRA_DEMANDS!M$3,'BY-Demands'!$J$5:$AK$14,MATCH($E17,'BY-Demands'!$I$5:$I$14,0),FALSE)*HLOOKUP(REG_TRA_DEMANDS!$F17,DEMANDS!$H$2:$CL$25,MATCH($E17,DEMANDS!$F$2:$F$25,0),FALSE)/HLOOKUP(2018,DEMANDS!$H$2:$CL$25,MATCH($E17,DEMANDS!$F$2:$F$25,0),FALSE)</f>
        <v>0.5763483735445738</v>
      </c>
      <c r="N17" s="10">
        <f>HLOOKUP(REG_TRA_DEMANDS!N$3,'BY-Demands'!$J$5:$AK$14,MATCH($E17,'BY-Demands'!$I$5:$I$14,0),FALSE)*HLOOKUP(REG_TRA_DEMANDS!$F17,DEMANDS!$H$2:$CL$25,MATCH($E17,DEMANDS!$F$2:$F$25,0),FALSE)/HLOOKUP(2018,DEMANDS!$H$2:$CL$25,MATCH($E17,DEMANDS!$F$2:$F$25,0),FALSE)</f>
        <v>0.9486841822526566</v>
      </c>
      <c r="O17" s="10">
        <f>HLOOKUP(REG_TRA_DEMANDS!O$3,'BY-Demands'!$J$5:$AK$14,MATCH($E17,'BY-Demands'!$I$5:$I$14,0),FALSE)*HLOOKUP(REG_TRA_DEMANDS!$F17,DEMANDS!$H$2:$CL$25,MATCH($E17,DEMANDS!$F$2:$F$25,0),FALSE)/HLOOKUP(2018,DEMANDS!$H$2:$CL$25,MATCH($E17,DEMANDS!$F$2:$F$25,0),FALSE)</f>
        <v>0.39271052973093468</v>
      </c>
      <c r="P17" s="10">
        <f>HLOOKUP(REG_TRA_DEMANDS!P$3,'BY-Demands'!$J$5:$AK$14,MATCH($E17,'BY-Demands'!$I$5:$I$14,0),FALSE)*HLOOKUP(REG_TRA_DEMANDS!$F17,DEMANDS!$H$2:$CL$25,MATCH($E17,DEMANDS!$F$2:$F$25,0),FALSE)/HLOOKUP(2018,DEMANDS!$H$2:$CL$25,MATCH($E17,DEMANDS!$F$2:$F$25,0),FALSE)</f>
        <v>0.44513313932990078</v>
      </c>
      <c r="Q17" s="10">
        <f>HLOOKUP(REG_TRA_DEMANDS!Q$3,'BY-Demands'!$J$5:$AK$14,MATCH($E17,'BY-Demands'!$I$5:$I$14,0),FALSE)*HLOOKUP(REG_TRA_DEMANDS!$F17,DEMANDS!$H$2:$CL$25,MATCH($E17,DEMANDS!$F$2:$F$25,0),FALSE)/HLOOKUP(2018,DEMANDS!$H$2:$CL$25,MATCH($E17,DEMANDS!$F$2:$F$25,0),FALSE)</f>
        <v>0.77472652564008915</v>
      </c>
      <c r="R17" s="10">
        <f>HLOOKUP(REG_TRA_DEMANDS!R$3,'BY-Demands'!$J$5:$AK$14,MATCH($E17,'BY-Demands'!$I$5:$I$14,0),FALSE)*HLOOKUP(REG_TRA_DEMANDS!$F17,DEMANDS!$H$2:$CL$25,MATCH($E17,DEMANDS!$F$2:$F$25,0),FALSE)/HLOOKUP(2018,DEMANDS!$H$2:$CL$25,MATCH($E17,DEMANDS!$F$2:$F$25,0),FALSE)</f>
        <v>0.68528641257806067</v>
      </c>
      <c r="S17" s="10">
        <f>HLOOKUP(REG_TRA_DEMANDS!S$3,'BY-Demands'!$J$5:$AK$14,MATCH($E17,'BY-Demands'!$I$5:$I$14,0),FALSE)*HLOOKUP(REG_TRA_DEMANDS!$F17,DEMANDS!$H$2:$CL$25,MATCH($E17,DEMANDS!$F$2:$F$25,0),FALSE)/HLOOKUP(2018,DEMANDS!$H$2:$CL$25,MATCH($E17,DEMANDS!$F$2:$F$25,0),FALSE)</f>
        <v>0.60313577254020756</v>
      </c>
      <c r="T17" s="10">
        <f>HLOOKUP(REG_TRA_DEMANDS!T$3,'BY-Demands'!$J$5:$AK$14,MATCH($E17,'BY-Demands'!$I$5:$I$14,0),FALSE)*HLOOKUP(REG_TRA_DEMANDS!$F17,DEMANDS!$H$2:$CL$25,MATCH($E17,DEMANDS!$F$2:$F$25,0),FALSE)/HLOOKUP(2018,DEMANDS!$H$2:$CL$25,MATCH($E17,DEMANDS!$F$2:$F$25,0),FALSE)</f>
        <v>2.5505809268811226</v>
      </c>
      <c r="U17" s="10">
        <f>HLOOKUP(REG_TRA_DEMANDS!U$3,'BY-Demands'!$J$5:$AK$14,MATCH($E17,'BY-Demands'!$I$5:$I$14,0),FALSE)*HLOOKUP(REG_TRA_DEMANDS!$F17,DEMANDS!$H$2:$CL$25,MATCH($E17,DEMANDS!$F$2:$F$25,0),FALSE)/HLOOKUP(2018,DEMANDS!$H$2:$CL$25,MATCH($E17,DEMANDS!$F$2:$F$25,0),FALSE)</f>
        <v>0.7809281922935396</v>
      </c>
      <c r="V17" s="10">
        <f>HLOOKUP(REG_TRA_DEMANDS!V$3,'BY-Demands'!$J$5:$AK$14,MATCH($E17,'BY-Demands'!$I$5:$I$14,0),FALSE)*HLOOKUP(REG_TRA_DEMANDS!$F17,DEMANDS!$H$2:$CL$25,MATCH($E17,DEMANDS!$F$2:$F$25,0),FALSE)/HLOOKUP(2018,DEMANDS!$H$2:$CL$25,MATCH($E17,DEMANDS!$F$2:$F$25,0),FALSE)</f>
        <v>0.93119360409839536</v>
      </c>
      <c r="W17" s="10">
        <f>HLOOKUP(REG_TRA_DEMANDS!W$3,'BY-Demands'!$J$5:$AK$14,MATCH($E17,'BY-Demands'!$I$5:$I$14,0),FALSE)*HLOOKUP(REG_TRA_DEMANDS!$F17,DEMANDS!$H$2:$CL$25,MATCH($E17,DEMANDS!$F$2:$F$25,0),FALSE)/HLOOKUP(2018,DEMANDS!$H$2:$CL$25,MATCH($E17,DEMANDS!$F$2:$F$25,0),FALSE)</f>
        <v>0.84894139098717403</v>
      </c>
      <c r="X17" s="10">
        <f>HLOOKUP(REG_TRA_DEMANDS!X$3,'BY-Demands'!$J$5:$AK$14,MATCH($E17,'BY-Demands'!$I$5:$I$14,0),FALSE)*HLOOKUP(REG_TRA_DEMANDS!$F17,DEMANDS!$H$2:$CL$25,MATCH($E17,DEMANDS!$F$2:$F$25,0),FALSE)/HLOOKUP(2018,DEMANDS!$H$2:$CL$25,MATCH($E17,DEMANDS!$F$2:$F$25,0),FALSE)</f>
        <v>0.56372435119904363</v>
      </c>
      <c r="Y17" s="10">
        <f>HLOOKUP(REG_TRA_DEMANDS!Y$3,'BY-Demands'!$J$5:$AK$14,MATCH($E17,'BY-Demands'!$I$5:$I$14,0),FALSE)*HLOOKUP(REG_TRA_DEMANDS!$F17,DEMANDS!$H$2:$CL$25,MATCH($E17,DEMANDS!$F$2:$F$25,0),FALSE)/HLOOKUP(2018,DEMANDS!$H$2:$CL$25,MATCH($E17,DEMANDS!$F$2:$F$25,0),FALSE)</f>
        <v>1.25996173623412</v>
      </c>
      <c r="Z17" s="10">
        <f>HLOOKUP(REG_TRA_DEMANDS!Z$3,'BY-Demands'!$J$5:$AK$14,MATCH($E17,'BY-Demands'!$I$5:$I$14,0),FALSE)*HLOOKUP(REG_TRA_DEMANDS!$F17,DEMANDS!$H$2:$CL$25,MATCH($E17,DEMANDS!$F$2:$F$25,0),FALSE)/HLOOKUP(2018,DEMANDS!$H$2:$CL$25,MATCH($E17,DEMANDS!$F$2:$F$25,0),FALSE)</f>
        <v>0.1617065878464522</v>
      </c>
      <c r="AA17" s="10">
        <f>HLOOKUP(REG_TRA_DEMANDS!AA$3,'BY-Demands'!$J$5:$AK$14,MATCH($E17,'BY-Demands'!$I$5:$I$14,0),FALSE)*HLOOKUP(REG_TRA_DEMANDS!$F17,DEMANDS!$H$2:$CL$25,MATCH($E17,DEMANDS!$F$2:$F$25,0),FALSE)/HLOOKUP(2018,DEMANDS!$H$2:$CL$25,MATCH($E17,DEMANDS!$F$2:$F$25,0),FALSE)</f>
        <v>0.67477076977685935</v>
      </c>
      <c r="AB17" s="10">
        <f>HLOOKUP(REG_TRA_DEMANDS!AB$3,'BY-Demands'!$J$5:$AK$14,MATCH($E17,'BY-Demands'!$I$5:$I$14,0),FALSE)*HLOOKUP(REG_TRA_DEMANDS!$F17,DEMANDS!$H$2:$CL$25,MATCH($E17,DEMANDS!$F$2:$F$25,0),FALSE)/HLOOKUP(2018,DEMANDS!$H$2:$CL$25,MATCH($E17,DEMANDS!$F$2:$F$25,0),FALSE)</f>
        <v>0.35297935545278858</v>
      </c>
      <c r="AC17" s="10">
        <f>HLOOKUP(REG_TRA_DEMANDS!AC$3,'BY-Demands'!$J$5:$AK$14,MATCH($E17,'BY-Demands'!$I$5:$I$14,0),FALSE)*HLOOKUP(REG_TRA_DEMANDS!$F17,DEMANDS!$H$2:$CL$25,MATCH($E17,DEMANDS!$F$2:$F$25,0),FALSE)/HLOOKUP(2018,DEMANDS!$H$2:$CL$25,MATCH($E17,DEMANDS!$F$2:$F$25,0),FALSE)</f>
        <v>0.31120378191561354</v>
      </c>
      <c r="AD17" s="10">
        <f>HLOOKUP(REG_TRA_DEMANDS!AD$3,'BY-Demands'!$J$5:$AK$14,MATCH($E17,'BY-Demands'!$I$5:$I$14,0),FALSE)*HLOOKUP(REG_TRA_DEMANDS!$F17,DEMANDS!$H$2:$CL$25,MATCH($E17,DEMANDS!$F$2:$F$25,0),FALSE)/HLOOKUP(2018,DEMANDS!$H$2:$CL$25,MATCH($E17,DEMANDS!$F$2:$F$25,0),FALSE)</f>
        <v>0.34711651469139143</v>
      </c>
      <c r="AE17" s="10">
        <f>HLOOKUP(REG_TRA_DEMANDS!AE$3,'BY-Demands'!$J$5:$AK$14,MATCH($E17,'BY-Demands'!$I$5:$I$14,0),FALSE)*HLOOKUP(REG_TRA_DEMANDS!$F17,DEMANDS!$H$2:$CL$25,MATCH($E17,DEMANDS!$F$2:$F$25,0),FALSE)/HLOOKUP(2018,DEMANDS!$H$2:$CL$25,MATCH($E17,DEMANDS!$F$2:$F$25,0),FALSE)</f>
        <v>0.673346161471013</v>
      </c>
      <c r="AF17" s="10">
        <f>HLOOKUP(REG_TRA_DEMANDS!AF$3,'BY-Demands'!$J$5:$AK$14,MATCH($E17,'BY-Demands'!$I$5:$I$14,0),FALSE)*HLOOKUP(REG_TRA_DEMANDS!$F17,DEMANDS!$H$2:$CL$25,MATCH($E17,DEMANDS!$F$2:$F$25,0),FALSE)/HLOOKUP(2018,DEMANDS!$H$2:$CL$25,MATCH($E17,DEMANDS!$F$2:$F$25,0),FALSE)</f>
        <v>0.32294632822893321</v>
      </c>
      <c r="AH17" s="10"/>
    </row>
    <row r="18" spans="4:34" x14ac:dyDescent="0.25">
      <c r="D18" s="1" t="s">
        <v>8</v>
      </c>
      <c r="E18" s="1" t="str">
        <f>DEMANDS!$F$17</f>
        <v>TRAPS</v>
      </c>
      <c r="F18" s="1">
        <v>2070</v>
      </c>
      <c r="G18" s="10">
        <f>HLOOKUP(REG_TRA_DEMANDS!G$3,'BY-Demands'!$J$5:$AK$14,MATCH($E18,'BY-Demands'!$I$5:$I$14,0),FALSE)*HLOOKUP(REG_TRA_DEMANDS!$F18,DEMANDS!$H$2:$CL$25,MATCH($E18,DEMANDS!$F$2:$F$25,0),FALSE)/HLOOKUP(2018,DEMANDS!$H$2:$CL$25,MATCH($E18,DEMANDS!$F$2:$F$25,0),FALSE)</f>
        <v>0.30138686240335427</v>
      </c>
      <c r="H18" s="10">
        <f>HLOOKUP(REG_TRA_DEMANDS!H$3,'BY-Demands'!$J$5:$AK$14,MATCH($E18,'BY-Demands'!$I$5:$I$14,0),FALSE)*HLOOKUP(REG_TRA_DEMANDS!$F18,DEMANDS!$H$2:$CL$25,MATCH($E18,DEMANDS!$F$2:$F$25,0),FALSE)/HLOOKUP(2018,DEMANDS!$H$2:$CL$25,MATCH($E18,DEMANDS!$F$2:$F$25,0),FALSE)</f>
        <v>6.0254379783393581</v>
      </c>
      <c r="I18" s="10">
        <f>HLOOKUP(REG_TRA_DEMANDS!I$3,'BY-Demands'!$J$5:$AK$14,MATCH($E18,'BY-Demands'!$I$5:$I$14,0),FALSE)*HLOOKUP(REG_TRA_DEMANDS!$F18,DEMANDS!$H$2:$CL$25,MATCH($E18,DEMANDS!$F$2:$F$25,0),FALSE)/HLOOKUP(2018,DEMANDS!$H$2:$CL$25,MATCH($E18,DEMANDS!$F$2:$F$25,0),FALSE)</f>
        <v>1.1112419119285002</v>
      </c>
      <c r="J18" s="10">
        <f>HLOOKUP(REG_TRA_DEMANDS!J$3,'BY-Demands'!$J$5:$AK$14,MATCH($E18,'BY-Demands'!$I$5:$I$14,0),FALSE)*HLOOKUP(REG_TRA_DEMANDS!$F18,DEMANDS!$H$2:$CL$25,MATCH($E18,DEMANDS!$F$2:$F$25,0),FALSE)/HLOOKUP(2018,DEMANDS!$H$2:$CL$25,MATCH($E18,DEMANDS!$F$2:$F$25,0),FALSE)</f>
        <v>0.51554452425264019</v>
      </c>
      <c r="K18" s="10">
        <f>HLOOKUP(REG_TRA_DEMANDS!K$3,'BY-Demands'!$J$5:$AK$14,MATCH($E18,'BY-Demands'!$I$5:$I$14,0),FALSE)*HLOOKUP(REG_TRA_DEMANDS!$F18,DEMANDS!$H$2:$CL$25,MATCH($E18,DEMANDS!$F$2:$F$25,0),FALSE)/HLOOKUP(2018,DEMANDS!$H$2:$CL$25,MATCH($E18,DEMANDS!$F$2:$F$25,0),FALSE)</f>
        <v>0.40645508876998604</v>
      </c>
      <c r="L18" s="10">
        <f>HLOOKUP(REG_TRA_DEMANDS!L$3,'BY-Demands'!$J$5:$AK$14,MATCH($E18,'BY-Demands'!$I$5:$I$14,0),FALSE)*HLOOKUP(REG_TRA_DEMANDS!$F18,DEMANDS!$H$2:$CL$25,MATCH($E18,DEMANDS!$F$2:$F$25,0),FALSE)/HLOOKUP(2018,DEMANDS!$H$2:$CL$25,MATCH($E18,DEMANDS!$F$2:$F$25,0),FALSE)</f>
        <v>0.20422982024019926</v>
      </c>
      <c r="M18" s="10">
        <f>HLOOKUP(REG_TRA_DEMANDS!M$3,'BY-Demands'!$J$5:$AK$14,MATCH($E18,'BY-Demands'!$I$5:$I$14,0),FALSE)*HLOOKUP(REG_TRA_DEMANDS!$F18,DEMANDS!$H$2:$CL$25,MATCH($E18,DEMANDS!$F$2:$F$25,0),FALSE)/HLOOKUP(2018,DEMANDS!$H$2:$CL$25,MATCH($E18,DEMANDS!$F$2:$F$25,0),FALSE)</f>
        <v>0.58563153640953292</v>
      </c>
      <c r="N18" s="10">
        <f>HLOOKUP(REG_TRA_DEMANDS!N$3,'BY-Demands'!$J$5:$AK$14,MATCH($E18,'BY-Demands'!$I$5:$I$14,0),FALSE)*HLOOKUP(REG_TRA_DEMANDS!$F18,DEMANDS!$H$2:$CL$25,MATCH($E18,DEMANDS!$F$2:$F$25,0),FALSE)/HLOOKUP(2018,DEMANDS!$H$2:$CL$25,MATCH($E18,DEMANDS!$F$2:$F$25,0),FALSE)</f>
        <v>0.96396450605594897</v>
      </c>
      <c r="O18" s="10">
        <f>HLOOKUP(REG_TRA_DEMANDS!O$3,'BY-Demands'!$J$5:$AK$14,MATCH($E18,'BY-Demands'!$I$5:$I$14,0),FALSE)*HLOOKUP(REG_TRA_DEMANDS!$F18,DEMANDS!$H$2:$CL$25,MATCH($E18,DEMANDS!$F$2:$F$25,0),FALSE)/HLOOKUP(2018,DEMANDS!$H$2:$CL$25,MATCH($E18,DEMANDS!$F$2:$F$25,0),FALSE)</f>
        <v>0.39903586345896452</v>
      </c>
      <c r="P18" s="10">
        <f>HLOOKUP(REG_TRA_DEMANDS!P$3,'BY-Demands'!$J$5:$AK$14,MATCH($E18,'BY-Demands'!$I$5:$I$14,0),FALSE)*HLOOKUP(REG_TRA_DEMANDS!$F18,DEMANDS!$H$2:$CL$25,MATCH($E18,DEMANDS!$F$2:$F$25,0),FALSE)/HLOOKUP(2018,DEMANDS!$H$2:$CL$25,MATCH($E18,DEMANDS!$F$2:$F$25,0),FALSE)</f>
        <v>0.45230283671895821</v>
      </c>
      <c r="Q18" s="10">
        <f>HLOOKUP(REG_TRA_DEMANDS!Q$3,'BY-Demands'!$J$5:$AK$14,MATCH($E18,'BY-Demands'!$I$5:$I$14,0),FALSE)*HLOOKUP(REG_TRA_DEMANDS!$F18,DEMANDS!$H$2:$CL$25,MATCH($E18,DEMANDS!$F$2:$F$25,0),FALSE)/HLOOKUP(2018,DEMANDS!$H$2:$CL$25,MATCH($E18,DEMANDS!$F$2:$F$25,0),FALSE)</f>
        <v>0.78720493773153011</v>
      </c>
      <c r="R18" s="10">
        <f>HLOOKUP(REG_TRA_DEMANDS!R$3,'BY-Demands'!$J$5:$AK$14,MATCH($E18,'BY-Demands'!$I$5:$I$14,0),FALSE)*HLOOKUP(REG_TRA_DEMANDS!$F18,DEMANDS!$H$2:$CL$25,MATCH($E18,DEMANDS!$F$2:$F$25,0),FALSE)/HLOOKUP(2018,DEMANDS!$H$2:$CL$25,MATCH($E18,DEMANDS!$F$2:$F$25,0),FALSE)</f>
        <v>0.69632422524330928</v>
      </c>
      <c r="S18" s="10">
        <f>HLOOKUP(REG_TRA_DEMANDS!S$3,'BY-Demands'!$J$5:$AK$14,MATCH($E18,'BY-Demands'!$I$5:$I$14,0),FALSE)*HLOOKUP(REG_TRA_DEMANDS!$F18,DEMANDS!$H$2:$CL$25,MATCH($E18,DEMANDS!$F$2:$F$25,0),FALSE)/HLOOKUP(2018,DEMANDS!$H$2:$CL$25,MATCH($E18,DEMANDS!$F$2:$F$25,0),FALSE)</f>
        <v>0.61285039630454563</v>
      </c>
      <c r="T18" s="10">
        <f>HLOOKUP(REG_TRA_DEMANDS!T$3,'BY-Demands'!$J$5:$AK$14,MATCH($E18,'BY-Demands'!$I$5:$I$14,0),FALSE)*HLOOKUP(REG_TRA_DEMANDS!$F18,DEMANDS!$H$2:$CL$25,MATCH($E18,DEMANDS!$F$2:$F$25,0),FALSE)/HLOOKUP(2018,DEMANDS!$H$2:$CL$25,MATCH($E18,DEMANDS!$F$2:$F$25,0),FALSE)</f>
        <v>2.5916627781213335</v>
      </c>
      <c r="U18" s="10">
        <f>HLOOKUP(REG_TRA_DEMANDS!U$3,'BY-Demands'!$J$5:$AK$14,MATCH($E18,'BY-Demands'!$I$5:$I$14,0),FALSE)*HLOOKUP(REG_TRA_DEMANDS!$F18,DEMANDS!$H$2:$CL$25,MATCH($E18,DEMANDS!$F$2:$F$25,0),FALSE)/HLOOKUP(2018,DEMANDS!$H$2:$CL$25,MATCH($E18,DEMANDS!$F$2:$F$25,0),FALSE)</f>
        <v>0.79350649376477356</v>
      </c>
      <c r="V18" s="10">
        <f>HLOOKUP(REG_TRA_DEMANDS!V$3,'BY-Demands'!$J$5:$AK$14,MATCH($E18,'BY-Demands'!$I$5:$I$14,0),FALSE)*HLOOKUP(REG_TRA_DEMANDS!$F18,DEMANDS!$H$2:$CL$25,MATCH($E18,DEMANDS!$F$2:$F$25,0),FALSE)/HLOOKUP(2018,DEMANDS!$H$2:$CL$25,MATCH($E18,DEMANDS!$F$2:$F$25,0),FALSE)</f>
        <v>0.94619220959890193</v>
      </c>
      <c r="W18" s="10">
        <f>HLOOKUP(REG_TRA_DEMANDS!W$3,'BY-Demands'!$J$5:$AK$14,MATCH($E18,'BY-Demands'!$I$5:$I$14,0),FALSE)*HLOOKUP(REG_TRA_DEMANDS!$F18,DEMANDS!$H$2:$CL$25,MATCH($E18,DEMANDS!$F$2:$F$25,0),FALSE)/HLOOKUP(2018,DEMANDS!$H$2:$CL$25,MATCH($E18,DEMANDS!$F$2:$F$25,0),FALSE)</f>
        <v>0.86261517156344447</v>
      </c>
      <c r="X18" s="10">
        <f>HLOOKUP(REG_TRA_DEMANDS!X$3,'BY-Demands'!$J$5:$AK$14,MATCH($E18,'BY-Demands'!$I$5:$I$14,0),FALSE)*HLOOKUP(REG_TRA_DEMANDS!$F18,DEMANDS!$H$2:$CL$25,MATCH($E18,DEMANDS!$F$2:$F$25,0),FALSE)/HLOOKUP(2018,DEMANDS!$H$2:$CL$25,MATCH($E18,DEMANDS!$F$2:$F$25,0),FALSE)</f>
        <v>0.57280418069685246</v>
      </c>
      <c r="Y18" s="10">
        <f>HLOOKUP(REG_TRA_DEMANDS!Y$3,'BY-Demands'!$J$5:$AK$14,MATCH($E18,'BY-Demands'!$I$5:$I$14,0),FALSE)*HLOOKUP(REG_TRA_DEMANDS!$F18,DEMANDS!$H$2:$CL$25,MATCH($E18,DEMANDS!$F$2:$F$25,0),FALSE)/HLOOKUP(2018,DEMANDS!$H$2:$CL$25,MATCH($E18,DEMANDS!$F$2:$F$25,0),FALSE)</f>
        <v>1.2802557641831265</v>
      </c>
      <c r="Z18" s="10">
        <f>HLOOKUP(REG_TRA_DEMANDS!Z$3,'BY-Demands'!$J$5:$AK$14,MATCH($E18,'BY-Demands'!$I$5:$I$14,0),FALSE)*HLOOKUP(REG_TRA_DEMANDS!$F18,DEMANDS!$H$2:$CL$25,MATCH($E18,DEMANDS!$F$2:$F$25,0),FALSE)/HLOOKUP(2018,DEMANDS!$H$2:$CL$25,MATCH($E18,DEMANDS!$F$2:$F$25,0),FALSE)</f>
        <v>0.16431117330243827</v>
      </c>
      <c r="AA18" s="10">
        <f>HLOOKUP(REG_TRA_DEMANDS!AA$3,'BY-Demands'!$J$5:$AK$14,MATCH($E18,'BY-Demands'!$I$5:$I$14,0),FALSE)*HLOOKUP(REG_TRA_DEMANDS!$F18,DEMANDS!$H$2:$CL$25,MATCH($E18,DEMANDS!$F$2:$F$25,0),FALSE)/HLOOKUP(2018,DEMANDS!$H$2:$CL$25,MATCH($E18,DEMANDS!$F$2:$F$25,0),FALSE)</f>
        <v>0.68563920845020621</v>
      </c>
      <c r="AB18" s="10">
        <f>HLOOKUP(REG_TRA_DEMANDS!AB$3,'BY-Demands'!$J$5:$AK$14,MATCH($E18,'BY-Demands'!$I$5:$I$14,0),FALSE)*HLOOKUP(REG_TRA_DEMANDS!$F18,DEMANDS!$H$2:$CL$25,MATCH($E18,DEMANDS!$F$2:$F$25,0),FALSE)/HLOOKUP(2018,DEMANDS!$H$2:$CL$25,MATCH($E18,DEMANDS!$F$2:$F$25,0),FALSE)</f>
        <v>0.35866474469833159</v>
      </c>
      <c r="AC18" s="10">
        <f>HLOOKUP(REG_TRA_DEMANDS!AC$3,'BY-Demands'!$J$5:$AK$14,MATCH($E18,'BY-Demands'!$I$5:$I$14,0),FALSE)*HLOOKUP(REG_TRA_DEMANDS!$F18,DEMANDS!$H$2:$CL$25,MATCH($E18,DEMANDS!$F$2:$F$25,0),FALSE)/HLOOKUP(2018,DEMANDS!$H$2:$CL$25,MATCH($E18,DEMANDS!$F$2:$F$25,0),FALSE)</f>
        <v>0.31621629782495259</v>
      </c>
      <c r="AD18" s="10">
        <f>HLOOKUP(REG_TRA_DEMANDS!AD$3,'BY-Demands'!$J$5:$AK$14,MATCH($E18,'BY-Demands'!$I$5:$I$14,0),FALSE)*HLOOKUP(REG_TRA_DEMANDS!$F18,DEMANDS!$H$2:$CL$25,MATCH($E18,DEMANDS!$F$2:$F$25,0),FALSE)/HLOOKUP(2018,DEMANDS!$H$2:$CL$25,MATCH($E18,DEMANDS!$F$2:$F$25,0),FALSE)</f>
        <v>0.35270747197852598</v>
      </c>
      <c r="AE18" s="10">
        <f>HLOOKUP(REG_TRA_DEMANDS!AE$3,'BY-Demands'!$J$5:$AK$14,MATCH($E18,'BY-Demands'!$I$5:$I$14,0),FALSE)*HLOOKUP(REG_TRA_DEMANDS!$F18,DEMANDS!$H$2:$CL$25,MATCH($E18,DEMANDS!$F$2:$F$25,0),FALSE)/HLOOKUP(2018,DEMANDS!$H$2:$CL$25,MATCH($E18,DEMANDS!$F$2:$F$25,0),FALSE)</f>
        <v>0.68419165417707861</v>
      </c>
      <c r="AF18" s="10">
        <f>HLOOKUP(REG_TRA_DEMANDS!AF$3,'BY-Demands'!$J$5:$AK$14,MATCH($E18,'BY-Demands'!$I$5:$I$14,0),FALSE)*HLOOKUP(REG_TRA_DEMANDS!$F18,DEMANDS!$H$2:$CL$25,MATCH($E18,DEMANDS!$F$2:$F$25,0),FALSE)/HLOOKUP(2018,DEMANDS!$H$2:$CL$25,MATCH($E18,DEMANDS!$F$2:$F$25,0),FALSE)</f>
        <v>0.32814797969391801</v>
      </c>
      <c r="AH18" s="10"/>
    </row>
    <row r="19" spans="4:34" x14ac:dyDescent="0.25">
      <c r="D19" s="11" t="s">
        <v>8</v>
      </c>
      <c r="E19" s="11" t="str">
        <f>DEMANDS!$F$18</f>
        <v>TRAPM</v>
      </c>
      <c r="F19" s="11">
        <v>2020</v>
      </c>
      <c r="G19" s="12">
        <f>HLOOKUP(REG_TRA_DEMANDS!G$3,'BY-Demands'!$J$5:$AK$14,MATCH($E19,'BY-Demands'!$I$5:$I$14,0),FALSE)*HLOOKUP(REG_TRA_DEMANDS!$F19,DEMANDS!$H$2:$CL$25,MATCH($E19,DEMANDS!$F$2:$F$25,0),FALSE)/HLOOKUP(2018,DEMANDS!$H$2:$CL$25,MATCH($E19,DEMANDS!$F$2:$F$25,0),FALSE)</f>
        <v>0.32193664473309486</v>
      </c>
      <c r="H19" s="12">
        <f>HLOOKUP(REG_TRA_DEMANDS!H$3,'BY-Demands'!$J$5:$AK$14,MATCH($E19,'BY-Demands'!$I$5:$I$14,0),FALSE)*HLOOKUP(REG_TRA_DEMANDS!$F19,DEMANDS!$H$2:$CL$25,MATCH($E19,DEMANDS!$F$2:$F$25,0),FALSE)/HLOOKUP(2018,DEMANDS!$H$2:$CL$25,MATCH($E19,DEMANDS!$F$2:$F$25,0),FALSE)</f>
        <v>5.637813854608976</v>
      </c>
      <c r="I19" s="12">
        <f>HLOOKUP(REG_TRA_DEMANDS!I$3,'BY-Demands'!$J$5:$AK$14,MATCH($E19,'BY-Demands'!$I$5:$I$14,0),FALSE)*HLOOKUP(REG_TRA_DEMANDS!$F19,DEMANDS!$H$2:$CL$25,MATCH($E19,DEMANDS!$F$2:$F$25,0),FALSE)/HLOOKUP(2018,DEMANDS!$H$2:$CL$25,MATCH($E19,DEMANDS!$F$2:$F$25,0),FALSE)</f>
        <v>1.1480382927336128</v>
      </c>
      <c r="J19" s="12">
        <f>HLOOKUP(REG_TRA_DEMANDS!J$3,'BY-Demands'!$J$5:$AK$14,MATCH($E19,'BY-Demands'!$I$5:$I$14,0),FALSE)*HLOOKUP(REG_TRA_DEMANDS!$F19,DEMANDS!$H$2:$CL$25,MATCH($E19,DEMANDS!$F$2:$F$25,0),FALSE)/HLOOKUP(2018,DEMANDS!$H$2:$CL$25,MATCH($E19,DEMANDS!$F$2:$F$25,0),FALSE)</f>
        <v>0.54522568908947855</v>
      </c>
      <c r="K19" s="12">
        <f>HLOOKUP(REG_TRA_DEMANDS!K$3,'BY-Demands'!$J$5:$AK$14,MATCH($E19,'BY-Demands'!$I$5:$I$14,0),FALSE)*HLOOKUP(REG_TRA_DEMANDS!$F19,DEMANDS!$H$2:$CL$25,MATCH($E19,DEMANDS!$F$2:$F$25,0),FALSE)/HLOOKUP(2018,DEMANDS!$H$2:$CL$25,MATCH($E19,DEMANDS!$F$2:$F$25,0),FALSE)</f>
        <v>0.41020881320348074</v>
      </c>
      <c r="L19" s="12">
        <f>HLOOKUP(REG_TRA_DEMANDS!L$3,'BY-Demands'!$J$5:$AK$14,MATCH($E19,'BY-Demands'!$I$5:$I$14,0),FALSE)*HLOOKUP(REG_TRA_DEMANDS!$F19,DEMANDS!$H$2:$CL$25,MATCH($E19,DEMANDS!$F$2:$F$25,0),FALSE)/HLOOKUP(2018,DEMANDS!$H$2:$CL$25,MATCH($E19,DEMANDS!$F$2:$F$25,0),FALSE)</f>
        <v>0.21133746790128183</v>
      </c>
      <c r="M19" s="12">
        <f>HLOOKUP(REG_TRA_DEMANDS!M$3,'BY-Demands'!$J$5:$AK$14,MATCH($E19,'BY-Demands'!$I$5:$I$14,0),FALSE)*HLOOKUP(REG_TRA_DEMANDS!$F19,DEMANDS!$H$2:$CL$25,MATCH($E19,DEMANDS!$F$2:$F$25,0),FALSE)/HLOOKUP(2018,DEMANDS!$H$2:$CL$25,MATCH($E19,DEMANDS!$F$2:$F$25,0),FALSE)</f>
        <v>0.56924850267004323</v>
      </c>
      <c r="N19" s="12">
        <f>HLOOKUP(REG_TRA_DEMANDS!N$3,'BY-Demands'!$J$5:$AK$14,MATCH($E19,'BY-Demands'!$I$5:$I$14,0),FALSE)*HLOOKUP(REG_TRA_DEMANDS!$F19,DEMANDS!$H$2:$CL$25,MATCH($E19,DEMANDS!$F$2:$F$25,0),FALSE)/HLOOKUP(2018,DEMANDS!$H$2:$CL$25,MATCH($E19,DEMANDS!$F$2:$F$25,0),FALSE)</f>
        <v>0.98828046988197249</v>
      </c>
      <c r="O19" s="12">
        <f>HLOOKUP(REG_TRA_DEMANDS!O$3,'BY-Demands'!$J$5:$AK$14,MATCH($E19,'BY-Demands'!$I$5:$I$14,0),FALSE)*HLOOKUP(REG_TRA_DEMANDS!$F19,DEMANDS!$H$2:$CL$25,MATCH($E19,DEMANDS!$F$2:$F$25,0),FALSE)/HLOOKUP(2018,DEMANDS!$H$2:$CL$25,MATCH($E19,DEMANDS!$F$2:$F$25,0),FALSE)</f>
        <v>0.41882409160736161</v>
      </c>
      <c r="P19" s="12">
        <f>HLOOKUP(REG_TRA_DEMANDS!P$3,'BY-Demands'!$J$5:$AK$14,MATCH($E19,'BY-Demands'!$I$5:$I$14,0),FALSE)*HLOOKUP(REG_TRA_DEMANDS!$F19,DEMANDS!$H$2:$CL$25,MATCH($E19,DEMANDS!$F$2:$F$25,0),FALSE)/HLOOKUP(2018,DEMANDS!$H$2:$CL$25,MATCH($E19,DEMANDS!$F$2:$F$25,0),FALSE)</f>
        <v>0.47278848560105868</v>
      </c>
      <c r="Q19" s="12">
        <f>HLOOKUP(REG_TRA_DEMANDS!Q$3,'BY-Demands'!$J$5:$AK$14,MATCH($E19,'BY-Demands'!$I$5:$I$14,0),FALSE)*HLOOKUP(REG_TRA_DEMANDS!$F19,DEMANDS!$H$2:$CL$25,MATCH($E19,DEMANDS!$F$2:$F$25,0),FALSE)/HLOOKUP(2018,DEMANDS!$H$2:$CL$25,MATCH($E19,DEMANDS!$F$2:$F$25,0),FALSE)</f>
        <v>0.83850274795415447</v>
      </c>
      <c r="R19" s="12">
        <f>HLOOKUP(REG_TRA_DEMANDS!R$3,'BY-Demands'!$J$5:$AK$14,MATCH($E19,'BY-Demands'!$I$5:$I$14,0),FALSE)*HLOOKUP(REG_TRA_DEMANDS!$F19,DEMANDS!$H$2:$CL$25,MATCH($E19,DEMANDS!$F$2:$F$25,0),FALSE)/HLOOKUP(2018,DEMANDS!$H$2:$CL$25,MATCH($E19,DEMANDS!$F$2:$F$25,0),FALSE)</f>
        <v>0.71154373932557857</v>
      </c>
      <c r="S19" s="12">
        <f>HLOOKUP(REG_TRA_DEMANDS!S$3,'BY-Demands'!$J$5:$AK$14,MATCH($E19,'BY-Demands'!$I$5:$I$14,0),FALSE)*HLOOKUP(REG_TRA_DEMANDS!$F19,DEMANDS!$H$2:$CL$25,MATCH($E19,DEMANDS!$F$2:$F$25,0),FALSE)/HLOOKUP(2018,DEMANDS!$H$2:$CL$25,MATCH($E19,DEMANDS!$F$2:$F$25,0),FALSE)</f>
        <v>0.64533477367968184</v>
      </c>
      <c r="T19" s="12">
        <f>HLOOKUP(REG_TRA_DEMANDS!T$3,'BY-Demands'!$J$5:$AK$14,MATCH($E19,'BY-Demands'!$I$5:$I$14,0),FALSE)*HLOOKUP(REG_TRA_DEMANDS!$F19,DEMANDS!$H$2:$CL$25,MATCH($E19,DEMANDS!$F$2:$F$25,0),FALSE)/HLOOKUP(2018,DEMANDS!$H$2:$CL$25,MATCH($E19,DEMANDS!$F$2:$F$25,0),FALSE)</f>
        <v>2.6080003354214218</v>
      </c>
      <c r="U19" s="12">
        <f>HLOOKUP(REG_TRA_DEMANDS!U$3,'BY-Demands'!$J$5:$AK$14,MATCH($E19,'BY-Demands'!$I$5:$I$14,0),FALSE)*HLOOKUP(REG_TRA_DEMANDS!$F19,DEMANDS!$H$2:$CL$25,MATCH($E19,DEMANDS!$F$2:$F$25,0),FALSE)/HLOOKUP(2018,DEMANDS!$H$2:$CL$25,MATCH($E19,DEMANDS!$F$2:$F$25,0),FALSE)</f>
        <v>0.8535978085319772</v>
      </c>
      <c r="V19" s="12">
        <f>HLOOKUP(REG_TRA_DEMANDS!V$3,'BY-Demands'!$J$5:$AK$14,MATCH($E19,'BY-Demands'!$I$5:$I$14,0),FALSE)*HLOOKUP(REG_TRA_DEMANDS!$F19,DEMANDS!$H$2:$CL$25,MATCH($E19,DEMANDS!$F$2:$F$25,0),FALSE)/HLOOKUP(2018,DEMANDS!$H$2:$CL$25,MATCH($E19,DEMANDS!$F$2:$F$25,0),FALSE)</f>
        <v>0.96137078018953437</v>
      </c>
      <c r="W19" s="12">
        <f>HLOOKUP(REG_TRA_DEMANDS!W$3,'BY-Demands'!$J$5:$AK$14,MATCH($E19,'BY-Demands'!$I$5:$I$14,0),FALSE)*HLOOKUP(REG_TRA_DEMANDS!$F19,DEMANDS!$H$2:$CL$25,MATCH($E19,DEMANDS!$F$2:$F$25,0),FALSE)/HLOOKUP(2018,DEMANDS!$H$2:$CL$25,MATCH($E19,DEMANDS!$F$2:$F$25,0),FALSE)</f>
        <v>0.932415749736074</v>
      </c>
      <c r="X19" s="12">
        <f>HLOOKUP(REG_TRA_DEMANDS!X$3,'BY-Demands'!$J$5:$AK$14,MATCH($E19,'BY-Demands'!$I$5:$I$14,0),FALSE)*HLOOKUP(REG_TRA_DEMANDS!$F19,DEMANDS!$H$2:$CL$25,MATCH($E19,DEMANDS!$F$2:$F$25,0),FALSE)/HLOOKUP(2018,DEMANDS!$H$2:$CL$25,MATCH($E19,DEMANDS!$F$2:$F$25,0),FALSE)</f>
        <v>0.58823966562202801</v>
      </c>
      <c r="Y19" s="12">
        <f>HLOOKUP(REG_TRA_DEMANDS!Y$3,'BY-Demands'!$J$5:$AK$14,MATCH($E19,'BY-Demands'!$I$5:$I$14,0),FALSE)*HLOOKUP(REG_TRA_DEMANDS!$F19,DEMANDS!$H$2:$CL$25,MATCH($E19,DEMANDS!$F$2:$F$25,0),FALSE)/HLOOKUP(2018,DEMANDS!$H$2:$CL$25,MATCH($E19,DEMANDS!$F$2:$F$25,0),FALSE)</f>
        <v>1.3170332096303565</v>
      </c>
      <c r="Z19" s="12">
        <f>HLOOKUP(REG_TRA_DEMANDS!Z$3,'BY-Demands'!$J$5:$AK$14,MATCH($E19,'BY-Demands'!$I$5:$I$14,0),FALSE)*HLOOKUP(REG_TRA_DEMANDS!$F19,DEMANDS!$H$2:$CL$25,MATCH($E19,DEMANDS!$F$2:$F$25,0),FALSE)/HLOOKUP(2018,DEMANDS!$H$2:$CL$25,MATCH($E19,DEMANDS!$F$2:$F$25,0),FALSE)</f>
        <v>0.17261327906182664</v>
      </c>
      <c r="AA19" s="12">
        <f>HLOOKUP(REG_TRA_DEMANDS!AA$3,'BY-Demands'!$J$5:$AK$14,MATCH($E19,'BY-Demands'!$I$5:$I$14,0),FALSE)*HLOOKUP(REG_TRA_DEMANDS!$F19,DEMANDS!$H$2:$CL$25,MATCH($E19,DEMANDS!$F$2:$F$25,0),FALSE)/HLOOKUP(2018,DEMANDS!$H$2:$CL$25,MATCH($E19,DEMANDS!$F$2:$F$25,0),FALSE)</f>
        <v>0.72941378774211518</v>
      </c>
      <c r="AB19" s="12">
        <f>HLOOKUP(REG_TRA_DEMANDS!AB$3,'BY-Demands'!$J$5:$AK$14,MATCH($E19,'BY-Demands'!$I$5:$I$14,0),FALSE)*HLOOKUP(REG_TRA_DEMANDS!$F19,DEMANDS!$H$2:$CL$25,MATCH($E19,DEMANDS!$F$2:$F$25,0),FALSE)/HLOOKUP(2018,DEMANDS!$H$2:$CL$25,MATCH($E19,DEMANDS!$F$2:$F$25,0),FALSE)</f>
        <v>0.39273887171064176</v>
      </c>
      <c r="AC19" s="12">
        <f>HLOOKUP(REG_TRA_DEMANDS!AC$3,'BY-Demands'!$J$5:$AK$14,MATCH($E19,'BY-Demands'!$I$5:$I$14,0),FALSE)*HLOOKUP(REG_TRA_DEMANDS!$F19,DEMANDS!$H$2:$CL$25,MATCH($E19,DEMANDS!$F$2:$F$25,0),FALSE)/HLOOKUP(2018,DEMANDS!$H$2:$CL$25,MATCH($E19,DEMANDS!$F$2:$F$25,0),FALSE)</f>
        <v>0.32039449419408184</v>
      </c>
      <c r="AD19" s="12">
        <f>HLOOKUP(REG_TRA_DEMANDS!AD$3,'BY-Demands'!$J$5:$AK$14,MATCH($E19,'BY-Demands'!$I$5:$I$14,0),FALSE)*HLOOKUP(REG_TRA_DEMANDS!$F19,DEMANDS!$H$2:$CL$25,MATCH($E19,DEMANDS!$F$2:$F$25,0),FALSE)/HLOOKUP(2018,DEMANDS!$H$2:$CL$25,MATCH($E19,DEMANDS!$F$2:$F$25,0),FALSE)</f>
        <v>0.34813170258514758</v>
      </c>
      <c r="AE19" s="12">
        <f>HLOOKUP(REG_TRA_DEMANDS!AE$3,'BY-Demands'!$J$5:$AK$14,MATCH($E19,'BY-Demands'!$I$5:$I$14,0),FALSE)*HLOOKUP(REG_TRA_DEMANDS!$F19,DEMANDS!$H$2:$CL$25,MATCH($E19,DEMANDS!$F$2:$F$25,0),FALSE)/HLOOKUP(2018,DEMANDS!$H$2:$CL$25,MATCH($E19,DEMANDS!$F$2:$F$25,0),FALSE)</f>
        <v>0.64114085295794276</v>
      </c>
      <c r="AF19" s="12">
        <f>HLOOKUP(REG_TRA_DEMANDS!AF$3,'BY-Demands'!$J$5:$AK$14,MATCH($E19,'BY-Demands'!$I$5:$I$14,0),FALSE)*HLOOKUP(REG_TRA_DEMANDS!$F19,DEMANDS!$H$2:$CL$25,MATCH($E19,DEMANDS!$F$2:$F$25,0),FALSE)/HLOOKUP(2018,DEMANDS!$H$2:$CL$25,MATCH($E19,DEMANDS!$F$2:$F$25,0),FALSE)</f>
        <v>0.35260315962707711</v>
      </c>
    </row>
    <row r="20" spans="4:34" x14ac:dyDescent="0.25">
      <c r="D20" s="32" t="s">
        <v>8</v>
      </c>
      <c r="E20" s="32" t="str">
        <f>DEMANDS!$F$18</f>
        <v>TRAPM</v>
      </c>
      <c r="F20" s="32">
        <v>2021</v>
      </c>
      <c r="G20" s="33">
        <f>HLOOKUP(REG_TRA_DEMANDS!G$3,'BY-Demands'!$J$5:$AK$14,MATCH($E20,'BY-Demands'!$I$5:$I$14,0),FALSE)*HLOOKUP(REG_TRA_DEMANDS!$F20,DEMANDS!$H$2:$CL$25,MATCH($E20,DEMANDS!$F$2:$F$25,0),FALSE)/HLOOKUP(2018,DEMANDS!$H$2:$CL$25,MATCH($E20,DEMANDS!$F$2:$F$25,0),FALSE)</f>
        <v>0.46342451965761583</v>
      </c>
      <c r="H20" s="33">
        <f>HLOOKUP(REG_TRA_DEMANDS!H$3,'BY-Demands'!$J$5:$AK$14,MATCH($E20,'BY-Demands'!$I$5:$I$14,0),FALSE)*HLOOKUP(REG_TRA_DEMANDS!$F20,DEMANDS!$H$2:$CL$25,MATCH($E20,DEMANDS!$F$2:$F$25,0),FALSE)/HLOOKUP(2018,DEMANDS!$H$2:$CL$25,MATCH($E20,DEMANDS!$F$2:$F$25,0),FALSE)</f>
        <v>8.1155755961155194</v>
      </c>
      <c r="I20" s="33">
        <f>HLOOKUP(REG_TRA_DEMANDS!I$3,'BY-Demands'!$J$5:$AK$14,MATCH($E20,'BY-Demands'!$I$5:$I$14,0),FALSE)*HLOOKUP(REG_TRA_DEMANDS!$F20,DEMANDS!$H$2:$CL$25,MATCH($E20,DEMANDS!$F$2:$F$25,0),FALSE)/HLOOKUP(2018,DEMANDS!$H$2:$CL$25,MATCH($E20,DEMANDS!$F$2:$F$25,0),FALSE)</f>
        <v>1.6525894242319275</v>
      </c>
      <c r="J20" s="33">
        <f>HLOOKUP(REG_TRA_DEMANDS!J$3,'BY-Demands'!$J$5:$AK$14,MATCH($E20,'BY-Demands'!$I$5:$I$14,0),FALSE)*HLOOKUP(REG_TRA_DEMANDS!$F20,DEMANDS!$H$2:$CL$25,MATCH($E20,DEMANDS!$F$2:$F$25,0),FALSE)/HLOOKUP(2018,DEMANDS!$H$2:$CL$25,MATCH($E20,DEMANDS!$F$2:$F$25,0),FALSE)</f>
        <v>0.7848468237617493</v>
      </c>
      <c r="K20" s="33">
        <f>HLOOKUP(REG_TRA_DEMANDS!K$3,'BY-Demands'!$J$5:$AK$14,MATCH($E20,'BY-Demands'!$I$5:$I$14,0),FALSE)*HLOOKUP(REG_TRA_DEMANDS!$F20,DEMANDS!$H$2:$CL$25,MATCH($E20,DEMANDS!$F$2:$F$25,0),FALSE)/HLOOKUP(2018,DEMANDS!$H$2:$CL$25,MATCH($E20,DEMANDS!$F$2:$F$25,0),FALSE)</f>
        <v>0.59049140670441203</v>
      </c>
      <c r="L20" s="33">
        <f>HLOOKUP(REG_TRA_DEMANDS!L$3,'BY-Demands'!$J$5:$AK$14,MATCH($E20,'BY-Demands'!$I$5:$I$14,0),FALSE)*HLOOKUP(REG_TRA_DEMANDS!$F20,DEMANDS!$H$2:$CL$25,MATCH($E20,DEMANDS!$F$2:$F$25,0),FALSE)/HLOOKUP(2018,DEMANDS!$H$2:$CL$25,MATCH($E20,DEMANDS!$F$2:$F$25,0),FALSE)</f>
        <v>0.3042181315799129</v>
      </c>
      <c r="M20" s="33">
        <f>HLOOKUP(REG_TRA_DEMANDS!M$3,'BY-Demands'!$J$5:$AK$14,MATCH($E20,'BY-Demands'!$I$5:$I$14,0),FALSE)*HLOOKUP(REG_TRA_DEMANDS!$F20,DEMANDS!$H$2:$CL$25,MATCH($E20,DEMANDS!$F$2:$F$25,0),FALSE)/HLOOKUP(2018,DEMANDS!$H$2:$CL$25,MATCH($E20,DEMANDS!$F$2:$F$25,0),FALSE)</f>
        <v>0.81942741912586947</v>
      </c>
      <c r="N20" s="33">
        <f>HLOOKUP(REG_TRA_DEMANDS!N$3,'BY-Demands'!$J$5:$AK$14,MATCH($E20,'BY-Demands'!$I$5:$I$14,0),FALSE)*HLOOKUP(REG_TRA_DEMANDS!$F20,DEMANDS!$H$2:$CL$25,MATCH($E20,DEMANDS!$F$2:$F$25,0),FALSE)/HLOOKUP(2018,DEMANDS!$H$2:$CL$25,MATCH($E20,DEMANDS!$F$2:$F$25,0),FALSE)</f>
        <v>1.4226196661202095</v>
      </c>
      <c r="O20" s="33">
        <f>HLOOKUP(REG_TRA_DEMANDS!O$3,'BY-Demands'!$J$5:$AK$14,MATCH($E20,'BY-Demands'!$I$5:$I$14,0),FALSE)*HLOOKUP(REG_TRA_DEMANDS!$F20,DEMANDS!$H$2:$CL$25,MATCH($E20,DEMANDS!$F$2:$F$25,0),FALSE)/HLOOKUP(2018,DEMANDS!$H$2:$CL$25,MATCH($E20,DEMANDS!$F$2:$F$25,0),FALSE)</f>
        <v>0.60289301217975388</v>
      </c>
      <c r="P20" s="33">
        <f>HLOOKUP(REG_TRA_DEMANDS!P$3,'BY-Demands'!$J$5:$AK$14,MATCH($E20,'BY-Demands'!$I$5:$I$14,0),FALSE)*HLOOKUP(REG_TRA_DEMANDS!$F20,DEMANDS!$H$2:$CL$25,MATCH($E20,DEMANDS!$F$2:$F$25,0),FALSE)/HLOOKUP(2018,DEMANDS!$H$2:$CL$25,MATCH($E20,DEMANDS!$F$2:$F$25,0),FALSE)</f>
        <v>0.68057420745305641</v>
      </c>
      <c r="Q20" s="33">
        <f>HLOOKUP(REG_TRA_DEMANDS!Q$3,'BY-Demands'!$J$5:$AK$14,MATCH($E20,'BY-Demands'!$I$5:$I$14,0),FALSE)*HLOOKUP(REG_TRA_DEMANDS!$F20,DEMANDS!$H$2:$CL$25,MATCH($E20,DEMANDS!$F$2:$F$25,0),FALSE)/HLOOKUP(2018,DEMANDS!$H$2:$CL$25,MATCH($E20,DEMANDS!$F$2:$F$25,0),FALSE)</f>
        <v>1.2070161615941664</v>
      </c>
      <c r="R20" s="33">
        <f>HLOOKUP(REG_TRA_DEMANDS!R$3,'BY-Demands'!$J$5:$AK$14,MATCH($E20,'BY-Demands'!$I$5:$I$14,0),FALSE)*HLOOKUP(REG_TRA_DEMANDS!$F20,DEMANDS!$H$2:$CL$25,MATCH($E20,DEMANDS!$F$2:$F$25,0),FALSE)/HLOOKUP(2018,DEMANDS!$H$2:$CL$25,MATCH($E20,DEMANDS!$F$2:$F$25,0),FALSE)</f>
        <v>1.0242599623466919</v>
      </c>
      <c r="S20" s="33">
        <f>HLOOKUP(REG_TRA_DEMANDS!S$3,'BY-Demands'!$J$5:$AK$14,MATCH($E20,'BY-Demands'!$I$5:$I$14,0),FALSE)*HLOOKUP(REG_TRA_DEMANDS!$F20,DEMANDS!$H$2:$CL$25,MATCH($E20,DEMANDS!$F$2:$F$25,0),FALSE)/HLOOKUP(2018,DEMANDS!$H$2:$CL$25,MATCH($E20,DEMANDS!$F$2:$F$25,0),FALSE)</f>
        <v>0.9289528309484778</v>
      </c>
      <c r="T20" s="33">
        <f>HLOOKUP(REG_TRA_DEMANDS!T$3,'BY-Demands'!$J$5:$AK$14,MATCH($E20,'BY-Demands'!$I$5:$I$14,0),FALSE)*HLOOKUP(REG_TRA_DEMANDS!$F20,DEMANDS!$H$2:$CL$25,MATCH($E20,DEMANDS!$F$2:$F$25,0),FALSE)/HLOOKUP(2018,DEMANDS!$H$2:$CL$25,MATCH($E20,DEMANDS!$F$2:$F$25,0),FALSE)</f>
        <v>3.7541899081155736</v>
      </c>
      <c r="U20" s="33">
        <f>HLOOKUP(REG_TRA_DEMANDS!U$3,'BY-Demands'!$J$5:$AK$14,MATCH($E20,'BY-Demands'!$I$5:$I$14,0),FALSE)*HLOOKUP(REG_TRA_DEMANDS!$F20,DEMANDS!$H$2:$CL$25,MATCH($E20,DEMANDS!$F$2:$F$25,0),FALSE)/HLOOKUP(2018,DEMANDS!$H$2:$CL$25,MATCH($E20,DEMANDS!$F$2:$F$25,0),FALSE)</f>
        <v>1.2287453474819043</v>
      </c>
      <c r="V20" s="33">
        <f>HLOOKUP(REG_TRA_DEMANDS!V$3,'BY-Demands'!$J$5:$AK$14,MATCH($E20,'BY-Demands'!$I$5:$I$14,0),FALSE)*HLOOKUP(REG_TRA_DEMANDS!$F20,DEMANDS!$H$2:$CL$25,MATCH($E20,DEMANDS!$F$2:$F$25,0),FALSE)/HLOOKUP(2018,DEMANDS!$H$2:$CL$25,MATCH($E20,DEMANDS!$F$2:$F$25,0),FALSE)</f>
        <v>1.3838834420094299</v>
      </c>
      <c r="W20" s="33">
        <f>HLOOKUP(REG_TRA_DEMANDS!W$3,'BY-Demands'!$J$5:$AK$14,MATCH($E20,'BY-Demands'!$I$5:$I$14,0),FALSE)*HLOOKUP(REG_TRA_DEMANDS!$F20,DEMANDS!$H$2:$CL$25,MATCH($E20,DEMANDS!$F$2:$F$25,0),FALSE)/HLOOKUP(2018,DEMANDS!$H$2:$CL$25,MATCH($E20,DEMANDS!$F$2:$F$25,0),FALSE)</f>
        <v>1.3422029707145537</v>
      </c>
      <c r="X20" s="33">
        <f>HLOOKUP(REG_TRA_DEMANDS!X$3,'BY-Demands'!$J$5:$AK$14,MATCH($E20,'BY-Demands'!$I$5:$I$14,0),FALSE)*HLOOKUP(REG_TRA_DEMANDS!$F20,DEMANDS!$H$2:$CL$25,MATCH($E20,DEMANDS!$F$2:$F$25,0),FALSE)/HLOOKUP(2018,DEMANDS!$H$2:$CL$25,MATCH($E20,DEMANDS!$F$2:$F$25,0),FALSE)</f>
        <v>0.84676500468112548</v>
      </c>
      <c r="Y20" s="33">
        <f>HLOOKUP(REG_TRA_DEMANDS!Y$3,'BY-Demands'!$J$5:$AK$14,MATCH($E20,'BY-Demands'!$I$5:$I$14,0),FALSE)*HLOOKUP(REG_TRA_DEMANDS!$F20,DEMANDS!$H$2:$CL$25,MATCH($E20,DEMANDS!$F$2:$F$25,0),FALSE)/HLOOKUP(2018,DEMANDS!$H$2:$CL$25,MATCH($E20,DEMANDS!$F$2:$F$25,0),FALSE)</f>
        <v>1.8958558850984162</v>
      </c>
      <c r="Z20" s="33">
        <f>HLOOKUP(REG_TRA_DEMANDS!Z$3,'BY-Demands'!$J$5:$AK$14,MATCH($E20,'BY-Demands'!$I$5:$I$14,0),FALSE)*HLOOKUP(REG_TRA_DEMANDS!$F20,DEMANDS!$H$2:$CL$25,MATCH($E20,DEMANDS!$F$2:$F$25,0),FALSE)/HLOOKUP(2018,DEMANDS!$H$2:$CL$25,MATCH($E20,DEMANDS!$F$2:$F$25,0),FALSE)</f>
        <v>0.248475056333125</v>
      </c>
      <c r="AA20" s="33">
        <f>HLOOKUP(REG_TRA_DEMANDS!AA$3,'BY-Demands'!$J$5:$AK$14,MATCH($E20,'BY-Demands'!$I$5:$I$14,0),FALSE)*HLOOKUP(REG_TRA_DEMANDS!$F20,DEMANDS!$H$2:$CL$25,MATCH($E20,DEMANDS!$F$2:$F$25,0),FALSE)/HLOOKUP(2018,DEMANDS!$H$2:$CL$25,MATCH($E20,DEMANDS!$F$2:$F$25,0),FALSE)</f>
        <v>1.0499837149519835</v>
      </c>
      <c r="AB20" s="33">
        <f>HLOOKUP(REG_TRA_DEMANDS!AB$3,'BY-Demands'!$J$5:$AK$14,MATCH($E20,'BY-Demands'!$I$5:$I$14,0),FALSE)*HLOOKUP(REG_TRA_DEMANDS!$F20,DEMANDS!$H$2:$CL$25,MATCH($E20,DEMANDS!$F$2:$F$25,0),FALSE)/HLOOKUP(2018,DEMANDS!$H$2:$CL$25,MATCH($E20,DEMANDS!$F$2:$F$25,0),FALSE)</f>
        <v>0.56534360393881622</v>
      </c>
      <c r="AC20" s="33">
        <f>HLOOKUP(REG_TRA_DEMANDS!AC$3,'BY-Demands'!$J$5:$AK$14,MATCH($E20,'BY-Demands'!$I$5:$I$14,0),FALSE)*HLOOKUP(REG_TRA_DEMANDS!$F20,DEMANDS!$H$2:$CL$25,MATCH($E20,DEMANDS!$F$2:$F$25,0),FALSE)/HLOOKUP(2018,DEMANDS!$H$2:$CL$25,MATCH($E20,DEMANDS!$F$2:$F$25,0),FALSE)</f>
        <v>0.46120460967074761</v>
      </c>
      <c r="AD20" s="33">
        <f>HLOOKUP(REG_TRA_DEMANDS!AD$3,'BY-Demands'!$J$5:$AK$14,MATCH($E20,'BY-Demands'!$I$5:$I$14,0),FALSE)*HLOOKUP(REG_TRA_DEMANDS!$F20,DEMANDS!$H$2:$CL$25,MATCH($E20,DEMANDS!$F$2:$F$25,0),FALSE)/HLOOKUP(2018,DEMANDS!$H$2:$CL$25,MATCH($E20,DEMANDS!$F$2:$F$25,0),FALSE)</f>
        <v>0.50113203851603993</v>
      </c>
      <c r="AE20" s="33">
        <f>HLOOKUP(REG_TRA_DEMANDS!AE$3,'BY-Demands'!$J$5:$AK$14,MATCH($E20,'BY-Demands'!$I$5:$I$14,0),FALSE)*HLOOKUP(REG_TRA_DEMANDS!$F20,DEMANDS!$H$2:$CL$25,MATCH($E20,DEMANDS!$F$2:$F$25,0),FALSE)/HLOOKUP(2018,DEMANDS!$H$2:$CL$25,MATCH($E20,DEMANDS!$F$2:$F$25,0),FALSE)</f>
        <v>0.92291572480430029</v>
      </c>
      <c r="AF20" s="33">
        <f>HLOOKUP(REG_TRA_DEMANDS!AF$3,'BY-Demands'!$J$5:$AK$14,MATCH($E20,'BY-Demands'!$I$5:$I$14,0),FALSE)*HLOOKUP(REG_TRA_DEMANDS!$F20,DEMANDS!$H$2:$CL$25,MATCH($E20,DEMANDS!$F$2:$F$25,0),FALSE)/HLOOKUP(2018,DEMANDS!$H$2:$CL$25,MATCH($E20,DEMANDS!$F$2:$F$25,0),FALSE)</f>
        <v>0.50756865536512175</v>
      </c>
    </row>
    <row r="21" spans="4:34" x14ac:dyDescent="0.25">
      <c r="D21" s="32" t="s">
        <v>8</v>
      </c>
      <c r="E21" s="32" t="str">
        <f>DEMANDS!$F$18</f>
        <v>TRAPM</v>
      </c>
      <c r="F21" s="32">
        <v>2022</v>
      </c>
      <c r="G21" s="33">
        <f>HLOOKUP(REG_TRA_DEMANDS!G$3,'BY-Demands'!$J$5:$AK$14,MATCH($E21,'BY-Demands'!$I$5:$I$14,0),FALSE)*HLOOKUP(REG_TRA_DEMANDS!$F21,DEMANDS!$H$2:$CL$25,MATCH($E21,DEMANDS!$F$2:$F$25,0),FALSE)/HLOOKUP(2018,DEMANDS!$H$2:$CL$25,MATCH($E21,DEMANDS!$F$2:$F$25,0),FALSE)</f>
        <v>0.46985114031488934</v>
      </c>
      <c r="H21" s="33">
        <f>HLOOKUP(REG_TRA_DEMANDS!H$3,'BY-Demands'!$J$5:$AK$14,MATCH($E21,'BY-Demands'!$I$5:$I$14,0),FALSE)*HLOOKUP(REG_TRA_DEMANDS!$F21,DEMANDS!$H$2:$CL$25,MATCH($E21,DEMANDS!$F$2:$F$25,0),FALSE)/HLOOKUP(2018,DEMANDS!$H$2:$CL$25,MATCH($E21,DEMANDS!$F$2:$F$25,0),FALSE)</f>
        <v>8.2281197614743018</v>
      </c>
      <c r="I21" s="33">
        <f>HLOOKUP(REG_TRA_DEMANDS!I$3,'BY-Demands'!$J$5:$AK$14,MATCH($E21,'BY-Demands'!$I$5:$I$14,0),FALSE)*HLOOKUP(REG_TRA_DEMANDS!$F21,DEMANDS!$H$2:$CL$25,MATCH($E21,DEMANDS!$F$2:$F$25,0),FALSE)/HLOOKUP(2018,DEMANDS!$H$2:$CL$25,MATCH($E21,DEMANDS!$F$2:$F$25,0),FALSE)</f>
        <v>1.6755069973884091</v>
      </c>
      <c r="J21" s="33">
        <f>HLOOKUP(REG_TRA_DEMANDS!J$3,'BY-Demands'!$J$5:$AK$14,MATCH($E21,'BY-Demands'!$I$5:$I$14,0),FALSE)*HLOOKUP(REG_TRA_DEMANDS!$F21,DEMANDS!$H$2:$CL$25,MATCH($E21,DEMANDS!$F$2:$F$25,0),FALSE)/HLOOKUP(2018,DEMANDS!$H$2:$CL$25,MATCH($E21,DEMANDS!$F$2:$F$25,0),FALSE)</f>
        <v>0.79573082449202848</v>
      </c>
      <c r="K21" s="33">
        <f>HLOOKUP(REG_TRA_DEMANDS!K$3,'BY-Demands'!$J$5:$AK$14,MATCH($E21,'BY-Demands'!$I$5:$I$14,0),FALSE)*HLOOKUP(REG_TRA_DEMANDS!$F21,DEMANDS!$H$2:$CL$25,MATCH($E21,DEMANDS!$F$2:$F$25,0),FALSE)/HLOOKUP(2018,DEMANDS!$H$2:$CL$25,MATCH($E21,DEMANDS!$F$2:$F$25,0),FALSE)</f>
        <v>0.59868014966318506</v>
      </c>
      <c r="L21" s="33">
        <f>HLOOKUP(REG_TRA_DEMANDS!L$3,'BY-Demands'!$J$5:$AK$14,MATCH($E21,'BY-Demands'!$I$5:$I$14,0),FALSE)*HLOOKUP(REG_TRA_DEMANDS!$F21,DEMANDS!$H$2:$CL$25,MATCH($E21,DEMANDS!$F$2:$F$25,0),FALSE)/HLOOKUP(2018,DEMANDS!$H$2:$CL$25,MATCH($E21,DEMANDS!$F$2:$F$25,0),FALSE)</f>
        <v>0.30843692977853454</v>
      </c>
      <c r="M21" s="33">
        <f>HLOOKUP(REG_TRA_DEMANDS!M$3,'BY-Demands'!$J$5:$AK$14,MATCH($E21,'BY-Demands'!$I$5:$I$14,0),FALSE)*HLOOKUP(REG_TRA_DEMANDS!$F21,DEMANDS!$H$2:$CL$25,MATCH($E21,DEMANDS!$F$2:$F$25,0),FALSE)/HLOOKUP(2018,DEMANDS!$H$2:$CL$25,MATCH($E21,DEMANDS!$F$2:$F$25,0),FALSE)</f>
        <v>0.83079097231632504</v>
      </c>
      <c r="N21" s="33">
        <f>HLOOKUP(REG_TRA_DEMANDS!N$3,'BY-Demands'!$J$5:$AK$14,MATCH($E21,'BY-Demands'!$I$5:$I$14,0),FALSE)*HLOOKUP(REG_TRA_DEMANDS!$F21,DEMANDS!$H$2:$CL$25,MATCH($E21,DEMANDS!$F$2:$F$25,0),FALSE)/HLOOKUP(2018,DEMANDS!$H$2:$CL$25,MATCH($E21,DEMANDS!$F$2:$F$25,0),FALSE)</f>
        <v>1.4423480933956727</v>
      </c>
      <c r="O21" s="33">
        <f>HLOOKUP(REG_TRA_DEMANDS!O$3,'BY-Demands'!$J$5:$AK$14,MATCH($E21,'BY-Demands'!$I$5:$I$14,0),FALSE)*HLOOKUP(REG_TRA_DEMANDS!$F21,DEMANDS!$H$2:$CL$25,MATCH($E21,DEMANDS!$F$2:$F$25,0),FALSE)/HLOOKUP(2018,DEMANDS!$H$2:$CL$25,MATCH($E21,DEMANDS!$F$2:$F$25,0),FALSE)</f>
        <v>0.61125373657358362</v>
      </c>
      <c r="P21" s="33">
        <f>HLOOKUP(REG_TRA_DEMANDS!P$3,'BY-Demands'!$J$5:$AK$14,MATCH($E21,'BY-Demands'!$I$5:$I$14,0),FALSE)*HLOOKUP(REG_TRA_DEMANDS!$F21,DEMANDS!$H$2:$CL$25,MATCH($E21,DEMANDS!$F$2:$F$25,0),FALSE)/HLOOKUP(2018,DEMANDS!$H$2:$CL$25,MATCH($E21,DEMANDS!$F$2:$F$25,0),FALSE)</f>
        <v>0.69001218942184994</v>
      </c>
      <c r="Q21" s="33">
        <f>HLOOKUP(REG_TRA_DEMANDS!Q$3,'BY-Demands'!$J$5:$AK$14,MATCH($E21,'BY-Demands'!$I$5:$I$14,0),FALSE)*HLOOKUP(REG_TRA_DEMANDS!$F21,DEMANDS!$H$2:$CL$25,MATCH($E21,DEMANDS!$F$2:$F$25,0),FALSE)/HLOOKUP(2018,DEMANDS!$H$2:$CL$25,MATCH($E21,DEMANDS!$F$2:$F$25,0),FALSE)</f>
        <v>1.2237546695252854</v>
      </c>
      <c r="R21" s="33">
        <f>HLOOKUP(REG_TRA_DEMANDS!R$3,'BY-Demands'!$J$5:$AK$14,MATCH($E21,'BY-Demands'!$I$5:$I$14,0),FALSE)*HLOOKUP(REG_TRA_DEMANDS!$F21,DEMANDS!$H$2:$CL$25,MATCH($E21,DEMANDS!$F$2:$F$25,0),FALSE)/HLOOKUP(2018,DEMANDS!$H$2:$CL$25,MATCH($E21,DEMANDS!$F$2:$F$25,0),FALSE)</f>
        <v>1.0384640666899378</v>
      </c>
      <c r="S21" s="33">
        <f>HLOOKUP(REG_TRA_DEMANDS!S$3,'BY-Demands'!$J$5:$AK$14,MATCH($E21,'BY-Demands'!$I$5:$I$14,0),FALSE)*HLOOKUP(REG_TRA_DEMANDS!$F21,DEMANDS!$H$2:$CL$25,MATCH($E21,DEMANDS!$F$2:$F$25,0),FALSE)/HLOOKUP(2018,DEMANDS!$H$2:$CL$25,MATCH($E21,DEMANDS!$F$2:$F$25,0),FALSE)</f>
        <v>0.94183524696180598</v>
      </c>
      <c r="T21" s="33">
        <f>HLOOKUP(REG_TRA_DEMANDS!T$3,'BY-Demands'!$J$5:$AK$14,MATCH($E21,'BY-Demands'!$I$5:$I$14,0),FALSE)*HLOOKUP(REG_TRA_DEMANDS!$F21,DEMANDS!$H$2:$CL$25,MATCH($E21,DEMANDS!$F$2:$F$25,0),FALSE)/HLOOKUP(2018,DEMANDS!$H$2:$CL$25,MATCH($E21,DEMANDS!$F$2:$F$25,0),FALSE)</f>
        <v>3.8062517939058389</v>
      </c>
      <c r="U21" s="33">
        <f>HLOOKUP(REG_TRA_DEMANDS!U$3,'BY-Demands'!$J$5:$AK$14,MATCH($E21,'BY-Demands'!$I$5:$I$14,0),FALSE)*HLOOKUP(REG_TRA_DEMANDS!$F21,DEMANDS!$H$2:$CL$25,MATCH($E21,DEMANDS!$F$2:$F$25,0),FALSE)/HLOOKUP(2018,DEMANDS!$H$2:$CL$25,MATCH($E21,DEMANDS!$F$2:$F$25,0),FALSE)</f>
        <v>1.2457851887024125</v>
      </c>
      <c r="V21" s="33">
        <f>HLOOKUP(REG_TRA_DEMANDS!V$3,'BY-Demands'!$J$5:$AK$14,MATCH($E21,'BY-Demands'!$I$5:$I$14,0),FALSE)*HLOOKUP(REG_TRA_DEMANDS!$F21,DEMANDS!$H$2:$CL$25,MATCH($E21,DEMANDS!$F$2:$F$25,0),FALSE)/HLOOKUP(2018,DEMANDS!$H$2:$CL$25,MATCH($E21,DEMANDS!$F$2:$F$25,0),FALSE)</f>
        <v>1.4030746879155536</v>
      </c>
      <c r="W21" s="33">
        <f>HLOOKUP(REG_TRA_DEMANDS!W$3,'BY-Demands'!$J$5:$AK$14,MATCH($E21,'BY-Demands'!$I$5:$I$14,0),FALSE)*HLOOKUP(REG_TRA_DEMANDS!$F21,DEMANDS!$H$2:$CL$25,MATCH($E21,DEMANDS!$F$2:$F$25,0),FALSE)/HLOOKUP(2018,DEMANDS!$H$2:$CL$25,MATCH($E21,DEMANDS!$F$2:$F$25,0),FALSE)</f>
        <v>1.3608162053880686</v>
      </c>
      <c r="X21" s="33">
        <f>HLOOKUP(REG_TRA_DEMANDS!X$3,'BY-Demands'!$J$5:$AK$14,MATCH($E21,'BY-Demands'!$I$5:$I$14,0),FALSE)*HLOOKUP(REG_TRA_DEMANDS!$F21,DEMANDS!$H$2:$CL$25,MATCH($E21,DEMANDS!$F$2:$F$25,0),FALSE)/HLOOKUP(2018,DEMANDS!$H$2:$CL$25,MATCH($E21,DEMANDS!$F$2:$F$25,0),FALSE)</f>
        <v>0.85850766662521183</v>
      </c>
      <c r="Y21" s="33">
        <f>HLOOKUP(REG_TRA_DEMANDS!Y$3,'BY-Demands'!$J$5:$AK$14,MATCH($E21,'BY-Demands'!$I$5:$I$14,0),FALSE)*HLOOKUP(REG_TRA_DEMANDS!$F21,DEMANDS!$H$2:$CL$25,MATCH($E21,DEMANDS!$F$2:$F$25,0),FALSE)/HLOOKUP(2018,DEMANDS!$H$2:$CL$25,MATCH($E21,DEMANDS!$F$2:$F$25,0),FALSE)</f>
        <v>1.9221469984891983</v>
      </c>
      <c r="Z21" s="33">
        <f>HLOOKUP(REG_TRA_DEMANDS!Z$3,'BY-Demands'!$J$5:$AK$14,MATCH($E21,'BY-Demands'!$I$5:$I$14,0),FALSE)*HLOOKUP(REG_TRA_DEMANDS!$F21,DEMANDS!$H$2:$CL$25,MATCH($E21,DEMANDS!$F$2:$F$25,0),FALSE)/HLOOKUP(2018,DEMANDS!$H$2:$CL$25,MATCH($E21,DEMANDS!$F$2:$F$25,0),FALSE)</f>
        <v>0.25192082767691892</v>
      </c>
      <c r="AA21" s="33">
        <f>HLOOKUP(REG_TRA_DEMANDS!AA$3,'BY-Demands'!$J$5:$AK$14,MATCH($E21,'BY-Demands'!$I$5:$I$14,0),FALSE)*HLOOKUP(REG_TRA_DEMANDS!$F21,DEMANDS!$H$2:$CL$25,MATCH($E21,DEMANDS!$F$2:$F$25,0),FALSE)/HLOOKUP(2018,DEMANDS!$H$2:$CL$25,MATCH($E21,DEMANDS!$F$2:$F$25,0),FALSE)</f>
        <v>1.0645445479378959</v>
      </c>
      <c r="AB21" s="33">
        <f>HLOOKUP(REG_TRA_DEMANDS!AB$3,'BY-Demands'!$J$5:$AK$14,MATCH($E21,'BY-Demands'!$I$5:$I$14,0),FALSE)*HLOOKUP(REG_TRA_DEMANDS!$F21,DEMANDS!$H$2:$CL$25,MATCH($E21,DEMANDS!$F$2:$F$25,0),FALSE)/HLOOKUP(2018,DEMANDS!$H$2:$CL$25,MATCH($E21,DEMANDS!$F$2:$F$25,0),FALSE)</f>
        <v>0.57318360534015544</v>
      </c>
      <c r="AC21" s="33">
        <f>HLOOKUP(REG_TRA_DEMANDS!AC$3,'BY-Demands'!$J$5:$AK$14,MATCH($E21,'BY-Demands'!$I$5:$I$14,0),FALSE)*HLOOKUP(REG_TRA_DEMANDS!$F21,DEMANDS!$H$2:$CL$25,MATCH($E21,DEMANDS!$F$2:$F$25,0),FALSE)/HLOOKUP(2018,DEMANDS!$H$2:$CL$25,MATCH($E21,DEMANDS!$F$2:$F$25,0),FALSE)</f>
        <v>0.46760044533764245</v>
      </c>
      <c r="AD21" s="33">
        <f>HLOOKUP(REG_TRA_DEMANDS!AD$3,'BY-Demands'!$J$5:$AK$14,MATCH($E21,'BY-Demands'!$I$5:$I$14,0),FALSE)*HLOOKUP(REG_TRA_DEMANDS!$F21,DEMANDS!$H$2:$CL$25,MATCH($E21,DEMANDS!$F$2:$F$25,0),FALSE)/HLOOKUP(2018,DEMANDS!$H$2:$CL$25,MATCH($E21,DEMANDS!$F$2:$F$25,0),FALSE)</f>
        <v>0.50808157479247218</v>
      </c>
      <c r="AE21" s="33">
        <f>HLOOKUP(REG_TRA_DEMANDS!AE$3,'BY-Demands'!$J$5:$AK$14,MATCH($E21,'BY-Demands'!$I$5:$I$14,0),FALSE)*HLOOKUP(REG_TRA_DEMANDS!$F21,DEMANDS!$H$2:$CL$25,MATCH($E21,DEMANDS!$F$2:$F$25,0),FALSE)/HLOOKUP(2018,DEMANDS!$H$2:$CL$25,MATCH($E21,DEMANDS!$F$2:$F$25,0),FALSE)</f>
        <v>0.93571442019126849</v>
      </c>
      <c r="AF21" s="33">
        <f>HLOOKUP(REG_TRA_DEMANDS!AF$3,'BY-Demands'!$J$5:$AK$14,MATCH($E21,'BY-Demands'!$I$5:$I$14,0),FALSE)*HLOOKUP(REG_TRA_DEMANDS!$F21,DEMANDS!$H$2:$CL$25,MATCH($E21,DEMANDS!$F$2:$F$25,0),FALSE)/HLOOKUP(2018,DEMANDS!$H$2:$CL$25,MATCH($E21,DEMANDS!$F$2:$F$25,0),FALSE)</f>
        <v>0.5146074525525558</v>
      </c>
    </row>
    <row r="22" spans="4:34" x14ac:dyDescent="0.25">
      <c r="D22" s="32" t="s">
        <v>8</v>
      </c>
      <c r="E22" s="32" t="str">
        <f>DEMANDS!$F$18</f>
        <v>TRAPM</v>
      </c>
      <c r="F22" s="32">
        <v>2023</v>
      </c>
      <c r="G22" s="33">
        <f>HLOOKUP(REG_TRA_DEMANDS!G$3,'BY-Demands'!$J$5:$AK$14,MATCH($E22,'BY-Demands'!$I$5:$I$14,0),FALSE)*HLOOKUP(REG_TRA_DEMANDS!$F22,DEMANDS!$H$2:$CL$25,MATCH($E22,DEMANDS!$F$2:$F$25,0),FALSE)/HLOOKUP(2018,DEMANDS!$H$2:$CL$25,MATCH($E22,DEMANDS!$F$2:$F$25,0),FALSE)</f>
        <v>0.47623343526250372</v>
      </c>
      <c r="H22" s="33">
        <f>HLOOKUP(REG_TRA_DEMANDS!H$3,'BY-Demands'!$J$5:$AK$14,MATCH($E22,'BY-Demands'!$I$5:$I$14,0),FALSE)*HLOOKUP(REG_TRA_DEMANDS!$F22,DEMANDS!$H$2:$CL$25,MATCH($E22,DEMANDS!$F$2:$F$25,0),FALSE)/HLOOKUP(2018,DEMANDS!$H$2:$CL$25,MATCH($E22,DEMANDS!$F$2:$F$25,0),FALSE)</f>
        <v>8.3398876868364251</v>
      </c>
      <c r="I22" s="33">
        <f>HLOOKUP(REG_TRA_DEMANDS!I$3,'BY-Demands'!$J$5:$AK$14,MATCH($E22,'BY-Demands'!$I$5:$I$14,0),FALSE)*HLOOKUP(REG_TRA_DEMANDS!$F22,DEMANDS!$H$2:$CL$25,MATCH($E22,DEMANDS!$F$2:$F$25,0),FALSE)/HLOOKUP(2018,DEMANDS!$H$2:$CL$25,MATCH($E22,DEMANDS!$F$2:$F$25,0),FALSE)</f>
        <v>1.6982665033820685</v>
      </c>
      <c r="J22" s="33">
        <f>HLOOKUP(REG_TRA_DEMANDS!J$3,'BY-Demands'!$J$5:$AK$14,MATCH($E22,'BY-Demands'!$I$5:$I$14,0),FALSE)*HLOOKUP(REG_TRA_DEMANDS!$F22,DEMANDS!$H$2:$CL$25,MATCH($E22,DEMANDS!$F$2:$F$25,0),FALSE)/HLOOKUP(2018,DEMANDS!$H$2:$CL$25,MATCH($E22,DEMANDS!$F$2:$F$25,0),FALSE)</f>
        <v>0.80653975605578476</v>
      </c>
      <c r="K22" s="33">
        <f>HLOOKUP(REG_TRA_DEMANDS!K$3,'BY-Demands'!$J$5:$AK$14,MATCH($E22,'BY-Demands'!$I$5:$I$14,0),FALSE)*HLOOKUP(REG_TRA_DEMANDS!$F22,DEMANDS!$H$2:$CL$25,MATCH($E22,DEMANDS!$F$2:$F$25,0),FALSE)/HLOOKUP(2018,DEMANDS!$H$2:$CL$25,MATCH($E22,DEMANDS!$F$2:$F$25,0),FALSE)</f>
        <v>0.60681241319642154</v>
      </c>
      <c r="L22" s="33">
        <f>HLOOKUP(REG_TRA_DEMANDS!L$3,'BY-Demands'!$J$5:$AK$14,MATCH($E22,'BY-Demands'!$I$5:$I$14,0),FALSE)*HLOOKUP(REG_TRA_DEMANDS!$F22,DEMANDS!$H$2:$CL$25,MATCH($E22,DEMANDS!$F$2:$F$25,0),FALSE)/HLOOKUP(2018,DEMANDS!$H$2:$CL$25,MATCH($E22,DEMANDS!$F$2:$F$25,0),FALSE)</f>
        <v>0.31262663006800057</v>
      </c>
      <c r="M22" s="33">
        <f>HLOOKUP(REG_TRA_DEMANDS!M$3,'BY-Demands'!$J$5:$AK$14,MATCH($E22,'BY-Demands'!$I$5:$I$14,0),FALSE)*HLOOKUP(REG_TRA_DEMANDS!$F22,DEMANDS!$H$2:$CL$25,MATCH($E22,DEMANDS!$F$2:$F$25,0),FALSE)/HLOOKUP(2018,DEMANDS!$H$2:$CL$25,MATCH($E22,DEMANDS!$F$2:$F$25,0),FALSE)</f>
        <v>0.84207614876941284</v>
      </c>
      <c r="N22" s="33">
        <f>HLOOKUP(REG_TRA_DEMANDS!N$3,'BY-Demands'!$J$5:$AK$14,MATCH($E22,'BY-Demands'!$I$5:$I$14,0),FALSE)*HLOOKUP(REG_TRA_DEMANDS!$F22,DEMANDS!$H$2:$CL$25,MATCH($E22,DEMANDS!$F$2:$F$25,0),FALSE)/HLOOKUP(2018,DEMANDS!$H$2:$CL$25,MATCH($E22,DEMANDS!$F$2:$F$25,0),FALSE)</f>
        <v>1.461940449696034</v>
      </c>
      <c r="O22" s="33">
        <f>HLOOKUP(REG_TRA_DEMANDS!O$3,'BY-Demands'!$J$5:$AK$14,MATCH($E22,'BY-Demands'!$I$5:$I$14,0),FALSE)*HLOOKUP(REG_TRA_DEMANDS!$F22,DEMANDS!$H$2:$CL$25,MATCH($E22,DEMANDS!$F$2:$F$25,0),FALSE)/HLOOKUP(2018,DEMANDS!$H$2:$CL$25,MATCH($E22,DEMANDS!$F$2:$F$25,0),FALSE)</f>
        <v>0.61955679535094332</v>
      </c>
      <c r="P22" s="33">
        <f>HLOOKUP(REG_TRA_DEMANDS!P$3,'BY-Demands'!$J$5:$AK$14,MATCH($E22,'BY-Demands'!$I$5:$I$14,0),FALSE)*HLOOKUP(REG_TRA_DEMANDS!$F22,DEMANDS!$H$2:$CL$25,MATCH($E22,DEMANDS!$F$2:$F$25,0),FALSE)/HLOOKUP(2018,DEMANDS!$H$2:$CL$25,MATCH($E22,DEMANDS!$F$2:$F$25,0),FALSE)</f>
        <v>0.69938507570959629</v>
      </c>
      <c r="Q22" s="33">
        <f>HLOOKUP(REG_TRA_DEMANDS!Q$3,'BY-Demands'!$J$5:$AK$14,MATCH($E22,'BY-Demands'!$I$5:$I$14,0),FALSE)*HLOOKUP(REG_TRA_DEMANDS!$F22,DEMANDS!$H$2:$CL$25,MATCH($E22,DEMANDS!$F$2:$F$25,0),FALSE)/HLOOKUP(2018,DEMANDS!$H$2:$CL$25,MATCH($E22,DEMANDS!$F$2:$F$25,0),FALSE)</f>
        <v>1.2403777285630826</v>
      </c>
      <c r="R22" s="33">
        <f>HLOOKUP(REG_TRA_DEMANDS!R$3,'BY-Demands'!$J$5:$AK$14,MATCH($E22,'BY-Demands'!$I$5:$I$14,0),FALSE)*HLOOKUP(REG_TRA_DEMANDS!$F22,DEMANDS!$H$2:$CL$25,MATCH($E22,DEMANDS!$F$2:$F$25,0),FALSE)/HLOOKUP(2018,DEMANDS!$H$2:$CL$25,MATCH($E22,DEMANDS!$F$2:$F$25,0),FALSE)</f>
        <v>1.0525702024368309</v>
      </c>
      <c r="S22" s="33">
        <f>HLOOKUP(REG_TRA_DEMANDS!S$3,'BY-Demands'!$J$5:$AK$14,MATCH($E22,'BY-Demands'!$I$5:$I$14,0),FALSE)*HLOOKUP(REG_TRA_DEMANDS!$F22,DEMANDS!$H$2:$CL$25,MATCH($E22,DEMANDS!$F$2:$F$25,0),FALSE)/HLOOKUP(2018,DEMANDS!$H$2:$CL$25,MATCH($E22,DEMANDS!$F$2:$F$25,0),FALSE)</f>
        <v>0.95462881033198521</v>
      </c>
      <c r="T22" s="33">
        <f>HLOOKUP(REG_TRA_DEMANDS!T$3,'BY-Demands'!$J$5:$AK$14,MATCH($E22,'BY-Demands'!$I$5:$I$14,0),FALSE)*HLOOKUP(REG_TRA_DEMANDS!$F22,DEMANDS!$H$2:$CL$25,MATCH($E22,DEMANDS!$F$2:$F$25,0),FALSE)/HLOOKUP(2018,DEMANDS!$H$2:$CL$25,MATCH($E22,DEMANDS!$F$2:$F$25,0),FALSE)</f>
        <v>3.8579545982819501</v>
      </c>
      <c r="U22" s="33">
        <f>HLOOKUP(REG_TRA_DEMANDS!U$3,'BY-Demands'!$J$5:$AK$14,MATCH($E22,'BY-Demands'!$I$5:$I$14,0),FALSE)*HLOOKUP(REG_TRA_DEMANDS!$F22,DEMANDS!$H$2:$CL$25,MATCH($E22,DEMANDS!$F$2:$F$25,0),FALSE)/HLOOKUP(2018,DEMANDS!$H$2:$CL$25,MATCH($E22,DEMANDS!$F$2:$F$25,0),FALSE)</f>
        <v>1.2627075026726191</v>
      </c>
      <c r="V22" s="33">
        <f>HLOOKUP(REG_TRA_DEMANDS!V$3,'BY-Demands'!$J$5:$AK$14,MATCH($E22,'BY-Demands'!$I$5:$I$14,0),FALSE)*HLOOKUP(REG_TRA_DEMANDS!$F22,DEMANDS!$H$2:$CL$25,MATCH($E22,DEMANDS!$F$2:$F$25,0),FALSE)/HLOOKUP(2018,DEMANDS!$H$2:$CL$25,MATCH($E22,DEMANDS!$F$2:$F$25,0),FALSE)</f>
        <v>1.4221335678957272</v>
      </c>
      <c r="W22" s="33">
        <f>HLOOKUP(REG_TRA_DEMANDS!W$3,'BY-Demands'!$J$5:$AK$14,MATCH($E22,'BY-Demands'!$I$5:$I$14,0),FALSE)*HLOOKUP(REG_TRA_DEMANDS!$F22,DEMANDS!$H$2:$CL$25,MATCH($E22,DEMANDS!$F$2:$F$25,0),FALSE)/HLOOKUP(2018,DEMANDS!$H$2:$CL$25,MATCH($E22,DEMANDS!$F$2:$F$25,0),FALSE)</f>
        <v>1.3793010607966545</v>
      </c>
      <c r="X22" s="33">
        <f>HLOOKUP(REG_TRA_DEMANDS!X$3,'BY-Demands'!$J$5:$AK$14,MATCH($E22,'BY-Demands'!$I$5:$I$14,0),FALSE)*HLOOKUP(REG_TRA_DEMANDS!$F22,DEMANDS!$H$2:$CL$25,MATCH($E22,DEMANDS!$F$2:$F$25,0),FALSE)/HLOOKUP(2018,DEMANDS!$H$2:$CL$25,MATCH($E22,DEMANDS!$F$2:$F$25,0),FALSE)</f>
        <v>0.87016933704175736</v>
      </c>
      <c r="Y22" s="33">
        <f>HLOOKUP(REG_TRA_DEMANDS!Y$3,'BY-Demands'!$J$5:$AK$14,MATCH($E22,'BY-Demands'!$I$5:$I$14,0),FALSE)*HLOOKUP(REG_TRA_DEMANDS!$F22,DEMANDS!$H$2:$CL$25,MATCH($E22,DEMANDS!$F$2:$F$25,0),FALSE)/HLOOKUP(2018,DEMANDS!$H$2:$CL$25,MATCH($E22,DEMANDS!$F$2:$F$25,0),FALSE)</f>
        <v>1.9482567767240837</v>
      </c>
      <c r="Z22" s="33">
        <f>HLOOKUP(REG_TRA_DEMANDS!Z$3,'BY-Demands'!$J$5:$AK$14,MATCH($E22,'BY-Demands'!$I$5:$I$14,0),FALSE)*HLOOKUP(REG_TRA_DEMANDS!$F22,DEMANDS!$H$2:$CL$25,MATCH($E22,DEMANDS!$F$2:$F$25,0),FALSE)/HLOOKUP(2018,DEMANDS!$H$2:$CL$25,MATCH($E22,DEMANDS!$F$2:$F$25,0),FALSE)</f>
        <v>0.25534283283498593</v>
      </c>
      <c r="AA22" s="33">
        <f>HLOOKUP(REG_TRA_DEMANDS!AA$3,'BY-Demands'!$J$5:$AK$14,MATCH($E22,'BY-Demands'!$I$5:$I$14,0),FALSE)*HLOOKUP(REG_TRA_DEMANDS!$F22,DEMANDS!$H$2:$CL$25,MATCH($E22,DEMANDS!$F$2:$F$25,0),FALSE)/HLOOKUP(2018,DEMANDS!$H$2:$CL$25,MATCH($E22,DEMANDS!$F$2:$F$25,0),FALSE)</f>
        <v>1.0790049518974585</v>
      </c>
      <c r="AB22" s="33">
        <f>HLOOKUP(REG_TRA_DEMANDS!AB$3,'BY-Demands'!$J$5:$AK$14,MATCH($E22,'BY-Demands'!$I$5:$I$14,0),FALSE)*HLOOKUP(REG_TRA_DEMANDS!$F22,DEMANDS!$H$2:$CL$25,MATCH($E22,DEMANDS!$F$2:$F$25,0),FALSE)/HLOOKUP(2018,DEMANDS!$H$2:$CL$25,MATCH($E22,DEMANDS!$F$2:$F$25,0),FALSE)</f>
        <v>0.58096953265740348</v>
      </c>
      <c r="AC22" s="33">
        <f>HLOOKUP(REG_TRA_DEMANDS!AC$3,'BY-Demands'!$J$5:$AK$14,MATCH($E22,'BY-Demands'!$I$5:$I$14,0),FALSE)*HLOOKUP(REG_TRA_DEMANDS!$F22,DEMANDS!$H$2:$CL$25,MATCH($E22,DEMANDS!$F$2:$F$25,0),FALSE)/HLOOKUP(2018,DEMANDS!$H$2:$CL$25,MATCH($E22,DEMANDS!$F$2:$F$25,0),FALSE)</f>
        <v>0.47395216762521758</v>
      </c>
      <c r="AD22" s="33">
        <f>HLOOKUP(REG_TRA_DEMANDS!AD$3,'BY-Demands'!$J$5:$AK$14,MATCH($E22,'BY-Demands'!$I$5:$I$14,0),FALSE)*HLOOKUP(REG_TRA_DEMANDS!$F22,DEMANDS!$H$2:$CL$25,MATCH($E22,DEMANDS!$F$2:$F$25,0),FALSE)/HLOOKUP(2018,DEMANDS!$H$2:$CL$25,MATCH($E22,DEMANDS!$F$2:$F$25,0),FALSE)</f>
        <v>0.51498317870387422</v>
      </c>
      <c r="AE22" s="33">
        <f>HLOOKUP(REG_TRA_DEMANDS!AE$3,'BY-Demands'!$J$5:$AK$14,MATCH($E22,'BY-Demands'!$I$5:$I$14,0),FALSE)*HLOOKUP(REG_TRA_DEMANDS!$F22,DEMANDS!$H$2:$CL$25,MATCH($E22,DEMANDS!$F$2:$F$25,0),FALSE)/HLOOKUP(2018,DEMANDS!$H$2:$CL$25,MATCH($E22,DEMANDS!$F$2:$F$25,0),FALSE)</f>
        <v>0.94842484037327401</v>
      </c>
      <c r="AF22" s="33">
        <f>HLOOKUP(REG_TRA_DEMANDS!AF$3,'BY-Demands'!$J$5:$AK$14,MATCH($E22,'BY-Demands'!$I$5:$I$14,0),FALSE)*HLOOKUP(REG_TRA_DEMANDS!$F22,DEMANDS!$H$2:$CL$25,MATCH($E22,DEMANDS!$F$2:$F$25,0),FALSE)/HLOOKUP(2018,DEMANDS!$H$2:$CL$25,MATCH($E22,DEMANDS!$F$2:$F$25,0),FALSE)</f>
        <v>0.52159770172430364</v>
      </c>
    </row>
    <row r="23" spans="4:34" x14ac:dyDescent="0.25">
      <c r="D23" s="32" t="s">
        <v>8</v>
      </c>
      <c r="E23" s="32" t="str">
        <f>DEMANDS!$F$18</f>
        <v>TRAPM</v>
      </c>
      <c r="F23" s="32">
        <v>2024</v>
      </c>
      <c r="G23" s="33">
        <f>HLOOKUP(REG_TRA_DEMANDS!G$3,'BY-Demands'!$J$5:$AK$14,MATCH($E23,'BY-Demands'!$I$5:$I$14,0),FALSE)*HLOOKUP(REG_TRA_DEMANDS!$F23,DEMANDS!$H$2:$CL$25,MATCH($E23,DEMANDS!$F$2:$F$25,0),FALSE)/HLOOKUP(2018,DEMANDS!$H$2:$CL$25,MATCH($E23,DEMANDS!$F$2:$F$25,0),FALSE)</f>
        <v>0.48257747196581074</v>
      </c>
      <c r="H23" s="33">
        <f>HLOOKUP(REG_TRA_DEMANDS!H$3,'BY-Demands'!$J$5:$AK$14,MATCH($E23,'BY-Demands'!$I$5:$I$14,0),FALSE)*HLOOKUP(REG_TRA_DEMANDS!$F23,DEMANDS!$H$2:$CL$25,MATCH($E23,DEMANDS!$F$2:$F$25,0),FALSE)/HLOOKUP(2018,DEMANDS!$H$2:$CL$25,MATCH($E23,DEMANDS!$F$2:$F$25,0),FALSE)</f>
        <v>8.450985626773349</v>
      </c>
      <c r="I23" s="33">
        <f>HLOOKUP(REG_TRA_DEMANDS!I$3,'BY-Demands'!$J$5:$AK$14,MATCH($E23,'BY-Demands'!$I$5:$I$14,0),FALSE)*HLOOKUP(REG_TRA_DEMANDS!$F23,DEMANDS!$H$2:$CL$25,MATCH($E23,DEMANDS!$F$2:$F$25,0),FALSE)/HLOOKUP(2018,DEMANDS!$H$2:$CL$25,MATCH($E23,DEMANDS!$F$2:$F$25,0),FALSE)</f>
        <v>1.7208895790246137</v>
      </c>
      <c r="J23" s="33">
        <f>HLOOKUP(REG_TRA_DEMANDS!J$3,'BY-Demands'!$J$5:$AK$14,MATCH($E23,'BY-Demands'!$I$5:$I$14,0),FALSE)*HLOOKUP(REG_TRA_DEMANDS!$F23,DEMANDS!$H$2:$CL$25,MATCH($E23,DEMANDS!$F$2:$F$25,0),FALSE)/HLOOKUP(2018,DEMANDS!$H$2:$CL$25,MATCH($E23,DEMANDS!$F$2:$F$25,0),FALSE)</f>
        <v>0.81728389419525371</v>
      </c>
      <c r="K23" s="33">
        <f>HLOOKUP(REG_TRA_DEMANDS!K$3,'BY-Demands'!$J$5:$AK$14,MATCH($E23,'BY-Demands'!$I$5:$I$14,0),FALSE)*HLOOKUP(REG_TRA_DEMANDS!$F23,DEMANDS!$H$2:$CL$25,MATCH($E23,DEMANDS!$F$2:$F$25,0),FALSE)/HLOOKUP(2018,DEMANDS!$H$2:$CL$25,MATCH($E23,DEMANDS!$F$2:$F$25,0),FALSE)</f>
        <v>0.61489592841458018</v>
      </c>
      <c r="L23" s="33">
        <f>HLOOKUP(REG_TRA_DEMANDS!L$3,'BY-Demands'!$J$5:$AK$14,MATCH($E23,'BY-Demands'!$I$5:$I$14,0),FALSE)*HLOOKUP(REG_TRA_DEMANDS!$F23,DEMANDS!$H$2:$CL$25,MATCH($E23,DEMANDS!$F$2:$F$25,0),FALSE)/HLOOKUP(2018,DEMANDS!$H$2:$CL$25,MATCH($E23,DEMANDS!$F$2:$F$25,0),FALSE)</f>
        <v>0.31679121547660244</v>
      </c>
      <c r="M23" s="33">
        <f>HLOOKUP(REG_TRA_DEMANDS!M$3,'BY-Demands'!$J$5:$AK$14,MATCH($E23,'BY-Demands'!$I$5:$I$14,0),FALSE)*HLOOKUP(REG_TRA_DEMANDS!$F23,DEMANDS!$H$2:$CL$25,MATCH($E23,DEMANDS!$F$2:$F$25,0),FALSE)/HLOOKUP(2018,DEMANDS!$H$2:$CL$25,MATCH($E23,DEMANDS!$F$2:$F$25,0),FALSE)</f>
        <v>0.85329367697977043</v>
      </c>
      <c r="N23" s="33">
        <f>HLOOKUP(REG_TRA_DEMANDS!N$3,'BY-Demands'!$J$5:$AK$14,MATCH($E23,'BY-Demands'!$I$5:$I$14,0),FALSE)*HLOOKUP(REG_TRA_DEMANDS!$F23,DEMANDS!$H$2:$CL$25,MATCH($E23,DEMANDS!$F$2:$F$25,0),FALSE)/HLOOKUP(2018,DEMANDS!$H$2:$CL$25,MATCH($E23,DEMANDS!$F$2:$F$25,0),FALSE)</f>
        <v>1.481415360914329</v>
      </c>
      <c r="O23" s="33">
        <f>HLOOKUP(REG_TRA_DEMANDS!O$3,'BY-Demands'!$J$5:$AK$14,MATCH($E23,'BY-Demands'!$I$5:$I$14,0),FALSE)*HLOOKUP(REG_TRA_DEMANDS!$F23,DEMANDS!$H$2:$CL$25,MATCH($E23,DEMANDS!$F$2:$F$25,0),FALSE)/HLOOKUP(2018,DEMANDS!$H$2:$CL$25,MATCH($E23,DEMANDS!$F$2:$F$25,0),FALSE)</f>
        <v>0.62781008199244737</v>
      </c>
      <c r="P23" s="33">
        <f>HLOOKUP(REG_TRA_DEMANDS!P$3,'BY-Demands'!$J$5:$AK$14,MATCH($E23,'BY-Demands'!$I$5:$I$14,0),FALSE)*HLOOKUP(REG_TRA_DEMANDS!$F23,DEMANDS!$H$2:$CL$25,MATCH($E23,DEMANDS!$F$2:$F$25,0),FALSE)/HLOOKUP(2018,DEMANDS!$H$2:$CL$25,MATCH($E23,DEMANDS!$F$2:$F$25,0),FALSE)</f>
        <v>0.70870177685134028</v>
      </c>
      <c r="Q23" s="33">
        <f>HLOOKUP(REG_TRA_DEMANDS!Q$3,'BY-Demands'!$J$5:$AK$14,MATCH($E23,'BY-Demands'!$I$5:$I$14,0),FALSE)*HLOOKUP(REG_TRA_DEMANDS!$F23,DEMANDS!$H$2:$CL$25,MATCH($E23,DEMANDS!$F$2:$F$25,0),FALSE)/HLOOKUP(2018,DEMANDS!$H$2:$CL$25,MATCH($E23,DEMANDS!$F$2:$F$25,0),FALSE)</f>
        <v>1.2569011417745708</v>
      </c>
      <c r="R23" s="33">
        <f>HLOOKUP(REG_TRA_DEMANDS!R$3,'BY-Demands'!$J$5:$AK$14,MATCH($E23,'BY-Demands'!$I$5:$I$14,0),FALSE)*HLOOKUP(REG_TRA_DEMANDS!$F23,DEMANDS!$H$2:$CL$25,MATCH($E23,DEMANDS!$F$2:$F$25,0),FALSE)/HLOOKUP(2018,DEMANDS!$H$2:$CL$25,MATCH($E23,DEMANDS!$F$2:$F$25,0),FALSE)</f>
        <v>1.0665917798873639</v>
      </c>
      <c r="S23" s="33">
        <f>HLOOKUP(REG_TRA_DEMANDS!S$3,'BY-Demands'!$J$5:$AK$14,MATCH($E23,'BY-Demands'!$I$5:$I$14,0),FALSE)*HLOOKUP(REG_TRA_DEMANDS!$F23,DEMANDS!$H$2:$CL$25,MATCH($E23,DEMANDS!$F$2:$F$25,0),FALSE)/HLOOKUP(2018,DEMANDS!$H$2:$CL$25,MATCH($E23,DEMANDS!$F$2:$F$25,0),FALSE)</f>
        <v>0.96734568353397321</v>
      </c>
      <c r="T23" s="33">
        <f>HLOOKUP(REG_TRA_DEMANDS!T$3,'BY-Demands'!$J$5:$AK$14,MATCH($E23,'BY-Demands'!$I$5:$I$14,0),FALSE)*HLOOKUP(REG_TRA_DEMANDS!$F23,DEMANDS!$H$2:$CL$25,MATCH($E23,DEMANDS!$F$2:$F$25,0),FALSE)/HLOOKUP(2018,DEMANDS!$H$2:$CL$25,MATCH($E23,DEMANDS!$F$2:$F$25,0),FALSE)</f>
        <v>3.9093474736219647</v>
      </c>
      <c r="U23" s="33">
        <f>HLOOKUP(REG_TRA_DEMANDS!U$3,'BY-Demands'!$J$5:$AK$14,MATCH($E23,'BY-Demands'!$I$5:$I$14,0),FALSE)*HLOOKUP(REG_TRA_DEMANDS!$F23,DEMANDS!$H$2:$CL$25,MATCH($E23,DEMANDS!$F$2:$F$25,0),FALSE)/HLOOKUP(2018,DEMANDS!$H$2:$CL$25,MATCH($E23,DEMANDS!$F$2:$F$25,0),FALSE)</f>
        <v>1.2795283769526467</v>
      </c>
      <c r="V23" s="33">
        <f>HLOOKUP(REG_TRA_DEMANDS!V$3,'BY-Demands'!$J$5:$AK$14,MATCH($E23,'BY-Demands'!$I$5:$I$14,0),FALSE)*HLOOKUP(REG_TRA_DEMANDS!$F23,DEMANDS!$H$2:$CL$25,MATCH($E23,DEMANDS!$F$2:$F$25,0),FALSE)/HLOOKUP(2018,DEMANDS!$H$2:$CL$25,MATCH($E23,DEMANDS!$F$2:$F$25,0),FALSE)</f>
        <v>1.4410782006822982</v>
      </c>
      <c r="W23" s="33">
        <f>HLOOKUP(REG_TRA_DEMANDS!W$3,'BY-Demands'!$J$5:$AK$14,MATCH($E23,'BY-Demands'!$I$5:$I$14,0),FALSE)*HLOOKUP(REG_TRA_DEMANDS!$F23,DEMANDS!$H$2:$CL$25,MATCH($E23,DEMANDS!$F$2:$F$25,0),FALSE)/HLOOKUP(2018,DEMANDS!$H$2:$CL$25,MATCH($E23,DEMANDS!$F$2:$F$25,0),FALSE)</f>
        <v>1.3976751099639102</v>
      </c>
      <c r="X23" s="33">
        <f>HLOOKUP(REG_TRA_DEMANDS!X$3,'BY-Demands'!$J$5:$AK$14,MATCH($E23,'BY-Demands'!$I$5:$I$14,0),FALSE)*HLOOKUP(REG_TRA_DEMANDS!$F23,DEMANDS!$H$2:$CL$25,MATCH($E23,DEMANDS!$F$2:$F$25,0),FALSE)/HLOOKUP(2018,DEMANDS!$H$2:$CL$25,MATCH($E23,DEMANDS!$F$2:$F$25,0),FALSE)</f>
        <v>0.88176110234744698</v>
      </c>
      <c r="Y23" s="33">
        <f>HLOOKUP(REG_TRA_DEMANDS!Y$3,'BY-Demands'!$J$5:$AK$14,MATCH($E23,'BY-Demands'!$I$5:$I$14,0),FALSE)*HLOOKUP(REG_TRA_DEMANDS!$F23,DEMANDS!$H$2:$CL$25,MATCH($E23,DEMANDS!$F$2:$F$25,0),FALSE)/HLOOKUP(2018,DEMANDS!$H$2:$CL$25,MATCH($E23,DEMANDS!$F$2:$F$25,0),FALSE)</f>
        <v>1.9742100416228225</v>
      </c>
      <c r="Z23" s="33">
        <f>HLOOKUP(REG_TRA_DEMANDS!Z$3,'BY-Demands'!$J$5:$AK$14,MATCH($E23,'BY-Demands'!$I$5:$I$14,0),FALSE)*HLOOKUP(REG_TRA_DEMANDS!$F23,DEMANDS!$H$2:$CL$25,MATCH($E23,DEMANDS!$F$2:$F$25,0),FALSE)/HLOOKUP(2018,DEMANDS!$H$2:$CL$25,MATCH($E23,DEMANDS!$F$2:$F$25,0),FALSE)</f>
        <v>0.25874432500980282</v>
      </c>
      <c r="AA23" s="33">
        <f>HLOOKUP(REG_TRA_DEMANDS!AA$3,'BY-Demands'!$J$5:$AK$14,MATCH($E23,'BY-Demands'!$I$5:$I$14,0),FALSE)*HLOOKUP(REG_TRA_DEMANDS!$F23,DEMANDS!$H$2:$CL$25,MATCH($E23,DEMANDS!$F$2:$F$25,0),FALSE)/HLOOKUP(2018,DEMANDS!$H$2:$CL$25,MATCH($E23,DEMANDS!$F$2:$F$25,0),FALSE)</f>
        <v>1.0933786739233269</v>
      </c>
      <c r="AB23" s="33">
        <f>HLOOKUP(REG_TRA_DEMANDS!AB$3,'BY-Demands'!$J$5:$AK$14,MATCH($E23,'BY-Demands'!$I$5:$I$14,0),FALSE)*HLOOKUP(REG_TRA_DEMANDS!$F23,DEMANDS!$H$2:$CL$25,MATCH($E23,DEMANDS!$F$2:$F$25,0),FALSE)/HLOOKUP(2018,DEMANDS!$H$2:$CL$25,MATCH($E23,DEMANDS!$F$2:$F$25,0),FALSE)</f>
        <v>0.58870878774907953</v>
      </c>
      <c r="AC23" s="33">
        <f>HLOOKUP(REG_TRA_DEMANDS!AC$3,'BY-Demands'!$J$5:$AK$14,MATCH($E23,'BY-Demands'!$I$5:$I$14,0),FALSE)*HLOOKUP(REG_TRA_DEMANDS!$F23,DEMANDS!$H$2:$CL$25,MATCH($E23,DEMANDS!$F$2:$F$25,0),FALSE)/HLOOKUP(2018,DEMANDS!$H$2:$CL$25,MATCH($E23,DEMANDS!$F$2:$F$25,0),FALSE)</f>
        <v>0.48026581493427084</v>
      </c>
      <c r="AD23" s="33">
        <f>HLOOKUP(REG_TRA_DEMANDS!AD$3,'BY-Demands'!$J$5:$AK$14,MATCH($E23,'BY-Demands'!$I$5:$I$14,0),FALSE)*HLOOKUP(REG_TRA_DEMANDS!$F23,DEMANDS!$H$2:$CL$25,MATCH($E23,DEMANDS!$F$2:$F$25,0),FALSE)/HLOOKUP(2018,DEMANDS!$H$2:$CL$25,MATCH($E23,DEMANDS!$F$2:$F$25,0),FALSE)</f>
        <v>0.5218434114077839</v>
      </c>
      <c r="AE23" s="33">
        <f>HLOOKUP(REG_TRA_DEMANDS!AE$3,'BY-Demands'!$J$5:$AK$14,MATCH($E23,'BY-Demands'!$I$5:$I$14,0),FALSE)*HLOOKUP(REG_TRA_DEMANDS!$F23,DEMANDS!$H$2:$CL$25,MATCH($E23,DEMANDS!$F$2:$F$25,0),FALSE)/HLOOKUP(2018,DEMANDS!$H$2:$CL$25,MATCH($E23,DEMANDS!$F$2:$F$25,0),FALSE)</f>
        <v>0.9610590687834224</v>
      </c>
      <c r="AF23" s="33">
        <f>HLOOKUP(REG_TRA_DEMANDS!AF$3,'BY-Demands'!$J$5:$AK$14,MATCH($E23,'BY-Demands'!$I$5:$I$14,0),FALSE)*HLOOKUP(REG_TRA_DEMANDS!$F23,DEMANDS!$H$2:$CL$25,MATCH($E23,DEMANDS!$F$2:$F$25,0),FALSE)/HLOOKUP(2018,DEMANDS!$H$2:$CL$25,MATCH($E23,DEMANDS!$F$2:$F$25,0),FALSE)</f>
        <v>0.52854604831041763</v>
      </c>
    </row>
    <row r="24" spans="4:34" x14ac:dyDescent="0.25">
      <c r="D24" s="1" t="s">
        <v>8</v>
      </c>
      <c r="E24" s="1" t="str">
        <f>DEMANDS!$F$18</f>
        <v>TRAPM</v>
      </c>
      <c r="F24" s="1">
        <v>2025</v>
      </c>
      <c r="G24" s="10">
        <f>HLOOKUP(REG_TRA_DEMANDS!G$3,'BY-Demands'!$J$5:$AK$14,MATCH($E24,'BY-Demands'!$I$5:$I$14,0),FALSE)*HLOOKUP(REG_TRA_DEMANDS!$F24,DEMANDS!$H$2:$CL$25,MATCH($E24,DEMANDS!$F$2:$F$25,0),FALSE)/HLOOKUP(2018,DEMANDS!$H$2:$CL$25,MATCH($E24,DEMANDS!$F$2:$F$25,0),FALSE)</f>
        <v>0.48889204761026428</v>
      </c>
      <c r="H24" s="10">
        <f>HLOOKUP(REG_TRA_DEMANDS!H$3,'BY-Demands'!$J$5:$AK$14,MATCH($E24,'BY-Demands'!$I$5:$I$14,0),FALSE)*HLOOKUP(REG_TRA_DEMANDS!$F24,DEMANDS!$H$2:$CL$25,MATCH($E24,DEMANDS!$F$2:$F$25,0),FALSE)/HLOOKUP(2018,DEMANDS!$H$2:$CL$25,MATCH($E24,DEMANDS!$F$2:$F$25,0),FALSE)</f>
        <v>8.5615676392180387</v>
      </c>
      <c r="I24" s="10">
        <f>HLOOKUP(REG_TRA_DEMANDS!I$3,'BY-Demands'!$J$5:$AK$14,MATCH($E24,'BY-Demands'!$I$5:$I$14,0),FALSE)*HLOOKUP(REG_TRA_DEMANDS!$F24,DEMANDS!$H$2:$CL$25,MATCH($E24,DEMANDS!$F$2:$F$25,0),FALSE)/HLOOKUP(2018,DEMANDS!$H$2:$CL$25,MATCH($E24,DEMANDS!$F$2:$F$25,0),FALSE)</f>
        <v>1.7434075954132293</v>
      </c>
      <c r="J24" s="10">
        <f>HLOOKUP(REG_TRA_DEMANDS!J$3,'BY-Demands'!$J$5:$AK$14,MATCH($E24,'BY-Demands'!$I$5:$I$14,0),FALSE)*HLOOKUP(REG_TRA_DEMANDS!$F24,DEMANDS!$H$2:$CL$25,MATCH($E24,DEMANDS!$F$2:$F$25,0),FALSE)/HLOOKUP(2018,DEMANDS!$H$2:$CL$25,MATCH($E24,DEMANDS!$F$2:$F$25,0),FALSE)</f>
        <v>0.82797813765396022</v>
      </c>
      <c r="K24" s="10">
        <f>HLOOKUP(REG_TRA_DEMANDS!K$3,'BY-Demands'!$J$5:$AK$14,MATCH($E24,'BY-Demands'!$I$5:$I$14,0),FALSE)*HLOOKUP(REG_TRA_DEMANDS!$F24,DEMANDS!$H$2:$CL$25,MATCH($E24,DEMANDS!$F$2:$F$25,0),FALSE)/HLOOKUP(2018,DEMANDS!$H$2:$CL$25,MATCH($E24,DEMANDS!$F$2:$F$25,0),FALSE)</f>
        <v>0.62294190461322763</v>
      </c>
      <c r="L24" s="10">
        <f>HLOOKUP(REG_TRA_DEMANDS!L$3,'BY-Demands'!$J$5:$AK$14,MATCH($E24,'BY-Demands'!$I$5:$I$14,0),FALSE)*HLOOKUP(REG_TRA_DEMANDS!$F24,DEMANDS!$H$2:$CL$25,MATCH($E24,DEMANDS!$F$2:$F$25,0),FALSE)/HLOOKUP(2018,DEMANDS!$H$2:$CL$25,MATCH($E24,DEMANDS!$F$2:$F$25,0),FALSE)</f>
        <v>0.32093646097568601</v>
      </c>
      <c r="M24" s="10">
        <f>HLOOKUP(REG_TRA_DEMANDS!M$3,'BY-Demands'!$J$5:$AK$14,MATCH($E24,'BY-Demands'!$I$5:$I$14,0),FALSE)*HLOOKUP(REG_TRA_DEMANDS!$F24,DEMANDS!$H$2:$CL$25,MATCH($E24,DEMANDS!$F$2:$F$25,0),FALSE)/HLOOKUP(2018,DEMANDS!$H$2:$CL$25,MATCH($E24,DEMANDS!$F$2:$F$25,0),FALSE)</f>
        <v>0.86445911213419968</v>
      </c>
      <c r="N24" s="10">
        <f>HLOOKUP(REG_TRA_DEMANDS!N$3,'BY-Demands'!$J$5:$AK$14,MATCH($E24,'BY-Demands'!$I$5:$I$14,0),FALSE)*HLOOKUP(REG_TRA_DEMANDS!$F24,DEMANDS!$H$2:$CL$25,MATCH($E24,DEMANDS!$F$2:$F$25,0),FALSE)/HLOOKUP(2018,DEMANDS!$H$2:$CL$25,MATCH($E24,DEMANDS!$F$2:$F$25,0),FALSE)</f>
        <v>1.5007998326329168</v>
      </c>
      <c r="O24" s="10">
        <f>HLOOKUP(REG_TRA_DEMANDS!O$3,'BY-Demands'!$J$5:$AK$14,MATCH($E24,'BY-Demands'!$I$5:$I$14,0),FALSE)*HLOOKUP(REG_TRA_DEMANDS!$F24,DEMANDS!$H$2:$CL$25,MATCH($E24,DEMANDS!$F$2:$F$25,0),FALSE)/HLOOKUP(2018,DEMANDS!$H$2:$CL$25,MATCH($E24,DEMANDS!$F$2:$F$25,0),FALSE)</f>
        <v>0.63602504121328063</v>
      </c>
      <c r="P24" s="10">
        <f>HLOOKUP(REG_TRA_DEMANDS!P$3,'BY-Demands'!$J$5:$AK$14,MATCH($E24,'BY-Demands'!$I$5:$I$14,0),FALSE)*HLOOKUP(REG_TRA_DEMANDS!$F24,DEMANDS!$H$2:$CL$25,MATCH($E24,DEMANDS!$F$2:$F$25,0),FALSE)/HLOOKUP(2018,DEMANDS!$H$2:$CL$25,MATCH($E24,DEMANDS!$F$2:$F$25,0),FALSE)</f>
        <v>0.71797521218402716</v>
      </c>
      <c r="Q24" s="10">
        <f>HLOOKUP(REG_TRA_DEMANDS!Q$3,'BY-Demands'!$J$5:$AK$14,MATCH($E24,'BY-Demands'!$I$5:$I$14,0),FALSE)*HLOOKUP(REG_TRA_DEMANDS!$F24,DEMANDS!$H$2:$CL$25,MATCH($E24,DEMANDS!$F$2:$F$25,0),FALSE)/HLOOKUP(2018,DEMANDS!$H$2:$CL$25,MATCH($E24,DEMANDS!$F$2:$F$25,0),FALSE)</f>
        <v>1.273347821941808</v>
      </c>
      <c r="R24" s="10">
        <f>HLOOKUP(REG_TRA_DEMANDS!R$3,'BY-Demands'!$J$5:$AK$14,MATCH($E24,'BY-Demands'!$I$5:$I$14,0),FALSE)*HLOOKUP(REG_TRA_DEMANDS!$F24,DEMANDS!$H$2:$CL$25,MATCH($E24,DEMANDS!$F$2:$F$25,0),FALSE)/HLOOKUP(2018,DEMANDS!$H$2:$CL$25,MATCH($E24,DEMANDS!$F$2:$F$25,0),FALSE)</f>
        <v>1.0805482425635333</v>
      </c>
      <c r="S24" s="10">
        <f>HLOOKUP(REG_TRA_DEMANDS!S$3,'BY-Demands'!$J$5:$AK$14,MATCH($E24,'BY-Demands'!$I$5:$I$14,0),FALSE)*HLOOKUP(REG_TRA_DEMANDS!$F24,DEMANDS!$H$2:$CL$25,MATCH($E24,DEMANDS!$F$2:$F$25,0),FALSE)/HLOOKUP(2018,DEMANDS!$H$2:$CL$25,MATCH($E24,DEMANDS!$F$2:$F$25,0),FALSE)</f>
        <v>0.98000350087494448</v>
      </c>
      <c r="T24" s="10">
        <f>HLOOKUP(REG_TRA_DEMANDS!T$3,'BY-Demands'!$J$5:$AK$14,MATCH($E24,'BY-Demands'!$I$5:$I$14,0),FALSE)*HLOOKUP(REG_TRA_DEMANDS!$F24,DEMANDS!$H$2:$CL$25,MATCH($E24,DEMANDS!$F$2:$F$25,0),FALSE)/HLOOKUP(2018,DEMANDS!$H$2:$CL$25,MATCH($E24,DEMANDS!$F$2:$F$25,0),FALSE)</f>
        <v>3.9605016856950641</v>
      </c>
      <c r="U24" s="10">
        <f>HLOOKUP(REG_TRA_DEMANDS!U$3,'BY-Demands'!$J$5:$AK$14,MATCH($E24,'BY-Demands'!$I$5:$I$14,0),FALSE)*HLOOKUP(REG_TRA_DEMANDS!$F24,DEMANDS!$H$2:$CL$25,MATCH($E24,DEMANDS!$F$2:$F$25,0),FALSE)/HLOOKUP(2018,DEMANDS!$H$2:$CL$25,MATCH($E24,DEMANDS!$F$2:$F$25,0),FALSE)</f>
        <v>1.2962711368095858</v>
      </c>
      <c r="V24" s="10">
        <f>HLOOKUP(REG_TRA_DEMANDS!V$3,'BY-Demands'!$J$5:$AK$14,MATCH($E24,'BY-Demands'!$I$5:$I$14,0),FALSE)*HLOOKUP(REG_TRA_DEMANDS!$F24,DEMANDS!$H$2:$CL$25,MATCH($E24,DEMANDS!$F$2:$F$25,0),FALSE)/HLOOKUP(2018,DEMANDS!$H$2:$CL$25,MATCH($E24,DEMANDS!$F$2:$F$25,0),FALSE)</f>
        <v>1.459934856528069</v>
      </c>
      <c r="W24" s="10">
        <f>HLOOKUP(REG_TRA_DEMANDS!W$3,'BY-Demands'!$J$5:$AK$14,MATCH($E24,'BY-Demands'!$I$5:$I$14,0),FALSE)*HLOOKUP(REG_TRA_DEMANDS!$F24,DEMANDS!$H$2:$CL$25,MATCH($E24,DEMANDS!$F$2:$F$25,0),FALSE)/HLOOKUP(2018,DEMANDS!$H$2:$CL$25,MATCH($E24,DEMANDS!$F$2:$F$25,0),FALSE)</f>
        <v>1.4159638319224486</v>
      </c>
      <c r="X24" s="10">
        <f>HLOOKUP(REG_TRA_DEMANDS!X$3,'BY-Demands'!$J$5:$AK$14,MATCH($E24,'BY-Demands'!$I$5:$I$14,0),FALSE)*HLOOKUP(REG_TRA_DEMANDS!$F24,DEMANDS!$H$2:$CL$25,MATCH($E24,DEMANDS!$F$2:$F$25,0),FALSE)/HLOOKUP(2018,DEMANDS!$H$2:$CL$25,MATCH($E24,DEMANDS!$F$2:$F$25,0),FALSE)</f>
        <v>0.89329903667833954</v>
      </c>
      <c r="Y24" s="10">
        <f>HLOOKUP(REG_TRA_DEMANDS!Y$3,'BY-Demands'!$J$5:$AK$14,MATCH($E24,'BY-Demands'!$I$5:$I$14,0),FALSE)*HLOOKUP(REG_TRA_DEMANDS!$F24,DEMANDS!$H$2:$CL$25,MATCH($E24,DEMANDS!$F$2:$F$25,0),FALSE)/HLOOKUP(2018,DEMANDS!$H$2:$CL$25,MATCH($E24,DEMANDS!$F$2:$F$25,0),FALSE)</f>
        <v>2.0000427822086708</v>
      </c>
      <c r="Z24" s="10">
        <f>HLOOKUP(REG_TRA_DEMANDS!Z$3,'BY-Demands'!$J$5:$AK$14,MATCH($E24,'BY-Demands'!$I$5:$I$14,0),FALSE)*HLOOKUP(REG_TRA_DEMANDS!$F24,DEMANDS!$H$2:$CL$25,MATCH($E24,DEMANDS!$F$2:$F$25,0),FALSE)/HLOOKUP(2018,DEMANDS!$H$2:$CL$25,MATCH($E24,DEMANDS!$F$2:$F$25,0),FALSE)</f>
        <v>0.26213002100218269</v>
      </c>
      <c r="AA24" s="10">
        <f>HLOOKUP(REG_TRA_DEMANDS!AA$3,'BY-Demands'!$J$5:$AK$14,MATCH($E24,'BY-Demands'!$I$5:$I$14,0),FALSE)*HLOOKUP(REG_TRA_DEMANDS!$F24,DEMANDS!$H$2:$CL$25,MATCH($E24,DEMANDS!$F$2:$F$25,0),FALSE)/HLOOKUP(2018,DEMANDS!$H$2:$CL$25,MATCH($E24,DEMANDS!$F$2:$F$25,0),FALSE)</f>
        <v>1.1076856458513704</v>
      </c>
      <c r="AB24" s="10">
        <f>HLOOKUP(REG_TRA_DEMANDS!AB$3,'BY-Demands'!$J$5:$AK$14,MATCH($E24,'BY-Demands'!$I$5:$I$14,0),FALSE)*HLOOKUP(REG_TRA_DEMANDS!$F24,DEMANDS!$H$2:$CL$25,MATCH($E24,DEMANDS!$F$2:$F$25,0),FALSE)/HLOOKUP(2018,DEMANDS!$H$2:$CL$25,MATCH($E24,DEMANDS!$F$2:$F$25,0),FALSE)</f>
        <v>0.59641210253012977</v>
      </c>
      <c r="AC24" s="10">
        <f>HLOOKUP(REG_TRA_DEMANDS!AC$3,'BY-Demands'!$J$5:$AK$14,MATCH($E24,'BY-Demands'!$I$5:$I$14,0),FALSE)*HLOOKUP(REG_TRA_DEMANDS!$F24,DEMANDS!$H$2:$CL$25,MATCH($E24,DEMANDS!$F$2:$F$25,0),FALSE)/HLOOKUP(2018,DEMANDS!$H$2:$CL$25,MATCH($E24,DEMANDS!$F$2:$F$25,0),FALSE)</f>
        <v>0.48655014230971544</v>
      </c>
      <c r="AD24" s="10">
        <f>HLOOKUP(REG_TRA_DEMANDS!AD$3,'BY-Demands'!$J$5:$AK$14,MATCH($E24,'BY-Demands'!$I$5:$I$14,0),FALSE)*HLOOKUP(REG_TRA_DEMANDS!$F24,DEMANDS!$H$2:$CL$25,MATCH($E24,DEMANDS!$F$2:$F$25,0),FALSE)/HLOOKUP(2018,DEMANDS!$H$2:$CL$25,MATCH($E24,DEMANDS!$F$2:$F$25,0),FALSE)</f>
        <v>0.52867178589130648</v>
      </c>
      <c r="AE24" s="10">
        <f>HLOOKUP(REG_TRA_DEMANDS!AE$3,'BY-Demands'!$J$5:$AK$14,MATCH($E24,'BY-Demands'!$I$5:$I$14,0),FALSE)*HLOOKUP(REG_TRA_DEMANDS!$F24,DEMANDS!$H$2:$CL$25,MATCH($E24,DEMANDS!$F$2:$F$25,0),FALSE)/HLOOKUP(2018,DEMANDS!$H$2:$CL$25,MATCH($E24,DEMANDS!$F$2:$F$25,0),FALSE)</f>
        <v>0.97363462512653121</v>
      </c>
      <c r="AF24" s="10">
        <f>HLOOKUP(REG_TRA_DEMANDS!AF$3,'BY-Demands'!$J$5:$AK$14,MATCH($E24,'BY-Demands'!$I$5:$I$14,0),FALSE)*HLOOKUP(REG_TRA_DEMANDS!$F24,DEMANDS!$H$2:$CL$25,MATCH($E24,DEMANDS!$F$2:$F$25,0),FALSE)/HLOOKUP(2018,DEMANDS!$H$2:$CL$25,MATCH($E24,DEMANDS!$F$2:$F$25,0),FALSE)</f>
        <v>0.53546212748427002</v>
      </c>
    </row>
    <row r="25" spans="4:34" x14ac:dyDescent="0.25">
      <c r="D25" s="1" t="s">
        <v>8</v>
      </c>
      <c r="E25" s="1" t="str">
        <f>DEMANDS!$F$18</f>
        <v>TRAPM</v>
      </c>
      <c r="F25" s="1">
        <v>2030</v>
      </c>
      <c r="G25" s="10">
        <f>HLOOKUP(REG_TRA_DEMANDS!G$3,'BY-Demands'!$J$5:$AK$14,MATCH($E25,'BY-Demands'!$I$5:$I$14,0),FALSE)*HLOOKUP(REG_TRA_DEMANDS!$F25,DEMANDS!$H$2:$CL$25,MATCH($E25,DEMANDS!$F$2:$F$25,0),FALSE)/HLOOKUP(2018,DEMANDS!$H$2:$CL$25,MATCH($E25,DEMANDS!$F$2:$F$25,0),FALSE)</f>
        <v>0.52047876405212612</v>
      </c>
      <c r="H25" s="10">
        <f>HLOOKUP(REG_TRA_DEMANDS!H$3,'BY-Demands'!$J$5:$AK$14,MATCH($E25,'BY-Demands'!$I$5:$I$14,0),FALSE)*HLOOKUP(REG_TRA_DEMANDS!$F25,DEMANDS!$H$2:$CL$25,MATCH($E25,DEMANDS!$F$2:$F$25,0),FALSE)/HLOOKUP(2018,DEMANDS!$H$2:$CL$25,MATCH($E25,DEMANDS!$F$2:$F$25,0),FALSE)</f>
        <v>9.1147200388933616</v>
      </c>
      <c r="I25" s="10">
        <f>HLOOKUP(REG_TRA_DEMANDS!I$3,'BY-Demands'!$J$5:$AK$14,MATCH($E25,'BY-Demands'!$I$5:$I$14,0),FALSE)*HLOOKUP(REG_TRA_DEMANDS!$F25,DEMANDS!$H$2:$CL$25,MATCH($E25,DEMANDS!$F$2:$F$25,0),FALSE)/HLOOKUP(2018,DEMANDS!$H$2:$CL$25,MATCH($E25,DEMANDS!$F$2:$F$25,0),FALSE)</f>
        <v>1.8560470249725443</v>
      </c>
      <c r="J25" s="10">
        <f>HLOOKUP(REG_TRA_DEMANDS!J$3,'BY-Demands'!$J$5:$AK$14,MATCH($E25,'BY-Demands'!$I$5:$I$14,0),FALSE)*HLOOKUP(REG_TRA_DEMANDS!$F25,DEMANDS!$H$2:$CL$25,MATCH($E25,DEMANDS!$F$2:$F$25,0),FALSE)/HLOOKUP(2018,DEMANDS!$H$2:$CL$25,MATCH($E25,DEMANDS!$F$2:$F$25,0),FALSE)</f>
        <v>0.88147279108916032</v>
      </c>
      <c r="K25" s="10">
        <f>HLOOKUP(REG_TRA_DEMANDS!K$3,'BY-Demands'!$J$5:$AK$14,MATCH($E25,'BY-Demands'!$I$5:$I$14,0),FALSE)*HLOOKUP(REG_TRA_DEMANDS!$F25,DEMANDS!$H$2:$CL$25,MATCH($E25,DEMANDS!$F$2:$F$25,0),FALSE)/HLOOKUP(2018,DEMANDS!$H$2:$CL$25,MATCH($E25,DEMANDS!$F$2:$F$25,0),FALSE)</f>
        <v>0.66318941814295718</v>
      </c>
      <c r="L25" s="10">
        <f>HLOOKUP(REG_TRA_DEMANDS!L$3,'BY-Demands'!$J$5:$AK$14,MATCH($E25,'BY-Demands'!$I$5:$I$14,0),FALSE)*HLOOKUP(REG_TRA_DEMANDS!$F25,DEMANDS!$H$2:$CL$25,MATCH($E25,DEMANDS!$F$2:$F$25,0),FALSE)/HLOOKUP(2018,DEMANDS!$H$2:$CL$25,MATCH($E25,DEMANDS!$F$2:$F$25,0),FALSE)</f>
        <v>0.34167177266309329</v>
      </c>
      <c r="M25" s="10">
        <f>HLOOKUP(REG_TRA_DEMANDS!M$3,'BY-Demands'!$J$5:$AK$14,MATCH($E25,'BY-Demands'!$I$5:$I$14,0),FALSE)*HLOOKUP(REG_TRA_DEMANDS!$F25,DEMANDS!$H$2:$CL$25,MATCH($E25,DEMANDS!$F$2:$F$25,0),FALSE)/HLOOKUP(2018,DEMANDS!$H$2:$CL$25,MATCH($E25,DEMANDS!$F$2:$F$25,0),FALSE)</f>
        <v>0.92031075665171058</v>
      </c>
      <c r="N25" s="10">
        <f>HLOOKUP(REG_TRA_DEMANDS!N$3,'BY-Demands'!$J$5:$AK$14,MATCH($E25,'BY-Demands'!$I$5:$I$14,0),FALSE)*HLOOKUP(REG_TRA_DEMANDS!$F25,DEMANDS!$H$2:$CL$25,MATCH($E25,DEMANDS!$F$2:$F$25,0),FALSE)/HLOOKUP(2018,DEMANDS!$H$2:$CL$25,MATCH($E25,DEMANDS!$F$2:$F$25,0),FALSE)</f>
        <v>1.597764671764766</v>
      </c>
      <c r="O25" s="10">
        <f>HLOOKUP(REG_TRA_DEMANDS!O$3,'BY-Demands'!$J$5:$AK$14,MATCH($E25,'BY-Demands'!$I$5:$I$14,0),FALSE)*HLOOKUP(REG_TRA_DEMANDS!$F25,DEMANDS!$H$2:$CL$25,MATCH($E25,DEMANDS!$F$2:$F$25,0),FALSE)/HLOOKUP(2018,DEMANDS!$H$2:$CL$25,MATCH($E25,DEMANDS!$F$2:$F$25,0),FALSE)</f>
        <v>0.67711784017560417</v>
      </c>
      <c r="P25" s="10">
        <f>HLOOKUP(REG_TRA_DEMANDS!P$3,'BY-Demands'!$J$5:$AK$14,MATCH($E25,'BY-Demands'!$I$5:$I$14,0),FALSE)*HLOOKUP(REG_TRA_DEMANDS!$F25,DEMANDS!$H$2:$CL$25,MATCH($E25,DEMANDS!$F$2:$F$25,0),FALSE)/HLOOKUP(2018,DEMANDS!$H$2:$CL$25,MATCH($E25,DEMANDS!$F$2:$F$25,0),FALSE)</f>
        <v>0.76436271132703071</v>
      </c>
      <c r="Q25" s="10">
        <f>HLOOKUP(REG_TRA_DEMANDS!Q$3,'BY-Demands'!$J$5:$AK$14,MATCH($E25,'BY-Demands'!$I$5:$I$14,0),FALSE)*HLOOKUP(REG_TRA_DEMANDS!$F25,DEMANDS!$H$2:$CL$25,MATCH($E25,DEMANDS!$F$2:$F$25,0),FALSE)/HLOOKUP(2018,DEMANDS!$H$2:$CL$25,MATCH($E25,DEMANDS!$F$2:$F$25,0),FALSE)</f>
        <v>1.3556172652271719</v>
      </c>
      <c r="R25" s="10">
        <f>HLOOKUP(REG_TRA_DEMANDS!R$3,'BY-Demands'!$J$5:$AK$14,MATCH($E25,'BY-Demands'!$I$5:$I$14,0),FALSE)*HLOOKUP(REG_TRA_DEMANDS!$F25,DEMANDS!$H$2:$CL$25,MATCH($E25,DEMANDS!$F$2:$F$25,0),FALSE)/HLOOKUP(2018,DEMANDS!$H$2:$CL$25,MATCH($E25,DEMANDS!$F$2:$F$25,0),FALSE)</f>
        <v>1.1503611411501247</v>
      </c>
      <c r="S25" s="10">
        <f>HLOOKUP(REG_TRA_DEMANDS!S$3,'BY-Demands'!$J$5:$AK$14,MATCH($E25,'BY-Demands'!$I$5:$I$14,0),FALSE)*HLOOKUP(REG_TRA_DEMANDS!$F25,DEMANDS!$H$2:$CL$25,MATCH($E25,DEMANDS!$F$2:$F$25,0),FALSE)/HLOOKUP(2018,DEMANDS!$H$2:$CL$25,MATCH($E25,DEMANDS!$F$2:$F$25,0),FALSE)</f>
        <v>1.0433203268398568</v>
      </c>
      <c r="T25" s="10">
        <f>HLOOKUP(REG_TRA_DEMANDS!T$3,'BY-Demands'!$J$5:$AK$14,MATCH($E25,'BY-Demands'!$I$5:$I$14,0),FALSE)*HLOOKUP(REG_TRA_DEMANDS!$F25,DEMANDS!$H$2:$CL$25,MATCH($E25,DEMANDS!$F$2:$F$25,0),FALSE)/HLOOKUP(2018,DEMANDS!$H$2:$CL$25,MATCH($E25,DEMANDS!$F$2:$F$25,0),FALSE)</f>
        <v>4.2163848491154114</v>
      </c>
      <c r="U25" s="10">
        <f>HLOOKUP(REG_TRA_DEMANDS!U$3,'BY-Demands'!$J$5:$AK$14,MATCH($E25,'BY-Demands'!$I$5:$I$14,0),FALSE)*HLOOKUP(REG_TRA_DEMANDS!$F25,DEMANDS!$H$2:$CL$25,MATCH($E25,DEMANDS!$F$2:$F$25,0),FALSE)/HLOOKUP(2018,DEMANDS!$H$2:$CL$25,MATCH($E25,DEMANDS!$F$2:$F$25,0),FALSE)</f>
        <v>1.3800216273939911</v>
      </c>
      <c r="V25" s="10">
        <f>HLOOKUP(REG_TRA_DEMANDS!V$3,'BY-Demands'!$J$5:$AK$14,MATCH($E25,'BY-Demands'!$I$5:$I$14,0),FALSE)*HLOOKUP(REG_TRA_DEMANDS!$F25,DEMANDS!$H$2:$CL$25,MATCH($E25,DEMANDS!$F$2:$F$25,0),FALSE)/HLOOKUP(2018,DEMANDS!$H$2:$CL$25,MATCH($E25,DEMANDS!$F$2:$F$25,0),FALSE)</f>
        <v>1.5542594596018009</v>
      </c>
      <c r="W25" s="10">
        <f>HLOOKUP(REG_TRA_DEMANDS!W$3,'BY-Demands'!$J$5:$AK$14,MATCH($E25,'BY-Demands'!$I$5:$I$14,0),FALSE)*HLOOKUP(REG_TRA_DEMANDS!$F25,DEMANDS!$H$2:$CL$25,MATCH($E25,DEMANDS!$F$2:$F$25,0),FALSE)/HLOOKUP(2018,DEMANDS!$H$2:$CL$25,MATCH($E25,DEMANDS!$F$2:$F$25,0),FALSE)</f>
        <v>1.5074475209484577</v>
      </c>
      <c r="X25" s="10">
        <f>HLOOKUP(REG_TRA_DEMANDS!X$3,'BY-Demands'!$J$5:$AK$14,MATCH($E25,'BY-Demands'!$I$5:$I$14,0),FALSE)*HLOOKUP(REG_TRA_DEMANDS!$F25,DEMANDS!$H$2:$CL$25,MATCH($E25,DEMANDS!$F$2:$F$25,0),FALSE)/HLOOKUP(2018,DEMANDS!$H$2:$CL$25,MATCH($E25,DEMANDS!$F$2:$F$25,0),FALSE)</f>
        <v>0.95101399339991122</v>
      </c>
      <c r="Y25" s="10">
        <f>HLOOKUP(REG_TRA_DEMANDS!Y$3,'BY-Demands'!$J$5:$AK$14,MATCH($E25,'BY-Demands'!$I$5:$I$14,0),FALSE)*HLOOKUP(REG_TRA_DEMANDS!$F25,DEMANDS!$H$2:$CL$25,MATCH($E25,DEMANDS!$F$2:$F$25,0),FALSE)/HLOOKUP(2018,DEMANDS!$H$2:$CL$25,MATCH($E25,DEMANDS!$F$2:$F$25,0),FALSE)</f>
        <v>2.1292630968814494</v>
      </c>
      <c r="Z25" s="10">
        <f>HLOOKUP(REG_TRA_DEMANDS!Z$3,'BY-Demands'!$J$5:$AK$14,MATCH($E25,'BY-Demands'!$I$5:$I$14,0),FALSE)*HLOOKUP(REG_TRA_DEMANDS!$F25,DEMANDS!$H$2:$CL$25,MATCH($E25,DEMANDS!$F$2:$F$25,0),FALSE)/HLOOKUP(2018,DEMANDS!$H$2:$CL$25,MATCH($E25,DEMANDS!$F$2:$F$25,0),FALSE)</f>
        <v>0.27906592062412899</v>
      </c>
      <c r="AA25" s="10">
        <f>HLOOKUP(REG_TRA_DEMANDS!AA$3,'BY-Demands'!$J$5:$AK$14,MATCH($E25,'BY-Demands'!$I$5:$I$14,0),FALSE)*HLOOKUP(REG_TRA_DEMANDS!$F25,DEMANDS!$H$2:$CL$25,MATCH($E25,DEMANDS!$F$2:$F$25,0),FALSE)/HLOOKUP(2018,DEMANDS!$H$2:$CL$25,MATCH($E25,DEMANDS!$F$2:$F$25,0),FALSE)</f>
        <v>1.179251858828759</v>
      </c>
      <c r="AB25" s="10">
        <f>HLOOKUP(REG_TRA_DEMANDS!AB$3,'BY-Demands'!$J$5:$AK$14,MATCH($E25,'BY-Demands'!$I$5:$I$14,0),FALSE)*HLOOKUP(REG_TRA_DEMANDS!$F25,DEMANDS!$H$2:$CL$25,MATCH($E25,DEMANDS!$F$2:$F$25,0),FALSE)/HLOOKUP(2018,DEMANDS!$H$2:$CL$25,MATCH($E25,DEMANDS!$F$2:$F$25,0),FALSE)</f>
        <v>0.63494555803876118</v>
      </c>
      <c r="AC25" s="10">
        <f>HLOOKUP(REG_TRA_DEMANDS!AC$3,'BY-Demands'!$J$5:$AK$14,MATCH($E25,'BY-Demands'!$I$5:$I$14,0),FALSE)*HLOOKUP(REG_TRA_DEMANDS!$F25,DEMANDS!$H$2:$CL$25,MATCH($E25,DEMANDS!$F$2:$F$25,0),FALSE)/HLOOKUP(2018,DEMANDS!$H$2:$CL$25,MATCH($E25,DEMANDS!$F$2:$F$25,0),FALSE)</f>
        <v>0.51798555111827915</v>
      </c>
      <c r="AD25" s="10">
        <f>HLOOKUP(REG_TRA_DEMANDS!AD$3,'BY-Demands'!$J$5:$AK$14,MATCH($E25,'BY-Demands'!$I$5:$I$14,0),FALSE)*HLOOKUP(REG_TRA_DEMANDS!$F25,DEMANDS!$H$2:$CL$25,MATCH($E25,DEMANDS!$F$2:$F$25,0),FALSE)/HLOOKUP(2018,DEMANDS!$H$2:$CL$25,MATCH($E25,DEMANDS!$F$2:$F$25,0),FALSE)</f>
        <v>0.56282862250459798</v>
      </c>
      <c r="AE25" s="10">
        <f>HLOOKUP(REG_TRA_DEMANDS!AE$3,'BY-Demands'!$J$5:$AK$14,MATCH($E25,'BY-Demands'!$I$5:$I$14,0),FALSE)*HLOOKUP(REG_TRA_DEMANDS!$F25,DEMANDS!$H$2:$CL$25,MATCH($E25,DEMANDS!$F$2:$F$25,0),FALSE)/HLOOKUP(2018,DEMANDS!$H$2:$CL$25,MATCH($E25,DEMANDS!$F$2:$F$25,0),FALSE)</f>
        <v>1.0365399658294068</v>
      </c>
      <c r="AF25" s="10">
        <f>HLOOKUP(REG_TRA_DEMANDS!AF$3,'BY-Demands'!$J$5:$AK$14,MATCH($E25,'BY-Demands'!$I$5:$I$14,0),FALSE)*HLOOKUP(REG_TRA_DEMANDS!$F25,DEMANDS!$H$2:$CL$25,MATCH($E25,DEMANDS!$F$2:$F$25,0),FALSE)/HLOOKUP(2018,DEMANDS!$H$2:$CL$25,MATCH($E25,DEMANDS!$F$2:$F$25,0),FALSE)</f>
        <v>0.57005767975163846</v>
      </c>
    </row>
    <row r="26" spans="4:34" x14ac:dyDescent="0.25">
      <c r="D26" s="1" t="s">
        <v>8</v>
      </c>
      <c r="E26" s="1" t="str">
        <f>DEMANDS!$F$18</f>
        <v>TRAPM</v>
      </c>
      <c r="F26" s="1">
        <v>2035</v>
      </c>
      <c r="G26" s="10">
        <f>HLOOKUP(REG_TRA_DEMANDS!G$3,'BY-Demands'!$J$5:$AK$14,MATCH($E26,'BY-Demands'!$I$5:$I$14,0),FALSE)*HLOOKUP(REG_TRA_DEMANDS!$F26,DEMANDS!$H$2:$CL$25,MATCH($E26,DEMANDS!$F$2:$F$25,0),FALSE)/HLOOKUP(2018,DEMANDS!$H$2:$CL$25,MATCH($E26,DEMANDS!$F$2:$F$25,0),FALSE)</f>
        <v>0.54704302955397288</v>
      </c>
      <c r="H26" s="10">
        <f>HLOOKUP(REG_TRA_DEMANDS!H$3,'BY-Demands'!$J$5:$AK$14,MATCH($E26,'BY-Demands'!$I$5:$I$14,0),FALSE)*HLOOKUP(REG_TRA_DEMANDS!$F26,DEMANDS!$H$2:$CL$25,MATCH($E26,DEMANDS!$F$2:$F$25,0),FALSE)/HLOOKUP(2018,DEMANDS!$H$2:$CL$25,MATCH($E26,DEMANDS!$F$2:$F$25,0),FALSE)</f>
        <v>9.5799183520831726</v>
      </c>
      <c r="I26" s="10">
        <f>HLOOKUP(REG_TRA_DEMANDS!I$3,'BY-Demands'!$J$5:$AK$14,MATCH($E26,'BY-Demands'!$I$5:$I$14,0),FALSE)*HLOOKUP(REG_TRA_DEMANDS!$F26,DEMANDS!$H$2:$CL$25,MATCH($E26,DEMANDS!$F$2:$F$25,0),FALSE)/HLOOKUP(2018,DEMANDS!$H$2:$CL$25,MATCH($E26,DEMANDS!$F$2:$F$25,0),FALSE)</f>
        <v>1.9507762038758849</v>
      </c>
      <c r="J26" s="10">
        <f>HLOOKUP(REG_TRA_DEMANDS!J$3,'BY-Demands'!$J$5:$AK$14,MATCH($E26,'BY-Demands'!$I$5:$I$14,0),FALSE)*HLOOKUP(REG_TRA_DEMANDS!$F26,DEMANDS!$H$2:$CL$25,MATCH($E26,DEMANDS!$F$2:$F$25,0),FALSE)/HLOOKUP(2018,DEMANDS!$H$2:$CL$25,MATCH($E26,DEMANDS!$F$2:$F$25,0),FALSE)</f>
        <v>0.9264615185308841</v>
      </c>
      <c r="K26" s="10">
        <f>HLOOKUP(REG_TRA_DEMANDS!K$3,'BY-Demands'!$J$5:$AK$14,MATCH($E26,'BY-Demands'!$I$5:$I$14,0),FALSE)*HLOOKUP(REG_TRA_DEMANDS!$F26,DEMANDS!$H$2:$CL$25,MATCH($E26,DEMANDS!$F$2:$F$25,0),FALSE)/HLOOKUP(2018,DEMANDS!$H$2:$CL$25,MATCH($E26,DEMANDS!$F$2:$F$25,0),FALSE)</f>
        <v>0.69703736929548576</v>
      </c>
      <c r="L26" s="10">
        <f>HLOOKUP(REG_TRA_DEMANDS!L$3,'BY-Demands'!$J$5:$AK$14,MATCH($E26,'BY-Demands'!$I$5:$I$14,0),FALSE)*HLOOKUP(REG_TRA_DEMANDS!$F26,DEMANDS!$H$2:$CL$25,MATCH($E26,DEMANDS!$F$2:$F$25,0),FALSE)/HLOOKUP(2018,DEMANDS!$H$2:$CL$25,MATCH($E26,DEMANDS!$F$2:$F$25,0),FALSE)</f>
        <v>0.3591100627728509</v>
      </c>
      <c r="M26" s="10">
        <f>HLOOKUP(REG_TRA_DEMANDS!M$3,'BY-Demands'!$J$5:$AK$14,MATCH($E26,'BY-Demands'!$I$5:$I$14,0),FALSE)*HLOOKUP(REG_TRA_DEMANDS!$F26,DEMANDS!$H$2:$CL$25,MATCH($E26,DEMANDS!$F$2:$F$25,0),FALSE)/HLOOKUP(2018,DEMANDS!$H$2:$CL$25,MATCH($E26,DEMANDS!$F$2:$F$25,0),FALSE)</f>
        <v>0.96728170142872583</v>
      </c>
      <c r="N26" s="10">
        <f>HLOOKUP(REG_TRA_DEMANDS!N$3,'BY-Demands'!$J$5:$AK$14,MATCH($E26,'BY-Demands'!$I$5:$I$14,0),FALSE)*HLOOKUP(REG_TRA_DEMANDS!$F26,DEMANDS!$H$2:$CL$25,MATCH($E26,DEMANDS!$F$2:$F$25,0),FALSE)/HLOOKUP(2018,DEMANDS!$H$2:$CL$25,MATCH($E26,DEMANDS!$F$2:$F$25,0),FALSE)</f>
        <v>1.6793116010185012</v>
      </c>
      <c r="O26" s="10">
        <f>HLOOKUP(REG_TRA_DEMANDS!O$3,'BY-Demands'!$J$5:$AK$14,MATCH($E26,'BY-Demands'!$I$5:$I$14,0),FALSE)*HLOOKUP(REG_TRA_DEMANDS!$F26,DEMANDS!$H$2:$CL$25,MATCH($E26,DEMANDS!$F$2:$F$25,0),FALSE)/HLOOKUP(2018,DEMANDS!$H$2:$CL$25,MATCH($E26,DEMANDS!$F$2:$F$25,0),FALSE)</f>
        <v>0.71167667201424645</v>
      </c>
      <c r="P26" s="10">
        <f>HLOOKUP(REG_TRA_DEMANDS!P$3,'BY-Demands'!$J$5:$AK$14,MATCH($E26,'BY-Demands'!$I$5:$I$14,0),FALSE)*HLOOKUP(REG_TRA_DEMANDS!$F26,DEMANDS!$H$2:$CL$25,MATCH($E26,DEMANDS!$F$2:$F$25,0),FALSE)/HLOOKUP(2018,DEMANDS!$H$2:$CL$25,MATCH($E26,DEMANDS!$F$2:$F$25,0),FALSE)</f>
        <v>0.80337435869055152</v>
      </c>
      <c r="Q26" s="10">
        <f>HLOOKUP(REG_TRA_DEMANDS!Q$3,'BY-Demands'!$J$5:$AK$14,MATCH($E26,'BY-Demands'!$I$5:$I$14,0),FALSE)*HLOOKUP(REG_TRA_DEMANDS!$F26,DEMANDS!$H$2:$CL$25,MATCH($E26,DEMANDS!$F$2:$F$25,0),FALSE)/HLOOKUP(2018,DEMANDS!$H$2:$CL$25,MATCH($E26,DEMANDS!$F$2:$F$25,0),FALSE)</f>
        <v>1.4248054424200758</v>
      </c>
      <c r="R26" s="10">
        <f>HLOOKUP(REG_TRA_DEMANDS!R$3,'BY-Demands'!$J$5:$AK$14,MATCH($E26,'BY-Demands'!$I$5:$I$14,0),FALSE)*HLOOKUP(REG_TRA_DEMANDS!$F26,DEMANDS!$H$2:$CL$25,MATCH($E26,DEMANDS!$F$2:$F$25,0),FALSE)/HLOOKUP(2018,DEMANDS!$H$2:$CL$25,MATCH($E26,DEMANDS!$F$2:$F$25,0),FALSE)</f>
        <v>1.209073428542236</v>
      </c>
      <c r="S26" s="10">
        <f>HLOOKUP(REG_TRA_DEMANDS!S$3,'BY-Demands'!$J$5:$AK$14,MATCH($E26,'BY-Demands'!$I$5:$I$14,0),FALSE)*HLOOKUP(REG_TRA_DEMANDS!$F26,DEMANDS!$H$2:$CL$25,MATCH($E26,DEMANDS!$F$2:$F$25,0),FALSE)/HLOOKUP(2018,DEMANDS!$H$2:$CL$25,MATCH($E26,DEMANDS!$F$2:$F$25,0),FALSE)</f>
        <v>1.0965694506847476</v>
      </c>
      <c r="T26" s="10">
        <f>HLOOKUP(REG_TRA_DEMANDS!T$3,'BY-Demands'!$J$5:$AK$14,MATCH($E26,'BY-Demands'!$I$5:$I$14,0),FALSE)*HLOOKUP(REG_TRA_DEMANDS!$F26,DEMANDS!$H$2:$CL$25,MATCH($E26,DEMANDS!$F$2:$F$25,0),FALSE)/HLOOKUP(2018,DEMANDS!$H$2:$CL$25,MATCH($E26,DEMANDS!$F$2:$F$25,0),FALSE)</f>
        <v>4.431581268884516</v>
      </c>
      <c r="U26" s="10">
        <f>HLOOKUP(REG_TRA_DEMANDS!U$3,'BY-Demands'!$J$5:$AK$14,MATCH($E26,'BY-Demands'!$I$5:$I$14,0),FALSE)*HLOOKUP(REG_TRA_DEMANDS!$F26,DEMANDS!$H$2:$CL$25,MATCH($E26,DEMANDS!$F$2:$F$25,0),FALSE)/HLOOKUP(2018,DEMANDS!$H$2:$CL$25,MATCH($E26,DEMANDS!$F$2:$F$25,0),FALSE)</f>
        <v>1.4504553577213888</v>
      </c>
      <c r="V26" s="10">
        <f>HLOOKUP(REG_TRA_DEMANDS!V$3,'BY-Demands'!$J$5:$AK$14,MATCH($E26,'BY-Demands'!$I$5:$I$14,0),FALSE)*HLOOKUP(REG_TRA_DEMANDS!$F26,DEMANDS!$H$2:$CL$25,MATCH($E26,DEMANDS!$F$2:$F$25,0),FALSE)/HLOOKUP(2018,DEMANDS!$H$2:$CL$25,MATCH($E26,DEMANDS!$F$2:$F$25,0),FALSE)</f>
        <v>1.6335859639574795</v>
      </c>
      <c r="W26" s="10">
        <f>HLOOKUP(REG_TRA_DEMANDS!W$3,'BY-Demands'!$J$5:$AK$14,MATCH($E26,'BY-Demands'!$I$5:$I$14,0),FALSE)*HLOOKUP(REG_TRA_DEMANDS!$F26,DEMANDS!$H$2:$CL$25,MATCH($E26,DEMANDS!$F$2:$F$25,0),FALSE)/HLOOKUP(2018,DEMANDS!$H$2:$CL$25,MATCH($E26,DEMANDS!$F$2:$F$25,0),FALSE)</f>
        <v>1.584384831252563</v>
      </c>
      <c r="X26" s="10">
        <f>HLOOKUP(REG_TRA_DEMANDS!X$3,'BY-Demands'!$J$5:$AK$14,MATCH($E26,'BY-Demands'!$I$5:$I$14,0),FALSE)*HLOOKUP(REG_TRA_DEMANDS!$F26,DEMANDS!$H$2:$CL$25,MATCH($E26,DEMANDS!$F$2:$F$25,0),FALSE)/HLOOKUP(2018,DEMANDS!$H$2:$CL$25,MATCH($E26,DEMANDS!$F$2:$F$25,0),FALSE)</f>
        <v>0.99955197412359109</v>
      </c>
      <c r="Y26" s="10">
        <f>HLOOKUP(REG_TRA_DEMANDS!Y$3,'BY-Demands'!$J$5:$AK$14,MATCH($E26,'BY-Demands'!$I$5:$I$14,0),FALSE)*HLOOKUP(REG_TRA_DEMANDS!$F26,DEMANDS!$H$2:$CL$25,MATCH($E26,DEMANDS!$F$2:$F$25,0),FALSE)/HLOOKUP(2018,DEMANDS!$H$2:$CL$25,MATCH($E26,DEMANDS!$F$2:$F$25,0),FALSE)</f>
        <v>2.2379367145877396</v>
      </c>
      <c r="Z26" s="10">
        <f>HLOOKUP(REG_TRA_DEMANDS!Z$3,'BY-Demands'!$J$5:$AK$14,MATCH($E26,'BY-Demands'!$I$5:$I$14,0),FALSE)*HLOOKUP(REG_TRA_DEMANDS!$F26,DEMANDS!$H$2:$CL$25,MATCH($E26,DEMANDS!$F$2:$F$25,0),FALSE)/HLOOKUP(2018,DEMANDS!$H$2:$CL$25,MATCH($E26,DEMANDS!$F$2:$F$25,0),FALSE)</f>
        <v>0.29330892479640719</v>
      </c>
      <c r="AA26" s="10">
        <f>HLOOKUP(REG_TRA_DEMANDS!AA$3,'BY-Demands'!$J$5:$AK$14,MATCH($E26,'BY-Demands'!$I$5:$I$14,0),FALSE)*HLOOKUP(REG_TRA_DEMANDS!$F26,DEMANDS!$H$2:$CL$25,MATCH($E26,DEMANDS!$F$2:$F$25,0),FALSE)/HLOOKUP(2018,DEMANDS!$H$2:$CL$25,MATCH($E26,DEMANDS!$F$2:$F$25,0),FALSE)</f>
        <v>1.2394386745743022</v>
      </c>
      <c r="AB26" s="10">
        <f>HLOOKUP(REG_TRA_DEMANDS!AB$3,'BY-Demands'!$J$5:$AK$14,MATCH($E26,'BY-Demands'!$I$5:$I$14,0),FALSE)*HLOOKUP(REG_TRA_DEMANDS!$F26,DEMANDS!$H$2:$CL$25,MATCH($E26,DEMANDS!$F$2:$F$25,0),FALSE)/HLOOKUP(2018,DEMANDS!$H$2:$CL$25,MATCH($E26,DEMANDS!$F$2:$F$25,0),FALSE)</f>
        <v>0.66735199524216393</v>
      </c>
      <c r="AC26" s="10">
        <f>HLOOKUP(REG_TRA_DEMANDS!AC$3,'BY-Demands'!$J$5:$AK$14,MATCH($E26,'BY-Demands'!$I$5:$I$14,0),FALSE)*HLOOKUP(REG_TRA_DEMANDS!$F26,DEMANDS!$H$2:$CL$25,MATCH($E26,DEMANDS!$F$2:$F$25,0),FALSE)/HLOOKUP(2018,DEMANDS!$H$2:$CL$25,MATCH($E26,DEMANDS!$F$2:$F$25,0),FALSE)</f>
        <v>0.54442256768145314</v>
      </c>
      <c r="AD26" s="10">
        <f>HLOOKUP(REG_TRA_DEMANDS!AD$3,'BY-Demands'!$J$5:$AK$14,MATCH($E26,'BY-Demands'!$I$5:$I$14,0),FALSE)*HLOOKUP(REG_TRA_DEMANDS!$F26,DEMANDS!$H$2:$CL$25,MATCH($E26,DEMANDS!$F$2:$F$25,0),FALSE)/HLOOKUP(2018,DEMANDS!$H$2:$CL$25,MATCH($E26,DEMANDS!$F$2:$F$25,0),FALSE)</f>
        <v>0.59155434580568067</v>
      </c>
      <c r="AE26" s="10">
        <f>HLOOKUP(REG_TRA_DEMANDS!AE$3,'BY-Demands'!$J$5:$AK$14,MATCH($E26,'BY-Demands'!$I$5:$I$14,0),FALSE)*HLOOKUP(REG_TRA_DEMANDS!$F26,DEMANDS!$H$2:$CL$25,MATCH($E26,DEMANDS!$F$2:$F$25,0),FALSE)/HLOOKUP(2018,DEMANDS!$H$2:$CL$25,MATCH($E26,DEMANDS!$F$2:$F$25,0),FALSE)</f>
        <v>1.0894430326926878</v>
      </c>
      <c r="AF26" s="10">
        <f>HLOOKUP(REG_TRA_DEMANDS!AF$3,'BY-Demands'!$J$5:$AK$14,MATCH($E26,'BY-Demands'!$I$5:$I$14,0),FALSE)*HLOOKUP(REG_TRA_DEMANDS!$F26,DEMANDS!$H$2:$CL$25,MATCH($E26,DEMANDS!$F$2:$F$25,0),FALSE)/HLOOKUP(2018,DEMANDS!$H$2:$CL$25,MATCH($E26,DEMANDS!$F$2:$F$25,0),FALSE)</f>
        <v>0.59915236065349498</v>
      </c>
    </row>
    <row r="27" spans="4:34" x14ac:dyDescent="0.25">
      <c r="D27" s="1" t="s">
        <v>8</v>
      </c>
      <c r="E27" s="1" t="str">
        <f>DEMANDS!$F$18</f>
        <v>TRAPM</v>
      </c>
      <c r="F27" s="1">
        <v>2040</v>
      </c>
      <c r="G27" s="10">
        <f>HLOOKUP(REG_TRA_DEMANDS!G$3,'BY-Demands'!$J$5:$AK$14,MATCH($E27,'BY-Demands'!$I$5:$I$14,0),FALSE)*HLOOKUP(REG_TRA_DEMANDS!$F27,DEMANDS!$H$2:$CL$25,MATCH($E27,DEMANDS!$F$2:$F$25,0),FALSE)/HLOOKUP(2018,DEMANDS!$H$2:$CL$25,MATCH($E27,DEMANDS!$F$2:$F$25,0),FALSE)</f>
        <v>0.57368383284980318</v>
      </c>
      <c r="H27" s="10">
        <f>HLOOKUP(REG_TRA_DEMANDS!H$3,'BY-Demands'!$J$5:$AK$14,MATCH($E27,'BY-Demands'!$I$5:$I$14,0),FALSE)*HLOOKUP(REG_TRA_DEMANDS!$F27,DEMANDS!$H$2:$CL$25,MATCH($E27,DEMANDS!$F$2:$F$25,0),FALSE)/HLOOKUP(2018,DEMANDS!$H$2:$CL$25,MATCH($E27,DEMANDS!$F$2:$F$25,0),FALSE)</f>
        <v>10.046457009226931</v>
      </c>
      <c r="I27" s="10">
        <f>HLOOKUP(REG_TRA_DEMANDS!I$3,'BY-Demands'!$J$5:$AK$14,MATCH($E27,'BY-Demands'!$I$5:$I$14,0),FALSE)*HLOOKUP(REG_TRA_DEMANDS!$F27,DEMANDS!$H$2:$CL$25,MATCH($E27,DEMANDS!$F$2:$F$25,0),FALSE)/HLOOKUP(2018,DEMANDS!$H$2:$CL$25,MATCH($E27,DEMANDS!$F$2:$F$25,0),FALSE)</f>
        <v>2.045778319457209</v>
      </c>
      <c r="J27" s="10">
        <f>HLOOKUP(REG_TRA_DEMANDS!J$3,'BY-Demands'!$J$5:$AK$14,MATCH($E27,'BY-Demands'!$I$5:$I$14,0),FALSE)*HLOOKUP(REG_TRA_DEMANDS!$F27,DEMANDS!$H$2:$CL$25,MATCH($E27,DEMANDS!$F$2:$F$25,0),FALSE)/HLOOKUP(2018,DEMANDS!$H$2:$CL$25,MATCH($E27,DEMANDS!$F$2:$F$25,0),FALSE)</f>
        <v>0.97157986890354409</v>
      </c>
      <c r="K27" s="10">
        <f>HLOOKUP(REG_TRA_DEMANDS!K$3,'BY-Demands'!$J$5:$AK$14,MATCH($E27,'BY-Demands'!$I$5:$I$14,0),FALSE)*HLOOKUP(REG_TRA_DEMANDS!$F27,DEMANDS!$H$2:$CL$25,MATCH($E27,DEMANDS!$F$2:$F$25,0),FALSE)/HLOOKUP(2018,DEMANDS!$H$2:$CL$25,MATCH($E27,DEMANDS!$F$2:$F$25,0),FALSE)</f>
        <v>0.73098284422528181</v>
      </c>
      <c r="L27" s="10">
        <f>HLOOKUP(REG_TRA_DEMANDS!L$3,'BY-Demands'!$J$5:$AK$14,MATCH($E27,'BY-Demands'!$I$5:$I$14,0),FALSE)*HLOOKUP(REG_TRA_DEMANDS!$F27,DEMANDS!$H$2:$CL$25,MATCH($E27,DEMANDS!$F$2:$F$25,0),FALSE)/HLOOKUP(2018,DEMANDS!$H$2:$CL$25,MATCH($E27,DEMANDS!$F$2:$F$25,0),FALSE)</f>
        <v>0.37659859663038892</v>
      </c>
      <c r="M27" s="10">
        <f>HLOOKUP(REG_TRA_DEMANDS!M$3,'BY-Demands'!$J$5:$AK$14,MATCH($E27,'BY-Demands'!$I$5:$I$14,0),FALSE)*HLOOKUP(REG_TRA_DEMANDS!$F27,DEMANDS!$H$2:$CL$25,MATCH($E27,DEMANDS!$F$2:$F$25,0),FALSE)/HLOOKUP(2018,DEMANDS!$H$2:$CL$25,MATCH($E27,DEMANDS!$F$2:$F$25,0),FALSE)</f>
        <v>1.0143879803633638</v>
      </c>
      <c r="N27" s="10">
        <f>HLOOKUP(REG_TRA_DEMANDS!N$3,'BY-Demands'!$J$5:$AK$14,MATCH($E27,'BY-Demands'!$I$5:$I$14,0),FALSE)*HLOOKUP(REG_TRA_DEMANDS!$F27,DEMANDS!$H$2:$CL$25,MATCH($E27,DEMANDS!$F$2:$F$25,0),FALSE)/HLOOKUP(2018,DEMANDS!$H$2:$CL$25,MATCH($E27,DEMANDS!$F$2:$F$25,0),FALSE)</f>
        <v>1.7610934858395488</v>
      </c>
      <c r="O27" s="10">
        <f>HLOOKUP(REG_TRA_DEMANDS!O$3,'BY-Demands'!$J$5:$AK$14,MATCH($E27,'BY-Demands'!$I$5:$I$14,0),FALSE)*HLOOKUP(REG_TRA_DEMANDS!$F27,DEMANDS!$H$2:$CL$25,MATCH($E27,DEMANDS!$F$2:$F$25,0),FALSE)/HLOOKUP(2018,DEMANDS!$H$2:$CL$25,MATCH($E27,DEMANDS!$F$2:$F$25,0),FALSE)</f>
        <v>0.74633507584185999</v>
      </c>
      <c r="P27" s="10">
        <f>HLOOKUP(REG_TRA_DEMANDS!P$3,'BY-Demands'!$J$5:$AK$14,MATCH($E27,'BY-Demands'!$I$5:$I$14,0),FALSE)*HLOOKUP(REG_TRA_DEMANDS!$F27,DEMANDS!$H$2:$CL$25,MATCH($E27,DEMANDS!$F$2:$F$25,0),FALSE)/HLOOKUP(2018,DEMANDS!$H$2:$CL$25,MATCH($E27,DEMANDS!$F$2:$F$25,0),FALSE)</f>
        <v>0.84249840763463402</v>
      </c>
      <c r="Q27" s="10">
        <f>HLOOKUP(REG_TRA_DEMANDS!Q$3,'BY-Demands'!$J$5:$AK$14,MATCH($E27,'BY-Demands'!$I$5:$I$14,0),FALSE)*HLOOKUP(REG_TRA_DEMANDS!$F27,DEMANDS!$H$2:$CL$25,MATCH($E27,DEMANDS!$F$2:$F$25,0),FALSE)/HLOOKUP(2018,DEMANDS!$H$2:$CL$25,MATCH($E27,DEMANDS!$F$2:$F$25,0),FALSE)</f>
        <v>1.4941929667566725</v>
      </c>
      <c r="R27" s="10">
        <f>HLOOKUP(REG_TRA_DEMANDS!R$3,'BY-Demands'!$J$5:$AK$14,MATCH($E27,'BY-Demands'!$I$5:$I$14,0),FALSE)*HLOOKUP(REG_TRA_DEMANDS!$F27,DEMANDS!$H$2:$CL$25,MATCH($E27,DEMANDS!$F$2:$F$25,0),FALSE)/HLOOKUP(2018,DEMANDS!$H$2:$CL$25,MATCH($E27,DEMANDS!$F$2:$F$25,0),FALSE)</f>
        <v>1.2679548796161517</v>
      </c>
      <c r="S27" s="10">
        <f>HLOOKUP(REG_TRA_DEMANDS!S$3,'BY-Demands'!$J$5:$AK$14,MATCH($E27,'BY-Demands'!$I$5:$I$14,0),FALSE)*HLOOKUP(REG_TRA_DEMANDS!$F27,DEMANDS!$H$2:$CL$25,MATCH($E27,DEMANDS!$F$2:$F$25,0),FALSE)/HLOOKUP(2018,DEMANDS!$H$2:$CL$25,MATCH($E27,DEMANDS!$F$2:$F$25,0),FALSE)</f>
        <v>1.1499719975734781</v>
      </c>
      <c r="T27" s="10">
        <f>HLOOKUP(REG_TRA_DEMANDS!T$3,'BY-Demands'!$J$5:$AK$14,MATCH($E27,'BY-Demands'!$I$5:$I$14,0),FALSE)*HLOOKUP(REG_TRA_DEMANDS!$F27,DEMANDS!$H$2:$CL$25,MATCH($E27,DEMANDS!$F$2:$F$25,0),FALSE)/HLOOKUP(2018,DEMANDS!$H$2:$CL$25,MATCH($E27,DEMANDS!$F$2:$F$25,0),FALSE)</f>
        <v>4.6473977193200486</v>
      </c>
      <c r="U27" s="10">
        <f>HLOOKUP(REG_TRA_DEMANDS!U$3,'BY-Demands'!$J$5:$AK$14,MATCH($E27,'BY-Demands'!$I$5:$I$14,0),FALSE)*HLOOKUP(REG_TRA_DEMANDS!$F27,DEMANDS!$H$2:$CL$25,MATCH($E27,DEMANDS!$F$2:$F$25,0),FALSE)/HLOOKUP(2018,DEMANDS!$H$2:$CL$25,MATCH($E27,DEMANDS!$F$2:$F$25,0),FALSE)</f>
        <v>1.5210920239191918</v>
      </c>
      <c r="V27" s="10">
        <f>HLOOKUP(REG_TRA_DEMANDS!V$3,'BY-Demands'!$J$5:$AK$14,MATCH($E27,'BY-Demands'!$I$5:$I$14,0),FALSE)*HLOOKUP(REG_TRA_DEMANDS!$F27,DEMANDS!$H$2:$CL$25,MATCH($E27,DEMANDS!$F$2:$F$25,0),FALSE)/HLOOKUP(2018,DEMANDS!$H$2:$CL$25,MATCH($E27,DEMANDS!$F$2:$F$25,0),FALSE)</f>
        <v>1.7131410263226912</v>
      </c>
      <c r="W27" s="10">
        <f>HLOOKUP(REG_TRA_DEMANDS!W$3,'BY-Demands'!$J$5:$AK$14,MATCH($E27,'BY-Demands'!$I$5:$I$14,0),FALSE)*HLOOKUP(REG_TRA_DEMANDS!$F27,DEMANDS!$H$2:$CL$25,MATCH($E27,DEMANDS!$F$2:$F$25,0),FALSE)/HLOOKUP(2018,DEMANDS!$H$2:$CL$25,MATCH($E27,DEMANDS!$F$2:$F$25,0),FALSE)</f>
        <v>1.6615438157454501</v>
      </c>
      <c r="X27" s="10">
        <f>HLOOKUP(REG_TRA_DEMANDS!X$3,'BY-Demands'!$J$5:$AK$14,MATCH($E27,'BY-Demands'!$I$5:$I$14,0),FALSE)*HLOOKUP(REG_TRA_DEMANDS!$F27,DEMANDS!$H$2:$CL$25,MATCH($E27,DEMANDS!$F$2:$F$25,0),FALSE)/HLOOKUP(2018,DEMANDS!$H$2:$CL$25,MATCH($E27,DEMANDS!$F$2:$F$25,0),FALSE)</f>
        <v>1.0482298039979561</v>
      </c>
      <c r="Y27" s="10">
        <f>HLOOKUP(REG_TRA_DEMANDS!Y$3,'BY-Demands'!$J$5:$AK$14,MATCH($E27,'BY-Demands'!$I$5:$I$14,0),FALSE)*HLOOKUP(REG_TRA_DEMANDS!$F27,DEMANDS!$H$2:$CL$25,MATCH($E27,DEMANDS!$F$2:$F$25,0),FALSE)/HLOOKUP(2018,DEMANDS!$H$2:$CL$25,MATCH($E27,DEMANDS!$F$2:$F$25,0),FALSE)</f>
        <v>2.3469234461259516</v>
      </c>
      <c r="Z27" s="10">
        <f>HLOOKUP(REG_TRA_DEMANDS!Z$3,'BY-Demands'!$J$5:$AK$14,MATCH($E27,'BY-Demands'!$I$5:$I$14,0),FALSE)*HLOOKUP(REG_TRA_DEMANDS!$F27,DEMANDS!$H$2:$CL$25,MATCH($E27,DEMANDS!$F$2:$F$25,0),FALSE)/HLOOKUP(2018,DEMANDS!$H$2:$CL$25,MATCH($E27,DEMANDS!$F$2:$F$25,0),FALSE)</f>
        <v>0.30759296635851913</v>
      </c>
      <c r="AA27" s="10">
        <f>HLOOKUP(REG_TRA_DEMANDS!AA$3,'BY-Demands'!$J$5:$AK$14,MATCH($E27,'BY-Demands'!$I$5:$I$14,0),FALSE)*HLOOKUP(REG_TRA_DEMANDS!$F27,DEMANDS!$H$2:$CL$25,MATCH($E27,DEMANDS!$F$2:$F$25,0),FALSE)/HLOOKUP(2018,DEMANDS!$H$2:$CL$25,MATCH($E27,DEMANDS!$F$2:$F$25,0),FALSE)</f>
        <v>1.2997989024589369</v>
      </c>
      <c r="AB27" s="10">
        <f>HLOOKUP(REG_TRA_DEMANDS!AB$3,'BY-Demands'!$J$5:$AK$14,MATCH($E27,'BY-Demands'!$I$5:$I$14,0),FALSE)*HLOOKUP(REG_TRA_DEMANDS!$F27,DEMANDS!$H$2:$CL$25,MATCH($E27,DEMANDS!$F$2:$F$25,0),FALSE)/HLOOKUP(2018,DEMANDS!$H$2:$CL$25,MATCH($E27,DEMANDS!$F$2:$F$25,0),FALSE)</f>
        <v>0.69985180288768356</v>
      </c>
      <c r="AC27" s="10">
        <f>HLOOKUP(REG_TRA_DEMANDS!AC$3,'BY-Demands'!$J$5:$AK$14,MATCH($E27,'BY-Demands'!$I$5:$I$14,0),FALSE)*HLOOKUP(REG_TRA_DEMANDS!$F27,DEMANDS!$H$2:$CL$25,MATCH($E27,DEMANDS!$F$2:$F$25,0),FALSE)/HLOOKUP(2018,DEMANDS!$H$2:$CL$25,MATCH($E27,DEMANDS!$F$2:$F$25,0),FALSE)</f>
        <v>0.57093575540498209</v>
      </c>
      <c r="AD27" s="10">
        <f>HLOOKUP(REG_TRA_DEMANDS!AD$3,'BY-Demands'!$J$5:$AK$14,MATCH($E27,'BY-Demands'!$I$5:$I$14,0),FALSE)*HLOOKUP(REG_TRA_DEMANDS!$F27,DEMANDS!$H$2:$CL$25,MATCH($E27,DEMANDS!$F$2:$F$25,0),FALSE)/HLOOKUP(2018,DEMANDS!$H$2:$CL$25,MATCH($E27,DEMANDS!$F$2:$F$25,0),FALSE)</f>
        <v>0.62036283456067332</v>
      </c>
      <c r="AE27" s="10">
        <f>HLOOKUP(REG_TRA_DEMANDS!AE$3,'BY-Demands'!$J$5:$AK$14,MATCH($E27,'BY-Demands'!$I$5:$I$14,0),FALSE)*HLOOKUP(REG_TRA_DEMANDS!$F27,DEMANDS!$H$2:$CL$25,MATCH($E27,DEMANDS!$F$2:$F$25,0),FALSE)/HLOOKUP(2018,DEMANDS!$H$2:$CL$25,MATCH($E27,DEMANDS!$F$2:$F$25,0),FALSE)</f>
        <v>1.1424985255295914</v>
      </c>
      <c r="AF27" s="10">
        <f>HLOOKUP(REG_TRA_DEMANDS!AF$3,'BY-Demands'!$J$5:$AK$14,MATCH($E27,'BY-Demands'!$I$5:$I$14,0),FALSE)*HLOOKUP(REG_TRA_DEMANDS!$F27,DEMANDS!$H$2:$CL$25,MATCH($E27,DEMANDS!$F$2:$F$25,0),FALSE)/HLOOKUP(2018,DEMANDS!$H$2:$CL$25,MATCH($E27,DEMANDS!$F$2:$F$25,0),FALSE)</f>
        <v>0.62833087006145982</v>
      </c>
    </row>
    <row r="28" spans="4:34" x14ac:dyDescent="0.25">
      <c r="D28" s="1" t="s">
        <v>8</v>
      </c>
      <c r="E28" s="1" t="str">
        <f>DEMANDS!$F$18</f>
        <v>TRAPM</v>
      </c>
      <c r="F28" s="1">
        <v>2045</v>
      </c>
      <c r="G28" s="10">
        <f>HLOOKUP(REG_TRA_DEMANDS!G$3,'BY-Demands'!$J$5:$AK$14,MATCH($E28,'BY-Demands'!$I$5:$I$14,0),FALSE)*HLOOKUP(REG_TRA_DEMANDS!$F28,DEMANDS!$H$2:$CL$25,MATCH($E28,DEMANDS!$F$2:$F$25,0),FALSE)/HLOOKUP(2018,DEMANDS!$H$2:$CL$25,MATCH($E28,DEMANDS!$F$2:$F$25,0),FALSE)</f>
        <v>0.60282238809625444</v>
      </c>
      <c r="H28" s="10">
        <f>HLOOKUP(REG_TRA_DEMANDS!H$3,'BY-Demands'!$J$5:$AK$14,MATCH($E28,'BY-Demands'!$I$5:$I$14,0),FALSE)*HLOOKUP(REG_TRA_DEMANDS!$F28,DEMANDS!$H$2:$CL$25,MATCH($E28,DEMANDS!$F$2:$F$25,0),FALSE)/HLOOKUP(2018,DEMANDS!$H$2:$CL$25,MATCH($E28,DEMANDS!$F$2:$F$25,0),FALSE)</f>
        <v>10.556736758858809</v>
      </c>
      <c r="I28" s="10">
        <f>HLOOKUP(REG_TRA_DEMANDS!I$3,'BY-Demands'!$J$5:$AK$14,MATCH($E28,'BY-Demands'!$I$5:$I$14,0),FALSE)*HLOOKUP(REG_TRA_DEMANDS!$F28,DEMANDS!$H$2:$CL$25,MATCH($E28,DEMANDS!$F$2:$F$25,0),FALSE)/HLOOKUP(2018,DEMANDS!$H$2:$CL$25,MATCH($E28,DEMANDS!$F$2:$F$25,0),FALSE)</f>
        <v>2.1496875132850621</v>
      </c>
      <c r="J28" s="10">
        <f>HLOOKUP(REG_TRA_DEMANDS!J$3,'BY-Demands'!$J$5:$AK$14,MATCH($E28,'BY-Demands'!$I$5:$I$14,0),FALSE)*HLOOKUP(REG_TRA_DEMANDS!$F28,DEMANDS!$H$2:$CL$25,MATCH($E28,DEMANDS!$F$2:$F$25,0),FALSE)/HLOOKUP(2018,DEMANDS!$H$2:$CL$25,MATCH($E28,DEMANDS!$F$2:$F$25,0),FALSE)</f>
        <v>1.0209283637805082</v>
      </c>
      <c r="K28" s="10">
        <f>HLOOKUP(REG_TRA_DEMANDS!K$3,'BY-Demands'!$J$5:$AK$14,MATCH($E28,'BY-Demands'!$I$5:$I$14,0),FALSE)*HLOOKUP(REG_TRA_DEMANDS!$F28,DEMANDS!$H$2:$CL$25,MATCH($E28,DEMANDS!$F$2:$F$25,0),FALSE)/HLOOKUP(2018,DEMANDS!$H$2:$CL$25,MATCH($E28,DEMANDS!$F$2:$F$25,0),FALSE)</f>
        <v>0.76811093250495077</v>
      </c>
      <c r="L28" s="10">
        <f>HLOOKUP(REG_TRA_DEMANDS!L$3,'BY-Demands'!$J$5:$AK$14,MATCH($E28,'BY-Demands'!$I$5:$I$14,0),FALSE)*HLOOKUP(REG_TRA_DEMANDS!$F28,DEMANDS!$H$2:$CL$25,MATCH($E28,DEMANDS!$F$2:$F$25,0),FALSE)/HLOOKUP(2018,DEMANDS!$H$2:$CL$25,MATCH($E28,DEMANDS!$F$2:$F$25,0),FALSE)</f>
        <v>0.39572679649465725</v>
      </c>
      <c r="M28" s="10">
        <f>HLOOKUP(REG_TRA_DEMANDS!M$3,'BY-Demands'!$J$5:$AK$14,MATCH($E28,'BY-Demands'!$I$5:$I$14,0),FALSE)*HLOOKUP(REG_TRA_DEMANDS!$F28,DEMANDS!$H$2:$CL$25,MATCH($E28,DEMANDS!$F$2:$F$25,0),FALSE)/HLOOKUP(2018,DEMANDS!$H$2:$CL$25,MATCH($E28,DEMANDS!$F$2:$F$25,0),FALSE)</f>
        <v>1.065910785285936</v>
      </c>
      <c r="N28" s="10">
        <f>HLOOKUP(REG_TRA_DEMANDS!N$3,'BY-Demands'!$J$5:$AK$14,MATCH($E28,'BY-Demands'!$I$5:$I$14,0),FALSE)*HLOOKUP(REG_TRA_DEMANDS!$F28,DEMANDS!$H$2:$CL$25,MATCH($E28,DEMANDS!$F$2:$F$25,0),FALSE)/HLOOKUP(2018,DEMANDS!$H$2:$CL$25,MATCH($E28,DEMANDS!$F$2:$F$25,0),FALSE)</f>
        <v>1.8505429646167131</v>
      </c>
      <c r="O28" s="10">
        <f>HLOOKUP(REG_TRA_DEMANDS!O$3,'BY-Demands'!$J$5:$AK$14,MATCH($E28,'BY-Demands'!$I$5:$I$14,0),FALSE)*HLOOKUP(REG_TRA_DEMANDS!$F28,DEMANDS!$H$2:$CL$25,MATCH($E28,DEMANDS!$F$2:$F$25,0),FALSE)/HLOOKUP(2018,DEMANDS!$H$2:$CL$25,MATCH($E28,DEMANDS!$F$2:$F$25,0),FALSE)</f>
        <v>0.78424293483058627</v>
      </c>
      <c r="P28" s="10">
        <f>HLOOKUP(REG_TRA_DEMANDS!P$3,'BY-Demands'!$J$5:$AK$14,MATCH($E28,'BY-Demands'!$I$5:$I$14,0),FALSE)*HLOOKUP(REG_TRA_DEMANDS!$F28,DEMANDS!$H$2:$CL$25,MATCH($E28,DEMANDS!$F$2:$F$25,0),FALSE)/HLOOKUP(2018,DEMANDS!$H$2:$CL$25,MATCH($E28,DEMANDS!$F$2:$F$25,0),FALSE)</f>
        <v>0.8852905955789232</v>
      </c>
      <c r="Q28" s="10">
        <f>HLOOKUP(REG_TRA_DEMANDS!Q$3,'BY-Demands'!$J$5:$AK$14,MATCH($E28,'BY-Demands'!$I$5:$I$14,0),FALSE)*HLOOKUP(REG_TRA_DEMANDS!$F28,DEMANDS!$H$2:$CL$25,MATCH($E28,DEMANDS!$F$2:$F$25,0),FALSE)/HLOOKUP(2018,DEMANDS!$H$2:$CL$25,MATCH($E28,DEMANDS!$F$2:$F$25,0),FALSE)</f>
        <v>1.570086031573259</v>
      </c>
      <c r="R28" s="10">
        <f>HLOOKUP(REG_TRA_DEMANDS!R$3,'BY-Demands'!$J$5:$AK$14,MATCH($E28,'BY-Demands'!$I$5:$I$14,0),FALSE)*HLOOKUP(REG_TRA_DEMANDS!$F28,DEMANDS!$H$2:$CL$25,MATCH($E28,DEMANDS!$F$2:$F$25,0),FALSE)/HLOOKUP(2018,DEMANDS!$H$2:$CL$25,MATCH($E28,DEMANDS!$F$2:$F$25,0),FALSE)</f>
        <v>1.3323568571412454</v>
      </c>
      <c r="S28" s="10">
        <f>HLOOKUP(REG_TRA_DEMANDS!S$3,'BY-Demands'!$J$5:$AK$14,MATCH($E28,'BY-Demands'!$I$5:$I$14,0),FALSE)*HLOOKUP(REG_TRA_DEMANDS!$F28,DEMANDS!$H$2:$CL$25,MATCH($E28,DEMANDS!$F$2:$F$25,0),FALSE)/HLOOKUP(2018,DEMANDS!$H$2:$CL$25,MATCH($E28,DEMANDS!$F$2:$F$25,0),FALSE)</f>
        <v>1.2083813873181939</v>
      </c>
      <c r="T28" s="10">
        <f>HLOOKUP(REG_TRA_DEMANDS!T$3,'BY-Demands'!$J$5:$AK$14,MATCH($E28,'BY-Demands'!$I$5:$I$14,0),FALSE)*HLOOKUP(REG_TRA_DEMANDS!$F28,DEMANDS!$H$2:$CL$25,MATCH($E28,DEMANDS!$F$2:$F$25,0),FALSE)/HLOOKUP(2018,DEMANDS!$H$2:$CL$25,MATCH($E28,DEMANDS!$F$2:$F$25,0),FALSE)</f>
        <v>4.8834483929531904</v>
      </c>
      <c r="U28" s="10">
        <f>HLOOKUP(REG_TRA_DEMANDS!U$3,'BY-Demands'!$J$5:$AK$14,MATCH($E28,'BY-Demands'!$I$5:$I$14,0),FALSE)*HLOOKUP(REG_TRA_DEMANDS!$F28,DEMANDS!$H$2:$CL$25,MATCH($E28,DEMANDS!$F$2:$F$25,0),FALSE)/HLOOKUP(2018,DEMANDS!$H$2:$CL$25,MATCH($E28,DEMANDS!$F$2:$F$25,0),FALSE)</f>
        <v>1.5983513459288983</v>
      </c>
      <c r="V28" s="10">
        <f>HLOOKUP(REG_TRA_DEMANDS!V$3,'BY-Demands'!$J$5:$AK$14,MATCH($E28,'BY-Demands'!$I$5:$I$14,0),FALSE)*HLOOKUP(REG_TRA_DEMANDS!$F28,DEMANDS!$H$2:$CL$25,MATCH($E28,DEMANDS!$F$2:$F$25,0),FALSE)/HLOOKUP(2018,DEMANDS!$H$2:$CL$25,MATCH($E28,DEMANDS!$F$2:$F$25,0),FALSE)</f>
        <v>1.8001549032738564</v>
      </c>
      <c r="W28" s="10">
        <f>HLOOKUP(REG_TRA_DEMANDS!W$3,'BY-Demands'!$J$5:$AK$14,MATCH($E28,'BY-Demands'!$I$5:$I$14,0),FALSE)*HLOOKUP(REG_TRA_DEMANDS!$F28,DEMANDS!$H$2:$CL$25,MATCH($E28,DEMANDS!$F$2:$F$25,0),FALSE)/HLOOKUP(2018,DEMANDS!$H$2:$CL$25,MATCH($E28,DEMANDS!$F$2:$F$25,0),FALSE)</f>
        <v>1.7459369666365849</v>
      </c>
      <c r="X28" s="10">
        <f>HLOOKUP(REG_TRA_DEMANDS!X$3,'BY-Demands'!$J$5:$AK$14,MATCH($E28,'BY-Demands'!$I$5:$I$14,0),FALSE)*HLOOKUP(REG_TRA_DEMANDS!$F28,DEMANDS!$H$2:$CL$25,MATCH($E28,DEMANDS!$F$2:$F$25,0),FALSE)/HLOOKUP(2018,DEMANDS!$H$2:$CL$25,MATCH($E28,DEMANDS!$F$2:$F$25,0),FALSE)</f>
        <v>1.1014715031810109</v>
      </c>
      <c r="Y28" s="10">
        <f>HLOOKUP(REG_TRA_DEMANDS!Y$3,'BY-Demands'!$J$5:$AK$14,MATCH($E28,'BY-Demands'!$I$5:$I$14,0),FALSE)*HLOOKUP(REG_TRA_DEMANDS!$F28,DEMANDS!$H$2:$CL$25,MATCH($E28,DEMANDS!$F$2:$F$25,0),FALSE)/HLOOKUP(2018,DEMANDS!$H$2:$CL$25,MATCH($E28,DEMANDS!$F$2:$F$25,0),FALSE)</f>
        <v>2.4661284063815367</v>
      </c>
      <c r="Z28" s="10">
        <f>HLOOKUP(REG_TRA_DEMANDS!Z$3,'BY-Demands'!$J$5:$AK$14,MATCH($E28,'BY-Demands'!$I$5:$I$14,0),FALSE)*HLOOKUP(REG_TRA_DEMANDS!$F28,DEMANDS!$H$2:$CL$25,MATCH($E28,DEMANDS!$F$2:$F$25,0),FALSE)/HLOOKUP(2018,DEMANDS!$H$2:$CL$25,MATCH($E28,DEMANDS!$F$2:$F$25,0),FALSE)</f>
        <v>0.32321623152730433</v>
      </c>
      <c r="AA28" s="10">
        <f>HLOOKUP(REG_TRA_DEMANDS!AA$3,'BY-Demands'!$J$5:$AK$14,MATCH($E28,'BY-Demands'!$I$5:$I$14,0),FALSE)*HLOOKUP(REG_TRA_DEMANDS!$F28,DEMANDS!$H$2:$CL$25,MATCH($E28,DEMANDS!$F$2:$F$25,0),FALSE)/HLOOKUP(2018,DEMANDS!$H$2:$CL$25,MATCH($E28,DEMANDS!$F$2:$F$25,0),FALSE)</f>
        <v>1.3658183019257724</v>
      </c>
      <c r="AB28" s="10">
        <f>HLOOKUP(REG_TRA_DEMANDS!AB$3,'BY-Demands'!$J$5:$AK$14,MATCH($E28,'BY-Demands'!$I$5:$I$14,0),FALSE)*HLOOKUP(REG_TRA_DEMANDS!$F28,DEMANDS!$H$2:$CL$25,MATCH($E28,DEMANDS!$F$2:$F$25,0),FALSE)/HLOOKUP(2018,DEMANDS!$H$2:$CL$25,MATCH($E28,DEMANDS!$F$2:$F$25,0),FALSE)</f>
        <v>0.73539868298968947</v>
      </c>
      <c r="AC28" s="10">
        <f>HLOOKUP(REG_TRA_DEMANDS!AC$3,'BY-Demands'!$J$5:$AK$14,MATCH($E28,'BY-Demands'!$I$5:$I$14,0),FALSE)*HLOOKUP(REG_TRA_DEMANDS!$F28,DEMANDS!$H$2:$CL$25,MATCH($E28,DEMANDS!$F$2:$F$25,0),FALSE)/HLOOKUP(2018,DEMANDS!$H$2:$CL$25,MATCH($E28,DEMANDS!$F$2:$F$25,0),FALSE)</f>
        <v>0.59993473027307453</v>
      </c>
      <c r="AD28" s="10">
        <f>HLOOKUP(REG_TRA_DEMANDS!AD$3,'BY-Demands'!$J$5:$AK$14,MATCH($E28,'BY-Demands'!$I$5:$I$14,0),FALSE)*HLOOKUP(REG_TRA_DEMANDS!$F28,DEMANDS!$H$2:$CL$25,MATCH($E28,DEMANDS!$F$2:$F$25,0),FALSE)/HLOOKUP(2018,DEMANDS!$H$2:$CL$25,MATCH($E28,DEMANDS!$F$2:$F$25,0),FALSE)</f>
        <v>0.65187231015090463</v>
      </c>
      <c r="AE28" s="10">
        <f>HLOOKUP(REG_TRA_DEMANDS!AE$3,'BY-Demands'!$J$5:$AK$14,MATCH($E28,'BY-Demands'!$I$5:$I$14,0),FALSE)*HLOOKUP(REG_TRA_DEMANDS!$F28,DEMANDS!$H$2:$CL$25,MATCH($E28,DEMANDS!$F$2:$F$25,0),FALSE)/HLOOKUP(2018,DEMANDS!$H$2:$CL$25,MATCH($E28,DEMANDS!$F$2:$F$25,0),FALSE)</f>
        <v>1.2005283226039822</v>
      </c>
      <c r="AF28" s="10">
        <f>HLOOKUP(REG_TRA_DEMANDS!AF$3,'BY-Demands'!$J$5:$AK$14,MATCH($E28,'BY-Demands'!$I$5:$I$14,0),FALSE)*HLOOKUP(REG_TRA_DEMANDS!$F28,DEMANDS!$H$2:$CL$25,MATCH($E28,DEMANDS!$F$2:$F$25,0),FALSE)/HLOOKUP(2018,DEMANDS!$H$2:$CL$25,MATCH($E28,DEMANDS!$F$2:$F$25,0),FALSE)</f>
        <v>0.66024505819429835</v>
      </c>
    </row>
    <row r="29" spans="4:34" x14ac:dyDescent="0.25">
      <c r="D29" s="1" t="s">
        <v>8</v>
      </c>
      <c r="E29" s="1" t="str">
        <f>DEMANDS!$F$18</f>
        <v>TRAPM</v>
      </c>
      <c r="F29" s="1">
        <v>2050</v>
      </c>
      <c r="G29" s="10">
        <f>HLOOKUP(REG_TRA_DEMANDS!G$3,'BY-Demands'!$J$5:$AK$14,MATCH($E29,'BY-Demands'!$I$5:$I$14,0),FALSE)*HLOOKUP(REG_TRA_DEMANDS!$F29,DEMANDS!$H$2:$CL$25,MATCH($E29,DEMANDS!$F$2:$F$25,0),FALSE)/HLOOKUP(2018,DEMANDS!$H$2:$CL$25,MATCH($E29,DEMANDS!$F$2:$F$25,0),FALSE)</f>
        <v>0.63020054478363641</v>
      </c>
      <c r="H29" s="10">
        <f>HLOOKUP(REG_TRA_DEMANDS!H$3,'BY-Demands'!$J$5:$AK$14,MATCH($E29,'BY-Demands'!$I$5:$I$14,0),FALSE)*HLOOKUP(REG_TRA_DEMANDS!$F29,DEMANDS!$H$2:$CL$25,MATCH($E29,DEMANDS!$F$2:$F$25,0),FALSE)/HLOOKUP(2018,DEMANDS!$H$2:$CL$25,MATCH($E29,DEMANDS!$F$2:$F$25,0),FALSE)</f>
        <v>11.036188084487634</v>
      </c>
      <c r="I29" s="10">
        <f>HLOOKUP(REG_TRA_DEMANDS!I$3,'BY-Demands'!$J$5:$AK$14,MATCH($E29,'BY-Demands'!$I$5:$I$14,0),FALSE)*HLOOKUP(REG_TRA_DEMANDS!$F29,DEMANDS!$H$2:$CL$25,MATCH($E29,DEMANDS!$F$2:$F$25,0),FALSE)/HLOOKUP(2018,DEMANDS!$H$2:$CL$25,MATCH($E29,DEMANDS!$F$2:$F$25,0),FALSE)</f>
        <v>2.2473190590434946</v>
      </c>
      <c r="J29" s="10">
        <f>HLOOKUP(REG_TRA_DEMANDS!J$3,'BY-Demands'!$J$5:$AK$14,MATCH($E29,'BY-Demands'!$I$5:$I$14,0),FALSE)*HLOOKUP(REG_TRA_DEMANDS!$F29,DEMANDS!$H$2:$CL$25,MATCH($E29,DEMANDS!$F$2:$F$25,0),FALSE)/HLOOKUP(2018,DEMANDS!$H$2:$CL$25,MATCH($E29,DEMANDS!$F$2:$F$25,0),FALSE)</f>
        <v>1.0672954816283482</v>
      </c>
      <c r="K29" s="10">
        <f>HLOOKUP(REG_TRA_DEMANDS!K$3,'BY-Demands'!$J$5:$AK$14,MATCH($E29,'BY-Demands'!$I$5:$I$14,0),FALSE)*HLOOKUP(REG_TRA_DEMANDS!$F29,DEMANDS!$H$2:$CL$25,MATCH($E29,DEMANDS!$F$2:$F$25,0),FALSE)/HLOOKUP(2018,DEMANDS!$H$2:$CL$25,MATCH($E29,DEMANDS!$F$2:$F$25,0),FALSE)</f>
        <v>0.80299593657691948</v>
      </c>
      <c r="L29" s="10">
        <f>HLOOKUP(REG_TRA_DEMANDS!L$3,'BY-Demands'!$J$5:$AK$14,MATCH($E29,'BY-Demands'!$I$5:$I$14,0),FALSE)*HLOOKUP(REG_TRA_DEMANDS!$F29,DEMANDS!$H$2:$CL$25,MATCH($E29,DEMANDS!$F$2:$F$25,0),FALSE)/HLOOKUP(2018,DEMANDS!$H$2:$CL$25,MATCH($E29,DEMANDS!$F$2:$F$25,0),FALSE)</f>
        <v>0.41369937092747106</v>
      </c>
      <c r="M29" s="10">
        <f>HLOOKUP(REG_TRA_DEMANDS!M$3,'BY-Demands'!$J$5:$AK$14,MATCH($E29,'BY-Demands'!$I$5:$I$14,0),FALSE)*HLOOKUP(REG_TRA_DEMANDS!$F29,DEMANDS!$H$2:$CL$25,MATCH($E29,DEMANDS!$F$2:$F$25,0),FALSE)/HLOOKUP(2018,DEMANDS!$H$2:$CL$25,MATCH($E29,DEMANDS!$F$2:$F$25,0),FALSE)</f>
        <v>1.1143208527794297</v>
      </c>
      <c r="N29" s="10">
        <f>HLOOKUP(REG_TRA_DEMANDS!N$3,'BY-Demands'!$J$5:$AK$14,MATCH($E29,'BY-Demands'!$I$5:$I$14,0),FALSE)*HLOOKUP(REG_TRA_DEMANDS!$F29,DEMANDS!$H$2:$CL$25,MATCH($E29,DEMANDS!$F$2:$F$25,0),FALSE)/HLOOKUP(2018,DEMANDS!$H$2:$CL$25,MATCH($E29,DEMANDS!$F$2:$F$25,0),FALSE)</f>
        <v>1.9345883754084556</v>
      </c>
      <c r="O29" s="10">
        <f>HLOOKUP(REG_TRA_DEMANDS!O$3,'BY-Demands'!$J$5:$AK$14,MATCH($E29,'BY-Demands'!$I$5:$I$14,0),FALSE)*HLOOKUP(REG_TRA_DEMANDS!$F29,DEMANDS!$H$2:$CL$25,MATCH($E29,DEMANDS!$F$2:$F$25,0),FALSE)/HLOOKUP(2018,DEMANDS!$H$2:$CL$25,MATCH($E29,DEMANDS!$F$2:$F$25,0),FALSE)</f>
        <v>0.81986059995840466</v>
      </c>
      <c r="P29" s="10">
        <f>HLOOKUP(REG_TRA_DEMANDS!P$3,'BY-Demands'!$J$5:$AK$14,MATCH($E29,'BY-Demands'!$I$5:$I$14,0),FALSE)*HLOOKUP(REG_TRA_DEMANDS!$F29,DEMANDS!$H$2:$CL$25,MATCH($E29,DEMANDS!$F$2:$F$25,0),FALSE)/HLOOKUP(2018,DEMANDS!$H$2:$CL$25,MATCH($E29,DEMANDS!$F$2:$F$25,0),FALSE)</f>
        <v>0.92549750414476006</v>
      </c>
      <c r="Q29" s="10">
        <f>HLOOKUP(REG_TRA_DEMANDS!Q$3,'BY-Demands'!$J$5:$AK$14,MATCH($E29,'BY-Demands'!$I$5:$I$14,0),FALSE)*HLOOKUP(REG_TRA_DEMANDS!$F29,DEMANDS!$H$2:$CL$25,MATCH($E29,DEMANDS!$F$2:$F$25,0),FALSE)/HLOOKUP(2018,DEMANDS!$H$2:$CL$25,MATCH($E29,DEMANDS!$F$2:$F$25,0),FALSE)</f>
        <v>1.6413940357780046</v>
      </c>
      <c r="R29" s="10">
        <f>HLOOKUP(REG_TRA_DEMANDS!R$3,'BY-Demands'!$J$5:$AK$14,MATCH($E29,'BY-Demands'!$I$5:$I$14,0),FALSE)*HLOOKUP(REG_TRA_DEMANDS!$F29,DEMANDS!$H$2:$CL$25,MATCH($E29,DEMANDS!$F$2:$F$25,0),FALSE)/HLOOKUP(2018,DEMANDS!$H$2:$CL$25,MATCH($E29,DEMANDS!$F$2:$F$25,0),FALSE)</f>
        <v>1.3928680052316784</v>
      </c>
      <c r="S29" s="10">
        <f>HLOOKUP(REG_TRA_DEMANDS!S$3,'BY-Demands'!$J$5:$AK$14,MATCH($E29,'BY-Demands'!$I$5:$I$14,0),FALSE)*HLOOKUP(REG_TRA_DEMANDS!$F29,DEMANDS!$H$2:$CL$25,MATCH($E29,DEMANDS!$F$2:$F$25,0),FALSE)/HLOOKUP(2018,DEMANDS!$H$2:$CL$25,MATCH($E29,DEMANDS!$F$2:$F$25,0),FALSE)</f>
        <v>1.2632619883267135</v>
      </c>
      <c r="T29" s="10">
        <f>HLOOKUP(REG_TRA_DEMANDS!T$3,'BY-Demands'!$J$5:$AK$14,MATCH($E29,'BY-Demands'!$I$5:$I$14,0),FALSE)*HLOOKUP(REG_TRA_DEMANDS!$F29,DEMANDS!$H$2:$CL$25,MATCH($E29,DEMANDS!$F$2:$F$25,0),FALSE)/HLOOKUP(2018,DEMANDS!$H$2:$CL$25,MATCH($E29,DEMANDS!$F$2:$F$25,0),FALSE)</f>
        <v>5.1052381239206275</v>
      </c>
      <c r="U29" s="10">
        <f>HLOOKUP(REG_TRA_DEMANDS!U$3,'BY-Demands'!$J$5:$AK$14,MATCH($E29,'BY-Demands'!$I$5:$I$14,0),FALSE)*HLOOKUP(REG_TRA_DEMANDS!$F29,DEMANDS!$H$2:$CL$25,MATCH($E29,DEMANDS!$F$2:$F$25,0),FALSE)/HLOOKUP(2018,DEMANDS!$H$2:$CL$25,MATCH($E29,DEMANDS!$F$2:$F$25,0),FALSE)</f>
        <v>1.6709430652386696</v>
      </c>
      <c r="V29" s="10">
        <f>HLOOKUP(REG_TRA_DEMANDS!V$3,'BY-Demands'!$J$5:$AK$14,MATCH($E29,'BY-Demands'!$I$5:$I$14,0),FALSE)*HLOOKUP(REG_TRA_DEMANDS!$F29,DEMANDS!$H$2:$CL$25,MATCH($E29,DEMANDS!$F$2:$F$25,0),FALSE)/HLOOKUP(2018,DEMANDS!$H$2:$CL$25,MATCH($E29,DEMANDS!$F$2:$F$25,0),FALSE)</f>
        <v>1.8819118585173988</v>
      </c>
      <c r="W29" s="10">
        <f>HLOOKUP(REG_TRA_DEMANDS!W$3,'BY-Demands'!$J$5:$AK$14,MATCH($E29,'BY-Demands'!$I$5:$I$14,0),FALSE)*HLOOKUP(REG_TRA_DEMANDS!$F29,DEMANDS!$H$2:$CL$25,MATCH($E29,DEMANDS!$F$2:$F$25,0),FALSE)/HLOOKUP(2018,DEMANDS!$H$2:$CL$25,MATCH($E29,DEMANDS!$F$2:$F$25,0),FALSE)</f>
        <v>1.8252315263323946</v>
      </c>
      <c r="X29" s="10">
        <f>HLOOKUP(REG_TRA_DEMANDS!X$3,'BY-Demands'!$J$5:$AK$14,MATCH($E29,'BY-Demands'!$I$5:$I$14,0),FALSE)*HLOOKUP(REG_TRA_DEMANDS!$F29,DEMANDS!$H$2:$CL$25,MATCH($E29,DEMANDS!$F$2:$F$25,0),FALSE)/HLOOKUP(2018,DEMANDS!$H$2:$CL$25,MATCH($E29,DEMANDS!$F$2:$F$25,0),FALSE)</f>
        <v>1.1514966183662829</v>
      </c>
      <c r="Y29" s="10">
        <f>HLOOKUP(REG_TRA_DEMANDS!Y$3,'BY-Demands'!$J$5:$AK$14,MATCH($E29,'BY-Demands'!$I$5:$I$14,0),FALSE)*HLOOKUP(REG_TRA_DEMANDS!$F29,DEMANDS!$H$2:$CL$25,MATCH($E29,DEMANDS!$F$2:$F$25,0),FALSE)/HLOOKUP(2018,DEMANDS!$H$2:$CL$25,MATCH($E29,DEMANDS!$F$2:$F$25,0),FALSE)</f>
        <v>2.5781316286479545</v>
      </c>
      <c r="Z29" s="10">
        <f>HLOOKUP(REG_TRA_DEMANDS!Z$3,'BY-Demands'!$J$5:$AK$14,MATCH($E29,'BY-Demands'!$I$5:$I$14,0),FALSE)*HLOOKUP(REG_TRA_DEMANDS!$F29,DEMANDS!$H$2:$CL$25,MATCH($E29,DEMANDS!$F$2:$F$25,0),FALSE)/HLOOKUP(2018,DEMANDS!$H$2:$CL$25,MATCH($E29,DEMANDS!$F$2:$F$25,0),FALSE)</f>
        <v>0.33789562102145621</v>
      </c>
      <c r="AA29" s="10">
        <f>HLOOKUP(REG_TRA_DEMANDS!AA$3,'BY-Demands'!$J$5:$AK$14,MATCH($E29,'BY-Demands'!$I$5:$I$14,0),FALSE)*HLOOKUP(REG_TRA_DEMANDS!$F29,DEMANDS!$H$2:$CL$25,MATCH($E29,DEMANDS!$F$2:$F$25,0),FALSE)/HLOOKUP(2018,DEMANDS!$H$2:$CL$25,MATCH($E29,DEMANDS!$F$2:$F$25,0),FALSE)</f>
        <v>1.4278491558141104</v>
      </c>
      <c r="AB29" s="10">
        <f>HLOOKUP(REG_TRA_DEMANDS!AB$3,'BY-Demands'!$J$5:$AK$14,MATCH($E29,'BY-Demands'!$I$5:$I$14,0),FALSE)*HLOOKUP(REG_TRA_DEMANDS!$F29,DEMANDS!$H$2:$CL$25,MATCH($E29,DEMANDS!$F$2:$F$25,0),FALSE)/HLOOKUP(2018,DEMANDS!$H$2:$CL$25,MATCH($E29,DEMANDS!$F$2:$F$25,0),FALSE)</f>
        <v>0.76879800718229285</v>
      </c>
      <c r="AC29" s="10">
        <f>HLOOKUP(REG_TRA_DEMANDS!AC$3,'BY-Demands'!$J$5:$AK$14,MATCH($E29,'BY-Demands'!$I$5:$I$14,0),FALSE)*HLOOKUP(REG_TRA_DEMANDS!$F29,DEMANDS!$H$2:$CL$25,MATCH($E29,DEMANDS!$F$2:$F$25,0),FALSE)/HLOOKUP(2018,DEMANDS!$H$2:$CL$25,MATCH($E29,DEMANDS!$F$2:$F$25,0),FALSE)</f>
        <v>0.62718173929589782</v>
      </c>
      <c r="AD29" s="10">
        <f>HLOOKUP(REG_TRA_DEMANDS!AD$3,'BY-Demands'!$J$5:$AK$14,MATCH($E29,'BY-Demands'!$I$5:$I$14,0),FALSE)*HLOOKUP(REG_TRA_DEMANDS!$F29,DEMANDS!$H$2:$CL$25,MATCH($E29,DEMANDS!$F$2:$F$25,0),FALSE)/HLOOKUP(2018,DEMANDS!$H$2:$CL$25,MATCH($E29,DEMANDS!$F$2:$F$25,0),FALSE)</f>
        <v>0.68147814861990896</v>
      </c>
      <c r="AE29" s="10">
        <f>HLOOKUP(REG_TRA_DEMANDS!AE$3,'BY-Demands'!$J$5:$AK$14,MATCH($E29,'BY-Demands'!$I$5:$I$14,0),FALSE)*HLOOKUP(REG_TRA_DEMANDS!$F29,DEMANDS!$H$2:$CL$25,MATCH($E29,DEMANDS!$F$2:$F$25,0),FALSE)/HLOOKUP(2018,DEMANDS!$H$2:$CL$25,MATCH($E29,DEMANDS!$F$2:$F$25,0),FALSE)</f>
        <v>1.255052263938828</v>
      </c>
      <c r="AF29" s="10">
        <f>HLOOKUP(REG_TRA_DEMANDS!AF$3,'BY-Demands'!$J$5:$AK$14,MATCH($E29,'BY-Demands'!$I$5:$I$14,0),FALSE)*HLOOKUP(REG_TRA_DEMANDS!$F29,DEMANDS!$H$2:$CL$25,MATCH($E29,DEMANDS!$F$2:$F$25,0),FALSE)/HLOOKUP(2018,DEMANDS!$H$2:$CL$25,MATCH($E29,DEMANDS!$F$2:$F$25,0),FALSE)</f>
        <v>0.69023115859843087</v>
      </c>
    </row>
    <row r="30" spans="4:34" x14ac:dyDescent="0.25">
      <c r="D30" s="1" t="s">
        <v>8</v>
      </c>
      <c r="E30" s="1" t="str">
        <f>DEMANDS!$F$18</f>
        <v>TRAPM</v>
      </c>
      <c r="F30" s="1">
        <v>2055</v>
      </c>
      <c r="G30" s="10">
        <f>HLOOKUP(REG_TRA_DEMANDS!G$3,'BY-Demands'!$J$5:$AK$14,MATCH($E30,'BY-Demands'!$I$5:$I$14,0),FALSE)*HLOOKUP(REG_TRA_DEMANDS!$F30,DEMANDS!$H$2:$CL$25,MATCH($E30,DEMANDS!$F$2:$F$25,0),FALSE)/HLOOKUP(2018,DEMANDS!$H$2:$CL$25,MATCH($E30,DEMANDS!$F$2:$F$25,0),FALSE)</f>
        <v>0.64944725008427273</v>
      </c>
      <c r="H30" s="10">
        <f>HLOOKUP(REG_TRA_DEMANDS!H$3,'BY-Demands'!$J$5:$AK$14,MATCH($E30,'BY-Demands'!$I$5:$I$14,0),FALSE)*HLOOKUP(REG_TRA_DEMANDS!$F30,DEMANDS!$H$2:$CL$25,MATCH($E30,DEMANDS!$F$2:$F$25,0),FALSE)/HLOOKUP(2018,DEMANDS!$H$2:$CL$25,MATCH($E30,DEMANDS!$F$2:$F$25,0),FALSE)</f>
        <v>11.373239934827517</v>
      </c>
      <c r="I30" s="10">
        <f>HLOOKUP(REG_TRA_DEMANDS!I$3,'BY-Demands'!$J$5:$AK$14,MATCH($E30,'BY-Demands'!$I$5:$I$14,0),FALSE)*HLOOKUP(REG_TRA_DEMANDS!$F30,DEMANDS!$H$2:$CL$25,MATCH($E30,DEMANDS!$F$2:$F$25,0),FALSE)/HLOOKUP(2018,DEMANDS!$H$2:$CL$25,MATCH($E30,DEMANDS!$F$2:$F$25,0),FALSE)</f>
        <v>2.3159535405651877</v>
      </c>
      <c r="J30" s="10">
        <f>HLOOKUP(REG_TRA_DEMANDS!J$3,'BY-Demands'!$J$5:$AK$14,MATCH($E30,'BY-Demands'!$I$5:$I$14,0),FALSE)*HLOOKUP(REG_TRA_DEMANDS!$F30,DEMANDS!$H$2:$CL$25,MATCH($E30,DEMANDS!$F$2:$F$25,0),FALSE)/HLOOKUP(2018,DEMANDS!$H$2:$CL$25,MATCH($E30,DEMANDS!$F$2:$F$25,0),FALSE)</f>
        <v>1.0998913303206945</v>
      </c>
      <c r="K30" s="10">
        <f>HLOOKUP(REG_TRA_DEMANDS!K$3,'BY-Demands'!$J$5:$AK$14,MATCH($E30,'BY-Demands'!$I$5:$I$14,0),FALSE)*HLOOKUP(REG_TRA_DEMANDS!$F30,DEMANDS!$H$2:$CL$25,MATCH($E30,DEMANDS!$F$2:$F$25,0),FALSE)/HLOOKUP(2018,DEMANDS!$H$2:$CL$25,MATCH($E30,DEMANDS!$F$2:$F$25,0),FALSE)</f>
        <v>0.82751991751732068</v>
      </c>
      <c r="L30" s="10">
        <f>HLOOKUP(REG_TRA_DEMANDS!L$3,'BY-Demands'!$J$5:$AK$14,MATCH($E30,'BY-Demands'!$I$5:$I$14,0),FALSE)*HLOOKUP(REG_TRA_DEMANDS!$F30,DEMANDS!$H$2:$CL$25,MATCH($E30,DEMANDS!$F$2:$F$25,0),FALSE)/HLOOKUP(2018,DEMANDS!$H$2:$CL$25,MATCH($E30,DEMANDS!$F$2:$F$25,0),FALSE)</f>
        <v>0.4263339996043366</v>
      </c>
      <c r="M30" s="10">
        <f>HLOOKUP(REG_TRA_DEMANDS!M$3,'BY-Demands'!$J$5:$AK$14,MATCH($E30,'BY-Demands'!$I$5:$I$14,0),FALSE)*HLOOKUP(REG_TRA_DEMANDS!$F30,DEMANDS!$H$2:$CL$25,MATCH($E30,DEMANDS!$F$2:$F$25,0),FALSE)/HLOOKUP(2018,DEMANDS!$H$2:$CL$25,MATCH($E30,DEMANDS!$F$2:$F$25,0),FALSE)</f>
        <v>1.1483528847116817</v>
      </c>
      <c r="N30" s="10">
        <f>HLOOKUP(REG_TRA_DEMANDS!N$3,'BY-Demands'!$J$5:$AK$14,MATCH($E30,'BY-Demands'!$I$5:$I$14,0),FALSE)*HLOOKUP(REG_TRA_DEMANDS!$F30,DEMANDS!$H$2:$CL$25,MATCH($E30,DEMANDS!$F$2:$F$25,0),FALSE)/HLOOKUP(2018,DEMANDS!$H$2:$CL$25,MATCH($E30,DEMANDS!$F$2:$F$25,0),FALSE)</f>
        <v>1.9936718729517764</v>
      </c>
      <c r="O30" s="10">
        <f>HLOOKUP(REG_TRA_DEMANDS!O$3,'BY-Demands'!$J$5:$AK$14,MATCH($E30,'BY-Demands'!$I$5:$I$14,0),FALSE)*HLOOKUP(REG_TRA_DEMANDS!$F30,DEMANDS!$H$2:$CL$25,MATCH($E30,DEMANDS!$F$2:$F$25,0),FALSE)/HLOOKUP(2018,DEMANDS!$H$2:$CL$25,MATCH($E30,DEMANDS!$F$2:$F$25,0),FALSE)</f>
        <v>0.84489963790531697</v>
      </c>
      <c r="P30" s="10">
        <f>HLOOKUP(REG_TRA_DEMANDS!P$3,'BY-Demands'!$J$5:$AK$14,MATCH($E30,'BY-Demands'!$I$5:$I$14,0),FALSE)*HLOOKUP(REG_TRA_DEMANDS!$F30,DEMANDS!$H$2:$CL$25,MATCH($E30,DEMANDS!$F$2:$F$25,0),FALSE)/HLOOKUP(2018,DEMANDS!$H$2:$CL$25,MATCH($E30,DEMANDS!$F$2:$F$25,0),FALSE)</f>
        <v>0.95376275695387047</v>
      </c>
      <c r="Q30" s="10">
        <f>HLOOKUP(REG_TRA_DEMANDS!Q$3,'BY-Demands'!$J$5:$AK$14,MATCH($E30,'BY-Demands'!$I$5:$I$14,0),FALSE)*HLOOKUP(REG_TRA_DEMANDS!$F30,DEMANDS!$H$2:$CL$25,MATCH($E30,DEMANDS!$F$2:$F$25,0),FALSE)/HLOOKUP(2018,DEMANDS!$H$2:$CL$25,MATCH($E30,DEMANDS!$F$2:$F$25,0),FALSE)</f>
        <v>1.6915232010894812</v>
      </c>
      <c r="R30" s="10">
        <f>HLOOKUP(REG_TRA_DEMANDS!R$3,'BY-Demands'!$J$5:$AK$14,MATCH($E30,'BY-Demands'!$I$5:$I$14,0),FALSE)*HLOOKUP(REG_TRA_DEMANDS!$F30,DEMANDS!$H$2:$CL$25,MATCH($E30,DEMANDS!$F$2:$F$25,0),FALSE)/HLOOKUP(2018,DEMANDS!$H$2:$CL$25,MATCH($E30,DEMANDS!$F$2:$F$25,0),FALSE)</f>
        <v>1.4354070354519446</v>
      </c>
      <c r="S30" s="10">
        <f>HLOOKUP(REG_TRA_DEMANDS!S$3,'BY-Demands'!$J$5:$AK$14,MATCH($E30,'BY-Demands'!$I$5:$I$14,0),FALSE)*HLOOKUP(REG_TRA_DEMANDS!$F30,DEMANDS!$H$2:$CL$25,MATCH($E30,DEMANDS!$F$2:$F$25,0),FALSE)/HLOOKUP(2018,DEMANDS!$H$2:$CL$25,MATCH($E30,DEMANDS!$F$2:$F$25,0),FALSE)</f>
        <v>1.3018427725041815</v>
      </c>
      <c r="T30" s="10">
        <f>HLOOKUP(REG_TRA_DEMANDS!T$3,'BY-Demands'!$J$5:$AK$14,MATCH($E30,'BY-Demands'!$I$5:$I$14,0),FALSE)*HLOOKUP(REG_TRA_DEMANDS!$F30,DEMANDS!$H$2:$CL$25,MATCH($E30,DEMANDS!$F$2:$F$25,0),FALSE)/HLOOKUP(2018,DEMANDS!$H$2:$CL$25,MATCH($E30,DEMANDS!$F$2:$F$25,0),FALSE)</f>
        <v>5.261155179965713</v>
      </c>
      <c r="U30" s="10">
        <f>HLOOKUP(REG_TRA_DEMANDS!U$3,'BY-Demands'!$J$5:$AK$14,MATCH($E30,'BY-Demands'!$I$5:$I$14,0),FALSE)*HLOOKUP(REG_TRA_DEMANDS!$F30,DEMANDS!$H$2:$CL$25,MATCH($E30,DEMANDS!$F$2:$F$25,0),FALSE)/HLOOKUP(2018,DEMANDS!$H$2:$CL$25,MATCH($E30,DEMANDS!$F$2:$F$25,0),FALSE)</f>
        <v>1.7219746757585115</v>
      </c>
      <c r="V30" s="10">
        <f>HLOOKUP(REG_TRA_DEMANDS!V$3,'BY-Demands'!$J$5:$AK$14,MATCH($E30,'BY-Demands'!$I$5:$I$14,0),FALSE)*HLOOKUP(REG_TRA_DEMANDS!$F30,DEMANDS!$H$2:$CL$25,MATCH($E30,DEMANDS!$F$2:$F$25,0),FALSE)/HLOOKUP(2018,DEMANDS!$H$2:$CL$25,MATCH($E30,DEMANDS!$F$2:$F$25,0),FALSE)</f>
        <v>1.9393865834164268</v>
      </c>
      <c r="W30" s="10">
        <f>HLOOKUP(REG_TRA_DEMANDS!W$3,'BY-Demands'!$J$5:$AK$14,MATCH($E30,'BY-Demands'!$I$5:$I$14,0),FALSE)*HLOOKUP(REG_TRA_DEMANDS!$F30,DEMANDS!$H$2:$CL$25,MATCH($E30,DEMANDS!$F$2:$F$25,0),FALSE)/HLOOKUP(2018,DEMANDS!$H$2:$CL$25,MATCH($E30,DEMANDS!$F$2:$F$25,0),FALSE)</f>
        <v>1.8809751996496098</v>
      </c>
      <c r="X30" s="10">
        <f>HLOOKUP(REG_TRA_DEMANDS!X$3,'BY-Demands'!$J$5:$AK$14,MATCH($E30,'BY-Demands'!$I$5:$I$14,0),FALSE)*HLOOKUP(REG_TRA_DEMANDS!$F30,DEMANDS!$H$2:$CL$25,MATCH($E30,DEMANDS!$F$2:$F$25,0),FALSE)/HLOOKUP(2018,DEMANDS!$H$2:$CL$25,MATCH($E30,DEMANDS!$F$2:$F$25,0),FALSE)</f>
        <v>1.186664020635007</v>
      </c>
      <c r="Y30" s="10">
        <f>HLOOKUP(REG_TRA_DEMANDS!Y$3,'BY-Demands'!$J$5:$AK$14,MATCH($E30,'BY-Demands'!$I$5:$I$14,0),FALSE)*HLOOKUP(REG_TRA_DEMANDS!$F30,DEMANDS!$H$2:$CL$25,MATCH($E30,DEMANDS!$F$2:$F$25,0),FALSE)/HLOOKUP(2018,DEMANDS!$H$2:$CL$25,MATCH($E30,DEMANDS!$F$2:$F$25,0),FALSE)</f>
        <v>2.656869325867611</v>
      </c>
      <c r="Z30" s="10">
        <f>HLOOKUP(REG_TRA_DEMANDS!Z$3,'BY-Demands'!$J$5:$AK$14,MATCH($E30,'BY-Demands'!$I$5:$I$14,0),FALSE)*HLOOKUP(REG_TRA_DEMANDS!$F30,DEMANDS!$H$2:$CL$25,MATCH($E30,DEMANDS!$F$2:$F$25,0),FALSE)/HLOOKUP(2018,DEMANDS!$H$2:$CL$25,MATCH($E30,DEMANDS!$F$2:$F$25,0),FALSE)</f>
        <v>0.34821515738810316</v>
      </c>
      <c r="AA30" s="10">
        <f>HLOOKUP(REG_TRA_DEMANDS!AA$3,'BY-Demands'!$J$5:$AK$14,MATCH($E30,'BY-Demands'!$I$5:$I$14,0),FALSE)*HLOOKUP(REG_TRA_DEMANDS!$F30,DEMANDS!$H$2:$CL$25,MATCH($E30,DEMANDS!$F$2:$F$25,0),FALSE)/HLOOKUP(2018,DEMANDS!$H$2:$CL$25,MATCH($E30,DEMANDS!$F$2:$F$25,0),FALSE)</f>
        <v>1.4714565315029897</v>
      </c>
      <c r="AB30" s="10">
        <f>HLOOKUP(REG_TRA_DEMANDS!AB$3,'BY-Demands'!$J$5:$AK$14,MATCH($E30,'BY-Demands'!$I$5:$I$14,0),FALSE)*HLOOKUP(REG_TRA_DEMANDS!$F30,DEMANDS!$H$2:$CL$25,MATCH($E30,DEMANDS!$F$2:$F$25,0),FALSE)/HLOOKUP(2018,DEMANDS!$H$2:$CL$25,MATCH($E30,DEMANDS!$F$2:$F$25,0),FALSE)</f>
        <v>0.79227756270224914</v>
      </c>
      <c r="AC30" s="10">
        <f>HLOOKUP(REG_TRA_DEMANDS!AC$3,'BY-Demands'!$J$5:$AK$14,MATCH($E30,'BY-Demands'!$I$5:$I$14,0),FALSE)*HLOOKUP(REG_TRA_DEMANDS!$F30,DEMANDS!$H$2:$CL$25,MATCH($E30,DEMANDS!$F$2:$F$25,0),FALSE)/HLOOKUP(2018,DEMANDS!$H$2:$CL$25,MATCH($E30,DEMANDS!$F$2:$F$25,0),FALSE)</f>
        <v>0.64633624845347559</v>
      </c>
      <c r="AD30" s="10">
        <f>HLOOKUP(REG_TRA_DEMANDS!AD$3,'BY-Demands'!$J$5:$AK$14,MATCH($E30,'BY-Demands'!$I$5:$I$14,0),FALSE)*HLOOKUP(REG_TRA_DEMANDS!$F30,DEMANDS!$H$2:$CL$25,MATCH($E30,DEMANDS!$F$2:$F$25,0),FALSE)/HLOOKUP(2018,DEMANDS!$H$2:$CL$25,MATCH($E30,DEMANDS!$F$2:$F$25,0),FALSE)</f>
        <v>0.70229090291515273</v>
      </c>
      <c r="AE30" s="10">
        <f>HLOOKUP(REG_TRA_DEMANDS!AE$3,'BY-Demands'!$J$5:$AK$14,MATCH($E30,'BY-Demands'!$I$5:$I$14,0),FALSE)*HLOOKUP(REG_TRA_DEMANDS!$F30,DEMANDS!$H$2:$CL$25,MATCH($E30,DEMANDS!$F$2:$F$25,0),FALSE)/HLOOKUP(2018,DEMANDS!$H$2:$CL$25,MATCH($E30,DEMANDS!$F$2:$F$25,0),FALSE)</f>
        <v>1.2933823181745321</v>
      </c>
      <c r="AF30" s="10">
        <f>HLOOKUP(REG_TRA_DEMANDS!AF$3,'BY-Demands'!$J$5:$AK$14,MATCH($E30,'BY-Demands'!$I$5:$I$14,0),FALSE)*HLOOKUP(REG_TRA_DEMANDS!$F30,DEMANDS!$H$2:$CL$25,MATCH($E30,DEMANDS!$F$2:$F$25,0),FALSE)/HLOOKUP(2018,DEMANDS!$H$2:$CL$25,MATCH($E30,DEMANDS!$F$2:$F$25,0),FALSE)</f>
        <v>0.71131123510553984</v>
      </c>
    </row>
    <row r="31" spans="4:34" x14ac:dyDescent="0.25">
      <c r="D31" s="1" t="s">
        <v>8</v>
      </c>
      <c r="E31" s="1" t="str">
        <f>DEMANDS!$F$18</f>
        <v>TRAPM</v>
      </c>
      <c r="F31" s="1">
        <v>2060</v>
      </c>
      <c r="G31" s="10">
        <f>HLOOKUP(REG_TRA_DEMANDS!G$3,'BY-Demands'!$J$5:$AK$14,MATCH($E31,'BY-Demands'!$I$5:$I$14,0),FALSE)*HLOOKUP(REG_TRA_DEMANDS!$F31,DEMANDS!$H$2:$CL$25,MATCH($E31,DEMANDS!$F$2:$F$25,0),FALSE)/HLOOKUP(2018,DEMANDS!$H$2:$CL$25,MATCH($E31,DEMANDS!$F$2:$F$25,0),FALSE)</f>
        <v>0.66696000182443971</v>
      </c>
      <c r="H31" s="10">
        <f>HLOOKUP(REG_TRA_DEMANDS!H$3,'BY-Demands'!$J$5:$AK$14,MATCH($E31,'BY-Demands'!$I$5:$I$14,0),FALSE)*HLOOKUP(REG_TRA_DEMANDS!$F31,DEMANDS!$H$2:$CL$25,MATCH($E31,DEMANDS!$F$2:$F$25,0),FALSE)/HLOOKUP(2018,DEMANDS!$H$2:$CL$25,MATCH($E31,DEMANDS!$F$2:$F$25,0),FALSE)</f>
        <v>11.679926470853564</v>
      </c>
      <c r="I31" s="10">
        <f>HLOOKUP(REG_TRA_DEMANDS!I$3,'BY-Demands'!$J$5:$AK$14,MATCH($E31,'BY-Demands'!$I$5:$I$14,0),FALSE)*HLOOKUP(REG_TRA_DEMANDS!$F31,DEMANDS!$H$2:$CL$25,MATCH($E31,DEMANDS!$F$2:$F$25,0),FALSE)/HLOOKUP(2018,DEMANDS!$H$2:$CL$25,MATCH($E31,DEMANDS!$F$2:$F$25,0),FALSE)</f>
        <v>2.3784046778860652</v>
      </c>
      <c r="J31" s="10">
        <f>HLOOKUP(REG_TRA_DEMANDS!J$3,'BY-Demands'!$J$5:$AK$14,MATCH($E31,'BY-Demands'!$I$5:$I$14,0),FALSE)*HLOOKUP(REG_TRA_DEMANDS!$F31,DEMANDS!$H$2:$CL$25,MATCH($E31,DEMANDS!$F$2:$F$25,0),FALSE)/HLOOKUP(2018,DEMANDS!$H$2:$CL$25,MATCH($E31,DEMANDS!$F$2:$F$25,0),FALSE)</f>
        <v>1.1295505887232342</v>
      </c>
      <c r="K31" s="10">
        <f>HLOOKUP(REG_TRA_DEMANDS!K$3,'BY-Demands'!$J$5:$AK$14,MATCH($E31,'BY-Demands'!$I$5:$I$14,0),FALSE)*HLOOKUP(REG_TRA_DEMANDS!$F31,DEMANDS!$H$2:$CL$25,MATCH($E31,DEMANDS!$F$2:$F$25,0),FALSE)/HLOOKUP(2018,DEMANDS!$H$2:$CL$25,MATCH($E31,DEMANDS!$F$2:$F$25,0),FALSE)</f>
        <v>0.84983451023234702</v>
      </c>
      <c r="L31" s="10">
        <f>HLOOKUP(REG_TRA_DEMANDS!L$3,'BY-Demands'!$J$5:$AK$14,MATCH($E31,'BY-Demands'!$I$5:$I$14,0),FALSE)*HLOOKUP(REG_TRA_DEMANDS!$F31,DEMANDS!$H$2:$CL$25,MATCH($E31,DEMANDS!$F$2:$F$25,0),FALSE)/HLOOKUP(2018,DEMANDS!$H$2:$CL$25,MATCH($E31,DEMANDS!$F$2:$F$25,0),FALSE)</f>
        <v>0.43783036284630034</v>
      </c>
      <c r="M31" s="10">
        <f>HLOOKUP(REG_TRA_DEMANDS!M$3,'BY-Demands'!$J$5:$AK$14,MATCH($E31,'BY-Demands'!$I$5:$I$14,0),FALSE)*HLOOKUP(REG_TRA_DEMANDS!$F31,DEMANDS!$H$2:$CL$25,MATCH($E31,DEMANDS!$F$2:$F$25,0),FALSE)/HLOOKUP(2018,DEMANDS!$H$2:$CL$25,MATCH($E31,DEMANDS!$F$2:$F$25,0),FALSE)</f>
        <v>1.1793189392718493</v>
      </c>
      <c r="N31" s="10">
        <f>HLOOKUP(REG_TRA_DEMANDS!N$3,'BY-Demands'!$J$5:$AK$14,MATCH($E31,'BY-Demands'!$I$5:$I$14,0),FALSE)*HLOOKUP(REG_TRA_DEMANDS!$F31,DEMANDS!$H$2:$CL$25,MATCH($E31,DEMANDS!$F$2:$F$25,0),FALSE)/HLOOKUP(2018,DEMANDS!$H$2:$CL$25,MATCH($E31,DEMANDS!$F$2:$F$25,0),FALSE)</f>
        <v>2.0474324833136306</v>
      </c>
      <c r="O31" s="10">
        <f>HLOOKUP(REG_TRA_DEMANDS!O$3,'BY-Demands'!$J$5:$AK$14,MATCH($E31,'BY-Demands'!$I$5:$I$14,0),FALSE)*HLOOKUP(REG_TRA_DEMANDS!$F31,DEMANDS!$H$2:$CL$25,MATCH($E31,DEMANDS!$F$2:$F$25,0),FALSE)/HLOOKUP(2018,DEMANDS!$H$2:$CL$25,MATCH($E31,DEMANDS!$F$2:$F$25,0),FALSE)</f>
        <v>0.8676828856626565</v>
      </c>
      <c r="P31" s="10">
        <f>HLOOKUP(REG_TRA_DEMANDS!P$3,'BY-Demands'!$J$5:$AK$14,MATCH($E31,'BY-Demands'!$I$5:$I$14,0),FALSE)*HLOOKUP(REG_TRA_DEMANDS!$F31,DEMANDS!$H$2:$CL$25,MATCH($E31,DEMANDS!$F$2:$F$25,0),FALSE)/HLOOKUP(2018,DEMANDS!$H$2:$CL$25,MATCH($E31,DEMANDS!$F$2:$F$25,0),FALSE)</f>
        <v>0.97948156687936183</v>
      </c>
      <c r="Q31" s="10">
        <f>HLOOKUP(REG_TRA_DEMANDS!Q$3,'BY-Demands'!$J$5:$AK$14,MATCH($E31,'BY-Demands'!$I$5:$I$14,0),FALSE)*HLOOKUP(REG_TRA_DEMANDS!$F31,DEMANDS!$H$2:$CL$25,MATCH($E31,DEMANDS!$F$2:$F$25,0),FALSE)/HLOOKUP(2018,DEMANDS!$H$2:$CL$25,MATCH($E31,DEMANDS!$F$2:$F$25,0),FALSE)</f>
        <v>1.7371361833287142</v>
      </c>
      <c r="R31" s="10">
        <f>HLOOKUP(REG_TRA_DEMANDS!R$3,'BY-Demands'!$J$5:$AK$14,MATCH($E31,'BY-Demands'!$I$5:$I$14,0),FALSE)*HLOOKUP(REG_TRA_DEMANDS!$F31,DEMANDS!$H$2:$CL$25,MATCH($E31,DEMANDS!$F$2:$F$25,0),FALSE)/HLOOKUP(2018,DEMANDS!$H$2:$CL$25,MATCH($E31,DEMANDS!$F$2:$F$25,0),FALSE)</f>
        <v>1.4741136849214698</v>
      </c>
      <c r="S31" s="10">
        <f>HLOOKUP(REG_TRA_DEMANDS!S$3,'BY-Demands'!$J$5:$AK$14,MATCH($E31,'BY-Demands'!$I$5:$I$14,0),FALSE)*HLOOKUP(REG_TRA_DEMANDS!$F31,DEMANDS!$H$2:$CL$25,MATCH($E31,DEMANDS!$F$2:$F$25,0),FALSE)/HLOOKUP(2018,DEMANDS!$H$2:$CL$25,MATCH($E31,DEMANDS!$F$2:$F$25,0),FALSE)</f>
        <v>1.3369477779940624</v>
      </c>
      <c r="T31" s="10">
        <f>HLOOKUP(REG_TRA_DEMANDS!T$3,'BY-Demands'!$J$5:$AK$14,MATCH($E31,'BY-Demands'!$I$5:$I$14,0),FALSE)*HLOOKUP(REG_TRA_DEMANDS!$F31,DEMANDS!$H$2:$CL$25,MATCH($E31,DEMANDS!$F$2:$F$25,0),FALSE)/HLOOKUP(2018,DEMANDS!$H$2:$CL$25,MATCH($E31,DEMANDS!$F$2:$F$25,0),FALSE)</f>
        <v>5.4030255235868108</v>
      </c>
      <c r="U31" s="10">
        <f>HLOOKUP(REG_TRA_DEMANDS!U$3,'BY-Demands'!$J$5:$AK$14,MATCH($E31,'BY-Demands'!$I$5:$I$14,0),FALSE)*HLOOKUP(REG_TRA_DEMANDS!$F31,DEMANDS!$H$2:$CL$25,MATCH($E31,DEMANDS!$F$2:$F$25,0),FALSE)/HLOOKUP(2018,DEMANDS!$H$2:$CL$25,MATCH($E31,DEMANDS!$F$2:$F$25,0),FALSE)</f>
        <v>1.7684088010789285</v>
      </c>
      <c r="V31" s="10">
        <f>HLOOKUP(REG_TRA_DEMANDS!V$3,'BY-Demands'!$J$5:$AK$14,MATCH($E31,'BY-Demands'!$I$5:$I$14,0),FALSE)*HLOOKUP(REG_TRA_DEMANDS!$F31,DEMANDS!$H$2:$CL$25,MATCH($E31,DEMANDS!$F$2:$F$25,0),FALSE)/HLOOKUP(2018,DEMANDS!$H$2:$CL$25,MATCH($E31,DEMANDS!$F$2:$F$25,0),FALSE)</f>
        <v>1.9916833569560413</v>
      </c>
      <c r="W31" s="10">
        <f>HLOOKUP(REG_TRA_DEMANDS!W$3,'BY-Demands'!$J$5:$AK$14,MATCH($E31,'BY-Demands'!$I$5:$I$14,0),FALSE)*HLOOKUP(REG_TRA_DEMANDS!$F31,DEMANDS!$H$2:$CL$25,MATCH($E31,DEMANDS!$F$2:$F$25,0),FALSE)/HLOOKUP(2018,DEMANDS!$H$2:$CL$25,MATCH($E31,DEMANDS!$F$2:$F$25,0),FALSE)</f>
        <v>1.9316968736525413</v>
      </c>
      <c r="X31" s="10">
        <f>HLOOKUP(REG_TRA_DEMANDS!X$3,'BY-Demands'!$J$5:$AK$14,MATCH($E31,'BY-Demands'!$I$5:$I$14,0),FALSE)*HLOOKUP(REG_TRA_DEMANDS!$F31,DEMANDS!$H$2:$CL$25,MATCH($E31,DEMANDS!$F$2:$F$25,0),FALSE)/HLOOKUP(2018,DEMANDS!$H$2:$CL$25,MATCH($E31,DEMANDS!$F$2:$F$25,0),FALSE)</f>
        <v>1.2186631589632895</v>
      </c>
      <c r="Y31" s="10">
        <f>HLOOKUP(REG_TRA_DEMANDS!Y$3,'BY-Demands'!$J$5:$AK$14,MATCH($E31,'BY-Demands'!$I$5:$I$14,0),FALSE)*HLOOKUP(REG_TRA_DEMANDS!$F31,DEMANDS!$H$2:$CL$25,MATCH($E31,DEMANDS!$F$2:$F$25,0),FALSE)/HLOOKUP(2018,DEMANDS!$H$2:$CL$25,MATCH($E31,DEMANDS!$F$2:$F$25,0),FALSE)</f>
        <v>2.7285134707984686</v>
      </c>
      <c r="Z31" s="10">
        <f>HLOOKUP(REG_TRA_DEMANDS!Z$3,'BY-Demands'!$J$5:$AK$14,MATCH($E31,'BY-Demands'!$I$5:$I$14,0),FALSE)*HLOOKUP(REG_TRA_DEMANDS!$F31,DEMANDS!$H$2:$CL$25,MATCH($E31,DEMANDS!$F$2:$F$25,0),FALSE)/HLOOKUP(2018,DEMANDS!$H$2:$CL$25,MATCH($E31,DEMANDS!$F$2:$F$25,0),FALSE)</f>
        <v>0.35760499713676586</v>
      </c>
      <c r="AA31" s="10">
        <f>HLOOKUP(REG_TRA_DEMANDS!AA$3,'BY-Demands'!$J$5:$AK$14,MATCH($E31,'BY-Demands'!$I$5:$I$14,0),FALSE)*HLOOKUP(REG_TRA_DEMANDS!$F31,DEMANDS!$H$2:$CL$25,MATCH($E31,DEMANDS!$F$2:$F$25,0),FALSE)/HLOOKUP(2018,DEMANDS!$H$2:$CL$25,MATCH($E31,DEMANDS!$F$2:$F$25,0),FALSE)</f>
        <v>1.5111352782053822</v>
      </c>
      <c r="AB31" s="10">
        <f>HLOOKUP(REG_TRA_DEMANDS!AB$3,'BY-Demands'!$J$5:$AK$14,MATCH($E31,'BY-Demands'!$I$5:$I$14,0),FALSE)*HLOOKUP(REG_TRA_DEMANDS!$F31,DEMANDS!$H$2:$CL$25,MATCH($E31,DEMANDS!$F$2:$F$25,0),FALSE)/HLOOKUP(2018,DEMANDS!$H$2:$CL$25,MATCH($E31,DEMANDS!$F$2:$F$25,0),FALSE)</f>
        <v>0.81364182325321555</v>
      </c>
      <c r="AC31" s="10">
        <f>HLOOKUP(REG_TRA_DEMANDS!AC$3,'BY-Demands'!$J$5:$AK$14,MATCH($E31,'BY-Demands'!$I$5:$I$14,0),FALSE)*HLOOKUP(REG_TRA_DEMANDS!$F31,DEMANDS!$H$2:$CL$25,MATCH($E31,DEMANDS!$F$2:$F$25,0),FALSE)/HLOOKUP(2018,DEMANDS!$H$2:$CL$25,MATCH($E31,DEMANDS!$F$2:$F$25,0),FALSE)</f>
        <v>0.6637651100867612</v>
      </c>
      <c r="AD31" s="10">
        <f>HLOOKUP(REG_TRA_DEMANDS!AD$3,'BY-Demands'!$J$5:$AK$14,MATCH($E31,'BY-Demands'!$I$5:$I$14,0),FALSE)*HLOOKUP(REG_TRA_DEMANDS!$F31,DEMANDS!$H$2:$CL$25,MATCH($E31,DEMANDS!$F$2:$F$25,0),FALSE)/HLOOKUP(2018,DEMANDS!$H$2:$CL$25,MATCH($E31,DEMANDS!$F$2:$F$25,0),FALSE)</f>
        <v>0.72122861684116435</v>
      </c>
      <c r="AE31" s="10">
        <f>HLOOKUP(REG_TRA_DEMANDS!AE$3,'BY-Demands'!$J$5:$AK$14,MATCH($E31,'BY-Demands'!$I$5:$I$14,0),FALSE)*HLOOKUP(REG_TRA_DEMANDS!$F31,DEMANDS!$H$2:$CL$25,MATCH($E31,DEMANDS!$F$2:$F$25,0),FALSE)/HLOOKUP(2018,DEMANDS!$H$2:$CL$25,MATCH($E31,DEMANDS!$F$2:$F$25,0),FALSE)</f>
        <v>1.3282591822160277</v>
      </c>
      <c r="AF31" s="10">
        <f>HLOOKUP(REG_TRA_DEMANDS!AF$3,'BY-Demands'!$J$5:$AK$14,MATCH($E31,'BY-Demands'!$I$5:$I$14,0),FALSE)*HLOOKUP(REG_TRA_DEMANDS!$F31,DEMANDS!$H$2:$CL$25,MATCH($E31,DEMANDS!$F$2:$F$25,0),FALSE)/HLOOKUP(2018,DEMANDS!$H$2:$CL$25,MATCH($E31,DEMANDS!$F$2:$F$25,0),FALSE)</f>
        <v>0.73049218793701065</v>
      </c>
    </row>
    <row r="32" spans="4:34" x14ac:dyDescent="0.25">
      <c r="D32" s="1" t="s">
        <v>8</v>
      </c>
      <c r="E32" s="1" t="str">
        <f>DEMANDS!$F$18</f>
        <v>TRAPM</v>
      </c>
      <c r="F32" s="1">
        <v>2065</v>
      </c>
      <c r="G32" s="10">
        <f>HLOOKUP(REG_TRA_DEMANDS!G$3,'BY-Demands'!$J$5:$AK$14,MATCH($E32,'BY-Demands'!$I$5:$I$14,0),FALSE)*HLOOKUP(REG_TRA_DEMANDS!$F32,DEMANDS!$H$2:$CL$25,MATCH($E32,DEMANDS!$F$2:$F$25,0),FALSE)/HLOOKUP(2018,DEMANDS!$H$2:$CL$25,MATCH($E32,DEMANDS!$F$2:$F$25,0),FALSE)</f>
        <v>0.677121524100186</v>
      </c>
      <c r="H32" s="10">
        <f>HLOOKUP(REG_TRA_DEMANDS!H$3,'BY-Demands'!$J$5:$AK$14,MATCH($E32,'BY-Demands'!$I$5:$I$14,0),FALSE)*HLOOKUP(REG_TRA_DEMANDS!$F32,DEMANDS!$H$2:$CL$25,MATCH($E32,DEMANDS!$F$2:$F$25,0),FALSE)/HLOOKUP(2018,DEMANDS!$H$2:$CL$25,MATCH($E32,DEMANDS!$F$2:$F$25,0),FALSE)</f>
        <v>11.857876921687193</v>
      </c>
      <c r="I32" s="10">
        <f>HLOOKUP(REG_TRA_DEMANDS!I$3,'BY-Demands'!$J$5:$AK$14,MATCH($E32,'BY-Demands'!$I$5:$I$14,0),FALSE)*HLOOKUP(REG_TRA_DEMANDS!$F32,DEMANDS!$H$2:$CL$25,MATCH($E32,DEMANDS!$F$2:$F$25,0),FALSE)/HLOOKUP(2018,DEMANDS!$H$2:$CL$25,MATCH($E32,DEMANDS!$F$2:$F$25,0),FALSE)</f>
        <v>2.4146410519549257</v>
      </c>
      <c r="J32" s="10">
        <f>HLOOKUP(REG_TRA_DEMANDS!J$3,'BY-Demands'!$J$5:$AK$14,MATCH($E32,'BY-Demands'!$I$5:$I$14,0),FALSE)*HLOOKUP(REG_TRA_DEMANDS!$F32,DEMANDS!$H$2:$CL$25,MATCH($E32,DEMANDS!$F$2:$F$25,0),FALSE)/HLOOKUP(2018,DEMANDS!$H$2:$CL$25,MATCH($E32,DEMANDS!$F$2:$F$25,0),FALSE)</f>
        <v>1.1467599467619414</v>
      </c>
      <c r="K32" s="10">
        <f>HLOOKUP(REG_TRA_DEMANDS!K$3,'BY-Demands'!$J$5:$AK$14,MATCH($E32,'BY-Demands'!$I$5:$I$14,0),FALSE)*HLOOKUP(REG_TRA_DEMANDS!$F32,DEMANDS!$H$2:$CL$25,MATCH($E32,DEMANDS!$F$2:$F$25,0),FALSE)/HLOOKUP(2018,DEMANDS!$H$2:$CL$25,MATCH($E32,DEMANDS!$F$2:$F$25,0),FALSE)</f>
        <v>0.8627822316591216</v>
      </c>
      <c r="L32" s="10">
        <f>HLOOKUP(REG_TRA_DEMANDS!L$3,'BY-Demands'!$J$5:$AK$14,MATCH($E32,'BY-Demands'!$I$5:$I$14,0),FALSE)*HLOOKUP(REG_TRA_DEMANDS!$F32,DEMANDS!$H$2:$CL$25,MATCH($E32,DEMANDS!$F$2:$F$25,0),FALSE)/HLOOKUP(2018,DEMANDS!$H$2:$CL$25,MATCH($E32,DEMANDS!$F$2:$F$25,0),FALSE)</f>
        <v>0.44450096224190216</v>
      </c>
      <c r="M32" s="10">
        <f>HLOOKUP(REG_TRA_DEMANDS!M$3,'BY-Demands'!$J$5:$AK$14,MATCH($E32,'BY-Demands'!$I$5:$I$14,0),FALSE)*HLOOKUP(REG_TRA_DEMANDS!$F32,DEMANDS!$H$2:$CL$25,MATCH($E32,DEMANDS!$F$2:$F$25,0),FALSE)/HLOOKUP(2018,DEMANDS!$H$2:$CL$25,MATCH($E32,DEMANDS!$F$2:$F$25,0),FALSE)</f>
        <v>1.1972865469827159</v>
      </c>
      <c r="N32" s="10">
        <f>HLOOKUP(REG_TRA_DEMANDS!N$3,'BY-Demands'!$J$5:$AK$14,MATCH($E32,'BY-Demands'!$I$5:$I$14,0),FALSE)*HLOOKUP(REG_TRA_DEMANDS!$F32,DEMANDS!$H$2:$CL$25,MATCH($E32,DEMANDS!$F$2:$F$25,0),FALSE)/HLOOKUP(2018,DEMANDS!$H$2:$CL$25,MATCH($E32,DEMANDS!$F$2:$F$25,0),FALSE)</f>
        <v>2.0786263041280226</v>
      </c>
      <c r="O32" s="10">
        <f>HLOOKUP(REG_TRA_DEMANDS!O$3,'BY-Demands'!$J$5:$AK$14,MATCH($E32,'BY-Demands'!$I$5:$I$14,0),FALSE)*HLOOKUP(REG_TRA_DEMANDS!$F32,DEMANDS!$H$2:$CL$25,MATCH($E32,DEMANDS!$F$2:$F$25,0),FALSE)/HLOOKUP(2018,DEMANDS!$H$2:$CL$25,MATCH($E32,DEMANDS!$F$2:$F$25,0),FALSE)</f>
        <v>0.8809025374361158</v>
      </c>
      <c r="P32" s="10">
        <f>HLOOKUP(REG_TRA_DEMANDS!P$3,'BY-Demands'!$J$5:$AK$14,MATCH($E32,'BY-Demands'!$I$5:$I$14,0),FALSE)*HLOOKUP(REG_TRA_DEMANDS!$F32,DEMANDS!$H$2:$CL$25,MATCH($E32,DEMANDS!$F$2:$F$25,0),FALSE)/HLOOKUP(2018,DEMANDS!$H$2:$CL$25,MATCH($E32,DEMANDS!$F$2:$F$25,0),FALSE)</f>
        <v>0.99440453637273685</v>
      </c>
      <c r="Q32" s="10">
        <f>HLOOKUP(REG_TRA_DEMANDS!Q$3,'BY-Demands'!$J$5:$AK$14,MATCH($E32,'BY-Demands'!$I$5:$I$14,0),FALSE)*HLOOKUP(REG_TRA_DEMANDS!$F32,DEMANDS!$H$2:$CL$25,MATCH($E32,DEMANDS!$F$2:$F$25,0),FALSE)/HLOOKUP(2018,DEMANDS!$H$2:$CL$25,MATCH($E32,DEMANDS!$F$2:$F$25,0),FALSE)</f>
        <v>1.7636024601288425</v>
      </c>
      <c r="R32" s="10">
        <f>HLOOKUP(REG_TRA_DEMANDS!R$3,'BY-Demands'!$J$5:$AK$14,MATCH($E32,'BY-Demands'!$I$5:$I$14,0),FALSE)*HLOOKUP(REG_TRA_DEMANDS!$F32,DEMANDS!$H$2:$CL$25,MATCH($E32,DEMANDS!$F$2:$F$25,0),FALSE)/HLOOKUP(2018,DEMANDS!$H$2:$CL$25,MATCH($E32,DEMANDS!$F$2:$F$25,0),FALSE)</f>
        <v>1.4965726614797894</v>
      </c>
      <c r="S32" s="10">
        <f>HLOOKUP(REG_TRA_DEMANDS!S$3,'BY-Demands'!$J$5:$AK$14,MATCH($E32,'BY-Demands'!$I$5:$I$14,0),FALSE)*HLOOKUP(REG_TRA_DEMANDS!$F32,DEMANDS!$H$2:$CL$25,MATCH($E32,DEMANDS!$F$2:$F$25,0),FALSE)/HLOOKUP(2018,DEMANDS!$H$2:$CL$25,MATCH($E32,DEMANDS!$F$2:$F$25,0),FALSE)</f>
        <v>1.3573169524429556</v>
      </c>
      <c r="T32" s="10">
        <f>HLOOKUP(REG_TRA_DEMANDS!T$3,'BY-Demands'!$J$5:$AK$14,MATCH($E32,'BY-Demands'!$I$5:$I$14,0),FALSE)*HLOOKUP(REG_TRA_DEMANDS!$F32,DEMANDS!$H$2:$CL$25,MATCH($E32,DEMANDS!$F$2:$F$25,0),FALSE)/HLOOKUP(2018,DEMANDS!$H$2:$CL$25,MATCH($E32,DEMANDS!$F$2:$F$25,0),FALSE)</f>
        <v>5.4853437496635902</v>
      </c>
      <c r="U32" s="10">
        <f>HLOOKUP(REG_TRA_DEMANDS!U$3,'BY-Demands'!$J$5:$AK$14,MATCH($E32,'BY-Demands'!$I$5:$I$14,0),FALSE)*HLOOKUP(REG_TRA_DEMANDS!$F32,DEMANDS!$H$2:$CL$25,MATCH($E32,DEMANDS!$F$2:$F$25,0),FALSE)/HLOOKUP(2018,DEMANDS!$H$2:$CL$25,MATCH($E32,DEMANDS!$F$2:$F$25,0),FALSE)</f>
        <v>1.7953515343397446</v>
      </c>
      <c r="V32" s="10">
        <f>HLOOKUP(REG_TRA_DEMANDS!V$3,'BY-Demands'!$J$5:$AK$14,MATCH($E32,'BY-Demands'!$I$5:$I$14,0),FALSE)*HLOOKUP(REG_TRA_DEMANDS!$F32,DEMANDS!$H$2:$CL$25,MATCH($E32,DEMANDS!$F$2:$F$25,0),FALSE)/HLOOKUP(2018,DEMANDS!$H$2:$CL$25,MATCH($E32,DEMANDS!$F$2:$F$25,0),FALSE)</f>
        <v>2.0220278075116673</v>
      </c>
      <c r="W32" s="10">
        <f>HLOOKUP(REG_TRA_DEMANDS!W$3,'BY-Demands'!$J$5:$AK$14,MATCH($E32,'BY-Demands'!$I$5:$I$14,0),FALSE)*HLOOKUP(REG_TRA_DEMANDS!$F32,DEMANDS!$H$2:$CL$25,MATCH($E32,DEMANDS!$F$2:$F$25,0),FALSE)/HLOOKUP(2018,DEMANDS!$H$2:$CL$25,MATCH($E32,DEMANDS!$F$2:$F$25,0),FALSE)</f>
        <v>1.9611273953598634</v>
      </c>
      <c r="X32" s="10">
        <f>HLOOKUP(REG_TRA_DEMANDS!X$3,'BY-Demands'!$J$5:$AK$14,MATCH($E32,'BY-Demands'!$I$5:$I$14,0),FALSE)*HLOOKUP(REG_TRA_DEMANDS!$F32,DEMANDS!$H$2:$CL$25,MATCH($E32,DEMANDS!$F$2:$F$25,0),FALSE)/HLOOKUP(2018,DEMANDS!$H$2:$CL$25,MATCH($E32,DEMANDS!$F$2:$F$25,0),FALSE)</f>
        <v>1.2372301986696621</v>
      </c>
      <c r="Y32" s="10">
        <f>HLOOKUP(REG_TRA_DEMANDS!Y$3,'BY-Demands'!$J$5:$AK$14,MATCH($E32,'BY-Demands'!$I$5:$I$14,0),FALSE)*HLOOKUP(REG_TRA_DEMANDS!$F32,DEMANDS!$H$2:$CL$25,MATCH($E32,DEMANDS!$F$2:$F$25,0),FALSE)/HLOOKUP(2018,DEMANDS!$H$2:$CL$25,MATCH($E32,DEMANDS!$F$2:$F$25,0),FALSE)</f>
        <v>2.7700839552913159</v>
      </c>
      <c r="Z32" s="10">
        <f>HLOOKUP(REG_TRA_DEMANDS!Z$3,'BY-Demands'!$J$5:$AK$14,MATCH($E32,'BY-Demands'!$I$5:$I$14,0),FALSE)*HLOOKUP(REG_TRA_DEMANDS!$F32,DEMANDS!$H$2:$CL$25,MATCH($E32,DEMANDS!$F$2:$F$25,0),FALSE)/HLOOKUP(2018,DEMANDS!$H$2:$CL$25,MATCH($E32,DEMANDS!$F$2:$F$25,0),FALSE)</f>
        <v>0.36305331657778678</v>
      </c>
      <c r="AA32" s="10">
        <f>HLOOKUP(REG_TRA_DEMANDS!AA$3,'BY-Demands'!$J$5:$AK$14,MATCH($E32,'BY-Demands'!$I$5:$I$14,0),FALSE)*HLOOKUP(REG_TRA_DEMANDS!$F32,DEMANDS!$H$2:$CL$25,MATCH($E32,DEMANDS!$F$2:$F$25,0),FALSE)/HLOOKUP(2018,DEMANDS!$H$2:$CL$25,MATCH($E32,DEMANDS!$F$2:$F$25,0),FALSE)</f>
        <v>1.5341583001994239</v>
      </c>
      <c r="AB32" s="10">
        <f>HLOOKUP(REG_TRA_DEMANDS!AB$3,'BY-Demands'!$J$5:$AK$14,MATCH($E32,'BY-Demands'!$I$5:$I$14,0),FALSE)*HLOOKUP(REG_TRA_DEMANDS!$F32,DEMANDS!$H$2:$CL$25,MATCH($E32,DEMANDS!$F$2:$F$25,0),FALSE)/HLOOKUP(2018,DEMANDS!$H$2:$CL$25,MATCH($E32,DEMANDS!$F$2:$F$25,0),FALSE)</f>
        <v>0.82603812811235267</v>
      </c>
      <c r="AC32" s="10">
        <f>HLOOKUP(REG_TRA_DEMANDS!AC$3,'BY-Demands'!$J$5:$AK$14,MATCH($E32,'BY-Demands'!$I$5:$I$14,0),FALSE)*HLOOKUP(REG_TRA_DEMANDS!$F32,DEMANDS!$H$2:$CL$25,MATCH($E32,DEMANDS!$F$2:$F$25,0),FALSE)/HLOOKUP(2018,DEMANDS!$H$2:$CL$25,MATCH($E32,DEMANDS!$F$2:$F$25,0),FALSE)</f>
        <v>0.67387795633475134</v>
      </c>
      <c r="AD32" s="10">
        <f>HLOOKUP(REG_TRA_DEMANDS!AD$3,'BY-Demands'!$J$5:$AK$14,MATCH($E32,'BY-Demands'!$I$5:$I$14,0),FALSE)*HLOOKUP(REG_TRA_DEMANDS!$F32,DEMANDS!$H$2:$CL$25,MATCH($E32,DEMANDS!$F$2:$F$25,0),FALSE)/HLOOKUP(2018,DEMANDS!$H$2:$CL$25,MATCH($E32,DEMANDS!$F$2:$F$25,0),FALSE)</f>
        <v>0.73221695292712097</v>
      </c>
      <c r="AE32" s="10">
        <f>HLOOKUP(REG_TRA_DEMANDS!AE$3,'BY-Demands'!$J$5:$AK$14,MATCH($E32,'BY-Demands'!$I$5:$I$14,0),FALSE)*HLOOKUP(REG_TRA_DEMANDS!$F32,DEMANDS!$H$2:$CL$25,MATCH($E32,DEMANDS!$F$2:$F$25,0),FALSE)/HLOOKUP(2018,DEMANDS!$H$2:$CL$25,MATCH($E32,DEMANDS!$F$2:$F$25,0),FALSE)</f>
        <v>1.3484959808713171</v>
      </c>
      <c r="AF32" s="10">
        <f>HLOOKUP(REG_TRA_DEMANDS!AF$3,'BY-Demands'!$J$5:$AK$14,MATCH($E32,'BY-Demands'!$I$5:$I$14,0),FALSE)*HLOOKUP(REG_TRA_DEMANDS!$F32,DEMANDS!$H$2:$CL$25,MATCH($E32,DEMANDS!$F$2:$F$25,0),FALSE)/HLOOKUP(2018,DEMANDS!$H$2:$CL$25,MATCH($E32,DEMANDS!$F$2:$F$25,0),FALSE)</f>
        <v>0.74162165989886075</v>
      </c>
    </row>
    <row r="33" spans="4:32" x14ac:dyDescent="0.25">
      <c r="D33" s="1" t="s">
        <v>8</v>
      </c>
      <c r="E33" s="1" t="str">
        <f>DEMANDS!$F$18</f>
        <v>TRAPM</v>
      </c>
      <c r="F33" s="1">
        <v>2070</v>
      </c>
      <c r="G33" s="9">
        <f>HLOOKUP(REG_TRA_DEMANDS!G$3,'BY-Demands'!$J$5:$AK$14,MATCH($E33,'BY-Demands'!$I$5:$I$14,0),FALSE)*HLOOKUP(REG_TRA_DEMANDS!$F33,DEMANDS!$H$2:$CL$25,MATCH($E33,DEMANDS!$F$2:$F$25,0),FALSE)/HLOOKUP(2018,DEMANDS!$H$2:$CL$25,MATCH($E33,DEMANDS!$F$2:$F$25,0),FALSE)</f>
        <v>0.68802782604554202</v>
      </c>
      <c r="H33" s="9">
        <f>HLOOKUP(REG_TRA_DEMANDS!H$3,'BY-Demands'!$J$5:$AK$14,MATCH($E33,'BY-Demands'!$I$5:$I$14,0),FALSE)*HLOOKUP(REG_TRA_DEMANDS!$F33,DEMANDS!$H$2:$CL$25,MATCH($E33,DEMANDS!$F$2:$F$25,0),FALSE)/HLOOKUP(2018,DEMANDS!$H$2:$CL$25,MATCH($E33,DEMANDS!$F$2:$F$25,0),FALSE)</f>
        <v>12.048870091355885</v>
      </c>
      <c r="I33" s="9">
        <f>HLOOKUP(REG_TRA_DEMANDS!I$3,'BY-Demands'!$J$5:$AK$14,MATCH($E33,'BY-Demands'!$I$5:$I$14,0),FALSE)*HLOOKUP(REG_TRA_DEMANDS!$F33,DEMANDS!$H$2:$CL$25,MATCH($E33,DEMANDS!$F$2:$F$25,0),FALSE)/HLOOKUP(2018,DEMANDS!$H$2:$CL$25,MATCH($E33,DEMANDS!$F$2:$F$25,0),FALSE)</f>
        <v>2.4535333385902804</v>
      </c>
      <c r="J33" s="9">
        <f>HLOOKUP(REG_TRA_DEMANDS!J$3,'BY-Demands'!$J$5:$AK$14,MATCH($E33,'BY-Demands'!$I$5:$I$14,0),FALSE)*HLOOKUP(REG_TRA_DEMANDS!$F33,DEMANDS!$H$2:$CL$25,MATCH($E33,DEMANDS!$F$2:$F$25,0),FALSE)/HLOOKUP(2018,DEMANDS!$H$2:$CL$25,MATCH($E33,DEMANDS!$F$2:$F$25,0),FALSE)</f>
        <v>1.1652306492770421</v>
      </c>
      <c r="K33" s="9">
        <f>HLOOKUP(REG_TRA_DEMANDS!K$3,'BY-Demands'!$J$5:$AK$14,MATCH($E33,'BY-Demands'!$I$5:$I$14,0),FALSE)*HLOOKUP(REG_TRA_DEMANDS!$F33,DEMANDS!$H$2:$CL$25,MATCH($E33,DEMANDS!$F$2:$F$25,0),FALSE)/HLOOKUP(2018,DEMANDS!$H$2:$CL$25,MATCH($E33,DEMANDS!$F$2:$F$25,0),FALSE)</f>
        <v>0.87667894472560837</v>
      </c>
      <c r="L33" s="9">
        <f>HLOOKUP(REG_TRA_DEMANDS!L$3,'BY-Demands'!$J$5:$AK$14,MATCH($E33,'BY-Demands'!$I$5:$I$14,0),FALSE)*HLOOKUP(REG_TRA_DEMANDS!$F33,DEMANDS!$H$2:$CL$25,MATCH($E33,DEMANDS!$F$2:$F$25,0),FALSE)/HLOOKUP(2018,DEMANDS!$H$2:$CL$25,MATCH($E33,DEMANDS!$F$2:$F$25,0),FALSE)</f>
        <v>0.45166047724277852</v>
      </c>
      <c r="M33" s="9">
        <f>HLOOKUP(REG_TRA_DEMANDS!M$3,'BY-Demands'!$J$5:$AK$14,MATCH($E33,'BY-Demands'!$I$5:$I$14,0),FALSE)*HLOOKUP(REG_TRA_DEMANDS!$F33,DEMANDS!$H$2:$CL$25,MATCH($E33,DEMANDS!$F$2:$F$25,0),FALSE)/HLOOKUP(2018,DEMANDS!$H$2:$CL$25,MATCH($E33,DEMANDS!$F$2:$F$25,0),FALSE)</f>
        <v>1.2165710744002409</v>
      </c>
      <c r="N33" s="9">
        <f>HLOOKUP(REG_TRA_DEMANDS!N$3,'BY-Demands'!$J$5:$AK$14,MATCH($E33,'BY-Demands'!$I$5:$I$14,0),FALSE)*HLOOKUP(REG_TRA_DEMANDS!$F33,DEMANDS!$H$2:$CL$25,MATCH($E33,DEMANDS!$F$2:$F$25,0),FALSE)/HLOOKUP(2018,DEMANDS!$H$2:$CL$25,MATCH($E33,DEMANDS!$F$2:$F$25,0),FALSE)</f>
        <v>2.11210644808668</v>
      </c>
      <c r="O33" s="9">
        <f>HLOOKUP(REG_TRA_DEMANDS!O$3,'BY-Demands'!$J$5:$AK$14,MATCH($E33,'BY-Demands'!$I$5:$I$14,0),FALSE)*HLOOKUP(REG_TRA_DEMANDS!$F33,DEMANDS!$H$2:$CL$25,MATCH($E33,DEMANDS!$F$2:$F$25,0),FALSE)/HLOOKUP(2018,DEMANDS!$H$2:$CL$25,MATCH($E33,DEMANDS!$F$2:$F$25,0),FALSE)</f>
        <v>0.89509111174037481</v>
      </c>
      <c r="P33" s="9">
        <f>HLOOKUP(REG_TRA_DEMANDS!P$3,'BY-Demands'!$J$5:$AK$14,MATCH($E33,'BY-Demands'!$I$5:$I$14,0),FALSE)*HLOOKUP(REG_TRA_DEMANDS!$F33,DEMANDS!$H$2:$CL$25,MATCH($E33,DEMANDS!$F$2:$F$25,0),FALSE)/HLOOKUP(2018,DEMANDS!$H$2:$CL$25,MATCH($E33,DEMANDS!$F$2:$F$25,0),FALSE)</f>
        <v>1.0104212715428749</v>
      </c>
      <c r="Q33" s="9">
        <f>HLOOKUP(REG_TRA_DEMANDS!Q$3,'BY-Demands'!$J$5:$AK$14,MATCH($E33,'BY-Demands'!$I$5:$I$14,0),FALSE)*HLOOKUP(REG_TRA_DEMANDS!$F33,DEMANDS!$H$2:$CL$25,MATCH($E33,DEMANDS!$F$2:$F$25,0),FALSE)/HLOOKUP(2018,DEMANDS!$H$2:$CL$25,MATCH($E33,DEMANDS!$F$2:$F$25,0),FALSE)</f>
        <v>1.7920085589709938</v>
      </c>
      <c r="R33" s="9">
        <f>HLOOKUP(REG_TRA_DEMANDS!R$3,'BY-Demands'!$J$5:$AK$14,MATCH($E33,'BY-Demands'!$I$5:$I$14,0),FALSE)*HLOOKUP(REG_TRA_DEMANDS!$F33,DEMANDS!$H$2:$CL$25,MATCH($E33,DEMANDS!$F$2:$F$25,0),FALSE)/HLOOKUP(2018,DEMANDS!$H$2:$CL$25,MATCH($E33,DEMANDS!$F$2:$F$25,0),FALSE)</f>
        <v>1.5206777485997918</v>
      </c>
      <c r="S33" s="9">
        <f>HLOOKUP(REG_TRA_DEMANDS!S$3,'BY-Demands'!$J$5:$AK$14,MATCH($E33,'BY-Demands'!$I$5:$I$14,0),FALSE)*HLOOKUP(REG_TRA_DEMANDS!$F33,DEMANDS!$H$2:$CL$25,MATCH($E33,DEMANDS!$F$2:$F$25,0),FALSE)/HLOOKUP(2018,DEMANDS!$H$2:$CL$25,MATCH($E33,DEMANDS!$F$2:$F$25,0),FALSE)</f>
        <v>1.3791790672805622</v>
      </c>
      <c r="T33" s="9">
        <f>HLOOKUP(REG_TRA_DEMANDS!T$3,'BY-Demands'!$J$5:$AK$14,MATCH($E33,'BY-Demands'!$I$5:$I$14,0),FALSE)*HLOOKUP(REG_TRA_DEMANDS!$F33,DEMANDS!$H$2:$CL$25,MATCH($E33,DEMANDS!$F$2:$F$25,0),FALSE)/HLOOKUP(2018,DEMANDS!$H$2:$CL$25,MATCH($E33,DEMANDS!$F$2:$F$25,0),FALSE)</f>
        <v>5.5736954163565127</v>
      </c>
      <c r="U33" s="9">
        <f>HLOOKUP(REG_TRA_DEMANDS!U$3,'BY-Demands'!$J$5:$AK$14,MATCH($E33,'BY-Demands'!$I$5:$I$14,0),FALSE)*HLOOKUP(REG_TRA_DEMANDS!$F33,DEMANDS!$H$2:$CL$25,MATCH($E33,DEMANDS!$F$2:$F$25,0),FALSE)/HLOOKUP(2018,DEMANDS!$H$2:$CL$25,MATCH($E33,DEMANDS!$F$2:$F$25,0),FALSE)</f>
        <v>1.8242690110919244</v>
      </c>
      <c r="V33" s="9">
        <f>HLOOKUP(REG_TRA_DEMANDS!V$3,'BY-Demands'!$J$5:$AK$14,MATCH($E33,'BY-Demands'!$I$5:$I$14,0),FALSE)*HLOOKUP(REG_TRA_DEMANDS!$F33,DEMANDS!$H$2:$CL$25,MATCH($E33,DEMANDS!$F$2:$F$25,0),FALSE)/HLOOKUP(2018,DEMANDS!$H$2:$CL$25,MATCH($E33,DEMANDS!$F$2:$F$25,0),FALSE)</f>
        <v>2.0545963273795511</v>
      </c>
      <c r="W33" s="9">
        <f>HLOOKUP(REG_TRA_DEMANDS!W$3,'BY-Demands'!$J$5:$AK$14,MATCH($E33,'BY-Demands'!$I$5:$I$14,0),FALSE)*HLOOKUP(REG_TRA_DEMANDS!$F33,DEMANDS!$H$2:$CL$25,MATCH($E33,DEMANDS!$F$2:$F$25,0),FALSE)/HLOOKUP(2018,DEMANDS!$H$2:$CL$25,MATCH($E33,DEMANDS!$F$2:$F$25,0),FALSE)</f>
        <v>1.9927150007834651</v>
      </c>
      <c r="X33" s="9">
        <f>HLOOKUP(REG_TRA_DEMANDS!X$3,'BY-Demands'!$J$5:$AK$14,MATCH($E33,'BY-Demands'!$I$5:$I$14,0),FALSE)*HLOOKUP(REG_TRA_DEMANDS!$F33,DEMANDS!$H$2:$CL$25,MATCH($E33,DEMANDS!$F$2:$F$25,0),FALSE)/HLOOKUP(2018,DEMANDS!$H$2:$CL$25,MATCH($E33,DEMANDS!$F$2:$F$25,0),FALSE)</f>
        <v>1.2571580929136617</v>
      </c>
      <c r="Y33" s="9">
        <f>HLOOKUP(REG_TRA_DEMANDS!Y$3,'BY-Demands'!$J$5:$AK$14,MATCH($E33,'BY-Demands'!$I$5:$I$14,0),FALSE)*HLOOKUP(REG_TRA_DEMANDS!$F33,DEMANDS!$H$2:$CL$25,MATCH($E33,DEMANDS!$F$2:$F$25,0),FALSE)/HLOOKUP(2018,DEMANDS!$H$2:$CL$25,MATCH($E33,DEMANDS!$F$2:$F$25,0),FALSE)</f>
        <v>2.8147013111943657</v>
      </c>
      <c r="Z33" s="9">
        <f>HLOOKUP(REG_TRA_DEMANDS!Z$3,'BY-Demands'!$J$5:$AK$14,MATCH($E33,'BY-Demands'!$I$5:$I$14,0),FALSE)*HLOOKUP(REG_TRA_DEMANDS!$F33,DEMANDS!$H$2:$CL$25,MATCH($E33,DEMANDS!$F$2:$F$25,0),FALSE)/HLOOKUP(2018,DEMANDS!$H$2:$CL$25,MATCH($E33,DEMANDS!$F$2:$F$25,0),FALSE)</f>
        <v>0.36890096571007824</v>
      </c>
      <c r="AA33" s="9">
        <f>HLOOKUP(REG_TRA_DEMANDS!AA$3,'BY-Demands'!$J$5:$AK$14,MATCH($E33,'BY-Demands'!$I$5:$I$14,0),FALSE)*HLOOKUP(REG_TRA_DEMANDS!$F33,DEMANDS!$H$2:$CL$25,MATCH($E33,DEMANDS!$F$2:$F$25,0),FALSE)/HLOOKUP(2018,DEMANDS!$H$2:$CL$25,MATCH($E33,DEMANDS!$F$2:$F$25,0),FALSE)</f>
        <v>1.5588687739599265</v>
      </c>
      <c r="AB33" s="9">
        <f>HLOOKUP(REG_TRA_DEMANDS!AB$3,'BY-Demands'!$J$5:$AK$14,MATCH($E33,'BY-Demands'!$I$5:$I$14,0),FALSE)*HLOOKUP(REG_TRA_DEMANDS!$F33,DEMANDS!$H$2:$CL$25,MATCH($E33,DEMANDS!$F$2:$F$25,0),FALSE)/HLOOKUP(2018,DEMANDS!$H$2:$CL$25,MATCH($E33,DEMANDS!$F$2:$F$25,0),FALSE)</f>
        <v>0.83934300902799319</v>
      </c>
      <c r="AC33" s="9">
        <f>HLOOKUP(REG_TRA_DEMANDS!AC$3,'BY-Demands'!$J$5:$AK$14,MATCH($E33,'BY-Demands'!$I$5:$I$14,0),FALSE)*HLOOKUP(REG_TRA_DEMANDS!$F33,DEMANDS!$H$2:$CL$25,MATCH($E33,DEMANDS!$F$2:$F$25,0),FALSE)/HLOOKUP(2018,DEMANDS!$H$2:$CL$25,MATCH($E33,DEMANDS!$F$2:$F$25,0),FALSE)</f>
        <v>0.68473201458651489</v>
      </c>
      <c r="AD33" s="9">
        <f>HLOOKUP(REG_TRA_DEMANDS!AD$3,'BY-Demands'!$J$5:$AK$14,MATCH($E33,'BY-Demands'!$I$5:$I$14,0),FALSE)*HLOOKUP(REG_TRA_DEMANDS!$F33,DEMANDS!$H$2:$CL$25,MATCH($E33,DEMANDS!$F$2:$F$25,0),FALSE)/HLOOKUP(2018,DEMANDS!$H$2:$CL$25,MATCH($E33,DEMANDS!$F$2:$F$25,0),FALSE)</f>
        <v>0.74401066926001103</v>
      </c>
      <c r="AE33" s="9">
        <f>HLOOKUP(REG_TRA_DEMANDS!AE$3,'BY-Demands'!$J$5:$AK$14,MATCH($E33,'BY-Demands'!$I$5:$I$14,0),FALSE)*HLOOKUP(REG_TRA_DEMANDS!$F33,DEMANDS!$H$2:$CL$25,MATCH($E33,DEMANDS!$F$2:$F$25,0),FALSE)/HLOOKUP(2018,DEMANDS!$H$2:$CL$25,MATCH($E33,DEMANDS!$F$2:$F$25,0),FALSE)</f>
        <v>1.3702160175501477</v>
      </c>
      <c r="AF33" s="9">
        <f>HLOOKUP(REG_TRA_DEMANDS!AF$3,'BY-Demands'!$J$5:$AK$14,MATCH($E33,'BY-Demands'!$I$5:$I$14,0),FALSE)*HLOOKUP(REG_TRA_DEMANDS!$F33,DEMANDS!$H$2:$CL$25,MATCH($E33,DEMANDS!$F$2:$F$25,0),FALSE)/HLOOKUP(2018,DEMANDS!$H$2:$CL$25,MATCH($E33,DEMANDS!$F$2:$F$25,0),FALSE)</f>
        <v>0.75356685653519806</v>
      </c>
    </row>
    <row r="34" spans="4:32" x14ac:dyDescent="0.25">
      <c r="D34" s="11" t="s">
        <v>8</v>
      </c>
      <c r="E34" s="11" t="str">
        <f>DEMANDS!$F$19</f>
        <v>TRAPL</v>
      </c>
      <c r="F34" s="11">
        <v>2020</v>
      </c>
      <c r="G34" s="12">
        <f>HLOOKUP(REG_TRA_DEMANDS!G$3,'BY-Demands'!$J$5:$AK$14,MATCH($E34,'BY-Demands'!$I$5:$I$14,0),FALSE)*HLOOKUP(REG_TRA_DEMANDS!$F34,DEMANDS!$H$2:$CL$25,MATCH($E34,DEMANDS!$F$2:$F$25,0),FALSE)/HLOOKUP(2018,DEMANDS!$H$2:$CL$25,MATCH($E34,DEMANDS!$F$2:$F$25,0),FALSE)</f>
        <v>0.27435547637321495</v>
      </c>
      <c r="H34" s="12">
        <f>HLOOKUP(REG_TRA_DEMANDS!H$3,'BY-Demands'!$J$5:$AK$14,MATCH($E34,'BY-Demands'!$I$5:$I$14,0),FALSE)*HLOOKUP(REG_TRA_DEMANDS!$F34,DEMANDS!$H$2:$CL$25,MATCH($E34,DEMANDS!$F$2:$F$25,0),FALSE)/HLOOKUP(2018,DEMANDS!$H$2:$CL$25,MATCH($E34,DEMANDS!$F$2:$F$25,0),FALSE)</f>
        <v>4.8874675973215007</v>
      </c>
      <c r="I34" s="12">
        <f>HLOOKUP(REG_TRA_DEMANDS!I$3,'BY-Demands'!$J$5:$AK$14,MATCH($E34,'BY-Demands'!$I$5:$I$14,0),FALSE)*HLOOKUP(REG_TRA_DEMANDS!$F34,DEMANDS!$H$2:$CL$25,MATCH($E34,DEMANDS!$F$2:$F$25,0),FALSE)/HLOOKUP(2018,DEMANDS!$H$2:$CL$25,MATCH($E34,DEMANDS!$F$2:$F$25,0),FALSE)</f>
        <v>0.98750716185845822</v>
      </c>
      <c r="J34" s="12">
        <f>HLOOKUP(REG_TRA_DEMANDS!J$3,'BY-Demands'!$J$5:$AK$14,MATCH($E34,'BY-Demands'!$I$5:$I$14,0),FALSE)*HLOOKUP(REG_TRA_DEMANDS!$F34,DEMANDS!$H$2:$CL$25,MATCH($E34,DEMANDS!$F$2:$F$25,0),FALSE)/HLOOKUP(2018,DEMANDS!$H$2:$CL$25,MATCH($E34,DEMANDS!$F$2:$F$25,0),FALSE)</f>
        <v>0.47552429060912443</v>
      </c>
      <c r="K34" s="12">
        <f>HLOOKUP(REG_TRA_DEMANDS!K$3,'BY-Demands'!$J$5:$AK$14,MATCH($E34,'BY-Demands'!$I$5:$I$14,0),FALSE)*HLOOKUP(REG_TRA_DEMANDS!$F34,DEMANDS!$H$2:$CL$25,MATCH($E34,DEMANDS!$F$2:$F$25,0),FALSE)/HLOOKUP(2018,DEMANDS!$H$2:$CL$25,MATCH($E34,DEMANDS!$F$2:$F$25,0),FALSE)</f>
        <v>0.35331078909799174</v>
      </c>
      <c r="L34" s="12">
        <f>HLOOKUP(REG_TRA_DEMANDS!L$3,'BY-Demands'!$J$5:$AK$14,MATCH($E34,'BY-Demands'!$I$5:$I$14,0),FALSE)*HLOOKUP(REG_TRA_DEMANDS!$F34,DEMANDS!$H$2:$CL$25,MATCH($E34,DEMANDS!$F$2:$F$25,0),FALSE)/HLOOKUP(2018,DEMANDS!$H$2:$CL$25,MATCH($E34,DEMANDS!$F$2:$F$25,0),FALSE)</f>
        <v>0.18192405921838437</v>
      </c>
      <c r="M34" s="12">
        <f>HLOOKUP(REG_TRA_DEMANDS!M$3,'BY-Demands'!$J$5:$AK$14,MATCH($E34,'BY-Demands'!$I$5:$I$14,0),FALSE)*HLOOKUP(REG_TRA_DEMANDS!$F34,DEMANDS!$H$2:$CL$25,MATCH($E34,DEMANDS!$F$2:$F$25,0),FALSE)/HLOOKUP(2018,DEMANDS!$H$2:$CL$25,MATCH($E34,DEMANDS!$F$2:$F$25,0),FALSE)</f>
        <v>0.49433293928500699</v>
      </c>
      <c r="N34" s="12">
        <f>HLOOKUP(REG_TRA_DEMANDS!N$3,'BY-Demands'!$J$5:$AK$14,MATCH($E34,'BY-Demands'!$I$5:$I$14,0),FALSE)*HLOOKUP(REG_TRA_DEMANDS!$F34,DEMANDS!$H$2:$CL$25,MATCH($E34,DEMANDS!$F$2:$F$25,0),FALSE)/HLOOKUP(2018,DEMANDS!$H$2:$CL$25,MATCH($E34,DEMANDS!$F$2:$F$25,0),FALSE)</f>
        <v>0.84062004677085211</v>
      </c>
      <c r="O34" s="12">
        <f>HLOOKUP(REG_TRA_DEMANDS!O$3,'BY-Demands'!$J$5:$AK$14,MATCH($E34,'BY-Demands'!$I$5:$I$14,0),FALSE)*HLOOKUP(REG_TRA_DEMANDS!$F34,DEMANDS!$H$2:$CL$25,MATCH($E34,DEMANDS!$F$2:$F$25,0),FALSE)/HLOOKUP(2018,DEMANDS!$H$2:$CL$25,MATCH($E34,DEMANDS!$F$2:$F$25,0),FALSE)</f>
        <v>0.36232197941731037</v>
      </c>
      <c r="P34" s="12">
        <f>HLOOKUP(REG_TRA_DEMANDS!P$3,'BY-Demands'!$J$5:$AK$14,MATCH($E34,'BY-Demands'!$I$5:$I$14,0),FALSE)*HLOOKUP(REG_TRA_DEMANDS!$F34,DEMANDS!$H$2:$CL$25,MATCH($E34,DEMANDS!$F$2:$F$25,0),FALSE)/HLOOKUP(2018,DEMANDS!$H$2:$CL$25,MATCH($E34,DEMANDS!$F$2:$F$25,0),FALSE)</f>
        <v>0.40153594290187117</v>
      </c>
      <c r="Q34" s="12">
        <f>HLOOKUP(REG_TRA_DEMANDS!Q$3,'BY-Demands'!$J$5:$AK$14,MATCH($E34,'BY-Demands'!$I$5:$I$14,0),FALSE)*HLOOKUP(REG_TRA_DEMANDS!$F34,DEMANDS!$H$2:$CL$25,MATCH($E34,DEMANDS!$F$2:$F$25,0),FALSE)/HLOOKUP(2018,DEMANDS!$H$2:$CL$25,MATCH($E34,DEMANDS!$F$2:$F$25,0),FALSE)</f>
        <v>0.71368599033539704</v>
      </c>
      <c r="R34" s="12">
        <f>HLOOKUP(REG_TRA_DEMANDS!R$3,'BY-Demands'!$J$5:$AK$14,MATCH($E34,'BY-Demands'!$I$5:$I$14,0),FALSE)*HLOOKUP(REG_TRA_DEMANDS!$F34,DEMANDS!$H$2:$CL$25,MATCH($E34,DEMANDS!$F$2:$F$25,0),FALSE)/HLOOKUP(2018,DEMANDS!$H$2:$CL$25,MATCH($E34,DEMANDS!$F$2:$F$25,0),FALSE)</f>
        <v>0.61113233633908892</v>
      </c>
      <c r="S34" s="12">
        <f>HLOOKUP(REG_TRA_DEMANDS!S$3,'BY-Demands'!$J$5:$AK$14,MATCH($E34,'BY-Demands'!$I$5:$I$14,0),FALSE)*HLOOKUP(REG_TRA_DEMANDS!$F34,DEMANDS!$H$2:$CL$25,MATCH($E34,DEMANDS!$F$2:$F$25,0),FALSE)/HLOOKUP(2018,DEMANDS!$H$2:$CL$25,MATCH($E34,DEMANDS!$F$2:$F$25,0),FALSE)</f>
        <v>0.54794246709160832</v>
      </c>
      <c r="T34" s="12">
        <f>HLOOKUP(REG_TRA_DEMANDS!T$3,'BY-Demands'!$J$5:$AK$14,MATCH($E34,'BY-Demands'!$I$5:$I$14,0),FALSE)*HLOOKUP(REG_TRA_DEMANDS!$F34,DEMANDS!$H$2:$CL$25,MATCH($E34,DEMANDS!$F$2:$F$25,0),FALSE)/HLOOKUP(2018,DEMANDS!$H$2:$CL$25,MATCH($E34,DEMANDS!$F$2:$F$25,0),FALSE)</f>
        <v>2.2342931214267647</v>
      </c>
      <c r="U34" s="12">
        <f>HLOOKUP(REG_TRA_DEMANDS!U$3,'BY-Demands'!$J$5:$AK$14,MATCH($E34,'BY-Demands'!$I$5:$I$14,0),FALSE)*HLOOKUP(REG_TRA_DEMANDS!$F34,DEMANDS!$H$2:$CL$25,MATCH($E34,DEMANDS!$F$2:$F$25,0),FALSE)/HLOOKUP(2018,DEMANDS!$H$2:$CL$25,MATCH($E34,DEMANDS!$F$2:$F$25,0),FALSE)</f>
        <v>0.74304638421703217</v>
      </c>
      <c r="V34" s="12">
        <f>HLOOKUP(REG_TRA_DEMANDS!V$3,'BY-Demands'!$J$5:$AK$14,MATCH($E34,'BY-Demands'!$I$5:$I$14,0),FALSE)*HLOOKUP(REG_TRA_DEMANDS!$F34,DEMANDS!$H$2:$CL$25,MATCH($E34,DEMANDS!$F$2:$F$25,0),FALSE)/HLOOKUP(2018,DEMANDS!$H$2:$CL$25,MATCH($E34,DEMANDS!$F$2:$F$25,0),FALSE)</f>
        <v>0.82312954869858934</v>
      </c>
      <c r="W34" s="12">
        <f>HLOOKUP(REG_TRA_DEMANDS!W$3,'BY-Demands'!$J$5:$AK$14,MATCH($E34,'BY-Demands'!$I$5:$I$14,0),FALSE)*HLOOKUP(REG_TRA_DEMANDS!$F34,DEMANDS!$H$2:$CL$25,MATCH($E34,DEMANDS!$F$2:$F$25,0),FALSE)/HLOOKUP(2018,DEMANDS!$H$2:$CL$25,MATCH($E34,DEMANDS!$F$2:$F$25,0),FALSE)</f>
        <v>0.79632066689536773</v>
      </c>
      <c r="X34" s="12">
        <f>HLOOKUP(REG_TRA_DEMANDS!X$3,'BY-Demands'!$J$5:$AK$14,MATCH($E34,'BY-Demands'!$I$5:$I$14,0),FALSE)*HLOOKUP(REG_TRA_DEMANDS!$F34,DEMANDS!$H$2:$CL$25,MATCH($E34,DEMANDS!$F$2:$F$25,0),FALSE)/HLOOKUP(2018,DEMANDS!$H$2:$CL$25,MATCH($E34,DEMANDS!$F$2:$F$25,0),FALSE)</f>
        <v>0.5014811864865022</v>
      </c>
      <c r="Y34" s="12">
        <f>HLOOKUP(REG_TRA_DEMANDS!Y$3,'BY-Demands'!$J$5:$AK$14,MATCH($E34,'BY-Demands'!$I$5:$I$14,0),FALSE)*HLOOKUP(REG_TRA_DEMANDS!$F34,DEMANDS!$H$2:$CL$25,MATCH($E34,DEMANDS!$F$2:$F$25,0),FALSE)/HLOOKUP(2018,DEMANDS!$H$2:$CL$25,MATCH($E34,DEMANDS!$F$2:$F$25,0),FALSE)</f>
        <v>1.1393573908292929</v>
      </c>
      <c r="Z34" s="12">
        <f>HLOOKUP(REG_TRA_DEMANDS!Z$3,'BY-Demands'!$J$5:$AK$14,MATCH($E34,'BY-Demands'!$I$5:$I$14,0),FALSE)*HLOOKUP(REG_TRA_DEMANDS!$F34,DEMANDS!$H$2:$CL$25,MATCH($E34,DEMANDS!$F$2:$F$25,0),FALSE)/HLOOKUP(2018,DEMANDS!$H$2:$CL$25,MATCH($E34,DEMANDS!$F$2:$F$25,0),FALSE)</f>
        <v>0.14698615350023855</v>
      </c>
      <c r="AA34" s="12">
        <f>HLOOKUP(REG_TRA_DEMANDS!AA$3,'BY-Demands'!$J$5:$AK$14,MATCH($E34,'BY-Demands'!$I$5:$I$14,0),FALSE)*HLOOKUP(REG_TRA_DEMANDS!$F34,DEMANDS!$H$2:$CL$25,MATCH($E34,DEMANDS!$F$2:$F$25,0),FALSE)/HLOOKUP(2018,DEMANDS!$H$2:$CL$25,MATCH($E34,DEMANDS!$F$2:$F$25,0),FALSE)</f>
        <v>0.63179454507028443</v>
      </c>
      <c r="AB34" s="12">
        <f>HLOOKUP(REG_TRA_DEMANDS!AB$3,'BY-Demands'!$J$5:$AK$14,MATCH($E34,'BY-Demands'!$I$5:$I$14,0),FALSE)*HLOOKUP(REG_TRA_DEMANDS!$F34,DEMANDS!$H$2:$CL$25,MATCH($E34,DEMANDS!$F$2:$F$25,0),FALSE)/HLOOKUP(2018,DEMANDS!$H$2:$CL$25,MATCH($E34,DEMANDS!$F$2:$F$25,0),FALSE)</f>
        <v>0.33116307912916709</v>
      </c>
      <c r="AC34" s="12">
        <f>HLOOKUP(REG_TRA_DEMANDS!AC$3,'BY-Demands'!$J$5:$AK$14,MATCH($E34,'BY-Demands'!$I$5:$I$14,0),FALSE)*HLOOKUP(REG_TRA_DEMANDS!$F34,DEMANDS!$H$2:$CL$25,MATCH($E34,DEMANDS!$F$2:$F$25,0),FALSE)/HLOOKUP(2018,DEMANDS!$H$2:$CL$25,MATCH($E34,DEMANDS!$F$2:$F$25,0),FALSE)</f>
        <v>0.27602684102814479</v>
      </c>
      <c r="AD34" s="12">
        <f>HLOOKUP(REG_TRA_DEMANDS!AD$3,'BY-Demands'!$J$5:$AK$14,MATCH($E34,'BY-Demands'!$I$5:$I$14,0),FALSE)*HLOOKUP(REG_TRA_DEMANDS!$F34,DEMANDS!$H$2:$CL$25,MATCH($E34,DEMANDS!$F$2:$F$25,0),FALSE)/HLOOKUP(2018,DEMANDS!$H$2:$CL$25,MATCH($E34,DEMANDS!$F$2:$F$25,0),FALSE)</f>
        <v>0.2952095661319819</v>
      </c>
      <c r="AE34" s="12">
        <f>HLOOKUP(REG_TRA_DEMANDS!AE$3,'BY-Demands'!$J$5:$AK$14,MATCH($E34,'BY-Demands'!$I$5:$I$14,0),FALSE)*HLOOKUP(REG_TRA_DEMANDS!$F34,DEMANDS!$H$2:$CL$25,MATCH($E34,DEMANDS!$F$2:$F$25,0),FALSE)/HLOOKUP(2018,DEMANDS!$H$2:$CL$25,MATCH($E34,DEMANDS!$F$2:$F$25,0),FALSE)</f>
        <v>0.54379756531765255</v>
      </c>
      <c r="AF34" s="12">
        <f>HLOOKUP(REG_TRA_DEMANDS!AF$3,'BY-Demands'!$J$5:$AK$14,MATCH($E34,'BY-Demands'!$I$5:$I$14,0),FALSE)*HLOOKUP(REG_TRA_DEMANDS!$F34,DEMANDS!$H$2:$CL$25,MATCH($E34,DEMANDS!$F$2:$F$25,0),FALSE)/HLOOKUP(2018,DEMANDS!$H$2:$CL$25,MATCH($E34,DEMANDS!$F$2:$F$25,0),FALSE)</f>
        <v>0.31412261464919838</v>
      </c>
    </row>
    <row r="35" spans="4:32" x14ac:dyDescent="0.25">
      <c r="D35" s="32" t="s">
        <v>8</v>
      </c>
      <c r="E35" s="32" t="str">
        <f>DEMANDS!$F$19</f>
        <v>TRAPL</v>
      </c>
      <c r="F35" s="32">
        <v>2021</v>
      </c>
      <c r="G35" s="33">
        <f>HLOOKUP(REG_TRA_DEMANDS!G$3,'BY-Demands'!$J$5:$AK$14,MATCH($E35,'BY-Demands'!$I$5:$I$14,0),FALSE)*HLOOKUP(REG_TRA_DEMANDS!$F35,DEMANDS!$H$2:$CL$25,MATCH($E35,DEMANDS!$F$2:$F$25,0),FALSE)/HLOOKUP(2018,DEMANDS!$H$2:$CL$25,MATCH($E35,DEMANDS!$F$2:$F$25,0),FALSE)</f>
        <v>0.3949319127195085</v>
      </c>
      <c r="H35" s="33">
        <f>HLOOKUP(REG_TRA_DEMANDS!H$3,'BY-Demands'!$J$5:$AK$14,MATCH($E35,'BY-Demands'!$I$5:$I$14,0),FALSE)*HLOOKUP(REG_TRA_DEMANDS!$F35,DEMANDS!$H$2:$CL$25,MATCH($E35,DEMANDS!$F$2:$F$25,0),FALSE)/HLOOKUP(2018,DEMANDS!$H$2:$CL$25,MATCH($E35,DEMANDS!$F$2:$F$25,0),FALSE)</f>
        <v>7.0354598059455613</v>
      </c>
      <c r="I35" s="33">
        <f>HLOOKUP(REG_TRA_DEMANDS!I$3,'BY-Demands'!$J$5:$AK$14,MATCH($E35,'BY-Demands'!$I$5:$I$14,0),FALSE)*HLOOKUP(REG_TRA_DEMANDS!$F35,DEMANDS!$H$2:$CL$25,MATCH($E35,DEMANDS!$F$2:$F$25,0),FALSE)/HLOOKUP(2018,DEMANDS!$H$2:$CL$25,MATCH($E35,DEMANDS!$F$2:$F$25,0),FALSE)</f>
        <v>1.4215064973824205</v>
      </c>
      <c r="J35" s="33">
        <f>HLOOKUP(REG_TRA_DEMANDS!J$3,'BY-Demands'!$J$5:$AK$14,MATCH($E35,'BY-Demands'!$I$5:$I$14,0),FALSE)*HLOOKUP(REG_TRA_DEMANDS!$F35,DEMANDS!$H$2:$CL$25,MATCH($E35,DEMANDS!$F$2:$F$25,0),FALSE)/HLOOKUP(2018,DEMANDS!$H$2:$CL$25,MATCH($E35,DEMANDS!$F$2:$F$25,0),FALSE)</f>
        <v>0.68451237102108609</v>
      </c>
      <c r="K35" s="33">
        <f>HLOOKUP(REG_TRA_DEMANDS!K$3,'BY-Demands'!$J$5:$AK$14,MATCH($E35,'BY-Demands'!$I$5:$I$14,0),FALSE)*HLOOKUP(REG_TRA_DEMANDS!$F35,DEMANDS!$H$2:$CL$25,MATCH($E35,DEMANDS!$F$2:$F$25,0),FALSE)/HLOOKUP(2018,DEMANDS!$H$2:$CL$25,MATCH($E35,DEMANDS!$F$2:$F$25,0),FALSE)</f>
        <v>0.5085872808789732</v>
      </c>
      <c r="L35" s="33">
        <f>HLOOKUP(REG_TRA_DEMANDS!L$3,'BY-Demands'!$J$5:$AK$14,MATCH($E35,'BY-Demands'!$I$5:$I$14,0),FALSE)*HLOOKUP(REG_TRA_DEMANDS!$F35,DEMANDS!$H$2:$CL$25,MATCH($E35,DEMANDS!$F$2:$F$25,0),FALSE)/HLOOKUP(2018,DEMANDS!$H$2:$CL$25,MATCH($E35,DEMANDS!$F$2:$F$25,0),FALSE)</f>
        <v>0.2618778295465003</v>
      </c>
      <c r="M35" s="33">
        <f>HLOOKUP(REG_TRA_DEMANDS!M$3,'BY-Demands'!$J$5:$AK$14,MATCH($E35,'BY-Demands'!$I$5:$I$14,0),FALSE)*HLOOKUP(REG_TRA_DEMANDS!$F35,DEMANDS!$H$2:$CL$25,MATCH($E35,DEMANDS!$F$2:$F$25,0),FALSE)/HLOOKUP(2018,DEMANDS!$H$2:$CL$25,MATCH($E35,DEMANDS!$F$2:$F$25,0),FALSE)</f>
        <v>0.71158722914103401</v>
      </c>
      <c r="N35" s="33">
        <f>HLOOKUP(REG_TRA_DEMANDS!N$3,'BY-Demands'!$J$5:$AK$14,MATCH($E35,'BY-Demands'!$I$5:$I$14,0),FALSE)*HLOOKUP(REG_TRA_DEMANDS!$F35,DEMANDS!$H$2:$CL$25,MATCH($E35,DEMANDS!$F$2:$F$25,0),FALSE)/HLOOKUP(2018,DEMANDS!$H$2:$CL$25,MATCH($E35,DEMANDS!$F$2:$F$25,0),FALSE)</f>
        <v>1.2100639919064762</v>
      </c>
      <c r="O35" s="33">
        <f>HLOOKUP(REG_TRA_DEMANDS!O$3,'BY-Demands'!$J$5:$AK$14,MATCH($E35,'BY-Demands'!$I$5:$I$14,0),FALSE)*HLOOKUP(REG_TRA_DEMANDS!$F35,DEMANDS!$H$2:$CL$25,MATCH($E35,DEMANDS!$F$2:$F$25,0),FALSE)/HLOOKUP(2018,DEMANDS!$H$2:$CL$25,MATCH($E35,DEMANDS!$F$2:$F$25,0),FALSE)</f>
        <v>0.5215587975249425</v>
      </c>
      <c r="P35" s="33">
        <f>HLOOKUP(REG_TRA_DEMANDS!P$3,'BY-Demands'!$J$5:$AK$14,MATCH($E35,'BY-Demands'!$I$5:$I$14,0),FALSE)*HLOOKUP(REG_TRA_DEMANDS!$F35,DEMANDS!$H$2:$CL$25,MATCH($E35,DEMANDS!$F$2:$F$25,0),FALSE)/HLOOKUP(2018,DEMANDS!$H$2:$CL$25,MATCH($E35,DEMANDS!$F$2:$F$25,0),FALSE)</f>
        <v>0.57800689839391617</v>
      </c>
      <c r="Q35" s="33">
        <f>HLOOKUP(REG_TRA_DEMANDS!Q$3,'BY-Demands'!$J$5:$AK$14,MATCH($E35,'BY-Demands'!$I$5:$I$14,0),FALSE)*HLOOKUP(REG_TRA_DEMANDS!$F35,DEMANDS!$H$2:$CL$25,MATCH($E35,DEMANDS!$F$2:$F$25,0),FALSE)/HLOOKUP(2018,DEMANDS!$H$2:$CL$25,MATCH($E35,DEMANDS!$F$2:$F$25,0),FALSE)</f>
        <v>1.0273437110504584</v>
      </c>
      <c r="R35" s="33">
        <f>HLOOKUP(REG_TRA_DEMANDS!R$3,'BY-Demands'!$J$5:$AK$14,MATCH($E35,'BY-Demands'!$I$5:$I$14,0),FALSE)*HLOOKUP(REG_TRA_DEMANDS!$F35,DEMANDS!$H$2:$CL$25,MATCH($E35,DEMANDS!$F$2:$F$25,0),FALSE)/HLOOKUP(2018,DEMANDS!$H$2:$CL$25,MATCH($E35,DEMANDS!$F$2:$F$25,0),FALSE)</f>
        <v>0.87971877108373875</v>
      </c>
      <c r="S35" s="33">
        <f>HLOOKUP(REG_TRA_DEMANDS!S$3,'BY-Demands'!$J$5:$AK$14,MATCH($E35,'BY-Demands'!$I$5:$I$14,0),FALSE)*HLOOKUP(REG_TRA_DEMANDS!$F35,DEMANDS!$H$2:$CL$25,MATCH($E35,DEMANDS!$F$2:$F$25,0),FALSE)/HLOOKUP(2018,DEMANDS!$H$2:$CL$25,MATCH($E35,DEMANDS!$F$2:$F$25,0),FALSE)</f>
        <v>0.78875759816931479</v>
      </c>
      <c r="T35" s="33">
        <f>HLOOKUP(REG_TRA_DEMANDS!T$3,'BY-Demands'!$J$5:$AK$14,MATCH($E35,'BY-Demands'!$I$5:$I$14,0),FALSE)*HLOOKUP(REG_TRA_DEMANDS!$F35,DEMANDS!$H$2:$CL$25,MATCH($E35,DEMANDS!$F$2:$F$25,0),FALSE)/HLOOKUP(2018,DEMANDS!$H$2:$CL$25,MATCH($E35,DEMANDS!$F$2:$F$25,0),FALSE)</f>
        <v>3.2162421821708547</v>
      </c>
      <c r="U35" s="33">
        <f>HLOOKUP(REG_TRA_DEMANDS!U$3,'BY-Demands'!$J$5:$AK$14,MATCH($E35,'BY-Demands'!$I$5:$I$14,0),FALSE)*HLOOKUP(REG_TRA_DEMANDS!$F35,DEMANDS!$H$2:$CL$25,MATCH($E35,DEMANDS!$F$2:$F$25,0),FALSE)/HLOOKUP(2018,DEMANDS!$H$2:$CL$25,MATCH($E35,DEMANDS!$F$2:$F$25,0),FALSE)</f>
        <v>1.0696076988780558</v>
      </c>
      <c r="V35" s="33">
        <f>HLOOKUP(REG_TRA_DEMANDS!V$3,'BY-Demands'!$J$5:$AK$14,MATCH($E35,'BY-Demands'!$I$5:$I$14,0),FALSE)*HLOOKUP(REG_TRA_DEMANDS!$F35,DEMANDS!$H$2:$CL$25,MATCH($E35,DEMANDS!$F$2:$F$25,0),FALSE)/HLOOKUP(2018,DEMANDS!$H$2:$CL$25,MATCH($E35,DEMANDS!$F$2:$F$25,0),FALSE)</f>
        <v>1.1848865981492651</v>
      </c>
      <c r="W35" s="33">
        <f>HLOOKUP(REG_TRA_DEMANDS!W$3,'BY-Demands'!$J$5:$AK$14,MATCH($E35,'BY-Demands'!$I$5:$I$14,0),FALSE)*HLOOKUP(REG_TRA_DEMANDS!$F35,DEMANDS!$H$2:$CL$25,MATCH($E35,DEMANDS!$F$2:$F$25,0),FALSE)/HLOOKUP(2018,DEMANDS!$H$2:$CL$25,MATCH($E35,DEMANDS!$F$2:$F$25,0),FALSE)</f>
        <v>1.1462954859601473</v>
      </c>
      <c r="X35" s="33">
        <f>HLOOKUP(REG_TRA_DEMANDS!X$3,'BY-Demands'!$J$5:$AK$14,MATCH($E35,'BY-Demands'!$I$5:$I$14,0),FALSE)*HLOOKUP(REG_TRA_DEMANDS!$F35,DEMANDS!$H$2:$CL$25,MATCH($E35,DEMANDS!$F$2:$F$25,0),FALSE)/HLOOKUP(2018,DEMANDS!$H$2:$CL$25,MATCH($E35,DEMANDS!$F$2:$F$25,0),FALSE)</f>
        <v>0.72187705815118308</v>
      </c>
      <c r="Y35" s="33">
        <f>HLOOKUP(REG_TRA_DEMANDS!Y$3,'BY-Demands'!$J$5:$AK$14,MATCH($E35,'BY-Demands'!$I$5:$I$14,0),FALSE)*HLOOKUP(REG_TRA_DEMANDS!$F35,DEMANDS!$H$2:$CL$25,MATCH($E35,DEMANDS!$F$2:$F$25,0),FALSE)/HLOOKUP(2018,DEMANDS!$H$2:$CL$25,MATCH($E35,DEMANDS!$F$2:$F$25,0),FALSE)</f>
        <v>1.6400933547220824</v>
      </c>
      <c r="Z35" s="33">
        <f>HLOOKUP(REG_TRA_DEMANDS!Z$3,'BY-Demands'!$J$5:$AK$14,MATCH($E35,'BY-Demands'!$I$5:$I$14,0),FALSE)*HLOOKUP(REG_TRA_DEMANDS!$F35,DEMANDS!$H$2:$CL$25,MATCH($E35,DEMANDS!$F$2:$F$25,0),FALSE)/HLOOKUP(2018,DEMANDS!$H$2:$CL$25,MATCH($E35,DEMANDS!$F$2:$F$25,0),FALSE)</f>
        <v>0.21158507026178613</v>
      </c>
      <c r="AA35" s="33">
        <f>HLOOKUP(REG_TRA_DEMANDS!AA$3,'BY-Demands'!$J$5:$AK$14,MATCH($E35,'BY-Demands'!$I$5:$I$14,0),FALSE)*HLOOKUP(REG_TRA_DEMANDS!$F35,DEMANDS!$H$2:$CL$25,MATCH($E35,DEMANDS!$F$2:$F$25,0),FALSE)/HLOOKUP(2018,DEMANDS!$H$2:$CL$25,MATCH($E35,DEMANDS!$F$2:$F$25,0),FALSE)</f>
        <v>0.90946181001663118</v>
      </c>
      <c r="AB35" s="33">
        <f>HLOOKUP(REG_TRA_DEMANDS!AB$3,'BY-Demands'!$J$5:$AK$14,MATCH($E35,'BY-Demands'!$I$5:$I$14,0),FALSE)*HLOOKUP(REG_TRA_DEMANDS!$F35,DEMANDS!$H$2:$CL$25,MATCH($E35,DEMANDS!$F$2:$F$25,0),FALSE)/HLOOKUP(2018,DEMANDS!$H$2:$CL$25,MATCH($E35,DEMANDS!$F$2:$F$25,0),FALSE)</f>
        <v>0.47670587805089104</v>
      </c>
      <c r="AC35" s="33">
        <f>HLOOKUP(REG_TRA_DEMANDS!AC$3,'BY-Demands'!$J$5:$AK$14,MATCH($E35,'BY-Demands'!$I$5:$I$14,0),FALSE)*HLOOKUP(REG_TRA_DEMANDS!$F35,DEMANDS!$H$2:$CL$25,MATCH($E35,DEMANDS!$F$2:$F$25,0),FALSE)/HLOOKUP(2018,DEMANDS!$H$2:$CL$25,MATCH($E35,DEMANDS!$F$2:$F$25,0),FALSE)</f>
        <v>0.39733782511006455</v>
      </c>
      <c r="AD35" s="33">
        <f>HLOOKUP(REG_TRA_DEMANDS!AD$3,'BY-Demands'!$J$5:$AK$14,MATCH($E35,'BY-Demands'!$I$5:$I$14,0),FALSE)*HLOOKUP(REG_TRA_DEMANDS!$F35,DEMANDS!$H$2:$CL$25,MATCH($E35,DEMANDS!$F$2:$F$25,0),FALSE)/HLOOKUP(2018,DEMANDS!$H$2:$CL$25,MATCH($E35,DEMANDS!$F$2:$F$25,0),FALSE)</f>
        <v>0.42495116243643605</v>
      </c>
      <c r="AE35" s="33">
        <f>HLOOKUP(REG_TRA_DEMANDS!AE$3,'BY-Demands'!$J$5:$AK$14,MATCH($E35,'BY-Demands'!$I$5:$I$14,0),FALSE)*HLOOKUP(REG_TRA_DEMANDS!$F35,DEMANDS!$H$2:$CL$25,MATCH($E35,DEMANDS!$F$2:$F$25,0),FALSE)/HLOOKUP(2018,DEMANDS!$H$2:$CL$25,MATCH($E35,DEMANDS!$F$2:$F$25,0),FALSE)</f>
        <v>0.78279105429979845</v>
      </c>
      <c r="AF35" s="33">
        <f>HLOOKUP(REG_TRA_DEMANDS!AF$3,'BY-Demands'!$J$5:$AK$14,MATCH($E35,'BY-Demands'!$I$5:$I$14,0),FALSE)*HLOOKUP(REG_TRA_DEMANDS!$F35,DEMANDS!$H$2:$CL$25,MATCH($E35,DEMANDS!$F$2:$F$25,0),FALSE)/HLOOKUP(2018,DEMANDS!$H$2:$CL$25,MATCH($E35,DEMANDS!$F$2:$F$25,0),FALSE)</f>
        <v>0.45217630306421169</v>
      </c>
    </row>
    <row r="36" spans="4:32" x14ac:dyDescent="0.25">
      <c r="D36" s="32" t="s">
        <v>8</v>
      </c>
      <c r="E36" s="32" t="str">
        <f>DEMANDS!$F$19</f>
        <v>TRAPL</v>
      </c>
      <c r="F36" s="32">
        <v>2022</v>
      </c>
      <c r="G36" s="33">
        <f>HLOOKUP(REG_TRA_DEMANDS!G$3,'BY-Demands'!$J$5:$AK$14,MATCH($E36,'BY-Demands'!$I$5:$I$14,0),FALSE)*HLOOKUP(REG_TRA_DEMANDS!$F36,DEMANDS!$H$2:$CL$25,MATCH($E36,DEMANDS!$F$2:$F$25,0),FALSE)/HLOOKUP(2018,DEMANDS!$H$2:$CL$25,MATCH($E36,DEMANDS!$F$2:$F$25,0),FALSE)</f>
        <v>0.40040870015918645</v>
      </c>
      <c r="H36" s="33">
        <f>HLOOKUP(REG_TRA_DEMANDS!H$3,'BY-Demands'!$J$5:$AK$14,MATCH($E36,'BY-Demands'!$I$5:$I$14,0),FALSE)*HLOOKUP(REG_TRA_DEMANDS!$F36,DEMANDS!$H$2:$CL$25,MATCH($E36,DEMANDS!$F$2:$F$25,0),FALSE)/HLOOKUP(2018,DEMANDS!$H$2:$CL$25,MATCH($E36,DEMANDS!$F$2:$F$25,0),FALSE)</f>
        <v>7.133025276490172</v>
      </c>
      <c r="I36" s="33">
        <f>HLOOKUP(REG_TRA_DEMANDS!I$3,'BY-Demands'!$J$5:$AK$14,MATCH($E36,'BY-Demands'!$I$5:$I$14,0),FALSE)*HLOOKUP(REG_TRA_DEMANDS!$F36,DEMANDS!$H$2:$CL$25,MATCH($E36,DEMANDS!$F$2:$F$25,0),FALSE)/HLOOKUP(2018,DEMANDS!$H$2:$CL$25,MATCH($E36,DEMANDS!$F$2:$F$25,0),FALSE)</f>
        <v>1.4412194875955306</v>
      </c>
      <c r="J36" s="33">
        <f>HLOOKUP(REG_TRA_DEMANDS!J$3,'BY-Demands'!$J$5:$AK$14,MATCH($E36,'BY-Demands'!$I$5:$I$14,0),FALSE)*HLOOKUP(REG_TRA_DEMANDS!$F36,DEMANDS!$H$2:$CL$25,MATCH($E36,DEMANDS!$F$2:$F$25,0),FALSE)/HLOOKUP(2018,DEMANDS!$H$2:$CL$25,MATCH($E36,DEMANDS!$F$2:$F$25,0),FALSE)</f>
        <v>0.69400496616260621</v>
      </c>
      <c r="K36" s="33">
        <f>HLOOKUP(REG_TRA_DEMANDS!K$3,'BY-Demands'!$J$5:$AK$14,MATCH($E36,'BY-Demands'!$I$5:$I$14,0),FALSE)*HLOOKUP(REG_TRA_DEMANDS!$F36,DEMANDS!$H$2:$CL$25,MATCH($E36,DEMANDS!$F$2:$F$25,0),FALSE)/HLOOKUP(2018,DEMANDS!$H$2:$CL$25,MATCH($E36,DEMANDS!$F$2:$F$25,0),FALSE)</f>
        <v>0.51564020403404931</v>
      </c>
      <c r="L36" s="33">
        <f>HLOOKUP(REG_TRA_DEMANDS!L$3,'BY-Demands'!$J$5:$AK$14,MATCH($E36,'BY-Demands'!$I$5:$I$14,0),FALSE)*HLOOKUP(REG_TRA_DEMANDS!$F36,DEMANDS!$H$2:$CL$25,MATCH($E36,DEMANDS!$F$2:$F$25,0),FALSE)/HLOOKUP(2018,DEMANDS!$H$2:$CL$25,MATCH($E36,DEMANDS!$F$2:$F$25,0),FALSE)</f>
        <v>0.2655094661942306</v>
      </c>
      <c r="M36" s="33">
        <f>HLOOKUP(REG_TRA_DEMANDS!M$3,'BY-Demands'!$J$5:$AK$14,MATCH($E36,'BY-Demands'!$I$5:$I$14,0),FALSE)*HLOOKUP(REG_TRA_DEMANDS!$F36,DEMANDS!$H$2:$CL$25,MATCH($E36,DEMANDS!$F$2:$F$25,0),FALSE)/HLOOKUP(2018,DEMANDS!$H$2:$CL$25,MATCH($E36,DEMANDS!$F$2:$F$25,0),FALSE)</f>
        <v>0.72145528961748062</v>
      </c>
      <c r="N36" s="33">
        <f>HLOOKUP(REG_TRA_DEMANDS!N$3,'BY-Demands'!$J$5:$AK$14,MATCH($E36,'BY-Demands'!$I$5:$I$14,0),FALSE)*HLOOKUP(REG_TRA_DEMANDS!$F36,DEMANDS!$H$2:$CL$25,MATCH($E36,DEMANDS!$F$2:$F$25,0),FALSE)/HLOOKUP(2018,DEMANDS!$H$2:$CL$25,MATCH($E36,DEMANDS!$F$2:$F$25,0),FALSE)</f>
        <v>1.2268447661580288</v>
      </c>
      <c r="O36" s="33">
        <f>HLOOKUP(REG_TRA_DEMANDS!O$3,'BY-Demands'!$J$5:$AK$14,MATCH($E36,'BY-Demands'!$I$5:$I$14,0),FALSE)*HLOOKUP(REG_TRA_DEMANDS!$F36,DEMANDS!$H$2:$CL$25,MATCH($E36,DEMANDS!$F$2:$F$25,0),FALSE)/HLOOKUP(2018,DEMANDS!$H$2:$CL$25,MATCH($E36,DEMANDS!$F$2:$F$25,0),FALSE)</f>
        <v>0.52879160545800741</v>
      </c>
      <c r="P36" s="33">
        <f>HLOOKUP(REG_TRA_DEMANDS!P$3,'BY-Demands'!$J$5:$AK$14,MATCH($E36,'BY-Demands'!$I$5:$I$14,0),FALSE)*HLOOKUP(REG_TRA_DEMANDS!$F36,DEMANDS!$H$2:$CL$25,MATCH($E36,DEMANDS!$F$2:$F$25,0),FALSE)/HLOOKUP(2018,DEMANDS!$H$2:$CL$25,MATCH($E36,DEMANDS!$F$2:$F$25,0),FALSE)</f>
        <v>0.58602251024805196</v>
      </c>
      <c r="Q36" s="33">
        <f>HLOOKUP(REG_TRA_DEMANDS!Q$3,'BY-Demands'!$J$5:$AK$14,MATCH($E36,'BY-Demands'!$I$5:$I$14,0),FALSE)*HLOOKUP(REG_TRA_DEMANDS!$F36,DEMANDS!$H$2:$CL$25,MATCH($E36,DEMANDS!$F$2:$F$25,0),FALSE)/HLOOKUP(2018,DEMANDS!$H$2:$CL$25,MATCH($E36,DEMANDS!$F$2:$F$25,0),FALSE)</f>
        <v>1.0415905798187197</v>
      </c>
      <c r="R36" s="33">
        <f>HLOOKUP(REG_TRA_DEMANDS!R$3,'BY-Demands'!$J$5:$AK$14,MATCH($E36,'BY-Demands'!$I$5:$I$14,0),FALSE)*HLOOKUP(REG_TRA_DEMANDS!$F36,DEMANDS!$H$2:$CL$25,MATCH($E36,DEMANDS!$F$2:$F$25,0),FALSE)/HLOOKUP(2018,DEMANDS!$H$2:$CL$25,MATCH($E36,DEMANDS!$F$2:$F$25,0),FALSE)</f>
        <v>0.89191842515257114</v>
      </c>
      <c r="S36" s="33">
        <f>HLOOKUP(REG_TRA_DEMANDS!S$3,'BY-Demands'!$J$5:$AK$14,MATCH($E36,'BY-Demands'!$I$5:$I$14,0),FALSE)*HLOOKUP(REG_TRA_DEMANDS!$F36,DEMANDS!$H$2:$CL$25,MATCH($E36,DEMANDS!$F$2:$F$25,0),FALSE)/HLOOKUP(2018,DEMANDS!$H$2:$CL$25,MATCH($E36,DEMANDS!$F$2:$F$25,0),FALSE)</f>
        <v>0.79969583224834284</v>
      </c>
      <c r="T36" s="33">
        <f>HLOOKUP(REG_TRA_DEMANDS!T$3,'BY-Demands'!$J$5:$AK$14,MATCH($E36,'BY-Demands'!$I$5:$I$14,0),FALSE)*HLOOKUP(REG_TRA_DEMANDS!$F36,DEMANDS!$H$2:$CL$25,MATCH($E36,DEMANDS!$F$2:$F$25,0),FALSE)/HLOOKUP(2018,DEMANDS!$H$2:$CL$25,MATCH($E36,DEMANDS!$F$2:$F$25,0),FALSE)</f>
        <v>3.2608439836940106</v>
      </c>
      <c r="U36" s="33">
        <f>HLOOKUP(REG_TRA_DEMANDS!U$3,'BY-Demands'!$J$5:$AK$14,MATCH($E36,'BY-Demands'!$I$5:$I$14,0),FALSE)*HLOOKUP(REG_TRA_DEMANDS!$F36,DEMANDS!$H$2:$CL$25,MATCH($E36,DEMANDS!$F$2:$F$25,0),FALSE)/HLOOKUP(2018,DEMANDS!$H$2:$CL$25,MATCH($E36,DEMANDS!$F$2:$F$25,0),FALSE)</f>
        <v>1.084440670896599</v>
      </c>
      <c r="V36" s="33">
        <f>HLOOKUP(REG_TRA_DEMANDS!V$3,'BY-Demands'!$J$5:$AK$14,MATCH($E36,'BY-Demands'!$I$5:$I$14,0),FALSE)*HLOOKUP(REG_TRA_DEMANDS!$F36,DEMANDS!$H$2:$CL$25,MATCH($E36,DEMANDS!$F$2:$F$25,0),FALSE)/HLOOKUP(2018,DEMANDS!$H$2:$CL$25,MATCH($E36,DEMANDS!$F$2:$F$25,0),FALSE)</f>
        <v>1.2013182204851272</v>
      </c>
      <c r="W36" s="33">
        <f>HLOOKUP(REG_TRA_DEMANDS!W$3,'BY-Demands'!$J$5:$AK$14,MATCH($E36,'BY-Demands'!$I$5:$I$14,0),FALSE)*HLOOKUP(REG_TRA_DEMANDS!$F36,DEMANDS!$H$2:$CL$25,MATCH($E36,DEMANDS!$F$2:$F$25,0),FALSE)/HLOOKUP(2018,DEMANDS!$H$2:$CL$25,MATCH($E36,DEMANDS!$F$2:$F$25,0),FALSE)</f>
        <v>1.1621919392916482</v>
      </c>
      <c r="X36" s="33">
        <f>HLOOKUP(REG_TRA_DEMANDS!X$3,'BY-Demands'!$J$5:$AK$14,MATCH($E36,'BY-Demands'!$I$5:$I$14,0),FALSE)*HLOOKUP(REG_TRA_DEMANDS!$F36,DEMANDS!$H$2:$CL$25,MATCH($E36,DEMANDS!$F$2:$F$25,0),FALSE)/HLOOKUP(2018,DEMANDS!$H$2:$CL$25,MATCH($E36,DEMANDS!$F$2:$F$25,0),FALSE)</f>
        <v>0.73188781463285035</v>
      </c>
      <c r="Y36" s="33">
        <f>HLOOKUP(REG_TRA_DEMANDS!Y$3,'BY-Demands'!$J$5:$AK$14,MATCH($E36,'BY-Demands'!$I$5:$I$14,0),FALSE)*HLOOKUP(REG_TRA_DEMANDS!$F36,DEMANDS!$H$2:$CL$25,MATCH($E36,DEMANDS!$F$2:$F$25,0),FALSE)/HLOOKUP(2018,DEMANDS!$H$2:$CL$25,MATCH($E36,DEMANDS!$F$2:$F$25,0),FALSE)</f>
        <v>1.6628376364469701</v>
      </c>
      <c r="Z36" s="33">
        <f>HLOOKUP(REG_TRA_DEMANDS!Z$3,'BY-Demands'!$J$5:$AK$14,MATCH($E36,'BY-Demands'!$I$5:$I$14,0),FALSE)*HLOOKUP(REG_TRA_DEMANDS!$F36,DEMANDS!$H$2:$CL$25,MATCH($E36,DEMANDS!$F$2:$F$25,0),FALSE)/HLOOKUP(2018,DEMANDS!$H$2:$CL$25,MATCH($E36,DEMANDS!$F$2:$F$25,0),FALSE)</f>
        <v>0.21451926326547013</v>
      </c>
      <c r="AA36" s="33">
        <f>HLOOKUP(REG_TRA_DEMANDS!AA$3,'BY-Demands'!$J$5:$AK$14,MATCH($E36,'BY-Demands'!$I$5:$I$14,0),FALSE)*HLOOKUP(REG_TRA_DEMANDS!$F36,DEMANDS!$H$2:$CL$25,MATCH($E36,DEMANDS!$F$2:$F$25,0),FALSE)/HLOOKUP(2018,DEMANDS!$H$2:$CL$25,MATCH($E36,DEMANDS!$F$2:$F$25,0),FALSE)</f>
        <v>0.92207393088492728</v>
      </c>
      <c r="AB36" s="33">
        <f>HLOOKUP(REG_TRA_DEMANDS!AB$3,'BY-Demands'!$J$5:$AK$14,MATCH($E36,'BY-Demands'!$I$5:$I$14,0),FALSE)*HLOOKUP(REG_TRA_DEMANDS!$F36,DEMANDS!$H$2:$CL$25,MATCH($E36,DEMANDS!$F$2:$F$25,0),FALSE)/HLOOKUP(2018,DEMANDS!$H$2:$CL$25,MATCH($E36,DEMANDS!$F$2:$F$25,0),FALSE)</f>
        <v>0.48331668027082725</v>
      </c>
      <c r="AC36" s="33">
        <f>HLOOKUP(REG_TRA_DEMANDS!AC$3,'BY-Demands'!$J$5:$AK$14,MATCH($E36,'BY-Demands'!$I$5:$I$14,0),FALSE)*HLOOKUP(REG_TRA_DEMANDS!$F36,DEMANDS!$H$2:$CL$25,MATCH($E36,DEMANDS!$F$2:$F$25,0),FALSE)/HLOOKUP(2018,DEMANDS!$H$2:$CL$25,MATCH($E36,DEMANDS!$F$2:$F$25,0),FALSE)</f>
        <v>0.40284797696101737</v>
      </c>
      <c r="AD36" s="33">
        <f>HLOOKUP(REG_TRA_DEMANDS!AD$3,'BY-Demands'!$J$5:$AK$14,MATCH($E36,'BY-Demands'!$I$5:$I$14,0),FALSE)*HLOOKUP(REG_TRA_DEMANDS!$F36,DEMANDS!$H$2:$CL$25,MATCH($E36,DEMANDS!$F$2:$F$25,0),FALSE)/HLOOKUP(2018,DEMANDS!$H$2:$CL$25,MATCH($E36,DEMANDS!$F$2:$F$25,0),FALSE)</f>
        <v>0.43084424707698105</v>
      </c>
      <c r="AE36" s="33">
        <f>HLOOKUP(REG_TRA_DEMANDS!AE$3,'BY-Demands'!$J$5:$AK$14,MATCH($E36,'BY-Demands'!$I$5:$I$14,0),FALSE)*HLOOKUP(REG_TRA_DEMANDS!$F36,DEMANDS!$H$2:$CL$25,MATCH($E36,DEMANDS!$F$2:$F$25,0),FALSE)/HLOOKUP(2018,DEMANDS!$H$2:$CL$25,MATCH($E36,DEMANDS!$F$2:$F$25,0),FALSE)</f>
        <v>0.79364654628716347</v>
      </c>
      <c r="AF36" s="33">
        <f>HLOOKUP(REG_TRA_DEMANDS!AF$3,'BY-Demands'!$J$5:$AK$14,MATCH($E36,'BY-Demands'!$I$5:$I$14,0),FALSE)*HLOOKUP(REG_TRA_DEMANDS!$F36,DEMANDS!$H$2:$CL$25,MATCH($E36,DEMANDS!$F$2:$F$25,0),FALSE)/HLOOKUP(2018,DEMANDS!$H$2:$CL$25,MATCH($E36,DEMANDS!$F$2:$F$25,0),FALSE)</f>
        <v>0.45844693710867024</v>
      </c>
    </row>
    <row r="37" spans="4:32" x14ac:dyDescent="0.25">
      <c r="D37" s="32" t="s">
        <v>8</v>
      </c>
      <c r="E37" s="32" t="str">
        <f>DEMANDS!$F$19</f>
        <v>TRAPL</v>
      </c>
      <c r="F37" s="32">
        <v>2023</v>
      </c>
      <c r="G37" s="33">
        <f>HLOOKUP(REG_TRA_DEMANDS!G$3,'BY-Demands'!$J$5:$AK$14,MATCH($E37,'BY-Demands'!$I$5:$I$14,0),FALSE)*HLOOKUP(REG_TRA_DEMANDS!$F37,DEMANDS!$H$2:$CL$25,MATCH($E37,DEMANDS!$F$2:$F$25,0),FALSE)/HLOOKUP(2018,DEMANDS!$H$2:$CL$25,MATCH($E37,DEMANDS!$F$2:$F$25,0),FALSE)</f>
        <v>0.40584771308207696</v>
      </c>
      <c r="H37" s="33">
        <f>HLOOKUP(REG_TRA_DEMANDS!H$3,'BY-Demands'!$J$5:$AK$14,MATCH($E37,'BY-Demands'!$I$5:$I$14,0),FALSE)*HLOOKUP(REG_TRA_DEMANDS!$F37,DEMANDS!$H$2:$CL$25,MATCH($E37,DEMANDS!$F$2:$F$25,0),FALSE)/HLOOKUP(2018,DEMANDS!$H$2:$CL$25,MATCH($E37,DEMANDS!$F$2:$F$25,0),FALSE)</f>
        <v>7.2299178181425168</v>
      </c>
      <c r="I37" s="33">
        <f>HLOOKUP(REG_TRA_DEMANDS!I$3,'BY-Demands'!$J$5:$AK$14,MATCH($E37,'BY-Demands'!$I$5:$I$14,0),FALSE)*HLOOKUP(REG_TRA_DEMANDS!$F37,DEMANDS!$H$2:$CL$25,MATCH($E37,DEMANDS!$F$2:$F$25,0),FALSE)/HLOOKUP(2018,DEMANDS!$H$2:$CL$25,MATCH($E37,DEMANDS!$F$2:$F$25,0),FALSE)</f>
        <v>1.4607965133061045</v>
      </c>
      <c r="J37" s="33">
        <f>HLOOKUP(REG_TRA_DEMANDS!J$3,'BY-Demands'!$J$5:$AK$14,MATCH($E37,'BY-Demands'!$I$5:$I$14,0),FALSE)*HLOOKUP(REG_TRA_DEMANDS!$F37,DEMANDS!$H$2:$CL$25,MATCH($E37,DEMANDS!$F$2:$F$25,0),FALSE)/HLOOKUP(2018,DEMANDS!$H$2:$CL$25,MATCH($E37,DEMANDS!$F$2:$F$25,0),FALSE)</f>
        <v>0.70343208894492326</v>
      </c>
      <c r="K37" s="33">
        <f>HLOOKUP(REG_TRA_DEMANDS!K$3,'BY-Demands'!$J$5:$AK$14,MATCH($E37,'BY-Demands'!$I$5:$I$14,0),FALSE)*HLOOKUP(REG_TRA_DEMANDS!$F37,DEMANDS!$H$2:$CL$25,MATCH($E37,DEMANDS!$F$2:$F$25,0),FALSE)/HLOOKUP(2018,DEMANDS!$H$2:$CL$25,MATCH($E37,DEMANDS!$F$2:$F$25,0),FALSE)</f>
        <v>0.52264448174376976</v>
      </c>
      <c r="L37" s="33">
        <f>HLOOKUP(REG_TRA_DEMANDS!L$3,'BY-Demands'!$J$5:$AK$14,MATCH($E37,'BY-Demands'!$I$5:$I$14,0),FALSE)*HLOOKUP(REG_TRA_DEMANDS!$F37,DEMANDS!$H$2:$CL$25,MATCH($E37,DEMANDS!$F$2:$F$25,0),FALSE)/HLOOKUP(2018,DEMANDS!$H$2:$CL$25,MATCH($E37,DEMANDS!$F$2:$F$25,0),FALSE)</f>
        <v>0.26911605470543448</v>
      </c>
      <c r="M37" s="33">
        <f>HLOOKUP(REG_TRA_DEMANDS!M$3,'BY-Demands'!$J$5:$AK$14,MATCH($E37,'BY-Demands'!$I$5:$I$14,0),FALSE)*HLOOKUP(REG_TRA_DEMANDS!$F37,DEMANDS!$H$2:$CL$25,MATCH($E37,DEMANDS!$F$2:$F$25,0),FALSE)/HLOOKUP(2018,DEMANDS!$H$2:$CL$25,MATCH($E37,DEMANDS!$F$2:$F$25,0),FALSE)</f>
        <v>0.7312552880739509</v>
      </c>
      <c r="N37" s="33">
        <f>HLOOKUP(REG_TRA_DEMANDS!N$3,'BY-Demands'!$J$5:$AK$14,MATCH($E37,'BY-Demands'!$I$5:$I$14,0),FALSE)*HLOOKUP(REG_TRA_DEMANDS!$F37,DEMANDS!$H$2:$CL$25,MATCH($E37,DEMANDS!$F$2:$F$25,0),FALSE)/HLOOKUP(2018,DEMANDS!$H$2:$CL$25,MATCH($E37,DEMANDS!$F$2:$F$25,0),FALSE)</f>
        <v>1.2435097999968572</v>
      </c>
      <c r="O37" s="33">
        <f>HLOOKUP(REG_TRA_DEMANDS!O$3,'BY-Demands'!$J$5:$AK$14,MATCH($E37,'BY-Demands'!$I$5:$I$14,0),FALSE)*HLOOKUP(REG_TRA_DEMANDS!$F37,DEMANDS!$H$2:$CL$25,MATCH($E37,DEMANDS!$F$2:$F$25,0),FALSE)/HLOOKUP(2018,DEMANDS!$H$2:$CL$25,MATCH($E37,DEMANDS!$F$2:$F$25,0),FALSE)</f>
        <v>0.53597452724381955</v>
      </c>
      <c r="P37" s="33">
        <f>HLOOKUP(REG_TRA_DEMANDS!P$3,'BY-Demands'!$J$5:$AK$14,MATCH($E37,'BY-Demands'!$I$5:$I$14,0),FALSE)*HLOOKUP(REG_TRA_DEMANDS!$F37,DEMANDS!$H$2:$CL$25,MATCH($E37,DEMANDS!$F$2:$F$25,0),FALSE)/HLOOKUP(2018,DEMANDS!$H$2:$CL$25,MATCH($E37,DEMANDS!$F$2:$F$25,0),FALSE)</f>
        <v>0.5939828367970923</v>
      </c>
      <c r="Q37" s="33">
        <f>HLOOKUP(REG_TRA_DEMANDS!Q$3,'BY-Demands'!$J$5:$AK$14,MATCH($E37,'BY-Demands'!$I$5:$I$14,0),FALSE)*HLOOKUP(REG_TRA_DEMANDS!$F37,DEMANDS!$H$2:$CL$25,MATCH($E37,DEMANDS!$F$2:$F$25,0),FALSE)/HLOOKUP(2018,DEMANDS!$H$2:$CL$25,MATCH($E37,DEMANDS!$F$2:$F$25,0),FALSE)</f>
        <v>1.0557391850356965</v>
      </c>
      <c r="R37" s="33">
        <f>HLOOKUP(REG_TRA_DEMANDS!R$3,'BY-Demands'!$J$5:$AK$14,MATCH($E37,'BY-Demands'!$I$5:$I$14,0),FALSE)*HLOOKUP(REG_TRA_DEMANDS!$F37,DEMANDS!$H$2:$CL$25,MATCH($E37,DEMANDS!$F$2:$F$25,0),FALSE)/HLOOKUP(2018,DEMANDS!$H$2:$CL$25,MATCH($E37,DEMANDS!$F$2:$F$25,0),FALSE)</f>
        <v>0.90403393572624358</v>
      </c>
      <c r="S37" s="33">
        <f>HLOOKUP(REG_TRA_DEMANDS!S$3,'BY-Demands'!$J$5:$AK$14,MATCH($E37,'BY-Demands'!$I$5:$I$14,0),FALSE)*HLOOKUP(REG_TRA_DEMANDS!$F37,DEMANDS!$H$2:$CL$25,MATCH($E37,DEMANDS!$F$2:$F$25,0),FALSE)/HLOOKUP(2018,DEMANDS!$H$2:$CL$25,MATCH($E37,DEMANDS!$F$2:$F$25,0),FALSE)</f>
        <v>0.81055862310241589</v>
      </c>
      <c r="T37" s="33">
        <f>HLOOKUP(REG_TRA_DEMANDS!T$3,'BY-Demands'!$J$5:$AK$14,MATCH($E37,'BY-Demands'!$I$5:$I$14,0),FALSE)*HLOOKUP(REG_TRA_DEMANDS!$F37,DEMANDS!$H$2:$CL$25,MATCH($E37,DEMANDS!$F$2:$F$25,0),FALSE)/HLOOKUP(2018,DEMANDS!$H$2:$CL$25,MATCH($E37,DEMANDS!$F$2:$F$25,0),FALSE)</f>
        <v>3.305138157521379</v>
      </c>
      <c r="U37" s="33">
        <f>HLOOKUP(REG_TRA_DEMANDS!U$3,'BY-Demands'!$J$5:$AK$14,MATCH($E37,'BY-Demands'!$I$5:$I$14,0),FALSE)*HLOOKUP(REG_TRA_DEMANDS!$F37,DEMANDS!$H$2:$CL$25,MATCH($E37,DEMANDS!$F$2:$F$25,0),FALSE)/HLOOKUP(2018,DEMANDS!$H$2:$CL$25,MATCH($E37,DEMANDS!$F$2:$F$25,0),FALSE)</f>
        <v>1.0991713368905442</v>
      </c>
      <c r="V37" s="33">
        <f>HLOOKUP(REG_TRA_DEMANDS!V$3,'BY-Demands'!$J$5:$AK$14,MATCH($E37,'BY-Demands'!$I$5:$I$14,0),FALSE)*HLOOKUP(REG_TRA_DEMANDS!$F37,DEMANDS!$H$2:$CL$25,MATCH($E37,DEMANDS!$F$2:$F$25,0),FALSE)/HLOOKUP(2018,DEMANDS!$H$2:$CL$25,MATCH($E37,DEMANDS!$F$2:$F$25,0),FALSE)</f>
        <v>1.2176365105800349</v>
      </c>
      <c r="W37" s="33">
        <f>HLOOKUP(REG_TRA_DEMANDS!W$3,'BY-Demands'!$J$5:$AK$14,MATCH($E37,'BY-Demands'!$I$5:$I$14,0),FALSE)*HLOOKUP(REG_TRA_DEMANDS!$F37,DEMANDS!$H$2:$CL$25,MATCH($E37,DEMANDS!$F$2:$F$25,0),FALSE)/HLOOKUP(2018,DEMANDS!$H$2:$CL$25,MATCH($E37,DEMANDS!$F$2:$F$25,0),FALSE)</f>
        <v>1.1779787515516553</v>
      </c>
      <c r="X37" s="33">
        <f>HLOOKUP(REG_TRA_DEMANDS!X$3,'BY-Demands'!$J$5:$AK$14,MATCH($E37,'BY-Demands'!$I$5:$I$14,0),FALSE)*HLOOKUP(REG_TRA_DEMANDS!$F37,DEMANDS!$H$2:$CL$25,MATCH($E37,DEMANDS!$F$2:$F$25,0),FALSE)/HLOOKUP(2018,DEMANDS!$H$2:$CL$25,MATCH($E37,DEMANDS!$F$2:$F$25,0),FALSE)</f>
        <v>0.74182952489117304</v>
      </c>
      <c r="Y37" s="33">
        <f>HLOOKUP(REG_TRA_DEMANDS!Y$3,'BY-Demands'!$J$5:$AK$14,MATCH($E37,'BY-Demands'!$I$5:$I$14,0),FALSE)*HLOOKUP(REG_TRA_DEMANDS!$F37,DEMANDS!$H$2:$CL$25,MATCH($E37,DEMANDS!$F$2:$F$25,0),FALSE)/HLOOKUP(2018,DEMANDS!$H$2:$CL$25,MATCH($E37,DEMANDS!$F$2:$F$25,0),FALSE)</f>
        <v>1.6854250462352895</v>
      </c>
      <c r="Z37" s="33">
        <f>HLOOKUP(REG_TRA_DEMANDS!Z$3,'BY-Demands'!$J$5:$AK$14,MATCH($E37,'BY-Demands'!$I$5:$I$14,0),FALSE)*HLOOKUP(REG_TRA_DEMANDS!$F37,DEMANDS!$H$2:$CL$25,MATCH($E37,DEMANDS!$F$2:$F$25,0),FALSE)/HLOOKUP(2018,DEMANDS!$H$2:$CL$25,MATCH($E37,DEMANDS!$F$2:$F$25,0),FALSE)</f>
        <v>0.21743321854328002</v>
      </c>
      <c r="AA37" s="33">
        <f>HLOOKUP(REG_TRA_DEMANDS!AA$3,'BY-Demands'!$J$5:$AK$14,MATCH($E37,'BY-Demands'!$I$5:$I$14,0),FALSE)*HLOOKUP(REG_TRA_DEMANDS!$F37,DEMANDS!$H$2:$CL$25,MATCH($E37,DEMANDS!$F$2:$F$25,0),FALSE)/HLOOKUP(2018,DEMANDS!$H$2:$CL$25,MATCH($E37,DEMANDS!$F$2:$F$25,0),FALSE)</f>
        <v>0.93459906339066412</v>
      </c>
      <c r="AB37" s="33">
        <f>HLOOKUP(REG_TRA_DEMANDS!AB$3,'BY-Demands'!$J$5:$AK$14,MATCH($E37,'BY-Demands'!$I$5:$I$14,0),FALSE)*HLOOKUP(REG_TRA_DEMANDS!$F37,DEMANDS!$H$2:$CL$25,MATCH($E37,DEMANDS!$F$2:$F$25,0),FALSE)/HLOOKUP(2018,DEMANDS!$H$2:$CL$25,MATCH($E37,DEMANDS!$F$2:$F$25,0),FALSE)</f>
        <v>0.48988188644341163</v>
      </c>
      <c r="AC37" s="33">
        <f>HLOOKUP(REG_TRA_DEMANDS!AC$3,'BY-Demands'!$J$5:$AK$14,MATCH($E37,'BY-Demands'!$I$5:$I$14,0),FALSE)*HLOOKUP(REG_TRA_DEMANDS!$F37,DEMANDS!$H$2:$CL$25,MATCH($E37,DEMANDS!$F$2:$F$25,0),FALSE)/HLOOKUP(2018,DEMANDS!$H$2:$CL$25,MATCH($E37,DEMANDS!$F$2:$F$25,0),FALSE)</f>
        <v>0.40832012417405295</v>
      </c>
      <c r="AD37" s="33">
        <f>HLOOKUP(REG_TRA_DEMANDS!AD$3,'BY-Demands'!$J$5:$AK$14,MATCH($E37,'BY-Demands'!$I$5:$I$14,0),FALSE)*HLOOKUP(REG_TRA_DEMANDS!$F37,DEMANDS!$H$2:$CL$25,MATCH($E37,DEMANDS!$F$2:$F$25,0),FALSE)/HLOOKUP(2018,DEMANDS!$H$2:$CL$25,MATCH($E37,DEMANDS!$F$2:$F$25,0),FALSE)</f>
        <v>0.43669668591428185</v>
      </c>
      <c r="AE37" s="33">
        <f>HLOOKUP(REG_TRA_DEMANDS!AE$3,'BY-Demands'!$J$5:$AK$14,MATCH($E37,'BY-Demands'!$I$5:$I$14,0),FALSE)*HLOOKUP(REG_TRA_DEMANDS!$F37,DEMANDS!$H$2:$CL$25,MATCH($E37,DEMANDS!$F$2:$F$25,0),FALSE)/HLOOKUP(2018,DEMANDS!$H$2:$CL$25,MATCH($E37,DEMANDS!$F$2:$F$25,0),FALSE)</f>
        <v>0.80442716573860695</v>
      </c>
      <c r="AF37" s="33">
        <f>HLOOKUP(REG_TRA_DEMANDS!AF$3,'BY-Demands'!$J$5:$AK$14,MATCH($E37,'BY-Demands'!$I$5:$I$14,0),FALSE)*HLOOKUP(REG_TRA_DEMANDS!$F37,DEMANDS!$H$2:$CL$25,MATCH($E37,DEMANDS!$F$2:$F$25,0),FALSE)/HLOOKUP(2018,DEMANDS!$H$2:$CL$25,MATCH($E37,DEMANDS!$F$2:$F$25,0),FALSE)</f>
        <v>0.46467432131486347</v>
      </c>
    </row>
    <row r="38" spans="4:32" x14ac:dyDescent="0.25">
      <c r="D38" s="32" t="s">
        <v>8</v>
      </c>
      <c r="E38" s="32" t="str">
        <f>DEMANDS!$F$19</f>
        <v>TRAPL</v>
      </c>
      <c r="F38" s="32">
        <v>2024</v>
      </c>
      <c r="G38" s="33">
        <f>HLOOKUP(REG_TRA_DEMANDS!G$3,'BY-Demands'!$J$5:$AK$14,MATCH($E38,'BY-Demands'!$I$5:$I$14,0),FALSE)*HLOOKUP(REG_TRA_DEMANDS!$F38,DEMANDS!$H$2:$CL$25,MATCH($E38,DEMANDS!$F$2:$F$25,0),FALSE)/HLOOKUP(2018,DEMANDS!$H$2:$CL$25,MATCH($E38,DEMANDS!$F$2:$F$25,0),FALSE)</f>
        <v>0.4112541222022732</v>
      </c>
      <c r="H38" s="33">
        <f>HLOOKUP(REG_TRA_DEMANDS!H$3,'BY-Demands'!$J$5:$AK$14,MATCH($E38,'BY-Demands'!$I$5:$I$14,0),FALSE)*HLOOKUP(REG_TRA_DEMANDS!$F38,DEMANDS!$H$2:$CL$25,MATCH($E38,DEMANDS!$F$2:$F$25,0),FALSE)/HLOOKUP(2018,DEMANDS!$H$2:$CL$25,MATCH($E38,DEMANDS!$F$2:$F$25,0),FALSE)</f>
        <v>7.32622954387194</v>
      </c>
      <c r="I38" s="33">
        <f>HLOOKUP(REG_TRA_DEMANDS!I$3,'BY-Demands'!$J$5:$AK$14,MATCH($E38,'BY-Demands'!$I$5:$I$14,0),FALSE)*HLOOKUP(REG_TRA_DEMANDS!$F38,DEMANDS!$H$2:$CL$25,MATCH($E38,DEMANDS!$F$2:$F$25,0),FALSE)/HLOOKUP(2018,DEMANDS!$H$2:$CL$25,MATCH($E38,DEMANDS!$F$2:$F$25,0),FALSE)</f>
        <v>1.4802561858328085</v>
      </c>
      <c r="J38" s="33">
        <f>HLOOKUP(REG_TRA_DEMANDS!J$3,'BY-Demands'!$J$5:$AK$14,MATCH($E38,'BY-Demands'!$I$5:$I$14,0),FALSE)*HLOOKUP(REG_TRA_DEMANDS!$F38,DEMANDS!$H$2:$CL$25,MATCH($E38,DEMANDS!$F$2:$F$25,0),FALSE)/HLOOKUP(2018,DEMANDS!$H$2:$CL$25,MATCH($E38,DEMANDS!$F$2:$F$25,0),FALSE)</f>
        <v>0.71280270146415992</v>
      </c>
      <c r="K38" s="33">
        <f>HLOOKUP(REG_TRA_DEMANDS!K$3,'BY-Demands'!$J$5:$AK$14,MATCH($E38,'BY-Demands'!$I$5:$I$14,0),FALSE)*HLOOKUP(REG_TRA_DEMANDS!$F38,DEMANDS!$H$2:$CL$25,MATCH($E38,DEMANDS!$F$2:$F$25,0),FALSE)/HLOOKUP(2018,DEMANDS!$H$2:$CL$25,MATCH($E38,DEMANDS!$F$2:$F$25,0),FALSE)</f>
        <v>0.52960677277471191</v>
      </c>
      <c r="L38" s="33">
        <f>HLOOKUP(REG_TRA_DEMANDS!L$3,'BY-Demands'!$J$5:$AK$14,MATCH($E38,'BY-Demands'!$I$5:$I$14,0),FALSE)*HLOOKUP(REG_TRA_DEMANDS!$F38,DEMANDS!$H$2:$CL$25,MATCH($E38,DEMANDS!$F$2:$F$25,0),FALSE)/HLOOKUP(2018,DEMANDS!$H$2:$CL$25,MATCH($E38,DEMANDS!$F$2:$F$25,0),FALSE)</f>
        <v>0.27270102376070277</v>
      </c>
      <c r="M38" s="33">
        <f>HLOOKUP(REG_TRA_DEMANDS!M$3,'BY-Demands'!$J$5:$AK$14,MATCH($E38,'BY-Demands'!$I$5:$I$14,0),FALSE)*HLOOKUP(REG_TRA_DEMANDS!$F38,DEMANDS!$H$2:$CL$25,MATCH($E38,DEMANDS!$F$2:$F$25,0),FALSE)/HLOOKUP(2018,DEMANDS!$H$2:$CL$25,MATCH($E38,DEMANDS!$F$2:$F$25,0),FALSE)</f>
        <v>0.74099654108881052</v>
      </c>
      <c r="N38" s="33">
        <f>HLOOKUP(REG_TRA_DEMANDS!N$3,'BY-Demands'!$J$5:$AK$14,MATCH($E38,'BY-Demands'!$I$5:$I$14,0),FALSE)*HLOOKUP(REG_TRA_DEMANDS!$F38,DEMANDS!$H$2:$CL$25,MATCH($E38,DEMANDS!$F$2:$F$25,0),FALSE)/HLOOKUP(2018,DEMANDS!$H$2:$CL$25,MATCH($E38,DEMANDS!$F$2:$F$25,0),FALSE)</f>
        <v>1.260074936394205</v>
      </c>
      <c r="O38" s="33">
        <f>HLOOKUP(REG_TRA_DEMANDS!O$3,'BY-Demands'!$J$5:$AK$14,MATCH($E38,'BY-Demands'!$I$5:$I$14,0),FALSE)*HLOOKUP(REG_TRA_DEMANDS!$F38,DEMANDS!$H$2:$CL$25,MATCH($E38,DEMANDS!$F$2:$F$25,0),FALSE)/HLOOKUP(2018,DEMANDS!$H$2:$CL$25,MATCH($E38,DEMANDS!$F$2:$F$25,0),FALSE)</f>
        <v>0.54311439148077245</v>
      </c>
      <c r="P38" s="33">
        <f>HLOOKUP(REG_TRA_DEMANDS!P$3,'BY-Demands'!$J$5:$AK$14,MATCH($E38,'BY-Demands'!$I$5:$I$14,0),FALSE)*HLOOKUP(REG_TRA_DEMANDS!$F38,DEMANDS!$H$2:$CL$25,MATCH($E38,DEMANDS!$F$2:$F$25,0),FALSE)/HLOOKUP(2018,DEMANDS!$H$2:$CL$25,MATCH($E38,DEMANDS!$F$2:$F$25,0),FALSE)</f>
        <v>0.60189544569591424</v>
      </c>
      <c r="Q38" s="33">
        <f>HLOOKUP(REG_TRA_DEMANDS!Q$3,'BY-Demands'!$J$5:$AK$14,MATCH($E38,'BY-Demands'!$I$5:$I$14,0),FALSE)*HLOOKUP(REG_TRA_DEMANDS!$F38,DEMANDS!$H$2:$CL$25,MATCH($E38,DEMANDS!$F$2:$F$25,0),FALSE)/HLOOKUP(2018,DEMANDS!$H$2:$CL$25,MATCH($E38,DEMANDS!$F$2:$F$25,0),FALSE)</f>
        <v>1.0698029773758817</v>
      </c>
      <c r="R38" s="33">
        <f>HLOOKUP(REG_TRA_DEMANDS!R$3,'BY-Demands'!$J$5:$AK$14,MATCH($E38,'BY-Demands'!$I$5:$I$14,0),FALSE)*HLOOKUP(REG_TRA_DEMANDS!$F38,DEMANDS!$H$2:$CL$25,MATCH($E38,DEMANDS!$F$2:$F$25,0),FALSE)/HLOOKUP(2018,DEMANDS!$H$2:$CL$25,MATCH($E38,DEMANDS!$F$2:$F$25,0),FALSE)</f>
        <v>0.91607682067429497</v>
      </c>
      <c r="S38" s="33">
        <f>HLOOKUP(REG_TRA_DEMANDS!S$3,'BY-Demands'!$J$5:$AK$14,MATCH($E38,'BY-Demands'!$I$5:$I$14,0),FALSE)*HLOOKUP(REG_TRA_DEMANDS!$F38,DEMANDS!$H$2:$CL$25,MATCH($E38,DEMANDS!$F$2:$F$25,0),FALSE)/HLOOKUP(2018,DEMANDS!$H$2:$CL$25,MATCH($E38,DEMANDS!$F$2:$F$25,0),FALSE)</f>
        <v>0.82135629767624863</v>
      </c>
      <c r="T38" s="33">
        <f>HLOOKUP(REG_TRA_DEMANDS!T$3,'BY-Demands'!$J$5:$AK$14,MATCH($E38,'BY-Demands'!$I$5:$I$14,0),FALSE)*HLOOKUP(REG_TRA_DEMANDS!$F38,DEMANDS!$H$2:$CL$25,MATCH($E38,DEMANDS!$F$2:$F$25,0),FALSE)/HLOOKUP(2018,DEMANDS!$H$2:$CL$25,MATCH($E38,DEMANDS!$F$2:$F$25,0),FALSE)</f>
        <v>3.3491668128577174</v>
      </c>
      <c r="U38" s="33">
        <f>HLOOKUP(REG_TRA_DEMANDS!U$3,'BY-Demands'!$J$5:$AK$14,MATCH($E38,'BY-Demands'!$I$5:$I$14,0),FALSE)*HLOOKUP(REG_TRA_DEMANDS!$F38,DEMANDS!$H$2:$CL$25,MATCH($E38,DEMANDS!$F$2:$F$25,0),FALSE)/HLOOKUP(2018,DEMANDS!$H$2:$CL$25,MATCH($E38,DEMANDS!$F$2:$F$25,0),FALSE)</f>
        <v>1.1138137008829254</v>
      </c>
      <c r="V38" s="33">
        <f>HLOOKUP(REG_TRA_DEMANDS!V$3,'BY-Demands'!$J$5:$AK$14,MATCH($E38,'BY-Demands'!$I$5:$I$14,0),FALSE)*HLOOKUP(REG_TRA_DEMANDS!$F38,DEMANDS!$H$2:$CL$25,MATCH($E38,DEMANDS!$F$2:$F$25,0),FALSE)/HLOOKUP(2018,DEMANDS!$H$2:$CL$25,MATCH($E38,DEMANDS!$F$2:$F$25,0),FALSE)</f>
        <v>1.2338569817658671</v>
      </c>
      <c r="W38" s="33">
        <f>HLOOKUP(REG_TRA_DEMANDS!W$3,'BY-Demands'!$J$5:$AK$14,MATCH($E38,'BY-Demands'!$I$5:$I$14,0),FALSE)*HLOOKUP(REG_TRA_DEMANDS!$F38,DEMANDS!$H$2:$CL$25,MATCH($E38,DEMANDS!$F$2:$F$25,0),FALSE)/HLOOKUP(2018,DEMANDS!$H$2:$CL$25,MATCH($E38,DEMANDS!$F$2:$F$25,0),FALSE)</f>
        <v>1.1936709308112641</v>
      </c>
      <c r="X38" s="33">
        <f>HLOOKUP(REG_TRA_DEMANDS!X$3,'BY-Demands'!$J$5:$AK$14,MATCH($E38,'BY-Demands'!$I$5:$I$14,0),FALSE)*HLOOKUP(REG_TRA_DEMANDS!$F38,DEMANDS!$H$2:$CL$25,MATCH($E38,DEMANDS!$F$2:$F$25,0),FALSE)/HLOOKUP(2018,DEMANDS!$H$2:$CL$25,MATCH($E38,DEMANDS!$F$2:$F$25,0),FALSE)</f>
        <v>0.75171164022587578</v>
      </c>
      <c r="Y38" s="33">
        <f>HLOOKUP(REG_TRA_DEMANDS!Y$3,'BY-Demands'!$J$5:$AK$14,MATCH($E38,'BY-Demands'!$I$5:$I$14,0),FALSE)*HLOOKUP(REG_TRA_DEMANDS!$F38,DEMANDS!$H$2:$CL$25,MATCH($E38,DEMANDS!$F$2:$F$25,0),FALSE)/HLOOKUP(2018,DEMANDS!$H$2:$CL$25,MATCH($E38,DEMANDS!$F$2:$F$25,0),FALSE)</f>
        <v>1.7078770572917883</v>
      </c>
      <c r="Z38" s="33">
        <f>HLOOKUP(REG_TRA_DEMANDS!Z$3,'BY-Demands'!$J$5:$AK$14,MATCH($E38,'BY-Demands'!$I$5:$I$14,0),FALSE)*HLOOKUP(REG_TRA_DEMANDS!$F38,DEMANDS!$H$2:$CL$25,MATCH($E38,DEMANDS!$F$2:$F$25,0),FALSE)/HLOOKUP(2018,DEMANDS!$H$2:$CL$25,MATCH($E38,DEMANDS!$F$2:$F$25,0),FALSE)</f>
        <v>0.22032970630919299</v>
      </c>
      <c r="AA38" s="33">
        <f>HLOOKUP(REG_TRA_DEMANDS!AA$3,'BY-Demands'!$J$5:$AK$14,MATCH($E38,'BY-Demands'!$I$5:$I$14,0),FALSE)*HLOOKUP(REG_TRA_DEMANDS!$F38,DEMANDS!$H$2:$CL$25,MATCH($E38,DEMANDS!$F$2:$F$25,0),FALSE)/HLOOKUP(2018,DEMANDS!$H$2:$CL$25,MATCH($E38,DEMANDS!$F$2:$F$25,0),FALSE)</f>
        <v>0.94704911481924081</v>
      </c>
      <c r="AB38" s="33">
        <f>HLOOKUP(REG_TRA_DEMANDS!AB$3,'BY-Demands'!$J$5:$AK$14,MATCH($E38,'BY-Demands'!$I$5:$I$14,0),FALSE)*HLOOKUP(REG_TRA_DEMANDS!$F38,DEMANDS!$H$2:$CL$25,MATCH($E38,DEMANDS!$F$2:$F$25,0),FALSE)/HLOOKUP(2018,DEMANDS!$H$2:$CL$25,MATCH($E38,DEMANDS!$F$2:$F$25,0),FALSE)</f>
        <v>0.49640773792246368</v>
      </c>
      <c r="AC38" s="33">
        <f>HLOOKUP(REG_TRA_DEMANDS!AC$3,'BY-Demands'!$J$5:$AK$14,MATCH($E38,'BY-Demands'!$I$5:$I$14,0),FALSE)*HLOOKUP(REG_TRA_DEMANDS!$F38,DEMANDS!$H$2:$CL$25,MATCH($E38,DEMANDS!$F$2:$F$25,0),FALSE)/HLOOKUP(2018,DEMANDS!$H$2:$CL$25,MATCH($E38,DEMANDS!$F$2:$F$25,0),FALSE)</f>
        <v>0.41375946896308663</v>
      </c>
      <c r="AD38" s="33">
        <f>HLOOKUP(REG_TRA_DEMANDS!AD$3,'BY-Demands'!$J$5:$AK$14,MATCH($E38,'BY-Demands'!$I$5:$I$14,0),FALSE)*HLOOKUP(REG_TRA_DEMANDS!$F38,DEMANDS!$H$2:$CL$25,MATCH($E38,DEMANDS!$F$2:$F$25,0),FALSE)/HLOOKUP(2018,DEMANDS!$H$2:$CL$25,MATCH($E38,DEMANDS!$F$2:$F$25,0),FALSE)</f>
        <v>0.44251404269462907</v>
      </c>
      <c r="AE38" s="33">
        <f>HLOOKUP(REG_TRA_DEMANDS!AE$3,'BY-Demands'!$J$5:$AK$14,MATCH($E38,'BY-Demands'!$I$5:$I$14,0),FALSE)*HLOOKUP(REG_TRA_DEMANDS!$F38,DEMANDS!$H$2:$CL$25,MATCH($E38,DEMANDS!$F$2:$F$25,0),FALSE)/HLOOKUP(2018,DEMANDS!$H$2:$CL$25,MATCH($E38,DEMANDS!$F$2:$F$25,0),FALSE)</f>
        <v>0.81514316148084065</v>
      </c>
      <c r="AF38" s="33">
        <f>HLOOKUP(REG_TRA_DEMANDS!AF$3,'BY-Demands'!$J$5:$AK$14,MATCH($E38,'BY-Demands'!$I$5:$I$14,0),FALSE)*HLOOKUP(REG_TRA_DEMANDS!$F38,DEMANDS!$H$2:$CL$25,MATCH($E38,DEMANDS!$F$2:$F$25,0),FALSE)/HLOOKUP(2018,DEMANDS!$H$2:$CL$25,MATCH($E38,DEMANDS!$F$2:$F$25,0),FALSE)</f>
        <v>0.47086437587892499</v>
      </c>
    </row>
    <row r="39" spans="4:32" x14ac:dyDescent="0.25">
      <c r="D39" s="1" t="s">
        <v>8</v>
      </c>
      <c r="E39" s="1" t="str">
        <f>DEMANDS!$F$19</f>
        <v>TRAPL</v>
      </c>
      <c r="F39" s="1">
        <v>2025</v>
      </c>
      <c r="G39" s="10">
        <f>HLOOKUP(REG_TRA_DEMANDS!G$3,'BY-Demands'!$J$5:$AK$14,MATCH($E39,'BY-Demands'!$I$5:$I$14,0),FALSE)*HLOOKUP(REG_TRA_DEMANDS!$F39,DEMANDS!$H$2:$CL$25,MATCH($E39,DEMANDS!$F$2:$F$25,0),FALSE)/HLOOKUP(2018,DEMANDS!$H$2:$CL$25,MATCH($E39,DEMANDS!$F$2:$F$25,0),FALSE)</f>
        <v>0.41663542451039937</v>
      </c>
      <c r="H39" s="10">
        <f>HLOOKUP(REG_TRA_DEMANDS!H$3,'BY-Demands'!$J$5:$AK$14,MATCH($E39,'BY-Demands'!$I$5:$I$14,0),FALSE)*HLOOKUP(REG_TRA_DEMANDS!$F39,DEMANDS!$H$2:$CL$25,MATCH($E39,DEMANDS!$F$2:$F$25,0),FALSE)/HLOOKUP(2018,DEMANDS!$H$2:$CL$25,MATCH($E39,DEMANDS!$F$2:$F$25,0),FALSE)</f>
        <v>7.4220940077785391</v>
      </c>
      <c r="I39" s="10">
        <f>HLOOKUP(REG_TRA_DEMANDS!I$3,'BY-Demands'!$J$5:$AK$14,MATCH($E39,'BY-Demands'!$I$5:$I$14,0),FALSE)*HLOOKUP(REG_TRA_DEMANDS!$F39,DEMANDS!$H$2:$CL$25,MATCH($E39,DEMANDS!$F$2:$F$25,0),FALSE)/HLOOKUP(2018,DEMANDS!$H$2:$CL$25,MATCH($E39,DEMANDS!$F$2:$F$25,0),FALSE)</f>
        <v>1.4996254896267343</v>
      </c>
      <c r="J39" s="10">
        <f>HLOOKUP(REG_TRA_DEMANDS!J$3,'BY-Demands'!$J$5:$AK$14,MATCH($E39,'BY-Demands'!$I$5:$I$14,0),FALSE)*HLOOKUP(REG_TRA_DEMANDS!$F39,DEMANDS!$H$2:$CL$25,MATCH($E39,DEMANDS!$F$2:$F$25,0),FALSE)/HLOOKUP(2018,DEMANDS!$H$2:$CL$25,MATCH($E39,DEMANDS!$F$2:$F$25,0),FALSE)</f>
        <v>0.72212979781540587</v>
      </c>
      <c r="K39" s="10">
        <f>HLOOKUP(REG_TRA_DEMANDS!K$3,'BY-Demands'!$J$5:$AK$14,MATCH($E39,'BY-Demands'!$I$5:$I$14,0),FALSE)*HLOOKUP(REG_TRA_DEMANDS!$F39,DEMANDS!$H$2:$CL$25,MATCH($E39,DEMANDS!$F$2:$F$25,0),FALSE)/HLOOKUP(2018,DEMANDS!$H$2:$CL$25,MATCH($E39,DEMANDS!$F$2:$F$25,0),FALSE)</f>
        <v>0.53653673163681437</v>
      </c>
      <c r="L39" s="10">
        <f>HLOOKUP(REG_TRA_DEMANDS!L$3,'BY-Demands'!$J$5:$AK$14,MATCH($E39,'BY-Demands'!$I$5:$I$14,0),FALSE)*HLOOKUP(REG_TRA_DEMANDS!$F39,DEMANDS!$H$2:$CL$25,MATCH($E39,DEMANDS!$F$2:$F$25,0),FALSE)/HLOOKUP(2018,DEMANDS!$H$2:$CL$25,MATCH($E39,DEMANDS!$F$2:$F$25,0),FALSE)</f>
        <v>0.27626934458563079</v>
      </c>
      <c r="M39" s="10">
        <f>HLOOKUP(REG_TRA_DEMANDS!M$3,'BY-Demands'!$J$5:$AK$14,MATCH($E39,'BY-Demands'!$I$5:$I$14,0),FALSE)*HLOOKUP(REG_TRA_DEMANDS!$F39,DEMANDS!$H$2:$CL$25,MATCH($E39,DEMANDS!$F$2:$F$25,0),FALSE)/HLOOKUP(2018,DEMANDS!$H$2:$CL$25,MATCH($E39,DEMANDS!$F$2:$F$25,0),FALSE)</f>
        <v>0.75069255671905266</v>
      </c>
      <c r="N39" s="10">
        <f>HLOOKUP(REG_TRA_DEMANDS!N$3,'BY-Demands'!$J$5:$AK$14,MATCH($E39,'BY-Demands'!$I$5:$I$14,0),FALSE)*HLOOKUP(REG_TRA_DEMANDS!$F39,DEMANDS!$H$2:$CL$25,MATCH($E39,DEMANDS!$F$2:$F$25,0),FALSE)/HLOOKUP(2018,DEMANDS!$H$2:$CL$25,MATCH($E39,DEMANDS!$F$2:$F$25,0),FALSE)</f>
        <v>1.2765631459890867</v>
      </c>
      <c r="O39" s="10">
        <f>HLOOKUP(REG_TRA_DEMANDS!O$3,'BY-Demands'!$J$5:$AK$14,MATCH($E39,'BY-Demands'!$I$5:$I$14,0),FALSE)*HLOOKUP(REG_TRA_DEMANDS!$F39,DEMANDS!$H$2:$CL$25,MATCH($E39,DEMANDS!$F$2:$F$25,0),FALSE)/HLOOKUP(2018,DEMANDS!$H$2:$CL$25,MATCH($E39,DEMANDS!$F$2:$F$25,0),FALSE)</f>
        <v>0.55022109891704352</v>
      </c>
      <c r="P39" s="10">
        <f>HLOOKUP(REG_TRA_DEMANDS!P$3,'BY-Demands'!$J$5:$AK$14,MATCH($E39,'BY-Demands'!$I$5:$I$14,0),FALSE)*HLOOKUP(REG_TRA_DEMANDS!$F39,DEMANDS!$H$2:$CL$25,MATCH($E39,DEMANDS!$F$2:$F$25,0),FALSE)/HLOOKUP(2018,DEMANDS!$H$2:$CL$25,MATCH($E39,DEMANDS!$F$2:$F$25,0),FALSE)</f>
        <v>0.6097713092467264</v>
      </c>
      <c r="Q39" s="10">
        <f>HLOOKUP(REG_TRA_DEMANDS!Q$3,'BY-Demands'!$J$5:$AK$14,MATCH($E39,'BY-Demands'!$I$5:$I$14,0),FALSE)*HLOOKUP(REG_TRA_DEMANDS!$F39,DEMANDS!$H$2:$CL$25,MATCH($E39,DEMANDS!$F$2:$F$25,0),FALSE)/HLOOKUP(2018,DEMANDS!$H$2:$CL$25,MATCH($E39,DEMANDS!$F$2:$F$25,0),FALSE)</f>
        <v>1.083801458900066</v>
      </c>
      <c r="R39" s="10">
        <f>HLOOKUP(REG_TRA_DEMANDS!R$3,'BY-Demands'!$J$5:$AK$14,MATCH($E39,'BY-Demands'!$I$5:$I$14,0),FALSE)*HLOOKUP(REG_TRA_DEMANDS!$F39,DEMANDS!$H$2:$CL$25,MATCH($E39,DEMANDS!$F$2:$F$25,0),FALSE)/HLOOKUP(2018,DEMANDS!$H$2:$CL$25,MATCH($E39,DEMANDS!$F$2:$F$25,0),FALSE)</f>
        <v>0.92806377969398057</v>
      </c>
      <c r="S39" s="10">
        <f>HLOOKUP(REG_TRA_DEMANDS!S$3,'BY-Demands'!$J$5:$AK$14,MATCH($E39,'BY-Demands'!$I$5:$I$14,0),FALSE)*HLOOKUP(REG_TRA_DEMANDS!$F39,DEMANDS!$H$2:$CL$25,MATCH($E39,DEMANDS!$F$2:$F$25,0),FALSE)/HLOOKUP(2018,DEMANDS!$H$2:$CL$25,MATCH($E39,DEMANDS!$F$2:$F$25,0),FALSE)</f>
        <v>0.83210382895158319</v>
      </c>
      <c r="T39" s="10">
        <f>HLOOKUP(REG_TRA_DEMANDS!T$3,'BY-Demands'!$J$5:$AK$14,MATCH($E39,'BY-Demands'!$I$5:$I$14,0),FALSE)*HLOOKUP(REG_TRA_DEMANDS!$F39,DEMANDS!$H$2:$CL$25,MATCH($E39,DEMANDS!$F$2:$F$25,0),FALSE)/HLOOKUP(2018,DEMANDS!$H$2:$CL$25,MATCH($E39,DEMANDS!$F$2:$F$25,0),FALSE)</f>
        <v>3.3929910036131026</v>
      </c>
      <c r="U39" s="10">
        <f>HLOOKUP(REG_TRA_DEMANDS!U$3,'BY-Demands'!$J$5:$AK$14,MATCH($E39,'BY-Demands'!$I$5:$I$14,0),FALSE)*HLOOKUP(REG_TRA_DEMANDS!$F39,DEMANDS!$H$2:$CL$25,MATCH($E39,DEMANDS!$F$2:$F$25,0),FALSE)/HLOOKUP(2018,DEMANDS!$H$2:$CL$25,MATCH($E39,DEMANDS!$F$2:$F$25,0),FALSE)</f>
        <v>1.1283880672316131</v>
      </c>
      <c r="V39" s="10">
        <f>HLOOKUP(REG_TRA_DEMANDS!V$3,'BY-Demands'!$J$5:$AK$14,MATCH($E39,'BY-Demands'!$I$5:$I$14,0),FALSE)*HLOOKUP(REG_TRA_DEMANDS!$F39,DEMANDS!$H$2:$CL$25,MATCH($E39,DEMANDS!$F$2:$F$25,0),FALSE)/HLOOKUP(2018,DEMANDS!$H$2:$CL$25,MATCH($E39,DEMANDS!$F$2:$F$25,0),FALSE)</f>
        <v>1.2500021267392918</v>
      </c>
      <c r="W39" s="10">
        <f>HLOOKUP(REG_TRA_DEMANDS!W$3,'BY-Demands'!$J$5:$AK$14,MATCH($E39,'BY-Demands'!$I$5:$I$14,0),FALSE)*HLOOKUP(REG_TRA_DEMANDS!$F39,DEMANDS!$H$2:$CL$25,MATCH($E39,DEMANDS!$F$2:$F$25,0),FALSE)/HLOOKUP(2018,DEMANDS!$H$2:$CL$25,MATCH($E39,DEMANDS!$F$2:$F$25,0),FALSE)</f>
        <v>1.2092902371922429</v>
      </c>
      <c r="X39" s="10">
        <f>HLOOKUP(REG_TRA_DEMANDS!X$3,'BY-Demands'!$J$5:$AK$14,MATCH($E39,'BY-Demands'!$I$5:$I$14,0),FALSE)*HLOOKUP(REG_TRA_DEMANDS!$F39,DEMANDS!$H$2:$CL$25,MATCH($E39,DEMANDS!$F$2:$F$25,0),FALSE)/HLOOKUP(2018,DEMANDS!$H$2:$CL$25,MATCH($E39,DEMANDS!$F$2:$F$25,0),FALSE)</f>
        <v>0.76154786402572672</v>
      </c>
      <c r="Y39" s="10">
        <f>HLOOKUP(REG_TRA_DEMANDS!Y$3,'BY-Demands'!$J$5:$AK$14,MATCH($E39,'BY-Demands'!$I$5:$I$14,0),FALSE)*HLOOKUP(REG_TRA_DEMANDS!$F39,DEMANDS!$H$2:$CL$25,MATCH($E39,DEMANDS!$F$2:$F$25,0),FALSE)/HLOOKUP(2018,DEMANDS!$H$2:$CL$25,MATCH($E39,DEMANDS!$F$2:$F$25,0),FALSE)</f>
        <v>1.7302248035008334</v>
      </c>
      <c r="Z39" s="10">
        <f>HLOOKUP(REG_TRA_DEMANDS!Z$3,'BY-Demands'!$J$5:$AK$14,MATCH($E39,'BY-Demands'!$I$5:$I$14,0),FALSE)*HLOOKUP(REG_TRA_DEMANDS!$F39,DEMANDS!$H$2:$CL$25,MATCH($E39,DEMANDS!$F$2:$F$25,0),FALSE)/HLOOKUP(2018,DEMANDS!$H$2:$CL$25,MATCH($E39,DEMANDS!$F$2:$F$25,0),FALSE)</f>
        <v>0.22321274308159345</v>
      </c>
      <c r="AA39" s="10">
        <f>HLOOKUP(REG_TRA_DEMANDS!AA$3,'BY-Demands'!$J$5:$AK$14,MATCH($E39,'BY-Demands'!$I$5:$I$14,0),FALSE)*HLOOKUP(REG_TRA_DEMANDS!$F39,DEMANDS!$H$2:$CL$25,MATCH($E39,DEMANDS!$F$2:$F$25,0),FALSE)/HLOOKUP(2018,DEMANDS!$H$2:$CL$25,MATCH($E39,DEMANDS!$F$2:$F$25,0),FALSE)</f>
        <v>0.95944134947987969</v>
      </c>
      <c r="AB39" s="10">
        <f>HLOOKUP(REG_TRA_DEMANDS!AB$3,'BY-Demands'!$J$5:$AK$14,MATCH($E39,'BY-Demands'!$I$5:$I$14,0),FALSE)*HLOOKUP(REG_TRA_DEMANDS!$F39,DEMANDS!$H$2:$CL$25,MATCH($E39,DEMANDS!$F$2:$F$25,0),FALSE)/HLOOKUP(2018,DEMANDS!$H$2:$CL$25,MATCH($E39,DEMANDS!$F$2:$F$25,0),FALSE)</f>
        <v>0.50290328401340345</v>
      </c>
      <c r="AC39" s="10">
        <f>HLOOKUP(REG_TRA_DEMANDS!AC$3,'BY-Demands'!$J$5:$AK$14,MATCH($E39,'BY-Demands'!$I$5:$I$14,0),FALSE)*HLOOKUP(REG_TRA_DEMANDS!$F39,DEMANDS!$H$2:$CL$25,MATCH($E39,DEMANDS!$F$2:$F$25,0),FALSE)/HLOOKUP(2018,DEMANDS!$H$2:$CL$25,MATCH($E39,DEMANDS!$F$2:$F$25,0),FALSE)</f>
        <v>0.41917355399016631</v>
      </c>
      <c r="AD39" s="10">
        <f>HLOOKUP(REG_TRA_DEMANDS!AD$3,'BY-Demands'!$J$5:$AK$14,MATCH($E39,'BY-Demands'!$I$5:$I$14,0),FALSE)*HLOOKUP(REG_TRA_DEMANDS!$F39,DEMANDS!$H$2:$CL$25,MATCH($E39,DEMANDS!$F$2:$F$25,0),FALSE)/HLOOKUP(2018,DEMANDS!$H$2:$CL$25,MATCH($E39,DEMANDS!$F$2:$F$25,0),FALSE)</f>
        <v>0.44830438426392194</v>
      </c>
      <c r="AE39" s="10">
        <f>HLOOKUP(REG_TRA_DEMANDS!AE$3,'BY-Demands'!$J$5:$AK$14,MATCH($E39,'BY-Demands'!$I$5:$I$14,0),FALSE)*HLOOKUP(REG_TRA_DEMANDS!$F39,DEMANDS!$H$2:$CL$25,MATCH($E39,DEMANDS!$F$2:$F$25,0),FALSE)/HLOOKUP(2018,DEMANDS!$H$2:$CL$25,MATCH($E39,DEMANDS!$F$2:$F$25,0),FALSE)</f>
        <v>0.82580939323273195</v>
      </c>
      <c r="AF39" s="10">
        <f>HLOOKUP(REG_TRA_DEMANDS!AF$3,'BY-Demands'!$J$5:$AK$14,MATCH($E39,'BY-Demands'!$I$5:$I$14,0),FALSE)*HLOOKUP(REG_TRA_DEMANDS!$F39,DEMANDS!$H$2:$CL$25,MATCH($E39,DEMANDS!$F$2:$F$25,0),FALSE)/HLOOKUP(2018,DEMANDS!$H$2:$CL$25,MATCH($E39,DEMANDS!$F$2:$F$25,0),FALSE)</f>
        <v>0.47702568446146942</v>
      </c>
    </row>
    <row r="40" spans="4:32" x14ac:dyDescent="0.25">
      <c r="D40" s="1" t="s">
        <v>8</v>
      </c>
      <c r="E40" s="1" t="str">
        <f>DEMANDS!$F$19</f>
        <v>TRAPL</v>
      </c>
      <c r="F40" s="1">
        <v>2030</v>
      </c>
      <c r="G40" s="10">
        <f>HLOOKUP(REG_TRA_DEMANDS!G$3,'BY-Demands'!$J$5:$AK$14,MATCH($E40,'BY-Demands'!$I$5:$I$14,0),FALSE)*HLOOKUP(REG_TRA_DEMANDS!$F40,DEMANDS!$H$2:$CL$25,MATCH($E40,DEMANDS!$F$2:$F$25,0),FALSE)/HLOOKUP(2018,DEMANDS!$H$2:$CL$25,MATCH($E40,DEMANDS!$F$2:$F$25,0),FALSE)</f>
        <v>0.44355372902766982</v>
      </c>
      <c r="H40" s="10">
        <f>HLOOKUP(REG_TRA_DEMANDS!H$3,'BY-Demands'!$J$5:$AK$14,MATCH($E40,'BY-Demands'!$I$5:$I$14,0),FALSE)*HLOOKUP(REG_TRA_DEMANDS!$F40,DEMANDS!$H$2:$CL$25,MATCH($E40,DEMANDS!$F$2:$F$25,0),FALSE)/HLOOKUP(2018,DEMANDS!$H$2:$CL$25,MATCH($E40,DEMANDS!$F$2:$F$25,0),FALSE)</f>
        <v>7.9016264116589117</v>
      </c>
      <c r="I40" s="10">
        <f>HLOOKUP(REG_TRA_DEMANDS!I$3,'BY-Demands'!$J$5:$AK$14,MATCH($E40,'BY-Demands'!$I$5:$I$14,0),FALSE)*HLOOKUP(REG_TRA_DEMANDS!$F40,DEMANDS!$H$2:$CL$25,MATCH($E40,DEMANDS!$F$2:$F$25,0),FALSE)/HLOOKUP(2018,DEMANDS!$H$2:$CL$25,MATCH($E40,DEMANDS!$F$2:$F$25,0),FALSE)</f>
        <v>1.5965144558951936</v>
      </c>
      <c r="J40" s="10">
        <f>HLOOKUP(REG_TRA_DEMANDS!J$3,'BY-Demands'!$J$5:$AK$14,MATCH($E40,'BY-Demands'!$I$5:$I$14,0),FALSE)*HLOOKUP(REG_TRA_DEMANDS!$F40,DEMANDS!$H$2:$CL$25,MATCH($E40,DEMANDS!$F$2:$F$25,0),FALSE)/HLOOKUP(2018,DEMANDS!$H$2:$CL$25,MATCH($E40,DEMANDS!$F$2:$F$25,0),FALSE)</f>
        <v>0.76878571964786357</v>
      </c>
      <c r="K40" s="10">
        <f>HLOOKUP(REG_TRA_DEMANDS!K$3,'BY-Demands'!$J$5:$AK$14,MATCH($E40,'BY-Demands'!$I$5:$I$14,0),FALSE)*HLOOKUP(REG_TRA_DEMANDS!$F40,DEMANDS!$H$2:$CL$25,MATCH($E40,DEMANDS!$F$2:$F$25,0),FALSE)/HLOOKUP(2018,DEMANDS!$H$2:$CL$25,MATCH($E40,DEMANDS!$F$2:$F$25,0),FALSE)</f>
        <v>0.57120171276239384</v>
      </c>
      <c r="L40" s="10">
        <f>HLOOKUP(REG_TRA_DEMANDS!L$3,'BY-Demands'!$J$5:$AK$14,MATCH($E40,'BY-Demands'!$I$5:$I$14,0),FALSE)*HLOOKUP(REG_TRA_DEMANDS!$F40,DEMANDS!$H$2:$CL$25,MATCH($E40,DEMANDS!$F$2:$F$25,0),FALSE)/HLOOKUP(2018,DEMANDS!$H$2:$CL$25,MATCH($E40,DEMANDS!$F$2:$F$25,0),FALSE)</f>
        <v>0.2941187685876388</v>
      </c>
      <c r="M40" s="10">
        <f>HLOOKUP(REG_TRA_DEMANDS!M$3,'BY-Demands'!$J$5:$AK$14,MATCH($E40,'BY-Demands'!$I$5:$I$14,0),FALSE)*HLOOKUP(REG_TRA_DEMANDS!$F40,DEMANDS!$H$2:$CL$25,MATCH($E40,DEMANDS!$F$2:$F$25,0),FALSE)/HLOOKUP(2018,DEMANDS!$H$2:$CL$25,MATCH($E40,DEMANDS!$F$2:$F$25,0),FALSE)</f>
        <v>0.79919388342298825</v>
      </c>
      <c r="N40" s="10">
        <f>HLOOKUP(REG_TRA_DEMANDS!N$3,'BY-Demands'!$J$5:$AK$14,MATCH($E40,'BY-Demands'!$I$5:$I$14,0),FALSE)*HLOOKUP(REG_TRA_DEMANDS!$F40,DEMANDS!$H$2:$CL$25,MATCH($E40,DEMANDS!$F$2:$F$25,0),FALSE)/HLOOKUP(2018,DEMANDS!$H$2:$CL$25,MATCH($E40,DEMANDS!$F$2:$F$25,0),FALSE)</f>
        <v>1.3590403274232863</v>
      </c>
      <c r="O40" s="10">
        <f>HLOOKUP(REG_TRA_DEMANDS!O$3,'BY-Demands'!$J$5:$AK$14,MATCH($E40,'BY-Demands'!$I$5:$I$14,0),FALSE)*HLOOKUP(REG_TRA_DEMANDS!$F40,DEMANDS!$H$2:$CL$25,MATCH($E40,DEMANDS!$F$2:$F$25,0),FALSE)/HLOOKUP(2018,DEMANDS!$H$2:$CL$25,MATCH($E40,DEMANDS!$F$2:$F$25,0),FALSE)</f>
        <v>0.58577021025312592</v>
      </c>
      <c r="P40" s="10">
        <f>HLOOKUP(REG_TRA_DEMANDS!P$3,'BY-Demands'!$J$5:$AK$14,MATCH($E40,'BY-Demands'!$I$5:$I$14,0),FALSE)*HLOOKUP(REG_TRA_DEMANDS!$F40,DEMANDS!$H$2:$CL$25,MATCH($E40,DEMANDS!$F$2:$F$25,0),FALSE)/HLOOKUP(2018,DEMANDS!$H$2:$CL$25,MATCH($E40,DEMANDS!$F$2:$F$25,0),FALSE)</f>
        <v>0.64916788674007475</v>
      </c>
      <c r="Q40" s="10">
        <f>HLOOKUP(REG_TRA_DEMANDS!Q$3,'BY-Demands'!$J$5:$AK$14,MATCH($E40,'BY-Demands'!$I$5:$I$14,0),FALSE)*HLOOKUP(REG_TRA_DEMANDS!$F40,DEMANDS!$H$2:$CL$25,MATCH($E40,DEMANDS!$F$2:$F$25,0),FALSE)/HLOOKUP(2018,DEMANDS!$H$2:$CL$25,MATCH($E40,DEMANDS!$F$2:$F$25,0),FALSE)</f>
        <v>1.153824543809894</v>
      </c>
      <c r="R40" s="10">
        <f>HLOOKUP(REG_TRA_DEMANDS!R$3,'BY-Demands'!$J$5:$AK$14,MATCH($E40,'BY-Demands'!$I$5:$I$14,0),FALSE)*HLOOKUP(REG_TRA_DEMANDS!$F40,DEMANDS!$H$2:$CL$25,MATCH($E40,DEMANDS!$F$2:$F$25,0),FALSE)/HLOOKUP(2018,DEMANDS!$H$2:$CL$25,MATCH($E40,DEMANDS!$F$2:$F$25,0),FALSE)</f>
        <v>0.98802484388483425</v>
      </c>
      <c r="S40" s="10">
        <f>HLOOKUP(REG_TRA_DEMANDS!S$3,'BY-Demands'!$J$5:$AK$14,MATCH($E40,'BY-Demands'!$I$5:$I$14,0),FALSE)*HLOOKUP(REG_TRA_DEMANDS!$F40,DEMANDS!$H$2:$CL$25,MATCH($E40,DEMANDS!$F$2:$F$25,0),FALSE)/HLOOKUP(2018,DEMANDS!$H$2:$CL$25,MATCH($E40,DEMANDS!$F$2:$F$25,0),FALSE)</f>
        <v>0.88586503824872109</v>
      </c>
      <c r="T40" s="10">
        <f>HLOOKUP(REG_TRA_DEMANDS!T$3,'BY-Demands'!$J$5:$AK$14,MATCH($E40,'BY-Demands'!$I$5:$I$14,0),FALSE)*HLOOKUP(REG_TRA_DEMANDS!$F40,DEMANDS!$H$2:$CL$25,MATCH($E40,DEMANDS!$F$2:$F$25,0),FALSE)/HLOOKUP(2018,DEMANDS!$H$2:$CL$25,MATCH($E40,DEMANDS!$F$2:$F$25,0),FALSE)</f>
        <v>3.6122079969039285</v>
      </c>
      <c r="U40" s="10">
        <f>HLOOKUP(REG_TRA_DEMANDS!U$3,'BY-Demands'!$J$5:$AK$14,MATCH($E40,'BY-Demands'!$I$5:$I$14,0),FALSE)*HLOOKUP(REG_TRA_DEMANDS!$F40,DEMANDS!$H$2:$CL$25,MATCH($E40,DEMANDS!$F$2:$F$25,0),FALSE)/HLOOKUP(2018,DEMANDS!$H$2:$CL$25,MATCH($E40,DEMANDS!$F$2:$F$25,0),FALSE)</f>
        <v>1.2012918382997801</v>
      </c>
      <c r="V40" s="10">
        <f>HLOOKUP(REG_TRA_DEMANDS!V$3,'BY-Demands'!$J$5:$AK$14,MATCH($E40,'BY-Demands'!$I$5:$I$14,0),FALSE)*HLOOKUP(REG_TRA_DEMANDS!$F40,DEMANDS!$H$2:$CL$25,MATCH($E40,DEMANDS!$F$2:$F$25,0),FALSE)/HLOOKUP(2018,DEMANDS!$H$2:$CL$25,MATCH($E40,DEMANDS!$F$2:$F$25,0),FALSE)</f>
        <v>1.3307632332494852</v>
      </c>
      <c r="W40" s="10">
        <f>HLOOKUP(REG_TRA_DEMANDS!W$3,'BY-Demands'!$J$5:$AK$14,MATCH($E40,'BY-Demands'!$I$5:$I$14,0),FALSE)*HLOOKUP(REG_TRA_DEMANDS!$F40,DEMANDS!$H$2:$CL$25,MATCH($E40,DEMANDS!$F$2:$F$25,0),FALSE)/HLOOKUP(2018,DEMANDS!$H$2:$CL$25,MATCH($E40,DEMANDS!$F$2:$F$25,0),FALSE)</f>
        <v>1.2874209983793308</v>
      </c>
      <c r="X40" s="10">
        <f>HLOOKUP(REG_TRA_DEMANDS!X$3,'BY-Demands'!$J$5:$AK$14,MATCH($E40,'BY-Demands'!$I$5:$I$14,0),FALSE)*HLOOKUP(REG_TRA_DEMANDS!$F40,DEMANDS!$H$2:$CL$25,MATCH($E40,DEMANDS!$F$2:$F$25,0),FALSE)/HLOOKUP(2018,DEMANDS!$H$2:$CL$25,MATCH($E40,DEMANDS!$F$2:$F$25,0),FALSE)</f>
        <v>0.81075053884007087</v>
      </c>
      <c r="Y40" s="10">
        <f>HLOOKUP(REG_TRA_DEMANDS!Y$3,'BY-Demands'!$J$5:$AK$14,MATCH($E40,'BY-Demands'!$I$5:$I$14,0),FALSE)*HLOOKUP(REG_TRA_DEMANDS!$F40,DEMANDS!$H$2:$CL$25,MATCH($E40,DEMANDS!$F$2:$F$25,0),FALSE)/HLOOKUP(2018,DEMANDS!$H$2:$CL$25,MATCH($E40,DEMANDS!$F$2:$F$25,0),FALSE)</f>
        <v>1.8420125090198762</v>
      </c>
      <c r="Z40" s="10">
        <f>HLOOKUP(REG_TRA_DEMANDS!Z$3,'BY-Demands'!$J$5:$AK$14,MATCH($E40,'BY-Demands'!$I$5:$I$14,0),FALSE)*HLOOKUP(REG_TRA_DEMANDS!$F40,DEMANDS!$H$2:$CL$25,MATCH($E40,DEMANDS!$F$2:$F$25,0),FALSE)/HLOOKUP(2018,DEMANDS!$H$2:$CL$25,MATCH($E40,DEMANDS!$F$2:$F$25,0),FALSE)</f>
        <v>0.23763424503972957</v>
      </c>
      <c r="AA40" s="10">
        <f>HLOOKUP(REG_TRA_DEMANDS!AA$3,'BY-Demands'!$J$5:$AK$14,MATCH($E40,'BY-Demands'!$I$5:$I$14,0),FALSE)*HLOOKUP(REG_TRA_DEMANDS!$F40,DEMANDS!$H$2:$CL$25,MATCH($E40,DEMANDS!$F$2:$F$25,0),FALSE)/HLOOKUP(2018,DEMANDS!$H$2:$CL$25,MATCH($E40,DEMANDS!$F$2:$F$25,0),FALSE)</f>
        <v>1.0214296800259677</v>
      </c>
      <c r="AB40" s="10">
        <f>HLOOKUP(REG_TRA_DEMANDS!AB$3,'BY-Demands'!$J$5:$AK$14,MATCH($E40,'BY-Demands'!$I$5:$I$14,0),FALSE)*HLOOKUP(REG_TRA_DEMANDS!$F40,DEMANDS!$H$2:$CL$25,MATCH($E40,DEMANDS!$F$2:$F$25,0),FALSE)/HLOOKUP(2018,DEMANDS!$H$2:$CL$25,MATCH($E40,DEMANDS!$F$2:$F$25,0),FALSE)</f>
        <v>0.53539524927947812</v>
      </c>
      <c r="AC40" s="10">
        <f>HLOOKUP(REG_TRA_DEMANDS!AC$3,'BY-Demands'!$J$5:$AK$14,MATCH($E40,'BY-Demands'!$I$5:$I$14,0),FALSE)*HLOOKUP(REG_TRA_DEMANDS!$F40,DEMANDS!$H$2:$CL$25,MATCH($E40,DEMANDS!$F$2:$F$25,0),FALSE)/HLOOKUP(2018,DEMANDS!$H$2:$CL$25,MATCH($E40,DEMANDS!$F$2:$F$25,0),FALSE)</f>
        <v>0.44625584394463508</v>
      </c>
      <c r="AD40" s="10">
        <f>HLOOKUP(REG_TRA_DEMANDS!AD$3,'BY-Demands'!$J$5:$AK$14,MATCH($E40,'BY-Demands'!$I$5:$I$14,0),FALSE)*HLOOKUP(REG_TRA_DEMANDS!$F40,DEMANDS!$H$2:$CL$25,MATCH($E40,DEMANDS!$F$2:$F$25,0),FALSE)/HLOOKUP(2018,DEMANDS!$H$2:$CL$25,MATCH($E40,DEMANDS!$F$2:$F$25,0),FALSE)</f>
        <v>0.47726878148536478</v>
      </c>
      <c r="AE40" s="10">
        <f>HLOOKUP(REG_TRA_DEMANDS!AE$3,'BY-Demands'!$J$5:$AK$14,MATCH($E40,'BY-Demands'!$I$5:$I$14,0),FALSE)*HLOOKUP(REG_TRA_DEMANDS!$F40,DEMANDS!$H$2:$CL$25,MATCH($E40,DEMANDS!$F$2:$F$25,0),FALSE)/HLOOKUP(2018,DEMANDS!$H$2:$CL$25,MATCH($E40,DEMANDS!$F$2:$F$25,0),FALSE)</f>
        <v>0.87916392674697519</v>
      </c>
      <c r="AF40" s="10">
        <f>HLOOKUP(REG_TRA_DEMANDS!AF$3,'BY-Demands'!$J$5:$AK$14,MATCH($E40,'BY-Demands'!$I$5:$I$14,0),FALSE)*HLOOKUP(REG_TRA_DEMANDS!$F40,DEMANDS!$H$2:$CL$25,MATCH($E40,DEMANDS!$F$2:$F$25,0),FALSE)/HLOOKUP(2018,DEMANDS!$H$2:$CL$25,MATCH($E40,DEMANDS!$F$2:$F$25,0),FALSE)</f>
        <v>0.50784572971322095</v>
      </c>
    </row>
    <row r="41" spans="4:32" x14ac:dyDescent="0.25">
      <c r="D41" s="1" t="s">
        <v>8</v>
      </c>
      <c r="E41" s="1" t="str">
        <f>DEMANDS!$F$19</f>
        <v>TRAPL</v>
      </c>
      <c r="F41" s="1">
        <v>2035</v>
      </c>
      <c r="G41" s="10">
        <f>HLOOKUP(REG_TRA_DEMANDS!G$3,'BY-Demands'!$J$5:$AK$14,MATCH($E41,'BY-Demands'!$I$5:$I$14,0),FALSE)*HLOOKUP(REG_TRA_DEMANDS!$F41,DEMANDS!$H$2:$CL$25,MATCH($E41,DEMANDS!$F$2:$F$25,0),FALSE)/HLOOKUP(2018,DEMANDS!$H$2:$CL$25,MATCH($E41,DEMANDS!$F$2:$F$25,0),FALSE)</f>
        <v>0.46619188419560054</v>
      </c>
      <c r="H41" s="10">
        <f>HLOOKUP(REG_TRA_DEMANDS!H$3,'BY-Demands'!$J$5:$AK$14,MATCH($E41,'BY-Demands'!$I$5:$I$14,0),FALSE)*HLOOKUP(REG_TRA_DEMANDS!$F41,DEMANDS!$H$2:$CL$25,MATCH($E41,DEMANDS!$F$2:$F$25,0),FALSE)/HLOOKUP(2018,DEMANDS!$H$2:$CL$25,MATCH($E41,DEMANDS!$F$2:$F$25,0),FALSE)</f>
        <v>8.3049106883535959</v>
      </c>
      <c r="I41" s="10">
        <f>HLOOKUP(REG_TRA_DEMANDS!I$3,'BY-Demands'!$J$5:$AK$14,MATCH($E41,'BY-Demands'!$I$5:$I$14,0),FALSE)*HLOOKUP(REG_TRA_DEMANDS!$F41,DEMANDS!$H$2:$CL$25,MATCH($E41,DEMANDS!$F$2:$F$25,0),FALSE)/HLOOKUP(2018,DEMANDS!$H$2:$CL$25,MATCH($E41,DEMANDS!$F$2:$F$25,0),FALSE)</f>
        <v>1.6779975764624095</v>
      </c>
      <c r="J41" s="10">
        <f>HLOOKUP(REG_TRA_DEMANDS!J$3,'BY-Demands'!$J$5:$AK$14,MATCH($E41,'BY-Demands'!$I$5:$I$14,0),FALSE)*HLOOKUP(REG_TRA_DEMANDS!$F41,DEMANDS!$H$2:$CL$25,MATCH($E41,DEMANDS!$F$2:$F$25,0),FALSE)/HLOOKUP(2018,DEMANDS!$H$2:$CL$25,MATCH($E41,DEMANDS!$F$2:$F$25,0),FALSE)</f>
        <v>0.80802310910782671</v>
      </c>
      <c r="K41" s="10">
        <f>HLOOKUP(REG_TRA_DEMANDS!K$3,'BY-Demands'!$J$5:$AK$14,MATCH($E41,'BY-Demands'!$I$5:$I$14,0),FALSE)*HLOOKUP(REG_TRA_DEMANDS!$F41,DEMANDS!$H$2:$CL$25,MATCH($E41,DEMANDS!$F$2:$F$25,0),FALSE)/HLOOKUP(2018,DEMANDS!$H$2:$CL$25,MATCH($E41,DEMANDS!$F$2:$F$25,0),FALSE)</f>
        <v>0.60035478297566713</v>
      </c>
      <c r="L41" s="10">
        <f>HLOOKUP(REG_TRA_DEMANDS!L$3,'BY-Demands'!$J$5:$AK$14,MATCH($E41,'BY-Demands'!$I$5:$I$14,0),FALSE)*HLOOKUP(REG_TRA_DEMANDS!$F41,DEMANDS!$H$2:$CL$25,MATCH($E41,DEMANDS!$F$2:$F$25,0),FALSE)/HLOOKUP(2018,DEMANDS!$H$2:$CL$25,MATCH($E41,DEMANDS!$F$2:$F$25,0),FALSE)</f>
        <v>0.30913004204865463</v>
      </c>
      <c r="M41" s="10">
        <f>HLOOKUP(REG_TRA_DEMANDS!M$3,'BY-Demands'!$J$5:$AK$14,MATCH($E41,'BY-Demands'!$I$5:$I$14,0),FALSE)*HLOOKUP(REG_TRA_DEMANDS!$F41,DEMANDS!$H$2:$CL$25,MATCH($E41,DEMANDS!$F$2:$F$25,0),FALSE)/HLOOKUP(2018,DEMANDS!$H$2:$CL$25,MATCH($E41,DEMANDS!$F$2:$F$25,0),FALSE)</f>
        <v>0.83998324885533726</v>
      </c>
      <c r="N41" s="10">
        <f>HLOOKUP(REG_TRA_DEMANDS!N$3,'BY-Demands'!$J$5:$AK$14,MATCH($E41,'BY-Demands'!$I$5:$I$14,0),FALSE)*HLOOKUP(REG_TRA_DEMANDS!$F41,DEMANDS!$H$2:$CL$25,MATCH($E41,DEMANDS!$F$2:$F$25,0),FALSE)/HLOOKUP(2018,DEMANDS!$H$2:$CL$25,MATCH($E41,DEMANDS!$F$2:$F$25,0),FALSE)</f>
        <v>1.4284032113271763</v>
      </c>
      <c r="O41" s="10">
        <f>HLOOKUP(REG_TRA_DEMANDS!O$3,'BY-Demands'!$J$5:$AK$14,MATCH($E41,'BY-Demands'!$I$5:$I$14,0),FALSE)*HLOOKUP(REG_TRA_DEMANDS!$F41,DEMANDS!$H$2:$CL$25,MATCH($E41,DEMANDS!$F$2:$F$25,0),FALSE)/HLOOKUP(2018,DEMANDS!$H$2:$CL$25,MATCH($E41,DEMANDS!$F$2:$F$25,0),FALSE)</f>
        <v>0.6156668294102482</v>
      </c>
      <c r="P41" s="10">
        <f>HLOOKUP(REG_TRA_DEMANDS!P$3,'BY-Demands'!$J$5:$AK$14,MATCH($E41,'BY-Demands'!$I$5:$I$14,0),FALSE)*HLOOKUP(REG_TRA_DEMANDS!$F41,DEMANDS!$H$2:$CL$25,MATCH($E41,DEMANDS!$F$2:$F$25,0),FALSE)/HLOOKUP(2018,DEMANDS!$H$2:$CL$25,MATCH($E41,DEMANDS!$F$2:$F$25,0),FALSE)</f>
        <v>0.68230020507786682</v>
      </c>
      <c r="Q41" s="10">
        <f>HLOOKUP(REG_TRA_DEMANDS!Q$3,'BY-Demands'!$J$5:$AK$14,MATCH($E41,'BY-Demands'!$I$5:$I$14,0),FALSE)*HLOOKUP(REG_TRA_DEMANDS!$F41,DEMANDS!$H$2:$CL$25,MATCH($E41,DEMANDS!$F$2:$F$25,0),FALSE)/HLOOKUP(2018,DEMANDS!$H$2:$CL$25,MATCH($E41,DEMANDS!$F$2:$F$25,0),FALSE)</f>
        <v>1.2127135968150278</v>
      </c>
      <c r="R41" s="10">
        <f>HLOOKUP(REG_TRA_DEMANDS!R$3,'BY-Demands'!$J$5:$AK$14,MATCH($E41,'BY-Demands'!$I$5:$I$14,0),FALSE)*HLOOKUP(REG_TRA_DEMANDS!$F41,DEMANDS!$H$2:$CL$25,MATCH($E41,DEMANDS!$F$2:$F$25,0),FALSE)/HLOOKUP(2018,DEMANDS!$H$2:$CL$25,MATCH($E41,DEMANDS!$F$2:$F$25,0),FALSE)</f>
        <v>1.0384517893975391</v>
      </c>
      <c r="S41" s="10">
        <f>HLOOKUP(REG_TRA_DEMANDS!S$3,'BY-Demands'!$J$5:$AK$14,MATCH($E41,'BY-Demands'!$I$5:$I$14,0),FALSE)*HLOOKUP(REG_TRA_DEMANDS!$F41,DEMANDS!$H$2:$CL$25,MATCH($E41,DEMANDS!$F$2:$F$25,0),FALSE)/HLOOKUP(2018,DEMANDS!$H$2:$CL$25,MATCH($E41,DEMANDS!$F$2:$F$25,0),FALSE)</f>
        <v>0.93107793779458048</v>
      </c>
      <c r="T41" s="10">
        <f>HLOOKUP(REG_TRA_DEMANDS!T$3,'BY-Demands'!$J$5:$AK$14,MATCH($E41,'BY-Demands'!$I$5:$I$14,0),FALSE)*HLOOKUP(REG_TRA_DEMANDS!$F41,DEMANDS!$H$2:$CL$25,MATCH($E41,DEMANDS!$F$2:$F$25,0),FALSE)/HLOOKUP(2018,DEMANDS!$H$2:$CL$25,MATCH($E41,DEMANDS!$F$2:$F$25,0),FALSE)</f>
        <v>3.7965683568359943</v>
      </c>
      <c r="U41" s="10">
        <f>HLOOKUP(REG_TRA_DEMANDS!U$3,'BY-Demands'!$J$5:$AK$14,MATCH($E41,'BY-Demands'!$I$5:$I$14,0),FALSE)*HLOOKUP(REG_TRA_DEMANDS!$F41,DEMANDS!$H$2:$CL$25,MATCH($E41,DEMANDS!$F$2:$F$25,0),FALSE)/HLOOKUP(2018,DEMANDS!$H$2:$CL$25,MATCH($E41,DEMANDS!$F$2:$F$25,0),FALSE)</f>
        <v>1.2626035334962435</v>
      </c>
      <c r="V41" s="10">
        <f>HLOOKUP(REG_TRA_DEMANDS!V$3,'BY-Demands'!$J$5:$AK$14,MATCH($E41,'BY-Demands'!$I$5:$I$14,0),FALSE)*HLOOKUP(REG_TRA_DEMANDS!$F41,DEMANDS!$H$2:$CL$25,MATCH($E41,DEMANDS!$F$2:$F$25,0),FALSE)/HLOOKUP(2018,DEMANDS!$H$2:$CL$25,MATCH($E41,DEMANDS!$F$2:$F$25,0),FALSE)</f>
        <v>1.3986829069993134</v>
      </c>
      <c r="W41" s="10">
        <f>HLOOKUP(REG_TRA_DEMANDS!W$3,'BY-Demands'!$J$5:$AK$14,MATCH($E41,'BY-Demands'!$I$5:$I$14,0),FALSE)*HLOOKUP(REG_TRA_DEMANDS!$F41,DEMANDS!$H$2:$CL$25,MATCH($E41,DEMANDS!$F$2:$F$25,0),FALSE)/HLOOKUP(2018,DEMANDS!$H$2:$CL$25,MATCH($E41,DEMANDS!$F$2:$F$25,0),FALSE)</f>
        <v>1.3531285652881986</v>
      </c>
      <c r="X41" s="10">
        <f>HLOOKUP(REG_TRA_DEMANDS!X$3,'BY-Demands'!$J$5:$AK$14,MATCH($E41,'BY-Demands'!$I$5:$I$14,0),FALSE)*HLOOKUP(REG_TRA_DEMANDS!$F41,DEMANDS!$H$2:$CL$25,MATCH($E41,DEMANDS!$F$2:$F$25,0),FALSE)/HLOOKUP(2018,DEMANDS!$H$2:$CL$25,MATCH($E41,DEMANDS!$F$2:$F$25,0),FALSE)</f>
        <v>0.85212973441346662</v>
      </c>
      <c r="Y41" s="10">
        <f>HLOOKUP(REG_TRA_DEMANDS!Y$3,'BY-Demands'!$J$5:$AK$14,MATCH($E41,'BY-Demands'!$I$5:$I$14,0),FALSE)*HLOOKUP(REG_TRA_DEMANDS!$F41,DEMANDS!$H$2:$CL$25,MATCH($E41,DEMANDS!$F$2:$F$25,0),FALSE)/HLOOKUP(2018,DEMANDS!$H$2:$CL$25,MATCH($E41,DEMANDS!$F$2:$F$25,0),FALSE)</f>
        <v>1.9360253924012714</v>
      </c>
      <c r="Z41" s="10">
        <f>HLOOKUP(REG_TRA_DEMANDS!Z$3,'BY-Demands'!$J$5:$AK$14,MATCH($E41,'BY-Demands'!$I$5:$I$14,0),FALSE)*HLOOKUP(REG_TRA_DEMANDS!$F41,DEMANDS!$H$2:$CL$25,MATCH($E41,DEMANDS!$F$2:$F$25,0),FALSE)/HLOOKUP(2018,DEMANDS!$H$2:$CL$25,MATCH($E41,DEMANDS!$F$2:$F$25,0),FALSE)</f>
        <v>0.24976265375408371</v>
      </c>
      <c r="AA41" s="10">
        <f>HLOOKUP(REG_TRA_DEMANDS!AA$3,'BY-Demands'!$J$5:$AK$14,MATCH($E41,'BY-Demands'!$I$5:$I$14,0),FALSE)*HLOOKUP(REG_TRA_DEMANDS!$F41,DEMANDS!$H$2:$CL$25,MATCH($E41,DEMANDS!$F$2:$F$25,0),FALSE)/HLOOKUP(2018,DEMANDS!$H$2:$CL$25,MATCH($E41,DEMANDS!$F$2:$F$25,0),FALSE)</f>
        <v>1.0735615460802721</v>
      </c>
      <c r="AB41" s="10">
        <f>HLOOKUP(REG_TRA_DEMANDS!AB$3,'BY-Demands'!$J$5:$AK$14,MATCH($E41,'BY-Demands'!$I$5:$I$14,0),FALSE)*HLOOKUP(REG_TRA_DEMANDS!$F41,DEMANDS!$H$2:$CL$25,MATCH($E41,DEMANDS!$F$2:$F$25,0),FALSE)/HLOOKUP(2018,DEMANDS!$H$2:$CL$25,MATCH($E41,DEMANDS!$F$2:$F$25,0),FALSE)</f>
        <v>0.56272082437030468</v>
      </c>
      <c r="AC41" s="10">
        <f>HLOOKUP(REG_TRA_DEMANDS!AC$3,'BY-Demands'!$J$5:$AK$14,MATCH($E41,'BY-Demands'!$I$5:$I$14,0),FALSE)*HLOOKUP(REG_TRA_DEMANDS!$F41,DEMANDS!$H$2:$CL$25,MATCH($E41,DEMANDS!$F$2:$F$25,0),FALSE)/HLOOKUP(2018,DEMANDS!$H$2:$CL$25,MATCH($E41,DEMANDS!$F$2:$F$25,0),FALSE)</f>
        <v>0.46903191001888583</v>
      </c>
      <c r="AD41" s="10">
        <f>HLOOKUP(REG_TRA_DEMANDS!AD$3,'BY-Demands'!$J$5:$AK$14,MATCH($E41,'BY-Demands'!$I$5:$I$14,0),FALSE)*HLOOKUP(REG_TRA_DEMANDS!$F41,DEMANDS!$H$2:$CL$25,MATCH($E41,DEMANDS!$F$2:$F$25,0),FALSE)/HLOOKUP(2018,DEMANDS!$H$2:$CL$25,MATCH($E41,DEMANDS!$F$2:$F$25,0),FALSE)</f>
        <v>0.50162769005718488</v>
      </c>
      <c r="AE41" s="10">
        <f>HLOOKUP(REG_TRA_DEMANDS!AE$3,'BY-Demands'!$J$5:$AK$14,MATCH($E41,'BY-Demands'!$I$5:$I$14,0),FALSE)*HLOOKUP(REG_TRA_DEMANDS!$F41,DEMANDS!$H$2:$CL$25,MATCH($E41,DEMANDS!$F$2:$F$25,0),FALSE)/HLOOKUP(2018,DEMANDS!$H$2:$CL$25,MATCH($E41,DEMANDS!$F$2:$F$25,0),FALSE)</f>
        <v>0.92403481405836052</v>
      </c>
      <c r="AF41" s="10">
        <f>HLOOKUP(REG_TRA_DEMANDS!AF$3,'BY-Demands'!$J$5:$AK$14,MATCH($E41,'BY-Demands'!$I$5:$I$14,0),FALSE)*HLOOKUP(REG_TRA_DEMANDS!$F41,DEMANDS!$H$2:$CL$25,MATCH($E41,DEMANDS!$F$2:$F$25,0),FALSE)/HLOOKUP(2018,DEMANDS!$H$2:$CL$25,MATCH($E41,DEMANDS!$F$2:$F$25,0),FALSE)</f>
        <v>0.53376522870113652</v>
      </c>
    </row>
    <row r="42" spans="4:32" x14ac:dyDescent="0.25">
      <c r="D42" s="1" t="s">
        <v>8</v>
      </c>
      <c r="E42" s="1" t="str">
        <f>DEMANDS!$F$19</f>
        <v>TRAPL</v>
      </c>
      <c r="F42" s="1">
        <v>2040</v>
      </c>
      <c r="G42" s="10">
        <f>HLOOKUP(REG_TRA_DEMANDS!G$3,'BY-Demands'!$J$5:$AK$14,MATCH($E42,'BY-Demands'!$I$5:$I$14,0),FALSE)*HLOOKUP(REG_TRA_DEMANDS!$F42,DEMANDS!$H$2:$CL$25,MATCH($E42,DEMANDS!$F$2:$F$25,0),FALSE)/HLOOKUP(2018,DEMANDS!$H$2:$CL$25,MATCH($E42,DEMANDS!$F$2:$F$25,0),FALSE)</f>
        <v>0.48889526512542331</v>
      </c>
      <c r="H42" s="10">
        <f>HLOOKUP(REG_TRA_DEMANDS!H$3,'BY-Demands'!$J$5:$AK$14,MATCH($E42,'BY-Demands'!$I$5:$I$14,0),FALSE)*HLOOKUP(REG_TRA_DEMANDS!$F42,DEMANDS!$H$2:$CL$25,MATCH($E42,DEMANDS!$F$2:$F$25,0),FALSE)/HLOOKUP(2018,DEMANDS!$H$2:$CL$25,MATCH($E42,DEMANDS!$F$2:$F$25,0),FALSE)</f>
        <v>8.7093569203406336</v>
      </c>
      <c r="I42" s="10">
        <f>HLOOKUP(REG_TRA_DEMANDS!I$3,'BY-Demands'!$J$5:$AK$14,MATCH($E42,'BY-Demands'!$I$5:$I$14,0),FALSE)*HLOOKUP(REG_TRA_DEMANDS!$F42,DEMANDS!$H$2:$CL$25,MATCH($E42,DEMANDS!$F$2:$F$25,0),FALSE)/HLOOKUP(2018,DEMANDS!$H$2:$CL$25,MATCH($E42,DEMANDS!$F$2:$F$25,0),FALSE)</f>
        <v>1.7597154687493572</v>
      </c>
      <c r="J42" s="10">
        <f>HLOOKUP(REG_TRA_DEMANDS!J$3,'BY-Demands'!$J$5:$AK$14,MATCH($E42,'BY-Demands'!$I$5:$I$14,0),FALSE)*HLOOKUP(REG_TRA_DEMANDS!$F42,DEMANDS!$H$2:$CL$25,MATCH($E42,DEMANDS!$F$2:$F$25,0),FALSE)/HLOOKUP(2018,DEMANDS!$H$2:$CL$25,MATCH($E42,DEMANDS!$F$2:$F$25,0),FALSE)</f>
        <v>0.84737355056355512</v>
      </c>
      <c r="K42" s="10">
        <f>HLOOKUP(REG_TRA_DEMANDS!K$3,'BY-Demands'!$J$5:$AK$14,MATCH($E42,'BY-Demands'!$I$5:$I$14,0),FALSE)*HLOOKUP(REG_TRA_DEMANDS!$F42,DEMANDS!$H$2:$CL$25,MATCH($E42,DEMANDS!$F$2:$F$25,0),FALSE)/HLOOKUP(2018,DEMANDS!$H$2:$CL$25,MATCH($E42,DEMANDS!$F$2:$F$25,0),FALSE)</f>
        <v>0.62959184992816442</v>
      </c>
      <c r="L42" s="10">
        <f>HLOOKUP(REG_TRA_DEMANDS!L$3,'BY-Demands'!$J$5:$AK$14,MATCH($E42,'BY-Demands'!$I$5:$I$14,0),FALSE)*HLOOKUP(REG_TRA_DEMANDS!$F42,DEMANDS!$H$2:$CL$25,MATCH($E42,DEMANDS!$F$2:$F$25,0),FALSE)/HLOOKUP(2018,DEMANDS!$H$2:$CL$25,MATCH($E42,DEMANDS!$F$2:$F$25,0),FALSE)</f>
        <v>0.32418456646104893</v>
      </c>
      <c r="M42" s="10">
        <f>HLOOKUP(REG_TRA_DEMANDS!M$3,'BY-Demands'!$J$5:$AK$14,MATCH($E42,'BY-Demands'!$I$5:$I$14,0),FALSE)*HLOOKUP(REG_TRA_DEMANDS!$F42,DEMANDS!$H$2:$CL$25,MATCH($E42,DEMANDS!$F$2:$F$25,0),FALSE)/HLOOKUP(2018,DEMANDS!$H$2:$CL$25,MATCH($E42,DEMANDS!$F$2:$F$25,0),FALSE)</f>
        <v>0.88089013788524451</v>
      </c>
      <c r="N42" s="10">
        <f>HLOOKUP(REG_TRA_DEMANDS!N$3,'BY-Demands'!$J$5:$AK$14,MATCH($E42,'BY-Demands'!$I$5:$I$14,0),FALSE)*HLOOKUP(REG_TRA_DEMANDS!$F42,DEMANDS!$H$2:$CL$25,MATCH($E42,DEMANDS!$F$2:$F$25,0),FALSE)/HLOOKUP(2018,DEMANDS!$H$2:$CL$25,MATCH($E42,DEMANDS!$F$2:$F$25,0),FALSE)</f>
        <v>1.4979659457452135</v>
      </c>
      <c r="O42" s="10">
        <f>HLOOKUP(REG_TRA_DEMANDS!O$3,'BY-Demands'!$J$5:$AK$14,MATCH($E42,'BY-Demands'!$I$5:$I$14,0),FALSE)*HLOOKUP(REG_TRA_DEMANDS!$F42,DEMANDS!$H$2:$CL$25,MATCH($E42,DEMANDS!$F$2:$F$25,0),FALSE)/HLOOKUP(2018,DEMANDS!$H$2:$CL$25,MATCH($E42,DEMANDS!$F$2:$F$25,0),FALSE)</f>
        <v>0.64564958764310587</v>
      </c>
      <c r="P42" s="10">
        <f>HLOOKUP(REG_TRA_DEMANDS!P$3,'BY-Demands'!$J$5:$AK$14,MATCH($E42,'BY-Demands'!$I$5:$I$14,0),FALSE)*HLOOKUP(REG_TRA_DEMANDS!$F42,DEMANDS!$H$2:$CL$25,MATCH($E42,DEMANDS!$F$2:$F$25,0),FALSE)/HLOOKUP(2018,DEMANDS!$H$2:$CL$25,MATCH($E42,DEMANDS!$F$2:$F$25,0),FALSE)</f>
        <v>0.71552798528924344</v>
      </c>
      <c r="Q42" s="10">
        <f>HLOOKUP(REG_TRA_DEMANDS!Q$3,'BY-Demands'!$J$5:$AK$14,MATCH($E42,'BY-Demands'!$I$5:$I$14,0),FALSE)*HLOOKUP(REG_TRA_DEMANDS!$F42,DEMANDS!$H$2:$CL$25,MATCH($E42,DEMANDS!$F$2:$F$25,0),FALSE)/HLOOKUP(2018,DEMANDS!$H$2:$CL$25,MATCH($E42,DEMANDS!$F$2:$F$25,0),FALSE)</f>
        <v>1.271772322804593</v>
      </c>
      <c r="R42" s="10">
        <f>HLOOKUP(REG_TRA_DEMANDS!R$3,'BY-Demands'!$J$5:$AK$14,MATCH($E42,'BY-Demands'!$I$5:$I$14,0),FALSE)*HLOOKUP(REG_TRA_DEMANDS!$F42,DEMANDS!$H$2:$CL$25,MATCH($E42,DEMANDS!$F$2:$F$25,0),FALSE)/HLOOKUP(2018,DEMANDS!$H$2:$CL$25,MATCH($E42,DEMANDS!$F$2:$F$25,0),FALSE)</f>
        <v>1.089024026605462</v>
      </c>
      <c r="S42" s="10">
        <f>HLOOKUP(REG_TRA_DEMANDS!S$3,'BY-Demands'!$J$5:$AK$14,MATCH($E42,'BY-Demands'!$I$5:$I$14,0),FALSE)*HLOOKUP(REG_TRA_DEMANDS!$F42,DEMANDS!$H$2:$CL$25,MATCH($E42,DEMANDS!$F$2:$F$25,0),FALSE)/HLOOKUP(2018,DEMANDS!$H$2:$CL$25,MATCH($E42,DEMANDS!$F$2:$F$25,0),FALSE)</f>
        <v>0.97642110616306943</v>
      </c>
      <c r="T42" s="10">
        <f>HLOOKUP(REG_TRA_DEMANDS!T$3,'BY-Demands'!$J$5:$AK$14,MATCH($E42,'BY-Demands'!$I$5:$I$14,0),FALSE)*HLOOKUP(REG_TRA_DEMANDS!$F42,DEMANDS!$H$2:$CL$25,MATCH($E42,DEMANDS!$F$2:$F$25,0),FALSE)/HLOOKUP(2018,DEMANDS!$H$2:$CL$25,MATCH($E42,DEMANDS!$F$2:$F$25,0),FALSE)</f>
        <v>3.9814599016128525</v>
      </c>
      <c r="U42" s="10">
        <f>HLOOKUP(REG_TRA_DEMANDS!U$3,'BY-Demands'!$J$5:$AK$14,MATCH($E42,'BY-Demands'!$I$5:$I$14,0),FALSE)*HLOOKUP(REG_TRA_DEMANDS!$F42,DEMANDS!$H$2:$CL$25,MATCH($E42,DEMANDS!$F$2:$F$25,0),FALSE)/HLOOKUP(2018,DEMANDS!$H$2:$CL$25,MATCH($E42,DEMANDS!$F$2:$F$25,0),FALSE)</f>
        <v>1.3240918818697176</v>
      </c>
      <c r="V42" s="10">
        <f>HLOOKUP(REG_TRA_DEMANDS!V$3,'BY-Demands'!$J$5:$AK$14,MATCH($E42,'BY-Demands'!$I$5:$I$14,0),FALSE)*HLOOKUP(REG_TRA_DEMANDS!$F42,DEMANDS!$H$2:$CL$25,MATCH($E42,DEMANDS!$F$2:$F$25,0),FALSE)/HLOOKUP(2018,DEMANDS!$H$2:$CL$25,MATCH($E42,DEMANDS!$F$2:$F$25,0),FALSE)</f>
        <v>1.4667982730409792</v>
      </c>
      <c r="W42" s="10">
        <f>HLOOKUP(REG_TRA_DEMANDS!W$3,'BY-Demands'!$J$5:$AK$14,MATCH($E42,'BY-Demands'!$I$5:$I$14,0),FALSE)*HLOOKUP(REG_TRA_DEMANDS!$F42,DEMANDS!$H$2:$CL$25,MATCH($E42,DEMANDS!$F$2:$F$25,0),FALSE)/HLOOKUP(2018,DEMANDS!$H$2:$CL$25,MATCH($E42,DEMANDS!$F$2:$F$25,0),FALSE)</f>
        <v>1.4190254508973721</v>
      </c>
      <c r="X42" s="10">
        <f>HLOOKUP(REG_TRA_DEMANDS!X$3,'BY-Demands'!$J$5:$AK$14,MATCH($E42,'BY-Demands'!$I$5:$I$14,0),FALSE)*HLOOKUP(REG_TRA_DEMANDS!$F42,DEMANDS!$H$2:$CL$25,MATCH($E42,DEMANDS!$F$2:$F$25,0),FALSE)/HLOOKUP(2018,DEMANDS!$H$2:$CL$25,MATCH($E42,DEMANDS!$F$2:$F$25,0),FALSE)</f>
        <v>0.89362815302150167</v>
      </c>
      <c r="Y42" s="10">
        <f>HLOOKUP(REG_TRA_DEMANDS!Y$3,'BY-Demands'!$J$5:$AK$14,MATCH($E42,'BY-Demands'!$I$5:$I$14,0),FALSE)*HLOOKUP(REG_TRA_DEMANDS!$F42,DEMANDS!$H$2:$CL$25,MATCH($E42,DEMANDS!$F$2:$F$25,0),FALSE)/HLOOKUP(2018,DEMANDS!$H$2:$CL$25,MATCH($E42,DEMANDS!$F$2:$F$25,0),FALSE)</f>
        <v>2.0303091486475591</v>
      </c>
      <c r="Z42" s="10">
        <f>HLOOKUP(REG_TRA_DEMANDS!Z$3,'BY-Demands'!$J$5:$AK$14,MATCH($E42,'BY-Demands'!$I$5:$I$14,0),FALSE)*HLOOKUP(REG_TRA_DEMANDS!$F42,DEMANDS!$H$2:$CL$25,MATCH($E42,DEMANDS!$F$2:$F$25,0),FALSE)/HLOOKUP(2018,DEMANDS!$H$2:$CL$25,MATCH($E42,DEMANDS!$F$2:$F$25,0),FALSE)</f>
        <v>0.26192600721959197</v>
      </c>
      <c r="AA42" s="10">
        <f>HLOOKUP(REG_TRA_DEMANDS!AA$3,'BY-Demands'!$J$5:$AK$14,MATCH($E42,'BY-Demands'!$I$5:$I$14,0),FALSE)*HLOOKUP(REG_TRA_DEMANDS!$F42,DEMANDS!$H$2:$CL$25,MATCH($E42,DEMANDS!$F$2:$F$25,0),FALSE)/HLOOKUP(2018,DEMANDS!$H$2:$CL$25,MATCH($E42,DEMANDS!$F$2:$F$25,0),FALSE)</f>
        <v>1.1258436161002714</v>
      </c>
      <c r="AB42" s="10">
        <f>HLOOKUP(REG_TRA_DEMANDS!AB$3,'BY-Demands'!$J$5:$AK$14,MATCH($E42,'BY-Demands'!$I$5:$I$14,0),FALSE)*HLOOKUP(REG_TRA_DEMANDS!$F42,DEMANDS!$H$2:$CL$25,MATCH($E42,DEMANDS!$F$2:$F$25,0),FALSE)/HLOOKUP(2018,DEMANDS!$H$2:$CL$25,MATCH($E42,DEMANDS!$F$2:$F$25,0),FALSE)</f>
        <v>0.59012513076415574</v>
      </c>
      <c r="AC42" s="10">
        <f>HLOOKUP(REG_TRA_DEMANDS!AC$3,'BY-Demands'!$J$5:$AK$14,MATCH($E42,'BY-Demands'!$I$5:$I$14,0),FALSE)*HLOOKUP(REG_TRA_DEMANDS!$F42,DEMANDS!$H$2:$CL$25,MATCH($E42,DEMANDS!$F$2:$F$25,0),FALSE)/HLOOKUP(2018,DEMANDS!$H$2:$CL$25,MATCH($E42,DEMANDS!$F$2:$F$25,0),FALSE)</f>
        <v>0.49187359920825247</v>
      </c>
      <c r="AD42" s="10">
        <f>HLOOKUP(REG_TRA_DEMANDS!AD$3,'BY-Demands'!$J$5:$AK$14,MATCH($E42,'BY-Demands'!$I$5:$I$14,0),FALSE)*HLOOKUP(REG_TRA_DEMANDS!$F42,DEMANDS!$H$2:$CL$25,MATCH($E42,DEMANDS!$F$2:$F$25,0),FALSE)/HLOOKUP(2018,DEMANDS!$H$2:$CL$25,MATCH($E42,DEMANDS!$F$2:$F$25,0),FALSE)</f>
        <v>0.52605678227951325</v>
      </c>
      <c r="AE42" s="10">
        <f>HLOOKUP(REG_TRA_DEMANDS!AE$3,'BY-Demands'!$J$5:$AK$14,MATCH($E42,'BY-Demands'!$I$5:$I$14,0),FALSE)*HLOOKUP(REG_TRA_DEMANDS!$F42,DEMANDS!$H$2:$CL$25,MATCH($E42,DEMANDS!$F$2:$F$25,0),FALSE)/HLOOKUP(2018,DEMANDS!$H$2:$CL$25,MATCH($E42,DEMANDS!$F$2:$F$25,0),FALSE)</f>
        <v>0.96903498477601024</v>
      </c>
      <c r="AF42" s="10">
        <f>HLOOKUP(REG_TRA_DEMANDS!AF$3,'BY-Demands'!$J$5:$AK$14,MATCH($E42,'BY-Demands'!$I$5:$I$14,0),FALSE)*HLOOKUP(REG_TRA_DEMANDS!$F42,DEMANDS!$H$2:$CL$25,MATCH($E42,DEMANDS!$F$2:$F$25,0),FALSE)/HLOOKUP(2018,DEMANDS!$H$2:$CL$25,MATCH($E42,DEMANDS!$F$2:$F$25,0),FALSE)</f>
        <v>0.55975940776155841</v>
      </c>
    </row>
    <row r="43" spans="4:32" x14ac:dyDescent="0.25">
      <c r="D43" s="1" t="s">
        <v>8</v>
      </c>
      <c r="E43" s="1" t="str">
        <f>DEMANDS!$F$19</f>
        <v>TRAPL</v>
      </c>
      <c r="F43" s="1">
        <v>2045</v>
      </c>
      <c r="G43" s="10">
        <f>HLOOKUP(REG_TRA_DEMANDS!G$3,'BY-Demands'!$J$5:$AK$14,MATCH($E43,'BY-Demands'!$I$5:$I$14,0),FALSE)*HLOOKUP(REG_TRA_DEMANDS!$F43,DEMANDS!$H$2:$CL$25,MATCH($E43,DEMANDS!$F$2:$F$25,0),FALSE)/HLOOKUP(2018,DEMANDS!$H$2:$CL$25,MATCH($E43,DEMANDS!$F$2:$F$25,0),FALSE)</f>
        <v>0.5137272385520032</v>
      </c>
      <c r="H43" s="10">
        <f>HLOOKUP(REG_TRA_DEMANDS!H$3,'BY-Demands'!$J$5:$AK$14,MATCH($E43,'BY-Demands'!$I$5:$I$14,0),FALSE)*HLOOKUP(REG_TRA_DEMANDS!$F43,DEMANDS!$H$2:$CL$25,MATCH($E43,DEMANDS!$F$2:$F$25,0),FALSE)/HLOOKUP(2018,DEMANDS!$H$2:$CL$25,MATCH($E43,DEMANDS!$F$2:$F$25,0),FALSE)</f>
        <v>9.1517226682539743</v>
      </c>
      <c r="I43" s="10">
        <f>HLOOKUP(REG_TRA_DEMANDS!I$3,'BY-Demands'!$J$5:$AK$14,MATCH($E43,'BY-Demands'!$I$5:$I$14,0),FALSE)*HLOOKUP(REG_TRA_DEMANDS!$F43,DEMANDS!$H$2:$CL$25,MATCH($E43,DEMANDS!$F$2:$F$25,0),FALSE)/HLOOKUP(2018,DEMANDS!$H$2:$CL$25,MATCH($E43,DEMANDS!$F$2:$F$25,0),FALSE)</f>
        <v>1.8490949552680407</v>
      </c>
      <c r="J43" s="10">
        <f>HLOOKUP(REG_TRA_DEMANDS!J$3,'BY-Demands'!$J$5:$AK$14,MATCH($E43,'BY-Demands'!$I$5:$I$14,0),FALSE)*HLOOKUP(REG_TRA_DEMANDS!$F43,DEMANDS!$H$2:$CL$25,MATCH($E43,DEMANDS!$F$2:$F$25,0),FALSE)/HLOOKUP(2018,DEMANDS!$H$2:$CL$25,MATCH($E43,DEMANDS!$F$2:$F$25,0),FALSE)</f>
        <v>0.89041335681854672</v>
      </c>
      <c r="K43" s="10">
        <f>HLOOKUP(REG_TRA_DEMANDS!K$3,'BY-Demands'!$J$5:$AK$14,MATCH($E43,'BY-Demands'!$I$5:$I$14,0),FALSE)*HLOOKUP(REG_TRA_DEMANDS!$F43,DEMANDS!$H$2:$CL$25,MATCH($E43,DEMANDS!$F$2:$F$25,0),FALSE)/HLOOKUP(2018,DEMANDS!$H$2:$CL$25,MATCH($E43,DEMANDS!$F$2:$F$25,0),FALSE)</f>
        <v>0.66157008576359777</v>
      </c>
      <c r="L43" s="10">
        <f>HLOOKUP(REG_TRA_DEMANDS!L$3,'BY-Demands'!$J$5:$AK$14,MATCH($E43,'BY-Demands'!$I$5:$I$14,0),FALSE)*HLOOKUP(REG_TRA_DEMANDS!$F43,DEMANDS!$H$2:$CL$25,MATCH($E43,DEMANDS!$F$2:$F$25,0),FALSE)/HLOOKUP(2018,DEMANDS!$H$2:$CL$25,MATCH($E43,DEMANDS!$F$2:$F$25,0),FALSE)</f>
        <v>0.34065055235600922</v>
      </c>
      <c r="M43" s="10">
        <f>HLOOKUP(REG_TRA_DEMANDS!M$3,'BY-Demands'!$J$5:$AK$14,MATCH($E43,'BY-Demands'!$I$5:$I$14,0),FALSE)*HLOOKUP(REG_TRA_DEMANDS!$F43,DEMANDS!$H$2:$CL$25,MATCH($E43,DEMANDS!$F$2:$F$25,0),FALSE)/HLOOKUP(2018,DEMANDS!$H$2:$CL$25,MATCH($E43,DEMANDS!$F$2:$F$25,0),FALSE)</f>
        <v>0.92563231899450726</v>
      </c>
      <c r="N43" s="10">
        <f>HLOOKUP(REG_TRA_DEMANDS!N$3,'BY-Demands'!$J$5:$AK$14,MATCH($E43,'BY-Demands'!$I$5:$I$14,0),FALSE)*HLOOKUP(REG_TRA_DEMANDS!$F43,DEMANDS!$H$2:$CL$25,MATCH($E43,DEMANDS!$F$2:$F$25,0),FALSE)/HLOOKUP(2018,DEMANDS!$H$2:$CL$25,MATCH($E43,DEMANDS!$F$2:$F$25,0),FALSE)</f>
        <v>1.5740506477500982</v>
      </c>
      <c r="O43" s="10">
        <f>HLOOKUP(REG_TRA_DEMANDS!O$3,'BY-Demands'!$J$5:$AK$14,MATCH($E43,'BY-Demands'!$I$5:$I$14,0),FALSE)*HLOOKUP(REG_TRA_DEMANDS!$F43,DEMANDS!$H$2:$CL$25,MATCH($E43,DEMANDS!$F$2:$F$25,0),FALSE)/HLOOKUP(2018,DEMANDS!$H$2:$CL$25,MATCH($E43,DEMANDS!$F$2:$F$25,0),FALSE)</f>
        <v>0.67844342826073345</v>
      </c>
      <c r="P43" s="10">
        <f>HLOOKUP(REG_TRA_DEMANDS!P$3,'BY-Demands'!$J$5:$AK$14,MATCH($E43,'BY-Demands'!$I$5:$I$14,0),FALSE)*HLOOKUP(REG_TRA_DEMANDS!$F43,DEMANDS!$H$2:$CL$25,MATCH($E43,DEMANDS!$F$2:$F$25,0),FALSE)/HLOOKUP(2018,DEMANDS!$H$2:$CL$25,MATCH($E43,DEMANDS!$F$2:$F$25,0),FALSE)</f>
        <v>0.75187109021196863</v>
      </c>
      <c r="Q43" s="10">
        <f>HLOOKUP(REG_TRA_DEMANDS!Q$3,'BY-Demands'!$J$5:$AK$14,MATCH($E43,'BY-Demands'!$I$5:$I$14,0),FALSE)*HLOOKUP(REG_TRA_DEMANDS!$F43,DEMANDS!$H$2:$CL$25,MATCH($E43,DEMANDS!$F$2:$F$25,0),FALSE)/HLOOKUP(2018,DEMANDS!$H$2:$CL$25,MATCH($E43,DEMANDS!$F$2:$F$25,0),FALSE)</f>
        <v>1.3363681959440921</v>
      </c>
      <c r="R43" s="10">
        <f>HLOOKUP(REG_TRA_DEMANDS!R$3,'BY-Demands'!$J$5:$AK$14,MATCH($E43,'BY-Demands'!$I$5:$I$14,0),FALSE)*HLOOKUP(REG_TRA_DEMANDS!$F43,DEMANDS!$H$2:$CL$25,MATCH($E43,DEMANDS!$F$2:$F$25,0),FALSE)/HLOOKUP(2018,DEMANDS!$H$2:$CL$25,MATCH($E43,DEMANDS!$F$2:$F$25,0),FALSE)</f>
        <v>1.1443377463704434</v>
      </c>
      <c r="S43" s="10">
        <f>HLOOKUP(REG_TRA_DEMANDS!S$3,'BY-Demands'!$J$5:$AK$14,MATCH($E43,'BY-Demands'!$I$5:$I$14,0),FALSE)*HLOOKUP(REG_TRA_DEMANDS!$F43,DEMANDS!$H$2:$CL$25,MATCH($E43,DEMANDS!$F$2:$F$25,0),FALSE)/HLOOKUP(2018,DEMANDS!$H$2:$CL$25,MATCH($E43,DEMANDS!$F$2:$F$25,0),FALSE)</f>
        <v>1.0260154972136206</v>
      </c>
      <c r="T43" s="10">
        <f>HLOOKUP(REG_TRA_DEMANDS!T$3,'BY-Demands'!$J$5:$AK$14,MATCH($E43,'BY-Demands'!$I$5:$I$14,0),FALSE)*HLOOKUP(REG_TRA_DEMANDS!$F43,DEMANDS!$H$2:$CL$25,MATCH($E43,DEMANDS!$F$2:$F$25,0),FALSE)/HLOOKUP(2018,DEMANDS!$H$2:$CL$25,MATCH($E43,DEMANDS!$F$2:$F$25,0),FALSE)</f>
        <v>4.1836862546344555</v>
      </c>
      <c r="U43" s="10">
        <f>HLOOKUP(REG_TRA_DEMANDS!U$3,'BY-Demands'!$J$5:$AK$14,MATCH($E43,'BY-Demands'!$I$5:$I$14,0),FALSE)*HLOOKUP(REG_TRA_DEMANDS!$F43,DEMANDS!$H$2:$CL$25,MATCH($E43,DEMANDS!$F$2:$F$25,0),FALSE)/HLOOKUP(2018,DEMANDS!$H$2:$CL$25,MATCH($E43,DEMANDS!$F$2:$F$25,0),FALSE)</f>
        <v>1.391345170601209</v>
      </c>
      <c r="V43" s="10">
        <f>HLOOKUP(REG_TRA_DEMANDS!V$3,'BY-Demands'!$J$5:$AK$14,MATCH($E43,'BY-Demands'!$I$5:$I$14,0),FALSE)*HLOOKUP(REG_TRA_DEMANDS!$F43,DEMANDS!$H$2:$CL$25,MATCH($E43,DEMANDS!$F$2:$F$25,0),FALSE)/HLOOKUP(2018,DEMANDS!$H$2:$CL$25,MATCH($E43,DEMANDS!$F$2:$F$25,0),FALSE)</f>
        <v>1.5412999062874431</v>
      </c>
      <c r="W43" s="10">
        <f>HLOOKUP(REG_TRA_DEMANDS!W$3,'BY-Demands'!$J$5:$AK$14,MATCH($E43,'BY-Demands'!$I$5:$I$14,0),FALSE)*HLOOKUP(REG_TRA_DEMANDS!$F43,DEMANDS!$H$2:$CL$25,MATCH($E43,DEMANDS!$F$2:$F$25,0),FALSE)/HLOOKUP(2018,DEMANDS!$H$2:$CL$25,MATCH($E43,DEMANDS!$F$2:$F$25,0),FALSE)</f>
        <v>1.4911006064611807</v>
      </c>
      <c r="X43" s="10">
        <f>HLOOKUP(REG_TRA_DEMANDS!X$3,'BY-Demands'!$J$5:$AK$14,MATCH($E43,'BY-Demands'!$I$5:$I$14,0),FALSE)*HLOOKUP(REG_TRA_DEMANDS!$F43,DEMANDS!$H$2:$CL$25,MATCH($E43,DEMANDS!$F$2:$F$25,0),FALSE)/HLOOKUP(2018,DEMANDS!$H$2:$CL$25,MATCH($E43,DEMANDS!$F$2:$F$25,0),FALSE)</f>
        <v>0.93901732352897394</v>
      </c>
      <c r="Y43" s="10">
        <f>HLOOKUP(REG_TRA_DEMANDS!Y$3,'BY-Demands'!$J$5:$AK$14,MATCH($E43,'BY-Demands'!$I$5:$I$14,0),FALSE)*HLOOKUP(REG_TRA_DEMANDS!$F43,DEMANDS!$H$2:$CL$25,MATCH($E43,DEMANDS!$F$2:$F$25,0),FALSE)/HLOOKUP(2018,DEMANDS!$H$2:$CL$25,MATCH($E43,DEMANDS!$F$2:$F$25,0),FALSE)</f>
        <v>2.1334326321896309</v>
      </c>
      <c r="Z43" s="10">
        <f>HLOOKUP(REG_TRA_DEMANDS!Z$3,'BY-Demands'!$J$5:$AK$14,MATCH($E43,'BY-Demands'!$I$5:$I$14,0),FALSE)*HLOOKUP(REG_TRA_DEMANDS!$F43,DEMANDS!$H$2:$CL$25,MATCH($E43,DEMANDS!$F$2:$F$25,0),FALSE)/HLOOKUP(2018,DEMANDS!$H$2:$CL$25,MATCH($E43,DEMANDS!$F$2:$F$25,0),FALSE)</f>
        <v>0.27522975572150987</v>
      </c>
      <c r="AA43" s="10">
        <f>HLOOKUP(REG_TRA_DEMANDS!AA$3,'BY-Demands'!$J$5:$AK$14,MATCH($E43,'BY-Demands'!$I$5:$I$14,0),FALSE)*HLOOKUP(REG_TRA_DEMANDS!$F43,DEMANDS!$H$2:$CL$25,MATCH($E43,DEMANDS!$F$2:$F$25,0),FALSE)/HLOOKUP(2018,DEMANDS!$H$2:$CL$25,MATCH($E43,DEMANDS!$F$2:$F$25,0),FALSE)</f>
        <v>1.1830274768404947</v>
      </c>
      <c r="AB43" s="10">
        <f>HLOOKUP(REG_TRA_DEMANDS!AB$3,'BY-Demands'!$J$5:$AK$14,MATCH($E43,'BY-Demands'!$I$5:$I$14,0),FALSE)*HLOOKUP(REG_TRA_DEMANDS!$F43,DEMANDS!$H$2:$CL$25,MATCH($E43,DEMANDS!$F$2:$F$25,0),FALSE)/HLOOKUP(2018,DEMANDS!$H$2:$CL$25,MATCH($E43,DEMANDS!$F$2:$F$25,0),FALSE)</f>
        <v>0.6200987725864654</v>
      </c>
      <c r="AC43" s="10">
        <f>HLOOKUP(REG_TRA_DEMANDS!AC$3,'BY-Demands'!$J$5:$AK$14,MATCH($E43,'BY-Demands'!$I$5:$I$14,0),FALSE)*HLOOKUP(REG_TRA_DEMANDS!$F43,DEMANDS!$H$2:$CL$25,MATCH($E43,DEMANDS!$F$2:$F$25,0),FALSE)/HLOOKUP(2018,DEMANDS!$H$2:$CL$25,MATCH($E43,DEMANDS!$F$2:$F$25,0),FALSE)</f>
        <v>0.51685684821076039</v>
      </c>
      <c r="AD43" s="10">
        <f>HLOOKUP(REG_TRA_DEMANDS!AD$3,'BY-Demands'!$J$5:$AK$14,MATCH($E43,'BY-Demands'!$I$5:$I$14,0),FALSE)*HLOOKUP(REG_TRA_DEMANDS!$F43,DEMANDS!$H$2:$CL$25,MATCH($E43,DEMANDS!$F$2:$F$25,0),FALSE)/HLOOKUP(2018,DEMANDS!$H$2:$CL$25,MATCH($E43,DEMANDS!$F$2:$F$25,0),FALSE)</f>
        <v>0.55277626387458612</v>
      </c>
      <c r="AE43" s="10">
        <f>HLOOKUP(REG_TRA_DEMANDS!AE$3,'BY-Demands'!$J$5:$AK$14,MATCH($E43,'BY-Demands'!$I$5:$I$14,0),FALSE)*HLOOKUP(REG_TRA_DEMANDS!$F43,DEMANDS!$H$2:$CL$25,MATCH($E43,DEMANDS!$F$2:$F$25,0),FALSE)/HLOOKUP(2018,DEMANDS!$H$2:$CL$25,MATCH($E43,DEMANDS!$F$2:$F$25,0),FALSE)</f>
        <v>1.0182542198717133</v>
      </c>
      <c r="AF43" s="10">
        <f>HLOOKUP(REG_TRA_DEMANDS!AF$3,'BY-Demands'!$J$5:$AK$14,MATCH($E43,'BY-Demands'!$I$5:$I$14,0),FALSE)*HLOOKUP(REG_TRA_DEMANDS!$F43,DEMANDS!$H$2:$CL$25,MATCH($E43,DEMANDS!$F$2:$F$25,0),FALSE)/HLOOKUP(2018,DEMANDS!$H$2:$CL$25,MATCH($E43,DEMANDS!$F$2:$F$25,0),FALSE)</f>
        <v>0.58819071346309182</v>
      </c>
    </row>
    <row r="44" spans="4:32" x14ac:dyDescent="0.25">
      <c r="D44" s="1" t="s">
        <v>8</v>
      </c>
      <c r="E44" s="1" t="str">
        <f>DEMANDS!$F$19</f>
        <v>TRAPL</v>
      </c>
      <c r="F44" s="1">
        <v>2050</v>
      </c>
      <c r="G44" s="10">
        <f>HLOOKUP(REG_TRA_DEMANDS!G$3,'BY-Demands'!$J$5:$AK$14,MATCH($E44,'BY-Demands'!$I$5:$I$14,0),FALSE)*HLOOKUP(REG_TRA_DEMANDS!$F44,DEMANDS!$H$2:$CL$25,MATCH($E44,DEMANDS!$F$2:$F$25,0),FALSE)/HLOOKUP(2018,DEMANDS!$H$2:$CL$25,MATCH($E44,DEMANDS!$F$2:$F$25,0),FALSE)</f>
        <v>0.53705899448772954</v>
      </c>
      <c r="H44" s="10">
        <f>HLOOKUP(REG_TRA_DEMANDS!H$3,'BY-Demands'!$J$5:$AK$14,MATCH($E44,'BY-Demands'!$I$5:$I$14,0),FALSE)*HLOOKUP(REG_TRA_DEMANDS!$F44,DEMANDS!$H$2:$CL$25,MATCH($E44,DEMANDS!$F$2:$F$25,0),FALSE)/HLOOKUP(2018,DEMANDS!$H$2:$CL$25,MATCH($E44,DEMANDS!$F$2:$F$25,0),FALSE)</f>
        <v>9.5673629996660328</v>
      </c>
      <c r="I44" s="10">
        <f>HLOOKUP(REG_TRA_DEMANDS!I$3,'BY-Demands'!$J$5:$AK$14,MATCH($E44,'BY-Demands'!$I$5:$I$14,0),FALSE)*HLOOKUP(REG_TRA_DEMANDS!$F44,DEMANDS!$H$2:$CL$25,MATCH($E44,DEMANDS!$F$2:$F$25,0),FALSE)/HLOOKUP(2018,DEMANDS!$H$2:$CL$25,MATCH($E44,DEMANDS!$F$2:$F$25,0),FALSE)</f>
        <v>1.9330746023661756</v>
      </c>
      <c r="J44" s="10">
        <f>HLOOKUP(REG_TRA_DEMANDS!J$3,'BY-Demands'!$J$5:$AK$14,MATCH($E44,'BY-Demands'!$I$5:$I$14,0),FALSE)*HLOOKUP(REG_TRA_DEMANDS!$F44,DEMANDS!$H$2:$CL$25,MATCH($E44,DEMANDS!$F$2:$F$25,0),FALSE)/HLOOKUP(2018,DEMANDS!$H$2:$CL$25,MATCH($E44,DEMANDS!$F$2:$F$25,0),FALSE)</f>
        <v>0.93085292389651086</v>
      </c>
      <c r="K44" s="10">
        <f>HLOOKUP(REG_TRA_DEMANDS!K$3,'BY-Demands'!$J$5:$AK$14,MATCH($E44,'BY-Demands'!$I$5:$I$14,0),FALSE)*HLOOKUP(REG_TRA_DEMANDS!$F44,DEMANDS!$H$2:$CL$25,MATCH($E44,DEMANDS!$F$2:$F$25,0),FALSE)/HLOOKUP(2018,DEMANDS!$H$2:$CL$25,MATCH($E44,DEMANDS!$F$2:$F$25,0),FALSE)</f>
        <v>0.69161636444432462</v>
      </c>
      <c r="L44" s="10">
        <f>HLOOKUP(REG_TRA_DEMANDS!L$3,'BY-Demands'!$J$5:$AK$14,MATCH($E44,'BY-Demands'!$I$5:$I$14,0),FALSE)*HLOOKUP(REG_TRA_DEMANDS!$F44,DEMANDS!$H$2:$CL$25,MATCH($E44,DEMANDS!$F$2:$F$25,0),FALSE)/HLOOKUP(2018,DEMANDS!$H$2:$CL$25,MATCH($E44,DEMANDS!$F$2:$F$25,0),FALSE)</f>
        <v>0.3561217498135219</v>
      </c>
      <c r="M44" s="10">
        <f>HLOOKUP(REG_TRA_DEMANDS!M$3,'BY-Demands'!$J$5:$AK$14,MATCH($E44,'BY-Demands'!$I$5:$I$14,0),FALSE)*HLOOKUP(REG_TRA_DEMANDS!$F44,DEMANDS!$H$2:$CL$25,MATCH($E44,DEMANDS!$F$2:$F$25,0),FALSE)/HLOOKUP(2018,DEMANDS!$H$2:$CL$25,MATCH($E44,DEMANDS!$F$2:$F$25,0),FALSE)</f>
        <v>0.96767141237385124</v>
      </c>
      <c r="N44" s="10">
        <f>HLOOKUP(REG_TRA_DEMANDS!N$3,'BY-Demands'!$J$5:$AK$14,MATCH($E44,'BY-Demands'!$I$5:$I$14,0),FALSE)*HLOOKUP(REG_TRA_DEMANDS!$F44,DEMANDS!$H$2:$CL$25,MATCH($E44,DEMANDS!$F$2:$F$25,0),FALSE)/HLOOKUP(2018,DEMANDS!$H$2:$CL$25,MATCH($E44,DEMANDS!$F$2:$F$25,0),FALSE)</f>
        <v>1.645538711430139</v>
      </c>
      <c r="O44" s="10">
        <f>HLOOKUP(REG_TRA_DEMANDS!O$3,'BY-Demands'!$J$5:$AK$14,MATCH($E44,'BY-Demands'!$I$5:$I$14,0),FALSE)*HLOOKUP(REG_TRA_DEMANDS!$F44,DEMANDS!$H$2:$CL$25,MATCH($E44,DEMANDS!$F$2:$F$25,0),FALSE)/HLOOKUP(2018,DEMANDS!$H$2:$CL$25,MATCH($E44,DEMANDS!$F$2:$F$25,0),FALSE)</f>
        <v>0.709256037163842</v>
      </c>
      <c r="P44" s="10">
        <f>HLOOKUP(REG_TRA_DEMANDS!P$3,'BY-Demands'!$J$5:$AK$14,MATCH($E44,'BY-Demands'!$I$5:$I$14,0),FALSE)*HLOOKUP(REG_TRA_DEMANDS!$F44,DEMANDS!$H$2:$CL$25,MATCH($E44,DEMANDS!$F$2:$F$25,0),FALSE)/HLOOKUP(2018,DEMANDS!$H$2:$CL$25,MATCH($E44,DEMANDS!$F$2:$F$25,0),FALSE)</f>
        <v>0.78601853550102796</v>
      </c>
      <c r="Q44" s="10">
        <f>HLOOKUP(REG_TRA_DEMANDS!Q$3,'BY-Demands'!$J$5:$AK$14,MATCH($E44,'BY-Demands'!$I$5:$I$14,0),FALSE)*HLOOKUP(REG_TRA_DEMANDS!$F44,DEMANDS!$H$2:$CL$25,MATCH($E44,DEMANDS!$F$2:$F$25,0),FALSE)/HLOOKUP(2018,DEMANDS!$H$2:$CL$25,MATCH($E44,DEMANDS!$F$2:$F$25,0),FALSE)</f>
        <v>1.3970615254936758</v>
      </c>
      <c r="R44" s="10">
        <f>HLOOKUP(REG_TRA_DEMANDS!R$3,'BY-Demands'!$J$5:$AK$14,MATCH($E44,'BY-Demands'!$I$5:$I$14,0),FALSE)*HLOOKUP(REG_TRA_DEMANDS!$F44,DEMANDS!$H$2:$CL$25,MATCH($E44,DEMANDS!$F$2:$F$25,0),FALSE)/HLOOKUP(2018,DEMANDS!$H$2:$CL$25,MATCH($E44,DEMANDS!$F$2:$F$25,0),FALSE)</f>
        <v>1.1963097015301685</v>
      </c>
      <c r="S44" s="10">
        <f>HLOOKUP(REG_TRA_DEMANDS!S$3,'BY-Demands'!$J$5:$AK$14,MATCH($E44,'BY-Demands'!$I$5:$I$14,0),FALSE)*HLOOKUP(REG_TRA_DEMANDS!$F44,DEMANDS!$H$2:$CL$25,MATCH($E44,DEMANDS!$F$2:$F$25,0),FALSE)/HLOOKUP(2018,DEMANDS!$H$2:$CL$25,MATCH($E44,DEMANDS!$F$2:$F$25,0),FALSE)</f>
        <v>1.072613655478958</v>
      </c>
      <c r="T44" s="10">
        <f>HLOOKUP(REG_TRA_DEMANDS!T$3,'BY-Demands'!$J$5:$AK$14,MATCH($E44,'BY-Demands'!$I$5:$I$14,0),FALSE)*HLOOKUP(REG_TRA_DEMANDS!$F44,DEMANDS!$H$2:$CL$25,MATCH($E44,DEMANDS!$F$2:$F$25,0),FALSE)/HLOOKUP(2018,DEMANDS!$H$2:$CL$25,MATCH($E44,DEMANDS!$F$2:$F$25,0),FALSE)</f>
        <v>4.3736951528971133</v>
      </c>
      <c r="U44" s="10">
        <f>HLOOKUP(REG_TRA_DEMANDS!U$3,'BY-Demands'!$J$5:$AK$14,MATCH($E44,'BY-Demands'!$I$5:$I$14,0),FALSE)*HLOOKUP(REG_TRA_DEMANDS!$F44,DEMANDS!$H$2:$CL$25,MATCH($E44,DEMANDS!$F$2:$F$25,0),FALSE)/HLOOKUP(2018,DEMANDS!$H$2:$CL$25,MATCH($E44,DEMANDS!$F$2:$F$25,0),FALSE)</f>
        <v>1.4545353686415503</v>
      </c>
      <c r="V44" s="10">
        <f>HLOOKUP(REG_TRA_DEMANDS!V$3,'BY-Demands'!$J$5:$AK$14,MATCH($E44,'BY-Demands'!$I$5:$I$14,0),FALSE)*HLOOKUP(REG_TRA_DEMANDS!$F44,DEMANDS!$H$2:$CL$25,MATCH($E44,DEMANDS!$F$2:$F$25,0),FALSE)/HLOOKUP(2018,DEMANDS!$H$2:$CL$25,MATCH($E44,DEMANDS!$F$2:$F$25,0),FALSE)</f>
        <v>1.6113005419138839</v>
      </c>
      <c r="W44" s="10">
        <f>HLOOKUP(REG_TRA_DEMANDS!W$3,'BY-Demands'!$J$5:$AK$14,MATCH($E44,'BY-Demands'!$I$5:$I$14,0),FALSE)*HLOOKUP(REG_TRA_DEMANDS!$F44,DEMANDS!$H$2:$CL$25,MATCH($E44,DEMANDS!$F$2:$F$25,0),FALSE)/HLOOKUP(2018,DEMANDS!$H$2:$CL$25,MATCH($E44,DEMANDS!$F$2:$F$25,0),FALSE)</f>
        <v>1.5588213594499167</v>
      </c>
      <c r="X44" s="10">
        <f>HLOOKUP(REG_TRA_DEMANDS!X$3,'BY-Demands'!$J$5:$AK$14,MATCH($E44,'BY-Demands'!$I$5:$I$14,0),FALSE)*HLOOKUP(REG_TRA_DEMANDS!$F44,DEMANDS!$H$2:$CL$25,MATCH($E44,DEMANDS!$F$2:$F$25,0),FALSE)/HLOOKUP(2018,DEMANDS!$H$2:$CL$25,MATCH($E44,DEMANDS!$F$2:$F$25,0),FALSE)</f>
        <v>0.98166431860314907</v>
      </c>
      <c r="Y44" s="10">
        <f>HLOOKUP(REG_TRA_DEMANDS!Y$3,'BY-Demands'!$J$5:$AK$14,MATCH($E44,'BY-Demands'!$I$5:$I$14,0),FALSE)*HLOOKUP(REG_TRA_DEMANDS!$F44,DEMANDS!$H$2:$CL$25,MATCH($E44,DEMANDS!$F$2:$F$25,0),FALSE)/HLOOKUP(2018,DEMANDS!$H$2:$CL$25,MATCH($E44,DEMANDS!$F$2:$F$25,0),FALSE)</f>
        <v>2.2303259361535472</v>
      </c>
      <c r="Z44" s="10">
        <f>HLOOKUP(REG_TRA_DEMANDS!Z$3,'BY-Demands'!$J$5:$AK$14,MATCH($E44,'BY-Demands'!$I$5:$I$14,0),FALSE)*HLOOKUP(REG_TRA_DEMANDS!$F44,DEMANDS!$H$2:$CL$25,MATCH($E44,DEMANDS!$F$2:$F$25,0),FALSE)/HLOOKUP(2018,DEMANDS!$H$2:$CL$25,MATCH($E44,DEMANDS!$F$2:$F$25,0),FALSE)</f>
        <v>0.28772976157061336</v>
      </c>
      <c r="AA44" s="10">
        <f>HLOOKUP(REG_TRA_DEMANDS!AA$3,'BY-Demands'!$J$5:$AK$14,MATCH($E44,'BY-Demands'!$I$5:$I$14,0),FALSE)*HLOOKUP(REG_TRA_DEMANDS!$F44,DEMANDS!$H$2:$CL$25,MATCH($E44,DEMANDS!$F$2:$F$25,0),FALSE)/HLOOKUP(2018,DEMANDS!$H$2:$CL$25,MATCH($E44,DEMANDS!$F$2:$F$25,0),FALSE)</f>
        <v>1.236756588874149</v>
      </c>
      <c r="AB44" s="10">
        <f>HLOOKUP(REG_TRA_DEMANDS!AB$3,'BY-Demands'!$J$5:$AK$14,MATCH($E44,'BY-Demands'!$I$5:$I$14,0),FALSE)*HLOOKUP(REG_TRA_DEMANDS!$F44,DEMANDS!$H$2:$CL$25,MATCH($E44,DEMANDS!$F$2:$F$25,0),FALSE)/HLOOKUP(2018,DEMANDS!$H$2:$CL$25,MATCH($E44,DEMANDS!$F$2:$F$25,0),FALSE)</f>
        <v>0.64826156430218296</v>
      </c>
      <c r="AC44" s="10">
        <f>HLOOKUP(REG_TRA_DEMANDS!AC$3,'BY-Demands'!$J$5:$AK$14,MATCH($E44,'BY-Demands'!$I$5:$I$14,0),FALSE)*HLOOKUP(REG_TRA_DEMANDS!$F44,DEMANDS!$H$2:$CL$25,MATCH($E44,DEMANDS!$F$2:$F$25,0),FALSE)/HLOOKUP(2018,DEMANDS!$H$2:$CL$25,MATCH($E44,DEMANDS!$F$2:$F$25,0),FALSE)</f>
        <v>0.5403307404461658</v>
      </c>
      <c r="AD44" s="10">
        <f>HLOOKUP(REG_TRA_DEMANDS!AD$3,'BY-Demands'!$J$5:$AK$14,MATCH($E44,'BY-Demands'!$I$5:$I$14,0),FALSE)*HLOOKUP(REG_TRA_DEMANDS!$F44,DEMANDS!$H$2:$CL$25,MATCH($E44,DEMANDS!$F$2:$F$25,0),FALSE)/HLOOKUP(2018,DEMANDS!$H$2:$CL$25,MATCH($E44,DEMANDS!$F$2:$F$25,0),FALSE)</f>
        <v>0.57788149464283733</v>
      </c>
      <c r="AE44" s="10">
        <f>HLOOKUP(REG_TRA_DEMANDS!AE$3,'BY-Demands'!$J$5:$AK$14,MATCH($E44,'BY-Demands'!$I$5:$I$14,0),FALSE)*HLOOKUP(REG_TRA_DEMANDS!$F44,DEMANDS!$H$2:$CL$25,MATCH($E44,DEMANDS!$F$2:$F$25,0),FALSE)/HLOOKUP(2018,DEMANDS!$H$2:$CL$25,MATCH($E44,DEMANDS!$F$2:$F$25,0),FALSE)</f>
        <v>1.0644998871357925</v>
      </c>
      <c r="AF44" s="10">
        <f>HLOOKUP(REG_TRA_DEMANDS!AF$3,'BY-Demands'!$J$5:$AK$14,MATCH($E44,'BY-Demands'!$I$5:$I$14,0),FALSE)*HLOOKUP(REG_TRA_DEMANDS!$F44,DEMANDS!$H$2:$CL$25,MATCH($E44,DEMANDS!$F$2:$F$25,0),FALSE)/HLOOKUP(2018,DEMANDS!$H$2:$CL$25,MATCH($E44,DEMANDS!$F$2:$F$25,0),FALSE)</f>
        <v>0.6149043489106939</v>
      </c>
    </row>
    <row r="45" spans="4:32" x14ac:dyDescent="0.25">
      <c r="D45" s="1" t="s">
        <v>8</v>
      </c>
      <c r="E45" s="1" t="str">
        <f>DEMANDS!$F$19</f>
        <v>TRAPL</v>
      </c>
      <c r="F45" s="1">
        <v>2055</v>
      </c>
      <c r="G45" s="10">
        <f>HLOOKUP(REG_TRA_DEMANDS!G$3,'BY-Demands'!$J$5:$AK$14,MATCH($E45,'BY-Demands'!$I$5:$I$14,0),FALSE)*HLOOKUP(REG_TRA_DEMANDS!$F45,DEMANDS!$H$2:$CL$25,MATCH($E45,DEMANDS!$F$2:$F$25,0),FALSE)/HLOOKUP(2018,DEMANDS!$H$2:$CL$25,MATCH($E45,DEMANDS!$F$2:$F$25,0),FALSE)</f>
        <v>0.55346110058160747</v>
      </c>
      <c r="H45" s="10">
        <f>HLOOKUP(REG_TRA_DEMANDS!H$3,'BY-Demands'!$J$5:$AK$14,MATCH($E45,'BY-Demands'!$I$5:$I$14,0),FALSE)*HLOOKUP(REG_TRA_DEMANDS!$F45,DEMANDS!$H$2:$CL$25,MATCH($E45,DEMANDS!$F$2:$F$25,0),FALSE)/HLOOKUP(2018,DEMANDS!$H$2:$CL$25,MATCH($E45,DEMANDS!$F$2:$F$25,0),FALSE)</f>
        <v>9.8595560446942532</v>
      </c>
      <c r="I45" s="10">
        <f>HLOOKUP(REG_TRA_DEMANDS!I$3,'BY-Demands'!$J$5:$AK$14,MATCH($E45,'BY-Demands'!$I$5:$I$14,0),FALSE)*HLOOKUP(REG_TRA_DEMANDS!$F45,DEMANDS!$H$2:$CL$25,MATCH($E45,DEMANDS!$F$2:$F$25,0),FALSE)/HLOOKUP(2018,DEMANDS!$H$2:$CL$25,MATCH($E45,DEMANDS!$F$2:$F$25,0),FALSE)</f>
        <v>1.9921118683664107</v>
      </c>
      <c r="J45" s="10">
        <f>HLOOKUP(REG_TRA_DEMANDS!J$3,'BY-Demands'!$J$5:$AK$14,MATCH($E45,'BY-Demands'!$I$5:$I$14,0),FALSE)*HLOOKUP(REG_TRA_DEMANDS!$F45,DEMANDS!$H$2:$CL$25,MATCH($E45,DEMANDS!$F$2:$F$25,0),FALSE)/HLOOKUP(2018,DEMANDS!$H$2:$CL$25,MATCH($E45,DEMANDS!$F$2:$F$25,0),FALSE)</f>
        <v>0.95928173445969744</v>
      </c>
      <c r="K45" s="10">
        <f>HLOOKUP(REG_TRA_DEMANDS!K$3,'BY-Demands'!$J$5:$AK$14,MATCH($E45,'BY-Demands'!$I$5:$I$14,0),FALSE)*HLOOKUP(REG_TRA_DEMANDS!$F45,DEMANDS!$H$2:$CL$25,MATCH($E45,DEMANDS!$F$2:$F$25,0),FALSE)/HLOOKUP(2018,DEMANDS!$H$2:$CL$25,MATCH($E45,DEMANDS!$F$2:$F$25,0),FALSE)</f>
        <v>0.71273874597467834</v>
      </c>
      <c r="L45" s="10">
        <f>HLOOKUP(REG_TRA_DEMANDS!L$3,'BY-Demands'!$J$5:$AK$14,MATCH($E45,'BY-Demands'!$I$5:$I$14,0),FALSE)*HLOOKUP(REG_TRA_DEMANDS!$F45,DEMANDS!$H$2:$CL$25,MATCH($E45,DEMANDS!$F$2:$F$25,0),FALSE)/HLOOKUP(2018,DEMANDS!$H$2:$CL$25,MATCH($E45,DEMANDS!$F$2:$F$25,0),FALSE)</f>
        <v>0.36699792316269075</v>
      </c>
      <c r="M45" s="10">
        <f>HLOOKUP(REG_TRA_DEMANDS!M$3,'BY-Demands'!$J$5:$AK$14,MATCH($E45,'BY-Demands'!$I$5:$I$14,0),FALSE)*HLOOKUP(REG_TRA_DEMANDS!$F45,DEMANDS!$H$2:$CL$25,MATCH($E45,DEMANDS!$F$2:$F$25,0),FALSE)/HLOOKUP(2018,DEMANDS!$H$2:$CL$25,MATCH($E45,DEMANDS!$F$2:$F$25,0),FALSE)</f>
        <v>0.99722468181477719</v>
      </c>
      <c r="N45" s="10">
        <f>HLOOKUP(REG_TRA_DEMANDS!N$3,'BY-Demands'!$J$5:$AK$14,MATCH($E45,'BY-Demands'!$I$5:$I$14,0),FALSE)*HLOOKUP(REG_TRA_DEMANDS!$F45,DEMANDS!$H$2:$CL$25,MATCH($E45,DEMANDS!$F$2:$F$25,0),FALSE)/HLOOKUP(2018,DEMANDS!$H$2:$CL$25,MATCH($E45,DEMANDS!$F$2:$F$25,0),FALSE)</f>
        <v>1.6957944576395565</v>
      </c>
      <c r="O45" s="10">
        <f>HLOOKUP(REG_TRA_DEMANDS!O$3,'BY-Demands'!$J$5:$AK$14,MATCH($E45,'BY-Demands'!$I$5:$I$14,0),FALSE)*HLOOKUP(REG_TRA_DEMANDS!$F45,DEMANDS!$H$2:$CL$25,MATCH($E45,DEMANDS!$F$2:$F$25,0),FALSE)/HLOOKUP(2018,DEMANDS!$H$2:$CL$25,MATCH($E45,DEMANDS!$F$2:$F$25,0),FALSE)</f>
        <v>0.73091714495402282</v>
      </c>
      <c r="P45" s="10">
        <f>HLOOKUP(REG_TRA_DEMANDS!P$3,'BY-Demands'!$J$5:$AK$14,MATCH($E45,'BY-Demands'!$I$5:$I$14,0),FALSE)*HLOOKUP(REG_TRA_DEMANDS!$F45,DEMANDS!$H$2:$CL$25,MATCH($E45,DEMANDS!$F$2:$F$25,0),FALSE)/HLOOKUP(2018,DEMANDS!$H$2:$CL$25,MATCH($E45,DEMANDS!$F$2:$F$25,0),FALSE)</f>
        <v>0.81002401635763255</v>
      </c>
      <c r="Q45" s="10">
        <f>HLOOKUP(REG_TRA_DEMANDS!Q$3,'BY-Demands'!$J$5:$AK$14,MATCH($E45,'BY-Demands'!$I$5:$I$14,0),FALSE)*HLOOKUP(REG_TRA_DEMANDS!$F45,DEMANDS!$H$2:$CL$25,MATCH($E45,DEMANDS!$F$2:$F$25,0),FALSE)/HLOOKUP(2018,DEMANDS!$H$2:$CL$25,MATCH($E45,DEMANDS!$F$2:$F$25,0),FALSE)</f>
        <v>1.4397286283557726</v>
      </c>
      <c r="R45" s="10">
        <f>HLOOKUP(REG_TRA_DEMANDS!R$3,'BY-Demands'!$J$5:$AK$14,MATCH($E45,'BY-Demands'!$I$5:$I$14,0),FALSE)*HLOOKUP(REG_TRA_DEMANDS!$F45,DEMANDS!$H$2:$CL$25,MATCH($E45,DEMANDS!$F$2:$F$25,0),FALSE)/HLOOKUP(2018,DEMANDS!$H$2:$CL$25,MATCH($E45,DEMANDS!$F$2:$F$25,0),FALSE)</f>
        <v>1.2328457224273695</v>
      </c>
      <c r="S45" s="10">
        <f>HLOOKUP(REG_TRA_DEMANDS!S$3,'BY-Demands'!$J$5:$AK$14,MATCH($E45,'BY-Demands'!$I$5:$I$14,0),FALSE)*HLOOKUP(REG_TRA_DEMANDS!$F45,DEMANDS!$H$2:$CL$25,MATCH($E45,DEMANDS!$F$2:$F$25,0),FALSE)/HLOOKUP(2018,DEMANDS!$H$2:$CL$25,MATCH($E45,DEMANDS!$F$2:$F$25,0),FALSE)</f>
        <v>1.1053719244130613</v>
      </c>
      <c r="T45" s="10">
        <f>HLOOKUP(REG_TRA_DEMANDS!T$3,'BY-Demands'!$J$5:$AK$14,MATCH($E45,'BY-Demands'!$I$5:$I$14,0),FALSE)*HLOOKUP(REG_TRA_DEMANDS!$F45,DEMANDS!$H$2:$CL$25,MATCH($E45,DEMANDS!$F$2:$F$25,0),FALSE)/HLOOKUP(2018,DEMANDS!$H$2:$CL$25,MATCH($E45,DEMANDS!$F$2:$F$25,0),FALSE)</f>
        <v>4.5072704447298575</v>
      </c>
      <c r="U45" s="10">
        <f>HLOOKUP(REG_TRA_DEMANDS!U$3,'BY-Demands'!$J$5:$AK$14,MATCH($E45,'BY-Demands'!$I$5:$I$14,0),FALSE)*HLOOKUP(REG_TRA_DEMANDS!$F45,DEMANDS!$H$2:$CL$25,MATCH($E45,DEMANDS!$F$2:$F$25,0),FALSE)/HLOOKUP(2018,DEMANDS!$H$2:$CL$25,MATCH($E45,DEMANDS!$F$2:$F$25,0),FALSE)</f>
        <v>1.498957757389574</v>
      </c>
      <c r="V45" s="10">
        <f>HLOOKUP(REG_TRA_DEMANDS!V$3,'BY-Demands'!$J$5:$AK$14,MATCH($E45,'BY-Demands'!$I$5:$I$14,0),FALSE)*HLOOKUP(REG_TRA_DEMANDS!$F45,DEMANDS!$H$2:$CL$25,MATCH($E45,DEMANDS!$F$2:$F$25,0),FALSE)/HLOOKUP(2018,DEMANDS!$H$2:$CL$25,MATCH($E45,DEMANDS!$F$2:$F$25,0),FALSE)</f>
        <v>1.6605106337452356</v>
      </c>
      <c r="W45" s="10">
        <f>HLOOKUP(REG_TRA_DEMANDS!W$3,'BY-Demands'!$J$5:$AK$14,MATCH($E45,'BY-Demands'!$I$5:$I$14,0),FALSE)*HLOOKUP(REG_TRA_DEMANDS!$F45,DEMANDS!$H$2:$CL$25,MATCH($E45,DEMANDS!$F$2:$F$25,0),FALSE)/HLOOKUP(2018,DEMANDS!$H$2:$CL$25,MATCH($E45,DEMANDS!$F$2:$F$25,0),FALSE)</f>
        <v>1.606428705349576</v>
      </c>
      <c r="X45" s="10">
        <f>HLOOKUP(REG_TRA_DEMANDS!X$3,'BY-Demands'!$J$5:$AK$14,MATCH($E45,'BY-Demands'!$I$5:$I$14,0),FALSE)*HLOOKUP(REG_TRA_DEMANDS!$F45,DEMANDS!$H$2:$CL$25,MATCH($E45,DEMANDS!$F$2:$F$25,0),FALSE)/HLOOKUP(2018,DEMANDS!$H$2:$CL$25,MATCH($E45,DEMANDS!$F$2:$F$25,0),FALSE)</f>
        <v>1.0116449398525176</v>
      </c>
      <c r="Y45" s="10">
        <f>HLOOKUP(REG_TRA_DEMANDS!Y$3,'BY-Demands'!$J$5:$AK$14,MATCH($E45,'BY-Demands'!$I$5:$I$14,0),FALSE)*HLOOKUP(REG_TRA_DEMANDS!$F45,DEMANDS!$H$2:$CL$25,MATCH($E45,DEMANDS!$F$2:$F$25,0),FALSE)/HLOOKUP(2018,DEMANDS!$H$2:$CL$25,MATCH($E45,DEMANDS!$F$2:$F$25,0),FALSE)</f>
        <v>2.2984414374377438</v>
      </c>
      <c r="Z45" s="10">
        <f>HLOOKUP(REG_TRA_DEMANDS!Z$3,'BY-Demands'!$J$5:$AK$14,MATCH($E45,'BY-Demands'!$I$5:$I$14,0),FALSE)*HLOOKUP(REG_TRA_DEMANDS!$F45,DEMANDS!$H$2:$CL$25,MATCH($E45,DEMANDS!$F$2:$F$25,0),FALSE)/HLOOKUP(2018,DEMANDS!$H$2:$CL$25,MATCH($E45,DEMANDS!$F$2:$F$25,0),FALSE)</f>
        <v>0.2965172022877155</v>
      </c>
      <c r="AA45" s="10">
        <f>HLOOKUP(REG_TRA_DEMANDS!AA$3,'BY-Demands'!$J$5:$AK$14,MATCH($E45,'BY-Demands'!$I$5:$I$14,0),FALSE)*HLOOKUP(REG_TRA_DEMANDS!$F45,DEMANDS!$H$2:$CL$25,MATCH($E45,DEMANDS!$F$2:$F$25,0),FALSE)/HLOOKUP(2018,DEMANDS!$H$2:$CL$25,MATCH($E45,DEMANDS!$F$2:$F$25,0),FALSE)</f>
        <v>1.2745278821421546</v>
      </c>
      <c r="AB45" s="10">
        <f>HLOOKUP(REG_TRA_DEMANDS!AB$3,'BY-Demands'!$J$5:$AK$14,MATCH($E45,'BY-Demands'!$I$5:$I$14,0),FALSE)*HLOOKUP(REG_TRA_DEMANDS!$F45,DEMANDS!$H$2:$CL$25,MATCH($E45,DEMANDS!$F$2:$F$25,0),FALSE)/HLOOKUP(2018,DEMANDS!$H$2:$CL$25,MATCH($E45,DEMANDS!$F$2:$F$25,0),FALSE)</f>
        <v>0.66805986404839568</v>
      </c>
      <c r="AC45" s="10">
        <f>HLOOKUP(REG_TRA_DEMANDS!AC$3,'BY-Demands'!$J$5:$AK$14,MATCH($E45,'BY-Demands'!$I$5:$I$14,0),FALSE)*HLOOKUP(REG_TRA_DEMANDS!$F45,DEMANDS!$H$2:$CL$25,MATCH($E45,DEMANDS!$F$2:$F$25,0),FALSE)/HLOOKUP(2018,DEMANDS!$H$2:$CL$25,MATCH($E45,DEMANDS!$F$2:$F$25,0),FALSE)</f>
        <v>0.55683276763786227</v>
      </c>
      <c r="AD45" s="10">
        <f>HLOOKUP(REG_TRA_DEMANDS!AD$3,'BY-Demands'!$J$5:$AK$14,MATCH($E45,'BY-Demands'!$I$5:$I$14,0),FALSE)*HLOOKUP(REG_TRA_DEMANDS!$F45,DEMANDS!$H$2:$CL$25,MATCH($E45,DEMANDS!$F$2:$F$25,0),FALSE)/HLOOKUP(2018,DEMANDS!$H$2:$CL$25,MATCH($E45,DEMANDS!$F$2:$F$25,0),FALSE)</f>
        <v>0.59553034454965548</v>
      </c>
      <c r="AE45" s="10">
        <f>HLOOKUP(REG_TRA_DEMANDS!AE$3,'BY-Demands'!$J$5:$AK$14,MATCH($E45,'BY-Demands'!$I$5:$I$14,0),FALSE)*HLOOKUP(REG_TRA_DEMANDS!$F45,DEMANDS!$H$2:$CL$25,MATCH($E45,DEMANDS!$F$2:$F$25,0),FALSE)/HLOOKUP(2018,DEMANDS!$H$2:$CL$25,MATCH($E45,DEMANDS!$F$2:$F$25,0),FALSE)</f>
        <v>1.0970103566836986</v>
      </c>
      <c r="AF45" s="10">
        <f>HLOOKUP(REG_TRA_DEMANDS!AF$3,'BY-Demands'!$J$5:$AK$14,MATCH($E45,'BY-Demands'!$I$5:$I$14,0),FALSE)*HLOOKUP(REG_TRA_DEMANDS!$F45,DEMANDS!$H$2:$CL$25,MATCH($E45,DEMANDS!$F$2:$F$25,0),FALSE)/HLOOKUP(2018,DEMANDS!$H$2:$CL$25,MATCH($E45,DEMANDS!$F$2:$F$25,0),FALSE)</f>
        <v>0.63368389914993795</v>
      </c>
    </row>
    <row r="46" spans="4:32" x14ac:dyDescent="0.25">
      <c r="D46" s="1" t="s">
        <v>8</v>
      </c>
      <c r="E46" s="1" t="str">
        <f>DEMANDS!$F$19</f>
        <v>TRAPL</v>
      </c>
      <c r="F46" s="1">
        <v>2060</v>
      </c>
      <c r="G46" s="10">
        <f>HLOOKUP(REG_TRA_DEMANDS!G$3,'BY-Demands'!$J$5:$AK$14,MATCH($E46,'BY-Demands'!$I$5:$I$14,0),FALSE)*HLOOKUP(REG_TRA_DEMANDS!$F46,DEMANDS!$H$2:$CL$25,MATCH($E46,DEMANDS!$F$2:$F$25,0),FALSE)/HLOOKUP(2018,DEMANDS!$H$2:$CL$25,MATCH($E46,DEMANDS!$F$2:$F$25,0),FALSE)</f>
        <v>0.56838552570014955</v>
      </c>
      <c r="H46" s="10">
        <f>HLOOKUP(REG_TRA_DEMANDS!H$3,'BY-Demands'!$J$5:$AK$14,MATCH($E46,'BY-Demands'!$I$5:$I$14,0),FALSE)*HLOOKUP(REG_TRA_DEMANDS!$F46,DEMANDS!$H$2:$CL$25,MATCH($E46,DEMANDS!$F$2:$F$25,0),FALSE)/HLOOKUP(2018,DEMANDS!$H$2:$CL$25,MATCH($E46,DEMANDS!$F$2:$F$25,0),FALSE)</f>
        <v>10.125425146852429</v>
      </c>
      <c r="I46" s="10">
        <f>HLOOKUP(REG_TRA_DEMANDS!I$3,'BY-Demands'!$J$5:$AK$14,MATCH($E46,'BY-Demands'!$I$5:$I$14,0),FALSE)*HLOOKUP(REG_TRA_DEMANDS!$F46,DEMANDS!$H$2:$CL$25,MATCH($E46,DEMANDS!$F$2:$F$25,0),FALSE)/HLOOKUP(2018,DEMANDS!$H$2:$CL$25,MATCH($E46,DEMANDS!$F$2:$F$25,0),FALSE)</f>
        <v>2.0458304122278497</v>
      </c>
      <c r="J46" s="10">
        <f>HLOOKUP(REG_TRA_DEMANDS!J$3,'BY-Demands'!$J$5:$AK$14,MATCH($E46,'BY-Demands'!$I$5:$I$14,0),FALSE)*HLOOKUP(REG_TRA_DEMANDS!$F46,DEMANDS!$H$2:$CL$25,MATCH($E46,DEMANDS!$F$2:$F$25,0),FALSE)/HLOOKUP(2018,DEMANDS!$H$2:$CL$25,MATCH($E46,DEMANDS!$F$2:$F$25,0),FALSE)</f>
        <v>0.98514936706925949</v>
      </c>
      <c r="K46" s="10">
        <f>HLOOKUP(REG_TRA_DEMANDS!K$3,'BY-Demands'!$J$5:$AK$14,MATCH($E46,'BY-Demands'!$I$5:$I$14,0),FALSE)*HLOOKUP(REG_TRA_DEMANDS!$F46,DEMANDS!$H$2:$CL$25,MATCH($E46,DEMANDS!$F$2:$F$25,0),FALSE)/HLOOKUP(2018,DEMANDS!$H$2:$CL$25,MATCH($E46,DEMANDS!$F$2:$F$25,0),FALSE)</f>
        <v>0.73195819253055106</v>
      </c>
      <c r="L46" s="10">
        <f>HLOOKUP(REG_TRA_DEMANDS!L$3,'BY-Demands'!$J$5:$AK$14,MATCH($E46,'BY-Demands'!$I$5:$I$14,0),FALSE)*HLOOKUP(REG_TRA_DEMANDS!$F46,DEMANDS!$H$2:$CL$25,MATCH($E46,DEMANDS!$F$2:$F$25,0),FALSE)/HLOOKUP(2018,DEMANDS!$H$2:$CL$25,MATCH($E46,DEMANDS!$F$2:$F$25,0),FALSE)</f>
        <v>0.3768942519510125</v>
      </c>
      <c r="M46" s="10">
        <f>HLOOKUP(REG_TRA_DEMANDS!M$3,'BY-Demands'!$J$5:$AK$14,MATCH($E46,'BY-Demands'!$I$5:$I$14,0),FALSE)*HLOOKUP(REG_TRA_DEMANDS!$F46,DEMANDS!$H$2:$CL$25,MATCH($E46,DEMANDS!$F$2:$F$25,0),FALSE)/HLOOKUP(2018,DEMANDS!$H$2:$CL$25,MATCH($E46,DEMANDS!$F$2:$F$25,0),FALSE)</f>
        <v>1.0241154697571759</v>
      </c>
      <c r="N46" s="10">
        <f>HLOOKUP(REG_TRA_DEMANDS!N$3,'BY-Demands'!$J$5:$AK$14,MATCH($E46,'BY-Demands'!$I$5:$I$14,0),FALSE)*HLOOKUP(REG_TRA_DEMANDS!$F46,DEMANDS!$H$2:$CL$25,MATCH($E46,DEMANDS!$F$2:$F$25,0),FALSE)/HLOOKUP(2018,DEMANDS!$H$2:$CL$25,MATCH($E46,DEMANDS!$F$2:$F$25,0),FALSE)</f>
        <v>1.7415226169860478</v>
      </c>
      <c r="O46" s="10">
        <f>HLOOKUP(REG_TRA_DEMANDS!O$3,'BY-Demands'!$J$5:$AK$14,MATCH($E46,'BY-Demands'!$I$5:$I$14,0),FALSE)*HLOOKUP(REG_TRA_DEMANDS!$F46,DEMANDS!$H$2:$CL$25,MATCH($E46,DEMANDS!$F$2:$F$25,0),FALSE)/HLOOKUP(2018,DEMANDS!$H$2:$CL$25,MATCH($E46,DEMANDS!$F$2:$F$25,0),FALSE)</f>
        <v>0.75062678342050515</v>
      </c>
      <c r="P46" s="10">
        <f>HLOOKUP(REG_TRA_DEMANDS!P$3,'BY-Demands'!$J$5:$AK$14,MATCH($E46,'BY-Demands'!$I$5:$I$14,0),FALSE)*HLOOKUP(REG_TRA_DEMANDS!$F46,DEMANDS!$H$2:$CL$25,MATCH($E46,DEMANDS!$F$2:$F$25,0),FALSE)/HLOOKUP(2018,DEMANDS!$H$2:$CL$25,MATCH($E46,DEMANDS!$F$2:$F$25,0),FALSE)</f>
        <v>0.83186682114309296</v>
      </c>
      <c r="Q46" s="10">
        <f>HLOOKUP(REG_TRA_DEMANDS!Q$3,'BY-Demands'!$J$5:$AK$14,MATCH($E46,'BY-Demands'!$I$5:$I$14,0),FALSE)*HLOOKUP(REG_TRA_DEMANDS!$F46,DEMANDS!$H$2:$CL$25,MATCH($E46,DEMANDS!$F$2:$F$25,0),FALSE)/HLOOKUP(2018,DEMANDS!$H$2:$CL$25,MATCH($E46,DEMANDS!$F$2:$F$25,0),FALSE)</f>
        <v>1.4785518122838519</v>
      </c>
      <c r="R46" s="10">
        <f>HLOOKUP(REG_TRA_DEMANDS!R$3,'BY-Demands'!$J$5:$AK$14,MATCH($E46,'BY-Demands'!$I$5:$I$14,0),FALSE)*HLOOKUP(REG_TRA_DEMANDS!$F46,DEMANDS!$H$2:$CL$25,MATCH($E46,DEMANDS!$F$2:$F$25,0),FALSE)/HLOOKUP(2018,DEMANDS!$H$2:$CL$25,MATCH($E46,DEMANDS!$F$2:$F$25,0),FALSE)</f>
        <v>1.2660901792604637</v>
      </c>
      <c r="S46" s="10">
        <f>HLOOKUP(REG_TRA_DEMANDS!S$3,'BY-Demands'!$J$5:$AK$14,MATCH($E46,'BY-Demands'!$I$5:$I$14,0),FALSE)*HLOOKUP(REG_TRA_DEMANDS!$F46,DEMANDS!$H$2:$CL$25,MATCH($E46,DEMANDS!$F$2:$F$25,0),FALSE)/HLOOKUP(2018,DEMANDS!$H$2:$CL$25,MATCH($E46,DEMANDS!$F$2:$F$25,0),FALSE)</f>
        <v>1.1351789704668951</v>
      </c>
      <c r="T46" s="10">
        <f>HLOOKUP(REG_TRA_DEMANDS!T$3,'BY-Demands'!$J$5:$AK$14,MATCH($E46,'BY-Demands'!$I$5:$I$14,0),FALSE)*HLOOKUP(REG_TRA_DEMANDS!$F46,DEMANDS!$H$2:$CL$25,MATCH($E46,DEMANDS!$F$2:$F$25,0),FALSE)/HLOOKUP(2018,DEMANDS!$H$2:$CL$25,MATCH($E46,DEMANDS!$F$2:$F$25,0),FALSE)</f>
        <v>4.6288118144317192</v>
      </c>
      <c r="U46" s="10">
        <f>HLOOKUP(REG_TRA_DEMANDS!U$3,'BY-Demands'!$J$5:$AK$14,MATCH($E46,'BY-Demands'!$I$5:$I$14,0),FALSE)*HLOOKUP(REG_TRA_DEMANDS!$F46,DEMANDS!$H$2:$CL$25,MATCH($E46,DEMANDS!$F$2:$F$25,0),FALSE)/HLOOKUP(2018,DEMANDS!$H$2:$CL$25,MATCH($E46,DEMANDS!$F$2:$F$25,0),FALSE)</f>
        <v>1.53937809186748</v>
      </c>
      <c r="V46" s="10">
        <f>HLOOKUP(REG_TRA_DEMANDS!V$3,'BY-Demands'!$J$5:$AK$14,MATCH($E46,'BY-Demands'!$I$5:$I$14,0),FALSE)*HLOOKUP(REG_TRA_DEMANDS!$F46,DEMANDS!$H$2:$CL$25,MATCH($E46,DEMANDS!$F$2:$F$25,0),FALSE)/HLOOKUP(2018,DEMANDS!$H$2:$CL$25,MATCH($E46,DEMANDS!$F$2:$F$25,0),FALSE)</f>
        <v>1.70528734268798</v>
      </c>
      <c r="W46" s="10">
        <f>HLOOKUP(REG_TRA_DEMANDS!W$3,'BY-Demands'!$J$5:$AK$14,MATCH($E46,'BY-Demands'!$I$5:$I$14,0),FALSE)*HLOOKUP(REG_TRA_DEMANDS!$F46,DEMANDS!$H$2:$CL$25,MATCH($E46,DEMANDS!$F$2:$F$25,0),FALSE)/HLOOKUP(2018,DEMANDS!$H$2:$CL$25,MATCH($E46,DEMANDS!$F$2:$F$25,0),FALSE)</f>
        <v>1.6497470612305438</v>
      </c>
      <c r="X46" s="10">
        <f>HLOOKUP(REG_TRA_DEMANDS!X$3,'BY-Demands'!$J$5:$AK$14,MATCH($E46,'BY-Demands'!$I$5:$I$14,0),FALSE)*HLOOKUP(REG_TRA_DEMANDS!$F46,DEMANDS!$H$2:$CL$25,MATCH($E46,DEMANDS!$F$2:$F$25,0),FALSE)/HLOOKUP(2018,DEMANDS!$H$2:$CL$25,MATCH($E46,DEMANDS!$F$2:$F$25,0),FALSE)</f>
        <v>1.0389245790819319</v>
      </c>
      <c r="Y46" s="10">
        <f>HLOOKUP(REG_TRA_DEMANDS!Y$3,'BY-Demands'!$J$5:$AK$14,MATCH($E46,'BY-Demands'!$I$5:$I$14,0),FALSE)*HLOOKUP(REG_TRA_DEMANDS!$F46,DEMANDS!$H$2:$CL$25,MATCH($E46,DEMANDS!$F$2:$F$25,0),FALSE)/HLOOKUP(2018,DEMANDS!$H$2:$CL$25,MATCH($E46,DEMANDS!$F$2:$F$25,0),FALSE)</f>
        <v>2.360420349932852</v>
      </c>
      <c r="Z46" s="10">
        <f>HLOOKUP(REG_TRA_DEMANDS!Z$3,'BY-Demands'!$J$5:$AK$14,MATCH($E46,'BY-Demands'!$I$5:$I$14,0),FALSE)*HLOOKUP(REG_TRA_DEMANDS!$F46,DEMANDS!$H$2:$CL$25,MATCH($E46,DEMANDS!$F$2:$F$25,0),FALSE)/HLOOKUP(2018,DEMANDS!$H$2:$CL$25,MATCH($E46,DEMANDS!$F$2:$F$25,0),FALSE)</f>
        <v>0.30451297430719837</v>
      </c>
      <c r="AA46" s="10">
        <f>HLOOKUP(REG_TRA_DEMANDS!AA$3,'BY-Demands'!$J$5:$AK$14,MATCH($E46,'BY-Demands'!$I$5:$I$14,0),FALSE)*HLOOKUP(REG_TRA_DEMANDS!$F46,DEMANDS!$H$2:$CL$25,MATCH($E46,DEMANDS!$F$2:$F$25,0),FALSE)/HLOOKUP(2018,DEMANDS!$H$2:$CL$25,MATCH($E46,DEMANDS!$F$2:$F$25,0),FALSE)</f>
        <v>1.3088963245106169</v>
      </c>
      <c r="AB46" s="10">
        <f>HLOOKUP(REG_TRA_DEMANDS!AB$3,'BY-Demands'!$J$5:$AK$14,MATCH($E46,'BY-Demands'!$I$5:$I$14,0),FALSE)*HLOOKUP(REG_TRA_DEMANDS!$F46,DEMANDS!$H$2:$CL$25,MATCH($E46,DEMANDS!$F$2:$F$25,0),FALSE)/HLOOKUP(2018,DEMANDS!$H$2:$CL$25,MATCH($E46,DEMANDS!$F$2:$F$25,0),FALSE)</f>
        <v>0.68607451657811491</v>
      </c>
      <c r="AC46" s="10">
        <f>HLOOKUP(REG_TRA_DEMANDS!AC$3,'BY-Demands'!$J$5:$AK$14,MATCH($E46,'BY-Demands'!$I$5:$I$14,0),FALSE)*HLOOKUP(REG_TRA_DEMANDS!$F46,DEMANDS!$H$2:$CL$25,MATCH($E46,DEMANDS!$F$2:$F$25,0),FALSE)/HLOOKUP(2018,DEMANDS!$H$2:$CL$25,MATCH($E46,DEMANDS!$F$2:$F$25,0),FALSE)</f>
        <v>0.57184811186969497</v>
      </c>
      <c r="AD46" s="10">
        <f>HLOOKUP(REG_TRA_DEMANDS!AD$3,'BY-Demands'!$J$5:$AK$14,MATCH($E46,'BY-Demands'!$I$5:$I$14,0),FALSE)*HLOOKUP(REG_TRA_DEMANDS!$F46,DEMANDS!$H$2:$CL$25,MATCH($E46,DEMANDS!$F$2:$F$25,0),FALSE)/HLOOKUP(2018,DEMANDS!$H$2:$CL$25,MATCH($E46,DEMANDS!$F$2:$F$25,0),FALSE)</f>
        <v>0.61158919317282145</v>
      </c>
      <c r="AE46" s="10">
        <f>HLOOKUP(REG_TRA_DEMANDS!AE$3,'BY-Demands'!$J$5:$AK$14,MATCH($E46,'BY-Demands'!$I$5:$I$14,0),FALSE)*HLOOKUP(REG_TRA_DEMANDS!$F46,DEMANDS!$H$2:$CL$25,MATCH($E46,DEMANDS!$F$2:$F$25,0),FALSE)/HLOOKUP(2018,DEMANDS!$H$2:$CL$25,MATCH($E46,DEMANDS!$F$2:$F$25,0),FALSE)</f>
        <v>1.1265919278282397</v>
      </c>
      <c r="AF46" s="10">
        <f>HLOOKUP(REG_TRA_DEMANDS!AF$3,'BY-Demands'!$J$5:$AK$14,MATCH($E46,'BY-Demands'!$I$5:$I$14,0),FALSE)*HLOOKUP(REG_TRA_DEMANDS!$F46,DEMANDS!$H$2:$CL$25,MATCH($E46,DEMANDS!$F$2:$F$25,0),FALSE)/HLOOKUP(2018,DEMANDS!$H$2:$CL$25,MATCH($E46,DEMANDS!$F$2:$F$25,0),FALSE)</f>
        <v>0.65077158226217591</v>
      </c>
    </row>
    <row r="47" spans="4:32" x14ac:dyDescent="0.25">
      <c r="D47" s="1" t="s">
        <v>8</v>
      </c>
      <c r="E47" s="1" t="str">
        <f>DEMANDS!$F$19</f>
        <v>TRAPL</v>
      </c>
      <c r="F47" s="1">
        <v>2065</v>
      </c>
      <c r="G47" s="10">
        <f>HLOOKUP(REG_TRA_DEMANDS!G$3,'BY-Demands'!$J$5:$AK$14,MATCH($E47,'BY-Demands'!$I$5:$I$14,0),FALSE)*HLOOKUP(REG_TRA_DEMANDS!$F47,DEMANDS!$H$2:$CL$25,MATCH($E47,DEMANDS!$F$2:$F$25,0),FALSE)/HLOOKUP(2018,DEMANDS!$H$2:$CL$25,MATCH($E47,DEMANDS!$F$2:$F$25,0),FALSE)</f>
        <v>0.5770452086868576</v>
      </c>
      <c r="H47" s="10">
        <f>HLOOKUP(REG_TRA_DEMANDS!H$3,'BY-Demands'!$J$5:$AK$14,MATCH($E47,'BY-Demands'!$I$5:$I$14,0),FALSE)*HLOOKUP(REG_TRA_DEMANDS!$F47,DEMANDS!$H$2:$CL$25,MATCH($E47,DEMANDS!$F$2:$F$25,0),FALSE)/HLOOKUP(2018,DEMANDS!$H$2:$CL$25,MATCH($E47,DEMANDS!$F$2:$F$25,0),FALSE)</f>
        <v>10.279691868844294</v>
      </c>
      <c r="I47" s="10">
        <f>HLOOKUP(REG_TRA_DEMANDS!I$3,'BY-Demands'!$J$5:$AK$14,MATCH($E47,'BY-Demands'!$I$5:$I$14,0),FALSE)*HLOOKUP(REG_TRA_DEMANDS!$F47,DEMANDS!$H$2:$CL$25,MATCH($E47,DEMANDS!$F$2:$F$25,0),FALSE)/HLOOKUP(2018,DEMANDS!$H$2:$CL$25,MATCH($E47,DEMANDS!$F$2:$F$25,0),FALSE)</f>
        <v>2.0769998245605024</v>
      </c>
      <c r="J47" s="10">
        <f>HLOOKUP(REG_TRA_DEMANDS!J$3,'BY-Demands'!$J$5:$AK$14,MATCH($E47,'BY-Demands'!$I$5:$I$14,0),FALSE)*HLOOKUP(REG_TRA_DEMANDS!$F47,DEMANDS!$H$2:$CL$25,MATCH($E47,DEMANDS!$F$2:$F$25,0),FALSE)/HLOOKUP(2018,DEMANDS!$H$2:$CL$25,MATCH($E47,DEMANDS!$F$2:$F$25,0),FALSE)</f>
        <v>1.0001586887842471</v>
      </c>
      <c r="K47" s="10">
        <f>HLOOKUP(REG_TRA_DEMANDS!K$3,'BY-Demands'!$J$5:$AK$14,MATCH($E47,'BY-Demands'!$I$5:$I$14,0),FALSE)*HLOOKUP(REG_TRA_DEMANDS!$F47,DEMANDS!$H$2:$CL$25,MATCH($E47,DEMANDS!$F$2:$F$25,0),FALSE)/HLOOKUP(2018,DEMANDS!$H$2:$CL$25,MATCH($E47,DEMANDS!$F$2:$F$25,0),FALSE)</f>
        <v>0.74310999992225146</v>
      </c>
      <c r="L47" s="10">
        <f>HLOOKUP(REG_TRA_DEMANDS!L$3,'BY-Demands'!$J$5:$AK$14,MATCH($E47,'BY-Demands'!$I$5:$I$14,0),FALSE)*HLOOKUP(REG_TRA_DEMANDS!$F47,DEMANDS!$H$2:$CL$25,MATCH($E47,DEMANDS!$F$2:$F$25,0),FALSE)/HLOOKUP(2018,DEMANDS!$H$2:$CL$25,MATCH($E47,DEMANDS!$F$2:$F$25,0),FALSE)</f>
        <v>0.38263645437143456</v>
      </c>
      <c r="M47" s="10">
        <f>HLOOKUP(REG_TRA_DEMANDS!M$3,'BY-Demands'!$J$5:$AK$14,MATCH($E47,'BY-Demands'!$I$5:$I$14,0),FALSE)*HLOOKUP(REG_TRA_DEMANDS!$F47,DEMANDS!$H$2:$CL$25,MATCH($E47,DEMANDS!$F$2:$F$25,0),FALSE)/HLOOKUP(2018,DEMANDS!$H$2:$CL$25,MATCH($E47,DEMANDS!$F$2:$F$25,0),FALSE)</f>
        <v>1.0397184626359202</v>
      </c>
      <c r="N47" s="10">
        <f>HLOOKUP(REG_TRA_DEMANDS!N$3,'BY-Demands'!$J$5:$AK$14,MATCH($E47,'BY-Demands'!$I$5:$I$14,0),FALSE)*HLOOKUP(REG_TRA_DEMANDS!$F47,DEMANDS!$H$2:$CL$25,MATCH($E47,DEMANDS!$F$2:$F$25,0),FALSE)/HLOOKUP(2018,DEMANDS!$H$2:$CL$25,MATCH($E47,DEMANDS!$F$2:$F$25,0),FALSE)</f>
        <v>1.7680557236458354</v>
      </c>
      <c r="O47" s="10">
        <f>HLOOKUP(REG_TRA_DEMANDS!O$3,'BY-Demands'!$J$5:$AK$14,MATCH($E47,'BY-Demands'!$I$5:$I$14,0),FALSE)*HLOOKUP(REG_TRA_DEMANDS!$F47,DEMANDS!$H$2:$CL$25,MATCH($E47,DEMANDS!$F$2:$F$25,0),FALSE)/HLOOKUP(2018,DEMANDS!$H$2:$CL$25,MATCH($E47,DEMANDS!$F$2:$F$25,0),FALSE)</f>
        <v>0.76206301761691053</v>
      </c>
      <c r="P47" s="10">
        <f>HLOOKUP(REG_TRA_DEMANDS!P$3,'BY-Demands'!$J$5:$AK$14,MATCH($E47,'BY-Demands'!$I$5:$I$14,0),FALSE)*HLOOKUP(REG_TRA_DEMANDS!$F47,DEMANDS!$H$2:$CL$25,MATCH($E47,DEMANDS!$F$2:$F$25,0),FALSE)/HLOOKUP(2018,DEMANDS!$H$2:$CL$25,MATCH($E47,DEMANDS!$F$2:$F$25,0),FALSE)</f>
        <v>0.84454079441042085</v>
      </c>
      <c r="Q47" s="10">
        <f>HLOOKUP(REG_TRA_DEMANDS!Q$3,'BY-Demands'!$J$5:$AK$14,MATCH($E47,'BY-Demands'!$I$5:$I$14,0),FALSE)*HLOOKUP(REG_TRA_DEMANDS!$F47,DEMANDS!$H$2:$CL$25,MATCH($E47,DEMANDS!$F$2:$F$25,0),FALSE)/HLOOKUP(2018,DEMANDS!$H$2:$CL$25,MATCH($E47,DEMANDS!$F$2:$F$25,0),FALSE)</f>
        <v>1.5010784062853952</v>
      </c>
      <c r="R47" s="10">
        <f>HLOOKUP(REG_TRA_DEMANDS!R$3,'BY-Demands'!$J$5:$AK$14,MATCH($E47,'BY-Demands'!$I$5:$I$14,0),FALSE)*HLOOKUP(REG_TRA_DEMANDS!$F47,DEMANDS!$H$2:$CL$25,MATCH($E47,DEMANDS!$F$2:$F$25,0),FALSE)/HLOOKUP(2018,DEMANDS!$H$2:$CL$25,MATCH($E47,DEMANDS!$F$2:$F$25,0),FALSE)</f>
        <v>1.2853797971153069</v>
      </c>
      <c r="S47" s="10">
        <f>HLOOKUP(REG_TRA_DEMANDS!S$3,'BY-Demands'!$J$5:$AK$14,MATCH($E47,'BY-Demands'!$I$5:$I$14,0),FALSE)*HLOOKUP(REG_TRA_DEMANDS!$F47,DEMANDS!$H$2:$CL$25,MATCH($E47,DEMANDS!$F$2:$F$25,0),FALSE)/HLOOKUP(2018,DEMANDS!$H$2:$CL$25,MATCH($E47,DEMANDS!$F$2:$F$25,0),FALSE)</f>
        <v>1.1524740801643347</v>
      </c>
      <c r="T47" s="10">
        <f>HLOOKUP(REG_TRA_DEMANDS!T$3,'BY-Demands'!$J$5:$AK$14,MATCH($E47,'BY-Demands'!$I$5:$I$14,0),FALSE)*HLOOKUP(REG_TRA_DEMANDS!$F47,DEMANDS!$H$2:$CL$25,MATCH($E47,DEMANDS!$F$2:$F$25,0),FALSE)/HLOOKUP(2018,DEMANDS!$H$2:$CL$25,MATCH($E47,DEMANDS!$F$2:$F$25,0),FALSE)</f>
        <v>4.699334445824789</v>
      </c>
      <c r="U47" s="10">
        <f>HLOOKUP(REG_TRA_DEMANDS!U$3,'BY-Demands'!$J$5:$AK$14,MATCH($E47,'BY-Demands'!$I$5:$I$14,0),FALSE)*HLOOKUP(REG_TRA_DEMANDS!$F47,DEMANDS!$H$2:$CL$25,MATCH($E47,DEMANDS!$F$2:$F$25,0),FALSE)/HLOOKUP(2018,DEMANDS!$H$2:$CL$25,MATCH($E47,DEMANDS!$F$2:$F$25,0),FALSE)</f>
        <v>1.5628314095004987</v>
      </c>
      <c r="V47" s="10">
        <f>HLOOKUP(REG_TRA_DEMANDS!V$3,'BY-Demands'!$J$5:$AK$14,MATCH($E47,'BY-Demands'!$I$5:$I$14,0),FALSE)*HLOOKUP(REG_TRA_DEMANDS!$F47,DEMANDS!$H$2:$CL$25,MATCH($E47,DEMANDS!$F$2:$F$25,0),FALSE)/HLOOKUP(2018,DEMANDS!$H$2:$CL$25,MATCH($E47,DEMANDS!$F$2:$F$25,0),FALSE)</f>
        <v>1.7312683839376373</v>
      </c>
      <c r="W47" s="10">
        <f>HLOOKUP(REG_TRA_DEMANDS!W$3,'BY-Demands'!$J$5:$AK$14,MATCH($E47,'BY-Demands'!$I$5:$I$14,0),FALSE)*HLOOKUP(REG_TRA_DEMANDS!$F47,DEMANDS!$H$2:$CL$25,MATCH($E47,DEMANDS!$F$2:$F$25,0),FALSE)/HLOOKUP(2018,DEMANDS!$H$2:$CL$25,MATCH($E47,DEMANDS!$F$2:$F$25,0),FALSE)</f>
        <v>1.6748819140945601</v>
      </c>
      <c r="X47" s="10">
        <f>HLOOKUP(REG_TRA_DEMANDS!X$3,'BY-Demands'!$J$5:$AK$14,MATCH($E47,'BY-Demands'!$I$5:$I$14,0),FALSE)*HLOOKUP(REG_TRA_DEMANDS!$F47,DEMANDS!$H$2:$CL$25,MATCH($E47,DEMANDS!$F$2:$F$25,0),FALSE)/HLOOKUP(2018,DEMANDS!$H$2:$CL$25,MATCH($E47,DEMANDS!$F$2:$F$25,0),FALSE)</f>
        <v>1.0547531973263291</v>
      </c>
      <c r="Y47" s="10">
        <f>HLOOKUP(REG_TRA_DEMANDS!Y$3,'BY-Demands'!$J$5:$AK$14,MATCH($E47,'BY-Demands'!$I$5:$I$14,0),FALSE)*HLOOKUP(REG_TRA_DEMANDS!$F47,DEMANDS!$H$2:$CL$25,MATCH($E47,DEMANDS!$F$2:$F$25,0),FALSE)/HLOOKUP(2018,DEMANDS!$H$2:$CL$25,MATCH($E47,DEMANDS!$F$2:$F$25,0),FALSE)</f>
        <v>2.3963827223395278</v>
      </c>
      <c r="Z47" s="10">
        <f>HLOOKUP(REG_TRA_DEMANDS!Z$3,'BY-Demands'!$J$5:$AK$14,MATCH($E47,'BY-Demands'!$I$5:$I$14,0),FALSE)*HLOOKUP(REG_TRA_DEMANDS!$F47,DEMANDS!$H$2:$CL$25,MATCH($E47,DEMANDS!$F$2:$F$25,0),FALSE)/HLOOKUP(2018,DEMANDS!$H$2:$CL$25,MATCH($E47,DEMANDS!$F$2:$F$25,0),FALSE)</f>
        <v>0.30915240600207067</v>
      </c>
      <c r="AA47" s="10">
        <f>HLOOKUP(REG_TRA_DEMANDS!AA$3,'BY-Demands'!$J$5:$AK$14,MATCH($E47,'BY-Demands'!$I$5:$I$14,0),FALSE)*HLOOKUP(REG_TRA_DEMANDS!$F47,DEMANDS!$H$2:$CL$25,MATCH($E47,DEMANDS!$F$2:$F$25,0),FALSE)/HLOOKUP(2018,DEMANDS!$H$2:$CL$25,MATCH($E47,DEMANDS!$F$2:$F$25,0),FALSE)</f>
        <v>1.3288381188037899</v>
      </c>
      <c r="AB47" s="10">
        <f>HLOOKUP(REG_TRA_DEMANDS!AB$3,'BY-Demands'!$J$5:$AK$14,MATCH($E47,'BY-Demands'!$I$5:$I$14,0),FALSE)*HLOOKUP(REG_TRA_DEMANDS!$F47,DEMANDS!$H$2:$CL$25,MATCH($E47,DEMANDS!$F$2:$F$25,0),FALSE)/HLOOKUP(2018,DEMANDS!$H$2:$CL$25,MATCH($E47,DEMANDS!$F$2:$F$25,0),FALSE)</f>
        <v>0.6965272595671399</v>
      </c>
      <c r="AC47" s="10">
        <f>HLOOKUP(REG_TRA_DEMANDS!AC$3,'BY-Demands'!$J$5:$AK$14,MATCH($E47,'BY-Demands'!$I$5:$I$14,0),FALSE)*HLOOKUP(REG_TRA_DEMANDS!$F47,DEMANDS!$H$2:$CL$25,MATCH($E47,DEMANDS!$F$2:$F$25,0),FALSE)/HLOOKUP(2018,DEMANDS!$H$2:$CL$25,MATCH($E47,DEMANDS!$F$2:$F$25,0),FALSE)</f>
        <v>0.58056054936401558</v>
      </c>
      <c r="AD47" s="10">
        <f>HLOOKUP(REG_TRA_DEMANDS!AD$3,'BY-Demands'!$J$5:$AK$14,MATCH($E47,'BY-Demands'!$I$5:$I$14,0),FALSE)*HLOOKUP(REG_TRA_DEMANDS!$F47,DEMANDS!$H$2:$CL$25,MATCH($E47,DEMANDS!$F$2:$F$25,0),FALSE)/HLOOKUP(2018,DEMANDS!$H$2:$CL$25,MATCH($E47,DEMANDS!$F$2:$F$25,0),FALSE)</f>
        <v>0.62090710907936975</v>
      </c>
      <c r="AE47" s="10">
        <f>HLOOKUP(REG_TRA_DEMANDS!AE$3,'BY-Demands'!$J$5:$AK$14,MATCH($E47,'BY-Demands'!$I$5:$I$14,0),FALSE)*HLOOKUP(REG_TRA_DEMANDS!$F47,DEMANDS!$H$2:$CL$25,MATCH($E47,DEMANDS!$F$2:$F$25,0),FALSE)/HLOOKUP(2018,DEMANDS!$H$2:$CL$25,MATCH($E47,DEMANDS!$F$2:$F$25,0),FALSE)</f>
        <v>1.1437562089530262</v>
      </c>
      <c r="AF47" s="10">
        <f>HLOOKUP(REG_TRA_DEMANDS!AF$3,'BY-Demands'!$J$5:$AK$14,MATCH($E47,'BY-Demands'!$I$5:$I$14,0),FALSE)*HLOOKUP(REG_TRA_DEMANDS!$F47,DEMANDS!$H$2:$CL$25,MATCH($E47,DEMANDS!$F$2:$F$25,0),FALSE)/HLOOKUP(2018,DEMANDS!$H$2:$CL$25,MATCH($E47,DEMANDS!$F$2:$F$25,0),FALSE)</f>
        <v>0.66068646458119173</v>
      </c>
    </row>
    <row r="48" spans="4:32" x14ac:dyDescent="0.25">
      <c r="D48" s="1" t="s">
        <v>8</v>
      </c>
      <c r="E48" s="1" t="str">
        <f>DEMANDS!$F$19</f>
        <v>TRAPL</v>
      </c>
      <c r="F48" s="1">
        <v>2070</v>
      </c>
      <c r="G48" s="9">
        <f>HLOOKUP(REG_TRA_DEMANDS!G$3,'BY-Demands'!$J$5:$AK$14,MATCH($E48,'BY-Demands'!$I$5:$I$14,0),FALSE)*HLOOKUP(REG_TRA_DEMANDS!$F48,DEMANDS!$H$2:$CL$25,MATCH($E48,DEMANDS!$F$2:$F$25,0),FALSE)/HLOOKUP(2018,DEMANDS!$H$2:$CL$25,MATCH($E48,DEMANDS!$F$2:$F$25,0),FALSE)</f>
        <v>0.58633959537826086</v>
      </c>
      <c r="H48" s="9">
        <f>HLOOKUP(REG_TRA_DEMANDS!H$3,'BY-Demands'!$J$5:$AK$14,MATCH($E48,'BY-Demands'!$I$5:$I$14,0),FALSE)*HLOOKUP(REG_TRA_DEMANDS!$F48,DEMANDS!$H$2:$CL$25,MATCH($E48,DEMANDS!$F$2:$F$25,0),FALSE)/HLOOKUP(2018,DEMANDS!$H$2:$CL$25,MATCH($E48,DEMANDS!$F$2:$F$25,0),FALSE)</f>
        <v>10.445265431988391</v>
      </c>
      <c r="I48" s="9">
        <f>HLOOKUP(REG_TRA_DEMANDS!I$3,'BY-Demands'!$J$5:$AK$14,MATCH($E48,'BY-Demands'!$I$5:$I$14,0),FALSE)*HLOOKUP(REG_TRA_DEMANDS!$F48,DEMANDS!$H$2:$CL$25,MATCH($E48,DEMANDS!$F$2:$F$25,0),FALSE)/HLOOKUP(2018,DEMANDS!$H$2:$CL$25,MATCH($E48,DEMANDS!$F$2:$F$25,0),FALSE)</f>
        <v>2.1104537710396212</v>
      </c>
      <c r="J48" s="9">
        <f>HLOOKUP(REG_TRA_DEMANDS!J$3,'BY-Demands'!$J$5:$AK$14,MATCH($E48,'BY-Demands'!$I$5:$I$14,0),FALSE)*HLOOKUP(REG_TRA_DEMANDS!$F48,DEMANDS!$H$2:$CL$25,MATCH($E48,DEMANDS!$F$2:$F$25,0),FALSE)/HLOOKUP(2018,DEMANDS!$H$2:$CL$25,MATCH($E48,DEMANDS!$F$2:$F$25,0),FALSE)</f>
        <v>1.0162681052847005</v>
      </c>
      <c r="K48" s="9">
        <f>HLOOKUP(REG_TRA_DEMANDS!K$3,'BY-Demands'!$J$5:$AK$14,MATCH($E48,'BY-Demands'!$I$5:$I$14,0),FALSE)*HLOOKUP(REG_TRA_DEMANDS!$F48,DEMANDS!$H$2:$CL$25,MATCH($E48,DEMANDS!$F$2:$F$25,0),FALSE)/HLOOKUP(2018,DEMANDS!$H$2:$CL$25,MATCH($E48,DEMANDS!$F$2:$F$25,0),FALSE)</f>
        <v>0.75507916904375461</v>
      </c>
      <c r="L48" s="9">
        <f>HLOOKUP(REG_TRA_DEMANDS!L$3,'BY-Demands'!$J$5:$AK$14,MATCH($E48,'BY-Demands'!$I$5:$I$14,0),FALSE)*HLOOKUP(REG_TRA_DEMANDS!$F48,DEMANDS!$H$2:$CL$25,MATCH($E48,DEMANDS!$F$2:$F$25,0),FALSE)/HLOOKUP(2018,DEMANDS!$H$2:$CL$25,MATCH($E48,DEMANDS!$F$2:$F$25,0),FALSE)</f>
        <v>0.38879952637275761</v>
      </c>
      <c r="M48" s="9">
        <f>HLOOKUP(REG_TRA_DEMANDS!M$3,'BY-Demands'!$J$5:$AK$14,MATCH($E48,'BY-Demands'!$I$5:$I$14,0),FALSE)*HLOOKUP(REG_TRA_DEMANDS!$F48,DEMANDS!$H$2:$CL$25,MATCH($E48,DEMANDS!$F$2:$F$25,0),FALSE)/HLOOKUP(2018,DEMANDS!$H$2:$CL$25,MATCH($E48,DEMANDS!$F$2:$F$25,0),FALSE)</f>
        <v>1.0564650628960977</v>
      </c>
      <c r="N48" s="9">
        <f>HLOOKUP(REG_TRA_DEMANDS!N$3,'BY-Demands'!$J$5:$AK$14,MATCH($E48,'BY-Demands'!$I$5:$I$14,0),FALSE)*HLOOKUP(REG_TRA_DEMANDS!$F48,DEMANDS!$H$2:$CL$25,MATCH($E48,DEMANDS!$F$2:$F$25,0),FALSE)/HLOOKUP(2018,DEMANDS!$H$2:$CL$25,MATCH($E48,DEMANDS!$F$2:$F$25,0),FALSE)</f>
        <v>1.7965335505823219</v>
      </c>
      <c r="O48" s="9">
        <f>HLOOKUP(REG_TRA_DEMANDS!O$3,'BY-Demands'!$J$5:$AK$14,MATCH($E48,'BY-Demands'!$I$5:$I$14,0),FALSE)*HLOOKUP(REG_TRA_DEMANDS!$F48,DEMANDS!$H$2:$CL$25,MATCH($E48,DEMANDS!$F$2:$F$25,0),FALSE)/HLOOKUP(2018,DEMANDS!$H$2:$CL$25,MATCH($E48,DEMANDS!$F$2:$F$25,0),FALSE)</f>
        <v>0.77433746035089901</v>
      </c>
      <c r="P48" s="9">
        <f>HLOOKUP(REG_TRA_DEMANDS!P$3,'BY-Demands'!$J$5:$AK$14,MATCH($E48,'BY-Demands'!$I$5:$I$14,0),FALSE)*HLOOKUP(REG_TRA_DEMANDS!$F48,DEMANDS!$H$2:$CL$25,MATCH($E48,DEMANDS!$F$2:$F$25,0),FALSE)/HLOOKUP(2018,DEMANDS!$H$2:$CL$25,MATCH($E48,DEMANDS!$F$2:$F$25,0),FALSE)</f>
        <v>0.85814369519141498</v>
      </c>
      <c r="Q48" s="9">
        <f>HLOOKUP(REG_TRA_DEMANDS!Q$3,'BY-Demands'!$J$5:$AK$14,MATCH($E48,'BY-Demands'!$I$5:$I$14,0),FALSE)*HLOOKUP(REG_TRA_DEMANDS!$F48,DEMANDS!$H$2:$CL$25,MATCH($E48,DEMANDS!$F$2:$F$25,0),FALSE)/HLOOKUP(2018,DEMANDS!$H$2:$CL$25,MATCH($E48,DEMANDS!$F$2:$F$25,0),FALSE)</f>
        <v>1.5252560668085289</v>
      </c>
      <c r="R48" s="9">
        <f>HLOOKUP(REG_TRA_DEMANDS!R$3,'BY-Demands'!$J$5:$AK$14,MATCH($E48,'BY-Demands'!$I$5:$I$14,0),FALSE)*HLOOKUP(REG_TRA_DEMANDS!$F48,DEMANDS!$H$2:$CL$25,MATCH($E48,DEMANDS!$F$2:$F$25,0),FALSE)/HLOOKUP(2018,DEMANDS!$H$2:$CL$25,MATCH($E48,DEMANDS!$F$2:$F$25,0),FALSE)</f>
        <v>1.3060832302256755</v>
      </c>
      <c r="S48" s="9">
        <f>HLOOKUP(REG_TRA_DEMANDS!S$3,'BY-Demands'!$J$5:$AK$14,MATCH($E48,'BY-Demands'!$I$5:$I$14,0),FALSE)*HLOOKUP(REG_TRA_DEMANDS!$F48,DEMANDS!$H$2:$CL$25,MATCH($E48,DEMANDS!$F$2:$F$25,0),FALSE)/HLOOKUP(2018,DEMANDS!$H$2:$CL$25,MATCH($E48,DEMANDS!$F$2:$F$25,0),FALSE)</f>
        <v>1.1710368194291527</v>
      </c>
      <c r="T48" s="9">
        <f>HLOOKUP(REG_TRA_DEMANDS!T$3,'BY-Demands'!$J$5:$AK$14,MATCH($E48,'BY-Demands'!$I$5:$I$14,0),FALSE)*HLOOKUP(REG_TRA_DEMANDS!$F48,DEMANDS!$H$2:$CL$25,MATCH($E48,DEMANDS!$F$2:$F$25,0),FALSE)/HLOOKUP(2018,DEMANDS!$H$2:$CL$25,MATCH($E48,DEMANDS!$F$2:$F$25,0),FALSE)</f>
        <v>4.7750259702915114</v>
      </c>
      <c r="U48" s="9">
        <f>HLOOKUP(REG_TRA_DEMANDS!U$3,'BY-Demands'!$J$5:$AK$14,MATCH($E48,'BY-Demands'!$I$5:$I$14,0),FALSE)*HLOOKUP(REG_TRA_DEMANDS!$F48,DEMANDS!$H$2:$CL$25,MATCH($E48,DEMANDS!$F$2:$F$25,0),FALSE)/HLOOKUP(2018,DEMANDS!$H$2:$CL$25,MATCH($E48,DEMANDS!$F$2:$F$25,0),FALSE)</f>
        <v>1.5880037170332539</v>
      </c>
      <c r="V48" s="9">
        <f>HLOOKUP(REG_TRA_DEMANDS!V$3,'BY-Demands'!$J$5:$AK$14,MATCH($E48,'BY-Demands'!$I$5:$I$14,0),FALSE)*HLOOKUP(REG_TRA_DEMANDS!$F48,DEMANDS!$H$2:$CL$25,MATCH($E48,DEMANDS!$F$2:$F$25,0),FALSE)/HLOOKUP(2018,DEMANDS!$H$2:$CL$25,MATCH($E48,DEMANDS!$F$2:$F$25,0),FALSE)</f>
        <v>1.759153682324456</v>
      </c>
      <c r="W48" s="9">
        <f>HLOOKUP(REG_TRA_DEMANDS!W$3,'BY-Demands'!$J$5:$AK$14,MATCH($E48,'BY-Demands'!$I$5:$I$14,0),FALSE)*HLOOKUP(REG_TRA_DEMANDS!$F48,DEMANDS!$H$2:$CL$25,MATCH($E48,DEMANDS!$F$2:$F$25,0),FALSE)/HLOOKUP(2018,DEMANDS!$H$2:$CL$25,MATCH($E48,DEMANDS!$F$2:$F$25,0),FALSE)</f>
        <v>1.7018590034762693</v>
      </c>
      <c r="X48" s="9">
        <f>HLOOKUP(REG_TRA_DEMANDS!X$3,'BY-Demands'!$J$5:$AK$14,MATCH($E48,'BY-Demands'!$I$5:$I$14,0),FALSE)*HLOOKUP(REG_TRA_DEMANDS!$F48,DEMANDS!$H$2:$CL$25,MATCH($E48,DEMANDS!$F$2:$F$25,0),FALSE)/HLOOKUP(2018,DEMANDS!$H$2:$CL$25,MATCH($E48,DEMANDS!$F$2:$F$25,0),FALSE)</f>
        <v>1.0717419599611555</v>
      </c>
      <c r="Y48" s="9">
        <f>HLOOKUP(REG_TRA_DEMANDS!Y$3,'BY-Demands'!$J$5:$AK$14,MATCH($E48,'BY-Demands'!$I$5:$I$14,0),FALSE)*HLOOKUP(REG_TRA_DEMANDS!$F48,DEMANDS!$H$2:$CL$25,MATCH($E48,DEMANDS!$F$2:$F$25,0),FALSE)/HLOOKUP(2018,DEMANDS!$H$2:$CL$25,MATCH($E48,DEMANDS!$F$2:$F$25,0),FALSE)</f>
        <v>2.4349809246063936</v>
      </c>
      <c r="Z48" s="9">
        <f>HLOOKUP(REG_TRA_DEMANDS!Z$3,'BY-Demands'!$J$5:$AK$14,MATCH($E48,'BY-Demands'!$I$5:$I$14,0),FALSE)*HLOOKUP(REG_TRA_DEMANDS!$F48,DEMANDS!$H$2:$CL$25,MATCH($E48,DEMANDS!$F$2:$F$25,0),FALSE)/HLOOKUP(2018,DEMANDS!$H$2:$CL$25,MATCH($E48,DEMANDS!$F$2:$F$25,0),FALSE)</f>
        <v>0.31413188068569153</v>
      </c>
      <c r="AA48" s="9">
        <f>HLOOKUP(REG_TRA_DEMANDS!AA$3,'BY-Demands'!$J$5:$AK$14,MATCH($E48,'BY-Demands'!$I$5:$I$14,0),FALSE)*HLOOKUP(REG_TRA_DEMANDS!$F48,DEMANDS!$H$2:$CL$25,MATCH($E48,DEMANDS!$F$2:$F$25,0),FALSE)/HLOOKUP(2018,DEMANDS!$H$2:$CL$25,MATCH($E48,DEMANDS!$F$2:$F$25,0),FALSE)</f>
        <v>1.35024152904013</v>
      </c>
      <c r="AB48" s="9">
        <f>HLOOKUP(REG_TRA_DEMANDS!AB$3,'BY-Demands'!$J$5:$AK$14,MATCH($E48,'BY-Demands'!$I$5:$I$14,0),FALSE)*HLOOKUP(REG_TRA_DEMANDS!$F48,DEMANDS!$H$2:$CL$25,MATCH($E48,DEMANDS!$F$2:$F$25,0),FALSE)/HLOOKUP(2018,DEMANDS!$H$2:$CL$25,MATCH($E48,DEMANDS!$F$2:$F$25,0),FALSE)</f>
        <v>0.70774612698699491</v>
      </c>
      <c r="AC48" s="9">
        <f>HLOOKUP(REG_TRA_DEMANDS!AC$3,'BY-Demands'!$J$5:$AK$14,MATCH($E48,'BY-Demands'!$I$5:$I$14,0),FALSE)*HLOOKUP(REG_TRA_DEMANDS!$F48,DEMANDS!$H$2:$CL$25,MATCH($E48,DEMANDS!$F$2:$F$25,0),FALSE)/HLOOKUP(2018,DEMANDS!$H$2:$CL$25,MATCH($E48,DEMANDS!$F$2:$F$25,0),FALSE)</f>
        <v>0.5899115571573943</v>
      </c>
      <c r="AD48" s="9">
        <f>HLOOKUP(REG_TRA_DEMANDS!AD$3,'BY-Demands'!$J$5:$AK$14,MATCH($E48,'BY-Demands'!$I$5:$I$14,0),FALSE)*HLOOKUP(REG_TRA_DEMANDS!$F48,DEMANDS!$H$2:$CL$25,MATCH($E48,DEMANDS!$F$2:$F$25,0),FALSE)/HLOOKUP(2018,DEMANDS!$H$2:$CL$25,MATCH($E48,DEMANDS!$F$2:$F$25,0),FALSE)</f>
        <v>0.63090797328263992</v>
      </c>
      <c r="AE48" s="9">
        <f>HLOOKUP(REG_TRA_DEMANDS!AE$3,'BY-Demands'!$J$5:$AK$14,MATCH($E48,'BY-Demands'!$I$5:$I$14,0),FALSE)*HLOOKUP(REG_TRA_DEMANDS!$F48,DEMANDS!$H$2:$CL$25,MATCH($E48,DEMANDS!$F$2:$F$25,0),FALSE)/HLOOKUP(2018,DEMANDS!$H$2:$CL$25,MATCH($E48,DEMANDS!$F$2:$F$25,0),FALSE)</f>
        <v>1.1621785306821919</v>
      </c>
      <c r="AF48" s="9">
        <f>HLOOKUP(REG_TRA_DEMANDS!AF$3,'BY-Demands'!$J$5:$AK$14,MATCH($E48,'BY-Demands'!$I$5:$I$14,0),FALSE)*HLOOKUP(REG_TRA_DEMANDS!$F48,DEMANDS!$H$2:$CL$25,MATCH($E48,DEMANDS!$F$2:$F$25,0),FALSE)/HLOOKUP(2018,DEMANDS!$H$2:$CL$25,MATCH($E48,DEMANDS!$F$2:$F$25,0),FALSE)</f>
        <v>0.67132804931519818</v>
      </c>
    </row>
    <row r="49" spans="4:32" x14ac:dyDescent="0.25">
      <c r="D49" s="11" t="s">
        <v>8</v>
      </c>
      <c r="E49" s="11" t="str">
        <f>DEMANDS!$F$20</f>
        <v>TRAF</v>
      </c>
      <c r="F49" s="11">
        <v>2020</v>
      </c>
      <c r="G49" s="12">
        <f>HLOOKUP(REG_TRA_DEMANDS!G$3,'BY-Demands'!$J$5:$AK$14,MATCH($E49,'BY-Demands'!$I$5:$I$14,0),FALSE)*HLOOKUP(REG_TRA_DEMANDS!$F49,DEMANDS!$H$2:$CL$25,MATCH($E49,DEMANDS!$F$2:$F$25,0),FALSE)/HLOOKUP(2018,DEMANDS!$H$2:$CL$25,MATCH($E49,DEMANDS!$F$2:$F$25,0),FALSE)</f>
        <v>0.18129579916441468</v>
      </c>
      <c r="H49" s="12">
        <f>HLOOKUP(REG_TRA_DEMANDS!H$3,'BY-Demands'!$J$5:$AK$14,MATCH($E49,'BY-Demands'!$I$5:$I$14,0),FALSE)*HLOOKUP(REG_TRA_DEMANDS!$F49,DEMANDS!$H$2:$CL$25,MATCH($E49,DEMANDS!$F$2:$F$25,0),FALSE)/HLOOKUP(2018,DEMANDS!$H$2:$CL$25,MATCH($E49,DEMANDS!$F$2:$F$25,0),FALSE)</f>
        <v>2.7077974559397995</v>
      </c>
      <c r="I49" s="12">
        <f>HLOOKUP(REG_TRA_DEMANDS!I$3,'BY-Demands'!$J$5:$AK$14,MATCH($E49,'BY-Demands'!$I$5:$I$14,0),FALSE)*HLOOKUP(REG_TRA_DEMANDS!$F49,DEMANDS!$H$2:$CL$25,MATCH($E49,DEMANDS!$F$2:$F$25,0),FALSE)/HLOOKUP(2018,DEMANDS!$H$2:$CL$25,MATCH($E49,DEMANDS!$F$2:$F$25,0),FALSE)</f>
        <v>0.49137676433257832</v>
      </c>
      <c r="J49" s="12">
        <f>HLOOKUP(REG_TRA_DEMANDS!J$3,'BY-Demands'!$J$5:$AK$14,MATCH($E49,'BY-Demands'!$I$5:$I$14,0),FALSE)*HLOOKUP(REG_TRA_DEMANDS!$F49,DEMANDS!$H$2:$CL$25,MATCH($E49,DEMANDS!$F$2:$F$25,0),FALSE)/HLOOKUP(2018,DEMANDS!$H$2:$CL$25,MATCH($E49,DEMANDS!$F$2:$F$25,0),FALSE)</f>
        <v>0.3159970621563124</v>
      </c>
      <c r="K49" s="12">
        <f>HLOOKUP(REG_TRA_DEMANDS!K$3,'BY-Demands'!$J$5:$AK$14,MATCH($E49,'BY-Demands'!$I$5:$I$14,0),FALSE)*HLOOKUP(REG_TRA_DEMANDS!$F49,DEMANDS!$H$2:$CL$25,MATCH($E49,DEMANDS!$F$2:$F$25,0),FALSE)/HLOOKUP(2018,DEMANDS!$H$2:$CL$25,MATCH($E49,DEMANDS!$F$2:$F$25,0),FALSE)</f>
        <v>0.22506949739662907</v>
      </c>
      <c r="L49" s="12">
        <f>HLOOKUP(REG_TRA_DEMANDS!L$3,'BY-Demands'!$J$5:$AK$14,MATCH($E49,'BY-Demands'!$I$5:$I$14,0),FALSE)*HLOOKUP(REG_TRA_DEMANDS!$F49,DEMANDS!$H$2:$CL$25,MATCH($E49,DEMANDS!$F$2:$F$25,0),FALSE)/HLOOKUP(2018,DEMANDS!$H$2:$CL$25,MATCH($E49,DEMANDS!$F$2:$F$25,0),FALSE)</f>
        <v>0.10861383008952448</v>
      </c>
      <c r="M49" s="12">
        <f>HLOOKUP(REG_TRA_DEMANDS!M$3,'BY-Demands'!$J$5:$AK$14,MATCH($E49,'BY-Demands'!$I$5:$I$14,0),FALSE)*HLOOKUP(REG_TRA_DEMANDS!$F49,DEMANDS!$H$2:$CL$25,MATCH($E49,DEMANDS!$F$2:$F$25,0),FALSE)/HLOOKUP(2018,DEMANDS!$H$2:$CL$25,MATCH($E49,DEMANDS!$F$2:$F$25,0),FALSE)</f>
        <v>0.2846268062337759</v>
      </c>
      <c r="N49" s="12">
        <f>HLOOKUP(REG_TRA_DEMANDS!N$3,'BY-Demands'!$J$5:$AK$14,MATCH($E49,'BY-Demands'!$I$5:$I$14,0),FALSE)*HLOOKUP(REG_TRA_DEMANDS!$F49,DEMANDS!$H$2:$CL$25,MATCH($E49,DEMANDS!$F$2:$F$25,0),FALSE)/HLOOKUP(2018,DEMANDS!$H$2:$CL$25,MATCH($E49,DEMANDS!$F$2:$F$25,0),FALSE)</f>
        <v>0.44040071364442734</v>
      </c>
      <c r="O49" s="12">
        <f>HLOOKUP(REG_TRA_DEMANDS!O$3,'BY-Demands'!$J$5:$AK$14,MATCH($E49,'BY-Demands'!$I$5:$I$14,0),FALSE)*HLOOKUP(REG_TRA_DEMANDS!$F49,DEMANDS!$H$2:$CL$25,MATCH($E49,DEMANDS!$F$2:$F$25,0),FALSE)/HLOOKUP(2018,DEMANDS!$H$2:$CL$25,MATCH($E49,DEMANDS!$F$2:$F$25,0),FALSE)</f>
        <v>0.20716959380543079</v>
      </c>
      <c r="P49" s="12">
        <f>HLOOKUP(REG_TRA_DEMANDS!P$3,'BY-Demands'!$J$5:$AK$14,MATCH($E49,'BY-Demands'!$I$5:$I$14,0),FALSE)*HLOOKUP(REG_TRA_DEMANDS!$F49,DEMANDS!$H$2:$CL$25,MATCH($E49,DEMANDS!$F$2:$F$25,0),FALSE)/HLOOKUP(2018,DEMANDS!$H$2:$CL$25,MATCH($E49,DEMANDS!$F$2:$F$25,0),FALSE)</f>
        <v>0.23589288031333783</v>
      </c>
      <c r="Q49" s="12">
        <f>HLOOKUP(REG_TRA_DEMANDS!Q$3,'BY-Demands'!$J$5:$AK$14,MATCH($E49,'BY-Demands'!$I$5:$I$14,0),FALSE)*HLOOKUP(REG_TRA_DEMANDS!$F49,DEMANDS!$H$2:$CL$25,MATCH($E49,DEMANDS!$F$2:$F$25,0),FALSE)/HLOOKUP(2018,DEMANDS!$H$2:$CL$25,MATCH($E49,DEMANDS!$F$2:$F$25,0),FALSE)</f>
        <v>0.4767787824508965</v>
      </c>
      <c r="R49" s="12">
        <f>HLOOKUP(REG_TRA_DEMANDS!R$3,'BY-Demands'!$J$5:$AK$14,MATCH($E49,'BY-Demands'!$I$5:$I$14,0),FALSE)*HLOOKUP(REG_TRA_DEMANDS!$F49,DEMANDS!$H$2:$CL$25,MATCH($E49,DEMANDS!$F$2:$F$25,0),FALSE)/HLOOKUP(2018,DEMANDS!$H$2:$CL$25,MATCH($E49,DEMANDS!$F$2:$F$25,0),FALSE)</f>
        <v>0.3145306855610121</v>
      </c>
      <c r="S49" s="12">
        <f>HLOOKUP(REG_TRA_DEMANDS!S$3,'BY-Demands'!$J$5:$AK$14,MATCH($E49,'BY-Demands'!$I$5:$I$14,0),FALSE)*HLOOKUP(REG_TRA_DEMANDS!$F49,DEMANDS!$H$2:$CL$25,MATCH($E49,DEMANDS!$F$2:$F$25,0),FALSE)/HLOOKUP(2018,DEMANDS!$H$2:$CL$25,MATCH($E49,DEMANDS!$F$2:$F$25,0),FALSE)</f>
        <v>0.3095147074773133</v>
      </c>
      <c r="T49" s="12">
        <f>HLOOKUP(REG_TRA_DEMANDS!T$3,'BY-Demands'!$J$5:$AK$14,MATCH($E49,'BY-Demands'!$I$5:$I$14,0),FALSE)*HLOOKUP(REG_TRA_DEMANDS!$F49,DEMANDS!$H$2:$CL$25,MATCH($E49,DEMANDS!$F$2:$F$25,0),FALSE)/HLOOKUP(2018,DEMANDS!$H$2:$CL$25,MATCH($E49,DEMANDS!$F$2:$F$25,0),FALSE)</f>
        <v>1.6560726389514095</v>
      </c>
      <c r="U49" s="12">
        <f>HLOOKUP(REG_TRA_DEMANDS!U$3,'BY-Demands'!$J$5:$AK$14,MATCH($E49,'BY-Demands'!$I$5:$I$14,0),FALSE)*HLOOKUP(REG_TRA_DEMANDS!$F49,DEMANDS!$H$2:$CL$25,MATCH($E49,DEMANDS!$F$2:$F$25,0),FALSE)/HLOOKUP(2018,DEMANDS!$H$2:$CL$25,MATCH($E49,DEMANDS!$F$2:$F$25,0),FALSE)</f>
        <v>0.45059484309555037</v>
      </c>
      <c r="V49" s="12">
        <f>HLOOKUP(REG_TRA_DEMANDS!V$3,'BY-Demands'!$J$5:$AK$14,MATCH($E49,'BY-Demands'!$I$5:$I$14,0),FALSE)*HLOOKUP(REG_TRA_DEMANDS!$F49,DEMANDS!$H$2:$CL$25,MATCH($E49,DEMANDS!$F$2:$F$25,0),FALSE)/HLOOKUP(2018,DEMANDS!$H$2:$CL$25,MATCH($E49,DEMANDS!$F$2:$F$25,0),FALSE)</f>
        <v>0.50770602668491038</v>
      </c>
      <c r="W49" s="12">
        <f>HLOOKUP(REG_TRA_DEMANDS!W$3,'BY-Demands'!$J$5:$AK$14,MATCH($E49,'BY-Demands'!$I$5:$I$14,0),FALSE)*HLOOKUP(REG_TRA_DEMANDS!$F49,DEMANDS!$H$2:$CL$25,MATCH($E49,DEMANDS!$F$2:$F$25,0),FALSE)/HLOOKUP(2018,DEMANDS!$H$2:$CL$25,MATCH($E49,DEMANDS!$F$2:$F$25,0),FALSE)</f>
        <v>0.4156307609359588</v>
      </c>
      <c r="X49" s="12">
        <f>HLOOKUP(REG_TRA_DEMANDS!X$3,'BY-Demands'!$J$5:$AK$14,MATCH($E49,'BY-Demands'!$I$5:$I$14,0),FALSE)*HLOOKUP(REG_TRA_DEMANDS!$F49,DEMANDS!$H$2:$CL$25,MATCH($E49,DEMANDS!$F$2:$F$25,0),FALSE)/HLOOKUP(2018,DEMANDS!$H$2:$CL$25,MATCH($E49,DEMANDS!$F$2:$F$25,0),FALSE)</f>
        <v>0.38606479585124626</v>
      </c>
      <c r="Y49" s="12">
        <f>HLOOKUP(REG_TRA_DEMANDS!Y$3,'BY-Demands'!$J$5:$AK$14,MATCH($E49,'BY-Demands'!$I$5:$I$14,0),FALSE)*HLOOKUP(REG_TRA_DEMANDS!$F49,DEMANDS!$H$2:$CL$25,MATCH($E49,DEMANDS!$F$2:$F$25,0),FALSE)/HLOOKUP(2018,DEMANDS!$H$2:$CL$25,MATCH($E49,DEMANDS!$F$2:$F$25,0),FALSE)</f>
        <v>0.61646845981728682</v>
      </c>
      <c r="Z49" s="12">
        <f>HLOOKUP(REG_TRA_DEMANDS!Z$3,'BY-Demands'!$J$5:$AK$14,MATCH($E49,'BY-Demands'!$I$5:$I$14,0),FALSE)*HLOOKUP(REG_TRA_DEMANDS!$F49,DEMANDS!$H$2:$CL$25,MATCH($E49,DEMANDS!$F$2:$F$25,0),FALSE)/HLOOKUP(2018,DEMANDS!$H$2:$CL$25,MATCH($E49,DEMANDS!$F$2:$F$25,0),FALSE)</f>
        <v>8.2214821176152891E-2</v>
      </c>
      <c r="AA49" s="12">
        <f>HLOOKUP(REG_TRA_DEMANDS!AA$3,'BY-Demands'!$J$5:$AK$14,MATCH($E49,'BY-Demands'!$I$5:$I$14,0),FALSE)*HLOOKUP(REG_TRA_DEMANDS!$F49,DEMANDS!$H$2:$CL$25,MATCH($E49,DEMANDS!$F$2:$F$25,0),FALSE)/HLOOKUP(2018,DEMANDS!$H$2:$CL$25,MATCH($E49,DEMANDS!$F$2:$F$25,0),FALSE)</f>
        <v>0.34720875299604825</v>
      </c>
      <c r="AB49" s="12">
        <f>HLOOKUP(REG_TRA_DEMANDS!AB$3,'BY-Demands'!$J$5:$AK$14,MATCH($E49,'BY-Demands'!$I$5:$I$14,0),FALSE)*HLOOKUP(REG_TRA_DEMANDS!$F49,DEMANDS!$H$2:$CL$25,MATCH($E49,DEMANDS!$F$2:$F$25,0),FALSE)/HLOOKUP(2018,DEMANDS!$H$2:$CL$25,MATCH($E49,DEMANDS!$F$2:$F$25,0),FALSE)</f>
        <v>0.15418758678454786</v>
      </c>
      <c r="AC49" s="12">
        <f>HLOOKUP(REG_TRA_DEMANDS!AC$3,'BY-Demands'!$J$5:$AK$14,MATCH($E49,'BY-Demands'!$I$5:$I$14,0),FALSE)*HLOOKUP(REG_TRA_DEMANDS!$F49,DEMANDS!$H$2:$CL$25,MATCH($E49,DEMANDS!$F$2:$F$25,0),FALSE)/HLOOKUP(2018,DEMANDS!$H$2:$CL$25,MATCH($E49,DEMANDS!$F$2:$F$25,0),FALSE)</f>
        <v>0.16814218904566186</v>
      </c>
      <c r="AD49" s="12">
        <f>HLOOKUP(REG_TRA_DEMANDS!AD$3,'BY-Demands'!$J$5:$AK$14,MATCH($E49,'BY-Demands'!$I$5:$I$14,0),FALSE)*HLOOKUP(REG_TRA_DEMANDS!$F49,DEMANDS!$H$2:$CL$25,MATCH($E49,DEMANDS!$F$2:$F$25,0),FALSE)/HLOOKUP(2018,DEMANDS!$H$2:$CL$25,MATCH($E49,DEMANDS!$F$2:$F$25,0),FALSE)</f>
        <v>0.19544364679548829</v>
      </c>
      <c r="AE49" s="12">
        <f>HLOOKUP(REG_TRA_DEMANDS!AE$3,'BY-Demands'!$J$5:$AK$14,MATCH($E49,'BY-Demands'!$I$5:$I$14,0),FALSE)*HLOOKUP(REG_TRA_DEMANDS!$F49,DEMANDS!$H$2:$CL$25,MATCH($E49,DEMANDS!$F$2:$F$25,0),FALSE)/HLOOKUP(2018,DEMANDS!$H$2:$CL$25,MATCH($E49,DEMANDS!$F$2:$F$25,0),FALSE)</f>
        <v>0.40843658134671468</v>
      </c>
      <c r="AF49" s="12">
        <f>HLOOKUP(REG_TRA_DEMANDS!AF$3,'BY-Demands'!$J$5:$AK$14,MATCH($E49,'BY-Demands'!$I$5:$I$14,0),FALSE)*HLOOKUP(REG_TRA_DEMANDS!$F49,DEMANDS!$H$2:$CL$25,MATCH($E49,DEMANDS!$F$2:$F$25,0),FALSE)/HLOOKUP(2018,DEMANDS!$H$2:$CL$25,MATCH($E49,DEMANDS!$F$2:$F$25,0),FALSE)</f>
        <v>0.15749716055172061</v>
      </c>
    </row>
    <row r="50" spans="4:32" x14ac:dyDescent="0.25">
      <c r="D50" s="32" t="s">
        <v>8</v>
      </c>
      <c r="E50" s="32" t="str">
        <f>DEMANDS!$F$20</f>
        <v>TRAF</v>
      </c>
      <c r="F50" s="32">
        <v>2021</v>
      </c>
      <c r="G50" s="33">
        <f>HLOOKUP(REG_TRA_DEMANDS!G$3,'BY-Demands'!$J$5:$AK$14,MATCH($E50,'BY-Demands'!$I$5:$I$14,0),FALSE)*HLOOKUP(REG_TRA_DEMANDS!$F50,DEMANDS!$H$2:$CL$25,MATCH($E50,DEMANDS!$F$2:$F$25,0),FALSE)/HLOOKUP(2018,DEMANDS!$H$2:$CL$25,MATCH($E50,DEMANDS!$F$2:$F$25,0),FALSE)</f>
        <v>0.19722798306850711</v>
      </c>
      <c r="H50" s="33">
        <f>HLOOKUP(REG_TRA_DEMANDS!H$3,'BY-Demands'!$J$5:$AK$14,MATCH($E50,'BY-Demands'!$I$5:$I$14,0),FALSE)*HLOOKUP(REG_TRA_DEMANDS!$F50,DEMANDS!$H$2:$CL$25,MATCH($E50,DEMANDS!$F$2:$F$25,0),FALSE)/HLOOKUP(2018,DEMANDS!$H$2:$CL$25,MATCH($E50,DEMANDS!$F$2:$F$25,0),FALSE)</f>
        <v>2.9457573383082951</v>
      </c>
      <c r="I50" s="33">
        <f>HLOOKUP(REG_TRA_DEMANDS!I$3,'BY-Demands'!$J$5:$AK$14,MATCH($E50,'BY-Demands'!$I$5:$I$14,0),FALSE)*HLOOKUP(REG_TRA_DEMANDS!$F50,DEMANDS!$H$2:$CL$25,MATCH($E50,DEMANDS!$F$2:$F$25,0),FALSE)/HLOOKUP(2018,DEMANDS!$H$2:$CL$25,MATCH($E50,DEMANDS!$F$2:$F$25,0),FALSE)</f>
        <v>0.53455870793870019</v>
      </c>
      <c r="J50" s="33">
        <f>HLOOKUP(REG_TRA_DEMANDS!J$3,'BY-Demands'!$J$5:$AK$14,MATCH($E50,'BY-Demands'!$I$5:$I$14,0),FALSE)*HLOOKUP(REG_TRA_DEMANDS!$F50,DEMANDS!$H$2:$CL$25,MATCH($E50,DEMANDS!$F$2:$F$25,0),FALSE)/HLOOKUP(2018,DEMANDS!$H$2:$CL$25,MATCH($E50,DEMANDS!$F$2:$F$25,0),FALSE)</f>
        <v>0.34376672549452114</v>
      </c>
      <c r="K50" s="33">
        <f>HLOOKUP(REG_TRA_DEMANDS!K$3,'BY-Demands'!$J$5:$AK$14,MATCH($E50,'BY-Demands'!$I$5:$I$14,0),FALSE)*HLOOKUP(REG_TRA_DEMANDS!$F50,DEMANDS!$H$2:$CL$25,MATCH($E50,DEMANDS!$F$2:$F$25,0),FALSE)/HLOOKUP(2018,DEMANDS!$H$2:$CL$25,MATCH($E50,DEMANDS!$F$2:$F$25,0),FALSE)</f>
        <v>0.2448484919472573</v>
      </c>
      <c r="L50" s="33">
        <f>HLOOKUP(REG_TRA_DEMANDS!L$3,'BY-Demands'!$J$5:$AK$14,MATCH($E50,'BY-Demands'!$I$5:$I$14,0),FALSE)*HLOOKUP(REG_TRA_DEMANDS!$F50,DEMANDS!$H$2:$CL$25,MATCH($E50,DEMANDS!$F$2:$F$25,0),FALSE)/HLOOKUP(2018,DEMANDS!$H$2:$CL$25,MATCH($E50,DEMANDS!$F$2:$F$25,0),FALSE)</f>
        <v>0.11815875900398227</v>
      </c>
      <c r="M50" s="33">
        <f>HLOOKUP(REG_TRA_DEMANDS!M$3,'BY-Demands'!$J$5:$AK$14,MATCH($E50,'BY-Demands'!$I$5:$I$14,0),FALSE)*HLOOKUP(REG_TRA_DEMANDS!$F50,DEMANDS!$H$2:$CL$25,MATCH($E50,DEMANDS!$F$2:$F$25,0),FALSE)/HLOOKUP(2018,DEMANDS!$H$2:$CL$25,MATCH($E50,DEMANDS!$F$2:$F$25,0),FALSE)</f>
        <v>0.30963966721484326</v>
      </c>
      <c r="N50" s="33">
        <f>HLOOKUP(REG_TRA_DEMANDS!N$3,'BY-Demands'!$J$5:$AK$14,MATCH($E50,'BY-Demands'!$I$5:$I$14,0),FALSE)*HLOOKUP(REG_TRA_DEMANDS!$F50,DEMANDS!$H$2:$CL$25,MATCH($E50,DEMANDS!$F$2:$F$25,0),FALSE)/HLOOKUP(2018,DEMANDS!$H$2:$CL$25,MATCH($E50,DEMANDS!$F$2:$F$25,0),FALSE)</f>
        <v>0.4791029074824289</v>
      </c>
      <c r="O50" s="33">
        <f>HLOOKUP(REG_TRA_DEMANDS!O$3,'BY-Demands'!$J$5:$AK$14,MATCH($E50,'BY-Demands'!$I$5:$I$14,0),FALSE)*HLOOKUP(REG_TRA_DEMANDS!$F50,DEMANDS!$H$2:$CL$25,MATCH($E50,DEMANDS!$F$2:$F$25,0),FALSE)/HLOOKUP(2018,DEMANDS!$H$2:$CL$25,MATCH($E50,DEMANDS!$F$2:$F$25,0),FALSE)</f>
        <v>0.22537555380592111</v>
      </c>
      <c r="P50" s="33">
        <f>HLOOKUP(REG_TRA_DEMANDS!P$3,'BY-Demands'!$J$5:$AK$14,MATCH($E50,'BY-Demands'!$I$5:$I$14,0),FALSE)*HLOOKUP(REG_TRA_DEMANDS!$F50,DEMANDS!$H$2:$CL$25,MATCH($E50,DEMANDS!$F$2:$F$25,0),FALSE)/HLOOKUP(2018,DEMANDS!$H$2:$CL$25,MATCH($E50,DEMANDS!$F$2:$F$25,0),FALSE)</f>
        <v>0.25662302832636391</v>
      </c>
      <c r="Q50" s="33">
        <f>HLOOKUP(REG_TRA_DEMANDS!Q$3,'BY-Demands'!$J$5:$AK$14,MATCH($E50,'BY-Demands'!$I$5:$I$14,0),FALSE)*HLOOKUP(REG_TRA_DEMANDS!$F50,DEMANDS!$H$2:$CL$25,MATCH($E50,DEMANDS!$F$2:$F$25,0),FALSE)/HLOOKUP(2018,DEMANDS!$H$2:$CL$25,MATCH($E50,DEMANDS!$F$2:$F$25,0),FALSE)</f>
        <v>0.51867786273067817</v>
      </c>
      <c r="R50" s="33">
        <f>HLOOKUP(REG_TRA_DEMANDS!R$3,'BY-Demands'!$J$5:$AK$14,MATCH($E50,'BY-Demands'!$I$5:$I$14,0),FALSE)*HLOOKUP(REG_TRA_DEMANDS!$F50,DEMANDS!$H$2:$CL$25,MATCH($E50,DEMANDS!$F$2:$F$25,0),FALSE)/HLOOKUP(2018,DEMANDS!$H$2:$CL$25,MATCH($E50,DEMANDS!$F$2:$F$25,0),FALSE)</f>
        <v>0.34217148445946743</v>
      </c>
      <c r="S50" s="33">
        <f>HLOOKUP(REG_TRA_DEMANDS!S$3,'BY-Demands'!$J$5:$AK$14,MATCH($E50,'BY-Demands'!$I$5:$I$14,0),FALSE)*HLOOKUP(REG_TRA_DEMANDS!$F50,DEMANDS!$H$2:$CL$25,MATCH($E50,DEMANDS!$F$2:$F$25,0),FALSE)/HLOOKUP(2018,DEMANDS!$H$2:$CL$25,MATCH($E50,DEMANDS!$F$2:$F$25,0),FALSE)</f>
        <v>0.33671470473746962</v>
      </c>
      <c r="T50" s="33">
        <f>HLOOKUP(REG_TRA_DEMANDS!T$3,'BY-Demands'!$J$5:$AK$14,MATCH($E50,'BY-Demands'!$I$5:$I$14,0),FALSE)*HLOOKUP(REG_TRA_DEMANDS!$F50,DEMANDS!$H$2:$CL$25,MATCH($E50,DEMANDS!$F$2:$F$25,0),FALSE)/HLOOKUP(2018,DEMANDS!$H$2:$CL$25,MATCH($E50,DEMANDS!$F$2:$F$25,0),FALSE)</f>
        <v>1.8016074718814408</v>
      </c>
      <c r="U50" s="33">
        <f>HLOOKUP(REG_TRA_DEMANDS!U$3,'BY-Demands'!$J$5:$AK$14,MATCH($E50,'BY-Demands'!$I$5:$I$14,0),FALSE)*HLOOKUP(REG_TRA_DEMANDS!$F50,DEMANDS!$H$2:$CL$25,MATCH($E50,DEMANDS!$F$2:$F$25,0),FALSE)/HLOOKUP(2018,DEMANDS!$H$2:$CL$25,MATCH($E50,DEMANDS!$F$2:$F$25,0),FALSE)</f>
        <v>0.49019289191698767</v>
      </c>
      <c r="V50" s="33">
        <f>HLOOKUP(REG_TRA_DEMANDS!V$3,'BY-Demands'!$J$5:$AK$14,MATCH($E50,'BY-Demands'!$I$5:$I$14,0),FALSE)*HLOOKUP(REG_TRA_DEMANDS!$F50,DEMANDS!$H$2:$CL$25,MATCH($E50,DEMANDS!$F$2:$F$25,0),FALSE)/HLOOKUP(2018,DEMANDS!$H$2:$CL$25,MATCH($E50,DEMANDS!$F$2:$F$25,0),FALSE)</f>
        <v>0.55232297767683258</v>
      </c>
      <c r="W50" s="33">
        <f>HLOOKUP(REG_TRA_DEMANDS!W$3,'BY-Demands'!$J$5:$AK$14,MATCH($E50,'BY-Demands'!$I$5:$I$14,0),FALSE)*HLOOKUP(REG_TRA_DEMANDS!$F50,DEMANDS!$H$2:$CL$25,MATCH($E50,DEMANDS!$F$2:$F$25,0),FALSE)/HLOOKUP(2018,DEMANDS!$H$2:$CL$25,MATCH($E50,DEMANDS!$F$2:$F$25,0),FALSE)</f>
        <v>0.45215618375297767</v>
      </c>
      <c r="X50" s="33">
        <f>HLOOKUP(REG_TRA_DEMANDS!X$3,'BY-Demands'!$J$5:$AK$14,MATCH($E50,'BY-Demands'!$I$5:$I$14,0),FALSE)*HLOOKUP(REG_TRA_DEMANDS!$F50,DEMANDS!$H$2:$CL$25,MATCH($E50,DEMANDS!$F$2:$F$25,0),FALSE)/HLOOKUP(2018,DEMANDS!$H$2:$CL$25,MATCH($E50,DEMANDS!$F$2:$F$25,0),FALSE)</f>
        <v>0.41999197648503384</v>
      </c>
      <c r="Y50" s="33">
        <f>HLOOKUP(REG_TRA_DEMANDS!Y$3,'BY-Demands'!$J$5:$AK$14,MATCH($E50,'BY-Demands'!$I$5:$I$14,0),FALSE)*HLOOKUP(REG_TRA_DEMANDS!$F50,DEMANDS!$H$2:$CL$25,MATCH($E50,DEMANDS!$F$2:$F$25,0),FALSE)/HLOOKUP(2018,DEMANDS!$H$2:$CL$25,MATCH($E50,DEMANDS!$F$2:$F$25,0),FALSE)</f>
        <v>0.67064339888454283</v>
      </c>
      <c r="Z50" s="33">
        <f>HLOOKUP(REG_TRA_DEMANDS!Z$3,'BY-Demands'!$J$5:$AK$14,MATCH($E50,'BY-Demands'!$I$5:$I$14,0),FALSE)*HLOOKUP(REG_TRA_DEMANDS!$F50,DEMANDS!$H$2:$CL$25,MATCH($E50,DEMANDS!$F$2:$F$25,0),FALSE)/HLOOKUP(2018,DEMANDS!$H$2:$CL$25,MATCH($E50,DEMANDS!$F$2:$F$25,0),FALSE)</f>
        <v>8.9439818427372419E-2</v>
      </c>
      <c r="AA50" s="33">
        <f>HLOOKUP(REG_TRA_DEMANDS!AA$3,'BY-Demands'!$J$5:$AK$14,MATCH($E50,'BY-Demands'!$I$5:$I$14,0),FALSE)*HLOOKUP(REG_TRA_DEMANDS!$F50,DEMANDS!$H$2:$CL$25,MATCH($E50,DEMANDS!$F$2:$F$25,0),FALSE)/HLOOKUP(2018,DEMANDS!$H$2:$CL$25,MATCH($E50,DEMANDS!$F$2:$F$25,0),FALSE)</f>
        <v>0.37772128407144806</v>
      </c>
      <c r="AB50" s="33">
        <f>HLOOKUP(REG_TRA_DEMANDS!AB$3,'BY-Demands'!$J$5:$AK$14,MATCH($E50,'BY-Demands'!$I$5:$I$14,0),FALSE)*HLOOKUP(REG_TRA_DEMANDS!$F50,DEMANDS!$H$2:$CL$25,MATCH($E50,DEMANDS!$F$2:$F$25,0),FALSE)/HLOOKUP(2018,DEMANDS!$H$2:$CL$25,MATCH($E50,DEMANDS!$F$2:$F$25,0),FALSE)</f>
        <v>0.16773751458045794</v>
      </c>
      <c r="AC50" s="33">
        <f>HLOOKUP(REG_TRA_DEMANDS!AC$3,'BY-Demands'!$J$5:$AK$14,MATCH($E50,'BY-Demands'!$I$5:$I$14,0),FALSE)*HLOOKUP(REG_TRA_DEMANDS!$F50,DEMANDS!$H$2:$CL$25,MATCH($E50,DEMANDS!$F$2:$F$25,0),FALSE)/HLOOKUP(2018,DEMANDS!$H$2:$CL$25,MATCH($E50,DEMANDS!$F$2:$F$25,0),FALSE)</f>
        <v>0.18291844028953505</v>
      </c>
      <c r="AD50" s="33">
        <f>HLOOKUP(REG_TRA_DEMANDS!AD$3,'BY-Demands'!$J$5:$AK$14,MATCH($E50,'BY-Demands'!$I$5:$I$14,0),FALSE)*HLOOKUP(REG_TRA_DEMANDS!$F50,DEMANDS!$H$2:$CL$25,MATCH($E50,DEMANDS!$F$2:$F$25,0),FALSE)/HLOOKUP(2018,DEMANDS!$H$2:$CL$25,MATCH($E50,DEMANDS!$F$2:$F$25,0),FALSE)</f>
        <v>0.21261913645373628</v>
      </c>
      <c r="AE50" s="33">
        <f>HLOOKUP(REG_TRA_DEMANDS!AE$3,'BY-Demands'!$J$5:$AK$14,MATCH($E50,'BY-Demands'!$I$5:$I$14,0),FALSE)*HLOOKUP(REG_TRA_DEMANDS!$F50,DEMANDS!$H$2:$CL$25,MATCH($E50,DEMANDS!$F$2:$F$25,0),FALSE)/HLOOKUP(2018,DEMANDS!$H$2:$CL$25,MATCH($E50,DEMANDS!$F$2:$F$25,0),FALSE)</f>
        <v>0.44432978326957501</v>
      </c>
      <c r="AF50" s="33">
        <f>HLOOKUP(REG_TRA_DEMANDS!AF$3,'BY-Demands'!$J$5:$AK$14,MATCH($E50,'BY-Demands'!$I$5:$I$14,0),FALSE)*HLOOKUP(REG_TRA_DEMANDS!$F50,DEMANDS!$H$2:$CL$25,MATCH($E50,DEMANDS!$F$2:$F$25,0),FALSE)/HLOOKUP(2018,DEMANDS!$H$2:$CL$25,MATCH($E50,DEMANDS!$F$2:$F$25,0),FALSE)</f>
        <v>0.1713379320304175</v>
      </c>
    </row>
    <row r="51" spans="4:32" x14ac:dyDescent="0.25">
      <c r="D51" s="32" t="s">
        <v>8</v>
      </c>
      <c r="E51" s="32" t="str">
        <f>DEMANDS!$F$20</f>
        <v>TRAF</v>
      </c>
      <c r="F51" s="32">
        <v>2022</v>
      </c>
      <c r="G51" s="33">
        <f>HLOOKUP(REG_TRA_DEMANDS!G$3,'BY-Demands'!$J$5:$AK$14,MATCH($E51,'BY-Demands'!$I$5:$I$14,0),FALSE)*HLOOKUP(REG_TRA_DEMANDS!$F51,DEMANDS!$H$2:$CL$25,MATCH($E51,DEMANDS!$F$2:$F$25,0),FALSE)/HLOOKUP(2018,DEMANDS!$H$2:$CL$25,MATCH($E51,DEMANDS!$F$2:$F$25,0),FALSE)</f>
        <v>0.20334205054363083</v>
      </c>
      <c r="H51" s="33">
        <f>HLOOKUP(REG_TRA_DEMANDS!H$3,'BY-Demands'!$J$5:$AK$14,MATCH($E51,'BY-Demands'!$I$5:$I$14,0),FALSE)*HLOOKUP(REG_TRA_DEMANDS!$F51,DEMANDS!$H$2:$CL$25,MATCH($E51,DEMANDS!$F$2:$F$25,0),FALSE)/HLOOKUP(2018,DEMANDS!$H$2:$CL$25,MATCH($E51,DEMANDS!$F$2:$F$25,0),FALSE)</f>
        <v>3.0370758157958524</v>
      </c>
      <c r="I51" s="33">
        <f>HLOOKUP(REG_TRA_DEMANDS!I$3,'BY-Demands'!$J$5:$AK$14,MATCH($E51,'BY-Demands'!$I$5:$I$14,0),FALSE)*HLOOKUP(REG_TRA_DEMANDS!$F51,DEMANDS!$H$2:$CL$25,MATCH($E51,DEMANDS!$F$2:$F$25,0),FALSE)/HLOOKUP(2018,DEMANDS!$H$2:$CL$25,MATCH($E51,DEMANDS!$F$2:$F$25,0),FALSE)</f>
        <v>0.55113002788479981</v>
      </c>
      <c r="J51" s="33">
        <f>HLOOKUP(REG_TRA_DEMANDS!J$3,'BY-Demands'!$J$5:$AK$14,MATCH($E51,'BY-Demands'!$I$5:$I$14,0),FALSE)*HLOOKUP(REG_TRA_DEMANDS!$F51,DEMANDS!$H$2:$CL$25,MATCH($E51,DEMANDS!$F$2:$F$25,0),FALSE)/HLOOKUP(2018,DEMANDS!$H$2:$CL$25,MATCH($E51,DEMANDS!$F$2:$F$25,0),FALSE)</f>
        <v>0.35442349398485129</v>
      </c>
      <c r="K51" s="33">
        <f>HLOOKUP(REG_TRA_DEMANDS!K$3,'BY-Demands'!$J$5:$AK$14,MATCH($E51,'BY-Demands'!$I$5:$I$14,0),FALSE)*HLOOKUP(REG_TRA_DEMANDS!$F51,DEMANDS!$H$2:$CL$25,MATCH($E51,DEMANDS!$F$2:$F$25,0),FALSE)/HLOOKUP(2018,DEMANDS!$H$2:$CL$25,MATCH($E51,DEMANDS!$F$2:$F$25,0),FALSE)</f>
        <v>0.2524387951976223</v>
      </c>
      <c r="L51" s="33">
        <f>HLOOKUP(REG_TRA_DEMANDS!L$3,'BY-Demands'!$J$5:$AK$14,MATCH($E51,'BY-Demands'!$I$5:$I$14,0),FALSE)*HLOOKUP(REG_TRA_DEMANDS!$F51,DEMANDS!$H$2:$CL$25,MATCH($E51,DEMANDS!$F$2:$F$25,0),FALSE)/HLOOKUP(2018,DEMANDS!$H$2:$CL$25,MATCH($E51,DEMANDS!$F$2:$F$25,0),FALSE)</f>
        <v>0.12182168053310573</v>
      </c>
      <c r="M51" s="33">
        <f>HLOOKUP(REG_TRA_DEMANDS!M$3,'BY-Demands'!$J$5:$AK$14,MATCH($E51,'BY-Demands'!$I$5:$I$14,0),FALSE)*HLOOKUP(REG_TRA_DEMANDS!$F51,DEMANDS!$H$2:$CL$25,MATCH($E51,DEMANDS!$F$2:$F$25,0),FALSE)/HLOOKUP(2018,DEMANDS!$H$2:$CL$25,MATCH($E51,DEMANDS!$F$2:$F$25,0),FALSE)</f>
        <v>0.31923849689850337</v>
      </c>
      <c r="N51" s="33">
        <f>HLOOKUP(REG_TRA_DEMANDS!N$3,'BY-Demands'!$J$5:$AK$14,MATCH($E51,'BY-Demands'!$I$5:$I$14,0),FALSE)*HLOOKUP(REG_TRA_DEMANDS!$F51,DEMANDS!$H$2:$CL$25,MATCH($E51,DEMANDS!$F$2:$F$25,0),FALSE)/HLOOKUP(2018,DEMANDS!$H$2:$CL$25,MATCH($E51,DEMANDS!$F$2:$F$25,0),FALSE)</f>
        <v>0.49395509761438422</v>
      </c>
      <c r="O51" s="33">
        <f>HLOOKUP(REG_TRA_DEMANDS!O$3,'BY-Demands'!$J$5:$AK$14,MATCH($E51,'BY-Demands'!$I$5:$I$14,0),FALSE)*HLOOKUP(REG_TRA_DEMANDS!$F51,DEMANDS!$H$2:$CL$25,MATCH($E51,DEMANDS!$F$2:$F$25,0),FALSE)/HLOOKUP(2018,DEMANDS!$H$2:$CL$25,MATCH($E51,DEMANDS!$F$2:$F$25,0),FALSE)</f>
        <v>0.23236219597390464</v>
      </c>
      <c r="P51" s="33">
        <f>HLOOKUP(REG_TRA_DEMANDS!P$3,'BY-Demands'!$J$5:$AK$14,MATCH($E51,'BY-Demands'!$I$5:$I$14,0),FALSE)*HLOOKUP(REG_TRA_DEMANDS!$F51,DEMANDS!$H$2:$CL$25,MATCH($E51,DEMANDS!$F$2:$F$25,0),FALSE)/HLOOKUP(2018,DEMANDS!$H$2:$CL$25,MATCH($E51,DEMANDS!$F$2:$F$25,0),FALSE)</f>
        <v>0.26457834220448123</v>
      </c>
      <c r="Q51" s="33">
        <f>HLOOKUP(REG_TRA_DEMANDS!Q$3,'BY-Demands'!$J$5:$AK$14,MATCH($E51,'BY-Demands'!$I$5:$I$14,0),FALSE)*HLOOKUP(REG_TRA_DEMANDS!$F51,DEMANDS!$H$2:$CL$25,MATCH($E51,DEMANDS!$F$2:$F$25,0),FALSE)/HLOOKUP(2018,DEMANDS!$H$2:$CL$25,MATCH($E51,DEMANDS!$F$2:$F$25,0),FALSE)</f>
        <v>0.53475687647532921</v>
      </c>
      <c r="R51" s="33">
        <f>HLOOKUP(REG_TRA_DEMANDS!R$3,'BY-Demands'!$J$5:$AK$14,MATCH($E51,'BY-Demands'!$I$5:$I$14,0),FALSE)*HLOOKUP(REG_TRA_DEMANDS!$F51,DEMANDS!$H$2:$CL$25,MATCH($E51,DEMANDS!$F$2:$F$25,0),FALSE)/HLOOKUP(2018,DEMANDS!$H$2:$CL$25,MATCH($E51,DEMANDS!$F$2:$F$25,0),FALSE)</f>
        <v>0.35277880047771093</v>
      </c>
      <c r="S51" s="33">
        <f>HLOOKUP(REG_TRA_DEMANDS!S$3,'BY-Demands'!$J$5:$AK$14,MATCH($E51,'BY-Demands'!$I$5:$I$14,0),FALSE)*HLOOKUP(REG_TRA_DEMANDS!$F51,DEMANDS!$H$2:$CL$25,MATCH($E51,DEMANDS!$F$2:$F$25,0),FALSE)/HLOOKUP(2018,DEMANDS!$H$2:$CL$25,MATCH($E51,DEMANDS!$F$2:$F$25,0),FALSE)</f>
        <v>0.3471528605843312</v>
      </c>
      <c r="T51" s="33">
        <f>HLOOKUP(REG_TRA_DEMANDS!T$3,'BY-Demands'!$J$5:$AK$14,MATCH($E51,'BY-Demands'!$I$5:$I$14,0),FALSE)*HLOOKUP(REG_TRA_DEMANDS!$F51,DEMANDS!$H$2:$CL$25,MATCH($E51,DEMANDS!$F$2:$F$25,0),FALSE)/HLOOKUP(2018,DEMANDS!$H$2:$CL$25,MATCH($E51,DEMANDS!$F$2:$F$25,0),FALSE)</f>
        <v>1.8574573035097655</v>
      </c>
      <c r="U51" s="33">
        <f>HLOOKUP(REG_TRA_DEMANDS!U$3,'BY-Demands'!$J$5:$AK$14,MATCH($E51,'BY-Demands'!$I$5:$I$14,0),FALSE)*HLOOKUP(REG_TRA_DEMANDS!$F51,DEMANDS!$H$2:$CL$25,MATCH($E51,DEMANDS!$F$2:$F$25,0),FALSE)/HLOOKUP(2018,DEMANDS!$H$2:$CL$25,MATCH($E51,DEMANDS!$F$2:$F$25,0),FALSE)</f>
        <v>0.50538887156641432</v>
      </c>
      <c r="V51" s="33">
        <f>HLOOKUP(REG_TRA_DEMANDS!V$3,'BY-Demands'!$J$5:$AK$14,MATCH($E51,'BY-Demands'!$I$5:$I$14,0),FALSE)*HLOOKUP(REG_TRA_DEMANDS!$F51,DEMANDS!$H$2:$CL$25,MATCH($E51,DEMANDS!$F$2:$F$25,0),FALSE)/HLOOKUP(2018,DEMANDS!$H$2:$CL$25,MATCH($E51,DEMANDS!$F$2:$F$25,0),FALSE)</f>
        <v>0.5694449899848143</v>
      </c>
      <c r="W51" s="33">
        <f>HLOOKUP(REG_TRA_DEMANDS!W$3,'BY-Demands'!$J$5:$AK$14,MATCH($E51,'BY-Demands'!$I$5:$I$14,0),FALSE)*HLOOKUP(REG_TRA_DEMANDS!$F51,DEMANDS!$H$2:$CL$25,MATCH($E51,DEMANDS!$F$2:$F$25,0),FALSE)/HLOOKUP(2018,DEMANDS!$H$2:$CL$25,MATCH($E51,DEMANDS!$F$2:$F$25,0),FALSE)</f>
        <v>0.46617302544931999</v>
      </c>
      <c r="X51" s="33">
        <f>HLOOKUP(REG_TRA_DEMANDS!X$3,'BY-Demands'!$J$5:$AK$14,MATCH($E51,'BY-Demands'!$I$5:$I$14,0),FALSE)*HLOOKUP(REG_TRA_DEMANDS!$F51,DEMANDS!$H$2:$CL$25,MATCH($E51,DEMANDS!$F$2:$F$25,0),FALSE)/HLOOKUP(2018,DEMANDS!$H$2:$CL$25,MATCH($E51,DEMANDS!$F$2:$F$25,0),FALSE)</f>
        <v>0.43301172775606989</v>
      </c>
      <c r="Y51" s="33">
        <f>HLOOKUP(REG_TRA_DEMANDS!Y$3,'BY-Demands'!$J$5:$AK$14,MATCH($E51,'BY-Demands'!$I$5:$I$14,0),FALSE)*HLOOKUP(REG_TRA_DEMANDS!$F51,DEMANDS!$H$2:$CL$25,MATCH($E51,DEMANDS!$F$2:$F$25,0),FALSE)/HLOOKUP(2018,DEMANDS!$H$2:$CL$25,MATCH($E51,DEMANDS!$F$2:$F$25,0),FALSE)</f>
        <v>0.69143334424996372</v>
      </c>
      <c r="Z51" s="33">
        <f>HLOOKUP(REG_TRA_DEMANDS!Z$3,'BY-Demands'!$J$5:$AK$14,MATCH($E51,'BY-Demands'!$I$5:$I$14,0),FALSE)*HLOOKUP(REG_TRA_DEMANDS!$F51,DEMANDS!$H$2:$CL$25,MATCH($E51,DEMANDS!$F$2:$F$25,0),FALSE)/HLOOKUP(2018,DEMANDS!$H$2:$CL$25,MATCH($E51,DEMANDS!$F$2:$F$25,0),FALSE)</f>
        <v>9.2212452798620961E-2</v>
      </c>
      <c r="AA51" s="33">
        <f>HLOOKUP(REG_TRA_DEMANDS!AA$3,'BY-Demands'!$J$5:$AK$14,MATCH($E51,'BY-Demands'!$I$5:$I$14,0),FALSE)*HLOOKUP(REG_TRA_DEMANDS!$F51,DEMANDS!$H$2:$CL$25,MATCH($E51,DEMANDS!$F$2:$F$25,0),FALSE)/HLOOKUP(2018,DEMANDS!$H$2:$CL$25,MATCH($E51,DEMANDS!$F$2:$F$25,0),FALSE)</f>
        <v>0.38943064387766302</v>
      </c>
      <c r="AB51" s="33">
        <f>HLOOKUP(REG_TRA_DEMANDS!AB$3,'BY-Demands'!$J$5:$AK$14,MATCH($E51,'BY-Demands'!$I$5:$I$14,0),FALSE)*HLOOKUP(REG_TRA_DEMANDS!$F51,DEMANDS!$H$2:$CL$25,MATCH($E51,DEMANDS!$F$2:$F$25,0),FALSE)/HLOOKUP(2018,DEMANDS!$H$2:$CL$25,MATCH($E51,DEMANDS!$F$2:$F$25,0),FALSE)</f>
        <v>0.17293737753245211</v>
      </c>
      <c r="AC51" s="33">
        <f>HLOOKUP(REG_TRA_DEMANDS!AC$3,'BY-Demands'!$J$5:$AK$14,MATCH($E51,'BY-Demands'!$I$5:$I$14,0),FALSE)*HLOOKUP(REG_TRA_DEMANDS!$F51,DEMANDS!$H$2:$CL$25,MATCH($E51,DEMANDS!$F$2:$F$25,0),FALSE)/HLOOKUP(2018,DEMANDS!$H$2:$CL$25,MATCH($E51,DEMANDS!$F$2:$F$25,0),FALSE)</f>
        <v>0.18858891193851063</v>
      </c>
      <c r="AD51" s="33">
        <f>HLOOKUP(REG_TRA_DEMANDS!AD$3,'BY-Demands'!$J$5:$AK$14,MATCH($E51,'BY-Demands'!$I$5:$I$14,0),FALSE)*HLOOKUP(REG_TRA_DEMANDS!$F51,DEMANDS!$H$2:$CL$25,MATCH($E51,DEMANDS!$F$2:$F$25,0),FALSE)/HLOOKUP(2018,DEMANDS!$H$2:$CL$25,MATCH($E51,DEMANDS!$F$2:$F$25,0),FALSE)</f>
        <v>0.21921032968380211</v>
      </c>
      <c r="AE51" s="33">
        <f>HLOOKUP(REG_TRA_DEMANDS!AE$3,'BY-Demands'!$J$5:$AK$14,MATCH($E51,'BY-Demands'!$I$5:$I$14,0),FALSE)*HLOOKUP(REG_TRA_DEMANDS!$F51,DEMANDS!$H$2:$CL$25,MATCH($E51,DEMANDS!$F$2:$F$25,0),FALSE)/HLOOKUP(2018,DEMANDS!$H$2:$CL$25,MATCH($E51,DEMANDS!$F$2:$F$25,0),FALSE)</f>
        <v>0.45810400655093186</v>
      </c>
      <c r="AF51" s="33">
        <f>HLOOKUP(REG_TRA_DEMANDS!AF$3,'BY-Demands'!$J$5:$AK$14,MATCH($E51,'BY-Demands'!$I$5:$I$14,0),FALSE)*HLOOKUP(REG_TRA_DEMANDS!$F51,DEMANDS!$H$2:$CL$25,MATCH($E51,DEMANDS!$F$2:$F$25,0),FALSE)/HLOOKUP(2018,DEMANDS!$H$2:$CL$25,MATCH($E51,DEMANDS!$F$2:$F$25,0),FALSE)</f>
        <v>0.17664940792336045</v>
      </c>
    </row>
    <row r="52" spans="4:32" x14ac:dyDescent="0.25">
      <c r="D52" s="32" t="s">
        <v>8</v>
      </c>
      <c r="E52" s="32" t="str">
        <f>DEMANDS!$F$20</f>
        <v>TRAF</v>
      </c>
      <c r="F52" s="32">
        <v>2023</v>
      </c>
      <c r="G52" s="33">
        <f>HLOOKUP(REG_TRA_DEMANDS!G$3,'BY-Demands'!$J$5:$AK$14,MATCH($E52,'BY-Demands'!$I$5:$I$14,0),FALSE)*HLOOKUP(REG_TRA_DEMANDS!$F52,DEMANDS!$H$2:$CL$25,MATCH($E52,DEMANDS!$F$2:$F$25,0),FALSE)/HLOOKUP(2018,DEMANDS!$H$2:$CL$25,MATCH($E52,DEMANDS!$F$2:$F$25,0),FALSE)</f>
        <v>0.20964565411048339</v>
      </c>
      <c r="H52" s="33">
        <f>HLOOKUP(REG_TRA_DEMANDS!H$3,'BY-Demands'!$J$5:$AK$14,MATCH($E52,'BY-Demands'!$I$5:$I$14,0),FALSE)*HLOOKUP(REG_TRA_DEMANDS!$F52,DEMANDS!$H$2:$CL$25,MATCH($E52,DEMANDS!$F$2:$F$25,0),FALSE)/HLOOKUP(2018,DEMANDS!$H$2:$CL$25,MATCH($E52,DEMANDS!$F$2:$F$25,0),FALSE)</f>
        <v>3.1312251660855233</v>
      </c>
      <c r="I52" s="33">
        <f>HLOOKUP(REG_TRA_DEMANDS!I$3,'BY-Demands'!$J$5:$AK$14,MATCH($E52,'BY-Demands'!$I$5:$I$14,0),FALSE)*HLOOKUP(REG_TRA_DEMANDS!$F52,DEMANDS!$H$2:$CL$25,MATCH($E52,DEMANDS!$F$2:$F$25,0),FALSE)/HLOOKUP(2018,DEMANDS!$H$2:$CL$25,MATCH($E52,DEMANDS!$F$2:$F$25,0),FALSE)</f>
        <v>0.56821505874922862</v>
      </c>
      <c r="J52" s="33">
        <f>HLOOKUP(REG_TRA_DEMANDS!J$3,'BY-Demands'!$J$5:$AK$14,MATCH($E52,'BY-Demands'!$I$5:$I$14,0),FALSE)*HLOOKUP(REG_TRA_DEMANDS!$F52,DEMANDS!$H$2:$CL$25,MATCH($E52,DEMANDS!$F$2:$F$25,0),FALSE)/HLOOKUP(2018,DEMANDS!$H$2:$CL$25,MATCH($E52,DEMANDS!$F$2:$F$25,0),FALSE)</f>
        <v>0.36541062229838167</v>
      </c>
      <c r="K52" s="33">
        <f>HLOOKUP(REG_TRA_DEMANDS!K$3,'BY-Demands'!$J$5:$AK$14,MATCH($E52,'BY-Demands'!$I$5:$I$14,0),FALSE)*HLOOKUP(REG_TRA_DEMANDS!$F52,DEMANDS!$H$2:$CL$25,MATCH($E52,DEMANDS!$F$2:$F$25,0),FALSE)/HLOOKUP(2018,DEMANDS!$H$2:$CL$25,MATCH($E52,DEMANDS!$F$2:$F$25,0),FALSE)</f>
        <v>0.26026439784874855</v>
      </c>
      <c r="L52" s="33">
        <f>HLOOKUP(REG_TRA_DEMANDS!L$3,'BY-Demands'!$J$5:$AK$14,MATCH($E52,'BY-Demands'!$I$5:$I$14,0),FALSE)*HLOOKUP(REG_TRA_DEMANDS!$F52,DEMANDS!$H$2:$CL$25,MATCH($E52,DEMANDS!$F$2:$F$25,0),FALSE)/HLOOKUP(2018,DEMANDS!$H$2:$CL$25,MATCH($E52,DEMANDS!$F$2:$F$25,0),FALSE)</f>
        <v>0.12559815262963198</v>
      </c>
      <c r="M52" s="33">
        <f>HLOOKUP(REG_TRA_DEMANDS!M$3,'BY-Demands'!$J$5:$AK$14,MATCH($E52,'BY-Demands'!$I$5:$I$14,0),FALSE)*HLOOKUP(REG_TRA_DEMANDS!$F52,DEMANDS!$H$2:$CL$25,MATCH($E52,DEMANDS!$F$2:$F$25,0),FALSE)/HLOOKUP(2018,DEMANDS!$H$2:$CL$25,MATCH($E52,DEMANDS!$F$2:$F$25,0),FALSE)</f>
        <v>0.32913489030235693</v>
      </c>
      <c r="N52" s="33">
        <f>HLOOKUP(REG_TRA_DEMANDS!N$3,'BY-Demands'!$J$5:$AK$14,MATCH($E52,'BY-Demands'!$I$5:$I$14,0),FALSE)*HLOOKUP(REG_TRA_DEMANDS!$F52,DEMANDS!$H$2:$CL$25,MATCH($E52,DEMANDS!$F$2:$F$25,0),FALSE)/HLOOKUP(2018,DEMANDS!$H$2:$CL$25,MATCH($E52,DEMANDS!$F$2:$F$25,0),FALSE)</f>
        <v>0.50926770564043011</v>
      </c>
      <c r="O52" s="33">
        <f>HLOOKUP(REG_TRA_DEMANDS!O$3,'BY-Demands'!$J$5:$AK$14,MATCH($E52,'BY-Demands'!$I$5:$I$14,0),FALSE)*HLOOKUP(REG_TRA_DEMANDS!$F52,DEMANDS!$H$2:$CL$25,MATCH($E52,DEMANDS!$F$2:$F$25,0),FALSE)/HLOOKUP(2018,DEMANDS!$H$2:$CL$25,MATCH($E52,DEMANDS!$F$2:$F$25,0),FALSE)</f>
        <v>0.23956542404909567</v>
      </c>
      <c r="P52" s="33">
        <f>HLOOKUP(REG_TRA_DEMANDS!P$3,'BY-Demands'!$J$5:$AK$14,MATCH($E52,'BY-Demands'!$I$5:$I$14,0),FALSE)*HLOOKUP(REG_TRA_DEMANDS!$F52,DEMANDS!$H$2:$CL$25,MATCH($E52,DEMANDS!$F$2:$F$25,0),FALSE)/HLOOKUP(2018,DEMANDS!$H$2:$CL$25,MATCH($E52,DEMANDS!$F$2:$F$25,0),FALSE)</f>
        <v>0.27278027081282008</v>
      </c>
      <c r="Q52" s="33">
        <f>HLOOKUP(REG_TRA_DEMANDS!Q$3,'BY-Demands'!$J$5:$AK$14,MATCH($E52,'BY-Demands'!$I$5:$I$14,0),FALSE)*HLOOKUP(REG_TRA_DEMANDS!$F52,DEMANDS!$H$2:$CL$25,MATCH($E52,DEMANDS!$F$2:$F$25,0),FALSE)/HLOOKUP(2018,DEMANDS!$H$2:$CL$25,MATCH($E52,DEMANDS!$F$2:$F$25,0),FALSE)</f>
        <v>0.55133433964606426</v>
      </c>
      <c r="R52" s="33">
        <f>HLOOKUP(REG_TRA_DEMANDS!R$3,'BY-Demands'!$J$5:$AK$14,MATCH($E52,'BY-Demands'!$I$5:$I$14,0),FALSE)*HLOOKUP(REG_TRA_DEMANDS!$F52,DEMANDS!$H$2:$CL$25,MATCH($E52,DEMANDS!$F$2:$F$25,0),FALSE)/HLOOKUP(2018,DEMANDS!$H$2:$CL$25,MATCH($E52,DEMANDS!$F$2:$F$25,0),FALSE)</f>
        <v>0.36371494329251991</v>
      </c>
      <c r="S52" s="33">
        <f>HLOOKUP(REG_TRA_DEMANDS!S$3,'BY-Demands'!$J$5:$AK$14,MATCH($E52,'BY-Demands'!$I$5:$I$14,0),FALSE)*HLOOKUP(REG_TRA_DEMANDS!$F52,DEMANDS!$H$2:$CL$25,MATCH($E52,DEMANDS!$F$2:$F$25,0),FALSE)/HLOOKUP(2018,DEMANDS!$H$2:$CL$25,MATCH($E52,DEMANDS!$F$2:$F$25,0),FALSE)</f>
        <v>0.3579145992624454</v>
      </c>
      <c r="T52" s="33">
        <f>HLOOKUP(REG_TRA_DEMANDS!T$3,'BY-Demands'!$J$5:$AK$14,MATCH($E52,'BY-Demands'!$I$5:$I$14,0),FALSE)*HLOOKUP(REG_TRA_DEMANDS!$F52,DEMANDS!$H$2:$CL$25,MATCH($E52,DEMANDS!$F$2:$F$25,0),FALSE)/HLOOKUP(2018,DEMANDS!$H$2:$CL$25,MATCH($E52,DEMANDS!$F$2:$F$25,0),FALSE)</f>
        <v>1.915038479918568</v>
      </c>
      <c r="U52" s="33">
        <f>HLOOKUP(REG_TRA_DEMANDS!U$3,'BY-Demands'!$J$5:$AK$14,MATCH($E52,'BY-Demands'!$I$5:$I$14,0),FALSE)*HLOOKUP(REG_TRA_DEMANDS!$F52,DEMANDS!$H$2:$CL$25,MATCH($E52,DEMANDS!$F$2:$F$25,0),FALSE)/HLOOKUP(2018,DEMANDS!$H$2:$CL$25,MATCH($E52,DEMANDS!$F$2:$F$25,0),FALSE)</f>
        <v>0.52105592658497313</v>
      </c>
      <c r="V52" s="33">
        <f>HLOOKUP(REG_TRA_DEMANDS!V$3,'BY-Demands'!$J$5:$AK$14,MATCH($E52,'BY-Demands'!$I$5:$I$14,0),FALSE)*HLOOKUP(REG_TRA_DEMANDS!$F52,DEMANDS!$H$2:$CL$25,MATCH($E52,DEMANDS!$F$2:$F$25,0),FALSE)/HLOOKUP(2018,DEMANDS!$H$2:$CL$25,MATCH($E52,DEMANDS!$F$2:$F$25,0),FALSE)</f>
        <v>0.58709778467434348</v>
      </c>
      <c r="W52" s="33">
        <f>HLOOKUP(REG_TRA_DEMANDS!W$3,'BY-Demands'!$J$5:$AK$14,MATCH($E52,'BY-Demands'!$I$5:$I$14,0),FALSE)*HLOOKUP(REG_TRA_DEMANDS!$F52,DEMANDS!$H$2:$CL$25,MATCH($E52,DEMANDS!$F$2:$F$25,0),FALSE)/HLOOKUP(2018,DEMANDS!$H$2:$CL$25,MATCH($E52,DEMANDS!$F$2:$F$25,0),FALSE)</f>
        <v>0.48062438923824879</v>
      </c>
      <c r="X52" s="33">
        <f>HLOOKUP(REG_TRA_DEMANDS!X$3,'BY-Demands'!$J$5:$AK$14,MATCH($E52,'BY-Demands'!$I$5:$I$14,0),FALSE)*HLOOKUP(REG_TRA_DEMANDS!$F52,DEMANDS!$H$2:$CL$25,MATCH($E52,DEMANDS!$F$2:$F$25,0),FALSE)/HLOOKUP(2018,DEMANDS!$H$2:$CL$25,MATCH($E52,DEMANDS!$F$2:$F$25,0),FALSE)</f>
        <v>0.44643509131650805</v>
      </c>
      <c r="Y52" s="33">
        <f>HLOOKUP(REG_TRA_DEMANDS!Y$3,'BY-Demands'!$J$5:$AK$14,MATCH($E52,'BY-Demands'!$I$5:$I$14,0),FALSE)*HLOOKUP(REG_TRA_DEMANDS!$F52,DEMANDS!$H$2:$CL$25,MATCH($E52,DEMANDS!$F$2:$F$25,0),FALSE)/HLOOKUP(2018,DEMANDS!$H$2:$CL$25,MATCH($E52,DEMANDS!$F$2:$F$25,0),FALSE)</f>
        <v>0.71286777792171241</v>
      </c>
      <c r="Z52" s="33">
        <f>HLOOKUP(REG_TRA_DEMANDS!Z$3,'BY-Demands'!$J$5:$AK$14,MATCH($E52,'BY-Demands'!$I$5:$I$14,0),FALSE)*HLOOKUP(REG_TRA_DEMANDS!$F52,DEMANDS!$H$2:$CL$25,MATCH($E52,DEMANDS!$F$2:$F$25,0),FALSE)/HLOOKUP(2018,DEMANDS!$H$2:$CL$25,MATCH($E52,DEMANDS!$F$2:$F$25,0),FALSE)</f>
        <v>9.5071038835378208E-2</v>
      </c>
      <c r="AA52" s="33">
        <f>HLOOKUP(REG_TRA_DEMANDS!AA$3,'BY-Demands'!$J$5:$AK$14,MATCH($E52,'BY-Demands'!$I$5:$I$14,0),FALSE)*HLOOKUP(REG_TRA_DEMANDS!$F52,DEMANDS!$H$2:$CL$25,MATCH($E52,DEMANDS!$F$2:$F$25,0),FALSE)/HLOOKUP(2018,DEMANDS!$H$2:$CL$25,MATCH($E52,DEMANDS!$F$2:$F$25,0),FALSE)</f>
        <v>0.40150299383787053</v>
      </c>
      <c r="AB52" s="33">
        <f>HLOOKUP(REG_TRA_DEMANDS!AB$3,'BY-Demands'!$J$5:$AK$14,MATCH($E52,'BY-Demands'!$I$5:$I$14,0),FALSE)*HLOOKUP(REG_TRA_DEMANDS!$F52,DEMANDS!$H$2:$CL$25,MATCH($E52,DEMANDS!$F$2:$F$25,0),FALSE)/HLOOKUP(2018,DEMANDS!$H$2:$CL$25,MATCH($E52,DEMANDS!$F$2:$F$25,0),FALSE)</f>
        <v>0.17829843623595812</v>
      </c>
      <c r="AC52" s="33">
        <f>HLOOKUP(REG_TRA_DEMANDS!AC$3,'BY-Demands'!$J$5:$AK$14,MATCH($E52,'BY-Demands'!$I$5:$I$14,0),FALSE)*HLOOKUP(REG_TRA_DEMANDS!$F52,DEMANDS!$H$2:$CL$25,MATCH($E52,DEMANDS!$F$2:$F$25,0),FALSE)/HLOOKUP(2018,DEMANDS!$H$2:$CL$25,MATCH($E52,DEMANDS!$F$2:$F$25,0),FALSE)</f>
        <v>0.19443516820860443</v>
      </c>
      <c r="AD52" s="33">
        <f>HLOOKUP(REG_TRA_DEMANDS!AD$3,'BY-Demands'!$J$5:$AK$14,MATCH($E52,'BY-Demands'!$I$5:$I$14,0),FALSE)*HLOOKUP(REG_TRA_DEMANDS!$F52,DEMANDS!$H$2:$CL$25,MATCH($E52,DEMANDS!$F$2:$F$25,0),FALSE)/HLOOKUP(2018,DEMANDS!$H$2:$CL$25,MATCH($E52,DEMANDS!$F$2:$F$25,0),FALSE)</f>
        <v>0.22600584990399991</v>
      </c>
      <c r="AE52" s="33">
        <f>HLOOKUP(REG_TRA_DEMANDS!AE$3,'BY-Demands'!$J$5:$AK$14,MATCH($E52,'BY-Demands'!$I$5:$I$14,0),FALSE)*HLOOKUP(REG_TRA_DEMANDS!$F52,DEMANDS!$H$2:$CL$25,MATCH($E52,DEMANDS!$F$2:$F$25,0),FALSE)/HLOOKUP(2018,DEMANDS!$H$2:$CL$25,MATCH($E52,DEMANDS!$F$2:$F$25,0),FALSE)</f>
        <v>0.47230523075401065</v>
      </c>
      <c r="AF52" s="33">
        <f>HLOOKUP(REG_TRA_DEMANDS!AF$3,'BY-Demands'!$J$5:$AK$14,MATCH($E52,'BY-Demands'!$I$5:$I$14,0),FALSE)*HLOOKUP(REG_TRA_DEMANDS!$F52,DEMANDS!$H$2:$CL$25,MATCH($E52,DEMANDS!$F$2:$F$25,0),FALSE)/HLOOKUP(2018,DEMANDS!$H$2:$CL$25,MATCH($E52,DEMANDS!$F$2:$F$25,0),FALSE)</f>
        <v>0.18212553956898461</v>
      </c>
    </row>
    <row r="53" spans="4:32" x14ac:dyDescent="0.25">
      <c r="D53" s="32" t="s">
        <v>8</v>
      </c>
      <c r="E53" s="32" t="str">
        <f>DEMANDS!$F$20</f>
        <v>TRAF</v>
      </c>
      <c r="F53" s="32">
        <v>2024</v>
      </c>
      <c r="G53" s="33">
        <f>HLOOKUP(REG_TRA_DEMANDS!G$3,'BY-Demands'!$J$5:$AK$14,MATCH($E53,'BY-Demands'!$I$5:$I$14,0),FALSE)*HLOOKUP(REG_TRA_DEMANDS!$F53,DEMANDS!$H$2:$CL$25,MATCH($E53,DEMANDS!$F$2:$F$25,0),FALSE)/HLOOKUP(2018,DEMANDS!$H$2:$CL$25,MATCH($E53,DEMANDS!$F$2:$F$25,0),FALSE)</f>
        <v>0.21614466938790836</v>
      </c>
      <c r="H53" s="33">
        <f>HLOOKUP(REG_TRA_DEMANDS!H$3,'BY-Demands'!$J$5:$AK$14,MATCH($E53,'BY-Demands'!$I$5:$I$14,0),FALSE)*HLOOKUP(REG_TRA_DEMANDS!$F53,DEMANDS!$H$2:$CL$25,MATCH($E53,DEMANDS!$F$2:$F$25,0),FALSE)/HLOOKUP(2018,DEMANDS!$H$2:$CL$25,MATCH($E53,DEMANDS!$F$2:$F$25,0),FALSE)</f>
        <v>3.2282931462341744</v>
      </c>
      <c r="I53" s="33">
        <f>HLOOKUP(REG_TRA_DEMANDS!I$3,'BY-Demands'!$J$5:$AK$14,MATCH($E53,'BY-Demands'!$I$5:$I$14,0),FALSE)*HLOOKUP(REG_TRA_DEMANDS!$F53,DEMANDS!$H$2:$CL$25,MATCH($E53,DEMANDS!$F$2:$F$25,0),FALSE)/HLOOKUP(2018,DEMANDS!$H$2:$CL$25,MATCH($E53,DEMANDS!$F$2:$F$25,0),FALSE)</f>
        <v>0.58582972557045465</v>
      </c>
      <c r="J53" s="33">
        <f>HLOOKUP(REG_TRA_DEMANDS!J$3,'BY-Demands'!$J$5:$AK$14,MATCH($E53,'BY-Demands'!$I$5:$I$14,0),FALSE)*HLOOKUP(REG_TRA_DEMANDS!$F53,DEMANDS!$H$2:$CL$25,MATCH($E53,DEMANDS!$F$2:$F$25,0),FALSE)/HLOOKUP(2018,DEMANDS!$H$2:$CL$25,MATCH($E53,DEMANDS!$F$2:$F$25,0),FALSE)</f>
        <v>0.37673835158963148</v>
      </c>
      <c r="K53" s="33">
        <f>HLOOKUP(REG_TRA_DEMANDS!K$3,'BY-Demands'!$J$5:$AK$14,MATCH($E53,'BY-Demands'!$I$5:$I$14,0),FALSE)*HLOOKUP(REG_TRA_DEMANDS!$F53,DEMANDS!$H$2:$CL$25,MATCH($E53,DEMANDS!$F$2:$F$25,0),FALSE)/HLOOKUP(2018,DEMANDS!$H$2:$CL$25,MATCH($E53,DEMANDS!$F$2:$F$25,0),FALSE)</f>
        <v>0.26833259418205974</v>
      </c>
      <c r="L53" s="33">
        <f>HLOOKUP(REG_TRA_DEMANDS!L$3,'BY-Demands'!$J$5:$AK$14,MATCH($E53,'BY-Demands'!$I$5:$I$14,0),FALSE)*HLOOKUP(REG_TRA_DEMANDS!$F53,DEMANDS!$H$2:$CL$25,MATCH($E53,DEMANDS!$F$2:$F$25,0),FALSE)/HLOOKUP(2018,DEMANDS!$H$2:$CL$25,MATCH($E53,DEMANDS!$F$2:$F$25,0),FALSE)</f>
        <v>0.12949169536115057</v>
      </c>
      <c r="M53" s="33">
        <f>HLOOKUP(REG_TRA_DEMANDS!M$3,'BY-Demands'!$J$5:$AK$14,MATCH($E53,'BY-Demands'!$I$5:$I$14,0),FALSE)*HLOOKUP(REG_TRA_DEMANDS!$F53,DEMANDS!$H$2:$CL$25,MATCH($E53,DEMANDS!$F$2:$F$25,0),FALSE)/HLOOKUP(2018,DEMANDS!$H$2:$CL$25,MATCH($E53,DEMANDS!$F$2:$F$25,0),FALSE)</f>
        <v>0.33933807190172993</v>
      </c>
      <c r="N53" s="33">
        <f>HLOOKUP(REG_TRA_DEMANDS!N$3,'BY-Demands'!$J$5:$AK$14,MATCH($E53,'BY-Demands'!$I$5:$I$14,0),FALSE)*HLOOKUP(REG_TRA_DEMANDS!$F53,DEMANDS!$H$2:$CL$25,MATCH($E53,DEMANDS!$F$2:$F$25,0),FALSE)/HLOOKUP(2018,DEMANDS!$H$2:$CL$25,MATCH($E53,DEMANDS!$F$2:$F$25,0),FALSE)</f>
        <v>0.52505500451528331</v>
      </c>
      <c r="O53" s="33">
        <f>HLOOKUP(REG_TRA_DEMANDS!O$3,'BY-Demands'!$J$5:$AK$14,MATCH($E53,'BY-Demands'!$I$5:$I$14,0),FALSE)*HLOOKUP(REG_TRA_DEMANDS!$F53,DEMANDS!$H$2:$CL$25,MATCH($E53,DEMANDS!$F$2:$F$25,0),FALSE)/HLOOKUP(2018,DEMANDS!$H$2:$CL$25,MATCH($E53,DEMANDS!$F$2:$F$25,0),FALSE)</f>
        <v>0.24699195219461761</v>
      </c>
      <c r="P53" s="33">
        <f>HLOOKUP(REG_TRA_DEMANDS!P$3,'BY-Demands'!$J$5:$AK$14,MATCH($E53,'BY-Demands'!$I$5:$I$14,0),FALSE)*HLOOKUP(REG_TRA_DEMANDS!$F53,DEMANDS!$H$2:$CL$25,MATCH($E53,DEMANDS!$F$2:$F$25,0),FALSE)/HLOOKUP(2018,DEMANDS!$H$2:$CL$25,MATCH($E53,DEMANDS!$F$2:$F$25,0),FALSE)</f>
        <v>0.28123645920801749</v>
      </c>
      <c r="Q53" s="33">
        <f>HLOOKUP(REG_TRA_DEMANDS!Q$3,'BY-Demands'!$J$5:$AK$14,MATCH($E53,'BY-Demands'!$I$5:$I$14,0),FALSE)*HLOOKUP(REG_TRA_DEMANDS!$F53,DEMANDS!$H$2:$CL$25,MATCH($E53,DEMANDS!$F$2:$F$25,0),FALSE)/HLOOKUP(2018,DEMANDS!$H$2:$CL$25,MATCH($E53,DEMANDS!$F$2:$F$25,0),FALSE)</f>
        <v>0.56842570417509219</v>
      </c>
      <c r="R53" s="33">
        <f>HLOOKUP(REG_TRA_DEMANDS!R$3,'BY-Demands'!$J$5:$AK$14,MATCH($E53,'BY-Demands'!$I$5:$I$14,0),FALSE)*HLOOKUP(REG_TRA_DEMANDS!$F53,DEMANDS!$H$2:$CL$25,MATCH($E53,DEMANDS!$F$2:$F$25,0),FALSE)/HLOOKUP(2018,DEMANDS!$H$2:$CL$25,MATCH($E53,DEMANDS!$F$2:$F$25,0),FALSE)</f>
        <v>0.37499010653458803</v>
      </c>
      <c r="S53" s="33">
        <f>HLOOKUP(REG_TRA_DEMANDS!S$3,'BY-Demands'!$J$5:$AK$14,MATCH($E53,'BY-Demands'!$I$5:$I$14,0),FALSE)*HLOOKUP(REG_TRA_DEMANDS!$F53,DEMANDS!$H$2:$CL$25,MATCH($E53,DEMANDS!$F$2:$F$25,0),FALSE)/HLOOKUP(2018,DEMANDS!$H$2:$CL$25,MATCH($E53,DEMANDS!$F$2:$F$25,0),FALSE)</f>
        <v>0.36900995183958119</v>
      </c>
      <c r="T53" s="33">
        <f>HLOOKUP(REG_TRA_DEMANDS!T$3,'BY-Demands'!$J$5:$AK$14,MATCH($E53,'BY-Demands'!$I$5:$I$14,0),FALSE)*HLOOKUP(REG_TRA_DEMANDS!$F53,DEMANDS!$H$2:$CL$25,MATCH($E53,DEMANDS!$F$2:$F$25,0),FALSE)/HLOOKUP(2018,DEMANDS!$H$2:$CL$25,MATCH($E53,DEMANDS!$F$2:$F$25,0),FALSE)</f>
        <v>1.9744046727960436</v>
      </c>
      <c r="U53" s="33">
        <f>HLOOKUP(REG_TRA_DEMANDS!U$3,'BY-Demands'!$J$5:$AK$14,MATCH($E53,'BY-Demands'!$I$5:$I$14,0),FALSE)*HLOOKUP(REG_TRA_DEMANDS!$F53,DEMANDS!$H$2:$CL$25,MATCH($E53,DEMANDS!$F$2:$F$25,0),FALSE)/HLOOKUP(2018,DEMANDS!$H$2:$CL$25,MATCH($E53,DEMANDS!$F$2:$F$25,0),FALSE)</f>
        <v>0.53720866030910719</v>
      </c>
      <c r="V53" s="33">
        <f>HLOOKUP(REG_TRA_DEMANDS!V$3,'BY-Demands'!$J$5:$AK$14,MATCH($E53,'BY-Demands'!$I$5:$I$14,0),FALSE)*HLOOKUP(REG_TRA_DEMANDS!$F53,DEMANDS!$H$2:$CL$25,MATCH($E53,DEMANDS!$F$2:$F$25,0),FALSE)/HLOOKUP(2018,DEMANDS!$H$2:$CL$25,MATCH($E53,DEMANDS!$F$2:$F$25,0),FALSE)</f>
        <v>0.60529781599924815</v>
      </c>
      <c r="W53" s="33">
        <f>HLOOKUP(REG_TRA_DEMANDS!W$3,'BY-Demands'!$J$5:$AK$14,MATCH($E53,'BY-Demands'!$I$5:$I$14,0),FALSE)*HLOOKUP(REG_TRA_DEMANDS!$F53,DEMANDS!$H$2:$CL$25,MATCH($E53,DEMANDS!$F$2:$F$25,0),FALSE)/HLOOKUP(2018,DEMANDS!$H$2:$CL$25,MATCH($E53,DEMANDS!$F$2:$F$25,0),FALSE)</f>
        <v>0.4955237453046345</v>
      </c>
      <c r="X53" s="33">
        <f>HLOOKUP(REG_TRA_DEMANDS!X$3,'BY-Demands'!$J$5:$AK$14,MATCH($E53,'BY-Demands'!$I$5:$I$14,0),FALSE)*HLOOKUP(REG_TRA_DEMANDS!$F53,DEMANDS!$H$2:$CL$25,MATCH($E53,DEMANDS!$F$2:$F$25,0),FALSE)/HLOOKUP(2018,DEMANDS!$H$2:$CL$25,MATCH($E53,DEMANDS!$F$2:$F$25,0),FALSE)</f>
        <v>0.46027457914731978</v>
      </c>
      <c r="Y53" s="33">
        <f>HLOOKUP(REG_TRA_DEMANDS!Y$3,'BY-Demands'!$J$5:$AK$14,MATCH($E53,'BY-Demands'!$I$5:$I$14,0),FALSE)*HLOOKUP(REG_TRA_DEMANDS!$F53,DEMANDS!$H$2:$CL$25,MATCH($E53,DEMANDS!$F$2:$F$25,0),FALSE)/HLOOKUP(2018,DEMANDS!$H$2:$CL$25,MATCH($E53,DEMANDS!$F$2:$F$25,0),FALSE)</f>
        <v>0.73496667903728541</v>
      </c>
      <c r="Z53" s="33">
        <f>HLOOKUP(REG_TRA_DEMANDS!Z$3,'BY-Demands'!$J$5:$AK$14,MATCH($E53,'BY-Demands'!$I$5:$I$14,0),FALSE)*HLOOKUP(REG_TRA_DEMANDS!$F53,DEMANDS!$H$2:$CL$25,MATCH($E53,DEMANDS!$F$2:$F$25,0),FALSE)/HLOOKUP(2018,DEMANDS!$H$2:$CL$25,MATCH($E53,DEMANDS!$F$2:$F$25,0),FALSE)</f>
        <v>9.8018241039274923E-2</v>
      </c>
      <c r="AA53" s="33">
        <f>HLOOKUP(REG_TRA_DEMANDS!AA$3,'BY-Demands'!$J$5:$AK$14,MATCH($E53,'BY-Demands'!$I$5:$I$14,0),FALSE)*HLOOKUP(REG_TRA_DEMANDS!$F53,DEMANDS!$H$2:$CL$25,MATCH($E53,DEMANDS!$F$2:$F$25,0),FALSE)/HLOOKUP(2018,DEMANDS!$H$2:$CL$25,MATCH($E53,DEMANDS!$F$2:$F$25,0),FALSE)</f>
        <v>0.41394958664684445</v>
      </c>
      <c r="AB53" s="33">
        <f>HLOOKUP(REG_TRA_DEMANDS!AB$3,'BY-Demands'!$J$5:$AK$14,MATCH($E53,'BY-Demands'!$I$5:$I$14,0),FALSE)*HLOOKUP(REG_TRA_DEMANDS!$F53,DEMANDS!$H$2:$CL$25,MATCH($E53,DEMANDS!$F$2:$F$25,0),FALSE)/HLOOKUP(2018,DEMANDS!$H$2:$CL$25,MATCH($E53,DEMANDS!$F$2:$F$25,0),FALSE)</f>
        <v>0.18382568775927283</v>
      </c>
      <c r="AC53" s="33">
        <f>HLOOKUP(REG_TRA_DEMANDS!AC$3,'BY-Demands'!$J$5:$AK$14,MATCH($E53,'BY-Demands'!$I$5:$I$14,0),FALSE)*HLOOKUP(REG_TRA_DEMANDS!$F53,DEMANDS!$H$2:$CL$25,MATCH($E53,DEMANDS!$F$2:$F$25,0),FALSE)/HLOOKUP(2018,DEMANDS!$H$2:$CL$25,MATCH($E53,DEMANDS!$F$2:$F$25,0),FALSE)</f>
        <v>0.20046265842307118</v>
      </c>
      <c r="AD53" s="33">
        <f>HLOOKUP(REG_TRA_DEMANDS!AD$3,'BY-Demands'!$J$5:$AK$14,MATCH($E53,'BY-Demands'!$I$5:$I$14,0),FALSE)*HLOOKUP(REG_TRA_DEMANDS!$F53,DEMANDS!$H$2:$CL$25,MATCH($E53,DEMANDS!$F$2:$F$25,0),FALSE)/HLOOKUP(2018,DEMANDS!$H$2:$CL$25,MATCH($E53,DEMANDS!$F$2:$F$25,0),FALSE)</f>
        <v>0.23301203125102393</v>
      </c>
      <c r="AE53" s="33">
        <f>HLOOKUP(REG_TRA_DEMANDS!AE$3,'BY-Demands'!$J$5:$AK$14,MATCH($E53,'BY-Demands'!$I$5:$I$14,0),FALSE)*HLOOKUP(REG_TRA_DEMANDS!$F53,DEMANDS!$H$2:$CL$25,MATCH($E53,DEMANDS!$F$2:$F$25,0),FALSE)/HLOOKUP(2018,DEMANDS!$H$2:$CL$25,MATCH($E53,DEMANDS!$F$2:$F$25,0),FALSE)</f>
        <v>0.4869466929073849</v>
      </c>
      <c r="AF53" s="33">
        <f>HLOOKUP(REG_TRA_DEMANDS!AF$3,'BY-Demands'!$J$5:$AK$14,MATCH($E53,'BY-Demands'!$I$5:$I$14,0),FALSE)*HLOOKUP(REG_TRA_DEMANDS!$F53,DEMANDS!$H$2:$CL$25,MATCH($E53,DEMANDS!$F$2:$F$25,0),FALSE)/HLOOKUP(2018,DEMANDS!$H$2:$CL$25,MATCH($E53,DEMANDS!$F$2:$F$25,0),FALSE)</f>
        <v>0.18777143129562313</v>
      </c>
    </row>
    <row r="54" spans="4:32" x14ac:dyDescent="0.25">
      <c r="D54" s="1" t="s">
        <v>8</v>
      </c>
      <c r="E54" s="1" t="str">
        <f>DEMANDS!$F$20</f>
        <v>TRAF</v>
      </c>
      <c r="F54" s="1">
        <v>2025</v>
      </c>
      <c r="G54" s="10">
        <f>HLOOKUP(REG_TRA_DEMANDS!G$3,'BY-Demands'!$J$5:$AK$14,MATCH($E54,'BY-Demands'!$I$5:$I$14,0),FALSE)*HLOOKUP(REG_TRA_DEMANDS!$F54,DEMANDS!$H$2:$CL$25,MATCH($E54,DEMANDS!$F$2:$F$25,0),FALSE)/HLOOKUP(2018,DEMANDS!$H$2:$CL$25,MATCH($E54,DEMANDS!$F$2:$F$25,0),FALSE)</f>
        <v>0.22284515413893349</v>
      </c>
      <c r="H54" s="10">
        <f>HLOOKUP(REG_TRA_DEMANDS!H$3,'BY-Demands'!$J$5:$AK$14,MATCH($E54,'BY-Demands'!$I$5:$I$14,0),FALSE)*HLOOKUP(REG_TRA_DEMANDS!$F54,DEMANDS!$H$2:$CL$25,MATCH($E54,DEMANDS!$F$2:$F$25,0),FALSE)/HLOOKUP(2018,DEMANDS!$H$2:$CL$25,MATCH($E54,DEMANDS!$F$2:$F$25,0),FALSE)</f>
        <v>3.328370233767433</v>
      </c>
      <c r="I54" s="10">
        <f>HLOOKUP(REG_TRA_DEMANDS!I$3,'BY-Demands'!$J$5:$AK$14,MATCH($E54,'BY-Demands'!$I$5:$I$14,0),FALSE)*HLOOKUP(REG_TRA_DEMANDS!$F54,DEMANDS!$H$2:$CL$25,MATCH($E54,DEMANDS!$F$2:$F$25,0),FALSE)/HLOOKUP(2018,DEMANDS!$H$2:$CL$25,MATCH($E54,DEMANDS!$F$2:$F$25,0),FALSE)</f>
        <v>0.60399044706313865</v>
      </c>
      <c r="J54" s="10">
        <f>HLOOKUP(REG_TRA_DEMANDS!J$3,'BY-Demands'!$J$5:$AK$14,MATCH($E54,'BY-Demands'!$I$5:$I$14,0),FALSE)*HLOOKUP(REG_TRA_DEMANDS!$F54,DEMANDS!$H$2:$CL$25,MATCH($E54,DEMANDS!$F$2:$F$25,0),FALSE)/HLOOKUP(2018,DEMANDS!$H$2:$CL$25,MATCH($E54,DEMANDS!$F$2:$F$25,0),FALSE)</f>
        <v>0.38841724048890991</v>
      </c>
      <c r="K54" s="10">
        <f>HLOOKUP(REG_TRA_DEMANDS!K$3,'BY-Demands'!$J$5:$AK$14,MATCH($E54,'BY-Demands'!$I$5:$I$14,0),FALSE)*HLOOKUP(REG_TRA_DEMANDS!$F54,DEMANDS!$H$2:$CL$25,MATCH($E54,DEMANDS!$F$2:$F$25,0),FALSE)/HLOOKUP(2018,DEMANDS!$H$2:$CL$25,MATCH($E54,DEMANDS!$F$2:$F$25,0),FALSE)</f>
        <v>0.27665090460170355</v>
      </c>
      <c r="L54" s="10">
        <f>HLOOKUP(REG_TRA_DEMANDS!L$3,'BY-Demands'!$J$5:$AK$14,MATCH($E54,'BY-Demands'!$I$5:$I$14,0),FALSE)*HLOOKUP(REG_TRA_DEMANDS!$F54,DEMANDS!$H$2:$CL$25,MATCH($E54,DEMANDS!$F$2:$F$25,0),FALSE)/HLOOKUP(2018,DEMANDS!$H$2:$CL$25,MATCH($E54,DEMANDS!$F$2:$F$25,0),FALSE)</f>
        <v>0.13350593791734622</v>
      </c>
      <c r="M54" s="10">
        <f>HLOOKUP(REG_TRA_DEMANDS!M$3,'BY-Demands'!$J$5:$AK$14,MATCH($E54,'BY-Demands'!$I$5:$I$14,0),FALSE)*HLOOKUP(REG_TRA_DEMANDS!$F54,DEMANDS!$H$2:$CL$25,MATCH($E54,DEMANDS!$F$2:$F$25,0),FALSE)/HLOOKUP(2018,DEMANDS!$H$2:$CL$25,MATCH($E54,DEMANDS!$F$2:$F$25,0),FALSE)</f>
        <v>0.34985755213068354</v>
      </c>
      <c r="N54" s="10">
        <f>HLOOKUP(REG_TRA_DEMANDS!N$3,'BY-Demands'!$J$5:$AK$14,MATCH($E54,'BY-Demands'!$I$5:$I$14,0),FALSE)*HLOOKUP(REG_TRA_DEMANDS!$F54,DEMANDS!$H$2:$CL$25,MATCH($E54,DEMANDS!$F$2:$F$25,0),FALSE)/HLOOKUP(2018,DEMANDS!$H$2:$CL$25,MATCH($E54,DEMANDS!$F$2:$F$25,0),FALSE)</f>
        <v>0.54133170965525701</v>
      </c>
      <c r="O54" s="10">
        <f>HLOOKUP(REG_TRA_DEMANDS!O$3,'BY-Demands'!$J$5:$AK$14,MATCH($E54,'BY-Demands'!$I$5:$I$14,0),FALSE)*HLOOKUP(REG_TRA_DEMANDS!$F54,DEMANDS!$H$2:$CL$25,MATCH($E54,DEMANDS!$F$2:$F$25,0),FALSE)/HLOOKUP(2018,DEMANDS!$H$2:$CL$25,MATCH($E54,DEMANDS!$F$2:$F$25,0),FALSE)</f>
        <v>0.25464870271265072</v>
      </c>
      <c r="P54" s="10">
        <f>HLOOKUP(REG_TRA_DEMANDS!P$3,'BY-Demands'!$J$5:$AK$14,MATCH($E54,'BY-Demands'!$I$5:$I$14,0),FALSE)*HLOOKUP(REG_TRA_DEMANDS!$F54,DEMANDS!$H$2:$CL$25,MATCH($E54,DEMANDS!$F$2:$F$25,0),FALSE)/HLOOKUP(2018,DEMANDS!$H$2:$CL$25,MATCH($E54,DEMANDS!$F$2:$F$25,0),FALSE)</f>
        <v>0.28995478944346598</v>
      </c>
      <c r="Q54" s="10">
        <f>HLOOKUP(REG_TRA_DEMANDS!Q$3,'BY-Demands'!$J$5:$AK$14,MATCH($E54,'BY-Demands'!$I$5:$I$14,0),FALSE)*HLOOKUP(REG_TRA_DEMANDS!$F54,DEMANDS!$H$2:$CL$25,MATCH($E54,DEMANDS!$F$2:$F$25,0),FALSE)/HLOOKUP(2018,DEMANDS!$H$2:$CL$25,MATCH($E54,DEMANDS!$F$2:$F$25,0),FALSE)</f>
        <v>0.58604690100451995</v>
      </c>
      <c r="R54" s="10">
        <f>HLOOKUP(REG_TRA_DEMANDS!R$3,'BY-Demands'!$J$5:$AK$14,MATCH($E54,'BY-Demands'!$I$5:$I$14,0),FALSE)*HLOOKUP(REG_TRA_DEMANDS!$F54,DEMANDS!$H$2:$CL$25,MATCH($E54,DEMANDS!$F$2:$F$25,0),FALSE)/HLOOKUP(2018,DEMANDS!$H$2:$CL$25,MATCH($E54,DEMANDS!$F$2:$F$25,0),FALSE)</f>
        <v>0.38661479983716018</v>
      </c>
      <c r="S54" s="10">
        <f>HLOOKUP(REG_TRA_DEMANDS!S$3,'BY-Demands'!$J$5:$AK$14,MATCH($E54,'BY-Demands'!$I$5:$I$14,0),FALSE)*HLOOKUP(REG_TRA_DEMANDS!$F54,DEMANDS!$H$2:$CL$25,MATCH($E54,DEMANDS!$F$2:$F$25,0),FALSE)/HLOOKUP(2018,DEMANDS!$H$2:$CL$25,MATCH($E54,DEMANDS!$F$2:$F$25,0),FALSE)</f>
        <v>0.3804492603466082</v>
      </c>
      <c r="T54" s="10">
        <f>HLOOKUP(REG_TRA_DEMANDS!T$3,'BY-Demands'!$J$5:$AK$14,MATCH($E54,'BY-Demands'!$I$5:$I$14,0),FALSE)*HLOOKUP(REG_TRA_DEMANDS!$F54,DEMANDS!$H$2:$CL$25,MATCH($E54,DEMANDS!$F$2:$F$25,0),FALSE)/HLOOKUP(2018,DEMANDS!$H$2:$CL$25,MATCH($E54,DEMANDS!$F$2:$F$25,0),FALSE)</f>
        <v>2.0356112176527206</v>
      </c>
      <c r="U54" s="10">
        <f>HLOOKUP(REG_TRA_DEMANDS!U$3,'BY-Demands'!$J$5:$AK$14,MATCH($E54,'BY-Demands'!$I$5:$I$14,0),FALSE)*HLOOKUP(REG_TRA_DEMANDS!$F54,DEMANDS!$H$2:$CL$25,MATCH($E54,DEMANDS!$F$2:$F$25,0),FALSE)/HLOOKUP(2018,DEMANDS!$H$2:$CL$25,MATCH($E54,DEMANDS!$F$2:$F$25,0),FALSE)</f>
        <v>0.55386212877868946</v>
      </c>
      <c r="V54" s="10">
        <f>HLOOKUP(REG_TRA_DEMANDS!V$3,'BY-Demands'!$J$5:$AK$14,MATCH($E54,'BY-Demands'!$I$5:$I$14,0),FALSE)*HLOOKUP(REG_TRA_DEMANDS!$F54,DEMANDS!$H$2:$CL$25,MATCH($E54,DEMANDS!$F$2:$F$25,0),FALSE)/HLOOKUP(2018,DEMANDS!$H$2:$CL$25,MATCH($E54,DEMANDS!$F$2:$F$25,0),FALSE)</f>
        <v>0.62406204829522471</v>
      </c>
      <c r="W54" s="10">
        <f>HLOOKUP(REG_TRA_DEMANDS!W$3,'BY-Demands'!$J$5:$AK$14,MATCH($E54,'BY-Demands'!$I$5:$I$14,0),FALSE)*HLOOKUP(REG_TRA_DEMANDS!$F54,DEMANDS!$H$2:$CL$25,MATCH($E54,DEMANDS!$F$2:$F$25,0),FALSE)/HLOOKUP(2018,DEMANDS!$H$2:$CL$25,MATCH($E54,DEMANDS!$F$2:$F$25,0),FALSE)</f>
        <v>0.51088498140907812</v>
      </c>
      <c r="X54" s="10">
        <f>HLOOKUP(REG_TRA_DEMANDS!X$3,'BY-Demands'!$J$5:$AK$14,MATCH($E54,'BY-Demands'!$I$5:$I$14,0),FALSE)*HLOOKUP(REG_TRA_DEMANDS!$F54,DEMANDS!$H$2:$CL$25,MATCH($E54,DEMANDS!$F$2:$F$25,0),FALSE)/HLOOKUP(2018,DEMANDS!$H$2:$CL$25,MATCH($E54,DEMANDS!$F$2:$F$25,0),FALSE)</f>
        <v>0.4745430911008866</v>
      </c>
      <c r="Y54" s="10">
        <f>HLOOKUP(REG_TRA_DEMANDS!Y$3,'BY-Demands'!$J$5:$AK$14,MATCH($E54,'BY-Demands'!$I$5:$I$14,0),FALSE)*HLOOKUP(REG_TRA_DEMANDS!$F54,DEMANDS!$H$2:$CL$25,MATCH($E54,DEMANDS!$F$2:$F$25,0),FALSE)/HLOOKUP(2018,DEMANDS!$H$2:$CL$25,MATCH($E54,DEMANDS!$F$2:$F$25,0),FALSE)</f>
        <v>0.75775064608744125</v>
      </c>
      <c r="Z54" s="10">
        <f>HLOOKUP(REG_TRA_DEMANDS!Z$3,'BY-Demands'!$J$5:$AK$14,MATCH($E54,'BY-Demands'!$I$5:$I$14,0),FALSE)*HLOOKUP(REG_TRA_DEMANDS!$F54,DEMANDS!$H$2:$CL$25,MATCH($E54,DEMANDS!$F$2:$F$25,0),FALSE)/HLOOKUP(2018,DEMANDS!$H$2:$CL$25,MATCH($E54,DEMANDS!$F$2:$F$25,0),FALSE)</f>
        <v>0.10105680651149243</v>
      </c>
      <c r="AA54" s="10">
        <f>HLOOKUP(REG_TRA_DEMANDS!AA$3,'BY-Demands'!$J$5:$AK$14,MATCH($E54,'BY-Demands'!$I$5:$I$14,0),FALSE)*HLOOKUP(REG_TRA_DEMANDS!$F54,DEMANDS!$H$2:$CL$25,MATCH($E54,DEMANDS!$F$2:$F$25,0),FALSE)/HLOOKUP(2018,DEMANDS!$H$2:$CL$25,MATCH($E54,DEMANDS!$F$2:$F$25,0),FALSE)</f>
        <v>0.42678202383289654</v>
      </c>
      <c r="AB54" s="10">
        <f>HLOOKUP(REG_TRA_DEMANDS!AB$3,'BY-Demands'!$J$5:$AK$14,MATCH($E54,'BY-Demands'!$I$5:$I$14,0),FALSE)*HLOOKUP(REG_TRA_DEMANDS!$F54,DEMANDS!$H$2:$CL$25,MATCH($E54,DEMANDS!$F$2:$F$25,0),FALSE)/HLOOKUP(2018,DEMANDS!$H$2:$CL$25,MATCH($E54,DEMANDS!$F$2:$F$25,0),FALSE)</f>
        <v>0.18952428407981023</v>
      </c>
      <c r="AC54" s="10">
        <f>HLOOKUP(REG_TRA_DEMANDS!AC$3,'BY-Demands'!$J$5:$AK$14,MATCH($E54,'BY-Demands'!$I$5:$I$14,0),FALSE)*HLOOKUP(REG_TRA_DEMANDS!$F54,DEMANDS!$H$2:$CL$25,MATCH($E54,DEMANDS!$F$2:$F$25,0),FALSE)/HLOOKUP(2018,DEMANDS!$H$2:$CL$25,MATCH($E54,DEMANDS!$F$2:$F$25,0),FALSE)</f>
        <v>0.20667700083418633</v>
      </c>
      <c r="AD54" s="10">
        <f>HLOOKUP(REG_TRA_DEMANDS!AD$3,'BY-Demands'!$J$5:$AK$14,MATCH($E54,'BY-Demands'!$I$5:$I$14,0),FALSE)*HLOOKUP(REG_TRA_DEMANDS!$F54,DEMANDS!$H$2:$CL$25,MATCH($E54,DEMANDS!$F$2:$F$25,0),FALSE)/HLOOKUP(2018,DEMANDS!$H$2:$CL$25,MATCH($E54,DEMANDS!$F$2:$F$25,0),FALSE)</f>
        <v>0.24023540421980563</v>
      </c>
      <c r="AE54" s="10">
        <f>HLOOKUP(REG_TRA_DEMANDS!AE$3,'BY-Demands'!$J$5:$AK$14,MATCH($E54,'BY-Demands'!$I$5:$I$14,0),FALSE)*HLOOKUP(REG_TRA_DEMANDS!$F54,DEMANDS!$H$2:$CL$25,MATCH($E54,DEMANDS!$F$2:$F$25,0),FALSE)/HLOOKUP(2018,DEMANDS!$H$2:$CL$25,MATCH($E54,DEMANDS!$F$2:$F$25,0),FALSE)</f>
        <v>0.50204204038751388</v>
      </c>
      <c r="AF54" s="10">
        <f>HLOOKUP(REG_TRA_DEMANDS!AF$3,'BY-Demands'!$J$5:$AK$14,MATCH($E54,'BY-Demands'!$I$5:$I$14,0),FALSE)*HLOOKUP(REG_TRA_DEMANDS!$F54,DEMANDS!$H$2:$CL$25,MATCH($E54,DEMANDS!$F$2:$F$25,0),FALSE)/HLOOKUP(2018,DEMANDS!$H$2:$CL$25,MATCH($E54,DEMANDS!$F$2:$F$25,0),FALSE)</f>
        <v>0.19359234566578742</v>
      </c>
    </row>
    <row r="55" spans="4:32" x14ac:dyDescent="0.25">
      <c r="D55" s="1" t="s">
        <v>8</v>
      </c>
      <c r="E55" s="1" t="str">
        <f>DEMANDS!$F$20</f>
        <v>TRAF</v>
      </c>
      <c r="F55" s="1">
        <v>2030</v>
      </c>
      <c r="G55" s="10">
        <f>HLOOKUP(REG_TRA_DEMANDS!G$3,'BY-Demands'!$J$5:$AK$14,MATCH($E55,'BY-Demands'!$I$5:$I$14,0),FALSE)*HLOOKUP(REG_TRA_DEMANDS!$F55,DEMANDS!$H$2:$CL$25,MATCH($E55,DEMANDS!$F$2:$F$25,0),FALSE)/HLOOKUP(2018,DEMANDS!$H$2:$CL$25,MATCH($E55,DEMANDS!$F$2:$F$25,0),FALSE)</f>
        <v>0.24603905677094148</v>
      </c>
      <c r="H55" s="10">
        <f>HLOOKUP(REG_TRA_DEMANDS!H$3,'BY-Demands'!$J$5:$AK$14,MATCH($E55,'BY-Demands'!$I$5:$I$14,0),FALSE)*HLOOKUP(REG_TRA_DEMANDS!$F55,DEMANDS!$H$2:$CL$25,MATCH($E55,DEMANDS!$F$2:$F$25,0),FALSE)/HLOOKUP(2018,DEMANDS!$H$2:$CL$25,MATCH($E55,DEMANDS!$F$2:$F$25,0),FALSE)</f>
        <v>3.6747896810449197</v>
      </c>
      <c r="I55" s="10">
        <f>HLOOKUP(REG_TRA_DEMANDS!I$3,'BY-Demands'!$J$5:$AK$14,MATCH($E55,'BY-Demands'!$I$5:$I$14,0),FALSE)*HLOOKUP(REG_TRA_DEMANDS!$F55,DEMANDS!$H$2:$CL$25,MATCH($E55,DEMANDS!$F$2:$F$25,0),FALSE)/HLOOKUP(2018,DEMANDS!$H$2:$CL$25,MATCH($E55,DEMANDS!$F$2:$F$25,0),FALSE)</f>
        <v>0.6668542579185972</v>
      </c>
      <c r="J55" s="10">
        <f>HLOOKUP(REG_TRA_DEMANDS!J$3,'BY-Demands'!$J$5:$AK$14,MATCH($E55,'BY-Demands'!$I$5:$I$14,0),FALSE)*HLOOKUP(REG_TRA_DEMANDS!$F55,DEMANDS!$H$2:$CL$25,MATCH($E55,DEMANDS!$F$2:$F$25,0),FALSE)/HLOOKUP(2018,DEMANDS!$H$2:$CL$25,MATCH($E55,DEMANDS!$F$2:$F$25,0),FALSE)</f>
        <v>0.42884401885572321</v>
      </c>
      <c r="K55" s="10">
        <f>HLOOKUP(REG_TRA_DEMANDS!K$3,'BY-Demands'!$J$5:$AK$14,MATCH($E55,'BY-Demands'!$I$5:$I$14,0),FALSE)*HLOOKUP(REG_TRA_DEMANDS!$F55,DEMANDS!$H$2:$CL$25,MATCH($E55,DEMANDS!$F$2:$F$25,0),FALSE)/HLOOKUP(2018,DEMANDS!$H$2:$CL$25,MATCH($E55,DEMANDS!$F$2:$F$25,0),FALSE)</f>
        <v>0.30544495295865542</v>
      </c>
      <c r="L55" s="10">
        <f>HLOOKUP(REG_TRA_DEMANDS!L$3,'BY-Demands'!$J$5:$AK$14,MATCH($E55,'BY-Demands'!$I$5:$I$14,0),FALSE)*HLOOKUP(REG_TRA_DEMANDS!$F55,DEMANDS!$H$2:$CL$25,MATCH($E55,DEMANDS!$F$2:$F$25,0),FALSE)/HLOOKUP(2018,DEMANDS!$H$2:$CL$25,MATCH($E55,DEMANDS!$F$2:$F$25,0),FALSE)</f>
        <v>0.14740134316775294</v>
      </c>
      <c r="M55" s="10">
        <f>HLOOKUP(REG_TRA_DEMANDS!M$3,'BY-Demands'!$J$5:$AK$14,MATCH($E55,'BY-Demands'!$I$5:$I$14,0),FALSE)*HLOOKUP(REG_TRA_DEMANDS!$F55,DEMANDS!$H$2:$CL$25,MATCH($E55,DEMANDS!$F$2:$F$25,0),FALSE)/HLOOKUP(2018,DEMANDS!$H$2:$CL$25,MATCH($E55,DEMANDS!$F$2:$F$25,0),FALSE)</f>
        <v>0.386271007162031</v>
      </c>
      <c r="N55" s="10">
        <f>HLOOKUP(REG_TRA_DEMANDS!N$3,'BY-Demands'!$J$5:$AK$14,MATCH($E55,'BY-Demands'!$I$5:$I$14,0),FALSE)*HLOOKUP(REG_TRA_DEMANDS!$F55,DEMANDS!$H$2:$CL$25,MATCH($E55,DEMANDS!$F$2:$F$25,0),FALSE)/HLOOKUP(2018,DEMANDS!$H$2:$CL$25,MATCH($E55,DEMANDS!$F$2:$F$25,0),FALSE)</f>
        <v>0.59767394879380531</v>
      </c>
      <c r="O55" s="10">
        <f>HLOOKUP(REG_TRA_DEMANDS!O$3,'BY-Demands'!$J$5:$AK$14,MATCH($E55,'BY-Demands'!$I$5:$I$14,0),FALSE)*HLOOKUP(REG_TRA_DEMANDS!$F55,DEMANDS!$H$2:$CL$25,MATCH($E55,DEMANDS!$F$2:$F$25,0),FALSE)/HLOOKUP(2018,DEMANDS!$H$2:$CL$25,MATCH($E55,DEMANDS!$F$2:$F$25,0),FALSE)</f>
        <v>0.28115274422482139</v>
      </c>
      <c r="P55" s="10">
        <f>HLOOKUP(REG_TRA_DEMANDS!P$3,'BY-Demands'!$J$5:$AK$14,MATCH($E55,'BY-Demands'!$I$5:$I$14,0),FALSE)*HLOOKUP(REG_TRA_DEMANDS!$F55,DEMANDS!$H$2:$CL$25,MATCH($E55,DEMANDS!$F$2:$F$25,0),FALSE)/HLOOKUP(2018,DEMANDS!$H$2:$CL$25,MATCH($E55,DEMANDS!$F$2:$F$25,0),FALSE)</f>
        <v>0.32013351682042884</v>
      </c>
      <c r="Q55" s="10">
        <f>HLOOKUP(REG_TRA_DEMANDS!Q$3,'BY-Demands'!$J$5:$AK$14,MATCH($E55,'BY-Demands'!$I$5:$I$14,0),FALSE)*HLOOKUP(REG_TRA_DEMANDS!$F55,DEMANDS!$H$2:$CL$25,MATCH($E55,DEMANDS!$F$2:$F$25,0),FALSE)/HLOOKUP(2018,DEMANDS!$H$2:$CL$25,MATCH($E55,DEMANDS!$F$2:$F$25,0),FALSE)</f>
        <v>0.64704313317394124</v>
      </c>
      <c r="R55" s="10">
        <f>HLOOKUP(REG_TRA_DEMANDS!R$3,'BY-Demands'!$J$5:$AK$14,MATCH($E55,'BY-Demands'!$I$5:$I$14,0),FALSE)*HLOOKUP(REG_TRA_DEMANDS!$F55,DEMANDS!$H$2:$CL$25,MATCH($E55,DEMANDS!$F$2:$F$25,0),FALSE)/HLOOKUP(2018,DEMANDS!$H$2:$CL$25,MATCH($E55,DEMANDS!$F$2:$F$25,0),FALSE)</f>
        <v>0.42685397873321906</v>
      </c>
      <c r="S55" s="10">
        <f>HLOOKUP(REG_TRA_DEMANDS!S$3,'BY-Demands'!$J$5:$AK$14,MATCH($E55,'BY-Demands'!$I$5:$I$14,0),FALSE)*HLOOKUP(REG_TRA_DEMANDS!$F55,DEMANDS!$H$2:$CL$25,MATCH($E55,DEMANDS!$F$2:$F$25,0),FALSE)/HLOOKUP(2018,DEMANDS!$H$2:$CL$25,MATCH($E55,DEMANDS!$F$2:$F$25,0),FALSE)</f>
        <v>0.42004672494032907</v>
      </c>
      <c r="T55" s="10">
        <f>HLOOKUP(REG_TRA_DEMANDS!T$3,'BY-Demands'!$J$5:$AK$14,MATCH($E55,'BY-Demands'!$I$5:$I$14,0),FALSE)*HLOOKUP(REG_TRA_DEMANDS!$F55,DEMANDS!$H$2:$CL$25,MATCH($E55,DEMANDS!$F$2:$F$25,0),FALSE)/HLOOKUP(2018,DEMANDS!$H$2:$CL$25,MATCH($E55,DEMANDS!$F$2:$F$25,0),FALSE)</f>
        <v>2.2474792681889455</v>
      </c>
      <c r="U55" s="10">
        <f>HLOOKUP(REG_TRA_DEMANDS!U$3,'BY-Demands'!$J$5:$AK$14,MATCH($E55,'BY-Demands'!$I$5:$I$14,0),FALSE)*HLOOKUP(REG_TRA_DEMANDS!$F55,DEMANDS!$H$2:$CL$25,MATCH($E55,DEMANDS!$F$2:$F$25,0),FALSE)/HLOOKUP(2018,DEMANDS!$H$2:$CL$25,MATCH($E55,DEMANDS!$F$2:$F$25,0),FALSE)</f>
        <v>0.61150854400403731</v>
      </c>
      <c r="V55" s="10">
        <f>HLOOKUP(REG_TRA_DEMANDS!V$3,'BY-Demands'!$J$5:$AK$14,MATCH($E55,'BY-Demands'!$I$5:$I$14,0),FALSE)*HLOOKUP(REG_TRA_DEMANDS!$F55,DEMANDS!$H$2:$CL$25,MATCH($E55,DEMANDS!$F$2:$F$25,0),FALSE)/HLOOKUP(2018,DEMANDS!$H$2:$CL$25,MATCH($E55,DEMANDS!$F$2:$F$25,0),FALSE)</f>
        <v>0.68901492752842886</v>
      </c>
      <c r="W55" s="10">
        <f>HLOOKUP(REG_TRA_DEMANDS!W$3,'BY-Demands'!$J$5:$AK$14,MATCH($E55,'BY-Demands'!$I$5:$I$14,0),FALSE)*HLOOKUP(REG_TRA_DEMANDS!$F55,DEMANDS!$H$2:$CL$25,MATCH($E55,DEMANDS!$F$2:$F$25,0),FALSE)/HLOOKUP(2018,DEMANDS!$H$2:$CL$25,MATCH($E55,DEMANDS!$F$2:$F$25,0),FALSE)</f>
        <v>0.56405830061695206</v>
      </c>
      <c r="X55" s="10">
        <f>HLOOKUP(REG_TRA_DEMANDS!X$3,'BY-Demands'!$J$5:$AK$14,MATCH($E55,'BY-Demands'!$I$5:$I$14,0),FALSE)*HLOOKUP(REG_TRA_DEMANDS!$F55,DEMANDS!$H$2:$CL$25,MATCH($E55,DEMANDS!$F$2:$F$25,0),FALSE)/HLOOKUP(2018,DEMANDS!$H$2:$CL$25,MATCH($E55,DEMANDS!$F$2:$F$25,0),FALSE)</f>
        <v>0.52393391717567761</v>
      </c>
      <c r="Y55" s="10">
        <f>HLOOKUP(REG_TRA_DEMANDS!Y$3,'BY-Demands'!$J$5:$AK$14,MATCH($E55,'BY-Demands'!$I$5:$I$14,0),FALSE)*HLOOKUP(REG_TRA_DEMANDS!$F55,DEMANDS!$H$2:$CL$25,MATCH($E55,DEMANDS!$F$2:$F$25,0),FALSE)/HLOOKUP(2018,DEMANDS!$H$2:$CL$25,MATCH($E55,DEMANDS!$F$2:$F$25,0),FALSE)</f>
        <v>0.83661794195754102</v>
      </c>
      <c r="Z55" s="10">
        <f>HLOOKUP(REG_TRA_DEMANDS!Z$3,'BY-Demands'!$J$5:$AK$14,MATCH($E55,'BY-Demands'!$I$5:$I$14,0),FALSE)*HLOOKUP(REG_TRA_DEMANDS!$F55,DEMANDS!$H$2:$CL$25,MATCH($E55,DEMANDS!$F$2:$F$25,0),FALSE)/HLOOKUP(2018,DEMANDS!$H$2:$CL$25,MATCH($E55,DEMANDS!$F$2:$F$25,0),FALSE)</f>
        <v>0.11157488010203555</v>
      </c>
      <c r="AA55" s="10">
        <f>HLOOKUP(REG_TRA_DEMANDS!AA$3,'BY-Demands'!$J$5:$AK$14,MATCH($E55,'BY-Demands'!$I$5:$I$14,0),FALSE)*HLOOKUP(REG_TRA_DEMANDS!$F55,DEMANDS!$H$2:$CL$25,MATCH($E55,DEMANDS!$F$2:$F$25,0),FALSE)/HLOOKUP(2018,DEMANDS!$H$2:$CL$25,MATCH($E55,DEMANDS!$F$2:$F$25,0),FALSE)</f>
        <v>0.47120183966474594</v>
      </c>
      <c r="AB55" s="10">
        <f>HLOOKUP(REG_TRA_DEMANDS!AB$3,'BY-Demands'!$J$5:$AK$14,MATCH($E55,'BY-Demands'!$I$5:$I$14,0),FALSE)*HLOOKUP(REG_TRA_DEMANDS!$F55,DEMANDS!$H$2:$CL$25,MATCH($E55,DEMANDS!$F$2:$F$25,0),FALSE)/HLOOKUP(2018,DEMANDS!$H$2:$CL$25,MATCH($E55,DEMANDS!$F$2:$F$25,0),FALSE)</f>
        <v>0.20925012379274185</v>
      </c>
      <c r="AC55" s="10">
        <f>HLOOKUP(REG_TRA_DEMANDS!AC$3,'BY-Demands'!$J$5:$AK$14,MATCH($E55,'BY-Demands'!$I$5:$I$14,0),FALSE)*HLOOKUP(REG_TRA_DEMANDS!$F55,DEMANDS!$H$2:$CL$25,MATCH($E55,DEMANDS!$F$2:$F$25,0),FALSE)/HLOOKUP(2018,DEMANDS!$H$2:$CL$25,MATCH($E55,DEMANDS!$F$2:$F$25,0),FALSE)</f>
        <v>0.22818810908397552</v>
      </c>
      <c r="AD55" s="10">
        <f>HLOOKUP(REG_TRA_DEMANDS!AD$3,'BY-Demands'!$J$5:$AK$14,MATCH($E55,'BY-Demands'!$I$5:$I$14,0),FALSE)*HLOOKUP(REG_TRA_DEMANDS!$F55,DEMANDS!$H$2:$CL$25,MATCH($E55,DEMANDS!$F$2:$F$25,0),FALSE)/HLOOKUP(2018,DEMANDS!$H$2:$CL$25,MATCH($E55,DEMANDS!$F$2:$F$25,0),FALSE)</f>
        <v>0.26523929804807966</v>
      </c>
      <c r="AE55" s="10">
        <f>HLOOKUP(REG_TRA_DEMANDS!AE$3,'BY-Demands'!$J$5:$AK$14,MATCH($E55,'BY-Demands'!$I$5:$I$14,0),FALSE)*HLOOKUP(REG_TRA_DEMANDS!$F55,DEMANDS!$H$2:$CL$25,MATCH($E55,DEMANDS!$F$2:$F$25,0),FALSE)/HLOOKUP(2018,DEMANDS!$H$2:$CL$25,MATCH($E55,DEMANDS!$F$2:$F$25,0),FALSE)</f>
        <v>0.55429497919121307</v>
      </c>
      <c r="AF55" s="10">
        <f>HLOOKUP(REG_TRA_DEMANDS!AF$3,'BY-Demands'!$J$5:$AK$14,MATCH($E55,'BY-Demands'!$I$5:$I$14,0),FALSE)*HLOOKUP(REG_TRA_DEMANDS!$F55,DEMANDS!$H$2:$CL$25,MATCH($E55,DEMANDS!$F$2:$F$25,0),FALSE)/HLOOKUP(2018,DEMANDS!$H$2:$CL$25,MATCH($E55,DEMANDS!$F$2:$F$25,0),FALSE)</f>
        <v>0.21374159249605457</v>
      </c>
    </row>
    <row r="56" spans="4:32" x14ac:dyDescent="0.25">
      <c r="D56" s="1" t="s">
        <v>8</v>
      </c>
      <c r="E56" s="1" t="str">
        <f>DEMANDS!$F$20</f>
        <v>TRAF</v>
      </c>
      <c r="F56" s="1">
        <v>2035</v>
      </c>
      <c r="G56" s="10">
        <f>HLOOKUP(REG_TRA_DEMANDS!G$3,'BY-Demands'!$J$5:$AK$14,MATCH($E56,'BY-Demands'!$I$5:$I$14,0),FALSE)*HLOOKUP(REG_TRA_DEMANDS!$F56,DEMANDS!$H$2:$CL$25,MATCH($E56,DEMANDS!$F$2:$F$25,0),FALSE)/HLOOKUP(2018,DEMANDS!$H$2:$CL$25,MATCH($E56,DEMANDS!$F$2:$F$25,0),FALSE)</f>
        <v>0.27566537632462551</v>
      </c>
      <c r="H56" s="10">
        <f>HLOOKUP(REG_TRA_DEMANDS!H$3,'BY-Demands'!$J$5:$AK$14,MATCH($E56,'BY-Demands'!$I$5:$I$14,0),FALSE)*HLOOKUP(REG_TRA_DEMANDS!$F56,DEMANDS!$H$2:$CL$25,MATCH($E56,DEMANDS!$F$2:$F$25,0),FALSE)/HLOOKUP(2018,DEMANDS!$H$2:$CL$25,MATCH($E56,DEMANDS!$F$2:$F$25,0),FALSE)</f>
        <v>4.1172824088746074</v>
      </c>
      <c r="I56" s="10">
        <f>HLOOKUP(REG_TRA_DEMANDS!I$3,'BY-Demands'!$J$5:$AK$14,MATCH($E56,'BY-Demands'!$I$5:$I$14,0),FALSE)*HLOOKUP(REG_TRA_DEMANDS!$F56,DEMANDS!$H$2:$CL$25,MATCH($E56,DEMANDS!$F$2:$F$25,0),FALSE)/HLOOKUP(2018,DEMANDS!$H$2:$CL$25,MATCH($E56,DEMANDS!$F$2:$F$25,0),FALSE)</f>
        <v>0.7471522301191007</v>
      </c>
      <c r="J56" s="10">
        <f>HLOOKUP(REG_TRA_DEMANDS!J$3,'BY-Demands'!$J$5:$AK$14,MATCH($E56,'BY-Demands'!$I$5:$I$14,0),FALSE)*HLOOKUP(REG_TRA_DEMANDS!$F56,DEMANDS!$H$2:$CL$25,MATCH($E56,DEMANDS!$F$2:$F$25,0),FALSE)/HLOOKUP(2018,DEMANDS!$H$2:$CL$25,MATCH($E56,DEMANDS!$F$2:$F$25,0),FALSE)</f>
        <v>0.4804824461365349</v>
      </c>
      <c r="K56" s="10">
        <f>HLOOKUP(REG_TRA_DEMANDS!K$3,'BY-Demands'!$J$5:$AK$14,MATCH($E56,'BY-Demands'!$I$5:$I$14,0),FALSE)*HLOOKUP(REG_TRA_DEMANDS!$F56,DEMANDS!$H$2:$CL$25,MATCH($E56,DEMANDS!$F$2:$F$25,0),FALSE)/HLOOKUP(2018,DEMANDS!$H$2:$CL$25,MATCH($E56,DEMANDS!$F$2:$F$25,0),FALSE)</f>
        <v>0.34222451918353242</v>
      </c>
      <c r="L56" s="10">
        <f>HLOOKUP(REG_TRA_DEMANDS!L$3,'BY-Demands'!$J$5:$AK$14,MATCH($E56,'BY-Demands'!$I$5:$I$14,0),FALSE)*HLOOKUP(REG_TRA_DEMANDS!$F56,DEMANDS!$H$2:$CL$25,MATCH($E56,DEMANDS!$F$2:$F$25,0),FALSE)/HLOOKUP(2018,DEMANDS!$H$2:$CL$25,MATCH($E56,DEMANDS!$F$2:$F$25,0),FALSE)</f>
        <v>0.16515039225224712</v>
      </c>
      <c r="M56" s="10">
        <f>HLOOKUP(REG_TRA_DEMANDS!M$3,'BY-Demands'!$J$5:$AK$14,MATCH($E56,'BY-Demands'!$I$5:$I$14,0),FALSE)*HLOOKUP(REG_TRA_DEMANDS!$F56,DEMANDS!$H$2:$CL$25,MATCH($E56,DEMANDS!$F$2:$F$25,0),FALSE)/HLOOKUP(2018,DEMANDS!$H$2:$CL$25,MATCH($E56,DEMANDS!$F$2:$F$25,0),FALSE)</f>
        <v>0.43278308716549024</v>
      </c>
      <c r="N56" s="10">
        <f>HLOOKUP(REG_TRA_DEMANDS!N$3,'BY-Demands'!$J$5:$AK$14,MATCH($E56,'BY-Demands'!$I$5:$I$14,0),FALSE)*HLOOKUP(REG_TRA_DEMANDS!$F56,DEMANDS!$H$2:$CL$25,MATCH($E56,DEMANDS!$F$2:$F$25,0),FALSE)/HLOOKUP(2018,DEMANDS!$H$2:$CL$25,MATCH($E56,DEMANDS!$F$2:$F$25,0),FALSE)</f>
        <v>0.66964170719877392</v>
      </c>
      <c r="O56" s="10">
        <f>HLOOKUP(REG_TRA_DEMANDS!O$3,'BY-Demands'!$J$5:$AK$14,MATCH($E56,'BY-Demands'!$I$5:$I$14,0),FALSE)*HLOOKUP(REG_TRA_DEMANDS!$F56,DEMANDS!$H$2:$CL$25,MATCH($E56,DEMANDS!$F$2:$F$25,0),FALSE)/HLOOKUP(2018,DEMANDS!$H$2:$CL$25,MATCH($E56,DEMANDS!$F$2:$F$25,0),FALSE)</f>
        <v>0.31500721088193595</v>
      </c>
      <c r="P56" s="10">
        <f>HLOOKUP(REG_TRA_DEMANDS!P$3,'BY-Demands'!$J$5:$AK$14,MATCH($E56,'BY-Demands'!$I$5:$I$14,0),FALSE)*HLOOKUP(REG_TRA_DEMANDS!$F56,DEMANDS!$H$2:$CL$25,MATCH($E56,DEMANDS!$F$2:$F$25,0),FALSE)/HLOOKUP(2018,DEMANDS!$H$2:$CL$25,MATCH($E56,DEMANDS!$F$2:$F$25,0),FALSE)</f>
        <v>0.3586817781966562</v>
      </c>
      <c r="Q56" s="10">
        <f>HLOOKUP(REG_TRA_DEMANDS!Q$3,'BY-Demands'!$J$5:$AK$14,MATCH($E56,'BY-Demands'!$I$5:$I$14,0),FALSE)*HLOOKUP(REG_TRA_DEMANDS!$F56,DEMANDS!$H$2:$CL$25,MATCH($E56,DEMANDS!$F$2:$F$25,0),FALSE)/HLOOKUP(2018,DEMANDS!$H$2:$CL$25,MATCH($E56,DEMANDS!$F$2:$F$25,0),FALSE)</f>
        <v>0.72495558691202666</v>
      </c>
      <c r="R56" s="10">
        <f>HLOOKUP(REG_TRA_DEMANDS!R$3,'BY-Demands'!$J$5:$AK$14,MATCH($E56,'BY-Demands'!$I$5:$I$14,0),FALSE)*HLOOKUP(REG_TRA_DEMANDS!$F56,DEMANDS!$H$2:$CL$25,MATCH($E56,DEMANDS!$F$2:$F$25,0),FALSE)/HLOOKUP(2018,DEMANDS!$H$2:$CL$25,MATCH($E56,DEMANDS!$F$2:$F$25,0),FALSE)</f>
        <v>0.47825277916223025</v>
      </c>
      <c r="S56" s="10">
        <f>HLOOKUP(REG_TRA_DEMANDS!S$3,'BY-Demands'!$J$5:$AK$14,MATCH($E56,'BY-Demands'!$I$5:$I$14,0),FALSE)*HLOOKUP(REG_TRA_DEMANDS!$F56,DEMANDS!$H$2:$CL$25,MATCH($E56,DEMANDS!$F$2:$F$25,0),FALSE)/HLOOKUP(2018,DEMANDS!$H$2:$CL$25,MATCH($E56,DEMANDS!$F$2:$F$25,0),FALSE)</f>
        <v>0.47062584300346721</v>
      </c>
      <c r="T56" s="10">
        <f>HLOOKUP(REG_TRA_DEMANDS!T$3,'BY-Demands'!$J$5:$AK$14,MATCH($E56,'BY-Demands'!$I$5:$I$14,0),FALSE)*HLOOKUP(REG_TRA_DEMANDS!$F56,DEMANDS!$H$2:$CL$25,MATCH($E56,DEMANDS!$F$2:$F$25,0),FALSE)/HLOOKUP(2018,DEMANDS!$H$2:$CL$25,MATCH($E56,DEMANDS!$F$2:$F$25,0),FALSE)</f>
        <v>2.5181051593117307</v>
      </c>
      <c r="U56" s="10">
        <f>HLOOKUP(REG_TRA_DEMANDS!U$3,'BY-Demands'!$J$5:$AK$14,MATCH($E56,'BY-Demands'!$I$5:$I$14,0),FALSE)*HLOOKUP(REG_TRA_DEMANDS!$F56,DEMANDS!$H$2:$CL$25,MATCH($E56,DEMANDS!$F$2:$F$25,0),FALSE)/HLOOKUP(2018,DEMANDS!$H$2:$CL$25,MATCH($E56,DEMANDS!$F$2:$F$25,0),FALSE)</f>
        <v>0.68514216856852284</v>
      </c>
      <c r="V56" s="10">
        <f>HLOOKUP(REG_TRA_DEMANDS!V$3,'BY-Demands'!$J$5:$AK$14,MATCH($E56,'BY-Demands'!$I$5:$I$14,0),FALSE)*HLOOKUP(REG_TRA_DEMANDS!$F56,DEMANDS!$H$2:$CL$25,MATCH($E56,DEMANDS!$F$2:$F$25,0),FALSE)/HLOOKUP(2018,DEMANDS!$H$2:$CL$25,MATCH($E56,DEMANDS!$F$2:$F$25,0),FALSE)</f>
        <v>0.77198133411492387</v>
      </c>
      <c r="W56" s="10">
        <f>HLOOKUP(REG_TRA_DEMANDS!W$3,'BY-Demands'!$J$5:$AK$14,MATCH($E56,'BY-Demands'!$I$5:$I$14,0),FALSE)*HLOOKUP(REG_TRA_DEMANDS!$F56,DEMANDS!$H$2:$CL$25,MATCH($E56,DEMANDS!$F$2:$F$25,0),FALSE)/HLOOKUP(2018,DEMANDS!$H$2:$CL$25,MATCH($E56,DEMANDS!$F$2:$F$25,0),FALSE)</f>
        <v>0.63197829543526829</v>
      </c>
      <c r="X56" s="10">
        <f>HLOOKUP(REG_TRA_DEMANDS!X$3,'BY-Demands'!$J$5:$AK$14,MATCH($E56,'BY-Demands'!$I$5:$I$14,0),FALSE)*HLOOKUP(REG_TRA_DEMANDS!$F56,DEMANDS!$H$2:$CL$25,MATCH($E56,DEMANDS!$F$2:$F$25,0),FALSE)/HLOOKUP(2018,DEMANDS!$H$2:$CL$25,MATCH($E56,DEMANDS!$F$2:$F$25,0),FALSE)</f>
        <v>0.58702241157561752</v>
      </c>
      <c r="Y56" s="10">
        <f>HLOOKUP(REG_TRA_DEMANDS!Y$3,'BY-Demands'!$J$5:$AK$14,MATCH($E56,'BY-Demands'!$I$5:$I$14,0),FALSE)*HLOOKUP(REG_TRA_DEMANDS!$F56,DEMANDS!$H$2:$CL$25,MATCH($E56,DEMANDS!$F$2:$F$25,0),FALSE)/HLOOKUP(2018,DEMANDS!$H$2:$CL$25,MATCH($E56,DEMANDS!$F$2:$F$25,0),FALSE)</f>
        <v>0.9373576814853789</v>
      </c>
      <c r="Z56" s="10">
        <f>HLOOKUP(REG_TRA_DEMANDS!Z$3,'BY-Demands'!$J$5:$AK$14,MATCH($E56,'BY-Demands'!$I$5:$I$14,0),FALSE)*HLOOKUP(REG_TRA_DEMANDS!$F56,DEMANDS!$H$2:$CL$25,MATCH($E56,DEMANDS!$F$2:$F$25,0),FALSE)/HLOOKUP(2018,DEMANDS!$H$2:$CL$25,MATCH($E56,DEMANDS!$F$2:$F$25,0),FALSE)</f>
        <v>0.12500995457943573</v>
      </c>
      <c r="AA56" s="10">
        <f>HLOOKUP(REG_TRA_DEMANDS!AA$3,'BY-Demands'!$J$5:$AK$14,MATCH($E56,'BY-Demands'!$I$5:$I$14,0),FALSE)*HLOOKUP(REG_TRA_DEMANDS!$F56,DEMANDS!$H$2:$CL$25,MATCH($E56,DEMANDS!$F$2:$F$25,0),FALSE)/HLOOKUP(2018,DEMANDS!$H$2:$CL$25,MATCH($E56,DEMANDS!$F$2:$F$25,0),FALSE)</f>
        <v>0.52794070242663693</v>
      </c>
      <c r="AB56" s="10">
        <f>HLOOKUP(REG_TRA_DEMANDS!AB$3,'BY-Demands'!$J$5:$AK$14,MATCH($E56,'BY-Demands'!$I$5:$I$14,0),FALSE)*HLOOKUP(REG_TRA_DEMANDS!$F56,DEMANDS!$H$2:$CL$25,MATCH($E56,DEMANDS!$F$2:$F$25,0),FALSE)/HLOOKUP(2018,DEMANDS!$H$2:$CL$25,MATCH($E56,DEMANDS!$F$2:$F$25,0),FALSE)</f>
        <v>0.23444657477695763</v>
      </c>
      <c r="AC56" s="10">
        <f>HLOOKUP(REG_TRA_DEMANDS!AC$3,'BY-Demands'!$J$5:$AK$14,MATCH($E56,'BY-Demands'!$I$5:$I$14,0),FALSE)*HLOOKUP(REG_TRA_DEMANDS!$F56,DEMANDS!$H$2:$CL$25,MATCH($E56,DEMANDS!$F$2:$F$25,0),FALSE)/HLOOKUP(2018,DEMANDS!$H$2:$CL$25,MATCH($E56,DEMANDS!$F$2:$F$25,0),FALSE)</f>
        <v>0.25566494112355925</v>
      </c>
      <c r="AD56" s="10">
        <f>HLOOKUP(REG_TRA_DEMANDS!AD$3,'BY-Demands'!$J$5:$AK$14,MATCH($E56,'BY-Demands'!$I$5:$I$14,0),FALSE)*HLOOKUP(REG_TRA_DEMANDS!$F56,DEMANDS!$H$2:$CL$25,MATCH($E56,DEMANDS!$F$2:$F$25,0),FALSE)/HLOOKUP(2018,DEMANDS!$H$2:$CL$25,MATCH($E56,DEMANDS!$F$2:$F$25,0),FALSE)</f>
        <v>0.29717757770699976</v>
      </c>
      <c r="AE56" s="10">
        <f>HLOOKUP(REG_TRA_DEMANDS!AE$3,'BY-Demands'!$J$5:$AK$14,MATCH($E56,'BY-Demands'!$I$5:$I$14,0),FALSE)*HLOOKUP(REG_TRA_DEMANDS!$F56,DEMANDS!$H$2:$CL$25,MATCH($E56,DEMANDS!$F$2:$F$25,0),FALSE)/HLOOKUP(2018,DEMANDS!$H$2:$CL$25,MATCH($E56,DEMANDS!$F$2:$F$25,0),FALSE)</f>
        <v>0.62103934244818115</v>
      </c>
      <c r="AF56" s="10">
        <f>HLOOKUP(REG_TRA_DEMANDS!AF$3,'BY-Demands'!$J$5:$AK$14,MATCH($E56,'BY-Demands'!$I$5:$I$14,0),FALSE)*HLOOKUP(REG_TRA_DEMANDS!$F56,DEMANDS!$H$2:$CL$25,MATCH($E56,DEMANDS!$F$2:$F$25,0),FALSE)/HLOOKUP(2018,DEMANDS!$H$2:$CL$25,MATCH($E56,DEMANDS!$F$2:$F$25,0),FALSE)</f>
        <v>0.23947887504098309</v>
      </c>
    </row>
    <row r="57" spans="4:32" x14ac:dyDescent="0.25">
      <c r="D57" s="1" t="s">
        <v>8</v>
      </c>
      <c r="E57" s="1" t="str">
        <f>DEMANDS!$F$20</f>
        <v>TRAF</v>
      </c>
      <c r="F57" s="1">
        <v>2040</v>
      </c>
      <c r="G57" s="10">
        <f>HLOOKUP(REG_TRA_DEMANDS!G$3,'BY-Demands'!$J$5:$AK$14,MATCH($E57,'BY-Demands'!$I$5:$I$14,0),FALSE)*HLOOKUP(REG_TRA_DEMANDS!$F57,DEMANDS!$H$2:$CL$25,MATCH($E57,DEMANDS!$F$2:$F$25,0),FALSE)/HLOOKUP(2018,DEMANDS!$H$2:$CL$25,MATCH($E57,DEMANDS!$F$2:$F$25,0),FALSE)</f>
        <v>0.30885909213570173</v>
      </c>
      <c r="H57" s="10">
        <f>HLOOKUP(REG_TRA_DEMANDS!H$3,'BY-Demands'!$J$5:$AK$14,MATCH($E57,'BY-Demands'!$I$5:$I$14,0),FALSE)*HLOOKUP(REG_TRA_DEMANDS!$F57,DEMANDS!$H$2:$CL$25,MATCH($E57,DEMANDS!$F$2:$F$25,0),FALSE)/HLOOKUP(2018,DEMANDS!$H$2:$CL$25,MATCH($E57,DEMANDS!$F$2:$F$25,0),FALSE)</f>
        <v>4.6130570470111945</v>
      </c>
      <c r="I57" s="10">
        <f>HLOOKUP(REG_TRA_DEMANDS!I$3,'BY-Demands'!$J$5:$AK$14,MATCH($E57,'BY-Demands'!$I$5:$I$14,0),FALSE)*HLOOKUP(REG_TRA_DEMANDS!$F57,DEMANDS!$H$2:$CL$25,MATCH($E57,DEMANDS!$F$2:$F$25,0),FALSE)/HLOOKUP(2018,DEMANDS!$H$2:$CL$25,MATCH($E57,DEMANDS!$F$2:$F$25,0),FALSE)</f>
        <v>0.83711912812002975</v>
      </c>
      <c r="J57" s="10">
        <f>HLOOKUP(REG_TRA_DEMANDS!J$3,'BY-Demands'!$J$5:$AK$14,MATCH($E57,'BY-Demands'!$I$5:$I$14,0),FALSE)*HLOOKUP(REG_TRA_DEMANDS!$F57,DEMANDS!$H$2:$CL$25,MATCH($E57,DEMANDS!$F$2:$F$25,0),FALSE)/HLOOKUP(2018,DEMANDS!$H$2:$CL$25,MATCH($E57,DEMANDS!$F$2:$F$25,0),FALSE)</f>
        <v>0.53833881526751071</v>
      </c>
      <c r="K57" s="10">
        <f>HLOOKUP(REG_TRA_DEMANDS!K$3,'BY-Demands'!$J$5:$AK$14,MATCH($E57,'BY-Demands'!$I$5:$I$14,0),FALSE)*HLOOKUP(REG_TRA_DEMANDS!$F57,DEMANDS!$H$2:$CL$25,MATCH($E57,DEMANDS!$F$2:$F$25,0),FALSE)/HLOOKUP(2018,DEMANDS!$H$2:$CL$25,MATCH($E57,DEMANDS!$F$2:$F$25,0),FALSE)</f>
        <v>0.38343282609830115</v>
      </c>
      <c r="L57" s="10">
        <f>HLOOKUP(REG_TRA_DEMANDS!L$3,'BY-Demands'!$J$5:$AK$14,MATCH($E57,'BY-Demands'!$I$5:$I$14,0),FALSE)*HLOOKUP(REG_TRA_DEMANDS!$F57,DEMANDS!$H$2:$CL$25,MATCH($E57,DEMANDS!$F$2:$F$25,0),FALSE)/HLOOKUP(2018,DEMANDS!$H$2:$CL$25,MATCH($E57,DEMANDS!$F$2:$F$25,0),FALSE)</f>
        <v>0.18503665892671434</v>
      </c>
      <c r="M57" s="10">
        <f>HLOOKUP(REG_TRA_DEMANDS!M$3,'BY-Demands'!$J$5:$AK$14,MATCH($E57,'BY-Demands'!$I$5:$I$14,0),FALSE)*HLOOKUP(REG_TRA_DEMANDS!$F57,DEMANDS!$H$2:$CL$25,MATCH($E57,DEMANDS!$F$2:$F$25,0),FALSE)/HLOOKUP(2018,DEMANDS!$H$2:$CL$25,MATCH($E57,DEMANDS!$F$2:$F$25,0),FALSE)</f>
        <v>0.4848958297766422</v>
      </c>
      <c r="N57" s="10">
        <f>HLOOKUP(REG_TRA_DEMANDS!N$3,'BY-Demands'!$J$5:$AK$14,MATCH($E57,'BY-Demands'!$I$5:$I$14,0),FALSE)*HLOOKUP(REG_TRA_DEMANDS!$F57,DEMANDS!$H$2:$CL$25,MATCH($E57,DEMANDS!$F$2:$F$25,0),FALSE)/HLOOKUP(2018,DEMANDS!$H$2:$CL$25,MATCH($E57,DEMANDS!$F$2:$F$25,0),FALSE)</f>
        <v>0.75027532474029768</v>
      </c>
      <c r="O57" s="10">
        <f>HLOOKUP(REG_TRA_DEMANDS!O$3,'BY-Demands'!$J$5:$AK$14,MATCH($E57,'BY-Demands'!$I$5:$I$14,0),FALSE)*HLOOKUP(REG_TRA_DEMANDS!$F57,DEMANDS!$H$2:$CL$25,MATCH($E57,DEMANDS!$F$2:$F$25,0),FALSE)/HLOOKUP(2018,DEMANDS!$H$2:$CL$25,MATCH($E57,DEMANDS!$F$2:$F$25,0),FALSE)</f>
        <v>0.35293819799343079</v>
      </c>
      <c r="P57" s="10">
        <f>HLOOKUP(REG_TRA_DEMANDS!P$3,'BY-Demands'!$J$5:$AK$14,MATCH($E57,'BY-Demands'!$I$5:$I$14,0),FALSE)*HLOOKUP(REG_TRA_DEMANDS!$F57,DEMANDS!$H$2:$CL$25,MATCH($E57,DEMANDS!$F$2:$F$25,0),FALSE)/HLOOKUP(2018,DEMANDS!$H$2:$CL$25,MATCH($E57,DEMANDS!$F$2:$F$25,0),FALSE)</f>
        <v>0.40187175428582139</v>
      </c>
      <c r="Q57" s="10">
        <f>HLOOKUP(REG_TRA_DEMANDS!Q$3,'BY-Demands'!$J$5:$AK$14,MATCH($E57,'BY-Demands'!$I$5:$I$14,0),FALSE)*HLOOKUP(REG_TRA_DEMANDS!$F57,DEMANDS!$H$2:$CL$25,MATCH($E57,DEMANDS!$F$2:$F$25,0),FALSE)/HLOOKUP(2018,DEMANDS!$H$2:$CL$25,MATCH($E57,DEMANDS!$F$2:$F$25,0),FALSE)</f>
        <v>0.81224971883547825</v>
      </c>
      <c r="R57" s="10">
        <f>HLOOKUP(REG_TRA_DEMANDS!R$3,'BY-Demands'!$J$5:$AK$14,MATCH($E57,'BY-Demands'!$I$5:$I$14,0),FALSE)*HLOOKUP(REG_TRA_DEMANDS!$F57,DEMANDS!$H$2:$CL$25,MATCH($E57,DEMANDS!$F$2:$F$25,0),FALSE)/HLOOKUP(2018,DEMANDS!$H$2:$CL$25,MATCH($E57,DEMANDS!$F$2:$F$25,0),FALSE)</f>
        <v>0.5358406672351741</v>
      </c>
      <c r="S57" s="10">
        <f>HLOOKUP(REG_TRA_DEMANDS!S$3,'BY-Demands'!$J$5:$AK$14,MATCH($E57,'BY-Demands'!$I$5:$I$14,0),FALSE)*HLOOKUP(REG_TRA_DEMANDS!$F57,DEMANDS!$H$2:$CL$25,MATCH($E57,DEMANDS!$F$2:$F$25,0),FALSE)/HLOOKUP(2018,DEMANDS!$H$2:$CL$25,MATCH($E57,DEMANDS!$F$2:$F$25,0),FALSE)</f>
        <v>0.52729534823581425</v>
      </c>
      <c r="T57" s="10">
        <f>HLOOKUP(REG_TRA_DEMANDS!T$3,'BY-Demands'!$J$5:$AK$14,MATCH($E57,'BY-Demands'!$I$5:$I$14,0),FALSE)*HLOOKUP(REG_TRA_DEMANDS!$F57,DEMANDS!$H$2:$CL$25,MATCH($E57,DEMANDS!$F$2:$F$25,0),FALSE)/HLOOKUP(2018,DEMANDS!$H$2:$CL$25,MATCH($E57,DEMANDS!$F$2:$F$25,0),FALSE)</f>
        <v>2.8213179463327891</v>
      </c>
      <c r="U57" s="10">
        <f>HLOOKUP(REG_TRA_DEMANDS!U$3,'BY-Demands'!$J$5:$AK$14,MATCH($E57,'BY-Demands'!$I$5:$I$14,0),FALSE)*HLOOKUP(REG_TRA_DEMANDS!$F57,DEMANDS!$H$2:$CL$25,MATCH($E57,DEMANDS!$F$2:$F$25,0),FALSE)/HLOOKUP(2018,DEMANDS!$H$2:$CL$25,MATCH($E57,DEMANDS!$F$2:$F$25,0),FALSE)</f>
        <v>0.76764224433743777</v>
      </c>
      <c r="V57" s="10">
        <f>HLOOKUP(REG_TRA_DEMANDS!V$3,'BY-Demands'!$J$5:$AK$14,MATCH($E57,'BY-Demands'!$I$5:$I$14,0),FALSE)*HLOOKUP(REG_TRA_DEMANDS!$F57,DEMANDS!$H$2:$CL$25,MATCH($E57,DEMANDS!$F$2:$F$25,0),FALSE)/HLOOKUP(2018,DEMANDS!$H$2:$CL$25,MATCH($E57,DEMANDS!$F$2:$F$25,0),FALSE)</f>
        <v>0.86493798089340879</v>
      </c>
      <c r="W57" s="10">
        <f>HLOOKUP(REG_TRA_DEMANDS!W$3,'BY-Demands'!$J$5:$AK$14,MATCH($E57,'BY-Demands'!$I$5:$I$14,0),FALSE)*HLOOKUP(REG_TRA_DEMANDS!$F57,DEMANDS!$H$2:$CL$25,MATCH($E57,DEMANDS!$F$2:$F$25,0),FALSE)/HLOOKUP(2018,DEMANDS!$H$2:$CL$25,MATCH($E57,DEMANDS!$F$2:$F$25,0),FALSE)</f>
        <v>0.70807674572720203</v>
      </c>
      <c r="X57" s="10">
        <f>HLOOKUP(REG_TRA_DEMANDS!X$3,'BY-Demands'!$J$5:$AK$14,MATCH($E57,'BY-Demands'!$I$5:$I$14,0),FALSE)*HLOOKUP(REG_TRA_DEMANDS!$F57,DEMANDS!$H$2:$CL$25,MATCH($E57,DEMANDS!$F$2:$F$25,0),FALSE)/HLOOKUP(2018,DEMANDS!$H$2:$CL$25,MATCH($E57,DEMANDS!$F$2:$F$25,0),FALSE)</f>
        <v>0.65770758562383569</v>
      </c>
      <c r="Y57" s="10">
        <f>HLOOKUP(REG_TRA_DEMANDS!Y$3,'BY-Demands'!$J$5:$AK$14,MATCH($E57,'BY-Demands'!$I$5:$I$14,0),FALSE)*HLOOKUP(REG_TRA_DEMANDS!$F57,DEMANDS!$H$2:$CL$25,MATCH($E57,DEMANDS!$F$2:$F$25,0),FALSE)/HLOOKUP(2018,DEMANDS!$H$2:$CL$25,MATCH($E57,DEMANDS!$F$2:$F$25,0),FALSE)</f>
        <v>1.0502278028890715</v>
      </c>
      <c r="Z57" s="10">
        <f>HLOOKUP(REG_TRA_DEMANDS!Z$3,'BY-Demands'!$J$5:$AK$14,MATCH($E57,'BY-Demands'!$I$5:$I$14,0),FALSE)*HLOOKUP(REG_TRA_DEMANDS!$F57,DEMANDS!$H$2:$CL$25,MATCH($E57,DEMANDS!$F$2:$F$25,0),FALSE)/HLOOKUP(2018,DEMANDS!$H$2:$CL$25,MATCH($E57,DEMANDS!$F$2:$F$25,0),FALSE)</f>
        <v>0.14006278769613009</v>
      </c>
      <c r="AA57" s="10">
        <f>HLOOKUP(REG_TRA_DEMANDS!AA$3,'BY-Demands'!$J$5:$AK$14,MATCH($E57,'BY-Demands'!$I$5:$I$14,0),FALSE)*HLOOKUP(REG_TRA_DEMANDS!$F57,DEMANDS!$H$2:$CL$25,MATCH($E57,DEMANDS!$F$2:$F$25,0),FALSE)/HLOOKUP(2018,DEMANDS!$H$2:$CL$25,MATCH($E57,DEMANDS!$F$2:$F$25,0),FALSE)</f>
        <v>0.59151166616207895</v>
      </c>
      <c r="AB57" s="10">
        <f>HLOOKUP(REG_TRA_DEMANDS!AB$3,'BY-Demands'!$J$5:$AK$14,MATCH($E57,'BY-Demands'!$I$5:$I$14,0),FALSE)*HLOOKUP(REG_TRA_DEMANDS!$F57,DEMANDS!$H$2:$CL$25,MATCH($E57,DEMANDS!$F$2:$F$25,0),FALSE)/HLOOKUP(2018,DEMANDS!$H$2:$CL$25,MATCH($E57,DEMANDS!$F$2:$F$25,0),FALSE)</f>
        <v>0.26267700791942911</v>
      </c>
      <c r="AC57" s="10">
        <f>HLOOKUP(REG_TRA_DEMANDS!AC$3,'BY-Demands'!$J$5:$AK$14,MATCH($E57,'BY-Demands'!$I$5:$I$14,0),FALSE)*HLOOKUP(REG_TRA_DEMANDS!$F57,DEMANDS!$H$2:$CL$25,MATCH($E57,DEMANDS!$F$2:$F$25,0),FALSE)/HLOOKUP(2018,DEMANDS!$H$2:$CL$25,MATCH($E57,DEMANDS!$F$2:$F$25,0),FALSE)</f>
        <v>0.28645034301790978</v>
      </c>
      <c r="AD57" s="10">
        <f>HLOOKUP(REG_TRA_DEMANDS!AD$3,'BY-Demands'!$J$5:$AK$14,MATCH($E57,'BY-Demands'!$I$5:$I$14,0),FALSE)*HLOOKUP(REG_TRA_DEMANDS!$F57,DEMANDS!$H$2:$CL$25,MATCH($E57,DEMANDS!$F$2:$F$25,0),FALSE)/HLOOKUP(2018,DEMANDS!$H$2:$CL$25,MATCH($E57,DEMANDS!$F$2:$F$25,0),FALSE)</f>
        <v>0.33296164385034366</v>
      </c>
      <c r="AE57" s="10">
        <f>HLOOKUP(REG_TRA_DEMANDS!AE$3,'BY-Demands'!$J$5:$AK$14,MATCH($E57,'BY-Demands'!$I$5:$I$14,0),FALSE)*HLOOKUP(REG_TRA_DEMANDS!$F57,DEMANDS!$H$2:$CL$25,MATCH($E57,DEMANDS!$F$2:$F$25,0),FALSE)/HLOOKUP(2018,DEMANDS!$H$2:$CL$25,MATCH($E57,DEMANDS!$F$2:$F$25,0),FALSE)</f>
        <v>0.69582059976664368</v>
      </c>
      <c r="AF57" s="10">
        <f>HLOOKUP(REG_TRA_DEMANDS!AF$3,'BY-Demands'!$J$5:$AK$14,MATCH($E57,'BY-Demands'!$I$5:$I$14,0),FALSE)*HLOOKUP(REG_TRA_DEMANDS!$F57,DEMANDS!$H$2:$CL$25,MATCH($E57,DEMANDS!$F$2:$F$25,0),FALSE)/HLOOKUP(2018,DEMANDS!$H$2:$CL$25,MATCH($E57,DEMANDS!$F$2:$F$25,0),FALSE)</f>
        <v>0.26831526293579661</v>
      </c>
    </row>
    <row r="58" spans="4:32" x14ac:dyDescent="0.25">
      <c r="D58" s="1" t="s">
        <v>8</v>
      </c>
      <c r="E58" s="1" t="str">
        <f>DEMANDS!$F$20</f>
        <v>TRAF</v>
      </c>
      <c r="F58" s="1">
        <v>2045</v>
      </c>
      <c r="G58" s="10">
        <f>HLOOKUP(REG_TRA_DEMANDS!G$3,'BY-Demands'!$J$5:$AK$14,MATCH($E58,'BY-Demands'!$I$5:$I$14,0),FALSE)*HLOOKUP(REG_TRA_DEMANDS!$F58,DEMANDS!$H$2:$CL$25,MATCH($E58,DEMANDS!$F$2:$F$25,0),FALSE)/HLOOKUP(2018,DEMANDS!$H$2:$CL$25,MATCH($E58,DEMANDS!$F$2:$F$25,0),FALSE)</f>
        <v>0.34604976535955428</v>
      </c>
      <c r="H58" s="10">
        <f>HLOOKUP(REG_TRA_DEMANDS!H$3,'BY-Demands'!$J$5:$AK$14,MATCH($E58,'BY-Demands'!$I$5:$I$14,0),FALSE)*HLOOKUP(REG_TRA_DEMANDS!$F58,DEMANDS!$H$2:$CL$25,MATCH($E58,DEMANDS!$F$2:$F$25,0),FALSE)/HLOOKUP(2018,DEMANDS!$H$2:$CL$25,MATCH($E58,DEMANDS!$F$2:$F$25,0),FALSE)</f>
        <v>5.1685294341507806</v>
      </c>
      <c r="I58" s="10">
        <f>HLOOKUP(REG_TRA_DEMANDS!I$3,'BY-Demands'!$J$5:$AK$14,MATCH($E58,'BY-Demands'!$I$5:$I$14,0),FALSE)*HLOOKUP(REG_TRA_DEMANDS!$F58,DEMANDS!$H$2:$CL$25,MATCH($E58,DEMANDS!$F$2:$F$25,0),FALSE)/HLOOKUP(2018,DEMANDS!$H$2:$CL$25,MATCH($E58,DEMANDS!$F$2:$F$25,0),FALSE)</f>
        <v>0.93791921701516134</v>
      </c>
      <c r="J58" s="10">
        <f>HLOOKUP(REG_TRA_DEMANDS!J$3,'BY-Demands'!$J$5:$AK$14,MATCH($E58,'BY-Demands'!$I$5:$I$14,0),FALSE)*HLOOKUP(REG_TRA_DEMANDS!$F58,DEMANDS!$H$2:$CL$25,MATCH($E58,DEMANDS!$F$2:$F$25,0),FALSE)/HLOOKUP(2018,DEMANDS!$H$2:$CL$25,MATCH($E58,DEMANDS!$F$2:$F$25,0),FALSE)</f>
        <v>0.60316184775098813</v>
      </c>
      <c r="K58" s="10">
        <f>HLOOKUP(REG_TRA_DEMANDS!K$3,'BY-Demands'!$J$5:$AK$14,MATCH($E58,'BY-Demands'!$I$5:$I$14,0),FALSE)*HLOOKUP(REG_TRA_DEMANDS!$F58,DEMANDS!$H$2:$CL$25,MATCH($E58,DEMANDS!$F$2:$F$25,0),FALSE)/HLOOKUP(2018,DEMANDS!$H$2:$CL$25,MATCH($E58,DEMANDS!$F$2:$F$25,0),FALSE)</f>
        <v>0.42960315199064952</v>
      </c>
      <c r="L58" s="10">
        <f>HLOOKUP(REG_TRA_DEMANDS!L$3,'BY-Demands'!$J$5:$AK$14,MATCH($E58,'BY-Demands'!$I$5:$I$14,0),FALSE)*HLOOKUP(REG_TRA_DEMANDS!$F58,DEMANDS!$H$2:$CL$25,MATCH($E58,DEMANDS!$F$2:$F$25,0),FALSE)/HLOOKUP(2018,DEMANDS!$H$2:$CL$25,MATCH($E58,DEMANDS!$F$2:$F$25,0),FALSE)</f>
        <v>0.20731749213447806</v>
      </c>
      <c r="M58" s="10">
        <f>HLOOKUP(REG_TRA_DEMANDS!M$3,'BY-Demands'!$J$5:$AK$14,MATCH($E58,'BY-Demands'!$I$5:$I$14,0),FALSE)*HLOOKUP(REG_TRA_DEMANDS!$F58,DEMANDS!$H$2:$CL$25,MATCH($E58,DEMANDS!$F$2:$F$25,0),FALSE)/HLOOKUP(2018,DEMANDS!$H$2:$CL$25,MATCH($E58,DEMANDS!$F$2:$F$25,0),FALSE)</f>
        <v>0.5432836280057084</v>
      </c>
      <c r="N58" s="10">
        <f>HLOOKUP(REG_TRA_DEMANDS!N$3,'BY-Demands'!$J$5:$AK$14,MATCH($E58,'BY-Demands'!$I$5:$I$14,0),FALSE)*HLOOKUP(REG_TRA_DEMANDS!$F58,DEMANDS!$H$2:$CL$25,MATCH($E58,DEMANDS!$F$2:$F$25,0),FALSE)/HLOOKUP(2018,DEMANDS!$H$2:$CL$25,MATCH($E58,DEMANDS!$F$2:$F$25,0),FALSE)</f>
        <v>0.84061828417008377</v>
      </c>
      <c r="O58" s="10">
        <f>HLOOKUP(REG_TRA_DEMANDS!O$3,'BY-Demands'!$J$5:$AK$14,MATCH($E58,'BY-Demands'!$I$5:$I$14,0),FALSE)*HLOOKUP(REG_TRA_DEMANDS!$F58,DEMANDS!$H$2:$CL$25,MATCH($E58,DEMANDS!$F$2:$F$25,0),FALSE)/HLOOKUP(2018,DEMANDS!$H$2:$CL$25,MATCH($E58,DEMANDS!$F$2:$F$25,0),FALSE)</f>
        <v>0.39543657192513287</v>
      </c>
      <c r="P58" s="10">
        <f>HLOOKUP(REG_TRA_DEMANDS!P$3,'BY-Demands'!$J$5:$AK$14,MATCH($E58,'BY-Demands'!$I$5:$I$14,0),FALSE)*HLOOKUP(REG_TRA_DEMANDS!$F58,DEMANDS!$H$2:$CL$25,MATCH($E58,DEMANDS!$F$2:$F$25,0),FALSE)/HLOOKUP(2018,DEMANDS!$H$2:$CL$25,MATCH($E58,DEMANDS!$F$2:$F$25,0),FALSE)</f>
        <v>0.45026236823275895</v>
      </c>
      <c r="Q58" s="10">
        <f>HLOOKUP(REG_TRA_DEMANDS!Q$3,'BY-Demands'!$J$5:$AK$14,MATCH($E58,'BY-Demands'!$I$5:$I$14,0),FALSE)*HLOOKUP(REG_TRA_DEMANDS!$F58,DEMANDS!$H$2:$CL$25,MATCH($E58,DEMANDS!$F$2:$F$25,0),FALSE)/HLOOKUP(2018,DEMANDS!$H$2:$CL$25,MATCH($E58,DEMANDS!$F$2:$F$25,0),FALSE)</f>
        <v>0.91005520566927378</v>
      </c>
      <c r="R58" s="10">
        <f>HLOOKUP(REG_TRA_DEMANDS!R$3,'BY-Demands'!$J$5:$AK$14,MATCH($E58,'BY-Demands'!$I$5:$I$14,0),FALSE)*HLOOKUP(REG_TRA_DEMANDS!$F58,DEMANDS!$H$2:$CL$25,MATCH($E58,DEMANDS!$F$2:$F$25,0),FALSE)/HLOOKUP(2018,DEMANDS!$H$2:$CL$25,MATCH($E58,DEMANDS!$F$2:$F$25,0),FALSE)</f>
        <v>0.60036289003067056</v>
      </c>
      <c r="S58" s="10">
        <f>HLOOKUP(REG_TRA_DEMANDS!S$3,'BY-Demands'!$J$5:$AK$14,MATCH($E58,'BY-Demands'!$I$5:$I$14,0),FALSE)*HLOOKUP(REG_TRA_DEMANDS!$F58,DEMANDS!$H$2:$CL$25,MATCH($E58,DEMANDS!$F$2:$F$25,0),FALSE)/HLOOKUP(2018,DEMANDS!$H$2:$CL$25,MATCH($E58,DEMANDS!$F$2:$F$25,0),FALSE)</f>
        <v>0.59078860288826129</v>
      </c>
      <c r="T58" s="10">
        <f>HLOOKUP(REG_TRA_DEMANDS!T$3,'BY-Demands'!$J$5:$AK$14,MATCH($E58,'BY-Demands'!$I$5:$I$14,0),FALSE)*HLOOKUP(REG_TRA_DEMANDS!$F58,DEMANDS!$H$2:$CL$25,MATCH($E58,DEMANDS!$F$2:$F$25,0),FALSE)/HLOOKUP(2018,DEMANDS!$H$2:$CL$25,MATCH($E58,DEMANDS!$F$2:$F$25,0),FALSE)</f>
        <v>3.1610415176128361</v>
      </c>
      <c r="U58" s="10">
        <f>HLOOKUP(REG_TRA_DEMANDS!U$3,'BY-Demands'!$J$5:$AK$14,MATCH($E58,'BY-Demands'!$I$5:$I$14,0),FALSE)*HLOOKUP(REG_TRA_DEMANDS!$F58,DEMANDS!$H$2:$CL$25,MATCH($E58,DEMANDS!$F$2:$F$25,0),FALSE)/HLOOKUP(2018,DEMANDS!$H$2:$CL$25,MATCH($E58,DEMANDS!$F$2:$F$25,0),FALSE)</f>
        <v>0.86007640797033158</v>
      </c>
      <c r="V58" s="10">
        <f>HLOOKUP(REG_TRA_DEMANDS!V$3,'BY-Demands'!$J$5:$AK$14,MATCH($E58,'BY-Demands'!$I$5:$I$14,0),FALSE)*HLOOKUP(REG_TRA_DEMANDS!$F58,DEMANDS!$H$2:$CL$25,MATCH($E58,DEMANDS!$F$2:$F$25,0),FALSE)/HLOOKUP(2018,DEMANDS!$H$2:$CL$25,MATCH($E58,DEMANDS!$F$2:$F$25,0),FALSE)</f>
        <v>0.96908782341179667</v>
      </c>
      <c r="W58" s="10">
        <f>HLOOKUP(REG_TRA_DEMANDS!W$3,'BY-Demands'!$J$5:$AK$14,MATCH($E58,'BY-Demands'!$I$5:$I$14,0),FALSE)*HLOOKUP(REG_TRA_DEMANDS!$F58,DEMANDS!$H$2:$CL$25,MATCH($E58,DEMANDS!$F$2:$F$25,0),FALSE)/HLOOKUP(2018,DEMANDS!$H$2:$CL$25,MATCH($E58,DEMANDS!$F$2:$F$25,0),FALSE)</f>
        <v>0.79333844447032698</v>
      </c>
      <c r="X58" s="10">
        <f>HLOOKUP(REG_TRA_DEMANDS!X$3,'BY-Demands'!$J$5:$AK$14,MATCH($E58,'BY-Demands'!$I$5:$I$14,0),FALSE)*HLOOKUP(REG_TRA_DEMANDS!$F58,DEMANDS!$H$2:$CL$25,MATCH($E58,DEMANDS!$F$2:$F$25,0),FALSE)/HLOOKUP(2018,DEMANDS!$H$2:$CL$25,MATCH($E58,DEMANDS!$F$2:$F$25,0),FALSE)</f>
        <v>0.73690417888144322</v>
      </c>
      <c r="Y58" s="10">
        <f>HLOOKUP(REG_TRA_DEMANDS!Y$3,'BY-Demands'!$J$5:$AK$14,MATCH($E58,'BY-Demands'!$I$5:$I$14,0),FALSE)*HLOOKUP(REG_TRA_DEMANDS!$F58,DEMANDS!$H$2:$CL$25,MATCH($E58,DEMANDS!$F$2:$F$25,0),FALSE)/HLOOKUP(2018,DEMANDS!$H$2:$CL$25,MATCH($E58,DEMANDS!$F$2:$F$25,0),FALSE)</f>
        <v>1.1766889627589938</v>
      </c>
      <c r="Z58" s="10">
        <f>HLOOKUP(REG_TRA_DEMANDS!Z$3,'BY-Demands'!$J$5:$AK$14,MATCH($E58,'BY-Demands'!$I$5:$I$14,0),FALSE)*HLOOKUP(REG_TRA_DEMANDS!$F58,DEMANDS!$H$2:$CL$25,MATCH($E58,DEMANDS!$F$2:$F$25,0),FALSE)/HLOOKUP(2018,DEMANDS!$H$2:$CL$25,MATCH($E58,DEMANDS!$F$2:$F$25,0),FALSE)</f>
        <v>0.15692817874552148</v>
      </c>
      <c r="AA58" s="10">
        <f>HLOOKUP(REG_TRA_DEMANDS!AA$3,'BY-Demands'!$J$5:$AK$14,MATCH($E58,'BY-Demands'!$I$5:$I$14,0),FALSE)*HLOOKUP(REG_TRA_DEMANDS!$F58,DEMANDS!$H$2:$CL$25,MATCH($E58,DEMANDS!$F$2:$F$25,0),FALSE)/HLOOKUP(2018,DEMANDS!$H$2:$CL$25,MATCH($E58,DEMANDS!$F$2:$F$25,0),FALSE)</f>
        <v>0.66273740516238988</v>
      </c>
      <c r="AB58" s="10">
        <f>HLOOKUP(REG_TRA_DEMANDS!AB$3,'BY-Demands'!$J$5:$AK$14,MATCH($E58,'BY-Demands'!$I$5:$I$14,0),FALSE)*HLOOKUP(REG_TRA_DEMANDS!$F58,DEMANDS!$H$2:$CL$25,MATCH($E58,DEMANDS!$F$2:$F$25,0),FALSE)/HLOOKUP(2018,DEMANDS!$H$2:$CL$25,MATCH($E58,DEMANDS!$F$2:$F$25,0),FALSE)</f>
        <v>0.29430675434327275</v>
      </c>
      <c r="AC58" s="10">
        <f>HLOOKUP(REG_TRA_DEMANDS!AC$3,'BY-Demands'!$J$5:$AK$14,MATCH($E58,'BY-Demands'!$I$5:$I$14,0),FALSE)*HLOOKUP(REG_TRA_DEMANDS!$F58,DEMANDS!$H$2:$CL$25,MATCH($E58,DEMANDS!$F$2:$F$25,0),FALSE)/HLOOKUP(2018,DEMANDS!$H$2:$CL$25,MATCH($E58,DEMANDS!$F$2:$F$25,0),FALSE)</f>
        <v>0.32094270983921375</v>
      </c>
      <c r="AD58" s="10">
        <f>HLOOKUP(REG_TRA_DEMANDS!AD$3,'BY-Demands'!$J$5:$AK$14,MATCH($E58,'BY-Demands'!$I$5:$I$14,0),FALSE)*HLOOKUP(REG_TRA_DEMANDS!$F58,DEMANDS!$H$2:$CL$25,MATCH($E58,DEMANDS!$F$2:$F$25,0),FALSE)/HLOOKUP(2018,DEMANDS!$H$2:$CL$25,MATCH($E58,DEMANDS!$F$2:$F$25,0),FALSE)</f>
        <v>0.37305457945696069</v>
      </c>
      <c r="AE58" s="10">
        <f>HLOOKUP(REG_TRA_DEMANDS!AE$3,'BY-Demands'!$J$5:$AK$14,MATCH($E58,'BY-Demands'!$I$5:$I$14,0),FALSE)*HLOOKUP(REG_TRA_DEMANDS!$F58,DEMANDS!$H$2:$CL$25,MATCH($E58,DEMANDS!$F$2:$F$25,0),FALSE)/HLOOKUP(2018,DEMANDS!$H$2:$CL$25,MATCH($E58,DEMANDS!$F$2:$F$25,0),FALSE)</f>
        <v>0.77960649827914863</v>
      </c>
      <c r="AF58" s="10">
        <f>HLOOKUP(REG_TRA_DEMANDS!AF$3,'BY-Demands'!$J$5:$AK$14,MATCH($E58,'BY-Demands'!$I$5:$I$14,0),FALSE)*HLOOKUP(REG_TRA_DEMANDS!$F58,DEMANDS!$H$2:$CL$25,MATCH($E58,DEMANDS!$F$2:$F$25,0),FALSE)/HLOOKUP(2018,DEMANDS!$H$2:$CL$25,MATCH($E58,DEMANDS!$F$2:$F$25,0),FALSE)</f>
        <v>0.3006239289874113</v>
      </c>
    </row>
    <row r="59" spans="4:32" x14ac:dyDescent="0.25">
      <c r="D59" s="1" t="s">
        <v>8</v>
      </c>
      <c r="E59" s="1" t="str">
        <f>DEMANDS!$F$20</f>
        <v>TRAF</v>
      </c>
      <c r="F59" s="1">
        <v>2050</v>
      </c>
      <c r="G59" s="10">
        <f>HLOOKUP(REG_TRA_DEMANDS!G$3,'BY-Demands'!$J$5:$AK$14,MATCH($E59,'BY-Demands'!$I$5:$I$14,0),FALSE)*HLOOKUP(REG_TRA_DEMANDS!$F59,DEMANDS!$H$2:$CL$25,MATCH($E59,DEMANDS!$F$2:$F$25,0),FALSE)/HLOOKUP(2018,DEMANDS!$H$2:$CL$25,MATCH($E59,DEMANDS!$F$2:$F$25,0),FALSE)</f>
        <v>0.38771868193146314</v>
      </c>
      <c r="H59" s="10">
        <f>HLOOKUP(REG_TRA_DEMANDS!H$3,'BY-Demands'!$J$5:$AK$14,MATCH($E59,'BY-Demands'!$I$5:$I$14,0),FALSE)*HLOOKUP(REG_TRA_DEMANDS!$F59,DEMANDS!$H$2:$CL$25,MATCH($E59,DEMANDS!$F$2:$F$25,0),FALSE)/HLOOKUP(2018,DEMANDS!$H$2:$CL$25,MATCH($E59,DEMANDS!$F$2:$F$25,0),FALSE)</f>
        <v>5.790887959859683</v>
      </c>
      <c r="I59" s="10">
        <f>HLOOKUP(REG_TRA_DEMANDS!I$3,'BY-Demands'!$J$5:$AK$14,MATCH($E59,'BY-Demands'!$I$5:$I$14,0),FALSE)*HLOOKUP(REG_TRA_DEMANDS!$F59,DEMANDS!$H$2:$CL$25,MATCH($E59,DEMANDS!$F$2:$F$25,0),FALSE)/HLOOKUP(2018,DEMANDS!$H$2:$CL$25,MATCH($E59,DEMANDS!$F$2:$F$25,0),FALSE)</f>
        <v>1.0508569546390769</v>
      </c>
      <c r="J59" s="10">
        <f>HLOOKUP(REG_TRA_DEMANDS!J$3,'BY-Demands'!$J$5:$AK$14,MATCH($E59,'BY-Demands'!$I$5:$I$14,0),FALSE)*HLOOKUP(REG_TRA_DEMANDS!$F59,DEMANDS!$H$2:$CL$25,MATCH($E59,DEMANDS!$F$2:$F$25,0),FALSE)/HLOOKUP(2018,DEMANDS!$H$2:$CL$25,MATCH($E59,DEMANDS!$F$2:$F$25,0),FALSE)</f>
        <v>0.67579042094819974</v>
      </c>
      <c r="K59" s="10">
        <f>HLOOKUP(REG_TRA_DEMANDS!K$3,'BY-Demands'!$J$5:$AK$14,MATCH($E59,'BY-Demands'!$I$5:$I$14,0),FALSE)*HLOOKUP(REG_TRA_DEMANDS!$F59,DEMANDS!$H$2:$CL$25,MATCH($E59,DEMANDS!$F$2:$F$25,0),FALSE)/HLOOKUP(2018,DEMANDS!$H$2:$CL$25,MATCH($E59,DEMANDS!$F$2:$F$25,0),FALSE)</f>
        <v>0.48133298882705872</v>
      </c>
      <c r="L59" s="10">
        <f>HLOOKUP(REG_TRA_DEMANDS!L$3,'BY-Demands'!$J$5:$AK$14,MATCH($E59,'BY-Demands'!$I$5:$I$14,0),FALSE)*HLOOKUP(REG_TRA_DEMANDS!$F59,DEMANDS!$H$2:$CL$25,MATCH($E59,DEMANDS!$F$2:$F$25,0),FALSE)/HLOOKUP(2018,DEMANDS!$H$2:$CL$25,MATCH($E59,DEMANDS!$F$2:$F$25,0),FALSE)</f>
        <v>0.23228122899664036</v>
      </c>
      <c r="M59" s="10">
        <f>HLOOKUP(REG_TRA_DEMANDS!M$3,'BY-Demands'!$J$5:$AK$14,MATCH($E59,'BY-Demands'!$I$5:$I$14,0),FALSE)*HLOOKUP(REG_TRA_DEMANDS!$F59,DEMANDS!$H$2:$CL$25,MATCH($E59,DEMANDS!$F$2:$F$25,0),FALSE)/HLOOKUP(2018,DEMANDS!$H$2:$CL$25,MATCH($E59,DEMANDS!$F$2:$F$25,0),FALSE)</f>
        <v>0.60870208059946274</v>
      </c>
      <c r="N59" s="10">
        <f>HLOOKUP(REG_TRA_DEMANDS!N$3,'BY-Demands'!$J$5:$AK$14,MATCH($E59,'BY-Demands'!$I$5:$I$14,0),FALSE)*HLOOKUP(REG_TRA_DEMANDS!$F59,DEMANDS!$H$2:$CL$25,MATCH($E59,DEMANDS!$F$2:$F$25,0),FALSE)/HLOOKUP(2018,DEMANDS!$H$2:$CL$25,MATCH($E59,DEMANDS!$F$2:$F$25,0),FALSE)</f>
        <v>0.94183971720735149</v>
      </c>
      <c r="O59" s="10">
        <f>HLOOKUP(REG_TRA_DEMANDS!O$3,'BY-Demands'!$J$5:$AK$14,MATCH($E59,'BY-Demands'!$I$5:$I$14,0),FALSE)*HLOOKUP(REG_TRA_DEMANDS!$F59,DEMANDS!$H$2:$CL$25,MATCH($E59,DEMANDS!$F$2:$F$25,0),FALSE)/HLOOKUP(2018,DEMANDS!$H$2:$CL$25,MATCH($E59,DEMANDS!$F$2:$F$25,0),FALSE)</f>
        <v>0.44305230577170701</v>
      </c>
      <c r="P59" s="10">
        <f>HLOOKUP(REG_TRA_DEMANDS!P$3,'BY-Demands'!$J$5:$AK$14,MATCH($E59,'BY-Demands'!$I$5:$I$14,0),FALSE)*HLOOKUP(REG_TRA_DEMANDS!$F59,DEMANDS!$H$2:$CL$25,MATCH($E59,DEMANDS!$F$2:$F$25,0),FALSE)/HLOOKUP(2018,DEMANDS!$H$2:$CL$25,MATCH($E59,DEMANDS!$F$2:$F$25,0),FALSE)</f>
        <v>0.50447984483722008</v>
      </c>
      <c r="Q59" s="10">
        <f>HLOOKUP(REG_TRA_DEMANDS!Q$3,'BY-Demands'!$J$5:$AK$14,MATCH($E59,'BY-Demands'!$I$5:$I$14,0),FALSE)*HLOOKUP(REG_TRA_DEMANDS!$F59,DEMANDS!$H$2:$CL$25,MATCH($E59,DEMANDS!$F$2:$F$25,0),FALSE)/HLOOKUP(2018,DEMANDS!$H$2:$CL$25,MATCH($E59,DEMANDS!$F$2:$F$25,0),FALSE)</f>
        <v>1.0196377519873254</v>
      </c>
      <c r="R59" s="10">
        <f>HLOOKUP(REG_TRA_DEMANDS!R$3,'BY-Demands'!$J$5:$AK$14,MATCH($E59,'BY-Demands'!$I$5:$I$14,0),FALSE)*HLOOKUP(REG_TRA_DEMANDS!$F59,DEMANDS!$H$2:$CL$25,MATCH($E59,DEMANDS!$F$2:$F$25,0),FALSE)/HLOOKUP(2018,DEMANDS!$H$2:$CL$25,MATCH($E59,DEMANDS!$F$2:$F$25,0),FALSE)</f>
        <v>0.67265443212018861</v>
      </c>
      <c r="S59" s="10">
        <f>HLOOKUP(REG_TRA_DEMANDS!S$3,'BY-Demands'!$J$5:$AK$14,MATCH($E59,'BY-Demands'!$I$5:$I$14,0),FALSE)*HLOOKUP(REG_TRA_DEMANDS!$F59,DEMANDS!$H$2:$CL$25,MATCH($E59,DEMANDS!$F$2:$F$25,0),FALSE)/HLOOKUP(2018,DEMANDS!$H$2:$CL$25,MATCH($E59,DEMANDS!$F$2:$F$25,0),FALSE)</f>
        <v>0.66192727561588849</v>
      </c>
      <c r="T59" s="10">
        <f>HLOOKUP(REG_TRA_DEMANDS!T$3,'BY-Demands'!$J$5:$AK$14,MATCH($E59,'BY-Demands'!$I$5:$I$14,0),FALSE)*HLOOKUP(REG_TRA_DEMANDS!$F59,DEMANDS!$H$2:$CL$25,MATCH($E59,DEMANDS!$F$2:$F$25,0),FALSE)/HLOOKUP(2018,DEMANDS!$H$2:$CL$25,MATCH($E59,DEMANDS!$F$2:$F$25,0),FALSE)</f>
        <v>3.5416722489785744</v>
      </c>
      <c r="U59" s="10">
        <f>HLOOKUP(REG_TRA_DEMANDS!U$3,'BY-Demands'!$J$5:$AK$14,MATCH($E59,'BY-Demands'!$I$5:$I$14,0),FALSE)*HLOOKUP(REG_TRA_DEMANDS!$F59,DEMANDS!$H$2:$CL$25,MATCH($E59,DEMANDS!$F$2:$F$25,0),FALSE)/HLOOKUP(2018,DEMANDS!$H$2:$CL$25,MATCH($E59,DEMANDS!$F$2:$F$25,0),FALSE)</f>
        <v>0.96364085354059725</v>
      </c>
      <c r="V59" s="10">
        <f>HLOOKUP(REG_TRA_DEMANDS!V$3,'BY-Demands'!$J$5:$AK$14,MATCH($E59,'BY-Demands'!$I$5:$I$14,0),FALSE)*HLOOKUP(REG_TRA_DEMANDS!$F59,DEMANDS!$H$2:$CL$25,MATCH($E59,DEMANDS!$F$2:$F$25,0),FALSE)/HLOOKUP(2018,DEMANDS!$H$2:$CL$25,MATCH($E59,DEMANDS!$F$2:$F$25,0),FALSE)</f>
        <v>1.0857786687953852</v>
      </c>
      <c r="W59" s="10">
        <f>HLOOKUP(REG_TRA_DEMANDS!W$3,'BY-Demands'!$J$5:$AK$14,MATCH($E59,'BY-Demands'!$I$5:$I$14,0),FALSE)*HLOOKUP(REG_TRA_DEMANDS!$F59,DEMANDS!$H$2:$CL$25,MATCH($E59,DEMANDS!$F$2:$F$25,0),FALSE)/HLOOKUP(2018,DEMANDS!$H$2:$CL$25,MATCH($E59,DEMANDS!$F$2:$F$25,0),FALSE)</f>
        <v>0.88886676659351749</v>
      </c>
      <c r="X59" s="10">
        <f>HLOOKUP(REG_TRA_DEMANDS!X$3,'BY-Demands'!$J$5:$AK$14,MATCH($E59,'BY-Demands'!$I$5:$I$14,0),FALSE)*HLOOKUP(REG_TRA_DEMANDS!$F59,DEMANDS!$H$2:$CL$25,MATCH($E59,DEMANDS!$F$2:$F$25,0),FALSE)/HLOOKUP(2018,DEMANDS!$H$2:$CL$25,MATCH($E59,DEMANDS!$F$2:$F$25,0),FALSE)</f>
        <v>0.82563707751351578</v>
      </c>
      <c r="Y59" s="10">
        <f>HLOOKUP(REG_TRA_DEMANDS!Y$3,'BY-Demands'!$J$5:$AK$14,MATCH($E59,'BY-Demands'!$I$5:$I$14,0),FALSE)*HLOOKUP(REG_TRA_DEMANDS!$F59,DEMANDS!$H$2:$CL$25,MATCH($E59,DEMANDS!$F$2:$F$25,0),FALSE)/HLOOKUP(2018,DEMANDS!$H$2:$CL$25,MATCH($E59,DEMANDS!$F$2:$F$25,0),FALSE)</f>
        <v>1.3183776998380254</v>
      </c>
      <c r="Z59" s="10">
        <f>HLOOKUP(REG_TRA_DEMANDS!Z$3,'BY-Demands'!$J$5:$AK$14,MATCH($E59,'BY-Demands'!$I$5:$I$14,0),FALSE)*HLOOKUP(REG_TRA_DEMANDS!$F59,DEMANDS!$H$2:$CL$25,MATCH($E59,DEMANDS!$F$2:$F$25,0),FALSE)/HLOOKUP(2018,DEMANDS!$H$2:$CL$25,MATCH($E59,DEMANDS!$F$2:$F$25,0),FALSE)</f>
        <v>0.17582438340306403</v>
      </c>
      <c r="AA59" s="10">
        <f>HLOOKUP(REG_TRA_DEMANDS!AA$3,'BY-Demands'!$J$5:$AK$14,MATCH($E59,'BY-Demands'!$I$5:$I$14,0),FALSE)*HLOOKUP(REG_TRA_DEMANDS!$F59,DEMANDS!$H$2:$CL$25,MATCH($E59,DEMANDS!$F$2:$F$25,0),FALSE)/HLOOKUP(2018,DEMANDS!$H$2:$CL$25,MATCH($E59,DEMANDS!$F$2:$F$25,0),FALSE)</f>
        <v>0.7425396544605557</v>
      </c>
      <c r="AB59" s="10">
        <f>HLOOKUP(REG_TRA_DEMANDS!AB$3,'BY-Demands'!$J$5:$AK$14,MATCH($E59,'BY-Demands'!$I$5:$I$14,0),FALSE)*HLOOKUP(REG_TRA_DEMANDS!$F59,DEMANDS!$H$2:$CL$25,MATCH($E59,DEMANDS!$F$2:$F$25,0),FALSE)/HLOOKUP(2018,DEMANDS!$H$2:$CL$25,MATCH($E59,DEMANDS!$F$2:$F$25,0),FALSE)</f>
        <v>0.32974513581576725</v>
      </c>
      <c r="AC59" s="10">
        <f>HLOOKUP(REG_TRA_DEMANDS!AC$3,'BY-Demands'!$J$5:$AK$14,MATCH($E59,'BY-Demands'!$I$5:$I$14,0),FALSE)*HLOOKUP(REG_TRA_DEMANDS!$F59,DEMANDS!$H$2:$CL$25,MATCH($E59,DEMANDS!$F$2:$F$25,0),FALSE)/HLOOKUP(2018,DEMANDS!$H$2:$CL$25,MATCH($E59,DEMANDS!$F$2:$F$25,0),FALSE)</f>
        <v>0.35958840863562042</v>
      </c>
      <c r="AD59" s="10">
        <f>HLOOKUP(REG_TRA_DEMANDS!AD$3,'BY-Demands'!$J$5:$AK$14,MATCH($E59,'BY-Demands'!$I$5:$I$14,0),FALSE)*HLOOKUP(REG_TRA_DEMANDS!$F59,DEMANDS!$H$2:$CL$25,MATCH($E59,DEMANDS!$F$2:$F$25,0),FALSE)/HLOOKUP(2018,DEMANDS!$H$2:$CL$25,MATCH($E59,DEMANDS!$F$2:$F$25,0),FALSE)</f>
        <v>0.41797522875146098</v>
      </c>
      <c r="AE59" s="10">
        <f>HLOOKUP(REG_TRA_DEMANDS!AE$3,'BY-Demands'!$J$5:$AK$14,MATCH($E59,'BY-Demands'!$I$5:$I$14,0),FALSE)*HLOOKUP(REG_TRA_DEMANDS!$F59,DEMANDS!$H$2:$CL$25,MATCH($E59,DEMANDS!$F$2:$F$25,0),FALSE)/HLOOKUP(2018,DEMANDS!$H$2:$CL$25,MATCH($E59,DEMANDS!$F$2:$F$25,0),FALSE)</f>
        <v>0.8734813145269178</v>
      </c>
      <c r="AF59" s="10">
        <f>HLOOKUP(REG_TRA_DEMANDS!AF$3,'BY-Demands'!$J$5:$AK$14,MATCH($E59,'BY-Demands'!$I$5:$I$14,0),FALSE)*HLOOKUP(REG_TRA_DEMANDS!$F59,DEMANDS!$H$2:$CL$25,MATCH($E59,DEMANDS!$F$2:$F$25,0),FALSE)/HLOOKUP(2018,DEMANDS!$H$2:$CL$25,MATCH($E59,DEMANDS!$F$2:$F$25,0),FALSE)</f>
        <v>0.33682298088817003</v>
      </c>
    </row>
    <row r="60" spans="4:32" x14ac:dyDescent="0.25">
      <c r="D60" s="1" t="s">
        <v>8</v>
      </c>
      <c r="E60" s="1" t="str">
        <f>DEMANDS!$F$20</f>
        <v>TRAF</v>
      </c>
      <c r="F60" s="1">
        <v>2055</v>
      </c>
      <c r="G60" s="10">
        <f>HLOOKUP(REG_TRA_DEMANDS!G$3,'BY-Demands'!$J$5:$AK$14,MATCH($E60,'BY-Demands'!$I$5:$I$14,0),FALSE)*HLOOKUP(REG_TRA_DEMANDS!$F60,DEMANDS!$H$2:$CL$25,MATCH($E60,DEMANDS!$F$2:$F$25,0),FALSE)/HLOOKUP(2018,DEMANDS!$H$2:$CL$25,MATCH($E60,DEMANDS!$F$2:$F$25,0),FALSE)</f>
        <v>0.43440508090643798</v>
      </c>
      <c r="H60" s="10">
        <f>HLOOKUP(REG_TRA_DEMANDS!H$3,'BY-Demands'!$J$5:$AK$14,MATCH($E60,'BY-Demands'!$I$5:$I$14,0),FALSE)*HLOOKUP(REG_TRA_DEMANDS!$F60,DEMANDS!$H$2:$CL$25,MATCH($E60,DEMANDS!$F$2:$F$25,0),FALSE)/HLOOKUP(2018,DEMANDS!$H$2:$CL$25,MATCH($E60,DEMANDS!$F$2:$F$25,0),FALSE)</f>
        <v>6.4881865898008062</v>
      </c>
      <c r="I60" s="10">
        <f>HLOOKUP(REG_TRA_DEMANDS!I$3,'BY-Demands'!$J$5:$AK$14,MATCH($E60,'BY-Demands'!$I$5:$I$14,0),FALSE)*HLOOKUP(REG_TRA_DEMANDS!$F60,DEMANDS!$H$2:$CL$25,MATCH($E60,DEMANDS!$F$2:$F$25,0),FALSE)/HLOOKUP(2018,DEMANDS!$H$2:$CL$25,MATCH($E60,DEMANDS!$F$2:$F$25,0),FALSE)</f>
        <v>1.1773938726062627</v>
      </c>
      <c r="J60" s="10">
        <f>HLOOKUP(REG_TRA_DEMANDS!J$3,'BY-Demands'!$J$5:$AK$14,MATCH($E60,'BY-Demands'!$I$5:$I$14,0),FALSE)*HLOOKUP(REG_TRA_DEMANDS!$F60,DEMANDS!$H$2:$CL$25,MATCH($E60,DEMANDS!$F$2:$F$25,0),FALSE)/HLOOKUP(2018,DEMANDS!$H$2:$CL$25,MATCH($E60,DEMANDS!$F$2:$F$25,0),FALSE)</f>
        <v>0.75716442402353001</v>
      </c>
      <c r="K60" s="10">
        <f>HLOOKUP(REG_TRA_DEMANDS!K$3,'BY-Demands'!$J$5:$AK$14,MATCH($E60,'BY-Demands'!$I$5:$I$14,0),FALSE)*HLOOKUP(REG_TRA_DEMANDS!$F60,DEMANDS!$H$2:$CL$25,MATCH($E60,DEMANDS!$F$2:$F$25,0),FALSE)/HLOOKUP(2018,DEMANDS!$H$2:$CL$25,MATCH($E60,DEMANDS!$F$2:$F$25,0),FALSE)</f>
        <v>0.53929177441936482</v>
      </c>
      <c r="L60" s="10">
        <f>HLOOKUP(REG_TRA_DEMANDS!L$3,'BY-Demands'!$J$5:$AK$14,MATCH($E60,'BY-Demands'!$I$5:$I$14,0),FALSE)*HLOOKUP(REG_TRA_DEMANDS!$F60,DEMANDS!$H$2:$CL$25,MATCH($E60,DEMANDS!$F$2:$F$25,0),FALSE)/HLOOKUP(2018,DEMANDS!$H$2:$CL$25,MATCH($E60,DEMANDS!$F$2:$F$25,0),FALSE)</f>
        <v>0.2602509261938768</v>
      </c>
      <c r="M60" s="10">
        <f>HLOOKUP(REG_TRA_DEMANDS!M$3,'BY-Demands'!$J$5:$AK$14,MATCH($E60,'BY-Demands'!$I$5:$I$14,0),FALSE)*HLOOKUP(REG_TRA_DEMANDS!$F60,DEMANDS!$H$2:$CL$25,MATCH($E60,DEMANDS!$F$2:$F$25,0),FALSE)/HLOOKUP(2018,DEMANDS!$H$2:$CL$25,MATCH($E60,DEMANDS!$F$2:$F$25,0),FALSE)</f>
        <v>0.68199777027372843</v>
      </c>
      <c r="N60" s="10">
        <f>HLOOKUP(REG_TRA_DEMANDS!N$3,'BY-Demands'!$J$5:$AK$14,MATCH($E60,'BY-Demands'!$I$5:$I$14,0),FALSE)*HLOOKUP(REG_TRA_DEMANDS!$F60,DEMANDS!$H$2:$CL$25,MATCH($E60,DEMANDS!$F$2:$F$25,0),FALSE)/HLOOKUP(2018,DEMANDS!$H$2:$CL$25,MATCH($E60,DEMANDS!$F$2:$F$25,0),FALSE)</f>
        <v>1.0552495343174608</v>
      </c>
      <c r="O60" s="10">
        <f>HLOOKUP(REG_TRA_DEMANDS!O$3,'BY-Demands'!$J$5:$AK$14,MATCH($E60,'BY-Demands'!$I$5:$I$14,0),FALSE)*HLOOKUP(REG_TRA_DEMANDS!$F60,DEMANDS!$H$2:$CL$25,MATCH($E60,DEMANDS!$F$2:$F$25,0),FALSE)/HLOOKUP(2018,DEMANDS!$H$2:$CL$25,MATCH($E60,DEMANDS!$F$2:$F$25,0),FALSE)</f>
        <v>0.49640159657966676</v>
      </c>
      <c r="P60" s="10">
        <f>HLOOKUP(REG_TRA_DEMANDS!P$3,'BY-Demands'!$J$5:$AK$14,MATCH($E60,'BY-Demands'!$I$5:$I$14,0),FALSE)*HLOOKUP(REG_TRA_DEMANDS!$F60,DEMANDS!$H$2:$CL$25,MATCH($E60,DEMANDS!$F$2:$F$25,0),FALSE)/HLOOKUP(2018,DEMANDS!$H$2:$CL$25,MATCH($E60,DEMANDS!$F$2:$F$25,0),FALSE)</f>
        <v>0.56522581455313703</v>
      </c>
      <c r="Q60" s="10">
        <f>HLOOKUP(REG_TRA_DEMANDS!Q$3,'BY-Demands'!$J$5:$AK$14,MATCH($E60,'BY-Demands'!$I$5:$I$14,0),FALSE)*HLOOKUP(REG_TRA_DEMANDS!$F60,DEMANDS!$H$2:$CL$25,MATCH($E60,DEMANDS!$F$2:$F$25,0),FALSE)/HLOOKUP(2018,DEMANDS!$H$2:$CL$25,MATCH($E60,DEMANDS!$F$2:$F$25,0),FALSE)</f>
        <v>1.1424154697441435</v>
      </c>
      <c r="R60" s="10">
        <f>HLOOKUP(REG_TRA_DEMANDS!R$3,'BY-Demands'!$J$5:$AK$14,MATCH($E60,'BY-Demands'!$I$5:$I$14,0),FALSE)*HLOOKUP(REG_TRA_DEMANDS!$F60,DEMANDS!$H$2:$CL$25,MATCH($E60,DEMANDS!$F$2:$F$25,0),FALSE)/HLOOKUP(2018,DEMANDS!$H$2:$CL$25,MATCH($E60,DEMANDS!$F$2:$F$25,0),FALSE)</f>
        <v>0.75365082113556114</v>
      </c>
      <c r="S60" s="10">
        <f>HLOOKUP(REG_TRA_DEMANDS!S$3,'BY-Demands'!$J$5:$AK$14,MATCH($E60,'BY-Demands'!$I$5:$I$14,0),FALSE)*HLOOKUP(REG_TRA_DEMANDS!$F60,DEMANDS!$H$2:$CL$25,MATCH($E60,DEMANDS!$F$2:$F$25,0),FALSE)/HLOOKUP(2018,DEMANDS!$H$2:$CL$25,MATCH($E60,DEMANDS!$F$2:$F$25,0),FALSE)</f>
        <v>0.74163197472369236</v>
      </c>
      <c r="T60" s="10">
        <f>HLOOKUP(REG_TRA_DEMANDS!T$3,'BY-Demands'!$J$5:$AK$14,MATCH($E60,'BY-Demands'!$I$5:$I$14,0),FALSE)*HLOOKUP(REG_TRA_DEMANDS!$F60,DEMANDS!$H$2:$CL$25,MATCH($E60,DEMANDS!$F$2:$F$25,0),FALSE)/HLOOKUP(2018,DEMANDS!$H$2:$CL$25,MATCH($E60,DEMANDS!$F$2:$F$25,0),FALSE)</f>
        <v>3.9681358973916749</v>
      </c>
      <c r="U60" s="10">
        <f>HLOOKUP(REG_TRA_DEMANDS!U$3,'BY-Demands'!$J$5:$AK$14,MATCH($E60,'BY-Demands'!$I$5:$I$14,0),FALSE)*HLOOKUP(REG_TRA_DEMANDS!$F60,DEMANDS!$H$2:$CL$25,MATCH($E60,DEMANDS!$F$2:$F$25,0),FALSE)/HLOOKUP(2018,DEMANDS!$H$2:$CL$25,MATCH($E60,DEMANDS!$F$2:$F$25,0),FALSE)</f>
        <v>1.0796758125290689</v>
      </c>
      <c r="V60" s="10">
        <f>HLOOKUP(REG_TRA_DEMANDS!V$3,'BY-Demands'!$J$5:$AK$14,MATCH($E60,'BY-Demands'!$I$5:$I$14,0),FALSE)*HLOOKUP(REG_TRA_DEMANDS!$F60,DEMANDS!$H$2:$CL$25,MATCH($E60,DEMANDS!$F$2:$F$25,0),FALSE)/HLOOKUP(2018,DEMANDS!$H$2:$CL$25,MATCH($E60,DEMANDS!$F$2:$F$25,0),FALSE)</f>
        <v>1.2165206177708001</v>
      </c>
      <c r="W60" s="10">
        <f>HLOOKUP(REG_TRA_DEMANDS!W$3,'BY-Demands'!$J$5:$AK$14,MATCH($E60,'BY-Demands'!$I$5:$I$14,0),FALSE)*HLOOKUP(REG_TRA_DEMANDS!$F60,DEMANDS!$H$2:$CL$25,MATCH($E60,DEMANDS!$F$2:$F$25,0),FALSE)/HLOOKUP(2018,DEMANDS!$H$2:$CL$25,MATCH($E60,DEMANDS!$F$2:$F$25,0),FALSE)</f>
        <v>0.9958979477944182</v>
      </c>
      <c r="X60" s="10">
        <f>HLOOKUP(REG_TRA_DEMANDS!X$3,'BY-Demands'!$J$5:$AK$14,MATCH($E60,'BY-Demands'!$I$5:$I$14,0),FALSE)*HLOOKUP(REG_TRA_DEMANDS!$F60,DEMANDS!$H$2:$CL$25,MATCH($E60,DEMANDS!$F$2:$F$25,0),FALSE)/HLOOKUP(2018,DEMANDS!$H$2:$CL$25,MATCH($E60,DEMANDS!$F$2:$F$25,0),FALSE)</f>
        <v>0.92505457738044761</v>
      </c>
      <c r="Y60" s="10">
        <f>HLOOKUP(REG_TRA_DEMANDS!Y$3,'BY-Demands'!$J$5:$AK$14,MATCH($E60,'BY-Demands'!$I$5:$I$14,0),FALSE)*HLOOKUP(REG_TRA_DEMANDS!$F60,DEMANDS!$H$2:$CL$25,MATCH($E60,DEMANDS!$F$2:$F$25,0),FALSE)/HLOOKUP(2018,DEMANDS!$H$2:$CL$25,MATCH($E60,DEMANDS!$F$2:$F$25,0),FALSE)</f>
        <v>1.4771276135324805</v>
      </c>
      <c r="Z60" s="10">
        <f>HLOOKUP(REG_TRA_DEMANDS!Z$3,'BY-Demands'!$J$5:$AK$14,MATCH($E60,'BY-Demands'!$I$5:$I$14,0),FALSE)*HLOOKUP(REG_TRA_DEMANDS!$F60,DEMANDS!$H$2:$CL$25,MATCH($E60,DEMANDS!$F$2:$F$25,0),FALSE)/HLOOKUP(2018,DEMANDS!$H$2:$CL$25,MATCH($E60,DEMANDS!$F$2:$F$25,0),FALSE)</f>
        <v>0.1969959381813696</v>
      </c>
      <c r="AA60" s="10">
        <f>HLOOKUP(REG_TRA_DEMANDS!AA$3,'BY-Demands'!$J$5:$AK$14,MATCH($E60,'BY-Demands'!$I$5:$I$14,0),FALSE)*HLOOKUP(REG_TRA_DEMANDS!$F60,DEMANDS!$H$2:$CL$25,MATCH($E60,DEMANDS!$F$2:$F$25,0),FALSE)/HLOOKUP(2018,DEMANDS!$H$2:$CL$25,MATCH($E60,DEMANDS!$F$2:$F$25,0),FALSE)</f>
        <v>0.8319511380398108</v>
      </c>
      <c r="AB60" s="10">
        <f>HLOOKUP(REG_TRA_DEMANDS!AB$3,'BY-Demands'!$J$5:$AK$14,MATCH($E60,'BY-Demands'!$I$5:$I$14,0),FALSE)*HLOOKUP(REG_TRA_DEMANDS!$F60,DEMANDS!$H$2:$CL$25,MATCH($E60,DEMANDS!$F$2:$F$25,0),FALSE)/HLOOKUP(2018,DEMANDS!$H$2:$CL$25,MATCH($E60,DEMANDS!$F$2:$F$25,0),FALSE)</f>
        <v>0.36945076179711606</v>
      </c>
      <c r="AC60" s="10">
        <f>HLOOKUP(REG_TRA_DEMANDS!AC$3,'BY-Demands'!$J$5:$AK$14,MATCH($E60,'BY-Demands'!$I$5:$I$14,0),FALSE)*HLOOKUP(REG_TRA_DEMANDS!$F60,DEMANDS!$H$2:$CL$25,MATCH($E60,DEMANDS!$F$2:$F$25,0),FALSE)/HLOOKUP(2018,DEMANDS!$H$2:$CL$25,MATCH($E60,DEMANDS!$F$2:$F$25,0),FALSE)</f>
        <v>0.40288755488441136</v>
      </c>
      <c r="AD60" s="10">
        <f>HLOOKUP(REG_TRA_DEMANDS!AD$3,'BY-Demands'!$J$5:$AK$14,MATCH($E60,'BY-Demands'!$I$5:$I$14,0),FALSE)*HLOOKUP(REG_TRA_DEMANDS!$F60,DEMANDS!$H$2:$CL$25,MATCH($E60,DEMANDS!$F$2:$F$25,0),FALSE)/HLOOKUP(2018,DEMANDS!$H$2:$CL$25,MATCH($E60,DEMANDS!$F$2:$F$25,0),FALSE)</f>
        <v>0.46830491158731807</v>
      </c>
      <c r="AE60" s="10">
        <f>HLOOKUP(REG_TRA_DEMANDS!AE$3,'BY-Demands'!$J$5:$AK$14,MATCH($E60,'BY-Demands'!$I$5:$I$14,0),FALSE)*HLOOKUP(REG_TRA_DEMANDS!$F60,DEMANDS!$H$2:$CL$25,MATCH($E60,DEMANDS!$F$2:$F$25,0),FALSE)/HLOOKUP(2018,DEMANDS!$H$2:$CL$25,MATCH($E60,DEMANDS!$F$2:$F$25,0),FALSE)</f>
        <v>0.97865988612434685</v>
      </c>
      <c r="AF60" s="10">
        <f>HLOOKUP(REG_TRA_DEMANDS!AF$3,'BY-Demands'!$J$5:$AK$14,MATCH($E60,'BY-Demands'!$I$5:$I$14,0),FALSE)*HLOOKUP(REG_TRA_DEMANDS!$F60,DEMANDS!$H$2:$CL$25,MATCH($E60,DEMANDS!$F$2:$F$25,0),FALSE)/HLOOKUP(2018,DEMANDS!$H$2:$CL$25,MATCH($E60,DEMANDS!$F$2:$F$25,0),FALSE)</f>
        <v>0.37738087196359965</v>
      </c>
    </row>
    <row r="61" spans="4:32" x14ac:dyDescent="0.25">
      <c r="D61" s="1" t="s">
        <v>8</v>
      </c>
      <c r="E61" s="1" t="str">
        <f>DEMANDS!$F$20</f>
        <v>TRAF</v>
      </c>
      <c r="F61" s="1">
        <v>2060</v>
      </c>
      <c r="G61" s="10">
        <f>HLOOKUP(REG_TRA_DEMANDS!G$3,'BY-Demands'!$J$5:$AK$14,MATCH($E61,'BY-Demands'!$I$5:$I$14,0),FALSE)*HLOOKUP(REG_TRA_DEMANDS!$F61,DEMANDS!$H$2:$CL$25,MATCH($E61,DEMANDS!$F$2:$F$25,0),FALSE)/HLOOKUP(2018,DEMANDS!$H$2:$CL$25,MATCH($E61,DEMANDS!$F$2:$F$25,0),FALSE)</f>
        <v>0.48671313277260853</v>
      </c>
      <c r="H61" s="10">
        <f>HLOOKUP(REG_TRA_DEMANDS!H$3,'BY-Demands'!$J$5:$AK$14,MATCH($E61,'BY-Demands'!$I$5:$I$14,0),FALSE)*HLOOKUP(REG_TRA_DEMANDS!$F61,DEMANDS!$H$2:$CL$25,MATCH($E61,DEMANDS!$F$2:$F$25,0),FALSE)/HLOOKUP(2018,DEMANDS!$H$2:$CL$25,MATCH($E61,DEMANDS!$F$2:$F$25,0),FALSE)</f>
        <v>7.2694490924136357</v>
      </c>
      <c r="I61" s="10">
        <f>HLOOKUP(REG_TRA_DEMANDS!I$3,'BY-Demands'!$J$5:$AK$14,MATCH($E61,'BY-Demands'!$I$5:$I$14,0),FALSE)*HLOOKUP(REG_TRA_DEMANDS!$F61,DEMANDS!$H$2:$CL$25,MATCH($E61,DEMANDS!$F$2:$F$25,0),FALSE)/HLOOKUP(2018,DEMANDS!$H$2:$CL$25,MATCH($E61,DEMANDS!$F$2:$F$25,0),FALSE)</f>
        <v>1.3191674900480539</v>
      </c>
      <c r="J61" s="10">
        <f>HLOOKUP(REG_TRA_DEMANDS!J$3,'BY-Demands'!$J$5:$AK$14,MATCH($E61,'BY-Demands'!$I$5:$I$14,0),FALSE)*HLOOKUP(REG_TRA_DEMANDS!$F61,DEMANDS!$H$2:$CL$25,MATCH($E61,DEMANDS!$F$2:$F$25,0),FALSE)/HLOOKUP(2018,DEMANDS!$H$2:$CL$25,MATCH($E61,DEMANDS!$F$2:$F$25,0),FALSE)</f>
        <v>0.8483369210864089</v>
      </c>
      <c r="K61" s="10">
        <f>HLOOKUP(REG_TRA_DEMANDS!K$3,'BY-Demands'!$J$5:$AK$14,MATCH($E61,'BY-Demands'!$I$5:$I$14,0),FALSE)*HLOOKUP(REG_TRA_DEMANDS!$F61,DEMANDS!$H$2:$CL$25,MATCH($E61,DEMANDS!$F$2:$F$25,0),FALSE)/HLOOKUP(2018,DEMANDS!$H$2:$CL$25,MATCH($E61,DEMANDS!$F$2:$F$25,0),FALSE)</f>
        <v>0.60422955564527769</v>
      </c>
      <c r="L61" s="10">
        <f>HLOOKUP(REG_TRA_DEMANDS!L$3,'BY-Demands'!$J$5:$AK$14,MATCH($E61,'BY-Demands'!$I$5:$I$14,0),FALSE)*HLOOKUP(REG_TRA_DEMANDS!$F61,DEMANDS!$H$2:$CL$25,MATCH($E61,DEMANDS!$F$2:$F$25,0),FALSE)/HLOOKUP(2018,DEMANDS!$H$2:$CL$25,MATCH($E61,DEMANDS!$F$2:$F$25,0),FALSE)</f>
        <v>0.29158854065538958</v>
      </c>
      <c r="M61" s="10">
        <f>HLOOKUP(REG_TRA_DEMANDS!M$3,'BY-Demands'!$J$5:$AK$14,MATCH($E61,'BY-Demands'!$I$5:$I$14,0),FALSE)*HLOOKUP(REG_TRA_DEMANDS!$F61,DEMANDS!$H$2:$CL$25,MATCH($E61,DEMANDS!$F$2:$F$25,0),FALSE)/HLOOKUP(2018,DEMANDS!$H$2:$CL$25,MATCH($E61,DEMANDS!$F$2:$F$25,0),FALSE)</f>
        <v>0.76411921937292582</v>
      </c>
      <c r="N61" s="10">
        <f>HLOOKUP(REG_TRA_DEMANDS!N$3,'BY-Demands'!$J$5:$AK$14,MATCH($E61,'BY-Demands'!$I$5:$I$14,0),FALSE)*HLOOKUP(REG_TRA_DEMANDS!$F61,DEMANDS!$H$2:$CL$25,MATCH($E61,DEMANDS!$F$2:$F$25,0),FALSE)/HLOOKUP(2018,DEMANDS!$H$2:$CL$25,MATCH($E61,DEMANDS!$F$2:$F$25,0),FALSE)</f>
        <v>1.1823153763137209</v>
      </c>
      <c r="O61" s="10">
        <f>HLOOKUP(REG_TRA_DEMANDS!O$3,'BY-Demands'!$J$5:$AK$14,MATCH($E61,'BY-Demands'!$I$5:$I$14,0),FALSE)*HLOOKUP(REG_TRA_DEMANDS!$F61,DEMANDS!$H$2:$CL$25,MATCH($E61,DEMANDS!$F$2:$F$25,0),FALSE)/HLOOKUP(2018,DEMANDS!$H$2:$CL$25,MATCH($E61,DEMANDS!$F$2:$F$25,0),FALSE)</f>
        <v>0.55617483957709746</v>
      </c>
      <c r="P61" s="10">
        <f>HLOOKUP(REG_TRA_DEMANDS!P$3,'BY-Demands'!$J$5:$AK$14,MATCH($E61,'BY-Demands'!$I$5:$I$14,0),FALSE)*HLOOKUP(REG_TRA_DEMANDS!$F61,DEMANDS!$H$2:$CL$25,MATCH($E61,DEMANDS!$F$2:$F$25,0),FALSE)/HLOOKUP(2018,DEMANDS!$H$2:$CL$25,MATCH($E61,DEMANDS!$F$2:$F$25,0),FALSE)</f>
        <v>0.63328639331536341</v>
      </c>
      <c r="Q61" s="10">
        <f>HLOOKUP(REG_TRA_DEMANDS!Q$3,'BY-Demands'!$J$5:$AK$14,MATCH($E61,'BY-Demands'!$I$5:$I$14,0),FALSE)*HLOOKUP(REG_TRA_DEMANDS!$F61,DEMANDS!$H$2:$CL$25,MATCH($E61,DEMANDS!$F$2:$F$25,0),FALSE)/HLOOKUP(2018,DEMANDS!$H$2:$CL$25,MATCH($E61,DEMANDS!$F$2:$F$25,0),FALSE)</f>
        <v>1.2799772301162851</v>
      </c>
      <c r="R61" s="10">
        <f>HLOOKUP(REG_TRA_DEMANDS!R$3,'BY-Demands'!$J$5:$AK$14,MATCH($E61,'BY-Demands'!$I$5:$I$14,0),FALSE)*HLOOKUP(REG_TRA_DEMANDS!$F61,DEMANDS!$H$2:$CL$25,MATCH($E61,DEMANDS!$F$2:$F$25,0),FALSE)/HLOOKUP(2018,DEMANDS!$H$2:$CL$25,MATCH($E61,DEMANDS!$F$2:$F$25,0),FALSE)</f>
        <v>0.84440023446811752</v>
      </c>
      <c r="S61" s="10">
        <f>HLOOKUP(REG_TRA_DEMANDS!S$3,'BY-Demands'!$J$5:$AK$14,MATCH($E61,'BY-Demands'!$I$5:$I$14,0),FALSE)*HLOOKUP(REG_TRA_DEMANDS!$F61,DEMANDS!$H$2:$CL$25,MATCH($E61,DEMANDS!$F$2:$F$25,0),FALSE)/HLOOKUP(2018,DEMANDS!$H$2:$CL$25,MATCH($E61,DEMANDS!$F$2:$F$25,0),FALSE)</f>
        <v>0.83093416179413448</v>
      </c>
      <c r="T61" s="10">
        <f>HLOOKUP(REG_TRA_DEMANDS!T$3,'BY-Demands'!$J$5:$AK$14,MATCH($E61,'BY-Demands'!$I$5:$I$14,0),FALSE)*HLOOKUP(REG_TRA_DEMANDS!$F61,DEMANDS!$H$2:$CL$25,MATCH($E61,DEMANDS!$F$2:$F$25,0),FALSE)/HLOOKUP(2018,DEMANDS!$H$2:$CL$25,MATCH($E61,DEMANDS!$F$2:$F$25,0),FALSE)</f>
        <v>4.4459513453594255</v>
      </c>
      <c r="U61" s="10">
        <f>HLOOKUP(REG_TRA_DEMANDS!U$3,'BY-Demands'!$J$5:$AK$14,MATCH($E61,'BY-Demands'!$I$5:$I$14,0),FALSE)*HLOOKUP(REG_TRA_DEMANDS!$F61,DEMANDS!$H$2:$CL$25,MATCH($E61,DEMANDS!$F$2:$F$25,0),FALSE)/HLOOKUP(2018,DEMANDS!$H$2:$CL$25,MATCH($E61,DEMANDS!$F$2:$F$25,0),FALSE)</f>
        <v>1.2096828978112597</v>
      </c>
      <c r="V61" s="10">
        <f>HLOOKUP(REG_TRA_DEMANDS!V$3,'BY-Demands'!$J$5:$AK$14,MATCH($E61,'BY-Demands'!$I$5:$I$14,0),FALSE)*HLOOKUP(REG_TRA_DEMANDS!$F61,DEMANDS!$H$2:$CL$25,MATCH($E61,DEMANDS!$F$2:$F$25,0),FALSE)/HLOOKUP(2018,DEMANDS!$H$2:$CL$25,MATCH($E61,DEMANDS!$F$2:$F$25,0),FALSE)</f>
        <v>1.3630056069376884</v>
      </c>
      <c r="W61" s="10">
        <f>HLOOKUP(REG_TRA_DEMANDS!W$3,'BY-Demands'!$J$5:$AK$14,MATCH($E61,'BY-Demands'!$I$5:$I$14,0),FALSE)*HLOOKUP(REG_TRA_DEMANDS!$F61,DEMANDS!$H$2:$CL$25,MATCH($E61,DEMANDS!$F$2:$F$25,0),FALSE)/HLOOKUP(2018,DEMANDS!$H$2:$CL$25,MATCH($E61,DEMANDS!$F$2:$F$25,0),FALSE)</f>
        <v>1.1158170827132454</v>
      </c>
      <c r="X61" s="10">
        <f>HLOOKUP(REG_TRA_DEMANDS!X$3,'BY-Demands'!$J$5:$AK$14,MATCH($E61,'BY-Demands'!$I$5:$I$14,0),FALSE)*HLOOKUP(REG_TRA_DEMANDS!$F61,DEMANDS!$H$2:$CL$25,MATCH($E61,DEMANDS!$F$2:$F$25,0),FALSE)/HLOOKUP(2018,DEMANDS!$H$2:$CL$25,MATCH($E61,DEMANDS!$F$2:$F$25,0),FALSE)</f>
        <v>1.0364432441789297</v>
      </c>
      <c r="Y61" s="10">
        <f>HLOOKUP(REG_TRA_DEMANDS!Y$3,'BY-Demands'!$J$5:$AK$14,MATCH($E61,'BY-Demands'!$I$5:$I$14,0),FALSE)*HLOOKUP(REG_TRA_DEMANDS!$F61,DEMANDS!$H$2:$CL$25,MATCH($E61,DEMANDS!$F$2:$F$25,0),FALSE)/HLOOKUP(2018,DEMANDS!$H$2:$CL$25,MATCH($E61,DEMANDS!$F$2:$F$25,0),FALSE)</f>
        <v>1.654993092592683</v>
      </c>
      <c r="Z61" s="10">
        <f>HLOOKUP(REG_TRA_DEMANDS!Z$3,'BY-Demands'!$J$5:$AK$14,MATCH($E61,'BY-Demands'!$I$5:$I$14,0),FALSE)*HLOOKUP(REG_TRA_DEMANDS!$F61,DEMANDS!$H$2:$CL$25,MATCH($E61,DEMANDS!$F$2:$F$25,0),FALSE)/HLOOKUP(2018,DEMANDS!$H$2:$CL$25,MATCH($E61,DEMANDS!$F$2:$F$25,0),FALSE)</f>
        <v>0.22071682498664011</v>
      </c>
      <c r="AA61" s="10">
        <f>HLOOKUP(REG_TRA_DEMANDS!AA$3,'BY-Demands'!$J$5:$AK$14,MATCH($E61,'BY-Demands'!$I$5:$I$14,0),FALSE)*HLOOKUP(REG_TRA_DEMANDS!$F61,DEMANDS!$H$2:$CL$25,MATCH($E61,DEMANDS!$F$2:$F$25,0),FALSE)/HLOOKUP(2018,DEMANDS!$H$2:$CL$25,MATCH($E61,DEMANDS!$F$2:$F$25,0),FALSE)</f>
        <v>0.93212893335449976</v>
      </c>
      <c r="AB61" s="10">
        <f>HLOOKUP(REG_TRA_DEMANDS!AB$3,'BY-Demands'!$J$5:$AK$14,MATCH($E61,'BY-Demands'!$I$5:$I$14,0),FALSE)*HLOOKUP(REG_TRA_DEMANDS!$F61,DEMANDS!$H$2:$CL$25,MATCH($E61,DEMANDS!$F$2:$F$25,0),FALSE)/HLOOKUP(2018,DEMANDS!$H$2:$CL$25,MATCH($E61,DEMANDS!$F$2:$F$25,0),FALSE)</f>
        <v>0.41393746432314377</v>
      </c>
      <c r="AC61" s="10">
        <f>HLOOKUP(REG_TRA_DEMANDS!AC$3,'BY-Demands'!$J$5:$AK$14,MATCH($E61,'BY-Demands'!$I$5:$I$14,0),FALSE)*HLOOKUP(REG_TRA_DEMANDS!$F61,DEMANDS!$H$2:$CL$25,MATCH($E61,DEMANDS!$F$2:$F$25,0),FALSE)/HLOOKUP(2018,DEMANDS!$H$2:$CL$25,MATCH($E61,DEMANDS!$F$2:$F$25,0),FALSE)</f>
        <v>0.45140048450566361</v>
      </c>
      <c r="AD61" s="10">
        <f>HLOOKUP(REG_TRA_DEMANDS!AD$3,'BY-Demands'!$J$5:$AK$14,MATCH($E61,'BY-Demands'!$I$5:$I$14,0),FALSE)*HLOOKUP(REG_TRA_DEMANDS!$F61,DEMANDS!$H$2:$CL$25,MATCH($E61,DEMANDS!$F$2:$F$25,0),FALSE)/HLOOKUP(2018,DEMANDS!$H$2:$CL$25,MATCH($E61,DEMANDS!$F$2:$F$25,0),FALSE)</f>
        <v>0.52469494632949409</v>
      </c>
      <c r="AE61" s="10">
        <f>HLOOKUP(REG_TRA_DEMANDS!AE$3,'BY-Demands'!$J$5:$AK$14,MATCH($E61,'BY-Demands'!$I$5:$I$14,0),FALSE)*HLOOKUP(REG_TRA_DEMANDS!$F61,DEMANDS!$H$2:$CL$25,MATCH($E61,DEMANDS!$F$2:$F$25,0),FALSE)/HLOOKUP(2018,DEMANDS!$H$2:$CL$25,MATCH($E61,DEMANDS!$F$2:$F$25,0),FALSE)</f>
        <v>1.0965033330193856</v>
      </c>
      <c r="AF61" s="10">
        <f>HLOOKUP(REG_TRA_DEMANDS!AF$3,'BY-Demands'!$J$5:$AK$14,MATCH($E61,'BY-Demands'!$I$5:$I$14,0),FALSE)*HLOOKUP(REG_TRA_DEMANDS!$F61,DEMANDS!$H$2:$CL$25,MATCH($E61,DEMANDS!$F$2:$F$25,0),FALSE)/HLOOKUP(2018,DEMANDS!$H$2:$CL$25,MATCH($E61,DEMANDS!$F$2:$F$25,0),FALSE)</f>
        <v>0.42282246344494845</v>
      </c>
    </row>
    <row r="62" spans="4:32" x14ac:dyDescent="0.25">
      <c r="D62" s="1" t="s">
        <v>8</v>
      </c>
      <c r="E62" s="1" t="str">
        <f>DEMANDS!$F$20</f>
        <v>TRAF</v>
      </c>
      <c r="F62" s="1">
        <v>2065</v>
      </c>
      <c r="G62" s="10">
        <f>HLOOKUP(REG_TRA_DEMANDS!G$3,'BY-Demands'!$J$5:$AK$14,MATCH($E62,'BY-Demands'!$I$5:$I$14,0),FALSE)*HLOOKUP(REG_TRA_DEMANDS!$F62,DEMANDS!$H$2:$CL$25,MATCH($E62,DEMANDS!$F$2:$F$25,0),FALSE)/HLOOKUP(2018,DEMANDS!$H$2:$CL$25,MATCH($E62,DEMANDS!$F$2:$F$25,0),FALSE)</f>
        <v>0.54531975804479138</v>
      </c>
      <c r="H62" s="10">
        <f>HLOOKUP(REG_TRA_DEMANDS!H$3,'BY-Demands'!$J$5:$AK$14,MATCH($E62,'BY-Demands'!$I$5:$I$14,0),FALSE)*HLOOKUP(REG_TRA_DEMANDS!$F62,DEMANDS!$H$2:$CL$25,MATCH($E62,DEMANDS!$F$2:$F$25,0),FALSE)/HLOOKUP(2018,DEMANDS!$H$2:$CL$25,MATCH($E62,DEMANDS!$F$2:$F$25,0),FALSE)</f>
        <v>8.1447858158493265</v>
      </c>
      <c r="I62" s="10">
        <f>HLOOKUP(REG_TRA_DEMANDS!I$3,'BY-Demands'!$J$5:$AK$14,MATCH($E62,'BY-Demands'!$I$5:$I$14,0),FALSE)*HLOOKUP(REG_TRA_DEMANDS!$F62,DEMANDS!$H$2:$CL$25,MATCH($E62,DEMANDS!$F$2:$F$25,0),FALSE)/HLOOKUP(2018,DEMANDS!$H$2:$CL$25,MATCH($E62,DEMANDS!$F$2:$F$25,0),FALSE)</f>
        <v>1.4780125048108099</v>
      </c>
      <c r="J62" s="10">
        <f>HLOOKUP(REG_TRA_DEMANDS!J$3,'BY-Demands'!$J$5:$AK$14,MATCH($E62,'BY-Demands'!$I$5:$I$14,0),FALSE)*HLOOKUP(REG_TRA_DEMANDS!$F62,DEMANDS!$H$2:$CL$25,MATCH($E62,DEMANDS!$F$2:$F$25,0),FALSE)/HLOOKUP(2018,DEMANDS!$H$2:$CL$25,MATCH($E62,DEMANDS!$F$2:$F$25,0),FALSE)</f>
        <v>0.95048777893453018</v>
      </c>
      <c r="K62" s="10">
        <f>HLOOKUP(REG_TRA_DEMANDS!K$3,'BY-Demands'!$J$5:$AK$14,MATCH($E62,'BY-Demands'!$I$5:$I$14,0),FALSE)*HLOOKUP(REG_TRA_DEMANDS!$F62,DEMANDS!$H$2:$CL$25,MATCH($E62,DEMANDS!$F$2:$F$25,0),FALSE)/HLOOKUP(2018,DEMANDS!$H$2:$CL$25,MATCH($E62,DEMANDS!$F$2:$F$25,0),FALSE)</f>
        <v>0.67698669483392715</v>
      </c>
      <c r="L62" s="10">
        <f>HLOOKUP(REG_TRA_DEMANDS!L$3,'BY-Demands'!$J$5:$AK$14,MATCH($E62,'BY-Demands'!$I$5:$I$14,0),FALSE)*HLOOKUP(REG_TRA_DEMANDS!$F62,DEMANDS!$H$2:$CL$25,MATCH($E62,DEMANDS!$F$2:$F$25,0),FALSE)/HLOOKUP(2018,DEMANDS!$H$2:$CL$25,MATCH($E62,DEMANDS!$F$2:$F$25,0),FALSE)</f>
        <v>0.32669961365747568</v>
      </c>
      <c r="M62" s="10">
        <f>HLOOKUP(REG_TRA_DEMANDS!M$3,'BY-Demands'!$J$5:$AK$14,MATCH($E62,'BY-Demands'!$I$5:$I$14,0),FALSE)*HLOOKUP(REG_TRA_DEMANDS!$F62,DEMANDS!$H$2:$CL$25,MATCH($E62,DEMANDS!$F$2:$F$25,0),FALSE)/HLOOKUP(2018,DEMANDS!$H$2:$CL$25,MATCH($E62,DEMANDS!$F$2:$F$25,0),FALSE)</f>
        <v>0.85612916473428158</v>
      </c>
      <c r="N62" s="10">
        <f>HLOOKUP(REG_TRA_DEMANDS!N$3,'BY-Demands'!$J$5:$AK$14,MATCH($E62,'BY-Demands'!$I$5:$I$14,0),FALSE)*HLOOKUP(REG_TRA_DEMANDS!$F62,DEMANDS!$H$2:$CL$25,MATCH($E62,DEMANDS!$F$2:$F$25,0),FALSE)/HLOOKUP(2018,DEMANDS!$H$2:$CL$25,MATCH($E62,DEMANDS!$F$2:$F$25,0),FALSE)</f>
        <v>1.3246816071537073</v>
      </c>
      <c r="O62" s="10">
        <f>HLOOKUP(REG_TRA_DEMANDS!O$3,'BY-Demands'!$J$5:$AK$14,MATCH($E62,'BY-Demands'!$I$5:$I$14,0),FALSE)*HLOOKUP(REG_TRA_DEMANDS!$F62,DEMANDS!$H$2:$CL$25,MATCH($E62,DEMANDS!$F$2:$F$25,0),FALSE)/HLOOKUP(2018,DEMANDS!$H$2:$CL$25,MATCH($E62,DEMANDS!$F$2:$F$25,0),FALSE)</f>
        <v>0.62314556260490594</v>
      </c>
      <c r="P62" s="10">
        <f>HLOOKUP(REG_TRA_DEMANDS!P$3,'BY-Demands'!$J$5:$AK$14,MATCH($E62,'BY-Demands'!$I$5:$I$14,0),FALSE)*HLOOKUP(REG_TRA_DEMANDS!$F62,DEMANDS!$H$2:$CL$25,MATCH($E62,DEMANDS!$F$2:$F$25,0),FALSE)/HLOOKUP(2018,DEMANDS!$H$2:$CL$25,MATCH($E62,DEMANDS!$F$2:$F$25,0),FALSE)</f>
        <v>0.7095423556962791</v>
      </c>
      <c r="Q62" s="10">
        <f>HLOOKUP(REG_TRA_DEMANDS!Q$3,'BY-Demands'!$J$5:$AK$14,MATCH($E62,'BY-Demands'!$I$5:$I$14,0),FALSE)*HLOOKUP(REG_TRA_DEMANDS!$F62,DEMANDS!$H$2:$CL$25,MATCH($E62,DEMANDS!$F$2:$F$25,0),FALSE)/HLOOKUP(2018,DEMANDS!$H$2:$CL$25,MATCH($E62,DEMANDS!$F$2:$F$25,0),FALSE)</f>
        <v>1.4341032251454735</v>
      </c>
      <c r="R62" s="10">
        <f>HLOOKUP(REG_TRA_DEMANDS!R$3,'BY-Demands'!$J$5:$AK$14,MATCH($E62,'BY-Demands'!$I$5:$I$14,0),FALSE)*HLOOKUP(REG_TRA_DEMANDS!$F62,DEMANDS!$H$2:$CL$25,MATCH($E62,DEMANDS!$F$2:$F$25,0),FALSE)/HLOOKUP(2018,DEMANDS!$H$2:$CL$25,MATCH($E62,DEMANDS!$F$2:$F$25,0),FALSE)</f>
        <v>0.94607706377269418</v>
      </c>
      <c r="S62" s="10">
        <f>HLOOKUP(REG_TRA_DEMANDS!S$3,'BY-Demands'!$J$5:$AK$14,MATCH($E62,'BY-Demands'!$I$5:$I$14,0),FALSE)*HLOOKUP(REG_TRA_DEMANDS!$F62,DEMANDS!$H$2:$CL$25,MATCH($E62,DEMANDS!$F$2:$F$25,0),FALSE)/HLOOKUP(2018,DEMANDS!$H$2:$CL$25,MATCH($E62,DEMANDS!$F$2:$F$25,0),FALSE)</f>
        <v>0.93098949987122714</v>
      </c>
      <c r="T62" s="10">
        <f>HLOOKUP(REG_TRA_DEMANDS!T$3,'BY-Demands'!$J$5:$AK$14,MATCH($E62,'BY-Demands'!$I$5:$I$14,0),FALSE)*HLOOKUP(REG_TRA_DEMANDS!$F62,DEMANDS!$H$2:$CL$25,MATCH($E62,DEMANDS!$F$2:$F$25,0),FALSE)/HLOOKUP(2018,DEMANDS!$H$2:$CL$25,MATCH($E62,DEMANDS!$F$2:$F$25,0),FALSE)</f>
        <v>4.9813020210059182</v>
      </c>
      <c r="U62" s="10">
        <f>HLOOKUP(REG_TRA_DEMANDS!U$3,'BY-Demands'!$J$5:$AK$14,MATCH($E62,'BY-Demands'!$I$5:$I$14,0),FALSE)*HLOOKUP(REG_TRA_DEMANDS!$F62,DEMANDS!$H$2:$CL$25,MATCH($E62,DEMANDS!$F$2:$F$25,0),FALSE)/HLOOKUP(2018,DEMANDS!$H$2:$CL$25,MATCH($E62,DEMANDS!$F$2:$F$25,0),FALSE)</f>
        <v>1.3553445360874452</v>
      </c>
      <c r="V62" s="10">
        <f>HLOOKUP(REG_TRA_DEMANDS!V$3,'BY-Demands'!$J$5:$AK$14,MATCH($E62,'BY-Demands'!$I$5:$I$14,0),FALSE)*HLOOKUP(REG_TRA_DEMANDS!$F62,DEMANDS!$H$2:$CL$25,MATCH($E62,DEMANDS!$F$2:$F$25,0),FALSE)/HLOOKUP(2018,DEMANDS!$H$2:$CL$25,MATCH($E62,DEMANDS!$F$2:$F$25,0),FALSE)</f>
        <v>1.5271293041854501</v>
      </c>
      <c r="W62" s="10">
        <f>HLOOKUP(REG_TRA_DEMANDS!W$3,'BY-Demands'!$J$5:$AK$14,MATCH($E62,'BY-Demands'!$I$5:$I$14,0),FALSE)*HLOOKUP(REG_TRA_DEMANDS!$F62,DEMANDS!$H$2:$CL$25,MATCH($E62,DEMANDS!$F$2:$F$25,0),FALSE)/HLOOKUP(2018,DEMANDS!$H$2:$CL$25,MATCH($E62,DEMANDS!$F$2:$F$25,0),FALSE)</f>
        <v>1.2501760494958973</v>
      </c>
      <c r="X62" s="10">
        <f>HLOOKUP(REG_TRA_DEMANDS!X$3,'BY-Demands'!$J$5:$AK$14,MATCH($E62,'BY-Demands'!$I$5:$I$14,0),FALSE)*HLOOKUP(REG_TRA_DEMANDS!$F62,DEMANDS!$H$2:$CL$25,MATCH($E62,DEMANDS!$F$2:$F$25,0),FALSE)/HLOOKUP(2018,DEMANDS!$H$2:$CL$25,MATCH($E62,DEMANDS!$F$2:$F$25,0),FALSE)</f>
        <v>1.1612445629382055</v>
      </c>
      <c r="Y62" s="10">
        <f>HLOOKUP(REG_TRA_DEMANDS!Y$3,'BY-Demands'!$J$5:$AK$14,MATCH($E62,'BY-Demands'!$I$5:$I$14,0),FALSE)*HLOOKUP(REG_TRA_DEMANDS!$F62,DEMANDS!$H$2:$CL$25,MATCH($E62,DEMANDS!$F$2:$F$25,0),FALSE)/HLOOKUP(2018,DEMANDS!$H$2:$CL$25,MATCH($E62,DEMANDS!$F$2:$F$25,0),FALSE)</f>
        <v>1.854275901036945</v>
      </c>
      <c r="Z62" s="10">
        <f>HLOOKUP(REG_TRA_DEMANDS!Z$3,'BY-Demands'!$J$5:$AK$14,MATCH($E62,'BY-Demands'!$I$5:$I$14,0),FALSE)*HLOOKUP(REG_TRA_DEMANDS!$F62,DEMANDS!$H$2:$CL$25,MATCH($E62,DEMANDS!$F$2:$F$25,0),FALSE)/HLOOKUP(2018,DEMANDS!$H$2:$CL$25,MATCH($E62,DEMANDS!$F$2:$F$25,0),FALSE)</f>
        <v>0.24729401672907333</v>
      </c>
      <c r="AA62" s="10">
        <f>HLOOKUP(REG_TRA_DEMANDS!AA$3,'BY-Demands'!$J$5:$AK$14,MATCH($E62,'BY-Demands'!$I$5:$I$14,0),FALSE)*HLOOKUP(REG_TRA_DEMANDS!$F62,DEMANDS!$H$2:$CL$25,MATCH($E62,DEMANDS!$F$2:$F$25,0),FALSE)/HLOOKUP(2018,DEMANDS!$H$2:$CL$25,MATCH($E62,DEMANDS!$F$2:$F$25,0),FALSE)</f>
        <v>1.0443694451139989</v>
      </c>
      <c r="AB62" s="10">
        <f>HLOOKUP(REG_TRA_DEMANDS!AB$3,'BY-Demands'!$J$5:$AK$14,MATCH($E62,'BY-Demands'!$I$5:$I$14,0),FALSE)*HLOOKUP(REG_TRA_DEMANDS!$F62,DEMANDS!$H$2:$CL$25,MATCH($E62,DEMANDS!$F$2:$F$25,0),FALSE)/HLOOKUP(2018,DEMANDS!$H$2:$CL$25,MATCH($E62,DEMANDS!$F$2:$F$25,0),FALSE)</f>
        <v>0.463780947525472</v>
      </c>
      <c r="AC62" s="10">
        <f>HLOOKUP(REG_TRA_DEMANDS!AC$3,'BY-Demands'!$J$5:$AK$14,MATCH($E62,'BY-Demands'!$I$5:$I$14,0),FALSE)*HLOOKUP(REG_TRA_DEMANDS!$F62,DEMANDS!$H$2:$CL$25,MATCH($E62,DEMANDS!$F$2:$F$25,0),FALSE)/HLOOKUP(2018,DEMANDS!$H$2:$CL$25,MATCH($E62,DEMANDS!$F$2:$F$25,0),FALSE)</f>
        <v>0.5057550051909826</v>
      </c>
      <c r="AD62" s="10">
        <f>HLOOKUP(REG_TRA_DEMANDS!AD$3,'BY-Demands'!$J$5:$AK$14,MATCH($E62,'BY-Demands'!$I$5:$I$14,0),FALSE)*HLOOKUP(REG_TRA_DEMANDS!$F62,DEMANDS!$H$2:$CL$25,MATCH($E62,DEMANDS!$F$2:$F$25,0),FALSE)/HLOOKUP(2018,DEMANDS!$H$2:$CL$25,MATCH($E62,DEMANDS!$F$2:$F$25,0),FALSE)</f>
        <v>0.58787507859049748</v>
      </c>
      <c r="AE62" s="10">
        <f>HLOOKUP(REG_TRA_DEMANDS!AE$3,'BY-Demands'!$J$5:$AK$14,MATCH($E62,'BY-Demands'!$I$5:$I$14,0),FALSE)*HLOOKUP(REG_TRA_DEMANDS!$F62,DEMANDS!$H$2:$CL$25,MATCH($E62,DEMANDS!$F$2:$F$25,0),FALSE)/HLOOKUP(2018,DEMANDS!$H$2:$CL$25,MATCH($E62,DEMANDS!$F$2:$F$25,0),FALSE)</f>
        <v>1.228536671799233</v>
      </c>
      <c r="AF62" s="10">
        <f>HLOOKUP(REG_TRA_DEMANDS!AF$3,'BY-Demands'!$J$5:$AK$14,MATCH($E62,'BY-Demands'!$I$5:$I$14,0),FALSE)*HLOOKUP(REG_TRA_DEMANDS!$F62,DEMANDS!$H$2:$CL$25,MATCH($E62,DEMANDS!$F$2:$F$25,0),FALSE)/HLOOKUP(2018,DEMANDS!$H$2:$CL$25,MATCH($E62,DEMANDS!$F$2:$F$25,0),FALSE)</f>
        <v>0.47373581671860376</v>
      </c>
    </row>
    <row r="63" spans="4:32" x14ac:dyDescent="0.25">
      <c r="D63" s="1" t="s">
        <v>8</v>
      </c>
      <c r="E63" s="1" t="str">
        <f>DEMANDS!$F$20</f>
        <v>TRAF</v>
      </c>
      <c r="F63" s="1">
        <v>2070</v>
      </c>
      <c r="G63" s="9">
        <f>HLOOKUP(REG_TRA_DEMANDS!G$3,'BY-Demands'!$J$5:$AK$14,MATCH($E63,'BY-Demands'!$I$5:$I$14,0),FALSE)*HLOOKUP(REG_TRA_DEMANDS!$F63,DEMANDS!$H$2:$CL$25,MATCH($E63,DEMANDS!$F$2:$F$25,0),FALSE)/HLOOKUP(2018,DEMANDS!$H$2:$CL$25,MATCH($E63,DEMANDS!$F$2:$F$25,0),FALSE)</f>
        <v>0.61098338731895729</v>
      </c>
      <c r="H63" s="9">
        <f>HLOOKUP(REG_TRA_DEMANDS!H$3,'BY-Demands'!$J$5:$AK$14,MATCH($E63,'BY-Demands'!$I$5:$I$14,0),FALSE)*HLOOKUP(REG_TRA_DEMANDS!$F63,DEMANDS!$H$2:$CL$25,MATCH($E63,DEMANDS!$F$2:$F$25,0),FALSE)/HLOOKUP(2018,DEMANDS!$H$2:$CL$25,MATCH($E63,DEMANDS!$F$2:$F$25,0),FALSE)</f>
        <v>9.1255245263757239</v>
      </c>
      <c r="I63" s="9">
        <f>HLOOKUP(REG_TRA_DEMANDS!I$3,'BY-Demands'!$J$5:$AK$14,MATCH($E63,'BY-Demands'!$I$5:$I$14,0),FALSE)*HLOOKUP(REG_TRA_DEMANDS!$F63,DEMANDS!$H$2:$CL$25,MATCH($E63,DEMANDS!$F$2:$F$25,0),FALSE)/HLOOKUP(2018,DEMANDS!$H$2:$CL$25,MATCH($E63,DEMANDS!$F$2:$F$25,0),FALSE)</f>
        <v>1.655984536351444</v>
      </c>
      <c r="J63" s="9">
        <f>HLOOKUP(REG_TRA_DEMANDS!J$3,'BY-Demands'!$J$5:$AK$14,MATCH($E63,'BY-Demands'!$I$5:$I$14,0),FALSE)*HLOOKUP(REG_TRA_DEMANDS!$F63,DEMANDS!$H$2:$CL$25,MATCH($E63,DEMANDS!$F$2:$F$25,0),FALSE)/HLOOKUP(2018,DEMANDS!$H$2:$CL$25,MATCH($E63,DEMANDS!$F$2:$F$25,0),FALSE)</f>
        <v>1.0649389357555454</v>
      </c>
      <c r="K63" s="9">
        <f>HLOOKUP(REG_TRA_DEMANDS!K$3,'BY-Demands'!$J$5:$AK$14,MATCH($E63,'BY-Demands'!$I$5:$I$14,0),FALSE)*HLOOKUP(REG_TRA_DEMANDS!$F63,DEMANDS!$H$2:$CL$25,MATCH($E63,DEMANDS!$F$2:$F$25,0),FALSE)/HLOOKUP(2018,DEMANDS!$H$2:$CL$25,MATCH($E63,DEMANDS!$F$2:$F$25,0),FALSE)</f>
        <v>0.75850474492714726</v>
      </c>
      <c r="L63" s="9">
        <f>HLOOKUP(REG_TRA_DEMANDS!L$3,'BY-Demands'!$J$5:$AK$14,MATCH($E63,'BY-Demands'!$I$5:$I$14,0),FALSE)*HLOOKUP(REG_TRA_DEMANDS!$F63,DEMANDS!$H$2:$CL$25,MATCH($E63,DEMANDS!$F$2:$F$25,0),FALSE)/HLOOKUP(2018,DEMANDS!$H$2:$CL$25,MATCH($E63,DEMANDS!$F$2:$F$25,0),FALSE)</f>
        <v>0.36603851894881062</v>
      </c>
      <c r="M63" s="9">
        <f>HLOOKUP(REG_TRA_DEMANDS!M$3,'BY-Demands'!$J$5:$AK$14,MATCH($E63,'BY-Demands'!$I$5:$I$14,0),FALSE)*HLOOKUP(REG_TRA_DEMANDS!$F63,DEMANDS!$H$2:$CL$25,MATCH($E63,DEMANDS!$F$2:$F$25,0),FALSE)/HLOOKUP(2018,DEMANDS!$H$2:$CL$25,MATCH($E63,DEMANDS!$F$2:$F$25,0),FALSE)</f>
        <v>0.95921831060618978</v>
      </c>
      <c r="N63" s="9">
        <f>HLOOKUP(REG_TRA_DEMANDS!N$3,'BY-Demands'!$J$5:$AK$14,MATCH($E63,'BY-Demands'!$I$5:$I$14,0),FALSE)*HLOOKUP(REG_TRA_DEMANDS!$F63,DEMANDS!$H$2:$CL$25,MATCH($E63,DEMANDS!$F$2:$F$25,0),FALSE)/HLOOKUP(2018,DEMANDS!$H$2:$CL$25,MATCH($E63,DEMANDS!$F$2:$F$25,0),FALSE)</f>
        <v>1.4841905937166016</v>
      </c>
      <c r="O63" s="9">
        <f>HLOOKUP(REG_TRA_DEMANDS!O$3,'BY-Demands'!$J$5:$AK$14,MATCH($E63,'BY-Demands'!$I$5:$I$14,0),FALSE)*HLOOKUP(REG_TRA_DEMANDS!$F63,DEMANDS!$H$2:$CL$25,MATCH($E63,DEMANDS!$F$2:$F$25,0),FALSE)/HLOOKUP(2018,DEMANDS!$H$2:$CL$25,MATCH($E63,DEMANDS!$F$2:$F$25,0),FALSE)</f>
        <v>0.69818043637041738</v>
      </c>
      <c r="P63" s="9">
        <f>HLOOKUP(REG_TRA_DEMANDS!P$3,'BY-Demands'!$J$5:$AK$14,MATCH($E63,'BY-Demands'!$I$5:$I$14,0),FALSE)*HLOOKUP(REG_TRA_DEMANDS!$F63,DEMANDS!$H$2:$CL$25,MATCH($E63,DEMANDS!$F$2:$F$25,0),FALSE)/HLOOKUP(2018,DEMANDS!$H$2:$CL$25,MATCH($E63,DEMANDS!$F$2:$F$25,0),FALSE)</f>
        <v>0.79498053304347149</v>
      </c>
      <c r="Q63" s="9">
        <f>HLOOKUP(REG_TRA_DEMANDS!Q$3,'BY-Demands'!$J$5:$AK$14,MATCH($E63,'BY-Demands'!$I$5:$I$14,0),FALSE)*HLOOKUP(REG_TRA_DEMANDS!$F63,DEMANDS!$H$2:$CL$25,MATCH($E63,DEMANDS!$F$2:$F$25,0),FALSE)/HLOOKUP(2018,DEMANDS!$H$2:$CL$25,MATCH($E63,DEMANDS!$F$2:$F$25,0),FALSE)</f>
        <v>1.6067880052724084</v>
      </c>
      <c r="R63" s="9">
        <f>HLOOKUP(REG_TRA_DEMANDS!R$3,'BY-Demands'!$J$5:$AK$14,MATCH($E63,'BY-Demands'!$I$5:$I$14,0),FALSE)*HLOOKUP(REG_TRA_DEMANDS!$F63,DEMANDS!$H$2:$CL$25,MATCH($E63,DEMANDS!$F$2:$F$25,0),FALSE)/HLOOKUP(2018,DEMANDS!$H$2:$CL$25,MATCH($E63,DEMANDS!$F$2:$F$25,0),FALSE)</f>
        <v>1.0599971128152945</v>
      </c>
      <c r="S63" s="9">
        <f>HLOOKUP(REG_TRA_DEMANDS!S$3,'BY-Demands'!$J$5:$AK$14,MATCH($E63,'BY-Demands'!$I$5:$I$14,0),FALSE)*HLOOKUP(REG_TRA_DEMANDS!$F63,DEMANDS!$H$2:$CL$25,MATCH($E63,DEMANDS!$F$2:$F$25,0),FALSE)/HLOOKUP(2018,DEMANDS!$H$2:$CL$25,MATCH($E63,DEMANDS!$F$2:$F$25,0),FALSE)</f>
        <v>1.0430928089405167</v>
      </c>
      <c r="T63" s="9">
        <f>HLOOKUP(REG_TRA_DEMANDS!T$3,'BY-Demands'!$J$5:$AK$14,MATCH($E63,'BY-Demands'!$I$5:$I$14,0),FALSE)*HLOOKUP(REG_TRA_DEMANDS!$F63,DEMANDS!$H$2:$CL$25,MATCH($E63,DEMANDS!$F$2:$F$25,0),FALSE)/HLOOKUP(2018,DEMANDS!$H$2:$CL$25,MATCH($E63,DEMANDS!$F$2:$F$25,0),FALSE)</f>
        <v>5.5811159180536754</v>
      </c>
      <c r="U63" s="9">
        <f>HLOOKUP(REG_TRA_DEMANDS!U$3,'BY-Demands'!$J$5:$AK$14,MATCH($E63,'BY-Demands'!$I$5:$I$14,0),FALSE)*HLOOKUP(REG_TRA_DEMANDS!$F63,DEMANDS!$H$2:$CL$25,MATCH($E63,DEMANDS!$F$2:$F$25,0),FALSE)/HLOOKUP(2018,DEMANDS!$H$2:$CL$25,MATCH($E63,DEMANDS!$F$2:$F$25,0),FALSE)</f>
        <v>1.5185457402314229</v>
      </c>
      <c r="V63" s="9">
        <f>HLOOKUP(REG_TRA_DEMANDS!V$3,'BY-Demands'!$J$5:$AK$14,MATCH($E63,'BY-Demands'!$I$5:$I$14,0),FALSE)*HLOOKUP(REG_TRA_DEMANDS!$F63,DEMANDS!$H$2:$CL$25,MATCH($E63,DEMANDS!$F$2:$F$25,0),FALSE)/HLOOKUP(2018,DEMANDS!$H$2:$CL$25,MATCH($E63,DEMANDS!$F$2:$F$25,0),FALSE)</f>
        <v>1.7110156406044432</v>
      </c>
      <c r="W63" s="9">
        <f>HLOOKUP(REG_TRA_DEMANDS!W$3,'BY-Demands'!$J$5:$AK$14,MATCH($E63,'BY-Demands'!$I$5:$I$14,0),FALSE)*HLOOKUP(REG_TRA_DEMANDS!$F63,DEMANDS!$H$2:$CL$25,MATCH($E63,DEMANDS!$F$2:$F$25,0),FALSE)/HLOOKUP(2018,DEMANDS!$H$2:$CL$25,MATCH($E63,DEMANDS!$F$2:$F$25,0),FALSE)</f>
        <v>1.4007135927088417</v>
      </c>
      <c r="X63" s="9">
        <f>HLOOKUP(REG_TRA_DEMANDS!X$3,'BY-Demands'!$J$5:$AK$14,MATCH($E63,'BY-Demands'!$I$5:$I$14,0),FALSE)*HLOOKUP(REG_TRA_DEMANDS!$F63,DEMANDS!$H$2:$CL$25,MATCH($E63,DEMANDS!$F$2:$F$25,0),FALSE)/HLOOKUP(2018,DEMANDS!$H$2:$CL$25,MATCH($E63,DEMANDS!$F$2:$F$25,0),FALSE)</f>
        <v>1.3010735923333812</v>
      </c>
      <c r="Y63" s="9">
        <f>HLOOKUP(REG_TRA_DEMANDS!Y$3,'BY-Demands'!$J$5:$AK$14,MATCH($E63,'BY-Demands'!$I$5:$I$14,0),FALSE)*HLOOKUP(REG_TRA_DEMANDS!$F63,DEMANDS!$H$2:$CL$25,MATCH($E63,DEMANDS!$F$2:$F$25,0),FALSE)/HLOOKUP(2018,DEMANDS!$H$2:$CL$25,MATCH($E63,DEMANDS!$F$2:$F$25,0),FALSE)</f>
        <v>2.0775549653684253</v>
      </c>
      <c r="Z63" s="9">
        <f>HLOOKUP(REG_TRA_DEMANDS!Z$3,'BY-Demands'!$J$5:$AK$14,MATCH($E63,'BY-Demands'!$I$5:$I$14,0),FALSE)*HLOOKUP(REG_TRA_DEMANDS!$F63,DEMANDS!$H$2:$CL$25,MATCH($E63,DEMANDS!$F$2:$F$25,0),FALSE)/HLOOKUP(2018,DEMANDS!$H$2:$CL$25,MATCH($E63,DEMANDS!$F$2:$F$25,0),FALSE)</f>
        <v>0.27707144987112264</v>
      </c>
      <c r="AA63" s="9">
        <f>HLOOKUP(REG_TRA_DEMANDS!AA$3,'BY-Demands'!$J$5:$AK$14,MATCH($E63,'BY-Demands'!$I$5:$I$14,0),FALSE)*HLOOKUP(REG_TRA_DEMANDS!$F63,DEMANDS!$H$2:$CL$25,MATCH($E63,DEMANDS!$F$2:$F$25,0),FALSE)/HLOOKUP(2018,DEMANDS!$H$2:$CL$25,MATCH($E63,DEMANDS!$F$2:$F$25,0),FALSE)</f>
        <v>1.1701251821060177</v>
      </c>
      <c r="AB63" s="9">
        <f>HLOOKUP(REG_TRA_DEMANDS!AB$3,'BY-Demands'!$J$5:$AK$14,MATCH($E63,'BY-Demands'!$I$5:$I$14,0),FALSE)*HLOOKUP(REG_TRA_DEMANDS!$F63,DEMANDS!$H$2:$CL$25,MATCH($E63,DEMANDS!$F$2:$F$25,0),FALSE)/HLOOKUP(2018,DEMANDS!$H$2:$CL$25,MATCH($E63,DEMANDS!$F$2:$F$25,0),FALSE)</f>
        <v>0.51962623784087003</v>
      </c>
      <c r="AC63" s="9">
        <f>HLOOKUP(REG_TRA_DEMANDS!AC$3,'BY-Demands'!$J$5:$AK$14,MATCH($E63,'BY-Demands'!$I$5:$I$14,0),FALSE)*HLOOKUP(REG_TRA_DEMANDS!$F63,DEMANDS!$H$2:$CL$25,MATCH($E63,DEMANDS!$F$2:$F$25,0),FALSE)/HLOOKUP(2018,DEMANDS!$H$2:$CL$25,MATCH($E63,DEMANDS!$F$2:$F$25,0),FALSE)</f>
        <v>0.56665452088703194</v>
      </c>
      <c r="AD63" s="9">
        <f>HLOOKUP(REG_TRA_DEMANDS!AD$3,'BY-Demands'!$J$5:$AK$14,MATCH($E63,'BY-Demands'!$I$5:$I$14,0),FALSE)*HLOOKUP(REG_TRA_DEMANDS!$F63,DEMANDS!$H$2:$CL$25,MATCH($E63,DEMANDS!$F$2:$F$25,0),FALSE)/HLOOKUP(2018,DEMANDS!$H$2:$CL$25,MATCH($E63,DEMANDS!$F$2:$F$25,0),FALSE)</f>
        <v>0.65866292489647515</v>
      </c>
      <c r="AE63" s="9">
        <f>HLOOKUP(REG_TRA_DEMANDS!AE$3,'BY-Demands'!$J$5:$AK$14,MATCH($E63,'BY-Demands'!$I$5:$I$14,0),FALSE)*HLOOKUP(REG_TRA_DEMANDS!$F63,DEMANDS!$H$2:$CL$25,MATCH($E63,DEMANDS!$F$2:$F$25,0),FALSE)/HLOOKUP(2018,DEMANDS!$H$2:$CL$25,MATCH($E63,DEMANDS!$F$2:$F$25,0),FALSE)</f>
        <v>1.3764685509887571</v>
      </c>
      <c r="AF63" s="9">
        <f>HLOOKUP(REG_TRA_DEMANDS!AF$3,'BY-Demands'!$J$5:$AK$14,MATCH($E63,'BY-Demands'!$I$5:$I$14,0),FALSE)*HLOOKUP(REG_TRA_DEMANDS!$F63,DEMANDS!$H$2:$CL$25,MATCH($E63,DEMANDS!$F$2:$F$25,0),FALSE)/HLOOKUP(2018,DEMANDS!$H$2:$CL$25,MATCH($E63,DEMANDS!$F$2:$F$25,0),FALSE)</f>
        <v>0.53077980345115405</v>
      </c>
    </row>
    <row r="64" spans="4:32" x14ac:dyDescent="0.25">
      <c r="D64" s="11" t="s">
        <v>8</v>
      </c>
      <c r="E64" s="11" t="str">
        <f>DEMANDS!$F$21</f>
        <v>TTURS</v>
      </c>
      <c r="F64" s="11">
        <v>2020</v>
      </c>
      <c r="G64" s="12">
        <f>HLOOKUP(REG_TRA_DEMANDS!G$3,'BY-Demands'!$J$5:$AK$14,MATCH($E64,'BY-Demands'!$I$5:$I$14,0),FALSE)*HLOOKUP(REG_TRA_DEMANDS!$F64,DEMANDS!$H$2:$CL$25,MATCH($E64,DEMANDS!$F$2:$F$25,0),FALSE)/HLOOKUP(2018,DEMANDS!$H$2:$CL$25,MATCH($E64,DEMANDS!$F$2:$F$25,0),FALSE)</f>
        <v>0.11877072280331726</v>
      </c>
      <c r="H64" s="12">
        <f>HLOOKUP(REG_TRA_DEMANDS!H$3,'BY-Demands'!$J$5:$AK$14,MATCH($E64,'BY-Demands'!$I$5:$I$14,0),FALSE)*HLOOKUP(REG_TRA_DEMANDS!$F64,DEMANDS!$H$2:$CL$25,MATCH($E64,DEMANDS!$F$2:$F$25,0),FALSE)/HLOOKUP(2018,DEMANDS!$H$2:$CL$25,MATCH($E64,DEMANDS!$F$2:$F$25,0),FALSE)</f>
        <v>2.8108410437988307</v>
      </c>
      <c r="I64" s="12">
        <f>HLOOKUP(REG_TRA_DEMANDS!I$3,'BY-Demands'!$J$5:$AK$14,MATCH($E64,'BY-Demands'!$I$5:$I$14,0),FALSE)*HLOOKUP(REG_TRA_DEMANDS!$F64,DEMANDS!$H$2:$CL$25,MATCH($E64,DEMANDS!$F$2:$F$25,0),FALSE)/HLOOKUP(2018,DEMANDS!$H$2:$CL$25,MATCH($E64,DEMANDS!$F$2:$F$25,0),FALSE)</f>
        <v>0.46418465725126973</v>
      </c>
      <c r="J64" s="12">
        <f>HLOOKUP(REG_TRA_DEMANDS!J$3,'BY-Demands'!$J$5:$AK$14,MATCH($E64,'BY-Demands'!$I$5:$I$14,0),FALSE)*HLOOKUP(REG_TRA_DEMANDS!$F64,DEMANDS!$H$2:$CL$25,MATCH($E64,DEMANDS!$F$2:$F$25,0),FALSE)/HLOOKUP(2018,DEMANDS!$H$2:$CL$25,MATCH($E64,DEMANDS!$F$2:$F$25,0),FALSE)</f>
        <v>0.20701637682180085</v>
      </c>
      <c r="K64" s="12">
        <f>HLOOKUP(REG_TRA_DEMANDS!K$3,'BY-Demands'!$J$5:$AK$14,MATCH($E64,'BY-Demands'!$I$5:$I$14,0),FALSE)*HLOOKUP(REG_TRA_DEMANDS!$F64,DEMANDS!$H$2:$CL$25,MATCH($E64,DEMANDS!$F$2:$F$25,0),FALSE)/HLOOKUP(2018,DEMANDS!$H$2:$CL$25,MATCH($E64,DEMANDS!$F$2:$F$25,0),FALSE)</f>
        <v>0.17669366804736417</v>
      </c>
      <c r="L64" s="12">
        <f>HLOOKUP(REG_TRA_DEMANDS!L$3,'BY-Demands'!$J$5:$AK$14,MATCH($E64,'BY-Demands'!$I$5:$I$14,0),FALSE)*HLOOKUP(REG_TRA_DEMANDS!$F64,DEMANDS!$H$2:$CL$25,MATCH($E64,DEMANDS!$F$2:$F$25,0),FALSE)/HLOOKUP(2018,DEMANDS!$H$2:$CL$25,MATCH($E64,DEMANDS!$F$2:$F$25,0),FALSE)</f>
        <v>8.5268667061406372E-2</v>
      </c>
      <c r="M64" s="12">
        <f>HLOOKUP(REG_TRA_DEMANDS!M$3,'BY-Demands'!$J$5:$AK$14,MATCH($E64,'BY-Demands'!$I$5:$I$14,0),FALSE)*HLOOKUP(REG_TRA_DEMANDS!$F64,DEMANDS!$H$2:$CL$25,MATCH($E64,DEMANDS!$F$2:$F$25,0),FALSE)/HLOOKUP(2018,DEMANDS!$H$2:$CL$25,MATCH($E64,DEMANDS!$F$2:$F$25,0),FALSE)</f>
        <v>0.26887595443305573</v>
      </c>
      <c r="N64" s="12">
        <f>HLOOKUP(REG_TRA_DEMANDS!N$3,'BY-Demands'!$J$5:$AK$14,MATCH($E64,'BY-Demands'!$I$5:$I$14,0),FALSE)*HLOOKUP(REG_TRA_DEMANDS!$F64,DEMANDS!$H$2:$CL$25,MATCH($E64,DEMANDS!$F$2:$F$25,0),FALSE)/HLOOKUP(2018,DEMANDS!$H$2:$CL$25,MATCH($E64,DEMANDS!$F$2:$F$25,0),FALSE)</f>
        <v>0.40689799863785192</v>
      </c>
      <c r="O64" s="12">
        <f>HLOOKUP(REG_TRA_DEMANDS!O$3,'BY-Demands'!$J$5:$AK$14,MATCH($E64,'BY-Demands'!$I$5:$I$14,0),FALSE)*HLOOKUP(REG_TRA_DEMANDS!$F64,DEMANDS!$H$2:$CL$25,MATCH($E64,DEMANDS!$F$2:$F$25,0),FALSE)/HLOOKUP(2018,DEMANDS!$H$2:$CL$25,MATCH($E64,DEMANDS!$F$2:$F$25,0),FALSE)</f>
        <v>0.16264112134598166</v>
      </c>
      <c r="P64" s="12">
        <f>HLOOKUP(REG_TRA_DEMANDS!P$3,'BY-Demands'!$J$5:$AK$14,MATCH($E64,'BY-Demands'!$I$5:$I$14,0),FALSE)*HLOOKUP(REG_TRA_DEMANDS!$F64,DEMANDS!$H$2:$CL$25,MATCH($E64,DEMANDS!$F$2:$F$25,0),FALSE)/HLOOKUP(2018,DEMANDS!$H$2:$CL$25,MATCH($E64,DEMANDS!$F$2:$F$25,0),FALSE)</f>
        <v>0.18519070229836443</v>
      </c>
      <c r="Q64" s="12">
        <f>HLOOKUP(REG_TRA_DEMANDS!Q$3,'BY-Demands'!$J$5:$AK$14,MATCH($E64,'BY-Demands'!$I$5:$I$14,0),FALSE)*HLOOKUP(REG_TRA_DEMANDS!$F64,DEMANDS!$H$2:$CL$25,MATCH($E64,DEMANDS!$F$2:$F$25,0),FALSE)/HLOOKUP(2018,DEMANDS!$H$2:$CL$25,MATCH($E64,DEMANDS!$F$2:$F$25,0),FALSE)</f>
        <v>0.31234789151194903</v>
      </c>
      <c r="R64" s="12">
        <f>HLOOKUP(REG_TRA_DEMANDS!R$3,'BY-Demands'!$J$5:$AK$14,MATCH($E64,'BY-Demands'!$I$5:$I$14,0),FALSE)*HLOOKUP(REG_TRA_DEMANDS!$F64,DEMANDS!$H$2:$CL$25,MATCH($E64,DEMANDS!$F$2:$F$25,0),FALSE)/HLOOKUP(2018,DEMANDS!$H$2:$CL$25,MATCH($E64,DEMANDS!$F$2:$F$25,0),FALSE)</f>
        <v>0.29712499464734149</v>
      </c>
      <c r="S64" s="12">
        <f>HLOOKUP(REG_TRA_DEMANDS!S$3,'BY-Demands'!$J$5:$AK$14,MATCH($E64,'BY-Demands'!$I$5:$I$14,0),FALSE)*HLOOKUP(REG_TRA_DEMANDS!$F64,DEMANDS!$H$2:$CL$25,MATCH($E64,DEMANDS!$F$2:$F$25,0),FALSE)/HLOOKUP(2018,DEMANDS!$H$2:$CL$25,MATCH($E64,DEMANDS!$F$2:$F$25,0),FALSE)</f>
        <v>0.2478743232509259</v>
      </c>
      <c r="T64" s="12">
        <f>HLOOKUP(REG_TRA_DEMANDS!T$3,'BY-Demands'!$J$5:$AK$14,MATCH($E64,'BY-Demands'!$I$5:$I$14,0),FALSE)*HLOOKUP(REG_TRA_DEMANDS!$F64,DEMANDS!$H$2:$CL$25,MATCH($E64,DEMANDS!$F$2:$F$25,0),FALSE)/HLOOKUP(2018,DEMANDS!$H$2:$CL$25,MATCH($E64,DEMANDS!$F$2:$F$25,0),FALSE)</f>
        <v>1.1325234445793442</v>
      </c>
      <c r="U64" s="12">
        <f>HLOOKUP(REG_TRA_DEMANDS!U$3,'BY-Demands'!$J$5:$AK$14,MATCH($E64,'BY-Demands'!$I$5:$I$14,0),FALSE)*HLOOKUP(REG_TRA_DEMANDS!$F64,DEMANDS!$H$2:$CL$25,MATCH($E64,DEMANDS!$F$2:$F$25,0),FALSE)/HLOOKUP(2018,DEMANDS!$H$2:$CL$25,MATCH($E64,DEMANDS!$F$2:$F$25,0),FALSE)</f>
        <v>0.30814422737844349</v>
      </c>
      <c r="V64" s="12">
        <f>HLOOKUP(REG_TRA_DEMANDS!V$3,'BY-Demands'!$J$5:$AK$14,MATCH($E64,'BY-Demands'!$I$5:$I$14,0),FALSE)*HLOOKUP(REG_TRA_DEMANDS!$F64,DEMANDS!$H$2:$CL$25,MATCH($E64,DEMANDS!$F$2:$F$25,0),FALSE)/HLOOKUP(2018,DEMANDS!$H$2:$CL$25,MATCH($E64,DEMANDS!$F$2:$F$25,0),FALSE)</f>
        <v>0.4065955017150939</v>
      </c>
      <c r="W64" s="12">
        <f>HLOOKUP(REG_TRA_DEMANDS!W$3,'BY-Demands'!$J$5:$AK$14,MATCH($E64,'BY-Demands'!$I$5:$I$14,0),FALSE)*HLOOKUP(REG_TRA_DEMANDS!$F64,DEMANDS!$H$2:$CL$25,MATCH($E64,DEMANDS!$F$2:$F$25,0),FALSE)/HLOOKUP(2018,DEMANDS!$H$2:$CL$25,MATCH($E64,DEMANDS!$F$2:$F$25,0),FALSE)</f>
        <v>0.33285718287496763</v>
      </c>
      <c r="X64" s="12">
        <f>HLOOKUP(REG_TRA_DEMANDS!X$3,'BY-Demands'!$J$5:$AK$14,MATCH($E64,'BY-Demands'!$I$5:$I$14,0),FALSE)*HLOOKUP(REG_TRA_DEMANDS!$F64,DEMANDS!$H$2:$CL$25,MATCH($E64,DEMANDS!$F$2:$F$25,0),FALSE)/HLOOKUP(2018,DEMANDS!$H$2:$CL$25,MATCH($E64,DEMANDS!$F$2:$F$25,0),FALSE)</f>
        <v>0.2423647068853749</v>
      </c>
      <c r="Y64" s="12">
        <f>HLOOKUP(REG_TRA_DEMANDS!Y$3,'BY-Demands'!$J$5:$AK$14,MATCH($E64,'BY-Demands'!$I$5:$I$14,0),FALSE)*HLOOKUP(REG_TRA_DEMANDS!$F64,DEMANDS!$H$2:$CL$25,MATCH($E64,DEMANDS!$F$2:$F$25,0),FALSE)/HLOOKUP(2018,DEMANDS!$H$2:$CL$25,MATCH($E64,DEMANDS!$F$2:$F$25,0),FALSE)</f>
        <v>0.53835690271162884</v>
      </c>
      <c r="Z64" s="12">
        <f>HLOOKUP(REG_TRA_DEMANDS!Z$3,'BY-Demands'!$J$5:$AK$14,MATCH($E64,'BY-Demands'!$I$5:$I$14,0),FALSE)*HLOOKUP(REG_TRA_DEMANDS!$F64,DEMANDS!$H$2:$CL$25,MATCH($E64,DEMANDS!$F$2:$F$25,0),FALSE)/HLOOKUP(2018,DEMANDS!$H$2:$CL$25,MATCH($E64,DEMANDS!$F$2:$F$25,0),FALSE)</f>
        <v>6.6849733743931328E-2</v>
      </c>
      <c r="AA64" s="12">
        <f>HLOOKUP(REG_TRA_DEMANDS!AA$3,'BY-Demands'!$J$5:$AK$14,MATCH($E64,'BY-Demands'!$I$5:$I$14,0),FALSE)*HLOOKUP(REG_TRA_DEMANDS!$F64,DEMANDS!$H$2:$CL$25,MATCH($E64,DEMANDS!$F$2:$F$25,0),FALSE)/HLOOKUP(2018,DEMANDS!$H$2:$CL$25,MATCH($E64,DEMANDS!$F$2:$F$25,0),FALSE)</f>
        <v>0.27226183378227509</v>
      </c>
      <c r="AB64" s="12">
        <f>HLOOKUP(REG_TRA_DEMANDS!AB$3,'BY-Demands'!$J$5:$AK$14,MATCH($E64,'BY-Demands'!$I$5:$I$14,0),FALSE)*HLOOKUP(REG_TRA_DEMANDS!$F64,DEMANDS!$H$2:$CL$25,MATCH($E64,DEMANDS!$F$2:$F$25,0),FALSE)/HLOOKUP(2018,DEMANDS!$H$2:$CL$25,MATCH($E64,DEMANDS!$F$2:$F$25,0),FALSE)</f>
        <v>0.13465076815529611</v>
      </c>
      <c r="AC64" s="12">
        <f>HLOOKUP(REG_TRA_DEMANDS!AC$3,'BY-Demands'!$J$5:$AK$14,MATCH($E64,'BY-Demands'!$I$5:$I$14,0),FALSE)*HLOOKUP(REG_TRA_DEMANDS!$F64,DEMANDS!$H$2:$CL$25,MATCH($E64,DEMANDS!$F$2:$F$25,0),FALSE)/HLOOKUP(2018,DEMANDS!$H$2:$CL$25,MATCH($E64,DEMANDS!$F$2:$F$25,0),FALSE)</f>
        <v>0.13671817815842413</v>
      </c>
      <c r="AD64" s="12">
        <f>HLOOKUP(REG_TRA_DEMANDS!AD$3,'BY-Demands'!$J$5:$AK$14,MATCH($E64,'BY-Demands'!$I$5:$I$14,0),FALSE)*HLOOKUP(REG_TRA_DEMANDS!$F64,DEMANDS!$H$2:$CL$25,MATCH($E64,DEMANDS!$F$2:$F$25,0),FALSE)/HLOOKUP(2018,DEMANDS!$H$2:$CL$25,MATCH($E64,DEMANDS!$F$2:$F$25,0),FALSE)</f>
        <v>0.15891727991754154</v>
      </c>
      <c r="AE64" s="12">
        <f>HLOOKUP(REG_TRA_DEMANDS!AE$3,'BY-Demands'!$J$5:$AK$14,MATCH($E64,'BY-Demands'!$I$5:$I$14,0),FALSE)*HLOOKUP(REG_TRA_DEMANDS!$F64,DEMANDS!$H$2:$CL$25,MATCH($E64,DEMANDS!$F$2:$F$25,0),FALSE)/HLOOKUP(2018,DEMANDS!$H$2:$CL$25,MATCH($E64,DEMANDS!$F$2:$F$25,0),FALSE)</f>
        <v>0.33210406984658275</v>
      </c>
      <c r="AF64" s="12">
        <f>HLOOKUP(REG_TRA_DEMANDS!AF$3,'BY-Demands'!$J$5:$AK$14,MATCH($E64,'BY-Demands'!$I$5:$I$14,0),FALSE)*HLOOKUP(REG_TRA_DEMANDS!$F64,DEMANDS!$H$2:$CL$25,MATCH($E64,DEMANDS!$F$2:$F$25,0),FALSE)/HLOOKUP(2018,DEMANDS!$H$2:$CL$25,MATCH($E64,DEMANDS!$F$2:$F$25,0),FALSE)</f>
        <v>0.12806259379618537</v>
      </c>
    </row>
    <row r="65" spans="4:32" x14ac:dyDescent="0.25">
      <c r="D65" s="1" t="s">
        <v>8</v>
      </c>
      <c r="E65" s="1" t="str">
        <f>DEMANDS!$F$21</f>
        <v>TTURS</v>
      </c>
      <c r="F65" s="1">
        <v>2025</v>
      </c>
      <c r="G65" s="10">
        <f>HLOOKUP(REG_TRA_DEMANDS!G$3,'BY-Demands'!$J$5:$AK$14,MATCH($E65,'BY-Demands'!$I$5:$I$14,0),FALSE)*HLOOKUP(REG_TRA_DEMANDS!$F65,DEMANDS!$H$2:$CL$25,MATCH($E65,DEMANDS!$F$2:$F$25,0),FALSE)/HLOOKUP(2018,DEMANDS!$H$2:$CL$25,MATCH($E65,DEMANDS!$F$2:$F$25,0),FALSE)</f>
        <v>5.9385361401658655E-2</v>
      </c>
      <c r="H65" s="10">
        <f>HLOOKUP(REG_TRA_DEMANDS!H$3,'BY-Demands'!$J$5:$AK$14,MATCH($E65,'BY-Demands'!$I$5:$I$14,0),FALSE)*HLOOKUP(REG_TRA_DEMANDS!$F65,DEMANDS!$H$2:$CL$25,MATCH($E65,DEMANDS!$F$2:$F$25,0),FALSE)/HLOOKUP(2018,DEMANDS!$H$2:$CL$25,MATCH($E65,DEMANDS!$F$2:$F$25,0),FALSE)</f>
        <v>1.405420521899416</v>
      </c>
      <c r="I65" s="10">
        <f>HLOOKUP(REG_TRA_DEMANDS!I$3,'BY-Demands'!$J$5:$AK$14,MATCH($E65,'BY-Demands'!$I$5:$I$14,0),FALSE)*HLOOKUP(REG_TRA_DEMANDS!$F65,DEMANDS!$H$2:$CL$25,MATCH($E65,DEMANDS!$F$2:$F$25,0),FALSE)/HLOOKUP(2018,DEMANDS!$H$2:$CL$25,MATCH($E65,DEMANDS!$F$2:$F$25,0),FALSE)</f>
        <v>0.232092328625635</v>
      </c>
      <c r="J65" s="10">
        <f>HLOOKUP(REG_TRA_DEMANDS!J$3,'BY-Demands'!$J$5:$AK$14,MATCH($E65,'BY-Demands'!$I$5:$I$14,0),FALSE)*HLOOKUP(REG_TRA_DEMANDS!$F65,DEMANDS!$H$2:$CL$25,MATCH($E65,DEMANDS!$F$2:$F$25,0),FALSE)/HLOOKUP(2018,DEMANDS!$H$2:$CL$25,MATCH($E65,DEMANDS!$F$2:$F$25,0),FALSE)</f>
        <v>0.10350818841090048</v>
      </c>
      <c r="K65" s="10">
        <f>HLOOKUP(REG_TRA_DEMANDS!K$3,'BY-Demands'!$J$5:$AK$14,MATCH($E65,'BY-Demands'!$I$5:$I$14,0),FALSE)*HLOOKUP(REG_TRA_DEMANDS!$F65,DEMANDS!$H$2:$CL$25,MATCH($E65,DEMANDS!$F$2:$F$25,0),FALSE)/HLOOKUP(2018,DEMANDS!$H$2:$CL$25,MATCH($E65,DEMANDS!$F$2:$F$25,0),FALSE)</f>
        <v>8.8346834023682139E-2</v>
      </c>
      <c r="L65" s="10">
        <f>HLOOKUP(REG_TRA_DEMANDS!L$3,'BY-Demands'!$J$5:$AK$14,MATCH($E65,'BY-Demands'!$I$5:$I$14,0),FALSE)*HLOOKUP(REG_TRA_DEMANDS!$F65,DEMANDS!$H$2:$CL$25,MATCH($E65,DEMANDS!$F$2:$F$25,0),FALSE)/HLOOKUP(2018,DEMANDS!$H$2:$CL$25,MATCH($E65,DEMANDS!$F$2:$F$25,0),FALSE)</f>
        <v>4.2634333530703207E-2</v>
      </c>
      <c r="M65" s="10">
        <f>HLOOKUP(REG_TRA_DEMANDS!M$3,'BY-Demands'!$J$5:$AK$14,MATCH($E65,'BY-Demands'!$I$5:$I$14,0),FALSE)*HLOOKUP(REG_TRA_DEMANDS!$F65,DEMANDS!$H$2:$CL$25,MATCH($E65,DEMANDS!$F$2:$F$25,0),FALSE)/HLOOKUP(2018,DEMANDS!$H$2:$CL$25,MATCH($E65,DEMANDS!$F$2:$F$25,0),FALSE)</f>
        <v>0.13443797721652795</v>
      </c>
      <c r="N65" s="10">
        <f>HLOOKUP(REG_TRA_DEMANDS!N$3,'BY-Demands'!$J$5:$AK$14,MATCH($E65,'BY-Demands'!$I$5:$I$14,0),FALSE)*HLOOKUP(REG_TRA_DEMANDS!$F65,DEMANDS!$H$2:$CL$25,MATCH($E65,DEMANDS!$F$2:$F$25,0),FALSE)/HLOOKUP(2018,DEMANDS!$H$2:$CL$25,MATCH($E65,DEMANDS!$F$2:$F$25,0),FALSE)</f>
        <v>0.2034489993189261</v>
      </c>
      <c r="O65" s="10">
        <f>HLOOKUP(REG_TRA_DEMANDS!O$3,'BY-Demands'!$J$5:$AK$14,MATCH($E65,'BY-Demands'!$I$5:$I$14,0),FALSE)*HLOOKUP(REG_TRA_DEMANDS!$F65,DEMANDS!$H$2:$CL$25,MATCH($E65,DEMANDS!$F$2:$F$25,0),FALSE)/HLOOKUP(2018,DEMANDS!$H$2:$CL$25,MATCH($E65,DEMANDS!$F$2:$F$25,0),FALSE)</f>
        <v>8.1320560672990871E-2</v>
      </c>
      <c r="P65" s="10">
        <f>HLOOKUP(REG_TRA_DEMANDS!P$3,'BY-Demands'!$J$5:$AK$14,MATCH($E65,'BY-Demands'!$I$5:$I$14,0),FALSE)*HLOOKUP(REG_TRA_DEMANDS!$F65,DEMANDS!$H$2:$CL$25,MATCH($E65,DEMANDS!$F$2:$F$25,0),FALSE)/HLOOKUP(2018,DEMANDS!$H$2:$CL$25,MATCH($E65,DEMANDS!$F$2:$F$25,0),FALSE)</f>
        <v>9.259535114918227E-2</v>
      </c>
      <c r="Q65" s="10">
        <f>HLOOKUP(REG_TRA_DEMANDS!Q$3,'BY-Demands'!$J$5:$AK$14,MATCH($E65,'BY-Demands'!$I$5:$I$14,0),FALSE)*HLOOKUP(REG_TRA_DEMANDS!$F65,DEMANDS!$H$2:$CL$25,MATCH($E65,DEMANDS!$F$2:$F$25,0),FALSE)/HLOOKUP(2018,DEMANDS!$H$2:$CL$25,MATCH($E65,DEMANDS!$F$2:$F$25,0),FALSE)</f>
        <v>0.1561739457559746</v>
      </c>
      <c r="R65" s="10">
        <f>HLOOKUP(REG_TRA_DEMANDS!R$3,'BY-Demands'!$J$5:$AK$14,MATCH($E65,'BY-Demands'!$I$5:$I$14,0),FALSE)*HLOOKUP(REG_TRA_DEMANDS!$F65,DEMANDS!$H$2:$CL$25,MATCH($E65,DEMANDS!$F$2:$F$25,0),FALSE)/HLOOKUP(2018,DEMANDS!$H$2:$CL$25,MATCH($E65,DEMANDS!$F$2:$F$25,0),FALSE)</f>
        <v>0.14856249732367083</v>
      </c>
      <c r="S65" s="10">
        <f>HLOOKUP(REG_TRA_DEMANDS!S$3,'BY-Demands'!$J$5:$AK$14,MATCH($E65,'BY-Demands'!$I$5:$I$14,0),FALSE)*HLOOKUP(REG_TRA_DEMANDS!$F65,DEMANDS!$H$2:$CL$25,MATCH($E65,DEMANDS!$F$2:$F$25,0),FALSE)/HLOOKUP(2018,DEMANDS!$H$2:$CL$25,MATCH($E65,DEMANDS!$F$2:$F$25,0),FALSE)</f>
        <v>0.12393716162546302</v>
      </c>
      <c r="T65" s="10">
        <f>HLOOKUP(REG_TRA_DEMANDS!T$3,'BY-Demands'!$J$5:$AK$14,MATCH($E65,'BY-Demands'!$I$5:$I$14,0),FALSE)*HLOOKUP(REG_TRA_DEMANDS!$F65,DEMANDS!$H$2:$CL$25,MATCH($E65,DEMANDS!$F$2:$F$25,0),FALSE)/HLOOKUP(2018,DEMANDS!$H$2:$CL$25,MATCH($E65,DEMANDS!$F$2:$F$25,0),FALSE)</f>
        <v>0.56626172228967253</v>
      </c>
      <c r="U65" s="10">
        <f>HLOOKUP(REG_TRA_DEMANDS!U$3,'BY-Demands'!$J$5:$AK$14,MATCH($E65,'BY-Demands'!$I$5:$I$14,0),FALSE)*HLOOKUP(REG_TRA_DEMANDS!$F65,DEMANDS!$H$2:$CL$25,MATCH($E65,DEMANDS!$F$2:$F$25,0),FALSE)/HLOOKUP(2018,DEMANDS!$H$2:$CL$25,MATCH($E65,DEMANDS!$F$2:$F$25,0),FALSE)</f>
        <v>0.15407211368922183</v>
      </c>
      <c r="V65" s="10">
        <f>HLOOKUP(REG_TRA_DEMANDS!V$3,'BY-Demands'!$J$5:$AK$14,MATCH($E65,'BY-Demands'!$I$5:$I$14,0),FALSE)*HLOOKUP(REG_TRA_DEMANDS!$F65,DEMANDS!$H$2:$CL$25,MATCH($E65,DEMANDS!$F$2:$F$25,0),FALSE)/HLOOKUP(2018,DEMANDS!$H$2:$CL$25,MATCH($E65,DEMANDS!$F$2:$F$25,0),FALSE)</f>
        <v>0.20329775085754706</v>
      </c>
      <c r="W65" s="10">
        <f>HLOOKUP(REG_TRA_DEMANDS!W$3,'BY-Demands'!$J$5:$AK$14,MATCH($E65,'BY-Demands'!$I$5:$I$14,0),FALSE)*HLOOKUP(REG_TRA_DEMANDS!$F65,DEMANDS!$H$2:$CL$25,MATCH($E65,DEMANDS!$F$2:$F$25,0),FALSE)/HLOOKUP(2018,DEMANDS!$H$2:$CL$25,MATCH($E65,DEMANDS!$F$2:$F$25,0),FALSE)</f>
        <v>0.1664285914374839</v>
      </c>
      <c r="X65" s="10">
        <f>HLOOKUP(REG_TRA_DEMANDS!X$3,'BY-Demands'!$J$5:$AK$14,MATCH($E65,'BY-Demands'!$I$5:$I$14,0),FALSE)*HLOOKUP(REG_TRA_DEMANDS!$F65,DEMANDS!$H$2:$CL$25,MATCH($E65,DEMANDS!$F$2:$F$25,0),FALSE)/HLOOKUP(2018,DEMANDS!$H$2:$CL$25,MATCH($E65,DEMANDS!$F$2:$F$25,0),FALSE)</f>
        <v>0.1211823534426875</v>
      </c>
      <c r="Y65" s="10">
        <f>HLOOKUP(REG_TRA_DEMANDS!Y$3,'BY-Demands'!$J$5:$AK$14,MATCH($E65,'BY-Demands'!$I$5:$I$14,0),FALSE)*HLOOKUP(REG_TRA_DEMANDS!$F65,DEMANDS!$H$2:$CL$25,MATCH($E65,DEMANDS!$F$2:$F$25,0),FALSE)/HLOOKUP(2018,DEMANDS!$H$2:$CL$25,MATCH($E65,DEMANDS!$F$2:$F$25,0),FALSE)</f>
        <v>0.26917845135581459</v>
      </c>
      <c r="Z65" s="10">
        <f>HLOOKUP(REG_TRA_DEMANDS!Z$3,'BY-Demands'!$J$5:$AK$14,MATCH($E65,'BY-Demands'!$I$5:$I$14,0),FALSE)*HLOOKUP(REG_TRA_DEMANDS!$F65,DEMANDS!$H$2:$CL$25,MATCH($E65,DEMANDS!$F$2:$F$25,0),FALSE)/HLOOKUP(2018,DEMANDS!$H$2:$CL$25,MATCH($E65,DEMANDS!$F$2:$F$25,0),FALSE)</f>
        <v>3.3424866871965685E-2</v>
      </c>
      <c r="AA65" s="10">
        <f>HLOOKUP(REG_TRA_DEMANDS!AA$3,'BY-Demands'!$J$5:$AK$14,MATCH($E65,'BY-Demands'!$I$5:$I$14,0),FALSE)*HLOOKUP(REG_TRA_DEMANDS!$F65,DEMANDS!$H$2:$CL$25,MATCH($E65,DEMANDS!$F$2:$F$25,0),FALSE)/HLOOKUP(2018,DEMANDS!$H$2:$CL$25,MATCH($E65,DEMANDS!$F$2:$F$25,0),FALSE)</f>
        <v>0.1361309168911376</v>
      </c>
      <c r="AB65" s="10">
        <f>HLOOKUP(REG_TRA_DEMANDS!AB$3,'BY-Demands'!$J$5:$AK$14,MATCH($E65,'BY-Demands'!$I$5:$I$14,0),FALSE)*HLOOKUP(REG_TRA_DEMANDS!$F65,DEMANDS!$H$2:$CL$25,MATCH($E65,DEMANDS!$F$2:$F$25,0),FALSE)/HLOOKUP(2018,DEMANDS!$H$2:$CL$25,MATCH($E65,DEMANDS!$F$2:$F$25,0),FALSE)</f>
        <v>6.7325384077648098E-2</v>
      </c>
      <c r="AC65" s="10">
        <f>HLOOKUP(REG_TRA_DEMANDS!AC$3,'BY-Demands'!$J$5:$AK$14,MATCH($E65,'BY-Demands'!$I$5:$I$14,0),FALSE)*HLOOKUP(REG_TRA_DEMANDS!$F65,DEMANDS!$H$2:$CL$25,MATCH($E65,DEMANDS!$F$2:$F$25,0),FALSE)/HLOOKUP(2018,DEMANDS!$H$2:$CL$25,MATCH($E65,DEMANDS!$F$2:$F$25,0),FALSE)</f>
        <v>6.8359089079212107E-2</v>
      </c>
      <c r="AD65" s="10">
        <f>HLOOKUP(REG_TRA_DEMANDS!AD$3,'BY-Demands'!$J$5:$AK$14,MATCH($E65,'BY-Demands'!$I$5:$I$14,0),FALSE)*HLOOKUP(REG_TRA_DEMANDS!$F65,DEMANDS!$H$2:$CL$25,MATCH($E65,DEMANDS!$F$2:$F$25,0),FALSE)/HLOOKUP(2018,DEMANDS!$H$2:$CL$25,MATCH($E65,DEMANDS!$F$2:$F$25,0),FALSE)</f>
        <v>7.945863995877081E-2</v>
      </c>
      <c r="AE65" s="10">
        <f>HLOOKUP(REG_TRA_DEMANDS!AE$3,'BY-Demands'!$J$5:$AK$14,MATCH($E65,'BY-Demands'!$I$5:$I$14,0),FALSE)*HLOOKUP(REG_TRA_DEMANDS!$F65,DEMANDS!$H$2:$CL$25,MATCH($E65,DEMANDS!$F$2:$F$25,0),FALSE)/HLOOKUP(2018,DEMANDS!$H$2:$CL$25,MATCH($E65,DEMANDS!$F$2:$F$25,0),FALSE)</f>
        <v>0.16605203492329146</v>
      </c>
      <c r="AF65" s="10">
        <f>HLOOKUP(REG_TRA_DEMANDS!AF$3,'BY-Demands'!$J$5:$AK$14,MATCH($E65,'BY-Demands'!$I$5:$I$14,0),FALSE)*HLOOKUP(REG_TRA_DEMANDS!$F65,DEMANDS!$H$2:$CL$25,MATCH($E65,DEMANDS!$F$2:$F$25,0),FALSE)/HLOOKUP(2018,DEMANDS!$H$2:$CL$25,MATCH($E65,DEMANDS!$F$2:$F$25,0),FALSE)</f>
        <v>6.4031296898092727E-2</v>
      </c>
    </row>
    <row r="66" spans="4:32" x14ac:dyDescent="0.25">
      <c r="D66" s="1" t="s">
        <v>8</v>
      </c>
      <c r="E66" s="1" t="str">
        <f>DEMANDS!$F$21</f>
        <v>TTURS</v>
      </c>
      <c r="F66" s="1">
        <v>2030</v>
      </c>
      <c r="G66" s="10">
        <f>HLOOKUP(REG_TRA_DEMANDS!G$3,'BY-Demands'!$J$5:$AK$14,MATCH($E66,'BY-Demands'!$I$5:$I$14,0),FALSE)*HLOOKUP(REG_TRA_DEMANDS!$F66,DEMANDS!$H$2:$CL$25,MATCH($E66,DEMANDS!$F$2:$F$25,0),FALSE)/HLOOKUP(2018,DEMANDS!$H$2:$CL$25,MATCH($E66,DEMANDS!$F$2:$F$25,0),FALSE)</f>
        <v>0</v>
      </c>
      <c r="H66" s="10">
        <f>HLOOKUP(REG_TRA_DEMANDS!H$3,'BY-Demands'!$J$5:$AK$14,MATCH($E66,'BY-Demands'!$I$5:$I$14,0),FALSE)*HLOOKUP(REG_TRA_DEMANDS!$F66,DEMANDS!$H$2:$CL$25,MATCH($E66,DEMANDS!$F$2:$F$25,0),FALSE)/HLOOKUP(2018,DEMANDS!$H$2:$CL$25,MATCH($E66,DEMANDS!$F$2:$F$25,0),FALSE)</f>
        <v>0</v>
      </c>
      <c r="I66" s="10">
        <f>HLOOKUP(REG_TRA_DEMANDS!I$3,'BY-Demands'!$J$5:$AK$14,MATCH($E66,'BY-Demands'!$I$5:$I$14,0),FALSE)*HLOOKUP(REG_TRA_DEMANDS!$F66,DEMANDS!$H$2:$CL$25,MATCH($E66,DEMANDS!$F$2:$F$25,0),FALSE)/HLOOKUP(2018,DEMANDS!$H$2:$CL$25,MATCH($E66,DEMANDS!$F$2:$F$25,0),FALSE)</f>
        <v>0</v>
      </c>
      <c r="J66" s="10">
        <f>HLOOKUP(REG_TRA_DEMANDS!J$3,'BY-Demands'!$J$5:$AK$14,MATCH($E66,'BY-Demands'!$I$5:$I$14,0),FALSE)*HLOOKUP(REG_TRA_DEMANDS!$F66,DEMANDS!$H$2:$CL$25,MATCH($E66,DEMANDS!$F$2:$F$25,0),FALSE)/HLOOKUP(2018,DEMANDS!$H$2:$CL$25,MATCH($E66,DEMANDS!$F$2:$F$25,0),FALSE)</f>
        <v>0</v>
      </c>
      <c r="K66" s="10">
        <f>HLOOKUP(REG_TRA_DEMANDS!K$3,'BY-Demands'!$J$5:$AK$14,MATCH($E66,'BY-Demands'!$I$5:$I$14,0),FALSE)*HLOOKUP(REG_TRA_DEMANDS!$F66,DEMANDS!$H$2:$CL$25,MATCH($E66,DEMANDS!$F$2:$F$25,0),FALSE)/HLOOKUP(2018,DEMANDS!$H$2:$CL$25,MATCH($E66,DEMANDS!$F$2:$F$25,0),FALSE)</f>
        <v>0</v>
      </c>
      <c r="L66" s="10">
        <f>HLOOKUP(REG_TRA_DEMANDS!L$3,'BY-Demands'!$J$5:$AK$14,MATCH($E66,'BY-Demands'!$I$5:$I$14,0),FALSE)*HLOOKUP(REG_TRA_DEMANDS!$F66,DEMANDS!$H$2:$CL$25,MATCH($E66,DEMANDS!$F$2:$F$25,0),FALSE)/HLOOKUP(2018,DEMANDS!$H$2:$CL$25,MATCH($E66,DEMANDS!$F$2:$F$25,0),FALSE)</f>
        <v>0</v>
      </c>
      <c r="M66" s="10">
        <f>HLOOKUP(REG_TRA_DEMANDS!M$3,'BY-Demands'!$J$5:$AK$14,MATCH($E66,'BY-Demands'!$I$5:$I$14,0),FALSE)*HLOOKUP(REG_TRA_DEMANDS!$F66,DEMANDS!$H$2:$CL$25,MATCH($E66,DEMANDS!$F$2:$F$25,0),FALSE)/HLOOKUP(2018,DEMANDS!$H$2:$CL$25,MATCH($E66,DEMANDS!$F$2:$F$25,0),FALSE)</f>
        <v>0</v>
      </c>
      <c r="N66" s="10">
        <f>HLOOKUP(REG_TRA_DEMANDS!N$3,'BY-Demands'!$J$5:$AK$14,MATCH($E66,'BY-Demands'!$I$5:$I$14,0),FALSE)*HLOOKUP(REG_TRA_DEMANDS!$F66,DEMANDS!$H$2:$CL$25,MATCH($E66,DEMANDS!$F$2:$F$25,0),FALSE)/HLOOKUP(2018,DEMANDS!$H$2:$CL$25,MATCH($E66,DEMANDS!$F$2:$F$25,0),FALSE)</f>
        <v>0</v>
      </c>
      <c r="O66" s="10">
        <f>HLOOKUP(REG_TRA_DEMANDS!O$3,'BY-Demands'!$J$5:$AK$14,MATCH($E66,'BY-Demands'!$I$5:$I$14,0),FALSE)*HLOOKUP(REG_TRA_DEMANDS!$F66,DEMANDS!$H$2:$CL$25,MATCH($E66,DEMANDS!$F$2:$F$25,0),FALSE)/HLOOKUP(2018,DEMANDS!$H$2:$CL$25,MATCH($E66,DEMANDS!$F$2:$F$25,0),FALSE)</f>
        <v>0</v>
      </c>
      <c r="P66" s="10">
        <f>HLOOKUP(REG_TRA_DEMANDS!P$3,'BY-Demands'!$J$5:$AK$14,MATCH($E66,'BY-Demands'!$I$5:$I$14,0),FALSE)*HLOOKUP(REG_TRA_DEMANDS!$F66,DEMANDS!$H$2:$CL$25,MATCH($E66,DEMANDS!$F$2:$F$25,0),FALSE)/HLOOKUP(2018,DEMANDS!$H$2:$CL$25,MATCH($E66,DEMANDS!$F$2:$F$25,0),FALSE)</f>
        <v>0</v>
      </c>
      <c r="Q66" s="10">
        <f>HLOOKUP(REG_TRA_DEMANDS!Q$3,'BY-Demands'!$J$5:$AK$14,MATCH($E66,'BY-Demands'!$I$5:$I$14,0),FALSE)*HLOOKUP(REG_TRA_DEMANDS!$F66,DEMANDS!$H$2:$CL$25,MATCH($E66,DEMANDS!$F$2:$F$25,0),FALSE)/HLOOKUP(2018,DEMANDS!$H$2:$CL$25,MATCH($E66,DEMANDS!$F$2:$F$25,0),FALSE)</f>
        <v>0</v>
      </c>
      <c r="R66" s="10">
        <f>HLOOKUP(REG_TRA_DEMANDS!R$3,'BY-Demands'!$J$5:$AK$14,MATCH($E66,'BY-Demands'!$I$5:$I$14,0),FALSE)*HLOOKUP(REG_TRA_DEMANDS!$F66,DEMANDS!$H$2:$CL$25,MATCH($E66,DEMANDS!$F$2:$F$25,0),FALSE)/HLOOKUP(2018,DEMANDS!$H$2:$CL$25,MATCH($E66,DEMANDS!$F$2:$F$25,0),FALSE)</f>
        <v>0</v>
      </c>
      <c r="S66" s="10">
        <f>HLOOKUP(REG_TRA_DEMANDS!S$3,'BY-Demands'!$J$5:$AK$14,MATCH($E66,'BY-Demands'!$I$5:$I$14,0),FALSE)*HLOOKUP(REG_TRA_DEMANDS!$F66,DEMANDS!$H$2:$CL$25,MATCH($E66,DEMANDS!$F$2:$F$25,0),FALSE)/HLOOKUP(2018,DEMANDS!$H$2:$CL$25,MATCH($E66,DEMANDS!$F$2:$F$25,0),FALSE)</f>
        <v>0</v>
      </c>
      <c r="T66" s="10">
        <f>HLOOKUP(REG_TRA_DEMANDS!T$3,'BY-Demands'!$J$5:$AK$14,MATCH($E66,'BY-Demands'!$I$5:$I$14,0),FALSE)*HLOOKUP(REG_TRA_DEMANDS!$F66,DEMANDS!$H$2:$CL$25,MATCH($E66,DEMANDS!$F$2:$F$25,0),FALSE)/HLOOKUP(2018,DEMANDS!$H$2:$CL$25,MATCH($E66,DEMANDS!$F$2:$F$25,0),FALSE)</f>
        <v>0</v>
      </c>
      <c r="U66" s="10">
        <f>HLOOKUP(REG_TRA_DEMANDS!U$3,'BY-Demands'!$J$5:$AK$14,MATCH($E66,'BY-Demands'!$I$5:$I$14,0),FALSE)*HLOOKUP(REG_TRA_DEMANDS!$F66,DEMANDS!$H$2:$CL$25,MATCH($E66,DEMANDS!$F$2:$F$25,0),FALSE)/HLOOKUP(2018,DEMANDS!$H$2:$CL$25,MATCH($E66,DEMANDS!$F$2:$F$25,0),FALSE)</f>
        <v>0</v>
      </c>
      <c r="V66" s="10">
        <f>HLOOKUP(REG_TRA_DEMANDS!V$3,'BY-Demands'!$J$5:$AK$14,MATCH($E66,'BY-Demands'!$I$5:$I$14,0),FALSE)*HLOOKUP(REG_TRA_DEMANDS!$F66,DEMANDS!$H$2:$CL$25,MATCH($E66,DEMANDS!$F$2:$F$25,0),FALSE)/HLOOKUP(2018,DEMANDS!$H$2:$CL$25,MATCH($E66,DEMANDS!$F$2:$F$25,0),FALSE)</f>
        <v>0</v>
      </c>
      <c r="W66" s="10">
        <f>HLOOKUP(REG_TRA_DEMANDS!W$3,'BY-Demands'!$J$5:$AK$14,MATCH($E66,'BY-Demands'!$I$5:$I$14,0),FALSE)*HLOOKUP(REG_TRA_DEMANDS!$F66,DEMANDS!$H$2:$CL$25,MATCH($E66,DEMANDS!$F$2:$F$25,0),FALSE)/HLOOKUP(2018,DEMANDS!$H$2:$CL$25,MATCH($E66,DEMANDS!$F$2:$F$25,0),FALSE)</f>
        <v>0</v>
      </c>
      <c r="X66" s="10">
        <f>HLOOKUP(REG_TRA_DEMANDS!X$3,'BY-Demands'!$J$5:$AK$14,MATCH($E66,'BY-Demands'!$I$5:$I$14,0),FALSE)*HLOOKUP(REG_TRA_DEMANDS!$F66,DEMANDS!$H$2:$CL$25,MATCH($E66,DEMANDS!$F$2:$F$25,0),FALSE)/HLOOKUP(2018,DEMANDS!$H$2:$CL$25,MATCH($E66,DEMANDS!$F$2:$F$25,0),FALSE)</f>
        <v>0</v>
      </c>
      <c r="Y66" s="10">
        <f>HLOOKUP(REG_TRA_DEMANDS!Y$3,'BY-Demands'!$J$5:$AK$14,MATCH($E66,'BY-Demands'!$I$5:$I$14,0),FALSE)*HLOOKUP(REG_TRA_DEMANDS!$F66,DEMANDS!$H$2:$CL$25,MATCH($E66,DEMANDS!$F$2:$F$25,0),FALSE)/HLOOKUP(2018,DEMANDS!$H$2:$CL$25,MATCH($E66,DEMANDS!$F$2:$F$25,0),FALSE)</f>
        <v>0</v>
      </c>
      <c r="Z66" s="10">
        <f>HLOOKUP(REG_TRA_DEMANDS!Z$3,'BY-Demands'!$J$5:$AK$14,MATCH($E66,'BY-Demands'!$I$5:$I$14,0),FALSE)*HLOOKUP(REG_TRA_DEMANDS!$F66,DEMANDS!$H$2:$CL$25,MATCH($E66,DEMANDS!$F$2:$F$25,0),FALSE)/HLOOKUP(2018,DEMANDS!$H$2:$CL$25,MATCH($E66,DEMANDS!$F$2:$F$25,0),FALSE)</f>
        <v>0</v>
      </c>
      <c r="AA66" s="10">
        <f>HLOOKUP(REG_TRA_DEMANDS!AA$3,'BY-Demands'!$J$5:$AK$14,MATCH($E66,'BY-Demands'!$I$5:$I$14,0),FALSE)*HLOOKUP(REG_TRA_DEMANDS!$F66,DEMANDS!$H$2:$CL$25,MATCH($E66,DEMANDS!$F$2:$F$25,0),FALSE)/HLOOKUP(2018,DEMANDS!$H$2:$CL$25,MATCH($E66,DEMANDS!$F$2:$F$25,0),FALSE)</f>
        <v>0</v>
      </c>
      <c r="AB66" s="10">
        <f>HLOOKUP(REG_TRA_DEMANDS!AB$3,'BY-Demands'!$J$5:$AK$14,MATCH($E66,'BY-Demands'!$I$5:$I$14,0),FALSE)*HLOOKUP(REG_TRA_DEMANDS!$F66,DEMANDS!$H$2:$CL$25,MATCH($E66,DEMANDS!$F$2:$F$25,0),FALSE)/HLOOKUP(2018,DEMANDS!$H$2:$CL$25,MATCH($E66,DEMANDS!$F$2:$F$25,0),FALSE)</f>
        <v>0</v>
      </c>
      <c r="AC66" s="10">
        <f>HLOOKUP(REG_TRA_DEMANDS!AC$3,'BY-Demands'!$J$5:$AK$14,MATCH($E66,'BY-Demands'!$I$5:$I$14,0),FALSE)*HLOOKUP(REG_TRA_DEMANDS!$F66,DEMANDS!$H$2:$CL$25,MATCH($E66,DEMANDS!$F$2:$F$25,0),FALSE)/HLOOKUP(2018,DEMANDS!$H$2:$CL$25,MATCH($E66,DEMANDS!$F$2:$F$25,0),FALSE)</f>
        <v>0</v>
      </c>
      <c r="AD66" s="10">
        <f>HLOOKUP(REG_TRA_DEMANDS!AD$3,'BY-Demands'!$J$5:$AK$14,MATCH($E66,'BY-Demands'!$I$5:$I$14,0),FALSE)*HLOOKUP(REG_TRA_DEMANDS!$F66,DEMANDS!$H$2:$CL$25,MATCH($E66,DEMANDS!$F$2:$F$25,0),FALSE)/HLOOKUP(2018,DEMANDS!$H$2:$CL$25,MATCH($E66,DEMANDS!$F$2:$F$25,0),FALSE)</f>
        <v>0</v>
      </c>
      <c r="AE66" s="10">
        <f>HLOOKUP(REG_TRA_DEMANDS!AE$3,'BY-Demands'!$J$5:$AK$14,MATCH($E66,'BY-Demands'!$I$5:$I$14,0),FALSE)*HLOOKUP(REG_TRA_DEMANDS!$F66,DEMANDS!$H$2:$CL$25,MATCH($E66,DEMANDS!$F$2:$F$25,0),FALSE)/HLOOKUP(2018,DEMANDS!$H$2:$CL$25,MATCH($E66,DEMANDS!$F$2:$F$25,0),FALSE)</f>
        <v>0</v>
      </c>
      <c r="AF66" s="10">
        <f>HLOOKUP(REG_TRA_DEMANDS!AF$3,'BY-Demands'!$J$5:$AK$14,MATCH($E66,'BY-Demands'!$I$5:$I$14,0),FALSE)*HLOOKUP(REG_TRA_DEMANDS!$F66,DEMANDS!$H$2:$CL$25,MATCH($E66,DEMANDS!$F$2:$F$25,0),FALSE)/HLOOKUP(2018,DEMANDS!$H$2:$CL$25,MATCH($E66,DEMANDS!$F$2:$F$25,0),FALSE)</f>
        <v>0</v>
      </c>
    </row>
    <row r="67" spans="4:32" x14ac:dyDescent="0.25">
      <c r="D67" s="1" t="s">
        <v>8</v>
      </c>
      <c r="E67" s="1" t="str">
        <f>DEMANDS!$F$21</f>
        <v>TTURS</v>
      </c>
      <c r="F67" s="1">
        <v>2035</v>
      </c>
      <c r="G67" s="10">
        <f>HLOOKUP(REG_TRA_DEMANDS!G$3,'BY-Demands'!$J$5:$AK$14,MATCH($E67,'BY-Demands'!$I$5:$I$14,0),FALSE)*HLOOKUP(REG_TRA_DEMANDS!$F67,DEMANDS!$H$2:$CL$25,MATCH($E67,DEMANDS!$F$2:$F$25,0),FALSE)/HLOOKUP(2018,DEMANDS!$H$2:$CL$25,MATCH($E67,DEMANDS!$F$2:$F$25,0),FALSE)</f>
        <v>0</v>
      </c>
      <c r="H67" s="10">
        <f>HLOOKUP(REG_TRA_DEMANDS!H$3,'BY-Demands'!$J$5:$AK$14,MATCH($E67,'BY-Demands'!$I$5:$I$14,0),FALSE)*HLOOKUP(REG_TRA_DEMANDS!$F67,DEMANDS!$H$2:$CL$25,MATCH($E67,DEMANDS!$F$2:$F$25,0),FALSE)/HLOOKUP(2018,DEMANDS!$H$2:$CL$25,MATCH($E67,DEMANDS!$F$2:$F$25,0),FALSE)</f>
        <v>0</v>
      </c>
      <c r="I67" s="10">
        <f>HLOOKUP(REG_TRA_DEMANDS!I$3,'BY-Demands'!$J$5:$AK$14,MATCH($E67,'BY-Demands'!$I$5:$I$14,0),FALSE)*HLOOKUP(REG_TRA_DEMANDS!$F67,DEMANDS!$H$2:$CL$25,MATCH($E67,DEMANDS!$F$2:$F$25,0),FALSE)/HLOOKUP(2018,DEMANDS!$H$2:$CL$25,MATCH($E67,DEMANDS!$F$2:$F$25,0),FALSE)</f>
        <v>0</v>
      </c>
      <c r="J67" s="10">
        <f>HLOOKUP(REG_TRA_DEMANDS!J$3,'BY-Demands'!$J$5:$AK$14,MATCH($E67,'BY-Demands'!$I$5:$I$14,0),FALSE)*HLOOKUP(REG_TRA_DEMANDS!$F67,DEMANDS!$H$2:$CL$25,MATCH($E67,DEMANDS!$F$2:$F$25,0),FALSE)/HLOOKUP(2018,DEMANDS!$H$2:$CL$25,MATCH($E67,DEMANDS!$F$2:$F$25,0),FALSE)</f>
        <v>0</v>
      </c>
      <c r="K67" s="10">
        <f>HLOOKUP(REG_TRA_DEMANDS!K$3,'BY-Demands'!$J$5:$AK$14,MATCH($E67,'BY-Demands'!$I$5:$I$14,0),FALSE)*HLOOKUP(REG_TRA_DEMANDS!$F67,DEMANDS!$H$2:$CL$25,MATCH($E67,DEMANDS!$F$2:$F$25,0),FALSE)/HLOOKUP(2018,DEMANDS!$H$2:$CL$25,MATCH($E67,DEMANDS!$F$2:$F$25,0),FALSE)</f>
        <v>0</v>
      </c>
      <c r="L67" s="10">
        <f>HLOOKUP(REG_TRA_DEMANDS!L$3,'BY-Demands'!$J$5:$AK$14,MATCH($E67,'BY-Demands'!$I$5:$I$14,0),FALSE)*HLOOKUP(REG_TRA_DEMANDS!$F67,DEMANDS!$H$2:$CL$25,MATCH($E67,DEMANDS!$F$2:$F$25,0),FALSE)/HLOOKUP(2018,DEMANDS!$H$2:$CL$25,MATCH($E67,DEMANDS!$F$2:$F$25,0),FALSE)</f>
        <v>0</v>
      </c>
      <c r="M67" s="10">
        <f>HLOOKUP(REG_TRA_DEMANDS!M$3,'BY-Demands'!$J$5:$AK$14,MATCH($E67,'BY-Demands'!$I$5:$I$14,0),FALSE)*HLOOKUP(REG_TRA_DEMANDS!$F67,DEMANDS!$H$2:$CL$25,MATCH($E67,DEMANDS!$F$2:$F$25,0),FALSE)/HLOOKUP(2018,DEMANDS!$H$2:$CL$25,MATCH($E67,DEMANDS!$F$2:$F$25,0),FALSE)</f>
        <v>0</v>
      </c>
      <c r="N67" s="10">
        <f>HLOOKUP(REG_TRA_DEMANDS!N$3,'BY-Demands'!$J$5:$AK$14,MATCH($E67,'BY-Demands'!$I$5:$I$14,0),FALSE)*HLOOKUP(REG_TRA_DEMANDS!$F67,DEMANDS!$H$2:$CL$25,MATCH($E67,DEMANDS!$F$2:$F$25,0),FALSE)/HLOOKUP(2018,DEMANDS!$H$2:$CL$25,MATCH($E67,DEMANDS!$F$2:$F$25,0),FALSE)</f>
        <v>0</v>
      </c>
      <c r="O67" s="10">
        <f>HLOOKUP(REG_TRA_DEMANDS!O$3,'BY-Demands'!$J$5:$AK$14,MATCH($E67,'BY-Demands'!$I$5:$I$14,0),FALSE)*HLOOKUP(REG_TRA_DEMANDS!$F67,DEMANDS!$H$2:$CL$25,MATCH($E67,DEMANDS!$F$2:$F$25,0),FALSE)/HLOOKUP(2018,DEMANDS!$H$2:$CL$25,MATCH($E67,DEMANDS!$F$2:$F$25,0),FALSE)</f>
        <v>0</v>
      </c>
      <c r="P67" s="10">
        <f>HLOOKUP(REG_TRA_DEMANDS!P$3,'BY-Demands'!$J$5:$AK$14,MATCH($E67,'BY-Demands'!$I$5:$I$14,0),FALSE)*HLOOKUP(REG_TRA_DEMANDS!$F67,DEMANDS!$H$2:$CL$25,MATCH($E67,DEMANDS!$F$2:$F$25,0),FALSE)/HLOOKUP(2018,DEMANDS!$H$2:$CL$25,MATCH($E67,DEMANDS!$F$2:$F$25,0),FALSE)</f>
        <v>0</v>
      </c>
      <c r="Q67" s="10">
        <f>HLOOKUP(REG_TRA_DEMANDS!Q$3,'BY-Demands'!$J$5:$AK$14,MATCH($E67,'BY-Demands'!$I$5:$I$14,0),FALSE)*HLOOKUP(REG_TRA_DEMANDS!$F67,DEMANDS!$H$2:$CL$25,MATCH($E67,DEMANDS!$F$2:$F$25,0),FALSE)/HLOOKUP(2018,DEMANDS!$H$2:$CL$25,MATCH($E67,DEMANDS!$F$2:$F$25,0),FALSE)</f>
        <v>0</v>
      </c>
      <c r="R67" s="10">
        <f>HLOOKUP(REG_TRA_DEMANDS!R$3,'BY-Demands'!$J$5:$AK$14,MATCH($E67,'BY-Demands'!$I$5:$I$14,0),FALSE)*HLOOKUP(REG_TRA_DEMANDS!$F67,DEMANDS!$H$2:$CL$25,MATCH($E67,DEMANDS!$F$2:$F$25,0),FALSE)/HLOOKUP(2018,DEMANDS!$H$2:$CL$25,MATCH($E67,DEMANDS!$F$2:$F$25,0),FALSE)</f>
        <v>0</v>
      </c>
      <c r="S67" s="10">
        <f>HLOOKUP(REG_TRA_DEMANDS!S$3,'BY-Demands'!$J$5:$AK$14,MATCH($E67,'BY-Demands'!$I$5:$I$14,0),FALSE)*HLOOKUP(REG_TRA_DEMANDS!$F67,DEMANDS!$H$2:$CL$25,MATCH($E67,DEMANDS!$F$2:$F$25,0),FALSE)/HLOOKUP(2018,DEMANDS!$H$2:$CL$25,MATCH($E67,DEMANDS!$F$2:$F$25,0),FALSE)</f>
        <v>0</v>
      </c>
      <c r="T67" s="10">
        <f>HLOOKUP(REG_TRA_DEMANDS!T$3,'BY-Demands'!$J$5:$AK$14,MATCH($E67,'BY-Demands'!$I$5:$I$14,0),FALSE)*HLOOKUP(REG_TRA_DEMANDS!$F67,DEMANDS!$H$2:$CL$25,MATCH($E67,DEMANDS!$F$2:$F$25,0),FALSE)/HLOOKUP(2018,DEMANDS!$H$2:$CL$25,MATCH($E67,DEMANDS!$F$2:$F$25,0),FALSE)</f>
        <v>0</v>
      </c>
      <c r="U67" s="10">
        <f>HLOOKUP(REG_TRA_DEMANDS!U$3,'BY-Demands'!$J$5:$AK$14,MATCH($E67,'BY-Demands'!$I$5:$I$14,0),FALSE)*HLOOKUP(REG_TRA_DEMANDS!$F67,DEMANDS!$H$2:$CL$25,MATCH($E67,DEMANDS!$F$2:$F$25,0),FALSE)/HLOOKUP(2018,DEMANDS!$H$2:$CL$25,MATCH($E67,DEMANDS!$F$2:$F$25,0),FALSE)</f>
        <v>0</v>
      </c>
      <c r="V67" s="10">
        <f>HLOOKUP(REG_TRA_DEMANDS!V$3,'BY-Demands'!$J$5:$AK$14,MATCH($E67,'BY-Demands'!$I$5:$I$14,0),FALSE)*HLOOKUP(REG_TRA_DEMANDS!$F67,DEMANDS!$H$2:$CL$25,MATCH($E67,DEMANDS!$F$2:$F$25,0),FALSE)/HLOOKUP(2018,DEMANDS!$H$2:$CL$25,MATCH($E67,DEMANDS!$F$2:$F$25,0),FALSE)</f>
        <v>0</v>
      </c>
      <c r="W67" s="10">
        <f>HLOOKUP(REG_TRA_DEMANDS!W$3,'BY-Demands'!$J$5:$AK$14,MATCH($E67,'BY-Demands'!$I$5:$I$14,0),FALSE)*HLOOKUP(REG_TRA_DEMANDS!$F67,DEMANDS!$H$2:$CL$25,MATCH($E67,DEMANDS!$F$2:$F$25,0),FALSE)/HLOOKUP(2018,DEMANDS!$H$2:$CL$25,MATCH($E67,DEMANDS!$F$2:$F$25,0),FALSE)</f>
        <v>0</v>
      </c>
      <c r="X67" s="10">
        <f>HLOOKUP(REG_TRA_DEMANDS!X$3,'BY-Demands'!$J$5:$AK$14,MATCH($E67,'BY-Demands'!$I$5:$I$14,0),FALSE)*HLOOKUP(REG_TRA_DEMANDS!$F67,DEMANDS!$H$2:$CL$25,MATCH($E67,DEMANDS!$F$2:$F$25,0),FALSE)/HLOOKUP(2018,DEMANDS!$H$2:$CL$25,MATCH($E67,DEMANDS!$F$2:$F$25,0),FALSE)</f>
        <v>0</v>
      </c>
      <c r="Y67" s="10">
        <f>HLOOKUP(REG_TRA_DEMANDS!Y$3,'BY-Demands'!$J$5:$AK$14,MATCH($E67,'BY-Demands'!$I$5:$I$14,0),FALSE)*HLOOKUP(REG_TRA_DEMANDS!$F67,DEMANDS!$H$2:$CL$25,MATCH($E67,DEMANDS!$F$2:$F$25,0),FALSE)/HLOOKUP(2018,DEMANDS!$H$2:$CL$25,MATCH($E67,DEMANDS!$F$2:$F$25,0),FALSE)</f>
        <v>0</v>
      </c>
      <c r="Z67" s="10">
        <f>HLOOKUP(REG_TRA_DEMANDS!Z$3,'BY-Demands'!$J$5:$AK$14,MATCH($E67,'BY-Demands'!$I$5:$I$14,0),FALSE)*HLOOKUP(REG_TRA_DEMANDS!$F67,DEMANDS!$H$2:$CL$25,MATCH($E67,DEMANDS!$F$2:$F$25,0),FALSE)/HLOOKUP(2018,DEMANDS!$H$2:$CL$25,MATCH($E67,DEMANDS!$F$2:$F$25,0),FALSE)</f>
        <v>0</v>
      </c>
      <c r="AA67" s="10">
        <f>HLOOKUP(REG_TRA_DEMANDS!AA$3,'BY-Demands'!$J$5:$AK$14,MATCH($E67,'BY-Demands'!$I$5:$I$14,0),FALSE)*HLOOKUP(REG_TRA_DEMANDS!$F67,DEMANDS!$H$2:$CL$25,MATCH($E67,DEMANDS!$F$2:$F$25,0),FALSE)/HLOOKUP(2018,DEMANDS!$H$2:$CL$25,MATCH($E67,DEMANDS!$F$2:$F$25,0),FALSE)</f>
        <v>0</v>
      </c>
      <c r="AB67" s="10">
        <f>HLOOKUP(REG_TRA_DEMANDS!AB$3,'BY-Demands'!$J$5:$AK$14,MATCH($E67,'BY-Demands'!$I$5:$I$14,0),FALSE)*HLOOKUP(REG_TRA_DEMANDS!$F67,DEMANDS!$H$2:$CL$25,MATCH($E67,DEMANDS!$F$2:$F$25,0),FALSE)/HLOOKUP(2018,DEMANDS!$H$2:$CL$25,MATCH($E67,DEMANDS!$F$2:$F$25,0),FALSE)</f>
        <v>0</v>
      </c>
      <c r="AC67" s="10">
        <f>HLOOKUP(REG_TRA_DEMANDS!AC$3,'BY-Demands'!$J$5:$AK$14,MATCH($E67,'BY-Demands'!$I$5:$I$14,0),FALSE)*HLOOKUP(REG_TRA_DEMANDS!$F67,DEMANDS!$H$2:$CL$25,MATCH($E67,DEMANDS!$F$2:$F$25,0),FALSE)/HLOOKUP(2018,DEMANDS!$H$2:$CL$25,MATCH($E67,DEMANDS!$F$2:$F$25,0),FALSE)</f>
        <v>0</v>
      </c>
      <c r="AD67" s="10">
        <f>HLOOKUP(REG_TRA_DEMANDS!AD$3,'BY-Demands'!$J$5:$AK$14,MATCH($E67,'BY-Demands'!$I$5:$I$14,0),FALSE)*HLOOKUP(REG_TRA_DEMANDS!$F67,DEMANDS!$H$2:$CL$25,MATCH($E67,DEMANDS!$F$2:$F$25,0),FALSE)/HLOOKUP(2018,DEMANDS!$H$2:$CL$25,MATCH($E67,DEMANDS!$F$2:$F$25,0),FALSE)</f>
        <v>0</v>
      </c>
      <c r="AE67" s="10">
        <f>HLOOKUP(REG_TRA_DEMANDS!AE$3,'BY-Demands'!$J$5:$AK$14,MATCH($E67,'BY-Demands'!$I$5:$I$14,0),FALSE)*HLOOKUP(REG_TRA_DEMANDS!$F67,DEMANDS!$H$2:$CL$25,MATCH($E67,DEMANDS!$F$2:$F$25,0),FALSE)/HLOOKUP(2018,DEMANDS!$H$2:$CL$25,MATCH($E67,DEMANDS!$F$2:$F$25,0),FALSE)</f>
        <v>0</v>
      </c>
      <c r="AF67" s="10">
        <f>HLOOKUP(REG_TRA_DEMANDS!AF$3,'BY-Demands'!$J$5:$AK$14,MATCH($E67,'BY-Demands'!$I$5:$I$14,0),FALSE)*HLOOKUP(REG_TRA_DEMANDS!$F67,DEMANDS!$H$2:$CL$25,MATCH($E67,DEMANDS!$F$2:$F$25,0),FALSE)/HLOOKUP(2018,DEMANDS!$H$2:$CL$25,MATCH($E67,DEMANDS!$F$2:$F$25,0),FALSE)</f>
        <v>0</v>
      </c>
    </row>
    <row r="68" spans="4:32" x14ac:dyDescent="0.25">
      <c r="D68" s="1" t="s">
        <v>8</v>
      </c>
      <c r="E68" s="1" t="str">
        <f>DEMANDS!$F$21</f>
        <v>TTURS</v>
      </c>
      <c r="F68" s="1">
        <v>2040</v>
      </c>
      <c r="G68" s="10">
        <f>HLOOKUP(REG_TRA_DEMANDS!G$3,'BY-Demands'!$J$5:$AK$14,MATCH($E68,'BY-Demands'!$I$5:$I$14,0),FALSE)*HLOOKUP(REG_TRA_DEMANDS!$F68,DEMANDS!$H$2:$CL$25,MATCH($E68,DEMANDS!$F$2:$F$25,0),FALSE)/HLOOKUP(2018,DEMANDS!$H$2:$CL$25,MATCH($E68,DEMANDS!$F$2:$F$25,0),FALSE)</f>
        <v>0</v>
      </c>
      <c r="H68" s="10">
        <f>HLOOKUP(REG_TRA_DEMANDS!H$3,'BY-Demands'!$J$5:$AK$14,MATCH($E68,'BY-Demands'!$I$5:$I$14,0),FALSE)*HLOOKUP(REG_TRA_DEMANDS!$F68,DEMANDS!$H$2:$CL$25,MATCH($E68,DEMANDS!$F$2:$F$25,0),FALSE)/HLOOKUP(2018,DEMANDS!$H$2:$CL$25,MATCH($E68,DEMANDS!$F$2:$F$25,0),FALSE)</f>
        <v>0</v>
      </c>
      <c r="I68" s="10">
        <f>HLOOKUP(REG_TRA_DEMANDS!I$3,'BY-Demands'!$J$5:$AK$14,MATCH($E68,'BY-Demands'!$I$5:$I$14,0),FALSE)*HLOOKUP(REG_TRA_DEMANDS!$F68,DEMANDS!$H$2:$CL$25,MATCH($E68,DEMANDS!$F$2:$F$25,0),FALSE)/HLOOKUP(2018,DEMANDS!$H$2:$CL$25,MATCH($E68,DEMANDS!$F$2:$F$25,0),FALSE)</f>
        <v>0</v>
      </c>
      <c r="J68" s="10">
        <f>HLOOKUP(REG_TRA_DEMANDS!J$3,'BY-Demands'!$J$5:$AK$14,MATCH($E68,'BY-Demands'!$I$5:$I$14,0),FALSE)*HLOOKUP(REG_TRA_DEMANDS!$F68,DEMANDS!$H$2:$CL$25,MATCH($E68,DEMANDS!$F$2:$F$25,0),FALSE)/HLOOKUP(2018,DEMANDS!$H$2:$CL$25,MATCH($E68,DEMANDS!$F$2:$F$25,0),FALSE)</f>
        <v>0</v>
      </c>
      <c r="K68" s="10">
        <f>HLOOKUP(REG_TRA_DEMANDS!K$3,'BY-Demands'!$J$5:$AK$14,MATCH($E68,'BY-Demands'!$I$5:$I$14,0),FALSE)*HLOOKUP(REG_TRA_DEMANDS!$F68,DEMANDS!$H$2:$CL$25,MATCH($E68,DEMANDS!$F$2:$F$25,0),FALSE)/HLOOKUP(2018,DEMANDS!$H$2:$CL$25,MATCH($E68,DEMANDS!$F$2:$F$25,0),FALSE)</f>
        <v>0</v>
      </c>
      <c r="L68" s="10">
        <f>HLOOKUP(REG_TRA_DEMANDS!L$3,'BY-Demands'!$J$5:$AK$14,MATCH($E68,'BY-Demands'!$I$5:$I$14,0),FALSE)*HLOOKUP(REG_TRA_DEMANDS!$F68,DEMANDS!$H$2:$CL$25,MATCH($E68,DEMANDS!$F$2:$F$25,0),FALSE)/HLOOKUP(2018,DEMANDS!$H$2:$CL$25,MATCH($E68,DEMANDS!$F$2:$F$25,0),FALSE)</f>
        <v>0</v>
      </c>
      <c r="M68" s="10">
        <f>HLOOKUP(REG_TRA_DEMANDS!M$3,'BY-Demands'!$J$5:$AK$14,MATCH($E68,'BY-Demands'!$I$5:$I$14,0),FALSE)*HLOOKUP(REG_TRA_DEMANDS!$F68,DEMANDS!$H$2:$CL$25,MATCH($E68,DEMANDS!$F$2:$F$25,0),FALSE)/HLOOKUP(2018,DEMANDS!$H$2:$CL$25,MATCH($E68,DEMANDS!$F$2:$F$25,0),FALSE)</f>
        <v>0</v>
      </c>
      <c r="N68" s="10">
        <f>HLOOKUP(REG_TRA_DEMANDS!N$3,'BY-Demands'!$J$5:$AK$14,MATCH($E68,'BY-Demands'!$I$5:$I$14,0),FALSE)*HLOOKUP(REG_TRA_DEMANDS!$F68,DEMANDS!$H$2:$CL$25,MATCH($E68,DEMANDS!$F$2:$F$25,0),FALSE)/HLOOKUP(2018,DEMANDS!$H$2:$CL$25,MATCH($E68,DEMANDS!$F$2:$F$25,0),FALSE)</f>
        <v>0</v>
      </c>
      <c r="O68" s="10">
        <f>HLOOKUP(REG_TRA_DEMANDS!O$3,'BY-Demands'!$J$5:$AK$14,MATCH($E68,'BY-Demands'!$I$5:$I$14,0),FALSE)*HLOOKUP(REG_TRA_DEMANDS!$F68,DEMANDS!$H$2:$CL$25,MATCH($E68,DEMANDS!$F$2:$F$25,0),FALSE)/HLOOKUP(2018,DEMANDS!$H$2:$CL$25,MATCH($E68,DEMANDS!$F$2:$F$25,0),FALSE)</f>
        <v>0</v>
      </c>
      <c r="P68" s="10">
        <f>HLOOKUP(REG_TRA_DEMANDS!P$3,'BY-Demands'!$J$5:$AK$14,MATCH($E68,'BY-Demands'!$I$5:$I$14,0),FALSE)*HLOOKUP(REG_TRA_DEMANDS!$F68,DEMANDS!$H$2:$CL$25,MATCH($E68,DEMANDS!$F$2:$F$25,0),FALSE)/HLOOKUP(2018,DEMANDS!$H$2:$CL$25,MATCH($E68,DEMANDS!$F$2:$F$25,0),FALSE)</f>
        <v>0</v>
      </c>
      <c r="Q68" s="10">
        <f>HLOOKUP(REG_TRA_DEMANDS!Q$3,'BY-Demands'!$J$5:$AK$14,MATCH($E68,'BY-Demands'!$I$5:$I$14,0),FALSE)*HLOOKUP(REG_TRA_DEMANDS!$F68,DEMANDS!$H$2:$CL$25,MATCH($E68,DEMANDS!$F$2:$F$25,0),FALSE)/HLOOKUP(2018,DEMANDS!$H$2:$CL$25,MATCH($E68,DEMANDS!$F$2:$F$25,0),FALSE)</f>
        <v>0</v>
      </c>
      <c r="R68" s="10">
        <f>HLOOKUP(REG_TRA_DEMANDS!R$3,'BY-Demands'!$J$5:$AK$14,MATCH($E68,'BY-Demands'!$I$5:$I$14,0),FALSE)*HLOOKUP(REG_TRA_DEMANDS!$F68,DEMANDS!$H$2:$CL$25,MATCH($E68,DEMANDS!$F$2:$F$25,0),FALSE)/HLOOKUP(2018,DEMANDS!$H$2:$CL$25,MATCH($E68,DEMANDS!$F$2:$F$25,0),FALSE)</f>
        <v>0</v>
      </c>
      <c r="S68" s="10">
        <f>HLOOKUP(REG_TRA_DEMANDS!S$3,'BY-Demands'!$J$5:$AK$14,MATCH($E68,'BY-Demands'!$I$5:$I$14,0),FALSE)*HLOOKUP(REG_TRA_DEMANDS!$F68,DEMANDS!$H$2:$CL$25,MATCH($E68,DEMANDS!$F$2:$F$25,0),FALSE)/HLOOKUP(2018,DEMANDS!$H$2:$CL$25,MATCH($E68,DEMANDS!$F$2:$F$25,0),FALSE)</f>
        <v>0</v>
      </c>
      <c r="T68" s="10">
        <f>HLOOKUP(REG_TRA_DEMANDS!T$3,'BY-Demands'!$J$5:$AK$14,MATCH($E68,'BY-Demands'!$I$5:$I$14,0),FALSE)*HLOOKUP(REG_TRA_DEMANDS!$F68,DEMANDS!$H$2:$CL$25,MATCH($E68,DEMANDS!$F$2:$F$25,0),FALSE)/HLOOKUP(2018,DEMANDS!$H$2:$CL$25,MATCH($E68,DEMANDS!$F$2:$F$25,0),FALSE)</f>
        <v>0</v>
      </c>
      <c r="U68" s="10">
        <f>HLOOKUP(REG_TRA_DEMANDS!U$3,'BY-Demands'!$J$5:$AK$14,MATCH($E68,'BY-Demands'!$I$5:$I$14,0),FALSE)*HLOOKUP(REG_TRA_DEMANDS!$F68,DEMANDS!$H$2:$CL$25,MATCH($E68,DEMANDS!$F$2:$F$25,0),FALSE)/HLOOKUP(2018,DEMANDS!$H$2:$CL$25,MATCH($E68,DEMANDS!$F$2:$F$25,0),FALSE)</f>
        <v>0</v>
      </c>
      <c r="V68" s="10">
        <f>HLOOKUP(REG_TRA_DEMANDS!V$3,'BY-Demands'!$J$5:$AK$14,MATCH($E68,'BY-Demands'!$I$5:$I$14,0),FALSE)*HLOOKUP(REG_TRA_DEMANDS!$F68,DEMANDS!$H$2:$CL$25,MATCH($E68,DEMANDS!$F$2:$F$25,0),FALSE)/HLOOKUP(2018,DEMANDS!$H$2:$CL$25,MATCH($E68,DEMANDS!$F$2:$F$25,0),FALSE)</f>
        <v>0</v>
      </c>
      <c r="W68" s="10">
        <f>HLOOKUP(REG_TRA_DEMANDS!W$3,'BY-Demands'!$J$5:$AK$14,MATCH($E68,'BY-Demands'!$I$5:$I$14,0),FALSE)*HLOOKUP(REG_TRA_DEMANDS!$F68,DEMANDS!$H$2:$CL$25,MATCH($E68,DEMANDS!$F$2:$F$25,0),FALSE)/HLOOKUP(2018,DEMANDS!$H$2:$CL$25,MATCH($E68,DEMANDS!$F$2:$F$25,0),FALSE)</f>
        <v>0</v>
      </c>
      <c r="X68" s="10">
        <f>HLOOKUP(REG_TRA_DEMANDS!X$3,'BY-Demands'!$J$5:$AK$14,MATCH($E68,'BY-Demands'!$I$5:$I$14,0),FALSE)*HLOOKUP(REG_TRA_DEMANDS!$F68,DEMANDS!$H$2:$CL$25,MATCH($E68,DEMANDS!$F$2:$F$25,0),FALSE)/HLOOKUP(2018,DEMANDS!$H$2:$CL$25,MATCH($E68,DEMANDS!$F$2:$F$25,0),FALSE)</f>
        <v>0</v>
      </c>
      <c r="Y68" s="10">
        <f>HLOOKUP(REG_TRA_DEMANDS!Y$3,'BY-Demands'!$J$5:$AK$14,MATCH($E68,'BY-Demands'!$I$5:$I$14,0),FALSE)*HLOOKUP(REG_TRA_DEMANDS!$F68,DEMANDS!$H$2:$CL$25,MATCH($E68,DEMANDS!$F$2:$F$25,0),FALSE)/HLOOKUP(2018,DEMANDS!$H$2:$CL$25,MATCH($E68,DEMANDS!$F$2:$F$25,0),FALSE)</f>
        <v>0</v>
      </c>
      <c r="Z68" s="10">
        <f>HLOOKUP(REG_TRA_DEMANDS!Z$3,'BY-Demands'!$J$5:$AK$14,MATCH($E68,'BY-Demands'!$I$5:$I$14,0),FALSE)*HLOOKUP(REG_TRA_DEMANDS!$F68,DEMANDS!$H$2:$CL$25,MATCH($E68,DEMANDS!$F$2:$F$25,0),FALSE)/HLOOKUP(2018,DEMANDS!$H$2:$CL$25,MATCH($E68,DEMANDS!$F$2:$F$25,0),FALSE)</f>
        <v>0</v>
      </c>
      <c r="AA68" s="10">
        <f>HLOOKUP(REG_TRA_DEMANDS!AA$3,'BY-Demands'!$J$5:$AK$14,MATCH($E68,'BY-Demands'!$I$5:$I$14,0),FALSE)*HLOOKUP(REG_TRA_DEMANDS!$F68,DEMANDS!$H$2:$CL$25,MATCH($E68,DEMANDS!$F$2:$F$25,0),FALSE)/HLOOKUP(2018,DEMANDS!$H$2:$CL$25,MATCH($E68,DEMANDS!$F$2:$F$25,0),FALSE)</f>
        <v>0</v>
      </c>
      <c r="AB68" s="10">
        <f>HLOOKUP(REG_TRA_DEMANDS!AB$3,'BY-Demands'!$J$5:$AK$14,MATCH($E68,'BY-Demands'!$I$5:$I$14,0),FALSE)*HLOOKUP(REG_TRA_DEMANDS!$F68,DEMANDS!$H$2:$CL$25,MATCH($E68,DEMANDS!$F$2:$F$25,0),FALSE)/HLOOKUP(2018,DEMANDS!$H$2:$CL$25,MATCH($E68,DEMANDS!$F$2:$F$25,0),FALSE)</f>
        <v>0</v>
      </c>
      <c r="AC68" s="10">
        <f>HLOOKUP(REG_TRA_DEMANDS!AC$3,'BY-Demands'!$J$5:$AK$14,MATCH($E68,'BY-Demands'!$I$5:$I$14,0),FALSE)*HLOOKUP(REG_TRA_DEMANDS!$F68,DEMANDS!$H$2:$CL$25,MATCH($E68,DEMANDS!$F$2:$F$25,0),FALSE)/HLOOKUP(2018,DEMANDS!$H$2:$CL$25,MATCH($E68,DEMANDS!$F$2:$F$25,0),FALSE)</f>
        <v>0</v>
      </c>
      <c r="AD68" s="10">
        <f>HLOOKUP(REG_TRA_DEMANDS!AD$3,'BY-Demands'!$J$5:$AK$14,MATCH($E68,'BY-Demands'!$I$5:$I$14,0),FALSE)*HLOOKUP(REG_TRA_DEMANDS!$F68,DEMANDS!$H$2:$CL$25,MATCH($E68,DEMANDS!$F$2:$F$25,0),FALSE)/HLOOKUP(2018,DEMANDS!$H$2:$CL$25,MATCH($E68,DEMANDS!$F$2:$F$25,0),FALSE)</f>
        <v>0</v>
      </c>
      <c r="AE68" s="10">
        <f>HLOOKUP(REG_TRA_DEMANDS!AE$3,'BY-Demands'!$J$5:$AK$14,MATCH($E68,'BY-Demands'!$I$5:$I$14,0),FALSE)*HLOOKUP(REG_TRA_DEMANDS!$F68,DEMANDS!$H$2:$CL$25,MATCH($E68,DEMANDS!$F$2:$F$25,0),FALSE)/HLOOKUP(2018,DEMANDS!$H$2:$CL$25,MATCH($E68,DEMANDS!$F$2:$F$25,0),FALSE)</f>
        <v>0</v>
      </c>
      <c r="AF68" s="10">
        <f>HLOOKUP(REG_TRA_DEMANDS!AF$3,'BY-Demands'!$J$5:$AK$14,MATCH($E68,'BY-Demands'!$I$5:$I$14,0),FALSE)*HLOOKUP(REG_TRA_DEMANDS!$F68,DEMANDS!$H$2:$CL$25,MATCH($E68,DEMANDS!$F$2:$F$25,0),FALSE)/HLOOKUP(2018,DEMANDS!$H$2:$CL$25,MATCH($E68,DEMANDS!$F$2:$F$25,0),FALSE)</f>
        <v>0</v>
      </c>
    </row>
    <row r="69" spans="4:32" x14ac:dyDescent="0.25">
      <c r="D69" s="1" t="s">
        <v>8</v>
      </c>
      <c r="E69" s="1" t="str">
        <f>DEMANDS!$F$21</f>
        <v>TTURS</v>
      </c>
      <c r="F69" s="1">
        <v>2045</v>
      </c>
      <c r="G69" s="10">
        <f>HLOOKUP(REG_TRA_DEMANDS!G$3,'BY-Demands'!$J$5:$AK$14,MATCH($E69,'BY-Demands'!$I$5:$I$14,0),FALSE)*HLOOKUP(REG_TRA_DEMANDS!$F69,DEMANDS!$H$2:$CL$25,MATCH($E69,DEMANDS!$F$2:$F$25,0),FALSE)/HLOOKUP(2018,DEMANDS!$H$2:$CL$25,MATCH($E69,DEMANDS!$F$2:$F$25,0),FALSE)</f>
        <v>0</v>
      </c>
      <c r="H69" s="10">
        <f>HLOOKUP(REG_TRA_DEMANDS!H$3,'BY-Demands'!$J$5:$AK$14,MATCH($E69,'BY-Demands'!$I$5:$I$14,0),FALSE)*HLOOKUP(REG_TRA_DEMANDS!$F69,DEMANDS!$H$2:$CL$25,MATCH($E69,DEMANDS!$F$2:$F$25,0),FALSE)/HLOOKUP(2018,DEMANDS!$H$2:$CL$25,MATCH($E69,DEMANDS!$F$2:$F$25,0),FALSE)</f>
        <v>0</v>
      </c>
      <c r="I69" s="10">
        <f>HLOOKUP(REG_TRA_DEMANDS!I$3,'BY-Demands'!$J$5:$AK$14,MATCH($E69,'BY-Demands'!$I$5:$I$14,0),FALSE)*HLOOKUP(REG_TRA_DEMANDS!$F69,DEMANDS!$H$2:$CL$25,MATCH($E69,DEMANDS!$F$2:$F$25,0),FALSE)/HLOOKUP(2018,DEMANDS!$H$2:$CL$25,MATCH($E69,DEMANDS!$F$2:$F$25,0),FALSE)</f>
        <v>0</v>
      </c>
      <c r="J69" s="10">
        <f>HLOOKUP(REG_TRA_DEMANDS!J$3,'BY-Demands'!$J$5:$AK$14,MATCH($E69,'BY-Demands'!$I$5:$I$14,0),FALSE)*HLOOKUP(REG_TRA_DEMANDS!$F69,DEMANDS!$H$2:$CL$25,MATCH($E69,DEMANDS!$F$2:$F$25,0),FALSE)/HLOOKUP(2018,DEMANDS!$H$2:$CL$25,MATCH($E69,DEMANDS!$F$2:$F$25,0),FALSE)</f>
        <v>0</v>
      </c>
      <c r="K69" s="10">
        <f>HLOOKUP(REG_TRA_DEMANDS!K$3,'BY-Demands'!$J$5:$AK$14,MATCH($E69,'BY-Demands'!$I$5:$I$14,0),FALSE)*HLOOKUP(REG_TRA_DEMANDS!$F69,DEMANDS!$H$2:$CL$25,MATCH($E69,DEMANDS!$F$2:$F$25,0),FALSE)/HLOOKUP(2018,DEMANDS!$H$2:$CL$25,MATCH($E69,DEMANDS!$F$2:$F$25,0),FALSE)</f>
        <v>0</v>
      </c>
      <c r="L69" s="10">
        <f>HLOOKUP(REG_TRA_DEMANDS!L$3,'BY-Demands'!$J$5:$AK$14,MATCH($E69,'BY-Demands'!$I$5:$I$14,0),FALSE)*HLOOKUP(REG_TRA_DEMANDS!$F69,DEMANDS!$H$2:$CL$25,MATCH($E69,DEMANDS!$F$2:$F$25,0),FALSE)/HLOOKUP(2018,DEMANDS!$H$2:$CL$25,MATCH($E69,DEMANDS!$F$2:$F$25,0),FALSE)</f>
        <v>0</v>
      </c>
      <c r="M69" s="10">
        <f>HLOOKUP(REG_TRA_DEMANDS!M$3,'BY-Demands'!$J$5:$AK$14,MATCH($E69,'BY-Demands'!$I$5:$I$14,0),FALSE)*HLOOKUP(REG_TRA_DEMANDS!$F69,DEMANDS!$H$2:$CL$25,MATCH($E69,DEMANDS!$F$2:$F$25,0),FALSE)/HLOOKUP(2018,DEMANDS!$H$2:$CL$25,MATCH($E69,DEMANDS!$F$2:$F$25,0),FALSE)</f>
        <v>0</v>
      </c>
      <c r="N69" s="10">
        <f>HLOOKUP(REG_TRA_DEMANDS!N$3,'BY-Demands'!$J$5:$AK$14,MATCH($E69,'BY-Demands'!$I$5:$I$14,0),FALSE)*HLOOKUP(REG_TRA_DEMANDS!$F69,DEMANDS!$H$2:$CL$25,MATCH($E69,DEMANDS!$F$2:$F$25,0),FALSE)/HLOOKUP(2018,DEMANDS!$H$2:$CL$25,MATCH($E69,DEMANDS!$F$2:$F$25,0),FALSE)</f>
        <v>0</v>
      </c>
      <c r="O69" s="10">
        <f>HLOOKUP(REG_TRA_DEMANDS!O$3,'BY-Demands'!$J$5:$AK$14,MATCH($E69,'BY-Demands'!$I$5:$I$14,0),FALSE)*HLOOKUP(REG_TRA_DEMANDS!$F69,DEMANDS!$H$2:$CL$25,MATCH($E69,DEMANDS!$F$2:$F$25,0),FALSE)/HLOOKUP(2018,DEMANDS!$H$2:$CL$25,MATCH($E69,DEMANDS!$F$2:$F$25,0),FALSE)</f>
        <v>0</v>
      </c>
      <c r="P69" s="10">
        <f>HLOOKUP(REG_TRA_DEMANDS!P$3,'BY-Demands'!$J$5:$AK$14,MATCH($E69,'BY-Demands'!$I$5:$I$14,0),FALSE)*HLOOKUP(REG_TRA_DEMANDS!$F69,DEMANDS!$H$2:$CL$25,MATCH($E69,DEMANDS!$F$2:$F$25,0),FALSE)/HLOOKUP(2018,DEMANDS!$H$2:$CL$25,MATCH($E69,DEMANDS!$F$2:$F$25,0),FALSE)</f>
        <v>0</v>
      </c>
      <c r="Q69" s="10">
        <f>HLOOKUP(REG_TRA_DEMANDS!Q$3,'BY-Demands'!$J$5:$AK$14,MATCH($E69,'BY-Demands'!$I$5:$I$14,0),FALSE)*HLOOKUP(REG_TRA_DEMANDS!$F69,DEMANDS!$H$2:$CL$25,MATCH($E69,DEMANDS!$F$2:$F$25,0),FALSE)/HLOOKUP(2018,DEMANDS!$H$2:$CL$25,MATCH($E69,DEMANDS!$F$2:$F$25,0),FALSE)</f>
        <v>0</v>
      </c>
      <c r="R69" s="10">
        <f>HLOOKUP(REG_TRA_DEMANDS!R$3,'BY-Demands'!$J$5:$AK$14,MATCH($E69,'BY-Demands'!$I$5:$I$14,0),FALSE)*HLOOKUP(REG_TRA_DEMANDS!$F69,DEMANDS!$H$2:$CL$25,MATCH($E69,DEMANDS!$F$2:$F$25,0),FALSE)/HLOOKUP(2018,DEMANDS!$H$2:$CL$25,MATCH($E69,DEMANDS!$F$2:$F$25,0),FALSE)</f>
        <v>0</v>
      </c>
      <c r="S69" s="10">
        <f>HLOOKUP(REG_TRA_DEMANDS!S$3,'BY-Demands'!$J$5:$AK$14,MATCH($E69,'BY-Demands'!$I$5:$I$14,0),FALSE)*HLOOKUP(REG_TRA_DEMANDS!$F69,DEMANDS!$H$2:$CL$25,MATCH($E69,DEMANDS!$F$2:$F$25,0),FALSE)/HLOOKUP(2018,DEMANDS!$H$2:$CL$25,MATCH($E69,DEMANDS!$F$2:$F$25,0),FALSE)</f>
        <v>0</v>
      </c>
      <c r="T69" s="10">
        <f>HLOOKUP(REG_TRA_DEMANDS!T$3,'BY-Demands'!$J$5:$AK$14,MATCH($E69,'BY-Demands'!$I$5:$I$14,0),FALSE)*HLOOKUP(REG_TRA_DEMANDS!$F69,DEMANDS!$H$2:$CL$25,MATCH($E69,DEMANDS!$F$2:$F$25,0),FALSE)/HLOOKUP(2018,DEMANDS!$H$2:$CL$25,MATCH($E69,DEMANDS!$F$2:$F$25,0),FALSE)</f>
        <v>0</v>
      </c>
      <c r="U69" s="10">
        <f>HLOOKUP(REG_TRA_DEMANDS!U$3,'BY-Demands'!$J$5:$AK$14,MATCH($E69,'BY-Demands'!$I$5:$I$14,0),FALSE)*HLOOKUP(REG_TRA_DEMANDS!$F69,DEMANDS!$H$2:$CL$25,MATCH($E69,DEMANDS!$F$2:$F$25,0),FALSE)/HLOOKUP(2018,DEMANDS!$H$2:$CL$25,MATCH($E69,DEMANDS!$F$2:$F$25,0),FALSE)</f>
        <v>0</v>
      </c>
      <c r="V69" s="10">
        <f>HLOOKUP(REG_TRA_DEMANDS!V$3,'BY-Demands'!$J$5:$AK$14,MATCH($E69,'BY-Demands'!$I$5:$I$14,0),FALSE)*HLOOKUP(REG_TRA_DEMANDS!$F69,DEMANDS!$H$2:$CL$25,MATCH($E69,DEMANDS!$F$2:$F$25,0),FALSE)/HLOOKUP(2018,DEMANDS!$H$2:$CL$25,MATCH($E69,DEMANDS!$F$2:$F$25,0),FALSE)</f>
        <v>0</v>
      </c>
      <c r="W69" s="10">
        <f>HLOOKUP(REG_TRA_DEMANDS!W$3,'BY-Demands'!$J$5:$AK$14,MATCH($E69,'BY-Demands'!$I$5:$I$14,0),FALSE)*HLOOKUP(REG_TRA_DEMANDS!$F69,DEMANDS!$H$2:$CL$25,MATCH($E69,DEMANDS!$F$2:$F$25,0),FALSE)/HLOOKUP(2018,DEMANDS!$H$2:$CL$25,MATCH($E69,DEMANDS!$F$2:$F$25,0),FALSE)</f>
        <v>0</v>
      </c>
      <c r="X69" s="10">
        <f>HLOOKUP(REG_TRA_DEMANDS!X$3,'BY-Demands'!$J$5:$AK$14,MATCH($E69,'BY-Demands'!$I$5:$I$14,0),FALSE)*HLOOKUP(REG_TRA_DEMANDS!$F69,DEMANDS!$H$2:$CL$25,MATCH($E69,DEMANDS!$F$2:$F$25,0),FALSE)/HLOOKUP(2018,DEMANDS!$H$2:$CL$25,MATCH($E69,DEMANDS!$F$2:$F$25,0),FALSE)</f>
        <v>0</v>
      </c>
      <c r="Y69" s="10">
        <f>HLOOKUP(REG_TRA_DEMANDS!Y$3,'BY-Demands'!$J$5:$AK$14,MATCH($E69,'BY-Demands'!$I$5:$I$14,0),FALSE)*HLOOKUP(REG_TRA_DEMANDS!$F69,DEMANDS!$H$2:$CL$25,MATCH($E69,DEMANDS!$F$2:$F$25,0),FALSE)/HLOOKUP(2018,DEMANDS!$H$2:$CL$25,MATCH($E69,DEMANDS!$F$2:$F$25,0),FALSE)</f>
        <v>0</v>
      </c>
      <c r="Z69" s="10">
        <f>HLOOKUP(REG_TRA_DEMANDS!Z$3,'BY-Demands'!$J$5:$AK$14,MATCH($E69,'BY-Demands'!$I$5:$I$14,0),FALSE)*HLOOKUP(REG_TRA_DEMANDS!$F69,DEMANDS!$H$2:$CL$25,MATCH($E69,DEMANDS!$F$2:$F$25,0),FALSE)/HLOOKUP(2018,DEMANDS!$H$2:$CL$25,MATCH($E69,DEMANDS!$F$2:$F$25,0),FALSE)</f>
        <v>0</v>
      </c>
      <c r="AA69" s="10">
        <f>HLOOKUP(REG_TRA_DEMANDS!AA$3,'BY-Demands'!$J$5:$AK$14,MATCH($E69,'BY-Demands'!$I$5:$I$14,0),FALSE)*HLOOKUP(REG_TRA_DEMANDS!$F69,DEMANDS!$H$2:$CL$25,MATCH($E69,DEMANDS!$F$2:$F$25,0),FALSE)/HLOOKUP(2018,DEMANDS!$H$2:$CL$25,MATCH($E69,DEMANDS!$F$2:$F$25,0),FALSE)</f>
        <v>0</v>
      </c>
      <c r="AB69" s="10">
        <f>HLOOKUP(REG_TRA_DEMANDS!AB$3,'BY-Demands'!$J$5:$AK$14,MATCH($E69,'BY-Demands'!$I$5:$I$14,0),FALSE)*HLOOKUP(REG_TRA_DEMANDS!$F69,DEMANDS!$H$2:$CL$25,MATCH($E69,DEMANDS!$F$2:$F$25,0),FALSE)/HLOOKUP(2018,DEMANDS!$H$2:$CL$25,MATCH($E69,DEMANDS!$F$2:$F$25,0),FALSE)</f>
        <v>0</v>
      </c>
      <c r="AC69" s="10">
        <f>HLOOKUP(REG_TRA_DEMANDS!AC$3,'BY-Demands'!$J$5:$AK$14,MATCH($E69,'BY-Demands'!$I$5:$I$14,0),FALSE)*HLOOKUP(REG_TRA_DEMANDS!$F69,DEMANDS!$H$2:$CL$25,MATCH($E69,DEMANDS!$F$2:$F$25,0),FALSE)/HLOOKUP(2018,DEMANDS!$H$2:$CL$25,MATCH($E69,DEMANDS!$F$2:$F$25,0),FALSE)</f>
        <v>0</v>
      </c>
      <c r="AD69" s="10">
        <f>HLOOKUP(REG_TRA_DEMANDS!AD$3,'BY-Demands'!$J$5:$AK$14,MATCH($E69,'BY-Demands'!$I$5:$I$14,0),FALSE)*HLOOKUP(REG_TRA_DEMANDS!$F69,DEMANDS!$H$2:$CL$25,MATCH($E69,DEMANDS!$F$2:$F$25,0),FALSE)/HLOOKUP(2018,DEMANDS!$H$2:$CL$25,MATCH($E69,DEMANDS!$F$2:$F$25,0),FALSE)</f>
        <v>0</v>
      </c>
      <c r="AE69" s="10">
        <f>HLOOKUP(REG_TRA_DEMANDS!AE$3,'BY-Demands'!$J$5:$AK$14,MATCH($E69,'BY-Demands'!$I$5:$I$14,0),FALSE)*HLOOKUP(REG_TRA_DEMANDS!$F69,DEMANDS!$H$2:$CL$25,MATCH($E69,DEMANDS!$F$2:$F$25,0),FALSE)/HLOOKUP(2018,DEMANDS!$H$2:$CL$25,MATCH($E69,DEMANDS!$F$2:$F$25,0),FALSE)</f>
        <v>0</v>
      </c>
      <c r="AF69" s="10">
        <f>HLOOKUP(REG_TRA_DEMANDS!AF$3,'BY-Demands'!$J$5:$AK$14,MATCH($E69,'BY-Demands'!$I$5:$I$14,0),FALSE)*HLOOKUP(REG_TRA_DEMANDS!$F69,DEMANDS!$H$2:$CL$25,MATCH($E69,DEMANDS!$F$2:$F$25,0),FALSE)/HLOOKUP(2018,DEMANDS!$H$2:$CL$25,MATCH($E69,DEMANDS!$F$2:$F$25,0),FALSE)</f>
        <v>0</v>
      </c>
    </row>
    <row r="70" spans="4:32" x14ac:dyDescent="0.25">
      <c r="D70" s="1" t="s">
        <v>8</v>
      </c>
      <c r="E70" s="1" t="str">
        <f>DEMANDS!$F$21</f>
        <v>TTURS</v>
      </c>
      <c r="F70" s="1">
        <v>2050</v>
      </c>
      <c r="G70" s="10">
        <f>HLOOKUP(REG_TRA_DEMANDS!G$3,'BY-Demands'!$J$5:$AK$14,MATCH($E70,'BY-Demands'!$I$5:$I$14,0),FALSE)*HLOOKUP(REG_TRA_DEMANDS!$F70,DEMANDS!$H$2:$CL$25,MATCH($E70,DEMANDS!$F$2:$F$25,0),FALSE)/HLOOKUP(2018,DEMANDS!$H$2:$CL$25,MATCH($E70,DEMANDS!$F$2:$F$25,0),FALSE)</f>
        <v>0</v>
      </c>
      <c r="H70" s="10">
        <f>HLOOKUP(REG_TRA_DEMANDS!H$3,'BY-Demands'!$J$5:$AK$14,MATCH($E70,'BY-Demands'!$I$5:$I$14,0),FALSE)*HLOOKUP(REG_TRA_DEMANDS!$F70,DEMANDS!$H$2:$CL$25,MATCH($E70,DEMANDS!$F$2:$F$25,0),FALSE)/HLOOKUP(2018,DEMANDS!$H$2:$CL$25,MATCH($E70,DEMANDS!$F$2:$F$25,0),FALSE)</f>
        <v>0</v>
      </c>
      <c r="I70" s="10">
        <f>HLOOKUP(REG_TRA_DEMANDS!I$3,'BY-Demands'!$J$5:$AK$14,MATCH($E70,'BY-Demands'!$I$5:$I$14,0),FALSE)*HLOOKUP(REG_TRA_DEMANDS!$F70,DEMANDS!$H$2:$CL$25,MATCH($E70,DEMANDS!$F$2:$F$25,0),FALSE)/HLOOKUP(2018,DEMANDS!$H$2:$CL$25,MATCH($E70,DEMANDS!$F$2:$F$25,0),FALSE)</f>
        <v>0</v>
      </c>
      <c r="J70" s="10">
        <f>HLOOKUP(REG_TRA_DEMANDS!J$3,'BY-Demands'!$J$5:$AK$14,MATCH($E70,'BY-Demands'!$I$5:$I$14,0),FALSE)*HLOOKUP(REG_TRA_DEMANDS!$F70,DEMANDS!$H$2:$CL$25,MATCH($E70,DEMANDS!$F$2:$F$25,0),FALSE)/HLOOKUP(2018,DEMANDS!$H$2:$CL$25,MATCH($E70,DEMANDS!$F$2:$F$25,0),FALSE)</f>
        <v>0</v>
      </c>
      <c r="K70" s="10">
        <f>HLOOKUP(REG_TRA_DEMANDS!K$3,'BY-Demands'!$J$5:$AK$14,MATCH($E70,'BY-Demands'!$I$5:$I$14,0),FALSE)*HLOOKUP(REG_TRA_DEMANDS!$F70,DEMANDS!$H$2:$CL$25,MATCH($E70,DEMANDS!$F$2:$F$25,0),FALSE)/HLOOKUP(2018,DEMANDS!$H$2:$CL$25,MATCH($E70,DEMANDS!$F$2:$F$25,0),FALSE)</f>
        <v>0</v>
      </c>
      <c r="L70" s="10">
        <f>HLOOKUP(REG_TRA_DEMANDS!L$3,'BY-Demands'!$J$5:$AK$14,MATCH($E70,'BY-Demands'!$I$5:$I$14,0),FALSE)*HLOOKUP(REG_TRA_DEMANDS!$F70,DEMANDS!$H$2:$CL$25,MATCH($E70,DEMANDS!$F$2:$F$25,0),FALSE)/HLOOKUP(2018,DEMANDS!$H$2:$CL$25,MATCH($E70,DEMANDS!$F$2:$F$25,0),FALSE)</f>
        <v>0</v>
      </c>
      <c r="M70" s="10">
        <f>HLOOKUP(REG_TRA_DEMANDS!M$3,'BY-Demands'!$J$5:$AK$14,MATCH($E70,'BY-Demands'!$I$5:$I$14,0),FALSE)*HLOOKUP(REG_TRA_DEMANDS!$F70,DEMANDS!$H$2:$CL$25,MATCH($E70,DEMANDS!$F$2:$F$25,0),FALSE)/HLOOKUP(2018,DEMANDS!$H$2:$CL$25,MATCH($E70,DEMANDS!$F$2:$F$25,0),FALSE)</f>
        <v>0</v>
      </c>
      <c r="N70" s="10">
        <f>HLOOKUP(REG_TRA_DEMANDS!N$3,'BY-Demands'!$J$5:$AK$14,MATCH($E70,'BY-Demands'!$I$5:$I$14,0),FALSE)*HLOOKUP(REG_TRA_DEMANDS!$F70,DEMANDS!$H$2:$CL$25,MATCH($E70,DEMANDS!$F$2:$F$25,0),FALSE)/HLOOKUP(2018,DEMANDS!$H$2:$CL$25,MATCH($E70,DEMANDS!$F$2:$F$25,0),FALSE)</f>
        <v>0</v>
      </c>
      <c r="O70" s="10">
        <f>HLOOKUP(REG_TRA_DEMANDS!O$3,'BY-Demands'!$J$5:$AK$14,MATCH($E70,'BY-Demands'!$I$5:$I$14,0),FALSE)*HLOOKUP(REG_TRA_DEMANDS!$F70,DEMANDS!$H$2:$CL$25,MATCH($E70,DEMANDS!$F$2:$F$25,0),FALSE)/HLOOKUP(2018,DEMANDS!$H$2:$CL$25,MATCH($E70,DEMANDS!$F$2:$F$25,0),FALSE)</f>
        <v>0</v>
      </c>
      <c r="P70" s="10">
        <f>HLOOKUP(REG_TRA_DEMANDS!P$3,'BY-Demands'!$J$5:$AK$14,MATCH($E70,'BY-Demands'!$I$5:$I$14,0),FALSE)*HLOOKUP(REG_TRA_DEMANDS!$F70,DEMANDS!$H$2:$CL$25,MATCH($E70,DEMANDS!$F$2:$F$25,0),FALSE)/HLOOKUP(2018,DEMANDS!$H$2:$CL$25,MATCH($E70,DEMANDS!$F$2:$F$25,0),FALSE)</f>
        <v>0</v>
      </c>
      <c r="Q70" s="10">
        <f>HLOOKUP(REG_TRA_DEMANDS!Q$3,'BY-Demands'!$J$5:$AK$14,MATCH($E70,'BY-Demands'!$I$5:$I$14,0),FALSE)*HLOOKUP(REG_TRA_DEMANDS!$F70,DEMANDS!$H$2:$CL$25,MATCH($E70,DEMANDS!$F$2:$F$25,0),FALSE)/HLOOKUP(2018,DEMANDS!$H$2:$CL$25,MATCH($E70,DEMANDS!$F$2:$F$25,0),FALSE)</f>
        <v>0</v>
      </c>
      <c r="R70" s="10">
        <f>HLOOKUP(REG_TRA_DEMANDS!R$3,'BY-Demands'!$J$5:$AK$14,MATCH($E70,'BY-Demands'!$I$5:$I$14,0),FALSE)*HLOOKUP(REG_TRA_DEMANDS!$F70,DEMANDS!$H$2:$CL$25,MATCH($E70,DEMANDS!$F$2:$F$25,0),FALSE)/HLOOKUP(2018,DEMANDS!$H$2:$CL$25,MATCH($E70,DEMANDS!$F$2:$F$25,0),FALSE)</f>
        <v>0</v>
      </c>
      <c r="S70" s="10">
        <f>HLOOKUP(REG_TRA_DEMANDS!S$3,'BY-Demands'!$J$5:$AK$14,MATCH($E70,'BY-Demands'!$I$5:$I$14,0),FALSE)*HLOOKUP(REG_TRA_DEMANDS!$F70,DEMANDS!$H$2:$CL$25,MATCH($E70,DEMANDS!$F$2:$F$25,0),FALSE)/HLOOKUP(2018,DEMANDS!$H$2:$CL$25,MATCH($E70,DEMANDS!$F$2:$F$25,0),FALSE)</f>
        <v>0</v>
      </c>
      <c r="T70" s="10">
        <f>HLOOKUP(REG_TRA_DEMANDS!T$3,'BY-Demands'!$J$5:$AK$14,MATCH($E70,'BY-Demands'!$I$5:$I$14,0),FALSE)*HLOOKUP(REG_TRA_DEMANDS!$F70,DEMANDS!$H$2:$CL$25,MATCH($E70,DEMANDS!$F$2:$F$25,0),FALSE)/HLOOKUP(2018,DEMANDS!$H$2:$CL$25,MATCH($E70,DEMANDS!$F$2:$F$25,0),FALSE)</f>
        <v>0</v>
      </c>
      <c r="U70" s="10">
        <f>HLOOKUP(REG_TRA_DEMANDS!U$3,'BY-Demands'!$J$5:$AK$14,MATCH($E70,'BY-Demands'!$I$5:$I$14,0),FALSE)*HLOOKUP(REG_TRA_DEMANDS!$F70,DEMANDS!$H$2:$CL$25,MATCH($E70,DEMANDS!$F$2:$F$25,0),FALSE)/HLOOKUP(2018,DEMANDS!$H$2:$CL$25,MATCH($E70,DEMANDS!$F$2:$F$25,0),FALSE)</f>
        <v>0</v>
      </c>
      <c r="V70" s="10">
        <f>HLOOKUP(REG_TRA_DEMANDS!V$3,'BY-Demands'!$J$5:$AK$14,MATCH($E70,'BY-Demands'!$I$5:$I$14,0),FALSE)*HLOOKUP(REG_TRA_DEMANDS!$F70,DEMANDS!$H$2:$CL$25,MATCH($E70,DEMANDS!$F$2:$F$25,0),FALSE)/HLOOKUP(2018,DEMANDS!$H$2:$CL$25,MATCH($E70,DEMANDS!$F$2:$F$25,0),FALSE)</f>
        <v>0</v>
      </c>
      <c r="W70" s="10">
        <f>HLOOKUP(REG_TRA_DEMANDS!W$3,'BY-Demands'!$J$5:$AK$14,MATCH($E70,'BY-Demands'!$I$5:$I$14,0),FALSE)*HLOOKUP(REG_TRA_DEMANDS!$F70,DEMANDS!$H$2:$CL$25,MATCH($E70,DEMANDS!$F$2:$F$25,0),FALSE)/HLOOKUP(2018,DEMANDS!$H$2:$CL$25,MATCH($E70,DEMANDS!$F$2:$F$25,0),FALSE)</f>
        <v>0</v>
      </c>
      <c r="X70" s="10">
        <f>HLOOKUP(REG_TRA_DEMANDS!X$3,'BY-Demands'!$J$5:$AK$14,MATCH($E70,'BY-Demands'!$I$5:$I$14,0),FALSE)*HLOOKUP(REG_TRA_DEMANDS!$F70,DEMANDS!$H$2:$CL$25,MATCH($E70,DEMANDS!$F$2:$F$25,0),FALSE)/HLOOKUP(2018,DEMANDS!$H$2:$CL$25,MATCH($E70,DEMANDS!$F$2:$F$25,0),FALSE)</f>
        <v>0</v>
      </c>
      <c r="Y70" s="10">
        <f>HLOOKUP(REG_TRA_DEMANDS!Y$3,'BY-Demands'!$J$5:$AK$14,MATCH($E70,'BY-Demands'!$I$5:$I$14,0),FALSE)*HLOOKUP(REG_TRA_DEMANDS!$F70,DEMANDS!$H$2:$CL$25,MATCH($E70,DEMANDS!$F$2:$F$25,0),FALSE)/HLOOKUP(2018,DEMANDS!$H$2:$CL$25,MATCH($E70,DEMANDS!$F$2:$F$25,0),FALSE)</f>
        <v>0</v>
      </c>
      <c r="Z70" s="10">
        <f>HLOOKUP(REG_TRA_DEMANDS!Z$3,'BY-Demands'!$J$5:$AK$14,MATCH($E70,'BY-Demands'!$I$5:$I$14,0),FALSE)*HLOOKUP(REG_TRA_DEMANDS!$F70,DEMANDS!$H$2:$CL$25,MATCH($E70,DEMANDS!$F$2:$F$25,0),FALSE)/HLOOKUP(2018,DEMANDS!$H$2:$CL$25,MATCH($E70,DEMANDS!$F$2:$F$25,0),FALSE)</f>
        <v>0</v>
      </c>
      <c r="AA70" s="10">
        <f>HLOOKUP(REG_TRA_DEMANDS!AA$3,'BY-Demands'!$J$5:$AK$14,MATCH($E70,'BY-Demands'!$I$5:$I$14,0),FALSE)*HLOOKUP(REG_TRA_DEMANDS!$F70,DEMANDS!$H$2:$CL$25,MATCH($E70,DEMANDS!$F$2:$F$25,0),FALSE)/HLOOKUP(2018,DEMANDS!$H$2:$CL$25,MATCH($E70,DEMANDS!$F$2:$F$25,0),FALSE)</f>
        <v>0</v>
      </c>
      <c r="AB70" s="10">
        <f>HLOOKUP(REG_TRA_DEMANDS!AB$3,'BY-Demands'!$J$5:$AK$14,MATCH($E70,'BY-Demands'!$I$5:$I$14,0),FALSE)*HLOOKUP(REG_TRA_DEMANDS!$F70,DEMANDS!$H$2:$CL$25,MATCH($E70,DEMANDS!$F$2:$F$25,0),FALSE)/HLOOKUP(2018,DEMANDS!$H$2:$CL$25,MATCH($E70,DEMANDS!$F$2:$F$25,0),FALSE)</f>
        <v>0</v>
      </c>
      <c r="AC70" s="10">
        <f>HLOOKUP(REG_TRA_DEMANDS!AC$3,'BY-Demands'!$J$5:$AK$14,MATCH($E70,'BY-Demands'!$I$5:$I$14,0),FALSE)*HLOOKUP(REG_TRA_DEMANDS!$F70,DEMANDS!$H$2:$CL$25,MATCH($E70,DEMANDS!$F$2:$F$25,0),FALSE)/HLOOKUP(2018,DEMANDS!$H$2:$CL$25,MATCH($E70,DEMANDS!$F$2:$F$25,0),FALSE)</f>
        <v>0</v>
      </c>
      <c r="AD70" s="10">
        <f>HLOOKUP(REG_TRA_DEMANDS!AD$3,'BY-Demands'!$J$5:$AK$14,MATCH($E70,'BY-Demands'!$I$5:$I$14,0),FALSE)*HLOOKUP(REG_TRA_DEMANDS!$F70,DEMANDS!$H$2:$CL$25,MATCH($E70,DEMANDS!$F$2:$F$25,0),FALSE)/HLOOKUP(2018,DEMANDS!$H$2:$CL$25,MATCH($E70,DEMANDS!$F$2:$F$25,0),FALSE)</f>
        <v>0</v>
      </c>
      <c r="AE70" s="10">
        <f>HLOOKUP(REG_TRA_DEMANDS!AE$3,'BY-Demands'!$J$5:$AK$14,MATCH($E70,'BY-Demands'!$I$5:$I$14,0),FALSE)*HLOOKUP(REG_TRA_DEMANDS!$F70,DEMANDS!$H$2:$CL$25,MATCH($E70,DEMANDS!$F$2:$F$25,0),FALSE)/HLOOKUP(2018,DEMANDS!$H$2:$CL$25,MATCH($E70,DEMANDS!$F$2:$F$25,0),FALSE)</f>
        <v>0</v>
      </c>
      <c r="AF70" s="10">
        <f>HLOOKUP(REG_TRA_DEMANDS!AF$3,'BY-Demands'!$J$5:$AK$14,MATCH($E70,'BY-Demands'!$I$5:$I$14,0),FALSE)*HLOOKUP(REG_TRA_DEMANDS!$F70,DEMANDS!$H$2:$CL$25,MATCH($E70,DEMANDS!$F$2:$F$25,0),FALSE)/HLOOKUP(2018,DEMANDS!$H$2:$CL$25,MATCH($E70,DEMANDS!$F$2:$F$25,0),FALSE)</f>
        <v>0</v>
      </c>
    </row>
    <row r="71" spans="4:32" x14ac:dyDescent="0.25">
      <c r="D71" s="1" t="s">
        <v>8</v>
      </c>
      <c r="E71" s="1" t="str">
        <f>DEMANDS!$F$21</f>
        <v>TTURS</v>
      </c>
      <c r="F71" s="1">
        <v>2055</v>
      </c>
      <c r="G71" s="10">
        <f>HLOOKUP(REG_TRA_DEMANDS!G$3,'BY-Demands'!$J$5:$AK$14,MATCH($E71,'BY-Demands'!$I$5:$I$14,0),FALSE)*HLOOKUP(REG_TRA_DEMANDS!$F71,DEMANDS!$H$2:$CL$25,MATCH($E71,DEMANDS!$F$2:$F$25,0),FALSE)/HLOOKUP(2018,DEMANDS!$H$2:$CL$25,MATCH($E71,DEMANDS!$F$2:$F$25,0),FALSE)</f>
        <v>0</v>
      </c>
      <c r="H71" s="10">
        <f>HLOOKUP(REG_TRA_DEMANDS!H$3,'BY-Demands'!$J$5:$AK$14,MATCH($E71,'BY-Demands'!$I$5:$I$14,0),FALSE)*HLOOKUP(REG_TRA_DEMANDS!$F71,DEMANDS!$H$2:$CL$25,MATCH($E71,DEMANDS!$F$2:$F$25,0),FALSE)/HLOOKUP(2018,DEMANDS!$H$2:$CL$25,MATCH($E71,DEMANDS!$F$2:$F$25,0),FALSE)</f>
        <v>0</v>
      </c>
      <c r="I71" s="10">
        <f>HLOOKUP(REG_TRA_DEMANDS!I$3,'BY-Demands'!$J$5:$AK$14,MATCH($E71,'BY-Demands'!$I$5:$I$14,0),FALSE)*HLOOKUP(REG_TRA_DEMANDS!$F71,DEMANDS!$H$2:$CL$25,MATCH($E71,DEMANDS!$F$2:$F$25,0),FALSE)/HLOOKUP(2018,DEMANDS!$H$2:$CL$25,MATCH($E71,DEMANDS!$F$2:$F$25,0),FALSE)</f>
        <v>0</v>
      </c>
      <c r="J71" s="10">
        <f>HLOOKUP(REG_TRA_DEMANDS!J$3,'BY-Demands'!$J$5:$AK$14,MATCH($E71,'BY-Demands'!$I$5:$I$14,0),FALSE)*HLOOKUP(REG_TRA_DEMANDS!$F71,DEMANDS!$H$2:$CL$25,MATCH($E71,DEMANDS!$F$2:$F$25,0),FALSE)/HLOOKUP(2018,DEMANDS!$H$2:$CL$25,MATCH($E71,DEMANDS!$F$2:$F$25,0),FALSE)</f>
        <v>0</v>
      </c>
      <c r="K71" s="10">
        <f>HLOOKUP(REG_TRA_DEMANDS!K$3,'BY-Demands'!$J$5:$AK$14,MATCH($E71,'BY-Demands'!$I$5:$I$14,0),FALSE)*HLOOKUP(REG_TRA_DEMANDS!$F71,DEMANDS!$H$2:$CL$25,MATCH($E71,DEMANDS!$F$2:$F$25,0),FALSE)/HLOOKUP(2018,DEMANDS!$H$2:$CL$25,MATCH($E71,DEMANDS!$F$2:$F$25,0),FALSE)</f>
        <v>0</v>
      </c>
      <c r="L71" s="10">
        <f>HLOOKUP(REG_TRA_DEMANDS!L$3,'BY-Demands'!$J$5:$AK$14,MATCH($E71,'BY-Demands'!$I$5:$I$14,0),FALSE)*HLOOKUP(REG_TRA_DEMANDS!$F71,DEMANDS!$H$2:$CL$25,MATCH($E71,DEMANDS!$F$2:$F$25,0),FALSE)/HLOOKUP(2018,DEMANDS!$H$2:$CL$25,MATCH($E71,DEMANDS!$F$2:$F$25,0),FALSE)</f>
        <v>0</v>
      </c>
      <c r="M71" s="10">
        <f>HLOOKUP(REG_TRA_DEMANDS!M$3,'BY-Demands'!$J$5:$AK$14,MATCH($E71,'BY-Demands'!$I$5:$I$14,0),FALSE)*HLOOKUP(REG_TRA_DEMANDS!$F71,DEMANDS!$H$2:$CL$25,MATCH($E71,DEMANDS!$F$2:$F$25,0),FALSE)/HLOOKUP(2018,DEMANDS!$H$2:$CL$25,MATCH($E71,DEMANDS!$F$2:$F$25,0),FALSE)</f>
        <v>0</v>
      </c>
      <c r="N71" s="10">
        <f>HLOOKUP(REG_TRA_DEMANDS!N$3,'BY-Demands'!$J$5:$AK$14,MATCH($E71,'BY-Demands'!$I$5:$I$14,0),FALSE)*HLOOKUP(REG_TRA_DEMANDS!$F71,DEMANDS!$H$2:$CL$25,MATCH($E71,DEMANDS!$F$2:$F$25,0),FALSE)/HLOOKUP(2018,DEMANDS!$H$2:$CL$25,MATCH($E71,DEMANDS!$F$2:$F$25,0),FALSE)</f>
        <v>0</v>
      </c>
      <c r="O71" s="10">
        <f>HLOOKUP(REG_TRA_DEMANDS!O$3,'BY-Demands'!$J$5:$AK$14,MATCH($E71,'BY-Demands'!$I$5:$I$14,0),FALSE)*HLOOKUP(REG_TRA_DEMANDS!$F71,DEMANDS!$H$2:$CL$25,MATCH($E71,DEMANDS!$F$2:$F$25,0),FALSE)/HLOOKUP(2018,DEMANDS!$H$2:$CL$25,MATCH($E71,DEMANDS!$F$2:$F$25,0),FALSE)</f>
        <v>0</v>
      </c>
      <c r="P71" s="10">
        <f>HLOOKUP(REG_TRA_DEMANDS!P$3,'BY-Demands'!$J$5:$AK$14,MATCH($E71,'BY-Demands'!$I$5:$I$14,0),FALSE)*HLOOKUP(REG_TRA_DEMANDS!$F71,DEMANDS!$H$2:$CL$25,MATCH($E71,DEMANDS!$F$2:$F$25,0),FALSE)/HLOOKUP(2018,DEMANDS!$H$2:$CL$25,MATCH($E71,DEMANDS!$F$2:$F$25,0),FALSE)</f>
        <v>0</v>
      </c>
      <c r="Q71" s="10">
        <f>HLOOKUP(REG_TRA_DEMANDS!Q$3,'BY-Demands'!$J$5:$AK$14,MATCH($E71,'BY-Demands'!$I$5:$I$14,0),FALSE)*HLOOKUP(REG_TRA_DEMANDS!$F71,DEMANDS!$H$2:$CL$25,MATCH($E71,DEMANDS!$F$2:$F$25,0),FALSE)/HLOOKUP(2018,DEMANDS!$H$2:$CL$25,MATCH($E71,DEMANDS!$F$2:$F$25,0),FALSE)</f>
        <v>0</v>
      </c>
      <c r="R71" s="10">
        <f>HLOOKUP(REG_TRA_DEMANDS!R$3,'BY-Demands'!$J$5:$AK$14,MATCH($E71,'BY-Demands'!$I$5:$I$14,0),FALSE)*HLOOKUP(REG_TRA_DEMANDS!$F71,DEMANDS!$H$2:$CL$25,MATCH($E71,DEMANDS!$F$2:$F$25,0),FALSE)/HLOOKUP(2018,DEMANDS!$H$2:$CL$25,MATCH($E71,DEMANDS!$F$2:$F$25,0),FALSE)</f>
        <v>0</v>
      </c>
      <c r="S71" s="10">
        <f>HLOOKUP(REG_TRA_DEMANDS!S$3,'BY-Demands'!$J$5:$AK$14,MATCH($E71,'BY-Demands'!$I$5:$I$14,0),FALSE)*HLOOKUP(REG_TRA_DEMANDS!$F71,DEMANDS!$H$2:$CL$25,MATCH($E71,DEMANDS!$F$2:$F$25,0),FALSE)/HLOOKUP(2018,DEMANDS!$H$2:$CL$25,MATCH($E71,DEMANDS!$F$2:$F$25,0),FALSE)</f>
        <v>0</v>
      </c>
      <c r="T71" s="10">
        <f>HLOOKUP(REG_TRA_DEMANDS!T$3,'BY-Demands'!$J$5:$AK$14,MATCH($E71,'BY-Demands'!$I$5:$I$14,0),FALSE)*HLOOKUP(REG_TRA_DEMANDS!$F71,DEMANDS!$H$2:$CL$25,MATCH($E71,DEMANDS!$F$2:$F$25,0),FALSE)/HLOOKUP(2018,DEMANDS!$H$2:$CL$25,MATCH($E71,DEMANDS!$F$2:$F$25,0),FALSE)</f>
        <v>0</v>
      </c>
      <c r="U71" s="10">
        <f>HLOOKUP(REG_TRA_DEMANDS!U$3,'BY-Demands'!$J$5:$AK$14,MATCH($E71,'BY-Demands'!$I$5:$I$14,0),FALSE)*HLOOKUP(REG_TRA_DEMANDS!$F71,DEMANDS!$H$2:$CL$25,MATCH($E71,DEMANDS!$F$2:$F$25,0),FALSE)/HLOOKUP(2018,DEMANDS!$H$2:$CL$25,MATCH($E71,DEMANDS!$F$2:$F$25,0),FALSE)</f>
        <v>0</v>
      </c>
      <c r="V71" s="10">
        <f>HLOOKUP(REG_TRA_DEMANDS!V$3,'BY-Demands'!$J$5:$AK$14,MATCH($E71,'BY-Demands'!$I$5:$I$14,0),FALSE)*HLOOKUP(REG_TRA_DEMANDS!$F71,DEMANDS!$H$2:$CL$25,MATCH($E71,DEMANDS!$F$2:$F$25,0),FALSE)/HLOOKUP(2018,DEMANDS!$H$2:$CL$25,MATCH($E71,DEMANDS!$F$2:$F$25,0),FALSE)</f>
        <v>0</v>
      </c>
      <c r="W71" s="10">
        <f>HLOOKUP(REG_TRA_DEMANDS!W$3,'BY-Demands'!$J$5:$AK$14,MATCH($E71,'BY-Demands'!$I$5:$I$14,0),FALSE)*HLOOKUP(REG_TRA_DEMANDS!$F71,DEMANDS!$H$2:$CL$25,MATCH($E71,DEMANDS!$F$2:$F$25,0),FALSE)/HLOOKUP(2018,DEMANDS!$H$2:$CL$25,MATCH($E71,DEMANDS!$F$2:$F$25,0),FALSE)</f>
        <v>0</v>
      </c>
      <c r="X71" s="10">
        <f>HLOOKUP(REG_TRA_DEMANDS!X$3,'BY-Demands'!$J$5:$AK$14,MATCH($E71,'BY-Demands'!$I$5:$I$14,0),FALSE)*HLOOKUP(REG_TRA_DEMANDS!$F71,DEMANDS!$H$2:$CL$25,MATCH($E71,DEMANDS!$F$2:$F$25,0),FALSE)/HLOOKUP(2018,DEMANDS!$H$2:$CL$25,MATCH($E71,DEMANDS!$F$2:$F$25,0),FALSE)</f>
        <v>0</v>
      </c>
      <c r="Y71" s="10">
        <f>HLOOKUP(REG_TRA_DEMANDS!Y$3,'BY-Demands'!$J$5:$AK$14,MATCH($E71,'BY-Demands'!$I$5:$I$14,0),FALSE)*HLOOKUP(REG_TRA_DEMANDS!$F71,DEMANDS!$H$2:$CL$25,MATCH($E71,DEMANDS!$F$2:$F$25,0),FALSE)/HLOOKUP(2018,DEMANDS!$H$2:$CL$25,MATCH($E71,DEMANDS!$F$2:$F$25,0),FALSE)</f>
        <v>0</v>
      </c>
      <c r="Z71" s="10">
        <f>HLOOKUP(REG_TRA_DEMANDS!Z$3,'BY-Demands'!$J$5:$AK$14,MATCH($E71,'BY-Demands'!$I$5:$I$14,0),FALSE)*HLOOKUP(REG_TRA_DEMANDS!$F71,DEMANDS!$H$2:$CL$25,MATCH($E71,DEMANDS!$F$2:$F$25,0),FALSE)/HLOOKUP(2018,DEMANDS!$H$2:$CL$25,MATCH($E71,DEMANDS!$F$2:$F$25,0),FALSE)</f>
        <v>0</v>
      </c>
      <c r="AA71" s="10">
        <f>HLOOKUP(REG_TRA_DEMANDS!AA$3,'BY-Demands'!$J$5:$AK$14,MATCH($E71,'BY-Demands'!$I$5:$I$14,0),FALSE)*HLOOKUP(REG_TRA_DEMANDS!$F71,DEMANDS!$H$2:$CL$25,MATCH($E71,DEMANDS!$F$2:$F$25,0),FALSE)/HLOOKUP(2018,DEMANDS!$H$2:$CL$25,MATCH($E71,DEMANDS!$F$2:$F$25,0),FALSE)</f>
        <v>0</v>
      </c>
      <c r="AB71" s="10">
        <f>HLOOKUP(REG_TRA_DEMANDS!AB$3,'BY-Demands'!$J$5:$AK$14,MATCH($E71,'BY-Demands'!$I$5:$I$14,0),FALSE)*HLOOKUP(REG_TRA_DEMANDS!$F71,DEMANDS!$H$2:$CL$25,MATCH($E71,DEMANDS!$F$2:$F$25,0),FALSE)/HLOOKUP(2018,DEMANDS!$H$2:$CL$25,MATCH($E71,DEMANDS!$F$2:$F$25,0),FALSE)</f>
        <v>0</v>
      </c>
      <c r="AC71" s="10">
        <f>HLOOKUP(REG_TRA_DEMANDS!AC$3,'BY-Demands'!$J$5:$AK$14,MATCH($E71,'BY-Demands'!$I$5:$I$14,0),FALSE)*HLOOKUP(REG_TRA_DEMANDS!$F71,DEMANDS!$H$2:$CL$25,MATCH($E71,DEMANDS!$F$2:$F$25,0),FALSE)/HLOOKUP(2018,DEMANDS!$H$2:$CL$25,MATCH($E71,DEMANDS!$F$2:$F$25,0),FALSE)</f>
        <v>0</v>
      </c>
      <c r="AD71" s="10">
        <f>HLOOKUP(REG_TRA_DEMANDS!AD$3,'BY-Demands'!$J$5:$AK$14,MATCH($E71,'BY-Demands'!$I$5:$I$14,0),FALSE)*HLOOKUP(REG_TRA_DEMANDS!$F71,DEMANDS!$H$2:$CL$25,MATCH($E71,DEMANDS!$F$2:$F$25,0),FALSE)/HLOOKUP(2018,DEMANDS!$H$2:$CL$25,MATCH($E71,DEMANDS!$F$2:$F$25,0),FALSE)</f>
        <v>0</v>
      </c>
      <c r="AE71" s="10">
        <f>HLOOKUP(REG_TRA_DEMANDS!AE$3,'BY-Demands'!$J$5:$AK$14,MATCH($E71,'BY-Demands'!$I$5:$I$14,0),FALSE)*HLOOKUP(REG_TRA_DEMANDS!$F71,DEMANDS!$H$2:$CL$25,MATCH($E71,DEMANDS!$F$2:$F$25,0),FALSE)/HLOOKUP(2018,DEMANDS!$H$2:$CL$25,MATCH($E71,DEMANDS!$F$2:$F$25,0),FALSE)</f>
        <v>0</v>
      </c>
      <c r="AF71" s="10">
        <f>HLOOKUP(REG_TRA_DEMANDS!AF$3,'BY-Demands'!$J$5:$AK$14,MATCH($E71,'BY-Demands'!$I$5:$I$14,0),FALSE)*HLOOKUP(REG_TRA_DEMANDS!$F71,DEMANDS!$H$2:$CL$25,MATCH($E71,DEMANDS!$F$2:$F$25,0),FALSE)/HLOOKUP(2018,DEMANDS!$H$2:$CL$25,MATCH($E71,DEMANDS!$F$2:$F$25,0),FALSE)</f>
        <v>0</v>
      </c>
    </row>
    <row r="72" spans="4:32" x14ac:dyDescent="0.25">
      <c r="D72" s="1" t="s">
        <v>8</v>
      </c>
      <c r="E72" s="1" t="str">
        <f>DEMANDS!$F$21</f>
        <v>TTURS</v>
      </c>
      <c r="F72" s="1">
        <v>2060</v>
      </c>
      <c r="G72" s="10">
        <f>HLOOKUP(REG_TRA_DEMANDS!G$3,'BY-Demands'!$J$5:$AK$14,MATCH($E72,'BY-Demands'!$I$5:$I$14,0),FALSE)*HLOOKUP(REG_TRA_DEMANDS!$F72,DEMANDS!$H$2:$CL$25,MATCH($E72,DEMANDS!$F$2:$F$25,0),FALSE)/HLOOKUP(2018,DEMANDS!$H$2:$CL$25,MATCH($E72,DEMANDS!$F$2:$F$25,0),FALSE)</f>
        <v>0</v>
      </c>
      <c r="H72" s="10">
        <f>HLOOKUP(REG_TRA_DEMANDS!H$3,'BY-Demands'!$J$5:$AK$14,MATCH($E72,'BY-Demands'!$I$5:$I$14,0),FALSE)*HLOOKUP(REG_TRA_DEMANDS!$F72,DEMANDS!$H$2:$CL$25,MATCH($E72,DEMANDS!$F$2:$F$25,0),FALSE)/HLOOKUP(2018,DEMANDS!$H$2:$CL$25,MATCH($E72,DEMANDS!$F$2:$F$25,0),FALSE)</f>
        <v>0</v>
      </c>
      <c r="I72" s="10">
        <f>HLOOKUP(REG_TRA_DEMANDS!I$3,'BY-Demands'!$J$5:$AK$14,MATCH($E72,'BY-Demands'!$I$5:$I$14,0),FALSE)*HLOOKUP(REG_TRA_DEMANDS!$F72,DEMANDS!$H$2:$CL$25,MATCH($E72,DEMANDS!$F$2:$F$25,0),FALSE)/HLOOKUP(2018,DEMANDS!$H$2:$CL$25,MATCH($E72,DEMANDS!$F$2:$F$25,0),FALSE)</f>
        <v>0</v>
      </c>
      <c r="J72" s="10">
        <f>HLOOKUP(REG_TRA_DEMANDS!J$3,'BY-Demands'!$J$5:$AK$14,MATCH($E72,'BY-Demands'!$I$5:$I$14,0),FALSE)*HLOOKUP(REG_TRA_DEMANDS!$F72,DEMANDS!$H$2:$CL$25,MATCH($E72,DEMANDS!$F$2:$F$25,0),FALSE)/HLOOKUP(2018,DEMANDS!$H$2:$CL$25,MATCH($E72,DEMANDS!$F$2:$F$25,0),FALSE)</f>
        <v>0</v>
      </c>
      <c r="K72" s="10">
        <f>HLOOKUP(REG_TRA_DEMANDS!K$3,'BY-Demands'!$J$5:$AK$14,MATCH($E72,'BY-Demands'!$I$5:$I$14,0),FALSE)*HLOOKUP(REG_TRA_DEMANDS!$F72,DEMANDS!$H$2:$CL$25,MATCH($E72,DEMANDS!$F$2:$F$25,0),FALSE)/HLOOKUP(2018,DEMANDS!$H$2:$CL$25,MATCH($E72,DEMANDS!$F$2:$F$25,0),FALSE)</f>
        <v>0</v>
      </c>
      <c r="L72" s="10">
        <f>HLOOKUP(REG_TRA_DEMANDS!L$3,'BY-Demands'!$J$5:$AK$14,MATCH($E72,'BY-Demands'!$I$5:$I$14,0),FALSE)*HLOOKUP(REG_TRA_DEMANDS!$F72,DEMANDS!$H$2:$CL$25,MATCH($E72,DEMANDS!$F$2:$F$25,0),FALSE)/HLOOKUP(2018,DEMANDS!$H$2:$CL$25,MATCH($E72,DEMANDS!$F$2:$F$25,0),FALSE)</f>
        <v>0</v>
      </c>
      <c r="M72" s="10">
        <f>HLOOKUP(REG_TRA_DEMANDS!M$3,'BY-Demands'!$J$5:$AK$14,MATCH($E72,'BY-Demands'!$I$5:$I$14,0),FALSE)*HLOOKUP(REG_TRA_DEMANDS!$F72,DEMANDS!$H$2:$CL$25,MATCH($E72,DEMANDS!$F$2:$F$25,0),FALSE)/HLOOKUP(2018,DEMANDS!$H$2:$CL$25,MATCH($E72,DEMANDS!$F$2:$F$25,0),FALSE)</f>
        <v>0</v>
      </c>
      <c r="N72" s="10">
        <f>HLOOKUP(REG_TRA_DEMANDS!N$3,'BY-Demands'!$J$5:$AK$14,MATCH($E72,'BY-Demands'!$I$5:$I$14,0),FALSE)*HLOOKUP(REG_TRA_DEMANDS!$F72,DEMANDS!$H$2:$CL$25,MATCH($E72,DEMANDS!$F$2:$F$25,0),FALSE)/HLOOKUP(2018,DEMANDS!$H$2:$CL$25,MATCH($E72,DEMANDS!$F$2:$F$25,0),FALSE)</f>
        <v>0</v>
      </c>
      <c r="O72" s="10">
        <f>HLOOKUP(REG_TRA_DEMANDS!O$3,'BY-Demands'!$J$5:$AK$14,MATCH($E72,'BY-Demands'!$I$5:$I$14,0),FALSE)*HLOOKUP(REG_TRA_DEMANDS!$F72,DEMANDS!$H$2:$CL$25,MATCH($E72,DEMANDS!$F$2:$F$25,0),FALSE)/HLOOKUP(2018,DEMANDS!$H$2:$CL$25,MATCH($E72,DEMANDS!$F$2:$F$25,0),FALSE)</f>
        <v>0</v>
      </c>
      <c r="P72" s="10">
        <f>HLOOKUP(REG_TRA_DEMANDS!P$3,'BY-Demands'!$J$5:$AK$14,MATCH($E72,'BY-Demands'!$I$5:$I$14,0),FALSE)*HLOOKUP(REG_TRA_DEMANDS!$F72,DEMANDS!$H$2:$CL$25,MATCH($E72,DEMANDS!$F$2:$F$25,0),FALSE)/HLOOKUP(2018,DEMANDS!$H$2:$CL$25,MATCH($E72,DEMANDS!$F$2:$F$25,0),FALSE)</f>
        <v>0</v>
      </c>
      <c r="Q72" s="10">
        <f>HLOOKUP(REG_TRA_DEMANDS!Q$3,'BY-Demands'!$J$5:$AK$14,MATCH($E72,'BY-Demands'!$I$5:$I$14,0),FALSE)*HLOOKUP(REG_TRA_DEMANDS!$F72,DEMANDS!$H$2:$CL$25,MATCH($E72,DEMANDS!$F$2:$F$25,0),FALSE)/HLOOKUP(2018,DEMANDS!$H$2:$CL$25,MATCH($E72,DEMANDS!$F$2:$F$25,0),FALSE)</f>
        <v>0</v>
      </c>
      <c r="R72" s="10">
        <f>HLOOKUP(REG_TRA_DEMANDS!R$3,'BY-Demands'!$J$5:$AK$14,MATCH($E72,'BY-Demands'!$I$5:$I$14,0),FALSE)*HLOOKUP(REG_TRA_DEMANDS!$F72,DEMANDS!$H$2:$CL$25,MATCH($E72,DEMANDS!$F$2:$F$25,0),FALSE)/HLOOKUP(2018,DEMANDS!$H$2:$CL$25,MATCH($E72,DEMANDS!$F$2:$F$25,0),FALSE)</f>
        <v>0</v>
      </c>
      <c r="S72" s="10">
        <f>HLOOKUP(REG_TRA_DEMANDS!S$3,'BY-Demands'!$J$5:$AK$14,MATCH($E72,'BY-Demands'!$I$5:$I$14,0),FALSE)*HLOOKUP(REG_TRA_DEMANDS!$F72,DEMANDS!$H$2:$CL$25,MATCH($E72,DEMANDS!$F$2:$F$25,0),FALSE)/HLOOKUP(2018,DEMANDS!$H$2:$CL$25,MATCH($E72,DEMANDS!$F$2:$F$25,0),FALSE)</f>
        <v>0</v>
      </c>
      <c r="T72" s="10">
        <f>HLOOKUP(REG_TRA_DEMANDS!T$3,'BY-Demands'!$J$5:$AK$14,MATCH($E72,'BY-Demands'!$I$5:$I$14,0),FALSE)*HLOOKUP(REG_TRA_DEMANDS!$F72,DEMANDS!$H$2:$CL$25,MATCH($E72,DEMANDS!$F$2:$F$25,0),FALSE)/HLOOKUP(2018,DEMANDS!$H$2:$CL$25,MATCH($E72,DEMANDS!$F$2:$F$25,0),FALSE)</f>
        <v>0</v>
      </c>
      <c r="U72" s="10">
        <f>HLOOKUP(REG_TRA_DEMANDS!U$3,'BY-Demands'!$J$5:$AK$14,MATCH($E72,'BY-Demands'!$I$5:$I$14,0),FALSE)*HLOOKUP(REG_TRA_DEMANDS!$F72,DEMANDS!$H$2:$CL$25,MATCH($E72,DEMANDS!$F$2:$F$25,0),FALSE)/HLOOKUP(2018,DEMANDS!$H$2:$CL$25,MATCH($E72,DEMANDS!$F$2:$F$25,0),FALSE)</f>
        <v>0</v>
      </c>
      <c r="V72" s="10">
        <f>HLOOKUP(REG_TRA_DEMANDS!V$3,'BY-Demands'!$J$5:$AK$14,MATCH($E72,'BY-Demands'!$I$5:$I$14,0),FALSE)*HLOOKUP(REG_TRA_DEMANDS!$F72,DEMANDS!$H$2:$CL$25,MATCH($E72,DEMANDS!$F$2:$F$25,0),FALSE)/HLOOKUP(2018,DEMANDS!$H$2:$CL$25,MATCH($E72,DEMANDS!$F$2:$F$25,0),FALSE)</f>
        <v>0</v>
      </c>
      <c r="W72" s="10">
        <f>HLOOKUP(REG_TRA_DEMANDS!W$3,'BY-Demands'!$J$5:$AK$14,MATCH($E72,'BY-Demands'!$I$5:$I$14,0),FALSE)*HLOOKUP(REG_TRA_DEMANDS!$F72,DEMANDS!$H$2:$CL$25,MATCH($E72,DEMANDS!$F$2:$F$25,0),FALSE)/HLOOKUP(2018,DEMANDS!$H$2:$CL$25,MATCH($E72,DEMANDS!$F$2:$F$25,0),FALSE)</f>
        <v>0</v>
      </c>
      <c r="X72" s="10">
        <f>HLOOKUP(REG_TRA_DEMANDS!X$3,'BY-Demands'!$J$5:$AK$14,MATCH($E72,'BY-Demands'!$I$5:$I$14,0),FALSE)*HLOOKUP(REG_TRA_DEMANDS!$F72,DEMANDS!$H$2:$CL$25,MATCH($E72,DEMANDS!$F$2:$F$25,0),FALSE)/HLOOKUP(2018,DEMANDS!$H$2:$CL$25,MATCH($E72,DEMANDS!$F$2:$F$25,0),FALSE)</f>
        <v>0</v>
      </c>
      <c r="Y72" s="10">
        <f>HLOOKUP(REG_TRA_DEMANDS!Y$3,'BY-Demands'!$J$5:$AK$14,MATCH($E72,'BY-Demands'!$I$5:$I$14,0),FALSE)*HLOOKUP(REG_TRA_DEMANDS!$F72,DEMANDS!$H$2:$CL$25,MATCH($E72,DEMANDS!$F$2:$F$25,0),FALSE)/HLOOKUP(2018,DEMANDS!$H$2:$CL$25,MATCH($E72,DEMANDS!$F$2:$F$25,0),FALSE)</f>
        <v>0</v>
      </c>
      <c r="Z72" s="10">
        <f>HLOOKUP(REG_TRA_DEMANDS!Z$3,'BY-Demands'!$J$5:$AK$14,MATCH($E72,'BY-Demands'!$I$5:$I$14,0),FALSE)*HLOOKUP(REG_TRA_DEMANDS!$F72,DEMANDS!$H$2:$CL$25,MATCH($E72,DEMANDS!$F$2:$F$25,0),FALSE)/HLOOKUP(2018,DEMANDS!$H$2:$CL$25,MATCH($E72,DEMANDS!$F$2:$F$25,0),FALSE)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A72" s="10">
        <f>HLOOKUP(REG_TRA_DEMANDS!AA$3,'BY-Demands'!$J$5:$AK$14,MATCH($E72,'BY-Demands'!$I$5:$I$14,0),FALSE)*HLOOKUP(REG_TRA_DEMANDS!$F72,DEMANDS!$H$2:$CL$25,MATCH($E72,DEMANDS!$F$2:$F$25,0),FALSE)/HLOOKUP(2018,DEMANDS!$H$2:$CL$25,MATCH($E72,DEMANDS!$F$2:$F$25,0),FALSE)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B72" s="10">
        <f>HLOOKUP(REG_TRA_DEMANDS!AB$3,'BY-Demands'!$J$5:$AK$14,MATCH($E72,'BY-Demands'!$I$5:$I$14,0),FALSE)*HLOOKUP(REG_TRA_DEMANDS!$F72,DEMANDS!$H$2:$CL$25,MATCH($E72,DEMANDS!$F$2:$F$25,0),FALSE)/HLOOKUP(2018,DEMANDS!$H$2:$CL$25,MATCH($E72,DEMANDS!$F$2:$F$25,0),FALSE)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C72" s="10">
        <f>HLOOKUP(REG_TRA_DEMANDS!AC$3,'BY-Demands'!$J$5:$AK$14,MATCH($E72,'BY-Demands'!$I$5:$I$14,0),FALSE)*HLOOKUP(REG_TRA_DEMANDS!$F72,DEMANDS!$H$2:$CL$25,MATCH($E72,DEMANDS!$F$2:$F$25,0),FALSE)/HLOOKUP(2018,DEMANDS!$H$2:$CL$25,MATCH($E72,DEMANDS!$F$2:$F$25,0),FALSE)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D72" s="10">
        <f>HLOOKUP(REG_TRA_DEMANDS!AD$3,'BY-Demands'!$J$5:$AK$14,MATCH($E72,'BY-Demands'!$I$5:$I$14,0),FALSE)*HLOOKUP(REG_TRA_DEMANDS!$F72,DEMANDS!$H$2:$CL$25,MATCH($E72,DEMANDS!$F$2:$F$25,0),FALSE)/HLOOKUP(2018,DEMANDS!$H$2:$CL$25,MATCH($E72,DEMANDS!$F$2:$F$25,0),FALSE)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E72" s="10">
        <f>HLOOKUP(REG_TRA_DEMANDS!AE$3,'BY-Demands'!$J$5:$AK$14,MATCH($E72,'BY-Demands'!$I$5:$I$14,0),FALSE)*HLOOKUP(REG_TRA_DEMANDS!$F72,DEMANDS!$H$2:$CL$25,MATCH($E72,DEMANDS!$F$2:$F$25,0),FALSE)/HLOOKUP(2018,DEMANDS!$H$2:$CL$25,MATCH($E72,DEMANDS!$F$2:$F$25,0),FALSE)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F72" s="10">
        <f>HLOOKUP(REG_TRA_DEMANDS!AF$3,'BY-Demands'!$J$5:$AK$14,MATCH($E72,'BY-Demands'!$I$5:$I$14,0),FALSE)*HLOOKUP(REG_TRA_DEMANDS!$F72,DEMANDS!$H$2:$CL$25,MATCH($E72,DEMANDS!$F$2:$F$25,0),FALSE)/HLOOKUP(2018,DEMANDS!$H$2:$CL$25,MATCH($E72,DEMANDS!$F$2:$F$25,0),FALSE)</f>
        <v>0</v>
      </c>
    </row>
    <row r="73" spans="4:32" x14ac:dyDescent="0.25">
      <c r="D73" s="1" t="s">
        <v>8</v>
      </c>
      <c r="E73" s="1" t="str">
        <f>DEMANDS!$F$21</f>
        <v>TTURS</v>
      </c>
      <c r="F73" s="1">
        <v>2065</v>
      </c>
      <c r="G73" s="10">
        <f>HLOOKUP(REG_TRA_DEMANDS!G$3,'BY-Demands'!$J$5:$AK$14,MATCH($E73,'BY-Demands'!$I$5:$I$14,0),FALSE)*HLOOKUP(REG_TRA_DEMANDS!$F73,DEMANDS!$H$2:$CL$25,MATCH($E73,DEMANDS!$F$2:$F$25,0),FALSE)/HLOOKUP(2018,DEMANDS!$H$2:$CL$25,MATCH($E73,DEMANDS!$F$2:$F$25,0),FALSE)</f>
        <v>0</v>
      </c>
      <c r="H73" s="10">
        <f>HLOOKUP(REG_TRA_DEMANDS!H$3,'BY-Demands'!$J$5:$AK$14,MATCH($E73,'BY-Demands'!$I$5:$I$14,0),FALSE)*HLOOKUP(REG_TRA_DEMANDS!$F73,DEMANDS!$H$2:$CL$25,MATCH($E73,DEMANDS!$F$2:$F$25,0),FALSE)/HLOOKUP(2018,DEMANDS!$H$2:$CL$25,MATCH($E73,DEMANDS!$F$2:$F$25,0),FALSE)</f>
        <v>0</v>
      </c>
      <c r="I73" s="10">
        <f>HLOOKUP(REG_TRA_DEMANDS!I$3,'BY-Demands'!$J$5:$AK$14,MATCH($E73,'BY-Demands'!$I$5:$I$14,0),FALSE)*HLOOKUP(REG_TRA_DEMANDS!$F73,DEMANDS!$H$2:$CL$25,MATCH($E73,DEMANDS!$F$2:$F$25,0),FALSE)/HLOOKUP(2018,DEMANDS!$H$2:$CL$25,MATCH($E73,DEMANDS!$F$2:$F$25,0),FALSE)</f>
        <v>0</v>
      </c>
      <c r="J73" s="10">
        <f>HLOOKUP(REG_TRA_DEMANDS!J$3,'BY-Demands'!$J$5:$AK$14,MATCH($E73,'BY-Demands'!$I$5:$I$14,0),FALSE)*HLOOKUP(REG_TRA_DEMANDS!$F73,DEMANDS!$H$2:$CL$25,MATCH($E73,DEMANDS!$F$2:$F$25,0),FALSE)/HLOOKUP(2018,DEMANDS!$H$2:$CL$25,MATCH($E73,DEMANDS!$F$2:$F$25,0),FALSE)</f>
        <v>0</v>
      </c>
      <c r="K73" s="10">
        <f>HLOOKUP(REG_TRA_DEMANDS!K$3,'BY-Demands'!$J$5:$AK$14,MATCH($E73,'BY-Demands'!$I$5:$I$14,0),FALSE)*HLOOKUP(REG_TRA_DEMANDS!$F73,DEMANDS!$H$2:$CL$25,MATCH($E73,DEMANDS!$F$2:$F$25,0),FALSE)/HLOOKUP(2018,DEMANDS!$H$2:$CL$25,MATCH($E73,DEMANDS!$F$2:$F$25,0),FALSE)</f>
        <v>0</v>
      </c>
      <c r="L73" s="10">
        <f>HLOOKUP(REG_TRA_DEMANDS!L$3,'BY-Demands'!$J$5:$AK$14,MATCH($E73,'BY-Demands'!$I$5:$I$14,0),FALSE)*HLOOKUP(REG_TRA_DEMANDS!$F73,DEMANDS!$H$2:$CL$25,MATCH($E73,DEMANDS!$F$2:$F$25,0),FALSE)/HLOOKUP(2018,DEMANDS!$H$2:$CL$25,MATCH($E73,DEMANDS!$F$2:$F$25,0),FALSE)</f>
        <v>0</v>
      </c>
      <c r="M73" s="10">
        <f>HLOOKUP(REG_TRA_DEMANDS!M$3,'BY-Demands'!$J$5:$AK$14,MATCH($E73,'BY-Demands'!$I$5:$I$14,0),FALSE)*HLOOKUP(REG_TRA_DEMANDS!$F73,DEMANDS!$H$2:$CL$25,MATCH($E73,DEMANDS!$F$2:$F$25,0),FALSE)/HLOOKUP(2018,DEMANDS!$H$2:$CL$25,MATCH($E73,DEMANDS!$F$2:$F$25,0),FALSE)</f>
        <v>0</v>
      </c>
      <c r="N73" s="10">
        <f>HLOOKUP(REG_TRA_DEMANDS!N$3,'BY-Demands'!$J$5:$AK$14,MATCH($E73,'BY-Demands'!$I$5:$I$14,0),FALSE)*HLOOKUP(REG_TRA_DEMANDS!$F73,DEMANDS!$H$2:$CL$25,MATCH($E73,DEMANDS!$F$2:$F$25,0),FALSE)/HLOOKUP(2018,DEMANDS!$H$2:$CL$25,MATCH($E73,DEMANDS!$F$2:$F$25,0),FALSE)</f>
        <v>0</v>
      </c>
      <c r="O73" s="10">
        <f>HLOOKUP(REG_TRA_DEMANDS!O$3,'BY-Demands'!$J$5:$AK$14,MATCH($E73,'BY-Demands'!$I$5:$I$14,0),FALSE)*HLOOKUP(REG_TRA_DEMANDS!$F73,DEMANDS!$H$2:$CL$25,MATCH($E73,DEMANDS!$F$2:$F$25,0),FALSE)/HLOOKUP(2018,DEMANDS!$H$2:$CL$25,MATCH($E73,DEMANDS!$F$2:$F$25,0),FALSE)</f>
        <v>0</v>
      </c>
      <c r="P73" s="10">
        <f>HLOOKUP(REG_TRA_DEMANDS!P$3,'BY-Demands'!$J$5:$AK$14,MATCH($E73,'BY-Demands'!$I$5:$I$14,0),FALSE)*HLOOKUP(REG_TRA_DEMANDS!$F73,DEMANDS!$H$2:$CL$25,MATCH($E73,DEMANDS!$F$2:$F$25,0),FALSE)/HLOOKUP(2018,DEMANDS!$H$2:$CL$25,MATCH($E73,DEMANDS!$F$2:$F$25,0),FALSE)</f>
        <v>0</v>
      </c>
      <c r="Q73" s="10">
        <f>HLOOKUP(REG_TRA_DEMANDS!Q$3,'BY-Demands'!$J$5:$AK$14,MATCH($E73,'BY-Demands'!$I$5:$I$14,0),FALSE)*HLOOKUP(REG_TRA_DEMANDS!$F73,DEMANDS!$H$2:$CL$25,MATCH($E73,DEMANDS!$F$2:$F$25,0),FALSE)/HLOOKUP(2018,DEMANDS!$H$2:$CL$25,MATCH($E73,DEMANDS!$F$2:$F$25,0),FALSE)</f>
        <v>0</v>
      </c>
      <c r="R73" s="10">
        <f>HLOOKUP(REG_TRA_DEMANDS!R$3,'BY-Demands'!$J$5:$AK$14,MATCH($E73,'BY-Demands'!$I$5:$I$14,0),FALSE)*HLOOKUP(REG_TRA_DEMANDS!$F73,DEMANDS!$H$2:$CL$25,MATCH($E73,DEMANDS!$F$2:$F$25,0),FALSE)/HLOOKUP(2018,DEMANDS!$H$2:$CL$25,MATCH($E73,DEMANDS!$F$2:$F$25,0),FALSE)</f>
        <v>0</v>
      </c>
      <c r="S73" s="10">
        <f>HLOOKUP(REG_TRA_DEMANDS!S$3,'BY-Demands'!$J$5:$AK$14,MATCH($E73,'BY-Demands'!$I$5:$I$14,0),FALSE)*HLOOKUP(REG_TRA_DEMANDS!$F73,DEMANDS!$H$2:$CL$25,MATCH($E73,DEMANDS!$F$2:$F$25,0),FALSE)/HLOOKUP(2018,DEMANDS!$H$2:$CL$25,MATCH($E73,DEMANDS!$F$2:$F$25,0),FALSE)</f>
        <v>0</v>
      </c>
      <c r="T73" s="10">
        <f>HLOOKUP(REG_TRA_DEMANDS!T$3,'BY-Demands'!$J$5:$AK$14,MATCH($E73,'BY-Demands'!$I$5:$I$14,0),FALSE)*HLOOKUP(REG_TRA_DEMANDS!$F73,DEMANDS!$H$2:$CL$25,MATCH($E73,DEMANDS!$F$2:$F$25,0),FALSE)/HLOOKUP(2018,DEMANDS!$H$2:$CL$25,MATCH($E73,DEMANDS!$F$2:$F$25,0),FALSE)</f>
        <v>0</v>
      </c>
      <c r="U73" s="10">
        <f>HLOOKUP(REG_TRA_DEMANDS!U$3,'BY-Demands'!$J$5:$AK$14,MATCH($E73,'BY-Demands'!$I$5:$I$14,0),FALSE)*HLOOKUP(REG_TRA_DEMANDS!$F73,DEMANDS!$H$2:$CL$25,MATCH($E73,DEMANDS!$F$2:$F$25,0),FALSE)/HLOOKUP(2018,DEMANDS!$H$2:$CL$25,MATCH($E73,DEMANDS!$F$2:$F$25,0),FALSE)</f>
        <v>0</v>
      </c>
      <c r="V73" s="10">
        <f>HLOOKUP(REG_TRA_DEMANDS!V$3,'BY-Demands'!$J$5:$AK$14,MATCH($E73,'BY-Demands'!$I$5:$I$14,0),FALSE)*HLOOKUP(REG_TRA_DEMANDS!$F73,DEMANDS!$H$2:$CL$25,MATCH($E73,DEMANDS!$F$2:$F$25,0),FALSE)/HLOOKUP(2018,DEMANDS!$H$2:$CL$25,MATCH($E73,DEMANDS!$F$2:$F$25,0),FALSE)</f>
        <v>0</v>
      </c>
      <c r="W73" s="10">
        <f>HLOOKUP(REG_TRA_DEMANDS!W$3,'BY-Demands'!$J$5:$AK$14,MATCH($E73,'BY-Demands'!$I$5:$I$14,0),FALSE)*HLOOKUP(REG_TRA_DEMANDS!$F73,DEMANDS!$H$2:$CL$25,MATCH($E73,DEMANDS!$F$2:$F$25,0),FALSE)/HLOOKUP(2018,DEMANDS!$H$2:$CL$25,MATCH($E73,DEMANDS!$F$2:$F$25,0),FALSE)</f>
        <v>0</v>
      </c>
      <c r="X73" s="10">
        <f>HLOOKUP(REG_TRA_DEMANDS!X$3,'BY-Demands'!$J$5:$AK$14,MATCH($E73,'BY-Demands'!$I$5:$I$14,0),FALSE)*HLOOKUP(REG_TRA_DEMANDS!$F73,DEMANDS!$H$2:$CL$25,MATCH($E73,DEMANDS!$F$2:$F$25,0),FALSE)/HLOOKUP(2018,DEMANDS!$H$2:$CL$25,MATCH($E73,DEMANDS!$F$2:$F$25,0),FALSE)</f>
        <v>0</v>
      </c>
      <c r="Y73" s="10">
        <f>HLOOKUP(REG_TRA_DEMANDS!Y$3,'BY-Demands'!$J$5:$AK$14,MATCH($E73,'BY-Demands'!$I$5:$I$14,0),FALSE)*HLOOKUP(REG_TRA_DEMANDS!$F73,DEMANDS!$H$2:$CL$25,MATCH($E73,DEMANDS!$F$2:$F$25,0),FALSE)/HLOOKUP(2018,DEMANDS!$H$2:$CL$25,MATCH($E73,DEMANDS!$F$2:$F$25,0),FALSE)</f>
        <v>0</v>
      </c>
      <c r="Z73" s="10">
        <f>HLOOKUP(REG_TRA_DEMANDS!Z$3,'BY-Demands'!$J$5:$AK$14,MATCH($E73,'BY-Demands'!$I$5:$I$14,0),FALSE)*HLOOKUP(REG_TRA_DEMANDS!$F73,DEMANDS!$H$2:$CL$25,MATCH($E73,DEMANDS!$F$2:$F$25,0),FALSE)/HLOOKUP(2018,DEMANDS!$H$2:$CL$25,MATCH($E73,DEMANDS!$F$2:$F$25,0),FALSE)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A73" s="10">
        <f>HLOOKUP(REG_TRA_DEMANDS!AA$3,'BY-Demands'!$J$5:$AK$14,MATCH($E73,'BY-Demands'!$I$5:$I$14,0),FALSE)*HLOOKUP(REG_TRA_DEMANDS!$F73,DEMANDS!$H$2:$CL$25,MATCH($E73,DEMANDS!$F$2:$F$25,0),FALSE)/HLOOKUP(2018,DEMANDS!$H$2:$CL$25,MATCH($E73,DEMANDS!$F$2:$F$25,0),FALSE)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B73" s="10">
        <f>HLOOKUP(REG_TRA_DEMANDS!AB$3,'BY-Demands'!$J$5:$AK$14,MATCH($E73,'BY-Demands'!$I$5:$I$14,0),FALSE)*HLOOKUP(REG_TRA_DEMANDS!$F73,DEMANDS!$H$2:$CL$25,MATCH($E73,DEMANDS!$F$2:$F$25,0),FALSE)/HLOOKUP(2018,DEMANDS!$H$2:$CL$25,MATCH($E73,DEMANDS!$F$2:$F$25,0),FALSE)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C73" s="10">
        <f>HLOOKUP(REG_TRA_DEMANDS!AC$3,'BY-Demands'!$J$5:$AK$14,MATCH($E73,'BY-Demands'!$I$5:$I$14,0),FALSE)*HLOOKUP(REG_TRA_DEMANDS!$F73,DEMANDS!$H$2:$CL$25,MATCH($E73,DEMANDS!$F$2:$F$25,0),FALSE)/HLOOKUP(2018,DEMANDS!$H$2:$CL$25,MATCH($E73,DEMANDS!$F$2:$F$25,0),FALSE)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D73" s="10">
        <f>HLOOKUP(REG_TRA_DEMANDS!AD$3,'BY-Demands'!$J$5:$AK$14,MATCH($E73,'BY-Demands'!$I$5:$I$14,0),FALSE)*HLOOKUP(REG_TRA_DEMANDS!$F73,DEMANDS!$H$2:$CL$25,MATCH($E73,DEMANDS!$F$2:$F$25,0),FALSE)/HLOOKUP(2018,DEMANDS!$H$2:$CL$25,MATCH($E73,DEMANDS!$F$2:$F$25,0),FALSE)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E73" s="10">
        <f>HLOOKUP(REG_TRA_DEMANDS!AE$3,'BY-Demands'!$J$5:$AK$14,MATCH($E73,'BY-Demands'!$I$5:$I$14,0),FALSE)*HLOOKUP(REG_TRA_DEMANDS!$F73,DEMANDS!$H$2:$CL$25,MATCH($E73,DEMANDS!$F$2:$F$25,0),FALSE)/HLOOKUP(2018,DEMANDS!$H$2:$CL$25,MATCH($E73,DEMANDS!$F$2:$F$25,0),FALSE)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F73" s="10">
        <f>HLOOKUP(REG_TRA_DEMANDS!AF$3,'BY-Demands'!$J$5:$AK$14,MATCH($E73,'BY-Demands'!$I$5:$I$14,0),FALSE)*HLOOKUP(REG_TRA_DEMANDS!$F73,DEMANDS!$H$2:$CL$25,MATCH($E73,DEMANDS!$F$2:$F$25,0),FALSE)/HLOOKUP(2018,DEMANDS!$H$2:$CL$25,MATCH($E73,DEMANDS!$F$2:$F$25,0),FALSE)</f>
        <v>0</v>
      </c>
    </row>
    <row r="74" spans="4:32" x14ac:dyDescent="0.25">
      <c r="D74" s="1" t="s">
        <v>8</v>
      </c>
      <c r="E74" s="1" t="str">
        <f>DEMANDS!$F$21</f>
        <v>TTURS</v>
      </c>
      <c r="F74" s="1">
        <v>2070</v>
      </c>
      <c r="G74" s="9">
        <f>HLOOKUP(REG_TRA_DEMANDS!G$3,'BY-Demands'!$J$5:$AK$14,MATCH($E74,'BY-Demands'!$I$5:$I$14,0),FALSE)*HLOOKUP(REG_TRA_DEMANDS!$F74,DEMANDS!$H$2:$CL$25,MATCH($E74,DEMANDS!$F$2:$F$25,0),FALSE)/HLOOKUP(2018,DEMANDS!$H$2:$CL$25,MATCH($E74,DEMANDS!$F$2:$F$25,0),FALSE)</f>
        <v>0</v>
      </c>
      <c r="H74" s="9">
        <f>HLOOKUP(REG_TRA_DEMANDS!H$3,'BY-Demands'!$J$5:$AK$14,MATCH($E74,'BY-Demands'!$I$5:$I$14,0),FALSE)*HLOOKUP(REG_TRA_DEMANDS!$F74,DEMANDS!$H$2:$CL$25,MATCH($E74,DEMANDS!$F$2:$F$25,0),FALSE)/HLOOKUP(2018,DEMANDS!$H$2:$CL$25,MATCH($E74,DEMANDS!$F$2:$F$25,0),FALSE)</f>
        <v>0</v>
      </c>
      <c r="I74" s="9">
        <f>HLOOKUP(REG_TRA_DEMANDS!I$3,'BY-Demands'!$J$5:$AK$14,MATCH($E74,'BY-Demands'!$I$5:$I$14,0),FALSE)*HLOOKUP(REG_TRA_DEMANDS!$F74,DEMANDS!$H$2:$CL$25,MATCH($E74,DEMANDS!$F$2:$F$25,0),FALSE)/HLOOKUP(2018,DEMANDS!$H$2:$CL$25,MATCH($E74,DEMANDS!$F$2:$F$25,0),FALSE)</f>
        <v>0</v>
      </c>
      <c r="J74" s="9">
        <f>HLOOKUP(REG_TRA_DEMANDS!J$3,'BY-Demands'!$J$5:$AK$14,MATCH($E74,'BY-Demands'!$I$5:$I$14,0),FALSE)*HLOOKUP(REG_TRA_DEMANDS!$F74,DEMANDS!$H$2:$CL$25,MATCH($E74,DEMANDS!$F$2:$F$25,0),FALSE)/HLOOKUP(2018,DEMANDS!$H$2:$CL$25,MATCH($E74,DEMANDS!$F$2:$F$25,0),FALSE)</f>
        <v>0</v>
      </c>
      <c r="K74" s="9">
        <f>HLOOKUP(REG_TRA_DEMANDS!K$3,'BY-Demands'!$J$5:$AK$14,MATCH($E74,'BY-Demands'!$I$5:$I$14,0),FALSE)*HLOOKUP(REG_TRA_DEMANDS!$F74,DEMANDS!$H$2:$CL$25,MATCH($E74,DEMANDS!$F$2:$F$25,0),FALSE)/HLOOKUP(2018,DEMANDS!$H$2:$CL$25,MATCH($E74,DEMANDS!$F$2:$F$25,0),FALSE)</f>
        <v>0</v>
      </c>
      <c r="L74" s="9">
        <f>HLOOKUP(REG_TRA_DEMANDS!L$3,'BY-Demands'!$J$5:$AK$14,MATCH($E74,'BY-Demands'!$I$5:$I$14,0),FALSE)*HLOOKUP(REG_TRA_DEMANDS!$F74,DEMANDS!$H$2:$CL$25,MATCH($E74,DEMANDS!$F$2:$F$25,0),FALSE)/HLOOKUP(2018,DEMANDS!$H$2:$CL$25,MATCH($E74,DEMANDS!$F$2:$F$25,0),FALSE)</f>
        <v>0</v>
      </c>
      <c r="M74" s="9">
        <f>HLOOKUP(REG_TRA_DEMANDS!M$3,'BY-Demands'!$J$5:$AK$14,MATCH($E74,'BY-Demands'!$I$5:$I$14,0),FALSE)*HLOOKUP(REG_TRA_DEMANDS!$F74,DEMANDS!$H$2:$CL$25,MATCH($E74,DEMANDS!$F$2:$F$25,0),FALSE)/HLOOKUP(2018,DEMANDS!$H$2:$CL$25,MATCH($E74,DEMANDS!$F$2:$F$25,0),FALSE)</f>
        <v>0</v>
      </c>
      <c r="N74" s="9">
        <f>HLOOKUP(REG_TRA_DEMANDS!N$3,'BY-Demands'!$J$5:$AK$14,MATCH($E74,'BY-Demands'!$I$5:$I$14,0),FALSE)*HLOOKUP(REG_TRA_DEMANDS!$F74,DEMANDS!$H$2:$CL$25,MATCH($E74,DEMANDS!$F$2:$F$25,0),FALSE)/HLOOKUP(2018,DEMANDS!$H$2:$CL$25,MATCH($E74,DEMANDS!$F$2:$F$25,0),FALSE)</f>
        <v>0</v>
      </c>
      <c r="O74" s="9">
        <f>HLOOKUP(REG_TRA_DEMANDS!O$3,'BY-Demands'!$J$5:$AK$14,MATCH($E74,'BY-Demands'!$I$5:$I$14,0),FALSE)*HLOOKUP(REG_TRA_DEMANDS!$F74,DEMANDS!$H$2:$CL$25,MATCH($E74,DEMANDS!$F$2:$F$25,0),FALSE)/HLOOKUP(2018,DEMANDS!$H$2:$CL$25,MATCH($E74,DEMANDS!$F$2:$F$25,0),FALSE)</f>
        <v>0</v>
      </c>
      <c r="P74" s="9">
        <f>HLOOKUP(REG_TRA_DEMANDS!P$3,'BY-Demands'!$J$5:$AK$14,MATCH($E74,'BY-Demands'!$I$5:$I$14,0),FALSE)*HLOOKUP(REG_TRA_DEMANDS!$F74,DEMANDS!$H$2:$CL$25,MATCH($E74,DEMANDS!$F$2:$F$25,0),FALSE)/HLOOKUP(2018,DEMANDS!$H$2:$CL$25,MATCH($E74,DEMANDS!$F$2:$F$25,0),FALSE)</f>
        <v>0</v>
      </c>
      <c r="Q74" s="9">
        <f>HLOOKUP(REG_TRA_DEMANDS!Q$3,'BY-Demands'!$J$5:$AK$14,MATCH($E74,'BY-Demands'!$I$5:$I$14,0),FALSE)*HLOOKUP(REG_TRA_DEMANDS!$F74,DEMANDS!$H$2:$CL$25,MATCH($E74,DEMANDS!$F$2:$F$25,0),FALSE)/HLOOKUP(2018,DEMANDS!$H$2:$CL$25,MATCH($E74,DEMANDS!$F$2:$F$25,0),FALSE)</f>
        <v>0</v>
      </c>
      <c r="R74" s="9">
        <f>HLOOKUP(REG_TRA_DEMANDS!R$3,'BY-Demands'!$J$5:$AK$14,MATCH($E74,'BY-Demands'!$I$5:$I$14,0),FALSE)*HLOOKUP(REG_TRA_DEMANDS!$F74,DEMANDS!$H$2:$CL$25,MATCH($E74,DEMANDS!$F$2:$F$25,0),FALSE)/HLOOKUP(2018,DEMANDS!$H$2:$CL$25,MATCH($E74,DEMANDS!$F$2:$F$25,0),FALSE)</f>
        <v>0</v>
      </c>
      <c r="S74" s="9">
        <f>HLOOKUP(REG_TRA_DEMANDS!S$3,'BY-Demands'!$J$5:$AK$14,MATCH($E74,'BY-Demands'!$I$5:$I$14,0),FALSE)*HLOOKUP(REG_TRA_DEMANDS!$F74,DEMANDS!$H$2:$CL$25,MATCH($E74,DEMANDS!$F$2:$F$25,0),FALSE)/HLOOKUP(2018,DEMANDS!$H$2:$CL$25,MATCH($E74,DEMANDS!$F$2:$F$25,0),FALSE)</f>
        <v>0</v>
      </c>
      <c r="T74" s="9">
        <f>HLOOKUP(REG_TRA_DEMANDS!T$3,'BY-Demands'!$J$5:$AK$14,MATCH($E74,'BY-Demands'!$I$5:$I$14,0),FALSE)*HLOOKUP(REG_TRA_DEMANDS!$F74,DEMANDS!$H$2:$CL$25,MATCH($E74,DEMANDS!$F$2:$F$25,0),FALSE)/HLOOKUP(2018,DEMANDS!$H$2:$CL$25,MATCH($E74,DEMANDS!$F$2:$F$25,0),FALSE)</f>
        <v>0</v>
      </c>
      <c r="U74" s="9">
        <f>HLOOKUP(REG_TRA_DEMANDS!U$3,'BY-Demands'!$J$5:$AK$14,MATCH($E74,'BY-Demands'!$I$5:$I$14,0),FALSE)*HLOOKUP(REG_TRA_DEMANDS!$F74,DEMANDS!$H$2:$CL$25,MATCH($E74,DEMANDS!$F$2:$F$25,0),FALSE)/HLOOKUP(2018,DEMANDS!$H$2:$CL$25,MATCH($E74,DEMANDS!$F$2:$F$25,0),FALSE)</f>
        <v>0</v>
      </c>
      <c r="V74" s="9">
        <f>HLOOKUP(REG_TRA_DEMANDS!V$3,'BY-Demands'!$J$5:$AK$14,MATCH($E74,'BY-Demands'!$I$5:$I$14,0),FALSE)*HLOOKUP(REG_TRA_DEMANDS!$F74,DEMANDS!$H$2:$CL$25,MATCH($E74,DEMANDS!$F$2:$F$25,0),FALSE)/HLOOKUP(2018,DEMANDS!$H$2:$CL$25,MATCH($E74,DEMANDS!$F$2:$F$25,0),FALSE)</f>
        <v>0</v>
      </c>
      <c r="W74" s="9">
        <f>HLOOKUP(REG_TRA_DEMANDS!W$3,'BY-Demands'!$J$5:$AK$14,MATCH($E74,'BY-Demands'!$I$5:$I$14,0),FALSE)*HLOOKUP(REG_TRA_DEMANDS!$F74,DEMANDS!$H$2:$CL$25,MATCH($E74,DEMANDS!$F$2:$F$25,0),FALSE)/HLOOKUP(2018,DEMANDS!$H$2:$CL$25,MATCH($E74,DEMANDS!$F$2:$F$25,0),FALSE)</f>
        <v>0</v>
      </c>
      <c r="X74" s="9">
        <f>HLOOKUP(REG_TRA_DEMANDS!X$3,'BY-Demands'!$J$5:$AK$14,MATCH($E74,'BY-Demands'!$I$5:$I$14,0),FALSE)*HLOOKUP(REG_TRA_DEMANDS!$F74,DEMANDS!$H$2:$CL$25,MATCH($E74,DEMANDS!$F$2:$F$25,0),FALSE)/HLOOKUP(2018,DEMANDS!$H$2:$CL$25,MATCH($E74,DEMANDS!$F$2:$F$25,0),FALSE)</f>
        <v>0</v>
      </c>
      <c r="Y74" s="9">
        <f>HLOOKUP(REG_TRA_DEMANDS!Y$3,'BY-Demands'!$J$5:$AK$14,MATCH($E74,'BY-Demands'!$I$5:$I$14,0),FALSE)*HLOOKUP(REG_TRA_DEMANDS!$F74,DEMANDS!$H$2:$CL$25,MATCH($E74,DEMANDS!$F$2:$F$25,0),FALSE)/HLOOKUP(2018,DEMANDS!$H$2:$CL$25,MATCH($E74,DEMANDS!$F$2:$F$25,0),FALSE)</f>
        <v>0</v>
      </c>
      <c r="Z74" s="9">
        <f>HLOOKUP(REG_TRA_DEMANDS!Z$3,'BY-Demands'!$J$5:$AK$14,MATCH($E74,'BY-Demands'!$I$5:$I$14,0),FALSE)*HLOOKUP(REG_TRA_DEMANDS!$F74,DEMANDS!$H$2:$CL$25,MATCH($E74,DEMANDS!$F$2:$F$25,0),FALSE)/HLOOKUP(2018,DEMANDS!$H$2:$CL$25,MATCH($E74,DEMANDS!$F$2:$F$25,0),FALSE)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A74" s="9">
        <f>HLOOKUP(REG_TRA_DEMANDS!AA$3,'BY-Demands'!$J$5:$AK$14,MATCH($E74,'BY-Demands'!$I$5:$I$14,0),FALSE)*HLOOKUP(REG_TRA_DEMANDS!$F74,DEMANDS!$H$2:$CL$25,MATCH($E74,DEMANDS!$F$2:$F$25,0),FALSE)/HLOOKUP(2018,DEMANDS!$H$2:$CL$25,MATCH($E74,DEMANDS!$F$2:$F$25,0),FALSE)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B74" s="9">
        <f>HLOOKUP(REG_TRA_DEMANDS!AB$3,'BY-Demands'!$J$5:$AK$14,MATCH($E74,'BY-Demands'!$I$5:$I$14,0),FALSE)*HLOOKUP(REG_TRA_DEMANDS!$F74,DEMANDS!$H$2:$CL$25,MATCH($E74,DEMANDS!$F$2:$F$25,0),FALSE)/HLOOKUP(2018,DEMANDS!$H$2:$CL$25,MATCH($E74,DEMANDS!$F$2:$F$25,0),FALSE)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C74" s="9">
        <f>HLOOKUP(REG_TRA_DEMANDS!AC$3,'BY-Demands'!$J$5:$AK$14,MATCH($E74,'BY-Demands'!$I$5:$I$14,0),FALSE)*HLOOKUP(REG_TRA_DEMANDS!$F74,DEMANDS!$H$2:$CL$25,MATCH($E74,DEMANDS!$F$2:$F$25,0),FALSE)/HLOOKUP(2018,DEMANDS!$H$2:$CL$25,MATCH($E74,DEMANDS!$F$2:$F$25,0),FALSE)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D74" s="9">
        <f>HLOOKUP(REG_TRA_DEMANDS!AD$3,'BY-Demands'!$J$5:$AK$14,MATCH($E74,'BY-Demands'!$I$5:$I$14,0),FALSE)*HLOOKUP(REG_TRA_DEMANDS!$F74,DEMANDS!$H$2:$CL$25,MATCH($E74,DEMANDS!$F$2:$F$25,0),FALSE)/HLOOKUP(2018,DEMANDS!$H$2:$CL$25,MATCH($E74,DEMANDS!$F$2:$F$25,0),FALSE)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E74" s="9">
        <f>HLOOKUP(REG_TRA_DEMANDS!AE$3,'BY-Demands'!$J$5:$AK$14,MATCH($E74,'BY-Demands'!$I$5:$I$14,0),FALSE)*HLOOKUP(REG_TRA_DEMANDS!$F74,DEMANDS!$H$2:$CL$25,MATCH($E74,DEMANDS!$F$2:$F$25,0),FALSE)/HLOOKUP(2018,DEMANDS!$H$2:$CL$25,MATCH($E74,DEMANDS!$F$2:$F$25,0),FALSE)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F74" s="9">
        <f>HLOOKUP(REG_TRA_DEMANDS!AF$3,'BY-Demands'!$J$5:$AK$14,MATCH($E74,'BY-Demands'!$I$5:$I$14,0),FALSE)*HLOOKUP(REG_TRA_DEMANDS!$F74,DEMANDS!$H$2:$CL$25,MATCH($E74,DEMANDS!$F$2:$F$25,0),FALSE)/HLOOKUP(2018,DEMANDS!$H$2:$CL$25,MATCH($E74,DEMANDS!$F$2:$F$25,0),FALSE)</f>
        <v>0</v>
      </c>
    </row>
    <row r="75" spans="4:32" x14ac:dyDescent="0.25">
      <c r="D75" s="11" t="s">
        <v>8</v>
      </c>
      <c r="E75" s="11" t="str">
        <f>DEMANDS!$F$22</f>
        <v>TNAV</v>
      </c>
      <c r="F75" s="11">
        <v>2020</v>
      </c>
      <c r="G75" s="12">
        <f>HLOOKUP(REG_TRA_DEMANDS!G$3,'BY-Demands'!$J$5:$AK$14,MATCH($E75,'BY-Demands'!$I$5:$I$14,0),FALSE)*HLOOKUP(REG_TRA_DEMANDS!$F75,DEMANDS!$H$2:$CL$25,MATCH($E75,DEMANDS!$F$2:$F$25,0),FALSE)/HLOOKUP(2018,DEMANDS!$H$2:$CL$25,MATCH($E75,DEMANDS!$F$2:$F$25,0),FALSE)</f>
        <v>5.2718404005341231E-2</v>
      </c>
      <c r="H75" s="12">
        <f>HLOOKUP(REG_TRA_DEMANDS!H$3,'BY-Demands'!$J$5:$AK$14,MATCH($E75,'BY-Demands'!$I$5:$I$14,0),FALSE)*HLOOKUP(REG_TRA_DEMANDS!$F75,DEMANDS!$H$2:$CL$25,MATCH($E75,DEMANDS!$F$2:$F$25,0),FALSE)/HLOOKUP(2018,DEMANDS!$H$2:$CL$25,MATCH($E75,DEMANDS!$F$2:$F$25,0),FALSE)</f>
        <v>1.2476395718090483</v>
      </c>
      <c r="I75" s="12">
        <f>HLOOKUP(REG_TRA_DEMANDS!I$3,'BY-Demands'!$J$5:$AK$14,MATCH($E75,'BY-Demands'!$I$5:$I$14,0),FALSE)*HLOOKUP(REG_TRA_DEMANDS!$F75,DEMANDS!$H$2:$CL$25,MATCH($E75,DEMANDS!$F$2:$F$25,0),FALSE)/HLOOKUP(2018,DEMANDS!$H$2:$CL$25,MATCH($E75,DEMANDS!$F$2:$F$25,0),FALSE)</f>
        <v>0.20603624964526884</v>
      </c>
      <c r="J75" s="12">
        <f>HLOOKUP(REG_TRA_DEMANDS!J$3,'BY-Demands'!$J$5:$AK$14,MATCH($E75,'BY-Demands'!$I$5:$I$14,0),FALSE)*HLOOKUP(REG_TRA_DEMANDS!$F75,DEMANDS!$H$2:$CL$25,MATCH($E75,DEMANDS!$F$2:$F$25,0),FALSE)/HLOOKUP(2018,DEMANDS!$H$2:$CL$25,MATCH($E75,DEMANDS!$F$2:$F$25,0),FALSE)</f>
        <v>9.1887737410560347E-2</v>
      </c>
      <c r="K75" s="12">
        <f>HLOOKUP(REG_TRA_DEMANDS!K$3,'BY-Demands'!$J$5:$AK$14,MATCH($E75,'BY-Demands'!$I$5:$I$14,0),FALSE)*HLOOKUP(REG_TRA_DEMANDS!$F75,DEMANDS!$H$2:$CL$25,MATCH($E75,DEMANDS!$F$2:$F$25,0),FALSE)/HLOOKUP(2018,DEMANDS!$H$2:$CL$25,MATCH($E75,DEMANDS!$F$2:$F$25,0),FALSE)</f>
        <v>7.8428487740469136E-2</v>
      </c>
      <c r="L75" s="12">
        <f>HLOOKUP(REG_TRA_DEMANDS!L$3,'BY-Demands'!$J$5:$AK$14,MATCH($E75,'BY-Demands'!$I$5:$I$14,0),FALSE)*HLOOKUP(REG_TRA_DEMANDS!$F75,DEMANDS!$H$2:$CL$25,MATCH($E75,DEMANDS!$F$2:$F$25,0),FALSE)/HLOOKUP(2018,DEMANDS!$H$2:$CL$25,MATCH($E75,DEMANDS!$F$2:$F$25,0),FALSE)</f>
        <v>3.7847947145898793E-2</v>
      </c>
      <c r="M75" s="12">
        <f>HLOOKUP(REG_TRA_DEMANDS!M$3,'BY-Demands'!$J$5:$AK$14,MATCH($E75,'BY-Demands'!$I$5:$I$14,0),FALSE)*HLOOKUP(REG_TRA_DEMANDS!$F75,DEMANDS!$H$2:$CL$25,MATCH($E75,DEMANDS!$F$2:$F$25,0),FALSE)/HLOOKUP(2018,DEMANDS!$H$2:$CL$25,MATCH($E75,DEMANDS!$F$2:$F$25,0),FALSE)</f>
        <v>0.11934516233092819</v>
      </c>
      <c r="N75" s="12">
        <f>HLOOKUP(REG_TRA_DEMANDS!N$3,'BY-Demands'!$J$5:$AK$14,MATCH($E75,'BY-Demands'!$I$5:$I$14,0),FALSE)*HLOOKUP(REG_TRA_DEMANDS!$F75,DEMANDS!$H$2:$CL$25,MATCH($E75,DEMANDS!$F$2:$F$25,0),FALSE)/HLOOKUP(2018,DEMANDS!$H$2:$CL$25,MATCH($E75,DEMANDS!$F$2:$F$25,0),FALSE)</f>
        <v>0.18060859254580552</v>
      </c>
      <c r="O75" s="12">
        <f>HLOOKUP(REG_TRA_DEMANDS!O$3,'BY-Demands'!$J$5:$AK$14,MATCH($E75,'BY-Demands'!$I$5:$I$14,0),FALSE)*HLOOKUP(REG_TRA_DEMANDS!$F75,DEMANDS!$H$2:$CL$25,MATCH($E75,DEMANDS!$F$2:$F$25,0),FALSE)/HLOOKUP(2018,DEMANDS!$H$2:$CL$25,MATCH($E75,DEMANDS!$F$2:$F$25,0),FALSE)</f>
        <v>7.2191026042654552E-2</v>
      </c>
      <c r="P75" s="12">
        <f>HLOOKUP(REG_TRA_DEMANDS!P$3,'BY-Demands'!$J$5:$AK$14,MATCH($E75,'BY-Demands'!$I$5:$I$14,0),FALSE)*HLOOKUP(REG_TRA_DEMANDS!$F75,DEMANDS!$H$2:$CL$25,MATCH($E75,DEMANDS!$F$2:$F$25,0),FALSE)/HLOOKUP(2018,DEMANDS!$H$2:$CL$25,MATCH($E75,DEMANDS!$F$2:$F$25,0),FALSE)</f>
        <v>8.2200040812796776E-2</v>
      </c>
      <c r="Q75" s="12">
        <f>HLOOKUP(REG_TRA_DEMANDS!Q$3,'BY-Demands'!$J$5:$AK$14,MATCH($E75,'BY-Demands'!$I$5:$I$14,0),FALSE)*HLOOKUP(REG_TRA_DEMANDS!$F75,DEMANDS!$H$2:$CL$25,MATCH($E75,DEMANDS!$F$2:$F$25,0),FALSE)/HLOOKUP(2018,DEMANDS!$H$2:$CL$25,MATCH($E75,DEMANDS!$F$2:$F$25,0),FALSE)</f>
        <v>0.13864092047508828</v>
      </c>
      <c r="R75" s="12">
        <f>HLOOKUP(REG_TRA_DEMANDS!R$3,'BY-Demands'!$J$5:$AK$14,MATCH($E75,'BY-Demands'!$I$5:$I$14,0),FALSE)*HLOOKUP(REG_TRA_DEMANDS!$F75,DEMANDS!$H$2:$CL$25,MATCH($E75,DEMANDS!$F$2:$F$25,0),FALSE)/HLOOKUP(2018,DEMANDS!$H$2:$CL$25,MATCH($E75,DEMANDS!$F$2:$F$25,0),FALSE)</f>
        <v>0.13188397896544515</v>
      </c>
      <c r="S75" s="12">
        <f>HLOOKUP(REG_TRA_DEMANDS!S$3,'BY-Demands'!$J$5:$AK$14,MATCH($E75,'BY-Demands'!$I$5:$I$14,0),FALSE)*HLOOKUP(REG_TRA_DEMANDS!$F75,DEMANDS!$H$2:$CL$25,MATCH($E75,DEMANDS!$F$2:$F$25,0),FALSE)/HLOOKUP(2018,DEMANDS!$H$2:$CL$25,MATCH($E75,DEMANDS!$F$2:$F$25,0),FALSE)</f>
        <v>0.11002323137607375</v>
      </c>
      <c r="T75" s="12">
        <f>HLOOKUP(REG_TRA_DEMANDS!T$3,'BY-Demands'!$J$5:$AK$14,MATCH($E75,'BY-Demands'!$I$5:$I$14,0),FALSE)*HLOOKUP(REG_TRA_DEMANDS!$F75,DEMANDS!$H$2:$CL$25,MATCH($E75,DEMANDS!$F$2:$F$25,0),FALSE)/HLOOKUP(2018,DEMANDS!$H$2:$CL$25,MATCH($E75,DEMANDS!$F$2:$F$25,0),FALSE)</f>
        <v>0.50268977983509444</v>
      </c>
      <c r="U75" s="12">
        <f>HLOOKUP(REG_TRA_DEMANDS!U$3,'BY-Demands'!$J$5:$AK$14,MATCH($E75,'BY-Demands'!$I$5:$I$14,0),FALSE)*HLOOKUP(REG_TRA_DEMANDS!$F75,DEMANDS!$H$2:$CL$25,MATCH($E75,DEMANDS!$F$2:$F$25,0),FALSE)/HLOOKUP(2018,DEMANDS!$H$2:$CL$25,MATCH($E75,DEMANDS!$F$2:$F$25,0),FALSE)</f>
        <v>0.1367750527017661</v>
      </c>
      <c r="V75" s="12">
        <f>HLOOKUP(REG_TRA_DEMANDS!V$3,'BY-Demands'!$J$5:$AK$14,MATCH($E75,'BY-Demands'!$I$5:$I$14,0),FALSE)*HLOOKUP(REG_TRA_DEMANDS!$F75,DEMANDS!$H$2:$CL$25,MATCH($E75,DEMANDS!$F$2:$F$25,0),FALSE)/HLOOKUP(2018,DEMANDS!$H$2:$CL$25,MATCH($E75,DEMANDS!$F$2:$F$25,0),FALSE)</f>
        <v>0.18047432414524395</v>
      </c>
      <c r="W75" s="12">
        <f>HLOOKUP(REG_TRA_DEMANDS!W$3,'BY-Demands'!$J$5:$AK$14,MATCH($E75,'BY-Demands'!$I$5:$I$14,0),FALSE)*HLOOKUP(REG_TRA_DEMANDS!$F75,DEMANDS!$H$2:$CL$25,MATCH($E75,DEMANDS!$F$2:$F$25,0),FALSE)/HLOOKUP(2018,DEMANDS!$H$2:$CL$25,MATCH($E75,DEMANDS!$F$2:$F$25,0),FALSE)</f>
        <v>0.14774431803316554</v>
      </c>
      <c r="X75" s="12">
        <f>HLOOKUP(REG_TRA_DEMANDS!X$3,'BY-Demands'!$J$5:$AK$14,MATCH($E75,'BY-Demands'!$I$5:$I$14,0),FALSE)*HLOOKUP(REG_TRA_DEMANDS!$F75,DEMANDS!$H$2:$CL$25,MATCH($E75,DEMANDS!$F$2:$F$25,0),FALSE)/HLOOKUP(2018,DEMANDS!$H$2:$CL$25,MATCH($E75,DEMANDS!$F$2:$F$25,0),FALSE)</f>
        <v>0.10757769450791341</v>
      </c>
      <c r="Y75" s="12">
        <f>HLOOKUP(REG_TRA_DEMANDS!Y$3,'BY-Demands'!$J$5:$AK$14,MATCH($E75,'BY-Demands'!$I$5:$I$14,0),FALSE)*HLOOKUP(REG_TRA_DEMANDS!$F75,DEMANDS!$H$2:$CL$25,MATCH($E75,DEMANDS!$F$2:$F$25,0),FALSE)/HLOOKUP(2018,DEMANDS!$H$2:$CL$25,MATCH($E75,DEMANDS!$F$2:$F$25,0),FALSE)</f>
        <v>0.23895886146297948</v>
      </c>
      <c r="Z75" s="12">
        <f>HLOOKUP(REG_TRA_DEMANDS!Z$3,'BY-Demands'!$J$5:$AK$14,MATCH($E75,'BY-Demands'!$I$5:$I$14,0),FALSE)*HLOOKUP(REG_TRA_DEMANDS!$F75,DEMANDS!$H$2:$CL$25,MATCH($E75,DEMANDS!$F$2:$F$25,0),FALSE)/HLOOKUP(2018,DEMANDS!$H$2:$CL$25,MATCH($E75,DEMANDS!$F$2:$F$25,0),FALSE)</f>
        <v>2.967239053514998E-2</v>
      </c>
      <c r="AA75" s="12">
        <f>HLOOKUP(REG_TRA_DEMANDS!AA$3,'BY-Demands'!$J$5:$AK$14,MATCH($E75,'BY-Demands'!$I$5:$I$14,0),FALSE)*HLOOKUP(REG_TRA_DEMANDS!$F75,DEMANDS!$H$2:$CL$25,MATCH($E75,DEMANDS!$F$2:$F$25,0),FALSE)/HLOOKUP(2018,DEMANDS!$H$2:$CL$25,MATCH($E75,DEMANDS!$F$2:$F$25,0),FALSE)</f>
        <v>0.12084804242824897</v>
      </c>
      <c r="AB75" s="12">
        <f>HLOOKUP(REG_TRA_DEMANDS!AB$3,'BY-Demands'!$J$5:$AK$14,MATCH($E75,'BY-Demands'!$I$5:$I$14,0),FALSE)*HLOOKUP(REG_TRA_DEMANDS!$F75,DEMANDS!$H$2:$CL$25,MATCH($E75,DEMANDS!$F$2:$F$25,0),FALSE)/HLOOKUP(2018,DEMANDS!$H$2:$CL$25,MATCH($E75,DEMANDS!$F$2:$F$25,0),FALSE)</f>
        <v>5.9767032040341915E-2</v>
      </c>
      <c r="AC75" s="12">
        <f>HLOOKUP(REG_TRA_DEMANDS!AC$3,'BY-Demands'!$J$5:$AK$14,MATCH($E75,'BY-Demands'!$I$5:$I$14,0),FALSE)*HLOOKUP(REG_TRA_DEMANDS!$F75,DEMANDS!$H$2:$CL$25,MATCH($E75,DEMANDS!$F$2:$F$25,0),FALSE)/HLOOKUP(2018,DEMANDS!$H$2:$CL$25,MATCH($E75,DEMANDS!$F$2:$F$25,0),FALSE)</f>
        <v>6.068468710900795E-2</v>
      </c>
      <c r="AD75" s="12">
        <f>HLOOKUP(REG_TRA_DEMANDS!AD$3,'BY-Demands'!$J$5:$AK$14,MATCH($E75,'BY-Demands'!$I$5:$I$14,0),FALSE)*HLOOKUP(REG_TRA_DEMANDS!$F75,DEMANDS!$H$2:$CL$25,MATCH($E75,DEMANDS!$F$2:$F$25,0),FALSE)/HLOOKUP(2018,DEMANDS!$H$2:$CL$25,MATCH($E75,DEMANDS!$F$2:$F$25,0),FALSE)</f>
        <v>7.0538135732292492E-2</v>
      </c>
      <c r="AE75" s="12">
        <f>HLOOKUP(REG_TRA_DEMANDS!AE$3,'BY-Demands'!$J$5:$AK$14,MATCH($E75,'BY-Demands'!$I$5:$I$14,0),FALSE)*HLOOKUP(REG_TRA_DEMANDS!$F75,DEMANDS!$H$2:$CL$25,MATCH($E75,DEMANDS!$F$2:$F$25,0),FALSE)/HLOOKUP(2018,DEMANDS!$H$2:$CL$25,MATCH($E75,DEMANDS!$F$2:$F$25,0),FALSE)</f>
        <v>0.1474100360152161</v>
      </c>
      <c r="AF75" s="12">
        <f>HLOOKUP(REG_TRA_DEMANDS!AF$3,'BY-Demands'!$J$5:$AK$14,MATCH($E75,'BY-Demands'!$I$5:$I$14,0),FALSE)*HLOOKUP(REG_TRA_DEMANDS!$F75,DEMANDS!$H$2:$CL$25,MATCH($E75,DEMANDS!$F$2:$F$25,0),FALSE)/HLOOKUP(2018,DEMANDS!$H$2:$CL$25,MATCH($E75,DEMANDS!$F$2:$F$25,0),FALSE)</f>
        <v>5.6842758875006623E-2</v>
      </c>
    </row>
    <row r="76" spans="4:32" x14ac:dyDescent="0.25">
      <c r="D76" s="1" t="s">
        <v>8</v>
      </c>
      <c r="E76" s="1" t="str">
        <f>DEMANDS!$F$22</f>
        <v>TNAV</v>
      </c>
      <c r="F76" s="1">
        <v>2025</v>
      </c>
      <c r="G76" s="10">
        <f>HLOOKUP(REG_TRA_DEMANDS!G$3,'BY-Demands'!$J$5:$AK$14,MATCH($E76,'BY-Demands'!$I$5:$I$14,0),FALSE)*HLOOKUP(REG_TRA_DEMANDS!$F76,DEMANDS!$H$2:$CL$25,MATCH($E76,DEMANDS!$F$2:$F$25,0),FALSE)/HLOOKUP(2018,DEMANDS!$H$2:$CL$25,MATCH($E76,DEMANDS!$F$2:$F$25,0),FALSE)</f>
        <v>6.1129511486040324E-2</v>
      </c>
      <c r="H76" s="10">
        <f>HLOOKUP(REG_TRA_DEMANDS!H$3,'BY-Demands'!$J$5:$AK$14,MATCH($E76,'BY-Demands'!$I$5:$I$14,0),FALSE)*HLOOKUP(REG_TRA_DEMANDS!$F76,DEMANDS!$H$2:$CL$25,MATCH($E76,DEMANDS!$F$2:$F$25,0),FALSE)/HLOOKUP(2018,DEMANDS!$H$2:$CL$25,MATCH($E76,DEMANDS!$F$2:$F$25,0),FALSE)</f>
        <v>1.4466977704335002</v>
      </c>
      <c r="I76" s="10">
        <f>HLOOKUP(REG_TRA_DEMANDS!I$3,'BY-Demands'!$J$5:$AK$14,MATCH($E76,'BY-Demands'!$I$5:$I$14,0),FALSE)*HLOOKUP(REG_TRA_DEMANDS!$F76,DEMANDS!$H$2:$CL$25,MATCH($E76,DEMANDS!$F$2:$F$25,0),FALSE)/HLOOKUP(2018,DEMANDS!$H$2:$CL$25,MATCH($E76,DEMANDS!$F$2:$F$25,0),FALSE)</f>
        <v>0.23890888821207609</v>
      </c>
      <c r="J76" s="10">
        <f>HLOOKUP(REG_TRA_DEMANDS!J$3,'BY-Demands'!$J$5:$AK$14,MATCH($E76,'BY-Demands'!$I$5:$I$14,0),FALSE)*HLOOKUP(REG_TRA_DEMANDS!$F76,DEMANDS!$H$2:$CL$25,MATCH($E76,DEMANDS!$F$2:$F$25,0),FALSE)/HLOOKUP(2018,DEMANDS!$H$2:$CL$25,MATCH($E76,DEMANDS!$F$2:$F$25,0),FALSE)</f>
        <v>0.10654822742539792</v>
      </c>
      <c r="K76" s="10">
        <f>HLOOKUP(REG_TRA_DEMANDS!K$3,'BY-Demands'!$J$5:$AK$14,MATCH($E76,'BY-Demands'!$I$5:$I$14,0),FALSE)*HLOOKUP(REG_TRA_DEMANDS!$F76,DEMANDS!$H$2:$CL$25,MATCH($E76,DEMANDS!$F$2:$F$25,0),FALSE)/HLOOKUP(2018,DEMANDS!$H$2:$CL$25,MATCH($E76,DEMANDS!$F$2:$F$25,0),FALSE)</f>
        <v>9.0941583544108057E-2</v>
      </c>
      <c r="L76" s="10">
        <f>HLOOKUP(REG_TRA_DEMANDS!L$3,'BY-Demands'!$J$5:$AK$14,MATCH($E76,'BY-Demands'!$I$5:$I$14,0),FALSE)*HLOOKUP(REG_TRA_DEMANDS!$F76,DEMANDS!$H$2:$CL$25,MATCH($E76,DEMANDS!$F$2:$F$25,0),FALSE)/HLOOKUP(2018,DEMANDS!$H$2:$CL$25,MATCH($E76,DEMANDS!$F$2:$F$25,0),FALSE)</f>
        <v>4.3886505356722477E-2</v>
      </c>
      <c r="M76" s="10">
        <f>HLOOKUP(REG_TRA_DEMANDS!M$3,'BY-Demands'!$J$5:$AK$14,MATCH($E76,'BY-Demands'!$I$5:$I$14,0),FALSE)*HLOOKUP(REG_TRA_DEMANDS!$F76,DEMANDS!$H$2:$CL$25,MATCH($E76,DEMANDS!$F$2:$F$25,0),FALSE)/HLOOKUP(2018,DEMANDS!$H$2:$CL$25,MATCH($E76,DEMANDS!$F$2:$F$25,0),FALSE)</f>
        <v>0.13838642518033492</v>
      </c>
      <c r="N76" s="10">
        <f>HLOOKUP(REG_TRA_DEMANDS!N$3,'BY-Demands'!$J$5:$AK$14,MATCH($E76,'BY-Demands'!$I$5:$I$14,0),FALSE)*HLOOKUP(REG_TRA_DEMANDS!$F76,DEMANDS!$H$2:$CL$25,MATCH($E76,DEMANDS!$F$2:$F$25,0),FALSE)/HLOOKUP(2018,DEMANDS!$H$2:$CL$25,MATCH($E76,DEMANDS!$F$2:$F$25,0),FALSE)</f>
        <v>0.20942430334931633</v>
      </c>
      <c r="O76" s="10">
        <f>HLOOKUP(REG_TRA_DEMANDS!O$3,'BY-Demands'!$J$5:$AK$14,MATCH($E76,'BY-Demands'!$I$5:$I$14,0),FALSE)*HLOOKUP(REG_TRA_DEMANDS!$F76,DEMANDS!$H$2:$CL$25,MATCH($E76,DEMANDS!$F$2:$F$25,0),FALSE)/HLOOKUP(2018,DEMANDS!$H$2:$CL$25,MATCH($E76,DEMANDS!$F$2:$F$25,0),FALSE)</f>
        <v>8.3708948306105369E-2</v>
      </c>
      <c r="P76" s="10">
        <f>HLOOKUP(REG_TRA_DEMANDS!P$3,'BY-Demands'!$J$5:$AK$14,MATCH($E76,'BY-Demands'!$I$5:$I$14,0),FALSE)*HLOOKUP(REG_TRA_DEMANDS!$F76,DEMANDS!$H$2:$CL$25,MATCH($E76,DEMANDS!$F$2:$F$25,0),FALSE)/HLOOKUP(2018,DEMANDS!$H$2:$CL$25,MATCH($E76,DEMANDS!$F$2:$F$25,0),FALSE)</f>
        <v>9.5314879762098764E-2</v>
      </c>
      <c r="Q76" s="10">
        <f>HLOOKUP(REG_TRA_DEMANDS!Q$3,'BY-Demands'!$J$5:$AK$14,MATCH($E76,'BY-Demands'!$I$5:$I$14,0),FALSE)*HLOOKUP(REG_TRA_DEMANDS!$F76,DEMANDS!$H$2:$CL$25,MATCH($E76,DEMANDS!$F$2:$F$25,0),FALSE)/HLOOKUP(2018,DEMANDS!$H$2:$CL$25,MATCH($E76,DEMANDS!$F$2:$F$25,0),FALSE)</f>
        <v>0.16076077985514226</v>
      </c>
      <c r="R76" s="10">
        <f>HLOOKUP(REG_TRA_DEMANDS!R$3,'BY-Demands'!$J$5:$AK$14,MATCH($E76,'BY-Demands'!$I$5:$I$14,0),FALSE)*HLOOKUP(REG_TRA_DEMANDS!$F76,DEMANDS!$H$2:$CL$25,MATCH($E76,DEMANDS!$F$2:$F$25,0),FALSE)/HLOOKUP(2018,DEMANDS!$H$2:$CL$25,MATCH($E76,DEMANDS!$F$2:$F$25,0),FALSE)</f>
        <v>0.15292578292347522</v>
      </c>
      <c r="S76" s="10">
        <f>HLOOKUP(REG_TRA_DEMANDS!S$3,'BY-Demands'!$J$5:$AK$14,MATCH($E76,'BY-Demands'!$I$5:$I$14,0),FALSE)*HLOOKUP(REG_TRA_DEMANDS!$F76,DEMANDS!$H$2:$CL$25,MATCH($E76,DEMANDS!$F$2:$F$25,0),FALSE)/HLOOKUP(2018,DEMANDS!$H$2:$CL$25,MATCH($E76,DEMANDS!$F$2:$F$25,0),FALSE)</f>
        <v>0.12757720027817143</v>
      </c>
      <c r="T76" s="10">
        <f>HLOOKUP(REG_TRA_DEMANDS!T$3,'BY-Demands'!$J$5:$AK$14,MATCH($E76,'BY-Demands'!$I$5:$I$14,0),FALSE)*HLOOKUP(REG_TRA_DEMANDS!$F76,DEMANDS!$H$2:$CL$25,MATCH($E76,DEMANDS!$F$2:$F$25,0),FALSE)/HLOOKUP(2018,DEMANDS!$H$2:$CL$25,MATCH($E76,DEMANDS!$F$2:$F$25,0),FALSE)</f>
        <v>0.58289284833492172</v>
      </c>
      <c r="U76" s="10">
        <f>HLOOKUP(REG_TRA_DEMANDS!U$3,'BY-Demands'!$J$5:$AK$14,MATCH($E76,'BY-Demands'!$I$5:$I$14,0),FALSE)*HLOOKUP(REG_TRA_DEMANDS!$F76,DEMANDS!$H$2:$CL$25,MATCH($E76,DEMANDS!$F$2:$F$25,0),FALSE)/HLOOKUP(2018,DEMANDS!$H$2:$CL$25,MATCH($E76,DEMANDS!$F$2:$F$25,0),FALSE)</f>
        <v>0.15859721690909456</v>
      </c>
      <c r="V76" s="10">
        <f>HLOOKUP(REG_TRA_DEMANDS!V$3,'BY-Demands'!$J$5:$AK$14,MATCH($E76,'BY-Demands'!$I$5:$I$14,0),FALSE)*HLOOKUP(REG_TRA_DEMANDS!$F76,DEMANDS!$H$2:$CL$25,MATCH($E76,DEMANDS!$F$2:$F$25,0),FALSE)/HLOOKUP(2018,DEMANDS!$H$2:$CL$25,MATCH($E76,DEMANDS!$F$2:$F$25,0),FALSE)</f>
        <v>0.20926861271548172</v>
      </c>
      <c r="W76" s="10">
        <f>HLOOKUP(REG_TRA_DEMANDS!W$3,'BY-Demands'!$J$5:$AK$14,MATCH($E76,'BY-Demands'!$I$5:$I$14,0),FALSE)*HLOOKUP(REG_TRA_DEMANDS!$F76,DEMANDS!$H$2:$CL$25,MATCH($E76,DEMANDS!$F$2:$F$25,0),FALSE)/HLOOKUP(2018,DEMANDS!$H$2:$CL$25,MATCH($E76,DEMANDS!$F$2:$F$25,0),FALSE)</f>
        <v>0.17131660482913227</v>
      </c>
      <c r="X76" s="10">
        <f>HLOOKUP(REG_TRA_DEMANDS!X$3,'BY-Demands'!$J$5:$AK$14,MATCH($E76,'BY-Demands'!$I$5:$I$14,0),FALSE)*HLOOKUP(REG_TRA_DEMANDS!$F76,DEMANDS!$H$2:$CL$25,MATCH($E76,DEMANDS!$F$2:$F$25,0),FALSE)/HLOOKUP(2018,DEMANDS!$H$2:$CL$25,MATCH($E76,DEMANDS!$F$2:$F$25,0),FALSE)</f>
        <v>0.12474148328536191</v>
      </c>
      <c r="Y76" s="10">
        <f>HLOOKUP(REG_TRA_DEMANDS!Y$3,'BY-Demands'!$J$5:$AK$14,MATCH($E76,'BY-Demands'!$I$5:$I$14,0),FALSE)*HLOOKUP(REG_TRA_DEMANDS!$F76,DEMANDS!$H$2:$CL$25,MATCH($E76,DEMANDS!$F$2:$F$25,0),FALSE)/HLOOKUP(2018,DEMANDS!$H$2:$CL$25,MATCH($E76,DEMANDS!$F$2:$F$25,0),FALSE)</f>
        <v>0.27708423162833901</v>
      </c>
      <c r="Z76" s="10">
        <f>HLOOKUP(REG_TRA_DEMANDS!Z$3,'BY-Demands'!$J$5:$AK$14,MATCH($E76,'BY-Demands'!$I$5:$I$14,0),FALSE)*HLOOKUP(REG_TRA_DEMANDS!$F76,DEMANDS!$H$2:$CL$25,MATCH($E76,DEMANDS!$F$2:$F$25,0),FALSE)/HLOOKUP(2018,DEMANDS!$H$2:$CL$25,MATCH($E76,DEMANDS!$F$2:$F$25,0),FALSE)</f>
        <v>3.4406556348954558E-2</v>
      </c>
      <c r="AA76" s="10">
        <f>HLOOKUP(REG_TRA_DEMANDS!AA$3,'BY-Demands'!$J$5:$AK$14,MATCH($E76,'BY-Demands'!$I$5:$I$14,0),FALSE)*HLOOKUP(REG_TRA_DEMANDS!$F76,DEMANDS!$H$2:$CL$25,MATCH($E76,DEMANDS!$F$2:$F$25,0),FALSE)/HLOOKUP(2018,DEMANDS!$H$2:$CL$25,MATCH($E76,DEMANDS!$F$2:$F$25,0),FALSE)</f>
        <v>0.14012908655077402</v>
      </c>
      <c r="AB76" s="10">
        <f>HLOOKUP(REG_TRA_DEMANDS!AB$3,'BY-Demands'!$J$5:$AK$14,MATCH($E76,'BY-Demands'!$I$5:$I$14,0),FALSE)*HLOOKUP(REG_TRA_DEMANDS!$F76,DEMANDS!$H$2:$CL$25,MATCH($E76,DEMANDS!$F$2:$F$25,0),FALSE)/HLOOKUP(2018,DEMANDS!$H$2:$CL$25,MATCH($E76,DEMANDS!$F$2:$F$25,0),FALSE)</f>
        <v>6.9302732898106317E-2</v>
      </c>
      <c r="AC76" s="10">
        <f>HLOOKUP(REG_TRA_DEMANDS!AC$3,'BY-Demands'!$J$5:$AK$14,MATCH($E76,'BY-Demands'!$I$5:$I$14,0),FALSE)*HLOOKUP(REG_TRA_DEMANDS!$F76,DEMANDS!$H$2:$CL$25,MATCH($E76,DEMANDS!$F$2:$F$25,0),FALSE)/HLOOKUP(2018,DEMANDS!$H$2:$CL$25,MATCH($E76,DEMANDS!$F$2:$F$25,0),FALSE)</f>
        <v>7.0366797850728177E-2</v>
      </c>
      <c r="AD76" s="10">
        <f>HLOOKUP(REG_TRA_DEMANDS!AD$3,'BY-Demands'!$J$5:$AK$14,MATCH($E76,'BY-Demands'!$I$5:$I$14,0),FALSE)*HLOOKUP(REG_TRA_DEMANDS!$F76,DEMANDS!$H$2:$CL$25,MATCH($E76,DEMANDS!$F$2:$F$25,0),FALSE)/HLOOKUP(2018,DEMANDS!$H$2:$CL$25,MATCH($E76,DEMANDS!$F$2:$F$25,0),FALSE)</f>
        <v>8.1792342917175062E-2</v>
      </c>
      <c r="AE76" s="10">
        <f>HLOOKUP(REG_TRA_DEMANDS!AE$3,'BY-Demands'!$J$5:$AK$14,MATCH($E76,'BY-Demands'!$I$5:$I$14,0),FALSE)*HLOOKUP(REG_TRA_DEMANDS!$F76,DEMANDS!$H$2:$CL$25,MATCH($E76,DEMANDS!$F$2:$F$25,0),FALSE)/HLOOKUP(2018,DEMANDS!$H$2:$CL$25,MATCH($E76,DEMANDS!$F$2:$F$25,0),FALSE)</f>
        <v>0.17092898883731</v>
      </c>
      <c r="AF76" s="10">
        <f>HLOOKUP(REG_TRA_DEMANDS!AF$3,'BY-Demands'!$J$5:$AK$14,MATCH($E76,'BY-Demands'!$I$5:$I$14,0),FALSE)*HLOOKUP(REG_TRA_DEMANDS!$F76,DEMANDS!$H$2:$CL$25,MATCH($E76,DEMANDS!$F$2:$F$25,0),FALSE)/HLOOKUP(2018,DEMANDS!$H$2:$CL$25,MATCH($E76,DEMANDS!$F$2:$F$25,0),FALSE)</f>
        <v>6.5911898266037938E-2</v>
      </c>
    </row>
    <row r="77" spans="4:32" x14ac:dyDescent="0.25">
      <c r="D77" s="1" t="s">
        <v>8</v>
      </c>
      <c r="E77" s="1" t="str">
        <f>DEMANDS!$F$22</f>
        <v>TNAV</v>
      </c>
      <c r="F77" s="1">
        <v>2030</v>
      </c>
      <c r="G77" s="10">
        <f>HLOOKUP(REG_TRA_DEMANDS!G$3,'BY-Demands'!$J$5:$AK$14,MATCH($E77,'BY-Demands'!$I$5:$I$14,0),FALSE)*HLOOKUP(REG_TRA_DEMANDS!$F77,DEMANDS!$H$2:$CL$25,MATCH($E77,DEMANDS!$F$2:$F$25,0),FALSE)/HLOOKUP(2018,DEMANDS!$H$2:$CL$25,MATCH($E77,DEMANDS!$F$2:$F$25,0),FALSE)</f>
        <v>7.1311121771731364E-2</v>
      </c>
      <c r="H77" s="10">
        <f>HLOOKUP(REG_TRA_DEMANDS!H$3,'BY-Demands'!$J$5:$AK$14,MATCH($E77,'BY-Demands'!$I$5:$I$14,0),FALSE)*HLOOKUP(REG_TRA_DEMANDS!$F77,DEMANDS!$H$2:$CL$25,MATCH($E77,DEMANDS!$F$2:$F$25,0),FALSE)/HLOOKUP(2018,DEMANDS!$H$2:$CL$25,MATCH($E77,DEMANDS!$F$2:$F$25,0),FALSE)</f>
        <v>1.6876568839885906</v>
      </c>
      <c r="I77" s="10">
        <f>HLOOKUP(REG_TRA_DEMANDS!I$3,'BY-Demands'!$J$5:$AK$14,MATCH($E77,'BY-Demands'!$I$5:$I$14,0),FALSE)*HLOOKUP(REG_TRA_DEMANDS!$F77,DEMANDS!$H$2:$CL$25,MATCH($E77,DEMANDS!$F$2:$F$25,0),FALSE)/HLOOKUP(2018,DEMANDS!$H$2:$CL$25,MATCH($E77,DEMANDS!$F$2:$F$25,0),FALSE)</f>
        <v>0.27870107915930081</v>
      </c>
      <c r="J77" s="10">
        <f>HLOOKUP(REG_TRA_DEMANDS!J$3,'BY-Demands'!$J$5:$AK$14,MATCH($E77,'BY-Demands'!$I$5:$I$14,0),FALSE)*HLOOKUP(REG_TRA_DEMANDS!$F77,DEMANDS!$H$2:$CL$25,MATCH($E77,DEMANDS!$F$2:$F$25,0),FALSE)/HLOOKUP(2018,DEMANDS!$H$2:$CL$25,MATCH($E77,DEMANDS!$F$2:$F$25,0),FALSE)</f>
        <v>0.12429468902642533</v>
      </c>
      <c r="K77" s="10">
        <f>HLOOKUP(REG_TRA_DEMANDS!K$3,'BY-Demands'!$J$5:$AK$14,MATCH($E77,'BY-Demands'!$I$5:$I$14,0),FALSE)*HLOOKUP(REG_TRA_DEMANDS!$F77,DEMANDS!$H$2:$CL$25,MATCH($E77,DEMANDS!$F$2:$F$25,0),FALSE)/HLOOKUP(2018,DEMANDS!$H$2:$CL$25,MATCH($E77,DEMANDS!$F$2:$F$25,0),FALSE)</f>
        <v>0.10608863346975926</v>
      </c>
      <c r="L77" s="10">
        <f>HLOOKUP(REG_TRA_DEMANDS!L$3,'BY-Demands'!$J$5:$AK$14,MATCH($E77,'BY-Demands'!$I$5:$I$14,0),FALSE)*HLOOKUP(REG_TRA_DEMANDS!$F77,DEMANDS!$H$2:$CL$25,MATCH($E77,DEMANDS!$F$2:$F$25,0),FALSE)/HLOOKUP(2018,DEMANDS!$H$2:$CL$25,MATCH($E77,DEMANDS!$F$2:$F$25,0),FALSE)</f>
        <v>5.1196154713974089E-2</v>
      </c>
      <c r="M77" s="10">
        <f>HLOOKUP(REG_TRA_DEMANDS!M$3,'BY-Demands'!$J$5:$AK$14,MATCH($E77,'BY-Demands'!$I$5:$I$14,0),FALSE)*HLOOKUP(REG_TRA_DEMANDS!$F77,DEMANDS!$H$2:$CL$25,MATCH($E77,DEMANDS!$F$2:$F$25,0),FALSE)/HLOOKUP(2018,DEMANDS!$H$2:$CL$25,MATCH($E77,DEMANDS!$F$2:$F$25,0),FALSE)</f>
        <v>0.16143579390198537</v>
      </c>
      <c r="N77" s="10">
        <f>HLOOKUP(REG_TRA_DEMANDS!N$3,'BY-Demands'!$J$5:$AK$14,MATCH($E77,'BY-Demands'!$I$5:$I$14,0),FALSE)*HLOOKUP(REG_TRA_DEMANDS!$F77,DEMANDS!$H$2:$CL$25,MATCH($E77,DEMANDS!$F$2:$F$25,0),FALSE)/HLOOKUP(2018,DEMANDS!$H$2:$CL$25,MATCH($E77,DEMANDS!$F$2:$F$25,0),FALSE)</f>
        <v>0.2443056002748121</v>
      </c>
      <c r="O77" s="10">
        <f>HLOOKUP(REG_TRA_DEMANDS!O$3,'BY-Demands'!$J$5:$AK$14,MATCH($E77,'BY-Demands'!$I$5:$I$14,0),FALSE)*HLOOKUP(REG_TRA_DEMANDS!$F77,DEMANDS!$H$2:$CL$25,MATCH($E77,DEMANDS!$F$2:$F$25,0),FALSE)/HLOOKUP(2018,DEMANDS!$H$2:$CL$25,MATCH($E77,DEMANDS!$F$2:$F$25,0),FALSE)</f>
        <v>9.7651344840264706E-2</v>
      </c>
      <c r="P77" s="10">
        <f>HLOOKUP(REG_TRA_DEMANDS!P$3,'BY-Demands'!$J$5:$AK$14,MATCH($E77,'BY-Demands'!$I$5:$I$14,0),FALSE)*HLOOKUP(REG_TRA_DEMANDS!$F77,DEMANDS!$H$2:$CL$25,MATCH($E77,DEMANDS!$F$2:$F$25,0),FALSE)/HLOOKUP(2018,DEMANDS!$H$2:$CL$25,MATCH($E77,DEMANDS!$F$2:$F$25,0),FALSE)</f>
        <v>0.1111903372387515</v>
      </c>
      <c r="Q77" s="10">
        <f>HLOOKUP(REG_TRA_DEMANDS!Q$3,'BY-Demands'!$J$5:$AK$14,MATCH($E77,'BY-Demands'!$I$5:$I$14,0),FALSE)*HLOOKUP(REG_TRA_DEMANDS!$F77,DEMANDS!$H$2:$CL$25,MATCH($E77,DEMANDS!$F$2:$F$25,0),FALSE)/HLOOKUP(2018,DEMANDS!$H$2:$CL$25,MATCH($E77,DEMANDS!$F$2:$F$25,0),FALSE)</f>
        <v>0.18753677674958194</v>
      </c>
      <c r="R77" s="10">
        <f>HLOOKUP(REG_TRA_DEMANDS!R$3,'BY-Demands'!$J$5:$AK$14,MATCH($E77,'BY-Demands'!$I$5:$I$14,0),FALSE)*HLOOKUP(REG_TRA_DEMANDS!$F77,DEMANDS!$H$2:$CL$25,MATCH($E77,DEMANDS!$F$2:$F$25,0),FALSE)/HLOOKUP(2018,DEMANDS!$H$2:$CL$25,MATCH($E77,DEMANDS!$F$2:$F$25,0),FALSE)</f>
        <v>0.17839679825649613</v>
      </c>
      <c r="S77" s="10">
        <f>HLOOKUP(REG_TRA_DEMANDS!S$3,'BY-Demands'!$J$5:$AK$14,MATCH($E77,'BY-Demands'!$I$5:$I$14,0),FALSE)*HLOOKUP(REG_TRA_DEMANDS!$F77,DEMANDS!$H$2:$CL$25,MATCH($E77,DEMANDS!$F$2:$F$25,0),FALSE)/HLOOKUP(2018,DEMANDS!$H$2:$CL$25,MATCH($E77,DEMANDS!$F$2:$F$25,0),FALSE)</f>
        <v>0.14882620592200888</v>
      </c>
      <c r="T77" s="10">
        <f>HLOOKUP(REG_TRA_DEMANDS!T$3,'BY-Demands'!$J$5:$AK$14,MATCH($E77,'BY-Demands'!$I$5:$I$14,0),FALSE)*HLOOKUP(REG_TRA_DEMANDS!$F77,DEMANDS!$H$2:$CL$25,MATCH($E77,DEMANDS!$F$2:$F$25,0),FALSE)/HLOOKUP(2018,DEMANDS!$H$2:$CL$25,MATCH($E77,DEMANDS!$F$2:$F$25,0),FALSE)</f>
        <v>0.6799783259674046</v>
      </c>
      <c r="U77" s="10">
        <f>HLOOKUP(REG_TRA_DEMANDS!U$3,'BY-Demands'!$J$5:$AK$14,MATCH($E77,'BY-Demands'!$I$5:$I$14,0),FALSE)*HLOOKUP(REG_TRA_DEMANDS!$F77,DEMANDS!$H$2:$CL$25,MATCH($E77,DEMANDS!$F$2:$F$25,0),FALSE)/HLOOKUP(2018,DEMANDS!$H$2:$CL$25,MATCH($E77,DEMANDS!$F$2:$F$25,0),FALSE)</f>
        <v>0.18501285504702344</v>
      </c>
      <c r="V77" s="10">
        <f>HLOOKUP(REG_TRA_DEMANDS!V$3,'BY-Demands'!$J$5:$AK$14,MATCH($E77,'BY-Demands'!$I$5:$I$14,0),FALSE)*HLOOKUP(REG_TRA_DEMANDS!$F77,DEMANDS!$H$2:$CL$25,MATCH($E77,DEMANDS!$F$2:$F$25,0),FALSE)/HLOOKUP(2018,DEMANDS!$H$2:$CL$25,MATCH($E77,DEMANDS!$F$2:$F$25,0),FALSE)</f>
        <v>0.24412397811755615</v>
      </c>
      <c r="W77" s="10">
        <f>HLOOKUP(REG_TRA_DEMANDS!W$3,'BY-Demands'!$J$5:$AK$14,MATCH($E77,'BY-Demands'!$I$5:$I$14,0),FALSE)*HLOOKUP(REG_TRA_DEMANDS!$F77,DEMANDS!$H$2:$CL$25,MATCH($E77,DEMANDS!$F$2:$F$25,0),FALSE)/HLOOKUP(2018,DEMANDS!$H$2:$CL$25,MATCH($E77,DEMANDS!$F$2:$F$25,0),FALSE)</f>
        <v>0.19985075901154031</v>
      </c>
      <c r="X77" s="10">
        <f>HLOOKUP(REG_TRA_DEMANDS!X$3,'BY-Demands'!$J$5:$AK$14,MATCH($E77,'BY-Demands'!$I$5:$I$14,0),FALSE)*HLOOKUP(REG_TRA_DEMANDS!$F77,DEMANDS!$H$2:$CL$25,MATCH($E77,DEMANDS!$F$2:$F$25,0),FALSE)/HLOOKUP(2018,DEMANDS!$H$2:$CL$25,MATCH($E77,DEMANDS!$F$2:$F$25,0),FALSE)</f>
        <v>0.14551817752674534</v>
      </c>
      <c r="Y77" s="10">
        <f>HLOOKUP(REG_TRA_DEMANDS!Y$3,'BY-Demands'!$J$5:$AK$14,MATCH($E77,'BY-Demands'!$I$5:$I$14,0),FALSE)*HLOOKUP(REG_TRA_DEMANDS!$F77,DEMANDS!$H$2:$CL$25,MATCH($E77,DEMANDS!$F$2:$F$25,0),FALSE)/HLOOKUP(2018,DEMANDS!$H$2:$CL$25,MATCH($E77,DEMANDS!$F$2:$F$25,0),FALSE)</f>
        <v>0.32323483211848264</v>
      </c>
      <c r="Z77" s="10">
        <f>HLOOKUP(REG_TRA_DEMANDS!Z$3,'BY-Demands'!$J$5:$AK$14,MATCH($E77,'BY-Demands'!$I$5:$I$14,0),FALSE)*HLOOKUP(REG_TRA_DEMANDS!$F77,DEMANDS!$H$2:$CL$25,MATCH($E77,DEMANDS!$F$2:$F$25,0),FALSE)/HLOOKUP(2018,DEMANDS!$H$2:$CL$25,MATCH($E77,DEMANDS!$F$2:$F$25,0),FALSE)</f>
        <v>4.0137244186983868E-2</v>
      </c>
      <c r="AA77" s="10">
        <f>HLOOKUP(REG_TRA_DEMANDS!AA$3,'BY-Demands'!$J$5:$AK$14,MATCH($E77,'BY-Demands'!$I$5:$I$14,0),FALSE)*HLOOKUP(REG_TRA_DEMANDS!$F77,DEMANDS!$H$2:$CL$25,MATCH($E77,DEMANDS!$F$2:$F$25,0),FALSE)/HLOOKUP(2018,DEMANDS!$H$2:$CL$25,MATCH($E77,DEMANDS!$F$2:$F$25,0),FALSE)</f>
        <v>0.16346870949665121</v>
      </c>
      <c r="AB77" s="10">
        <f>HLOOKUP(REG_TRA_DEMANDS!AB$3,'BY-Demands'!$J$5:$AK$14,MATCH($E77,'BY-Demands'!$I$5:$I$14,0),FALSE)*HLOOKUP(REG_TRA_DEMANDS!$F77,DEMANDS!$H$2:$CL$25,MATCH($E77,DEMANDS!$F$2:$F$25,0),FALSE)/HLOOKUP(2018,DEMANDS!$H$2:$CL$25,MATCH($E77,DEMANDS!$F$2:$F$25,0),FALSE)</f>
        <v>8.0845658744372786E-2</v>
      </c>
      <c r="AC77" s="10">
        <f>HLOOKUP(REG_TRA_DEMANDS!AC$3,'BY-Demands'!$J$5:$AK$14,MATCH($E77,'BY-Demands'!$I$5:$I$14,0),FALSE)*HLOOKUP(REG_TRA_DEMANDS!$F77,DEMANDS!$H$2:$CL$25,MATCH($E77,DEMANDS!$F$2:$F$25,0),FALSE)/HLOOKUP(2018,DEMANDS!$H$2:$CL$25,MATCH($E77,DEMANDS!$F$2:$F$25,0),FALSE)</f>
        <v>8.2086952246722744E-2</v>
      </c>
      <c r="AD77" s="10">
        <f>HLOOKUP(REG_TRA_DEMANDS!AD$3,'BY-Demands'!$J$5:$AK$14,MATCH($E77,'BY-Demands'!$I$5:$I$14,0),FALSE)*HLOOKUP(REG_TRA_DEMANDS!$F77,DEMANDS!$H$2:$CL$25,MATCH($E77,DEMANDS!$F$2:$F$25,0),FALSE)/HLOOKUP(2018,DEMANDS!$H$2:$CL$25,MATCH($E77,DEMANDS!$F$2:$F$25,0),FALSE)</f>
        <v>9.5415513456112752E-2</v>
      </c>
      <c r="AE77" s="10">
        <f>HLOOKUP(REG_TRA_DEMANDS!AE$3,'BY-Demands'!$J$5:$AK$14,MATCH($E77,'BY-Demands'!$I$5:$I$14,0),FALSE)*HLOOKUP(REG_TRA_DEMANDS!$F77,DEMANDS!$H$2:$CL$25,MATCH($E77,DEMANDS!$F$2:$F$25,0),FALSE)/HLOOKUP(2018,DEMANDS!$H$2:$CL$25,MATCH($E77,DEMANDS!$F$2:$F$25,0),FALSE)</f>
        <v>0.19939858246830361</v>
      </c>
      <c r="AF77" s="10">
        <f>HLOOKUP(REG_TRA_DEMANDS!AF$3,'BY-Demands'!$J$5:$AK$14,MATCH($E77,'BY-Demands'!$I$5:$I$14,0),FALSE)*HLOOKUP(REG_TRA_DEMANDS!$F77,DEMANDS!$H$2:$CL$25,MATCH($E77,DEMANDS!$F$2:$F$25,0),FALSE)/HLOOKUP(2018,DEMANDS!$H$2:$CL$25,MATCH($E77,DEMANDS!$F$2:$F$25,0),FALSE)</f>
        <v>7.6890053415996307E-2</v>
      </c>
    </row>
    <row r="78" spans="4:32" x14ac:dyDescent="0.25">
      <c r="D78" s="1" t="s">
        <v>8</v>
      </c>
      <c r="E78" s="1" t="str">
        <f>DEMANDS!$F$22</f>
        <v>TNAV</v>
      </c>
      <c r="F78" s="1">
        <v>2035</v>
      </c>
      <c r="G78" s="10">
        <f>HLOOKUP(REG_TRA_DEMANDS!G$3,'BY-Demands'!$J$5:$AK$14,MATCH($E78,'BY-Demands'!$I$5:$I$14,0),FALSE)*HLOOKUP(REG_TRA_DEMANDS!$F78,DEMANDS!$H$2:$CL$25,MATCH($E78,DEMANDS!$F$2:$F$25,0),FALSE)/HLOOKUP(2018,DEMANDS!$H$2:$CL$25,MATCH($E78,DEMANDS!$F$2:$F$25,0),FALSE)</f>
        <v>8.2425010647798155E-2</v>
      </c>
      <c r="H78" s="10">
        <f>HLOOKUP(REG_TRA_DEMANDS!H$3,'BY-Demands'!$J$5:$AK$14,MATCH($E78,'BY-Demands'!$I$5:$I$14,0),FALSE)*HLOOKUP(REG_TRA_DEMANDS!$F78,DEMANDS!$H$2:$CL$25,MATCH($E78,DEMANDS!$F$2:$F$25,0),FALSE)/HLOOKUP(2018,DEMANDS!$H$2:$CL$25,MATCH($E78,DEMANDS!$F$2:$F$25,0),FALSE)</f>
        <v>1.9506794056314021</v>
      </c>
      <c r="I78" s="10">
        <f>HLOOKUP(REG_TRA_DEMANDS!I$3,'BY-Demands'!$J$5:$AK$14,MATCH($E78,'BY-Demands'!$I$5:$I$14,0),FALSE)*HLOOKUP(REG_TRA_DEMANDS!$F78,DEMANDS!$H$2:$CL$25,MATCH($E78,DEMANDS!$F$2:$F$25,0),FALSE)/HLOOKUP(2018,DEMANDS!$H$2:$CL$25,MATCH($E78,DEMANDS!$F$2:$F$25,0),FALSE)</f>
        <v>0.32213683989983982</v>
      </c>
      <c r="J78" s="10">
        <f>HLOOKUP(REG_TRA_DEMANDS!J$3,'BY-Demands'!$J$5:$AK$14,MATCH($E78,'BY-Demands'!$I$5:$I$14,0),FALSE)*HLOOKUP(REG_TRA_DEMANDS!$F78,DEMANDS!$H$2:$CL$25,MATCH($E78,DEMANDS!$F$2:$F$25,0),FALSE)/HLOOKUP(2018,DEMANDS!$H$2:$CL$25,MATCH($E78,DEMANDS!$F$2:$F$25,0),FALSE)</f>
        <v>0.1436661044158348</v>
      </c>
      <c r="K78" s="10">
        <f>HLOOKUP(REG_TRA_DEMANDS!K$3,'BY-Demands'!$J$5:$AK$14,MATCH($E78,'BY-Demands'!$I$5:$I$14,0),FALSE)*HLOOKUP(REG_TRA_DEMANDS!$F78,DEMANDS!$H$2:$CL$25,MATCH($E78,DEMANDS!$F$2:$F$25,0),FALSE)/HLOOKUP(2018,DEMANDS!$H$2:$CL$25,MATCH($E78,DEMANDS!$F$2:$F$25,0),FALSE)</f>
        <v>0.12262262219554143</v>
      </c>
      <c r="L78" s="10">
        <f>HLOOKUP(REG_TRA_DEMANDS!L$3,'BY-Demands'!$J$5:$AK$14,MATCH($E78,'BY-Demands'!$I$5:$I$14,0),FALSE)*HLOOKUP(REG_TRA_DEMANDS!$F78,DEMANDS!$H$2:$CL$25,MATCH($E78,DEMANDS!$F$2:$F$25,0),FALSE)/HLOOKUP(2018,DEMANDS!$H$2:$CL$25,MATCH($E78,DEMANDS!$F$2:$F$25,0),FALSE)</f>
        <v>5.9175111715861928E-2</v>
      </c>
      <c r="M78" s="10">
        <f>HLOOKUP(REG_TRA_DEMANDS!M$3,'BY-Demands'!$J$5:$AK$14,MATCH($E78,'BY-Demands'!$I$5:$I$14,0),FALSE)*HLOOKUP(REG_TRA_DEMANDS!$F78,DEMANDS!$H$2:$CL$25,MATCH($E78,DEMANDS!$F$2:$F$25,0),FALSE)/HLOOKUP(2018,DEMANDS!$H$2:$CL$25,MATCH($E78,DEMANDS!$F$2:$F$25,0),FALSE)</f>
        <v>0.18659567681323028</v>
      </c>
      <c r="N78" s="10">
        <f>HLOOKUP(REG_TRA_DEMANDS!N$3,'BY-Demands'!$J$5:$AK$14,MATCH($E78,'BY-Demands'!$I$5:$I$14,0),FALSE)*HLOOKUP(REG_TRA_DEMANDS!$F78,DEMANDS!$H$2:$CL$25,MATCH($E78,DEMANDS!$F$2:$F$25,0),FALSE)/HLOOKUP(2018,DEMANDS!$H$2:$CL$25,MATCH($E78,DEMANDS!$F$2:$F$25,0),FALSE)</f>
        <v>0.28238080125042475</v>
      </c>
      <c r="O78" s="10">
        <f>HLOOKUP(REG_TRA_DEMANDS!O$3,'BY-Demands'!$J$5:$AK$14,MATCH($E78,'BY-Demands'!$I$5:$I$14,0),FALSE)*HLOOKUP(REG_TRA_DEMANDS!$F78,DEMANDS!$H$2:$CL$25,MATCH($E78,DEMANDS!$F$2:$F$25,0),FALSE)/HLOOKUP(2018,DEMANDS!$H$2:$CL$25,MATCH($E78,DEMANDS!$F$2:$F$25,0),FALSE)</f>
        <v>0.11287037615248005</v>
      </c>
      <c r="P78" s="10">
        <f>HLOOKUP(REG_TRA_DEMANDS!P$3,'BY-Demands'!$J$5:$AK$14,MATCH($E78,'BY-Demands'!$I$5:$I$14,0),FALSE)*HLOOKUP(REG_TRA_DEMANDS!$F78,DEMANDS!$H$2:$CL$25,MATCH($E78,DEMANDS!$F$2:$F$25,0),FALSE)/HLOOKUP(2018,DEMANDS!$H$2:$CL$25,MATCH($E78,DEMANDS!$F$2:$F$25,0),FALSE)</f>
        <v>0.12851943011320616</v>
      </c>
      <c r="Q78" s="10">
        <f>HLOOKUP(REG_TRA_DEMANDS!Q$3,'BY-Demands'!$J$5:$AK$14,MATCH($E78,'BY-Demands'!$I$5:$I$14,0),FALSE)*HLOOKUP(REG_TRA_DEMANDS!$F78,DEMANDS!$H$2:$CL$25,MATCH($E78,DEMANDS!$F$2:$F$25,0),FALSE)/HLOOKUP(2018,DEMANDS!$H$2:$CL$25,MATCH($E78,DEMANDS!$F$2:$F$25,0),FALSE)</f>
        <v>0.21676451633896013</v>
      </c>
      <c r="R78" s="10">
        <f>HLOOKUP(REG_TRA_DEMANDS!R$3,'BY-Demands'!$J$5:$AK$14,MATCH($E78,'BY-Demands'!$I$5:$I$14,0),FALSE)*HLOOKUP(REG_TRA_DEMANDS!$F78,DEMANDS!$H$2:$CL$25,MATCH($E78,DEMANDS!$F$2:$F$25,0),FALSE)/HLOOKUP(2018,DEMANDS!$H$2:$CL$25,MATCH($E78,DEMANDS!$F$2:$F$25,0),FALSE)</f>
        <v>0.2062000657189744</v>
      </c>
      <c r="S78" s="10">
        <f>HLOOKUP(REG_TRA_DEMANDS!S$3,'BY-Demands'!$J$5:$AK$14,MATCH($E78,'BY-Demands'!$I$5:$I$14,0),FALSE)*HLOOKUP(REG_TRA_DEMANDS!$F78,DEMANDS!$H$2:$CL$25,MATCH($E78,DEMANDS!$F$2:$F$25,0),FALSE)/HLOOKUP(2018,DEMANDS!$H$2:$CL$25,MATCH($E78,DEMANDS!$F$2:$F$25,0),FALSE)</f>
        <v>0.17202087560843529</v>
      </c>
      <c r="T78" s="10">
        <f>HLOOKUP(REG_TRA_DEMANDS!T$3,'BY-Demands'!$J$5:$AK$14,MATCH($E78,'BY-Demands'!$I$5:$I$14,0),FALSE)*HLOOKUP(REG_TRA_DEMANDS!$F78,DEMANDS!$H$2:$CL$25,MATCH($E78,DEMANDS!$F$2:$F$25,0),FALSE)/HLOOKUP(2018,DEMANDS!$H$2:$CL$25,MATCH($E78,DEMANDS!$F$2:$F$25,0),FALSE)</f>
        <v>0.78595343006303864</v>
      </c>
      <c r="U78" s="10">
        <f>HLOOKUP(REG_TRA_DEMANDS!U$3,'BY-Demands'!$J$5:$AK$14,MATCH($E78,'BY-Demands'!$I$5:$I$14,0),FALSE)*HLOOKUP(REG_TRA_DEMANDS!$F78,DEMANDS!$H$2:$CL$25,MATCH($E78,DEMANDS!$F$2:$F$25,0),FALSE)/HLOOKUP(2018,DEMANDS!$H$2:$CL$25,MATCH($E78,DEMANDS!$F$2:$F$25,0),FALSE)</f>
        <v>0.21384723965000949</v>
      </c>
      <c r="V78" s="10">
        <f>HLOOKUP(REG_TRA_DEMANDS!V$3,'BY-Demands'!$J$5:$AK$14,MATCH($E78,'BY-Demands'!$I$5:$I$14,0),FALSE)*HLOOKUP(REG_TRA_DEMANDS!$F78,DEMANDS!$H$2:$CL$25,MATCH($E78,DEMANDS!$F$2:$F$25,0),FALSE)/HLOOKUP(2018,DEMANDS!$H$2:$CL$25,MATCH($E78,DEMANDS!$F$2:$F$25,0),FALSE)</f>
        <v>0.28217087315121997</v>
      </c>
      <c r="W78" s="10">
        <f>HLOOKUP(REG_TRA_DEMANDS!W$3,'BY-Demands'!$J$5:$AK$14,MATCH($E78,'BY-Demands'!$I$5:$I$14,0),FALSE)*HLOOKUP(REG_TRA_DEMANDS!$F78,DEMANDS!$H$2:$CL$25,MATCH($E78,DEMANDS!$F$2:$F$25,0),FALSE)/HLOOKUP(2018,DEMANDS!$H$2:$CL$25,MATCH($E78,DEMANDS!$F$2:$F$25,0),FALSE)</f>
        <v>0.2309976414650477</v>
      </c>
      <c r="X78" s="10">
        <f>HLOOKUP(REG_TRA_DEMANDS!X$3,'BY-Demands'!$J$5:$AK$14,MATCH($E78,'BY-Demands'!$I$5:$I$14,0),FALSE)*HLOOKUP(REG_TRA_DEMANDS!$F78,DEMANDS!$H$2:$CL$25,MATCH($E78,DEMANDS!$F$2:$F$25,0),FALSE)/HLOOKUP(2018,DEMANDS!$H$2:$CL$25,MATCH($E78,DEMANDS!$F$2:$F$25,0),FALSE)</f>
        <v>0.16819728864291794</v>
      </c>
      <c r="Y78" s="10">
        <f>HLOOKUP(REG_TRA_DEMANDS!Y$3,'BY-Demands'!$J$5:$AK$14,MATCH($E78,'BY-Demands'!$I$5:$I$14,0),FALSE)*HLOOKUP(REG_TRA_DEMANDS!$F78,DEMANDS!$H$2:$CL$25,MATCH($E78,DEMANDS!$F$2:$F$25,0),FALSE)/HLOOKUP(2018,DEMANDS!$H$2:$CL$25,MATCH($E78,DEMANDS!$F$2:$F$25,0),FALSE)</f>
        <v>0.37361120982487001</v>
      </c>
      <c r="Z78" s="10">
        <f>HLOOKUP(REG_TRA_DEMANDS!Z$3,'BY-Demands'!$J$5:$AK$14,MATCH($E78,'BY-Demands'!$I$5:$I$14,0),FALSE)*HLOOKUP(REG_TRA_DEMANDS!$F78,DEMANDS!$H$2:$CL$25,MATCH($E78,DEMANDS!$F$2:$F$25,0),FALSE)/HLOOKUP(2018,DEMANDS!$H$2:$CL$25,MATCH($E78,DEMANDS!$F$2:$F$25,0),FALSE)</f>
        <v>4.6392662144278278E-2</v>
      </c>
      <c r="AA78" s="10">
        <f>HLOOKUP(REG_TRA_DEMANDS!AA$3,'BY-Demands'!$J$5:$AK$14,MATCH($E78,'BY-Demands'!$I$5:$I$14,0),FALSE)*HLOOKUP(REG_TRA_DEMANDS!$F78,DEMANDS!$H$2:$CL$25,MATCH($E78,DEMANDS!$F$2:$F$25,0),FALSE)/HLOOKUP(2018,DEMANDS!$H$2:$CL$25,MATCH($E78,DEMANDS!$F$2:$F$25,0),FALSE)</f>
        <v>0.18894542374433004</v>
      </c>
      <c r="AB78" s="10">
        <f>HLOOKUP(REG_TRA_DEMANDS!AB$3,'BY-Demands'!$J$5:$AK$14,MATCH($E78,'BY-Demands'!$I$5:$I$14,0),FALSE)*HLOOKUP(REG_TRA_DEMANDS!$F78,DEMANDS!$H$2:$CL$25,MATCH($E78,DEMANDS!$F$2:$F$25,0),FALSE)/HLOOKUP(2018,DEMANDS!$H$2:$CL$25,MATCH($E78,DEMANDS!$F$2:$F$25,0),FALSE)</f>
        <v>9.3445511966055772E-2</v>
      </c>
      <c r="AC78" s="10">
        <f>HLOOKUP(REG_TRA_DEMANDS!AC$3,'BY-Demands'!$J$5:$AK$14,MATCH($E78,'BY-Demands'!$I$5:$I$14,0),FALSE)*HLOOKUP(REG_TRA_DEMANDS!$F78,DEMANDS!$H$2:$CL$25,MATCH($E78,DEMANDS!$F$2:$F$25,0),FALSE)/HLOOKUP(2018,DEMANDS!$H$2:$CL$25,MATCH($E78,DEMANDS!$F$2:$F$25,0),FALSE)</f>
        <v>9.4880261940621394E-2</v>
      </c>
      <c r="AD78" s="10">
        <f>HLOOKUP(REG_TRA_DEMANDS!AD$3,'BY-Demands'!$J$5:$AK$14,MATCH($E78,'BY-Demands'!$I$5:$I$14,0),FALSE)*HLOOKUP(REG_TRA_DEMANDS!$F78,DEMANDS!$H$2:$CL$25,MATCH($E78,DEMANDS!$F$2:$F$25,0),FALSE)/HLOOKUP(2018,DEMANDS!$H$2:$CL$25,MATCH($E78,DEMANDS!$F$2:$F$25,0),FALSE)</f>
        <v>0.11028608886226862</v>
      </c>
      <c r="AE78" s="10">
        <f>HLOOKUP(REG_TRA_DEMANDS!AE$3,'BY-Demands'!$J$5:$AK$14,MATCH($E78,'BY-Demands'!$I$5:$I$14,0),FALSE)*HLOOKUP(REG_TRA_DEMANDS!$F78,DEMANDS!$H$2:$CL$25,MATCH($E78,DEMANDS!$F$2:$F$25,0),FALSE)/HLOOKUP(2018,DEMANDS!$H$2:$CL$25,MATCH($E78,DEMANDS!$F$2:$F$25,0),FALSE)</f>
        <v>0.23047499288702816</v>
      </c>
      <c r="AF78" s="10">
        <f>HLOOKUP(REG_TRA_DEMANDS!AF$3,'BY-Demands'!$J$5:$AK$14,MATCH($E78,'BY-Demands'!$I$5:$I$14,0),FALSE)*HLOOKUP(REG_TRA_DEMANDS!$F78,DEMANDS!$H$2:$CL$25,MATCH($E78,DEMANDS!$F$2:$F$25,0),FALSE)/HLOOKUP(2018,DEMANDS!$H$2:$CL$25,MATCH($E78,DEMANDS!$F$2:$F$25,0),FALSE)</f>
        <v>8.8873422743373481E-2</v>
      </c>
    </row>
    <row r="79" spans="4:32" x14ac:dyDescent="0.25">
      <c r="D79" s="1" t="s">
        <v>8</v>
      </c>
      <c r="E79" s="1" t="str">
        <f>DEMANDS!$F$22</f>
        <v>TNAV</v>
      </c>
      <c r="F79" s="1">
        <v>2040</v>
      </c>
      <c r="G79" s="10">
        <f>HLOOKUP(REG_TRA_DEMANDS!G$3,'BY-Demands'!$J$5:$AK$14,MATCH($E79,'BY-Demands'!$I$5:$I$14,0),FALSE)*HLOOKUP(REG_TRA_DEMANDS!$F79,DEMANDS!$H$2:$CL$25,MATCH($E79,DEMANDS!$F$2:$F$25,0),FALSE)/HLOOKUP(2018,DEMANDS!$H$2:$CL$25,MATCH($E79,DEMANDS!$F$2:$F$25,0),FALSE)</f>
        <v>9.3941042041646661E-2</v>
      </c>
      <c r="H79" s="10">
        <f>HLOOKUP(REG_TRA_DEMANDS!H$3,'BY-Demands'!$J$5:$AK$14,MATCH($E79,'BY-Demands'!$I$5:$I$14,0),FALSE)*HLOOKUP(REG_TRA_DEMANDS!$F79,DEMANDS!$H$2:$CL$25,MATCH($E79,DEMANDS!$F$2:$F$25,0),FALSE)/HLOOKUP(2018,DEMANDS!$H$2:$CL$25,MATCH($E79,DEMANDS!$F$2:$F$25,0),FALSE)</f>
        <v>2.2232190765156914</v>
      </c>
      <c r="I79" s="10">
        <f>HLOOKUP(REG_TRA_DEMANDS!I$3,'BY-Demands'!$J$5:$AK$14,MATCH($E79,'BY-Demands'!$I$5:$I$14,0),FALSE)*HLOOKUP(REG_TRA_DEMANDS!$F79,DEMANDS!$H$2:$CL$25,MATCH($E79,DEMANDS!$F$2:$F$25,0),FALSE)/HLOOKUP(2018,DEMANDS!$H$2:$CL$25,MATCH($E79,DEMANDS!$F$2:$F$25,0),FALSE)</f>
        <v>0.36714427068141908</v>
      </c>
      <c r="J79" s="10">
        <f>HLOOKUP(REG_TRA_DEMANDS!J$3,'BY-Demands'!$J$5:$AK$14,MATCH($E79,'BY-Demands'!$I$5:$I$14,0),FALSE)*HLOOKUP(REG_TRA_DEMANDS!$F79,DEMANDS!$H$2:$CL$25,MATCH($E79,DEMANDS!$F$2:$F$25,0),FALSE)/HLOOKUP(2018,DEMANDS!$H$2:$CL$25,MATCH($E79,DEMANDS!$F$2:$F$25,0),FALSE)</f>
        <v>0.16373845085148392</v>
      </c>
      <c r="K79" s="10">
        <f>HLOOKUP(REG_TRA_DEMANDS!K$3,'BY-Demands'!$J$5:$AK$14,MATCH($E79,'BY-Demands'!$I$5:$I$14,0),FALSE)*HLOOKUP(REG_TRA_DEMANDS!$F79,DEMANDS!$H$2:$CL$25,MATCH($E79,DEMANDS!$F$2:$F$25,0),FALSE)/HLOOKUP(2018,DEMANDS!$H$2:$CL$25,MATCH($E79,DEMANDS!$F$2:$F$25,0),FALSE)</f>
        <v>0.13975487314342289</v>
      </c>
      <c r="L79" s="10">
        <f>HLOOKUP(REG_TRA_DEMANDS!L$3,'BY-Demands'!$J$5:$AK$14,MATCH($E79,'BY-Demands'!$I$5:$I$14,0),FALSE)*HLOOKUP(REG_TRA_DEMANDS!$F79,DEMANDS!$H$2:$CL$25,MATCH($E79,DEMANDS!$F$2:$F$25,0),FALSE)/HLOOKUP(2018,DEMANDS!$H$2:$CL$25,MATCH($E79,DEMANDS!$F$2:$F$25,0),FALSE)</f>
        <v>6.7442777548096342E-2</v>
      </c>
      <c r="M79" s="10">
        <f>HLOOKUP(REG_TRA_DEMANDS!M$3,'BY-Demands'!$J$5:$AK$14,MATCH($E79,'BY-Demands'!$I$5:$I$14,0),FALSE)*HLOOKUP(REG_TRA_DEMANDS!$F79,DEMANDS!$H$2:$CL$25,MATCH($E79,DEMANDS!$F$2:$F$25,0),FALSE)/HLOOKUP(2018,DEMANDS!$H$2:$CL$25,MATCH($E79,DEMANDS!$F$2:$F$25,0),FALSE)</f>
        <v>0.21266593941009621</v>
      </c>
      <c r="N79" s="10">
        <f>HLOOKUP(REG_TRA_DEMANDS!N$3,'BY-Demands'!$J$5:$AK$14,MATCH($E79,'BY-Demands'!$I$5:$I$14,0),FALSE)*HLOOKUP(REG_TRA_DEMANDS!$F79,DEMANDS!$H$2:$CL$25,MATCH($E79,DEMANDS!$F$2:$F$25,0),FALSE)/HLOOKUP(2018,DEMANDS!$H$2:$CL$25,MATCH($E79,DEMANDS!$F$2:$F$25,0),FALSE)</f>
        <v>0.32183370694813068</v>
      </c>
      <c r="O79" s="10">
        <f>HLOOKUP(REG_TRA_DEMANDS!O$3,'BY-Demands'!$J$5:$AK$14,MATCH($E79,'BY-Demands'!$I$5:$I$14,0),FALSE)*HLOOKUP(REG_TRA_DEMANDS!$F79,DEMANDS!$H$2:$CL$25,MATCH($E79,DEMANDS!$F$2:$F$25,0),FALSE)/HLOOKUP(2018,DEMANDS!$H$2:$CL$25,MATCH($E79,DEMANDS!$F$2:$F$25,0),FALSE)</f>
        <v>0.12864008955611639</v>
      </c>
      <c r="P79" s="10">
        <f>HLOOKUP(REG_TRA_DEMANDS!P$3,'BY-Demands'!$J$5:$AK$14,MATCH($E79,'BY-Demands'!$I$5:$I$14,0),FALSE)*HLOOKUP(REG_TRA_DEMANDS!$F79,DEMANDS!$H$2:$CL$25,MATCH($E79,DEMANDS!$F$2:$F$25,0),FALSE)/HLOOKUP(2018,DEMANDS!$H$2:$CL$25,MATCH($E79,DEMANDS!$F$2:$F$25,0),FALSE)</f>
        <v>0.14647555508390686</v>
      </c>
      <c r="Q79" s="10">
        <f>HLOOKUP(REG_TRA_DEMANDS!Q$3,'BY-Demands'!$J$5:$AK$14,MATCH($E79,'BY-Demands'!$I$5:$I$14,0),FALSE)*HLOOKUP(REG_TRA_DEMANDS!$F79,DEMANDS!$H$2:$CL$25,MATCH($E79,DEMANDS!$F$2:$F$25,0),FALSE)/HLOOKUP(2018,DEMANDS!$H$2:$CL$25,MATCH($E79,DEMANDS!$F$2:$F$25,0),FALSE)</f>
        <v>0.24704982604790748</v>
      </c>
      <c r="R79" s="10">
        <f>HLOOKUP(REG_TRA_DEMANDS!R$3,'BY-Demands'!$J$5:$AK$14,MATCH($E79,'BY-Demands'!$I$5:$I$14,0),FALSE)*HLOOKUP(REG_TRA_DEMANDS!$F79,DEMANDS!$H$2:$CL$25,MATCH($E79,DEMANDS!$F$2:$F$25,0),FALSE)/HLOOKUP(2018,DEMANDS!$H$2:$CL$25,MATCH($E79,DEMANDS!$F$2:$F$25,0),FALSE)</f>
        <v>0.23500936051397323</v>
      </c>
      <c r="S79" s="10">
        <f>HLOOKUP(REG_TRA_DEMANDS!S$3,'BY-Demands'!$J$5:$AK$14,MATCH($E79,'BY-Demands'!$I$5:$I$14,0),FALSE)*HLOOKUP(REG_TRA_DEMANDS!$F79,DEMANDS!$H$2:$CL$25,MATCH($E79,DEMANDS!$F$2:$F$25,0),FALSE)/HLOOKUP(2018,DEMANDS!$H$2:$CL$25,MATCH($E79,DEMANDS!$F$2:$F$25,0),FALSE)</f>
        <v>0.19605481613613324</v>
      </c>
      <c r="T79" s="10">
        <f>HLOOKUP(REG_TRA_DEMANDS!T$3,'BY-Demands'!$J$5:$AK$14,MATCH($E79,'BY-Demands'!$I$5:$I$14,0),FALSE)*HLOOKUP(REG_TRA_DEMANDS!$F79,DEMANDS!$H$2:$CL$25,MATCH($E79,DEMANDS!$F$2:$F$25,0),FALSE)/HLOOKUP(2018,DEMANDS!$H$2:$CL$25,MATCH($E79,DEMANDS!$F$2:$F$25,0),FALSE)</f>
        <v>0.89576311408460396</v>
      </c>
      <c r="U79" s="10">
        <f>HLOOKUP(REG_TRA_DEMANDS!U$3,'BY-Demands'!$J$5:$AK$14,MATCH($E79,'BY-Demands'!$I$5:$I$14,0),FALSE)*HLOOKUP(REG_TRA_DEMANDS!$F79,DEMANDS!$H$2:$CL$25,MATCH($E79,DEMANDS!$F$2:$F$25,0),FALSE)/HLOOKUP(2018,DEMANDS!$H$2:$CL$25,MATCH($E79,DEMANDS!$F$2:$F$25,0),FALSE)</f>
        <v>0.24372496130200105</v>
      </c>
      <c r="V79" s="10">
        <f>HLOOKUP(REG_TRA_DEMANDS!V$3,'BY-Demands'!$J$5:$AK$14,MATCH($E79,'BY-Demands'!$I$5:$I$14,0),FALSE)*HLOOKUP(REG_TRA_DEMANDS!$F79,DEMANDS!$H$2:$CL$25,MATCH($E79,DEMANDS!$F$2:$F$25,0),FALSE)/HLOOKUP(2018,DEMANDS!$H$2:$CL$25,MATCH($E79,DEMANDS!$F$2:$F$25,0),FALSE)</f>
        <v>0.32159444869098125</v>
      </c>
      <c r="W79" s="10">
        <f>HLOOKUP(REG_TRA_DEMANDS!W$3,'BY-Demands'!$J$5:$AK$14,MATCH($E79,'BY-Demands'!$I$5:$I$14,0),FALSE)*HLOOKUP(REG_TRA_DEMANDS!$F79,DEMANDS!$H$2:$CL$25,MATCH($E79,DEMANDS!$F$2:$F$25,0),FALSE)/HLOOKUP(2018,DEMANDS!$H$2:$CL$25,MATCH($E79,DEMANDS!$F$2:$F$25,0),FALSE)</f>
        <v>0.26327153588264596</v>
      </c>
      <c r="X79" s="10">
        <f>HLOOKUP(REG_TRA_DEMANDS!X$3,'BY-Demands'!$J$5:$AK$14,MATCH($E79,'BY-Demands'!$I$5:$I$14,0),FALSE)*HLOOKUP(REG_TRA_DEMANDS!$F79,DEMANDS!$H$2:$CL$25,MATCH($E79,DEMANDS!$F$2:$F$25,0),FALSE)/HLOOKUP(2018,DEMANDS!$H$2:$CL$25,MATCH($E79,DEMANDS!$F$2:$F$25,0),FALSE)</f>
        <v>0.1916970157421195</v>
      </c>
      <c r="Y79" s="10">
        <f>HLOOKUP(REG_TRA_DEMANDS!Y$3,'BY-Demands'!$J$5:$AK$14,MATCH($E79,'BY-Demands'!$I$5:$I$14,0),FALSE)*HLOOKUP(REG_TRA_DEMANDS!$F79,DEMANDS!$H$2:$CL$25,MATCH($E79,DEMANDS!$F$2:$F$25,0),FALSE)/HLOOKUP(2018,DEMANDS!$H$2:$CL$25,MATCH($E79,DEMANDS!$F$2:$F$25,0),FALSE)</f>
        <v>0.42581039533449128</v>
      </c>
      <c r="Z79" s="10">
        <f>HLOOKUP(REG_TRA_DEMANDS!Z$3,'BY-Demands'!$J$5:$AK$14,MATCH($E79,'BY-Demands'!$I$5:$I$14,0),FALSE)*HLOOKUP(REG_TRA_DEMANDS!$F79,DEMANDS!$H$2:$CL$25,MATCH($E79,DEMANDS!$F$2:$F$25,0),FALSE)/HLOOKUP(2018,DEMANDS!$H$2:$CL$25,MATCH($E79,DEMANDS!$F$2:$F$25,0),FALSE)</f>
        <v>5.2874424773107102E-2</v>
      </c>
      <c r="AA79" s="10">
        <f>HLOOKUP(REG_TRA_DEMANDS!AA$3,'BY-Demands'!$J$5:$AK$14,MATCH($E79,'BY-Demands'!$I$5:$I$14,0),FALSE)*HLOOKUP(REG_TRA_DEMANDS!$F79,DEMANDS!$H$2:$CL$25,MATCH($E79,DEMANDS!$F$2:$F$25,0),FALSE)/HLOOKUP(2018,DEMANDS!$H$2:$CL$25,MATCH($E79,DEMANDS!$F$2:$F$25,0),FALSE)</f>
        <v>0.21534398183322534</v>
      </c>
      <c r="AB79" s="10">
        <f>HLOOKUP(REG_TRA_DEMANDS!AB$3,'BY-Demands'!$J$5:$AK$14,MATCH($E79,'BY-Demands'!$I$5:$I$14,0),FALSE)*HLOOKUP(REG_TRA_DEMANDS!$F79,DEMANDS!$H$2:$CL$25,MATCH($E79,DEMANDS!$F$2:$F$25,0),FALSE)/HLOOKUP(2018,DEMANDS!$H$2:$CL$25,MATCH($E79,DEMANDS!$F$2:$F$25,0),FALSE)</f>
        <v>0.10650127551352571</v>
      </c>
      <c r="AC79" s="10">
        <f>HLOOKUP(REG_TRA_DEMANDS!AC$3,'BY-Demands'!$J$5:$AK$14,MATCH($E79,'BY-Demands'!$I$5:$I$14,0),FALSE)*HLOOKUP(REG_TRA_DEMANDS!$F79,DEMANDS!$H$2:$CL$25,MATCH($E79,DEMANDS!$F$2:$F$25,0),FALSE)/HLOOKUP(2018,DEMANDS!$H$2:$CL$25,MATCH($E79,DEMANDS!$F$2:$F$25,0),FALSE)</f>
        <v>0.10813648194687206</v>
      </c>
      <c r="AD79" s="10">
        <f>HLOOKUP(REG_TRA_DEMANDS!AD$3,'BY-Demands'!$J$5:$AK$14,MATCH($E79,'BY-Demands'!$I$5:$I$14,0),FALSE)*HLOOKUP(REG_TRA_DEMANDS!$F79,DEMANDS!$H$2:$CL$25,MATCH($E79,DEMANDS!$F$2:$F$25,0),FALSE)/HLOOKUP(2018,DEMANDS!$H$2:$CL$25,MATCH($E79,DEMANDS!$F$2:$F$25,0),FALSE)</f>
        <v>0.12569473790775804</v>
      </c>
      <c r="AE79" s="10">
        <f>HLOOKUP(REG_TRA_DEMANDS!AE$3,'BY-Demands'!$J$5:$AK$14,MATCH($E79,'BY-Demands'!$I$5:$I$14,0),FALSE)*HLOOKUP(REG_TRA_DEMANDS!$F79,DEMANDS!$H$2:$CL$25,MATCH($E79,DEMANDS!$F$2:$F$25,0),FALSE)/HLOOKUP(2018,DEMANDS!$H$2:$CL$25,MATCH($E79,DEMANDS!$F$2:$F$25,0),FALSE)</f>
        <v>0.26267586532519177</v>
      </c>
      <c r="AF79" s="10">
        <f>HLOOKUP(REG_TRA_DEMANDS!AF$3,'BY-Demands'!$J$5:$AK$14,MATCH($E79,'BY-Demands'!$I$5:$I$14,0),FALSE)*HLOOKUP(REG_TRA_DEMANDS!$F79,DEMANDS!$H$2:$CL$25,MATCH($E79,DEMANDS!$F$2:$F$25,0),FALSE)/HLOOKUP(2018,DEMANDS!$H$2:$CL$25,MATCH($E79,DEMANDS!$F$2:$F$25,0),FALSE)</f>
        <v>0.10129039567850284</v>
      </c>
    </row>
    <row r="80" spans="4:32" x14ac:dyDescent="0.25">
      <c r="D80" s="1" t="s">
        <v>8</v>
      </c>
      <c r="E80" s="1" t="str">
        <f>DEMANDS!$F$22</f>
        <v>TNAV</v>
      </c>
      <c r="F80" s="1">
        <v>2045</v>
      </c>
      <c r="G80" s="10">
        <f>HLOOKUP(REG_TRA_DEMANDS!G$3,'BY-Demands'!$J$5:$AK$14,MATCH($E80,'BY-Demands'!$I$5:$I$14,0),FALSE)*HLOOKUP(REG_TRA_DEMANDS!$F80,DEMANDS!$H$2:$CL$25,MATCH($E80,DEMANDS!$F$2:$F$25,0),FALSE)/HLOOKUP(2018,DEMANDS!$H$2:$CL$25,MATCH($E80,DEMANDS!$F$2:$F$25,0),FALSE)</f>
        <v>0.10621861626141103</v>
      </c>
      <c r="H80" s="10">
        <f>HLOOKUP(REG_TRA_DEMANDS!H$3,'BY-Demands'!$J$5:$AK$14,MATCH($E80,'BY-Demands'!$I$5:$I$14,0),FALSE)*HLOOKUP(REG_TRA_DEMANDS!$F80,DEMANDS!$H$2:$CL$25,MATCH($E80,DEMANDS!$F$2:$F$25,0),FALSE)/HLOOKUP(2018,DEMANDS!$H$2:$CL$25,MATCH($E80,DEMANDS!$F$2:$F$25,0),FALSE)</f>
        <v>2.5137815040286462</v>
      </c>
      <c r="I80" s="10">
        <f>HLOOKUP(REG_TRA_DEMANDS!I$3,'BY-Demands'!$J$5:$AK$14,MATCH($E80,'BY-Demands'!$I$5:$I$14,0),FALSE)*HLOOKUP(REG_TRA_DEMANDS!$F80,DEMANDS!$H$2:$CL$25,MATCH($E80,DEMANDS!$F$2:$F$25,0),FALSE)/HLOOKUP(2018,DEMANDS!$H$2:$CL$25,MATCH($E80,DEMANDS!$F$2:$F$25,0),FALSE)</f>
        <v>0.41512799467134481</v>
      </c>
      <c r="J80" s="10">
        <f>HLOOKUP(REG_TRA_DEMANDS!J$3,'BY-Demands'!$J$5:$AK$14,MATCH($E80,'BY-Demands'!$I$5:$I$14,0),FALSE)*HLOOKUP(REG_TRA_DEMANDS!$F80,DEMANDS!$H$2:$CL$25,MATCH($E80,DEMANDS!$F$2:$F$25,0),FALSE)/HLOOKUP(2018,DEMANDS!$H$2:$CL$25,MATCH($E80,DEMANDS!$F$2:$F$25,0),FALSE)</f>
        <v>0.18513816006555789</v>
      </c>
      <c r="K80" s="10">
        <f>HLOOKUP(REG_TRA_DEMANDS!K$3,'BY-Demands'!$J$5:$AK$14,MATCH($E80,'BY-Demands'!$I$5:$I$14,0),FALSE)*HLOOKUP(REG_TRA_DEMANDS!$F80,DEMANDS!$H$2:$CL$25,MATCH($E80,DEMANDS!$F$2:$F$25,0),FALSE)/HLOOKUP(2018,DEMANDS!$H$2:$CL$25,MATCH($E80,DEMANDS!$F$2:$F$25,0),FALSE)</f>
        <v>0.15802006150306919</v>
      </c>
      <c r="L80" s="10">
        <f>HLOOKUP(REG_TRA_DEMANDS!L$3,'BY-Demands'!$J$5:$AK$14,MATCH($E80,'BY-Demands'!$I$5:$I$14,0),FALSE)*HLOOKUP(REG_TRA_DEMANDS!$F80,DEMANDS!$H$2:$CL$25,MATCH($E80,DEMANDS!$F$2:$F$25,0),FALSE)/HLOOKUP(2018,DEMANDS!$H$2:$CL$25,MATCH($E80,DEMANDS!$F$2:$F$25,0),FALSE)</f>
        <v>7.6257175269666425E-2</v>
      </c>
      <c r="M80" s="10">
        <f>HLOOKUP(REG_TRA_DEMANDS!M$3,'BY-Demands'!$J$5:$AK$14,MATCH($E80,'BY-Demands'!$I$5:$I$14,0),FALSE)*HLOOKUP(REG_TRA_DEMANDS!$F80,DEMANDS!$H$2:$CL$25,MATCH($E80,DEMANDS!$F$2:$F$25,0),FALSE)/HLOOKUP(2018,DEMANDS!$H$2:$CL$25,MATCH($E80,DEMANDS!$F$2:$F$25,0),FALSE)</f>
        <v>0.24046020055918832</v>
      </c>
      <c r="N80" s="10">
        <f>HLOOKUP(REG_TRA_DEMANDS!N$3,'BY-Demands'!$J$5:$AK$14,MATCH($E80,'BY-Demands'!$I$5:$I$14,0),FALSE)*HLOOKUP(REG_TRA_DEMANDS!$F80,DEMANDS!$H$2:$CL$25,MATCH($E80,DEMANDS!$F$2:$F$25,0),FALSE)/HLOOKUP(2018,DEMANDS!$H$2:$CL$25,MATCH($E80,DEMANDS!$F$2:$F$25,0),FALSE)</f>
        <v>0.36389559105758984</v>
      </c>
      <c r="O80" s="10">
        <f>HLOOKUP(REG_TRA_DEMANDS!O$3,'BY-Demands'!$J$5:$AK$14,MATCH($E80,'BY-Demands'!$I$5:$I$14,0),FALSE)*HLOOKUP(REG_TRA_DEMANDS!$F80,DEMANDS!$H$2:$CL$25,MATCH($E80,DEMANDS!$F$2:$F$25,0),FALSE)/HLOOKUP(2018,DEMANDS!$H$2:$CL$25,MATCH($E80,DEMANDS!$F$2:$F$25,0),FALSE)</f>
        <v>0.14545263722257901</v>
      </c>
      <c r="P80" s="10">
        <f>HLOOKUP(REG_TRA_DEMANDS!P$3,'BY-Demands'!$J$5:$AK$14,MATCH($E80,'BY-Demands'!$I$5:$I$14,0),FALSE)*HLOOKUP(REG_TRA_DEMANDS!$F80,DEMANDS!$H$2:$CL$25,MATCH($E80,DEMANDS!$F$2:$F$25,0),FALSE)/HLOOKUP(2018,DEMANDS!$H$2:$CL$25,MATCH($E80,DEMANDS!$F$2:$F$25,0),FALSE)</f>
        <v>0.16561909937338348</v>
      </c>
      <c r="Q80" s="10">
        <f>HLOOKUP(REG_TRA_DEMANDS!Q$3,'BY-Demands'!$J$5:$AK$14,MATCH($E80,'BY-Demands'!$I$5:$I$14,0),FALSE)*HLOOKUP(REG_TRA_DEMANDS!$F80,DEMANDS!$H$2:$CL$25,MATCH($E80,DEMANDS!$F$2:$F$25,0),FALSE)/HLOOKUP(2018,DEMANDS!$H$2:$CL$25,MATCH($E80,DEMANDS!$F$2:$F$25,0),FALSE)</f>
        <v>0.2793378708615723</v>
      </c>
      <c r="R80" s="10">
        <f>HLOOKUP(REG_TRA_DEMANDS!R$3,'BY-Demands'!$J$5:$AK$14,MATCH($E80,'BY-Demands'!$I$5:$I$14,0),FALSE)*HLOOKUP(REG_TRA_DEMANDS!$F80,DEMANDS!$H$2:$CL$25,MATCH($E80,DEMANDS!$F$2:$F$25,0),FALSE)/HLOOKUP(2018,DEMANDS!$H$2:$CL$25,MATCH($E80,DEMANDS!$F$2:$F$25,0),FALSE)</f>
        <v>0.26572378312779216</v>
      </c>
      <c r="S80" s="10">
        <f>HLOOKUP(REG_TRA_DEMANDS!S$3,'BY-Demands'!$J$5:$AK$14,MATCH($E80,'BY-Demands'!$I$5:$I$14,0),FALSE)*HLOOKUP(REG_TRA_DEMANDS!$F80,DEMANDS!$H$2:$CL$25,MATCH($E80,DEMANDS!$F$2:$F$25,0),FALSE)/HLOOKUP(2018,DEMANDS!$H$2:$CL$25,MATCH($E80,DEMANDS!$F$2:$F$25,0),FALSE)</f>
        <v>0.22167809541790345</v>
      </c>
      <c r="T80" s="10">
        <f>HLOOKUP(REG_TRA_DEMANDS!T$3,'BY-Demands'!$J$5:$AK$14,MATCH($E80,'BY-Demands'!$I$5:$I$14,0),FALSE)*HLOOKUP(REG_TRA_DEMANDS!$F80,DEMANDS!$H$2:$CL$25,MATCH($E80,DEMANDS!$F$2:$F$25,0),FALSE)/HLOOKUP(2018,DEMANDS!$H$2:$CL$25,MATCH($E80,DEMANDS!$F$2:$F$25,0),FALSE)</f>
        <v>1.0128343949378156</v>
      </c>
      <c r="U80" s="10">
        <f>HLOOKUP(REG_TRA_DEMANDS!U$3,'BY-Demands'!$J$5:$AK$14,MATCH($E80,'BY-Demands'!$I$5:$I$14,0),FALSE)*HLOOKUP(REG_TRA_DEMANDS!$F80,DEMANDS!$H$2:$CL$25,MATCH($E80,DEMANDS!$F$2:$F$25,0),FALSE)/HLOOKUP(2018,DEMANDS!$H$2:$CL$25,MATCH($E80,DEMANDS!$F$2:$F$25,0),FALSE)</f>
        <v>0.27557846469690617</v>
      </c>
      <c r="V80" s="10">
        <f>HLOOKUP(REG_TRA_DEMANDS!V$3,'BY-Demands'!$J$5:$AK$14,MATCH($E80,'BY-Demands'!$I$5:$I$14,0),FALSE)*HLOOKUP(REG_TRA_DEMANDS!$F80,DEMANDS!$H$2:$CL$25,MATCH($E80,DEMANDS!$F$2:$F$25,0),FALSE)/HLOOKUP(2018,DEMANDS!$H$2:$CL$25,MATCH($E80,DEMANDS!$F$2:$F$25,0),FALSE)</f>
        <v>0.36362506307055448</v>
      </c>
      <c r="W80" s="10">
        <f>HLOOKUP(REG_TRA_DEMANDS!W$3,'BY-Demands'!$J$5:$AK$14,MATCH($E80,'BY-Demands'!$I$5:$I$14,0),FALSE)*HLOOKUP(REG_TRA_DEMANDS!$F80,DEMANDS!$H$2:$CL$25,MATCH($E80,DEMANDS!$F$2:$F$25,0),FALSE)/HLOOKUP(2018,DEMANDS!$H$2:$CL$25,MATCH($E80,DEMANDS!$F$2:$F$25,0),FALSE)</f>
        <v>0.2976796683825767</v>
      </c>
      <c r="X80" s="10">
        <f>HLOOKUP(REG_TRA_DEMANDS!X$3,'BY-Demands'!$J$5:$AK$14,MATCH($E80,'BY-Demands'!$I$5:$I$14,0),FALSE)*HLOOKUP(REG_TRA_DEMANDS!$F80,DEMANDS!$H$2:$CL$25,MATCH($E80,DEMANDS!$F$2:$F$25,0),FALSE)/HLOOKUP(2018,DEMANDS!$H$2:$CL$25,MATCH($E80,DEMANDS!$F$2:$F$25,0),FALSE)</f>
        <v>0.21675075463334667</v>
      </c>
      <c r="Y80" s="10">
        <f>HLOOKUP(REG_TRA_DEMANDS!Y$3,'BY-Demands'!$J$5:$AK$14,MATCH($E80,'BY-Demands'!$I$5:$I$14,0),FALSE)*HLOOKUP(REG_TRA_DEMANDS!$F80,DEMANDS!$H$2:$CL$25,MATCH($E80,DEMANDS!$F$2:$F$25,0),FALSE)/HLOOKUP(2018,DEMANDS!$H$2:$CL$25,MATCH($E80,DEMANDS!$F$2:$F$25,0),FALSE)</f>
        <v>0.48146145709244736</v>
      </c>
      <c r="Z80" s="10">
        <f>HLOOKUP(REG_TRA_DEMANDS!Z$3,'BY-Demands'!$J$5:$AK$14,MATCH($E80,'BY-Demands'!$I$5:$I$14,0),FALSE)*HLOOKUP(REG_TRA_DEMANDS!$F80,DEMANDS!$H$2:$CL$25,MATCH($E80,DEMANDS!$F$2:$F$25,0),FALSE)/HLOOKUP(2018,DEMANDS!$H$2:$CL$25,MATCH($E80,DEMANDS!$F$2:$F$25,0),FALSE)</f>
        <v>5.9784819424588347E-2</v>
      </c>
      <c r="AA80" s="10">
        <f>HLOOKUP(REG_TRA_DEMANDS!AA$3,'BY-Demands'!$J$5:$AK$14,MATCH($E80,'BY-Demands'!$I$5:$I$14,0),FALSE)*HLOOKUP(REG_TRA_DEMANDS!$F80,DEMANDS!$H$2:$CL$25,MATCH($E80,DEMANDS!$F$2:$F$25,0),FALSE)/HLOOKUP(2018,DEMANDS!$H$2:$CL$25,MATCH($E80,DEMANDS!$F$2:$F$25,0),FALSE)</f>
        <v>0.24348824830373031</v>
      </c>
      <c r="AB80" s="10">
        <f>HLOOKUP(REG_TRA_DEMANDS!AB$3,'BY-Demands'!$J$5:$AK$14,MATCH($E80,'BY-Demands'!$I$5:$I$14,0),FALSE)*HLOOKUP(REG_TRA_DEMANDS!$F80,DEMANDS!$H$2:$CL$25,MATCH($E80,DEMANDS!$F$2:$F$25,0),FALSE)/HLOOKUP(2018,DEMANDS!$H$2:$CL$25,MATCH($E80,DEMANDS!$F$2:$F$25,0),FALSE)</f>
        <v>0.12042040272564668</v>
      </c>
      <c r="AC80" s="10">
        <f>HLOOKUP(REG_TRA_DEMANDS!AC$3,'BY-Demands'!$J$5:$AK$14,MATCH($E80,'BY-Demands'!$I$5:$I$14,0),FALSE)*HLOOKUP(REG_TRA_DEMANDS!$F80,DEMANDS!$H$2:$CL$25,MATCH($E80,DEMANDS!$F$2:$F$25,0),FALSE)/HLOOKUP(2018,DEMANDS!$H$2:$CL$25,MATCH($E80,DEMANDS!$F$2:$F$25,0),FALSE)</f>
        <v>0.12226932158876516</v>
      </c>
      <c r="AD80" s="10">
        <f>HLOOKUP(REG_TRA_DEMANDS!AD$3,'BY-Demands'!$J$5:$AK$14,MATCH($E80,'BY-Demands'!$I$5:$I$14,0),FALSE)*HLOOKUP(REG_TRA_DEMANDS!$F80,DEMANDS!$H$2:$CL$25,MATCH($E80,DEMANDS!$F$2:$F$25,0),FALSE)/HLOOKUP(2018,DEMANDS!$H$2:$CL$25,MATCH($E80,DEMANDS!$F$2:$F$25,0),FALSE)</f>
        <v>0.14212234441665939</v>
      </c>
      <c r="AE80" s="10">
        <f>HLOOKUP(REG_TRA_DEMANDS!AE$3,'BY-Demands'!$J$5:$AK$14,MATCH($E80,'BY-Demands'!$I$5:$I$14,0),FALSE)*HLOOKUP(REG_TRA_DEMANDS!$F80,DEMANDS!$H$2:$CL$25,MATCH($E80,DEMANDS!$F$2:$F$25,0),FALSE)/HLOOKUP(2018,DEMANDS!$H$2:$CL$25,MATCH($E80,DEMANDS!$F$2:$F$25,0),FALSE)</f>
        <v>0.2970061469803722</v>
      </c>
      <c r="AF80" s="10">
        <f>HLOOKUP(REG_TRA_DEMANDS!AF$3,'BY-Demands'!$J$5:$AK$14,MATCH($E80,'BY-Demands'!$I$5:$I$14,0),FALSE)*HLOOKUP(REG_TRA_DEMANDS!$F80,DEMANDS!$H$2:$CL$25,MATCH($E80,DEMANDS!$F$2:$F$25,0),FALSE)/HLOOKUP(2018,DEMANDS!$H$2:$CL$25,MATCH($E80,DEMANDS!$F$2:$F$25,0),FALSE)</f>
        <v>0.11452848973903919</v>
      </c>
    </row>
    <row r="81" spans="4:32" x14ac:dyDescent="0.25">
      <c r="D81" s="1" t="s">
        <v>8</v>
      </c>
      <c r="E81" s="1" t="str">
        <f>DEMANDS!$F$22</f>
        <v>TNAV</v>
      </c>
      <c r="F81" s="1">
        <v>2050</v>
      </c>
      <c r="G81" s="10">
        <f>HLOOKUP(REG_TRA_DEMANDS!G$3,'BY-Demands'!$J$5:$AK$14,MATCH($E81,'BY-Demands'!$I$5:$I$14,0),FALSE)*HLOOKUP(REG_TRA_DEMANDS!$F81,DEMANDS!$H$2:$CL$25,MATCH($E81,DEMANDS!$F$2:$F$25,0),FALSE)/HLOOKUP(2018,DEMANDS!$H$2:$CL$25,MATCH($E81,DEMANDS!$F$2:$F$25,0),FALSE)</f>
        <v>0.12002940589326376</v>
      </c>
      <c r="H81" s="10">
        <f>HLOOKUP(REG_TRA_DEMANDS!H$3,'BY-Demands'!$J$5:$AK$14,MATCH($E81,'BY-Demands'!$I$5:$I$14,0),FALSE)*HLOOKUP(REG_TRA_DEMANDS!$F81,DEMANDS!$H$2:$CL$25,MATCH($E81,DEMANDS!$F$2:$F$25,0),FALSE)/HLOOKUP(2018,DEMANDS!$H$2:$CL$25,MATCH($E81,DEMANDS!$F$2:$F$25,0),FALSE)</f>
        <v>2.8406291768239722</v>
      </c>
      <c r="I81" s="10">
        <f>HLOOKUP(REG_TRA_DEMANDS!I$3,'BY-Demands'!$J$5:$AK$14,MATCH($E81,'BY-Demands'!$I$5:$I$14,0),FALSE)*HLOOKUP(REG_TRA_DEMANDS!$F81,DEMANDS!$H$2:$CL$25,MATCH($E81,DEMANDS!$F$2:$F$25,0),FALSE)/HLOOKUP(2018,DEMANDS!$H$2:$CL$25,MATCH($E81,DEMANDS!$F$2:$F$25,0),FALSE)</f>
        <v>0.46910389462648</v>
      </c>
      <c r="J81" s="10">
        <f>HLOOKUP(REG_TRA_DEMANDS!J$3,'BY-Demands'!$J$5:$AK$14,MATCH($E81,'BY-Demands'!$I$5:$I$14,0),FALSE)*HLOOKUP(REG_TRA_DEMANDS!$F81,DEMANDS!$H$2:$CL$25,MATCH($E81,DEMANDS!$F$2:$F$25,0),FALSE)/HLOOKUP(2018,DEMANDS!$H$2:$CL$25,MATCH($E81,DEMANDS!$F$2:$F$25,0),FALSE)</f>
        <v>0.20921025092391538</v>
      </c>
      <c r="K81" s="10">
        <f>HLOOKUP(REG_TRA_DEMANDS!K$3,'BY-Demands'!$J$5:$AK$14,MATCH($E81,'BY-Demands'!$I$5:$I$14,0),FALSE)*HLOOKUP(REG_TRA_DEMANDS!$F81,DEMANDS!$H$2:$CL$25,MATCH($E81,DEMANDS!$F$2:$F$25,0),FALSE)/HLOOKUP(2018,DEMANDS!$H$2:$CL$25,MATCH($E81,DEMANDS!$F$2:$F$25,0),FALSE)</f>
        <v>0.17856619459955325</v>
      </c>
      <c r="L81" s="10">
        <f>HLOOKUP(REG_TRA_DEMANDS!L$3,'BY-Demands'!$J$5:$AK$14,MATCH($E81,'BY-Demands'!$I$5:$I$14,0),FALSE)*HLOOKUP(REG_TRA_DEMANDS!$F81,DEMANDS!$H$2:$CL$25,MATCH($E81,DEMANDS!$F$2:$F$25,0),FALSE)/HLOOKUP(2018,DEMANDS!$H$2:$CL$25,MATCH($E81,DEMANDS!$F$2:$F$25,0),FALSE)</f>
        <v>8.6172309194747512E-2</v>
      </c>
      <c r="M81" s="10">
        <f>HLOOKUP(REG_TRA_DEMANDS!M$3,'BY-Demands'!$J$5:$AK$14,MATCH($E81,'BY-Demands'!$I$5:$I$14,0),FALSE)*HLOOKUP(REG_TRA_DEMANDS!$F81,DEMANDS!$H$2:$CL$25,MATCH($E81,DEMANDS!$F$2:$F$25,0),FALSE)/HLOOKUP(2018,DEMANDS!$H$2:$CL$25,MATCH($E81,DEMANDS!$F$2:$F$25,0),FALSE)</f>
        <v>0.2717253908021397</v>
      </c>
      <c r="N81" s="10">
        <f>HLOOKUP(REG_TRA_DEMANDS!N$3,'BY-Demands'!$J$5:$AK$14,MATCH($E81,'BY-Demands'!$I$5:$I$14,0),FALSE)*HLOOKUP(REG_TRA_DEMANDS!$F81,DEMANDS!$H$2:$CL$25,MATCH($E81,DEMANDS!$F$2:$F$25,0),FALSE)/HLOOKUP(2018,DEMANDS!$H$2:$CL$25,MATCH($E81,DEMANDS!$F$2:$F$25,0),FALSE)</f>
        <v>0.41121013565386411</v>
      </c>
      <c r="O81" s="10">
        <f>HLOOKUP(REG_TRA_DEMANDS!O$3,'BY-Demands'!$J$5:$AK$14,MATCH($E81,'BY-Demands'!$I$5:$I$14,0),FALSE)*HLOOKUP(REG_TRA_DEMANDS!$F81,DEMANDS!$H$2:$CL$25,MATCH($E81,DEMANDS!$F$2:$F$25,0),FALSE)/HLOOKUP(2018,DEMANDS!$H$2:$CL$25,MATCH($E81,DEMANDS!$F$2:$F$25,0),FALSE)</f>
        <v>0.16436472480932934</v>
      </c>
      <c r="P81" s="10">
        <f>HLOOKUP(REG_TRA_DEMANDS!P$3,'BY-Demands'!$J$5:$AK$14,MATCH($E81,'BY-Demands'!$I$5:$I$14,0),FALSE)*HLOOKUP(REG_TRA_DEMANDS!$F81,DEMANDS!$H$2:$CL$25,MATCH($E81,DEMANDS!$F$2:$F$25,0),FALSE)/HLOOKUP(2018,DEMANDS!$H$2:$CL$25,MATCH($E81,DEMANDS!$F$2:$F$25,0),FALSE)</f>
        <v>0.18715327691184286</v>
      </c>
      <c r="Q81" s="10">
        <f>HLOOKUP(REG_TRA_DEMANDS!Q$3,'BY-Demands'!$J$5:$AK$14,MATCH($E81,'BY-Demands'!$I$5:$I$14,0),FALSE)*HLOOKUP(REG_TRA_DEMANDS!$F81,DEMANDS!$H$2:$CL$25,MATCH($E81,DEMANDS!$F$2:$F$25,0),FALSE)/HLOOKUP(2018,DEMANDS!$H$2:$CL$25,MATCH($E81,DEMANDS!$F$2:$F$25,0),FALSE)</f>
        <v>0.31565802552433248</v>
      </c>
      <c r="R81" s="10">
        <f>HLOOKUP(REG_TRA_DEMANDS!R$3,'BY-Demands'!$J$5:$AK$14,MATCH($E81,'BY-Demands'!$I$5:$I$14,0),FALSE)*HLOOKUP(REG_TRA_DEMANDS!$F81,DEMANDS!$H$2:$CL$25,MATCH($E81,DEMANDS!$F$2:$F$25,0),FALSE)/HLOOKUP(2018,DEMANDS!$H$2:$CL$25,MATCH($E81,DEMANDS!$F$2:$F$25,0),FALSE)</f>
        <v>0.30027380268299175</v>
      </c>
      <c r="S81" s="10">
        <f>HLOOKUP(REG_TRA_DEMANDS!S$3,'BY-Demands'!$J$5:$AK$14,MATCH($E81,'BY-Demands'!$I$5:$I$14,0),FALSE)*HLOOKUP(REG_TRA_DEMANDS!$F81,DEMANDS!$H$2:$CL$25,MATCH($E81,DEMANDS!$F$2:$F$25,0),FALSE)/HLOOKUP(2018,DEMANDS!$H$2:$CL$25,MATCH($E81,DEMANDS!$F$2:$F$25,0),FALSE)</f>
        <v>0.25050119300252804</v>
      </c>
      <c r="T81" s="10">
        <f>HLOOKUP(REG_TRA_DEMANDS!T$3,'BY-Demands'!$J$5:$AK$14,MATCH($E81,'BY-Demands'!$I$5:$I$14,0),FALSE)*HLOOKUP(REG_TRA_DEMANDS!$F81,DEMANDS!$H$2:$CL$25,MATCH($E81,DEMANDS!$F$2:$F$25,0),FALSE)/HLOOKUP(2018,DEMANDS!$H$2:$CL$25,MATCH($E81,DEMANDS!$F$2:$F$25,0),FALSE)</f>
        <v>1.144525460522454</v>
      </c>
      <c r="U81" s="10">
        <f>HLOOKUP(REG_TRA_DEMANDS!U$3,'BY-Demands'!$J$5:$AK$14,MATCH($E81,'BY-Demands'!$I$5:$I$14,0),FALSE)*HLOOKUP(REG_TRA_DEMANDS!$F81,DEMANDS!$H$2:$CL$25,MATCH($E81,DEMANDS!$F$2:$F$25,0),FALSE)/HLOOKUP(2018,DEMANDS!$H$2:$CL$25,MATCH($E81,DEMANDS!$F$2:$F$25,0),FALSE)</f>
        <v>0.31140981269367551</v>
      </c>
      <c r="V81" s="10">
        <f>HLOOKUP(REG_TRA_DEMANDS!V$3,'BY-Demands'!$J$5:$AK$14,MATCH($E81,'BY-Demands'!$I$5:$I$14,0),FALSE)*HLOOKUP(REG_TRA_DEMANDS!$F81,DEMANDS!$H$2:$CL$25,MATCH($E81,DEMANDS!$F$2:$F$25,0),FALSE)/HLOOKUP(2018,DEMANDS!$H$2:$CL$25,MATCH($E81,DEMANDS!$F$2:$F$25,0),FALSE)</f>
        <v>0.41090443299359369</v>
      </c>
      <c r="W81" s="10">
        <f>HLOOKUP(REG_TRA_DEMANDS!W$3,'BY-Demands'!$J$5:$AK$14,MATCH($E81,'BY-Demands'!$I$5:$I$14,0),FALSE)*HLOOKUP(REG_TRA_DEMANDS!$F81,DEMANDS!$H$2:$CL$25,MATCH($E81,DEMANDS!$F$2:$F$25,0),FALSE)/HLOOKUP(2018,DEMANDS!$H$2:$CL$25,MATCH($E81,DEMANDS!$F$2:$F$25,0),FALSE)</f>
        <v>0.3363846658906739</v>
      </c>
      <c r="X81" s="10">
        <f>HLOOKUP(REG_TRA_DEMANDS!X$3,'BY-Demands'!$J$5:$AK$14,MATCH($E81,'BY-Demands'!$I$5:$I$14,0),FALSE)*HLOOKUP(REG_TRA_DEMANDS!$F81,DEMANDS!$H$2:$CL$25,MATCH($E81,DEMANDS!$F$2:$F$25,0),FALSE)/HLOOKUP(2018,DEMANDS!$H$2:$CL$25,MATCH($E81,DEMANDS!$F$2:$F$25,0),FALSE)</f>
        <v>0.24493318799718641</v>
      </c>
      <c r="Y81" s="10">
        <f>HLOOKUP(REG_TRA_DEMANDS!Y$3,'BY-Demands'!$J$5:$AK$14,MATCH($E81,'BY-Demands'!$I$5:$I$14,0),FALSE)*HLOOKUP(REG_TRA_DEMANDS!$F81,DEMANDS!$H$2:$CL$25,MATCH($E81,DEMANDS!$F$2:$F$25,0),FALSE)/HLOOKUP(2018,DEMANDS!$H$2:$CL$25,MATCH($E81,DEMANDS!$F$2:$F$25,0),FALSE)</f>
        <v>0.54406218692482022</v>
      </c>
      <c r="Z81" s="10">
        <f>HLOOKUP(REG_TRA_DEMANDS!Z$3,'BY-Demands'!$J$5:$AK$14,MATCH($E81,'BY-Demands'!$I$5:$I$14,0),FALSE)*HLOOKUP(REG_TRA_DEMANDS!$F81,DEMANDS!$H$2:$CL$25,MATCH($E81,DEMANDS!$F$2:$F$25,0),FALSE)/HLOOKUP(2018,DEMANDS!$H$2:$CL$25,MATCH($E81,DEMANDS!$F$2:$F$25,0),FALSE)</f>
        <v>6.7558179625584094E-2</v>
      </c>
      <c r="AA81" s="10">
        <f>HLOOKUP(REG_TRA_DEMANDS!AA$3,'BY-Demands'!$J$5:$AK$14,MATCH($E81,'BY-Demands'!$I$5:$I$14,0),FALSE)*HLOOKUP(REG_TRA_DEMANDS!$F81,DEMANDS!$H$2:$CL$25,MATCH($E81,DEMANDS!$F$2:$F$25,0),FALSE)/HLOOKUP(2018,DEMANDS!$H$2:$CL$25,MATCH($E81,DEMANDS!$F$2:$F$25,0),FALSE)</f>
        <v>0.27514715230296105</v>
      </c>
      <c r="AB81" s="10">
        <f>HLOOKUP(REG_TRA_DEMANDS!AB$3,'BY-Demands'!$J$5:$AK$14,MATCH($E81,'BY-Demands'!$I$5:$I$14,0),FALSE)*HLOOKUP(REG_TRA_DEMANDS!$F81,DEMANDS!$H$2:$CL$25,MATCH($E81,DEMANDS!$F$2:$F$25,0),FALSE)/HLOOKUP(2018,DEMANDS!$H$2:$CL$25,MATCH($E81,DEMANDS!$F$2:$F$25,0),FALSE)</f>
        <v>0.13607774141036361</v>
      </c>
      <c r="AC81" s="10">
        <f>HLOOKUP(REG_TRA_DEMANDS!AC$3,'BY-Demands'!$J$5:$AK$14,MATCH($E81,'BY-Demands'!$I$5:$I$14,0),FALSE)*HLOOKUP(REG_TRA_DEMANDS!$F81,DEMANDS!$H$2:$CL$25,MATCH($E81,DEMANDS!$F$2:$F$25,0),FALSE)/HLOOKUP(2018,DEMANDS!$H$2:$CL$25,MATCH($E81,DEMANDS!$F$2:$F$25,0),FALSE)</f>
        <v>0.13816706097124723</v>
      </c>
      <c r="AD81" s="10">
        <f>HLOOKUP(REG_TRA_DEMANDS!AD$3,'BY-Demands'!$J$5:$AK$14,MATCH($E81,'BY-Demands'!$I$5:$I$14,0),FALSE)*HLOOKUP(REG_TRA_DEMANDS!$F81,DEMANDS!$H$2:$CL$25,MATCH($E81,DEMANDS!$F$2:$F$25,0),FALSE)/HLOOKUP(2018,DEMANDS!$H$2:$CL$25,MATCH($E81,DEMANDS!$F$2:$F$25,0),FALSE)</f>
        <v>0.16060141964668845</v>
      </c>
      <c r="AE81" s="10">
        <f>HLOOKUP(REG_TRA_DEMANDS!AE$3,'BY-Demands'!$J$5:$AK$14,MATCH($E81,'BY-Demands'!$I$5:$I$14,0),FALSE)*HLOOKUP(REG_TRA_DEMANDS!$F81,DEMANDS!$H$2:$CL$25,MATCH($E81,DEMANDS!$F$2:$F$25,0),FALSE)/HLOOKUP(2018,DEMANDS!$H$2:$CL$25,MATCH($E81,DEMANDS!$F$2:$F$25,0),FALSE)</f>
        <v>0.33562357168131191</v>
      </c>
      <c r="AF81" s="10">
        <f>HLOOKUP(REG_TRA_DEMANDS!AF$3,'BY-Demands'!$J$5:$AK$14,MATCH($E81,'BY-Demands'!$I$5:$I$14,0),FALSE)*HLOOKUP(REG_TRA_DEMANDS!$F81,DEMANDS!$H$2:$CL$25,MATCH($E81,DEMANDS!$F$2:$F$25,0),FALSE)/HLOOKUP(2018,DEMANDS!$H$2:$CL$25,MATCH($E81,DEMANDS!$F$2:$F$25,0),FALSE)</f>
        <v>0.12941974829909172</v>
      </c>
    </row>
    <row r="82" spans="4:32" x14ac:dyDescent="0.25">
      <c r="D82" s="1" t="s">
        <v>8</v>
      </c>
      <c r="E82" s="1" t="str">
        <f>DEMANDS!$F$22</f>
        <v>TNAV</v>
      </c>
      <c r="F82" s="1">
        <v>2055</v>
      </c>
      <c r="G82" s="10">
        <f>HLOOKUP(REG_TRA_DEMANDS!G$3,'BY-Demands'!$J$5:$AK$14,MATCH($E82,'BY-Demands'!$I$5:$I$14,0),FALSE)*HLOOKUP(REG_TRA_DEMANDS!$F82,DEMANDS!$H$2:$CL$25,MATCH($E82,DEMANDS!$F$2:$F$25,0),FALSE)/HLOOKUP(2018,DEMANDS!$H$2:$CL$25,MATCH($E82,DEMANDS!$F$2:$F$25,0),FALSE)</f>
        <v>0.13651547417316809</v>
      </c>
      <c r="H82" s="10">
        <f>HLOOKUP(REG_TRA_DEMANDS!H$3,'BY-Demands'!$J$5:$AK$14,MATCH($E82,'BY-Demands'!$I$5:$I$14,0),FALSE)*HLOOKUP(REG_TRA_DEMANDS!$F82,DEMANDS!$H$2:$CL$25,MATCH($E82,DEMANDS!$F$2:$F$25,0),FALSE)/HLOOKUP(2018,DEMANDS!$H$2:$CL$25,MATCH($E82,DEMANDS!$F$2:$F$25,0),FALSE)</f>
        <v>3.2307902895820644</v>
      </c>
      <c r="I82" s="10">
        <f>HLOOKUP(REG_TRA_DEMANDS!I$3,'BY-Demands'!$J$5:$AK$14,MATCH($E82,'BY-Demands'!$I$5:$I$14,0),FALSE)*HLOOKUP(REG_TRA_DEMANDS!$F82,DEMANDS!$H$2:$CL$25,MATCH($E82,DEMANDS!$F$2:$F$25,0),FALSE)/HLOOKUP(2018,DEMANDS!$H$2:$CL$25,MATCH($E82,DEMANDS!$F$2:$F$25,0),FALSE)</f>
        <v>0.53353542937937526</v>
      </c>
      <c r="J82" s="10">
        <f>HLOOKUP(REG_TRA_DEMANDS!J$3,'BY-Demands'!$J$5:$AK$14,MATCH($E82,'BY-Demands'!$I$5:$I$14,0),FALSE)*HLOOKUP(REG_TRA_DEMANDS!$F82,DEMANDS!$H$2:$CL$25,MATCH($E82,DEMANDS!$F$2:$F$25,0),FALSE)/HLOOKUP(2018,DEMANDS!$H$2:$CL$25,MATCH($E82,DEMANDS!$F$2:$F$25,0),FALSE)</f>
        <v>0.23794533009821922</v>
      </c>
      <c r="K82" s="10">
        <f>HLOOKUP(REG_TRA_DEMANDS!K$3,'BY-Demands'!$J$5:$AK$14,MATCH($E82,'BY-Demands'!$I$5:$I$14,0),FALSE)*HLOOKUP(REG_TRA_DEMANDS!$F82,DEMANDS!$H$2:$CL$25,MATCH($E82,DEMANDS!$F$2:$F$25,0),FALSE)/HLOOKUP(2018,DEMANDS!$H$2:$CL$25,MATCH($E82,DEMANDS!$F$2:$F$25,0),FALSE)</f>
        <v>0.20309230513673895</v>
      </c>
      <c r="L82" s="10">
        <f>HLOOKUP(REG_TRA_DEMANDS!L$3,'BY-Demands'!$J$5:$AK$14,MATCH($E82,'BY-Demands'!$I$5:$I$14,0),FALSE)*HLOOKUP(REG_TRA_DEMANDS!$F82,DEMANDS!$H$2:$CL$25,MATCH($E82,DEMANDS!$F$2:$F$25,0),FALSE)/HLOOKUP(2018,DEMANDS!$H$2:$CL$25,MATCH($E82,DEMANDS!$F$2:$F$25,0),FALSE)</f>
        <v>9.8008096955664536E-2</v>
      </c>
      <c r="M82" s="10">
        <f>HLOOKUP(REG_TRA_DEMANDS!M$3,'BY-Demands'!$J$5:$AK$14,MATCH($E82,'BY-Demands'!$I$5:$I$14,0),FALSE)*HLOOKUP(REG_TRA_DEMANDS!$F82,DEMANDS!$H$2:$CL$25,MATCH($E82,DEMANDS!$F$2:$F$25,0),FALSE)/HLOOKUP(2018,DEMANDS!$H$2:$CL$25,MATCH($E82,DEMANDS!$F$2:$F$25,0),FALSE)</f>
        <v>0.30904693974099989</v>
      </c>
      <c r="N82" s="10">
        <f>HLOOKUP(REG_TRA_DEMANDS!N$3,'BY-Demands'!$J$5:$AK$14,MATCH($E82,'BY-Demands'!$I$5:$I$14,0),FALSE)*HLOOKUP(REG_TRA_DEMANDS!$F82,DEMANDS!$H$2:$CL$25,MATCH($E82,DEMANDS!$F$2:$F$25,0),FALSE)/HLOOKUP(2018,DEMANDS!$H$2:$CL$25,MATCH($E82,DEMANDS!$F$2:$F$25,0),FALSE)</f>
        <v>0.46768994844079709</v>
      </c>
      <c r="O82" s="10">
        <f>HLOOKUP(REG_TRA_DEMANDS!O$3,'BY-Demands'!$J$5:$AK$14,MATCH($E82,'BY-Demands'!$I$5:$I$14,0),FALSE)*HLOOKUP(REG_TRA_DEMANDS!$F82,DEMANDS!$H$2:$CL$25,MATCH($E82,DEMANDS!$F$2:$F$25,0),FALSE)/HLOOKUP(2018,DEMANDS!$H$2:$CL$25,MATCH($E82,DEMANDS!$F$2:$F$25,0),FALSE)</f>
        <v>0.18694025999463149</v>
      </c>
      <c r="P82" s="10">
        <f>HLOOKUP(REG_TRA_DEMANDS!P$3,'BY-Demands'!$J$5:$AK$14,MATCH($E82,'BY-Demands'!$I$5:$I$14,0),FALSE)*HLOOKUP(REG_TRA_DEMANDS!$F82,DEMANDS!$H$2:$CL$25,MATCH($E82,DEMANDS!$F$2:$F$25,0),FALSE)/HLOOKUP(2018,DEMANDS!$H$2:$CL$25,MATCH($E82,DEMANDS!$F$2:$F$25,0),FALSE)</f>
        <v>0.21285882530654368</v>
      </c>
      <c r="Q82" s="10">
        <f>HLOOKUP(REG_TRA_DEMANDS!Q$3,'BY-Demands'!$J$5:$AK$14,MATCH($E82,'BY-Demands'!$I$5:$I$14,0),FALSE)*HLOOKUP(REG_TRA_DEMANDS!$F82,DEMANDS!$H$2:$CL$25,MATCH($E82,DEMANDS!$F$2:$F$25,0),FALSE)/HLOOKUP(2018,DEMANDS!$H$2:$CL$25,MATCH($E82,DEMANDS!$F$2:$F$25,0),FALSE)</f>
        <v>0.35901373259599417</v>
      </c>
      <c r="R82" s="10">
        <f>HLOOKUP(REG_TRA_DEMANDS!R$3,'BY-Demands'!$J$5:$AK$14,MATCH($E82,'BY-Demands'!$I$5:$I$14,0),FALSE)*HLOOKUP(REG_TRA_DEMANDS!$F82,DEMANDS!$H$2:$CL$25,MATCH($E82,DEMANDS!$F$2:$F$25,0),FALSE)/HLOOKUP(2018,DEMANDS!$H$2:$CL$25,MATCH($E82,DEMANDS!$F$2:$F$25,0),FALSE)</f>
        <v>0.34151648298168796</v>
      </c>
      <c r="S82" s="10">
        <f>HLOOKUP(REG_TRA_DEMANDS!S$3,'BY-Demands'!$J$5:$AK$14,MATCH($E82,'BY-Demands'!$I$5:$I$14,0),FALSE)*HLOOKUP(REG_TRA_DEMANDS!$F82,DEMANDS!$H$2:$CL$25,MATCH($E82,DEMANDS!$F$2:$F$25,0),FALSE)/HLOOKUP(2018,DEMANDS!$H$2:$CL$25,MATCH($E82,DEMANDS!$F$2:$F$25,0),FALSE)</f>
        <v>0.28490759317841136</v>
      </c>
      <c r="T82" s="10">
        <f>HLOOKUP(REG_TRA_DEMANDS!T$3,'BY-Demands'!$J$5:$AK$14,MATCH($E82,'BY-Demands'!$I$5:$I$14,0),FALSE)*HLOOKUP(REG_TRA_DEMANDS!$F82,DEMANDS!$H$2:$CL$25,MATCH($E82,DEMANDS!$F$2:$F$25,0),FALSE)/HLOOKUP(2018,DEMANDS!$H$2:$CL$25,MATCH($E82,DEMANDS!$F$2:$F$25,0),FALSE)</f>
        <v>1.3017263126789758</v>
      </c>
      <c r="U82" s="10">
        <f>HLOOKUP(REG_TRA_DEMANDS!U$3,'BY-Demands'!$J$5:$AK$14,MATCH($E82,'BY-Demands'!$I$5:$I$14,0),FALSE)*HLOOKUP(REG_TRA_DEMANDS!$F82,DEMANDS!$H$2:$CL$25,MATCH($E82,DEMANDS!$F$2:$F$25,0),FALSE)/HLOOKUP(2018,DEMANDS!$H$2:$CL$25,MATCH($E82,DEMANDS!$F$2:$F$25,0),FALSE)</f>
        <v>0.35418202669318077</v>
      </c>
      <c r="V82" s="10">
        <f>HLOOKUP(REG_TRA_DEMANDS!V$3,'BY-Demands'!$J$5:$AK$14,MATCH($E82,'BY-Demands'!$I$5:$I$14,0),FALSE)*HLOOKUP(REG_TRA_DEMANDS!$F82,DEMANDS!$H$2:$CL$25,MATCH($E82,DEMANDS!$F$2:$F$25,0),FALSE)/HLOOKUP(2018,DEMANDS!$H$2:$CL$25,MATCH($E82,DEMANDS!$F$2:$F$25,0),FALSE)</f>
        <v>0.46734225744530944</v>
      </c>
      <c r="W82" s="10">
        <f>HLOOKUP(REG_TRA_DEMANDS!W$3,'BY-Demands'!$J$5:$AK$14,MATCH($E82,'BY-Demands'!$I$5:$I$14,0),FALSE)*HLOOKUP(REG_TRA_DEMANDS!$F82,DEMANDS!$H$2:$CL$25,MATCH($E82,DEMANDS!$F$2:$F$25,0),FALSE)/HLOOKUP(2018,DEMANDS!$H$2:$CL$25,MATCH($E82,DEMANDS!$F$2:$F$25,0),FALSE)</f>
        <v>0.38258718209006204</v>
      </c>
      <c r="X82" s="10">
        <f>HLOOKUP(REG_TRA_DEMANDS!X$3,'BY-Demands'!$J$5:$AK$14,MATCH($E82,'BY-Demands'!$I$5:$I$14,0),FALSE)*HLOOKUP(REG_TRA_DEMANDS!$F82,DEMANDS!$H$2:$CL$25,MATCH($E82,DEMANDS!$F$2:$F$25,0),FALSE)/HLOOKUP(2018,DEMANDS!$H$2:$CL$25,MATCH($E82,DEMANDS!$F$2:$F$25,0),FALSE)</f>
        <v>0.27857482132266531</v>
      </c>
      <c r="Y82" s="10">
        <f>HLOOKUP(REG_TRA_DEMANDS!Y$3,'BY-Demands'!$J$5:$AK$14,MATCH($E82,'BY-Demands'!$I$5:$I$14,0),FALSE)*HLOOKUP(REG_TRA_DEMANDS!$F82,DEMANDS!$H$2:$CL$25,MATCH($E82,DEMANDS!$F$2:$F$25,0),FALSE)/HLOOKUP(2018,DEMANDS!$H$2:$CL$25,MATCH($E82,DEMANDS!$F$2:$F$25,0),FALSE)</f>
        <v>0.61878926147297497</v>
      </c>
      <c r="Z82" s="10">
        <f>HLOOKUP(REG_TRA_DEMANDS!Z$3,'BY-Demands'!$J$5:$AK$14,MATCH($E82,'BY-Demands'!$I$5:$I$14,0),FALSE)*HLOOKUP(REG_TRA_DEMANDS!$F82,DEMANDS!$H$2:$CL$25,MATCH($E82,DEMANDS!$F$2:$F$25,0),FALSE)/HLOOKUP(2018,DEMANDS!$H$2:$CL$25,MATCH($E82,DEMANDS!$F$2:$F$25,0),FALSE)</f>
        <v>7.6837312133861607E-2</v>
      </c>
      <c r="AA82" s="10">
        <f>HLOOKUP(REG_TRA_DEMANDS!AA$3,'BY-Demands'!$J$5:$AK$14,MATCH($E82,'BY-Demands'!$I$5:$I$14,0),FALSE)*HLOOKUP(REG_TRA_DEMANDS!$F82,DEMANDS!$H$2:$CL$25,MATCH($E82,DEMANDS!$F$2:$F$25,0),FALSE)/HLOOKUP(2018,DEMANDS!$H$2:$CL$25,MATCH($E82,DEMANDS!$F$2:$F$25,0),FALSE)</f>
        <v>0.31293868102152833</v>
      </c>
      <c r="AB82" s="10">
        <f>HLOOKUP(REG_TRA_DEMANDS!AB$3,'BY-Demands'!$J$5:$AK$14,MATCH($E82,'BY-Demands'!$I$5:$I$14,0),FALSE)*HLOOKUP(REG_TRA_DEMANDS!$F82,DEMANDS!$H$2:$CL$25,MATCH($E82,DEMANDS!$F$2:$F$25,0),FALSE)/HLOOKUP(2018,DEMANDS!$H$2:$CL$25,MATCH($E82,DEMANDS!$F$2:$F$25,0),FALSE)</f>
        <v>0.15476805250180856</v>
      </c>
      <c r="AC82" s="10">
        <f>HLOOKUP(REG_TRA_DEMANDS!AC$3,'BY-Demands'!$J$5:$AK$14,MATCH($E82,'BY-Demands'!$I$5:$I$14,0),FALSE)*HLOOKUP(REG_TRA_DEMANDS!$F82,DEMANDS!$H$2:$CL$25,MATCH($E82,DEMANDS!$F$2:$F$25,0),FALSE)/HLOOKUP(2018,DEMANDS!$H$2:$CL$25,MATCH($E82,DEMANDS!$F$2:$F$25,0),FALSE)</f>
        <v>0.15714434061579741</v>
      </c>
      <c r="AD82" s="10">
        <f>HLOOKUP(REG_TRA_DEMANDS!AD$3,'BY-Demands'!$J$5:$AK$14,MATCH($E82,'BY-Demands'!$I$5:$I$14,0),FALSE)*HLOOKUP(REG_TRA_DEMANDS!$F82,DEMANDS!$H$2:$CL$25,MATCH($E82,DEMANDS!$F$2:$F$25,0),FALSE)/HLOOKUP(2018,DEMANDS!$H$2:$CL$25,MATCH($E82,DEMANDS!$F$2:$F$25,0),FALSE)</f>
        <v>0.18266006394673046</v>
      </c>
      <c r="AE82" s="10">
        <f>HLOOKUP(REG_TRA_DEMANDS!AE$3,'BY-Demands'!$J$5:$AK$14,MATCH($E82,'BY-Demands'!$I$5:$I$14,0),FALSE)*HLOOKUP(REG_TRA_DEMANDS!$F82,DEMANDS!$H$2:$CL$25,MATCH($E82,DEMANDS!$F$2:$F$25,0),FALSE)/HLOOKUP(2018,DEMANDS!$H$2:$CL$25,MATCH($E82,DEMANDS!$F$2:$F$25,0),FALSE)</f>
        <v>0.38172155140474556</v>
      </c>
      <c r="AF82" s="10">
        <f>HLOOKUP(REG_TRA_DEMANDS!AF$3,'BY-Demands'!$J$5:$AK$14,MATCH($E82,'BY-Demands'!$I$5:$I$14,0),FALSE)*HLOOKUP(REG_TRA_DEMANDS!$F82,DEMANDS!$H$2:$CL$25,MATCH($E82,DEMANDS!$F$2:$F$25,0),FALSE)/HLOOKUP(2018,DEMANDS!$H$2:$CL$25,MATCH($E82,DEMANDS!$F$2:$F$25,0),FALSE)</f>
        <v>0.14719558240697844</v>
      </c>
    </row>
    <row r="83" spans="4:32" x14ac:dyDescent="0.25">
      <c r="D83" s="1" t="s">
        <v>8</v>
      </c>
      <c r="E83" s="1" t="str">
        <f>DEMANDS!$F$22</f>
        <v>TNAV</v>
      </c>
      <c r="F83" s="1">
        <v>2060</v>
      </c>
      <c r="G83" s="10">
        <f>HLOOKUP(REG_TRA_DEMANDS!G$3,'BY-Demands'!$J$5:$AK$14,MATCH($E83,'BY-Demands'!$I$5:$I$14,0),FALSE)*HLOOKUP(REG_TRA_DEMANDS!$F83,DEMANDS!$H$2:$CL$25,MATCH($E83,DEMANDS!$F$2:$F$25,0),FALSE)/HLOOKUP(2018,DEMANDS!$H$2:$CL$25,MATCH($E83,DEMANDS!$F$2:$F$25,0),FALSE)</f>
        <v>0.15648937130390672</v>
      </c>
      <c r="H83" s="10">
        <f>HLOOKUP(REG_TRA_DEMANDS!H$3,'BY-Demands'!$J$5:$AK$14,MATCH($E83,'BY-Demands'!$I$5:$I$14,0),FALSE)*HLOOKUP(REG_TRA_DEMANDS!$F83,DEMANDS!$H$2:$CL$25,MATCH($E83,DEMANDS!$F$2:$F$25,0),FALSE)/HLOOKUP(2018,DEMANDS!$H$2:$CL$25,MATCH($E83,DEMANDS!$F$2:$F$25,0),FALSE)</f>
        <v>3.7034947451461573</v>
      </c>
      <c r="I83" s="10">
        <f>HLOOKUP(REG_TRA_DEMANDS!I$3,'BY-Demands'!$J$5:$AK$14,MATCH($E83,'BY-Demands'!$I$5:$I$14,0),FALSE)*HLOOKUP(REG_TRA_DEMANDS!$F83,DEMANDS!$H$2:$CL$25,MATCH($E83,DEMANDS!$F$2:$F$25,0),FALSE)/HLOOKUP(2018,DEMANDS!$H$2:$CL$25,MATCH($E83,DEMANDS!$F$2:$F$25,0),FALSE)</f>
        <v>0.61159824128090468</v>
      </c>
      <c r="J83" s="10">
        <f>HLOOKUP(REG_TRA_DEMANDS!J$3,'BY-Demands'!$J$5:$AK$14,MATCH($E83,'BY-Demands'!$I$5:$I$14,0),FALSE)*HLOOKUP(REG_TRA_DEMANDS!$F83,DEMANDS!$H$2:$CL$25,MATCH($E83,DEMANDS!$F$2:$F$25,0),FALSE)/HLOOKUP(2018,DEMANDS!$H$2:$CL$25,MATCH($E83,DEMANDS!$F$2:$F$25,0),FALSE)</f>
        <v>0.27275966579830807</v>
      </c>
      <c r="K83" s="10">
        <f>HLOOKUP(REG_TRA_DEMANDS!K$3,'BY-Demands'!$J$5:$AK$14,MATCH($E83,'BY-Demands'!$I$5:$I$14,0),FALSE)*HLOOKUP(REG_TRA_DEMANDS!$F83,DEMANDS!$H$2:$CL$25,MATCH($E83,DEMANDS!$F$2:$F$25,0),FALSE)/HLOOKUP(2018,DEMANDS!$H$2:$CL$25,MATCH($E83,DEMANDS!$F$2:$F$25,0),FALSE)</f>
        <v>0.23280721354118941</v>
      </c>
      <c r="L83" s="10">
        <f>HLOOKUP(REG_TRA_DEMANDS!L$3,'BY-Demands'!$J$5:$AK$14,MATCH($E83,'BY-Demands'!$I$5:$I$14,0),FALSE)*HLOOKUP(REG_TRA_DEMANDS!$F83,DEMANDS!$H$2:$CL$25,MATCH($E83,DEMANDS!$F$2:$F$25,0),FALSE)/HLOOKUP(2018,DEMANDS!$H$2:$CL$25,MATCH($E83,DEMANDS!$F$2:$F$25,0),FALSE)</f>
        <v>0.11234788999691867</v>
      </c>
      <c r="M83" s="10">
        <f>HLOOKUP(REG_TRA_DEMANDS!M$3,'BY-Demands'!$J$5:$AK$14,MATCH($E83,'BY-Demands'!$I$5:$I$14,0),FALSE)*HLOOKUP(REG_TRA_DEMANDS!$F83,DEMANDS!$H$2:$CL$25,MATCH($E83,DEMANDS!$F$2:$F$25,0),FALSE)/HLOOKUP(2018,DEMANDS!$H$2:$CL$25,MATCH($E83,DEMANDS!$F$2:$F$25,0),FALSE)</f>
        <v>0.35426431762686589</v>
      </c>
      <c r="N83" s="10">
        <f>HLOOKUP(REG_TRA_DEMANDS!N$3,'BY-Demands'!$J$5:$AK$14,MATCH($E83,'BY-Demands'!$I$5:$I$14,0),FALSE)*HLOOKUP(REG_TRA_DEMANDS!$F83,DEMANDS!$H$2:$CL$25,MATCH($E83,DEMANDS!$F$2:$F$25,0),FALSE)/HLOOKUP(2018,DEMANDS!$H$2:$CL$25,MATCH($E83,DEMANDS!$F$2:$F$25,0),FALSE)</f>
        <v>0.53611875459494229</v>
      </c>
      <c r="O83" s="10">
        <f>HLOOKUP(REG_TRA_DEMANDS!O$3,'BY-Demands'!$J$5:$AK$14,MATCH($E83,'BY-Demands'!$I$5:$I$14,0),FALSE)*HLOOKUP(REG_TRA_DEMANDS!$F83,DEMANDS!$H$2:$CL$25,MATCH($E83,DEMANDS!$F$2:$F$25,0),FALSE)/HLOOKUP(2018,DEMANDS!$H$2:$CL$25,MATCH($E83,DEMANDS!$F$2:$F$25,0),FALSE)</f>
        <v>0.21429192503730549</v>
      </c>
      <c r="P83" s="10">
        <f>HLOOKUP(REG_TRA_DEMANDS!P$3,'BY-Demands'!$J$5:$AK$14,MATCH($E83,'BY-Demands'!$I$5:$I$14,0),FALSE)*HLOOKUP(REG_TRA_DEMANDS!$F83,DEMANDS!$H$2:$CL$25,MATCH($E83,DEMANDS!$F$2:$F$25,0),FALSE)/HLOOKUP(2018,DEMANDS!$H$2:$CL$25,MATCH($E83,DEMANDS!$F$2:$F$25,0),FALSE)</f>
        <v>0.24400269603470487</v>
      </c>
      <c r="Q83" s="10">
        <f>HLOOKUP(REG_TRA_DEMANDS!Q$3,'BY-Demands'!$J$5:$AK$14,MATCH($E83,'BY-Demands'!$I$5:$I$14,0),FALSE)*HLOOKUP(REG_TRA_DEMANDS!$F83,DEMANDS!$H$2:$CL$25,MATCH($E83,DEMANDS!$F$2:$F$25,0),FALSE)/HLOOKUP(2018,DEMANDS!$H$2:$CL$25,MATCH($E83,DEMANDS!$F$2:$F$25,0),FALSE)</f>
        <v>0.41154186837566925</v>
      </c>
      <c r="R83" s="10">
        <f>HLOOKUP(REG_TRA_DEMANDS!R$3,'BY-Demands'!$J$5:$AK$14,MATCH($E83,'BY-Demands'!$I$5:$I$14,0),FALSE)*HLOOKUP(REG_TRA_DEMANDS!$F83,DEMANDS!$H$2:$CL$25,MATCH($E83,DEMANDS!$F$2:$F$25,0),FALSE)/HLOOKUP(2018,DEMANDS!$H$2:$CL$25,MATCH($E83,DEMANDS!$F$2:$F$25,0),FALSE)</f>
        <v>0.39148455539870214</v>
      </c>
      <c r="S83" s="10">
        <f>HLOOKUP(REG_TRA_DEMANDS!S$3,'BY-Demands'!$J$5:$AK$14,MATCH($E83,'BY-Demands'!$I$5:$I$14,0),FALSE)*HLOOKUP(REG_TRA_DEMANDS!$F83,DEMANDS!$H$2:$CL$25,MATCH($E83,DEMANDS!$F$2:$F$25,0),FALSE)/HLOOKUP(2018,DEMANDS!$H$2:$CL$25,MATCH($E83,DEMANDS!$F$2:$F$25,0),FALSE)</f>
        <v>0.32659308701988854</v>
      </c>
      <c r="T83" s="10">
        <f>HLOOKUP(REG_TRA_DEMANDS!T$3,'BY-Demands'!$J$5:$AK$14,MATCH($E83,'BY-Demands'!$I$5:$I$14,0),FALSE)*HLOOKUP(REG_TRA_DEMANDS!$F83,DEMANDS!$H$2:$CL$25,MATCH($E83,DEMANDS!$F$2:$F$25,0),FALSE)/HLOOKUP(2018,DEMANDS!$H$2:$CL$25,MATCH($E83,DEMANDS!$F$2:$F$25,0),FALSE)</f>
        <v>1.4921849227325457</v>
      </c>
      <c r="U83" s="10">
        <f>HLOOKUP(REG_TRA_DEMANDS!U$3,'BY-Demands'!$J$5:$AK$14,MATCH($E83,'BY-Demands'!$I$5:$I$14,0),FALSE)*HLOOKUP(REG_TRA_DEMANDS!$F83,DEMANDS!$H$2:$CL$25,MATCH($E83,DEMANDS!$F$2:$F$25,0),FALSE)/HLOOKUP(2018,DEMANDS!$H$2:$CL$25,MATCH($E83,DEMANDS!$F$2:$F$25,0),FALSE)</f>
        <v>0.40600322432351199</v>
      </c>
      <c r="V83" s="10">
        <f>HLOOKUP(REG_TRA_DEMANDS!V$3,'BY-Demands'!$J$5:$AK$14,MATCH($E83,'BY-Demands'!$I$5:$I$14,0),FALSE)*HLOOKUP(REG_TRA_DEMANDS!$F83,DEMANDS!$H$2:$CL$25,MATCH($E83,DEMANDS!$F$2:$F$25,0),FALSE)/HLOOKUP(2018,DEMANDS!$H$2:$CL$25,MATCH($E83,DEMANDS!$F$2:$F$25,0),FALSE)</f>
        <v>0.53572019211972532</v>
      </c>
      <c r="W83" s="10">
        <f>HLOOKUP(REG_TRA_DEMANDS!W$3,'BY-Demands'!$J$5:$AK$14,MATCH($E83,'BY-Demands'!$I$5:$I$14,0),FALSE)*HLOOKUP(REG_TRA_DEMANDS!$F83,DEMANDS!$H$2:$CL$25,MATCH($E83,DEMANDS!$F$2:$F$25,0),FALSE)/HLOOKUP(2018,DEMANDS!$H$2:$CL$25,MATCH($E83,DEMANDS!$F$2:$F$25,0),FALSE)</f>
        <v>0.43856440419539355</v>
      </c>
      <c r="X83" s="10">
        <f>HLOOKUP(REG_TRA_DEMANDS!X$3,'BY-Demands'!$J$5:$AK$14,MATCH($E83,'BY-Demands'!$I$5:$I$14,0),FALSE)*HLOOKUP(REG_TRA_DEMANDS!$F83,DEMANDS!$H$2:$CL$25,MATCH($E83,DEMANDS!$F$2:$F$25,0),FALSE)/HLOOKUP(2018,DEMANDS!$H$2:$CL$25,MATCH($E83,DEMANDS!$F$2:$F$25,0),FALSE)</f>
        <v>0.31933375255748392</v>
      </c>
      <c r="Y83" s="10">
        <f>HLOOKUP(REG_TRA_DEMANDS!Y$3,'BY-Demands'!$J$5:$AK$14,MATCH($E83,'BY-Demands'!$I$5:$I$14,0),FALSE)*HLOOKUP(REG_TRA_DEMANDS!$F83,DEMANDS!$H$2:$CL$25,MATCH($E83,DEMANDS!$F$2:$F$25,0),FALSE)/HLOOKUP(2018,DEMANDS!$H$2:$CL$25,MATCH($E83,DEMANDS!$F$2:$F$25,0),FALSE)</f>
        <v>0.70932576020416582</v>
      </c>
      <c r="Z83" s="10">
        <f>HLOOKUP(REG_TRA_DEMANDS!Z$3,'BY-Demands'!$J$5:$AK$14,MATCH($E83,'BY-Demands'!$I$5:$I$14,0),FALSE)*HLOOKUP(REG_TRA_DEMANDS!$F83,DEMANDS!$H$2:$CL$25,MATCH($E83,DEMANDS!$F$2:$F$25,0),FALSE)/HLOOKUP(2018,DEMANDS!$H$2:$CL$25,MATCH($E83,DEMANDS!$F$2:$F$25,0),FALSE)</f>
        <v>8.8079558316279061E-2</v>
      </c>
      <c r="AA83" s="10">
        <f>HLOOKUP(REG_TRA_DEMANDS!AA$3,'BY-Demands'!$J$5:$AK$14,MATCH($E83,'BY-Demands'!$I$5:$I$14,0),FALSE)*HLOOKUP(REG_TRA_DEMANDS!$F83,DEMANDS!$H$2:$CL$25,MATCH($E83,DEMANDS!$F$2:$F$25,0),FALSE)/HLOOKUP(2018,DEMANDS!$H$2:$CL$25,MATCH($E83,DEMANDS!$F$2:$F$25,0),FALSE)</f>
        <v>0.35872546864257293</v>
      </c>
      <c r="AB83" s="10">
        <f>HLOOKUP(REG_TRA_DEMANDS!AB$3,'BY-Demands'!$J$5:$AK$14,MATCH($E83,'BY-Demands'!$I$5:$I$14,0),FALSE)*HLOOKUP(REG_TRA_DEMANDS!$F83,DEMANDS!$H$2:$CL$25,MATCH($E83,DEMANDS!$F$2:$F$25,0),FALSE)/HLOOKUP(2018,DEMANDS!$H$2:$CL$25,MATCH($E83,DEMANDS!$F$2:$F$25,0),FALSE)</f>
        <v>0.17741252689944778</v>
      </c>
      <c r="AC83" s="10">
        <f>HLOOKUP(REG_TRA_DEMANDS!AC$3,'BY-Demands'!$J$5:$AK$14,MATCH($E83,'BY-Demands'!$I$5:$I$14,0),FALSE)*HLOOKUP(REG_TRA_DEMANDS!$F83,DEMANDS!$H$2:$CL$25,MATCH($E83,DEMANDS!$F$2:$F$25,0),FALSE)/HLOOKUP(2018,DEMANDS!$H$2:$CL$25,MATCH($E83,DEMANDS!$F$2:$F$25,0),FALSE)</f>
        <v>0.18013649526455311</v>
      </c>
      <c r="AD83" s="10">
        <f>HLOOKUP(REG_TRA_DEMANDS!AD$3,'BY-Demands'!$J$5:$AK$14,MATCH($E83,'BY-Demands'!$I$5:$I$14,0),FALSE)*HLOOKUP(REG_TRA_DEMANDS!$F83,DEMANDS!$H$2:$CL$25,MATCH($E83,DEMANDS!$F$2:$F$25,0),FALSE)/HLOOKUP(2018,DEMANDS!$H$2:$CL$25,MATCH($E83,DEMANDS!$F$2:$F$25,0),FALSE)</f>
        <v>0.20938548353204536</v>
      </c>
      <c r="AE83" s="10">
        <f>HLOOKUP(REG_TRA_DEMANDS!AE$3,'BY-Demands'!$J$5:$AK$14,MATCH($E83,'BY-Demands'!$I$5:$I$14,0),FALSE)*HLOOKUP(REG_TRA_DEMANDS!$F83,DEMANDS!$H$2:$CL$25,MATCH($E83,DEMANDS!$F$2:$F$25,0),FALSE)/HLOOKUP(2018,DEMANDS!$H$2:$CL$25,MATCH($E83,DEMANDS!$F$2:$F$25,0),FALSE)</f>
        <v>0.43757212106744053</v>
      </c>
      <c r="AF83" s="10">
        <f>HLOOKUP(REG_TRA_DEMANDS!AF$3,'BY-Demands'!$J$5:$AK$14,MATCH($E83,'BY-Demands'!$I$5:$I$14,0),FALSE)*HLOOKUP(REG_TRA_DEMANDS!$F83,DEMANDS!$H$2:$CL$25,MATCH($E83,DEMANDS!$F$2:$F$25,0),FALSE)/HLOOKUP(2018,DEMANDS!$H$2:$CL$25,MATCH($E83,DEMANDS!$F$2:$F$25,0),FALSE)</f>
        <v>0.16873211105988936</v>
      </c>
    </row>
    <row r="84" spans="4:32" x14ac:dyDescent="0.25">
      <c r="D84" s="1" t="s">
        <v>8</v>
      </c>
      <c r="E84" s="1" t="str">
        <f>DEMANDS!$F$22</f>
        <v>TNAV</v>
      </c>
      <c r="F84" s="1">
        <v>2065</v>
      </c>
      <c r="G84" s="10">
        <f>HLOOKUP(REG_TRA_DEMANDS!G$3,'BY-Demands'!$J$5:$AK$14,MATCH($E84,'BY-Demands'!$I$5:$I$14,0),FALSE)*HLOOKUP(REG_TRA_DEMANDS!$F84,DEMANDS!$H$2:$CL$25,MATCH($E84,DEMANDS!$F$2:$F$25,0),FALSE)/HLOOKUP(2018,DEMANDS!$H$2:$CL$25,MATCH($E84,DEMANDS!$F$2:$F$25,0),FALSE)</f>
        <v>0.15879131806522273</v>
      </c>
      <c r="H84" s="10">
        <f>HLOOKUP(REG_TRA_DEMANDS!H$3,'BY-Demands'!$J$5:$AK$14,MATCH($E84,'BY-Demands'!$I$5:$I$14,0),FALSE)*HLOOKUP(REG_TRA_DEMANDS!$F84,DEMANDS!$H$2:$CL$25,MATCH($E84,DEMANDS!$F$2:$F$25,0),FALSE)/HLOOKUP(2018,DEMANDS!$H$2:$CL$25,MATCH($E84,DEMANDS!$F$2:$F$25,0),FALSE)</f>
        <v>3.7579728714438461</v>
      </c>
      <c r="I84" s="10">
        <f>HLOOKUP(REG_TRA_DEMANDS!I$3,'BY-Demands'!$J$5:$AK$14,MATCH($E84,'BY-Demands'!$I$5:$I$14,0),FALSE)*HLOOKUP(REG_TRA_DEMANDS!$F84,DEMANDS!$H$2:$CL$25,MATCH($E84,DEMANDS!$F$2:$F$25,0),FALSE)/HLOOKUP(2018,DEMANDS!$H$2:$CL$25,MATCH($E84,DEMANDS!$F$2:$F$25,0),FALSE)</f>
        <v>0.62059480493895047</v>
      </c>
      <c r="J84" s="10">
        <f>HLOOKUP(REG_TRA_DEMANDS!J$3,'BY-Demands'!$J$5:$AK$14,MATCH($E84,'BY-Demands'!$I$5:$I$14,0),FALSE)*HLOOKUP(REG_TRA_DEMANDS!$F84,DEMANDS!$H$2:$CL$25,MATCH($E84,DEMANDS!$F$2:$F$25,0),FALSE)/HLOOKUP(2018,DEMANDS!$H$2:$CL$25,MATCH($E84,DEMANDS!$F$2:$F$25,0),FALSE)</f>
        <v>0.27677193975704673</v>
      </c>
      <c r="K84" s="10">
        <f>HLOOKUP(REG_TRA_DEMANDS!K$3,'BY-Demands'!$J$5:$AK$14,MATCH($E84,'BY-Demands'!$I$5:$I$14,0),FALSE)*HLOOKUP(REG_TRA_DEMANDS!$F84,DEMANDS!$H$2:$CL$25,MATCH($E84,DEMANDS!$F$2:$F$25,0),FALSE)/HLOOKUP(2018,DEMANDS!$H$2:$CL$25,MATCH($E84,DEMANDS!$F$2:$F$25,0),FALSE)</f>
        <v>0.23623178996294136</v>
      </c>
      <c r="L84" s="10">
        <f>HLOOKUP(REG_TRA_DEMANDS!L$3,'BY-Demands'!$J$5:$AK$14,MATCH($E84,'BY-Demands'!$I$5:$I$14,0),FALSE)*HLOOKUP(REG_TRA_DEMANDS!$F84,DEMANDS!$H$2:$CL$25,MATCH($E84,DEMANDS!$F$2:$F$25,0),FALSE)/HLOOKUP(2018,DEMANDS!$H$2:$CL$25,MATCH($E84,DEMANDS!$F$2:$F$25,0),FALSE)</f>
        <v>0.11400051892222025</v>
      </c>
      <c r="M84" s="10">
        <f>HLOOKUP(REG_TRA_DEMANDS!M$3,'BY-Demands'!$J$5:$AK$14,MATCH($E84,'BY-Demands'!$I$5:$I$14,0),FALSE)*HLOOKUP(REG_TRA_DEMANDS!$F84,DEMANDS!$H$2:$CL$25,MATCH($E84,DEMANDS!$F$2:$F$25,0),FALSE)/HLOOKUP(2018,DEMANDS!$H$2:$CL$25,MATCH($E84,DEMANDS!$F$2:$F$25,0),FALSE)</f>
        <v>0.35947551882101775</v>
      </c>
      <c r="N84" s="10">
        <f>HLOOKUP(REG_TRA_DEMANDS!N$3,'BY-Demands'!$J$5:$AK$14,MATCH($E84,'BY-Demands'!$I$5:$I$14,0),FALSE)*HLOOKUP(REG_TRA_DEMANDS!$F84,DEMANDS!$H$2:$CL$25,MATCH($E84,DEMANDS!$F$2:$F$25,0),FALSE)/HLOOKUP(2018,DEMANDS!$H$2:$CL$25,MATCH($E84,DEMANDS!$F$2:$F$25,0),FALSE)</f>
        <v>0.54400502073901114</v>
      </c>
      <c r="O84" s="10">
        <f>HLOOKUP(REG_TRA_DEMANDS!O$3,'BY-Demands'!$J$5:$AK$14,MATCH($E84,'BY-Demands'!$I$5:$I$14,0),FALSE)*HLOOKUP(REG_TRA_DEMANDS!$F84,DEMANDS!$H$2:$CL$25,MATCH($E84,DEMANDS!$F$2:$F$25,0),FALSE)/HLOOKUP(2018,DEMANDS!$H$2:$CL$25,MATCH($E84,DEMANDS!$F$2:$F$25,0),FALSE)</f>
        <v>0.21744414297201631</v>
      </c>
      <c r="P84" s="10">
        <f>HLOOKUP(REG_TRA_DEMANDS!P$3,'BY-Demands'!$J$5:$AK$14,MATCH($E84,'BY-Demands'!$I$5:$I$14,0),FALSE)*HLOOKUP(REG_TRA_DEMANDS!$F84,DEMANDS!$H$2:$CL$25,MATCH($E84,DEMANDS!$F$2:$F$25,0),FALSE)/HLOOKUP(2018,DEMANDS!$H$2:$CL$25,MATCH($E84,DEMANDS!$F$2:$F$25,0),FALSE)</f>
        <v>0.24759195715326776</v>
      </c>
      <c r="Q84" s="10">
        <f>HLOOKUP(REG_TRA_DEMANDS!Q$3,'BY-Demands'!$J$5:$AK$14,MATCH($E84,'BY-Demands'!$I$5:$I$14,0),FALSE)*HLOOKUP(REG_TRA_DEMANDS!$F84,DEMANDS!$H$2:$CL$25,MATCH($E84,DEMANDS!$F$2:$F$25,0),FALSE)/HLOOKUP(2018,DEMANDS!$H$2:$CL$25,MATCH($E84,DEMANDS!$F$2:$F$25,0),FALSE)</f>
        <v>0.41759561798920392</v>
      </c>
      <c r="R84" s="10">
        <f>HLOOKUP(REG_TRA_DEMANDS!R$3,'BY-Demands'!$J$5:$AK$14,MATCH($E84,'BY-Demands'!$I$5:$I$14,0),FALSE)*HLOOKUP(REG_TRA_DEMANDS!$F84,DEMANDS!$H$2:$CL$25,MATCH($E84,DEMANDS!$F$2:$F$25,0),FALSE)/HLOOKUP(2018,DEMANDS!$H$2:$CL$25,MATCH($E84,DEMANDS!$F$2:$F$25,0),FALSE)</f>
        <v>0.39724326346236466</v>
      </c>
      <c r="S84" s="10">
        <f>HLOOKUP(REG_TRA_DEMANDS!S$3,'BY-Demands'!$J$5:$AK$14,MATCH($E84,'BY-Demands'!$I$5:$I$14,0),FALSE)*HLOOKUP(REG_TRA_DEMANDS!$F84,DEMANDS!$H$2:$CL$25,MATCH($E84,DEMANDS!$F$2:$F$25,0),FALSE)/HLOOKUP(2018,DEMANDS!$H$2:$CL$25,MATCH($E84,DEMANDS!$F$2:$F$25,0),FALSE)</f>
        <v>0.33139724651436059</v>
      </c>
      <c r="T84" s="10">
        <f>HLOOKUP(REG_TRA_DEMANDS!T$3,'BY-Demands'!$J$5:$AK$14,MATCH($E84,'BY-Demands'!$I$5:$I$14,0),FALSE)*HLOOKUP(REG_TRA_DEMANDS!$F84,DEMANDS!$H$2:$CL$25,MATCH($E84,DEMANDS!$F$2:$F$25,0),FALSE)/HLOOKUP(2018,DEMANDS!$H$2:$CL$25,MATCH($E84,DEMANDS!$F$2:$F$25,0),FALSE)</f>
        <v>1.514134849564944</v>
      </c>
      <c r="U84" s="10">
        <f>HLOOKUP(REG_TRA_DEMANDS!U$3,'BY-Demands'!$J$5:$AK$14,MATCH($E84,'BY-Demands'!$I$5:$I$14,0),FALSE)*HLOOKUP(REG_TRA_DEMANDS!$F84,DEMANDS!$H$2:$CL$25,MATCH($E84,DEMANDS!$F$2:$F$25,0),FALSE)/HLOOKUP(2018,DEMANDS!$H$2:$CL$25,MATCH($E84,DEMANDS!$F$2:$F$25,0),FALSE)</f>
        <v>0.41197550090388341</v>
      </c>
      <c r="V84" s="10">
        <f>HLOOKUP(REG_TRA_DEMANDS!V$3,'BY-Demands'!$J$5:$AK$14,MATCH($E84,'BY-Demands'!$I$5:$I$14,0),FALSE)*HLOOKUP(REG_TRA_DEMANDS!$F84,DEMANDS!$H$2:$CL$25,MATCH($E84,DEMANDS!$F$2:$F$25,0),FALSE)/HLOOKUP(2018,DEMANDS!$H$2:$CL$25,MATCH($E84,DEMANDS!$F$2:$F$25,0),FALSE)</f>
        <v>0.54360059544006767</v>
      </c>
      <c r="W84" s="10">
        <f>HLOOKUP(REG_TRA_DEMANDS!W$3,'BY-Demands'!$J$5:$AK$14,MATCH($E84,'BY-Demands'!$I$5:$I$14,0),FALSE)*HLOOKUP(REG_TRA_DEMANDS!$F84,DEMANDS!$H$2:$CL$25,MATCH($E84,DEMANDS!$F$2:$F$25,0),FALSE)/HLOOKUP(2018,DEMANDS!$H$2:$CL$25,MATCH($E84,DEMANDS!$F$2:$F$25,0),FALSE)</f>
        <v>0.44501565325757741</v>
      </c>
      <c r="X84" s="10">
        <f>HLOOKUP(REG_TRA_DEMANDS!X$3,'BY-Demands'!$J$5:$AK$14,MATCH($E84,'BY-Demands'!$I$5:$I$14,0),FALSE)*HLOOKUP(REG_TRA_DEMANDS!$F84,DEMANDS!$H$2:$CL$25,MATCH($E84,DEMANDS!$F$2:$F$25,0),FALSE)/HLOOKUP(2018,DEMANDS!$H$2:$CL$25,MATCH($E84,DEMANDS!$F$2:$F$25,0),FALSE)</f>
        <v>0.3240311277936016</v>
      </c>
      <c r="Y84" s="10">
        <f>HLOOKUP(REG_TRA_DEMANDS!Y$3,'BY-Demands'!$J$5:$AK$14,MATCH($E84,'BY-Demands'!$I$5:$I$14,0),FALSE)*HLOOKUP(REG_TRA_DEMANDS!$F84,DEMANDS!$H$2:$CL$25,MATCH($E84,DEMANDS!$F$2:$F$25,0),FALSE)/HLOOKUP(2018,DEMANDS!$H$2:$CL$25,MATCH($E84,DEMANDS!$F$2:$F$25,0),FALSE)</f>
        <v>0.71975988823992232</v>
      </c>
      <c r="Z84" s="10">
        <f>HLOOKUP(REG_TRA_DEMANDS!Z$3,'BY-Demands'!$J$5:$AK$14,MATCH($E84,'BY-Demands'!$I$5:$I$14,0),FALSE)*HLOOKUP(REG_TRA_DEMANDS!$F84,DEMANDS!$H$2:$CL$25,MATCH($E84,DEMANDS!$F$2:$F$25,0),FALSE)/HLOOKUP(2018,DEMANDS!$H$2:$CL$25,MATCH($E84,DEMANDS!$F$2:$F$25,0),FALSE)</f>
        <v>8.9375201926544134E-2</v>
      </c>
      <c r="AA84" s="10">
        <f>HLOOKUP(REG_TRA_DEMANDS!AA$3,'BY-Demands'!$J$5:$AK$14,MATCH($E84,'BY-Demands'!$I$5:$I$14,0),FALSE)*HLOOKUP(REG_TRA_DEMANDS!$F84,DEMANDS!$H$2:$CL$25,MATCH($E84,DEMANDS!$F$2:$F$25,0),FALSE)/HLOOKUP(2018,DEMANDS!$H$2:$CL$25,MATCH($E84,DEMANDS!$F$2:$F$25,0),FALSE)</f>
        <v>0.36400229302919329</v>
      </c>
      <c r="AB84" s="10">
        <f>HLOOKUP(REG_TRA_DEMANDS!AB$3,'BY-Demands'!$J$5:$AK$14,MATCH($E84,'BY-Demands'!$I$5:$I$14,0),FALSE)*HLOOKUP(REG_TRA_DEMANDS!$F84,DEMANDS!$H$2:$CL$25,MATCH($E84,DEMANDS!$F$2:$F$25,0),FALSE)/HLOOKUP(2018,DEMANDS!$H$2:$CL$25,MATCH($E84,DEMANDS!$F$2:$F$25,0),FALSE)</f>
        <v>0.18002225168976571</v>
      </c>
      <c r="AC84" s="10">
        <f>HLOOKUP(REG_TRA_DEMANDS!AC$3,'BY-Demands'!$J$5:$AK$14,MATCH($E84,'BY-Demands'!$I$5:$I$14,0),FALSE)*HLOOKUP(REG_TRA_DEMANDS!$F84,DEMANDS!$H$2:$CL$25,MATCH($E84,DEMANDS!$F$2:$F$25,0),FALSE)/HLOOKUP(2018,DEMANDS!$H$2:$CL$25,MATCH($E84,DEMANDS!$F$2:$F$25,0),FALSE)</f>
        <v>0.18278628942254588</v>
      </c>
      <c r="AD84" s="10">
        <f>HLOOKUP(REG_TRA_DEMANDS!AD$3,'BY-Demands'!$J$5:$AK$14,MATCH($E84,'BY-Demands'!$I$5:$I$14,0),FALSE)*HLOOKUP(REG_TRA_DEMANDS!$F84,DEMANDS!$H$2:$CL$25,MATCH($E84,DEMANDS!$F$2:$F$25,0),FALSE)/HLOOKUP(2018,DEMANDS!$H$2:$CL$25,MATCH($E84,DEMANDS!$F$2:$F$25,0),FALSE)</f>
        <v>0.212465528085021</v>
      </c>
      <c r="AE84" s="10">
        <f>HLOOKUP(REG_TRA_DEMANDS!AE$3,'BY-Demands'!$J$5:$AK$14,MATCH($E84,'BY-Demands'!$I$5:$I$14,0),FALSE)*HLOOKUP(REG_TRA_DEMANDS!$F84,DEMANDS!$H$2:$CL$25,MATCH($E84,DEMANDS!$F$2:$F$25,0),FALSE)/HLOOKUP(2018,DEMANDS!$H$2:$CL$25,MATCH($E84,DEMANDS!$F$2:$F$25,0),FALSE)</f>
        <v>0.44400877372020908</v>
      </c>
      <c r="AF84" s="10">
        <f>HLOOKUP(REG_TRA_DEMANDS!AF$3,'BY-Demands'!$J$5:$AK$14,MATCH($E84,'BY-Demands'!$I$5:$I$14,0),FALSE)*HLOOKUP(REG_TRA_DEMANDS!$F84,DEMANDS!$H$2:$CL$25,MATCH($E84,DEMANDS!$F$2:$F$25,0),FALSE)/HLOOKUP(2018,DEMANDS!$H$2:$CL$25,MATCH($E84,DEMANDS!$F$2:$F$25,0),FALSE)</f>
        <v>0.17121414759277323</v>
      </c>
    </row>
    <row r="85" spans="4:32" x14ac:dyDescent="0.25">
      <c r="D85" s="1" t="s">
        <v>8</v>
      </c>
      <c r="E85" s="1" t="str">
        <f>DEMANDS!$F$22</f>
        <v>TNAV</v>
      </c>
      <c r="F85" s="1">
        <v>2070</v>
      </c>
      <c r="G85" s="9">
        <f>HLOOKUP(REG_TRA_DEMANDS!G$3,'BY-Demands'!$J$5:$AK$14,MATCH($E85,'BY-Demands'!$I$5:$I$14,0),FALSE)*HLOOKUP(REG_TRA_DEMANDS!$F85,DEMANDS!$H$2:$CL$25,MATCH($E85,DEMANDS!$F$2:$F$25,0),FALSE)/HLOOKUP(2018,DEMANDS!$H$2:$CL$25,MATCH($E85,DEMANDS!$F$2:$F$25,0),FALSE)</f>
        <v>0.1710449267488203</v>
      </c>
      <c r="H85" s="9">
        <f>HLOOKUP(REG_TRA_DEMANDS!H$3,'BY-Demands'!$J$5:$AK$14,MATCH($E85,'BY-Demands'!$I$5:$I$14,0),FALSE)*HLOOKUP(REG_TRA_DEMANDS!$F85,DEMANDS!$H$2:$CL$25,MATCH($E85,DEMANDS!$F$2:$F$25,0),FALSE)/HLOOKUP(2018,DEMANDS!$H$2:$CL$25,MATCH($E85,DEMANDS!$F$2:$F$25,0),FALSE)</f>
        <v>4.0479681279309414</v>
      </c>
      <c r="I85" s="9">
        <f>HLOOKUP(REG_TRA_DEMANDS!I$3,'BY-Demands'!$J$5:$AK$14,MATCH($E85,'BY-Demands'!$I$5:$I$14,0),FALSE)*HLOOKUP(REG_TRA_DEMANDS!$F85,DEMANDS!$H$2:$CL$25,MATCH($E85,DEMANDS!$F$2:$F$25,0),FALSE)/HLOOKUP(2018,DEMANDS!$H$2:$CL$25,MATCH($E85,DEMANDS!$F$2:$F$25,0),FALSE)</f>
        <v>0.66848486582799671</v>
      </c>
      <c r="J85" s="9">
        <f>HLOOKUP(REG_TRA_DEMANDS!J$3,'BY-Demands'!$J$5:$AK$14,MATCH($E85,'BY-Demands'!$I$5:$I$14,0),FALSE)*HLOOKUP(REG_TRA_DEMANDS!$F85,DEMANDS!$H$2:$CL$25,MATCH($E85,DEMANDS!$F$2:$F$25,0),FALSE)/HLOOKUP(2018,DEMANDS!$H$2:$CL$25,MATCH($E85,DEMANDS!$F$2:$F$25,0),FALSE)</f>
        <v>0.29812987724195417</v>
      </c>
      <c r="K85" s="9">
        <f>HLOOKUP(REG_TRA_DEMANDS!K$3,'BY-Demands'!$J$5:$AK$14,MATCH($E85,'BY-Demands'!$I$5:$I$14,0),FALSE)*HLOOKUP(REG_TRA_DEMANDS!$F85,DEMANDS!$H$2:$CL$25,MATCH($E85,DEMANDS!$F$2:$F$25,0),FALSE)/HLOOKUP(2018,DEMANDS!$H$2:$CL$25,MATCH($E85,DEMANDS!$F$2:$F$25,0),FALSE)</f>
        <v>0.25446132510441999</v>
      </c>
      <c r="L85" s="9">
        <f>HLOOKUP(REG_TRA_DEMANDS!L$3,'BY-Demands'!$J$5:$AK$14,MATCH($E85,'BY-Demands'!$I$5:$I$14,0),FALSE)*HLOOKUP(REG_TRA_DEMANDS!$F85,DEMANDS!$H$2:$CL$25,MATCH($E85,DEMANDS!$F$2:$F$25,0),FALSE)/HLOOKUP(2018,DEMANDS!$H$2:$CL$25,MATCH($E85,DEMANDS!$F$2:$F$25,0),FALSE)</f>
        <v>0.12279771114671054</v>
      </c>
      <c r="M85" s="9">
        <f>HLOOKUP(REG_TRA_DEMANDS!M$3,'BY-Demands'!$J$5:$AK$14,MATCH($E85,'BY-Demands'!$I$5:$I$14,0),FALSE)*HLOOKUP(REG_TRA_DEMANDS!$F85,DEMANDS!$H$2:$CL$25,MATCH($E85,DEMANDS!$F$2:$F$25,0),FALSE)/HLOOKUP(2018,DEMANDS!$H$2:$CL$25,MATCH($E85,DEMANDS!$F$2:$F$25,0),FALSE)</f>
        <v>0.38721552622593569</v>
      </c>
      <c r="N85" s="9">
        <f>HLOOKUP(REG_TRA_DEMANDS!N$3,'BY-Demands'!$J$5:$AK$14,MATCH($E85,'BY-Demands'!$I$5:$I$14,0),FALSE)*HLOOKUP(REG_TRA_DEMANDS!$F85,DEMANDS!$H$2:$CL$25,MATCH($E85,DEMANDS!$F$2:$F$25,0),FALSE)/HLOOKUP(2018,DEMANDS!$H$2:$CL$25,MATCH($E85,DEMANDS!$F$2:$F$25,0),FALSE)</f>
        <v>0.58598480103978401</v>
      </c>
      <c r="O85" s="9">
        <f>HLOOKUP(REG_TRA_DEMANDS!O$3,'BY-Demands'!$J$5:$AK$14,MATCH($E85,'BY-Demands'!$I$5:$I$14,0),FALSE)*HLOOKUP(REG_TRA_DEMANDS!$F85,DEMANDS!$H$2:$CL$25,MATCH($E85,DEMANDS!$F$2:$F$25,0),FALSE)/HLOOKUP(2018,DEMANDS!$H$2:$CL$25,MATCH($E85,DEMANDS!$F$2:$F$25,0),FALSE)</f>
        <v>0.23422387294078517</v>
      </c>
      <c r="P85" s="9">
        <f>HLOOKUP(REG_TRA_DEMANDS!P$3,'BY-Demands'!$J$5:$AK$14,MATCH($E85,'BY-Demands'!$I$5:$I$14,0),FALSE)*HLOOKUP(REG_TRA_DEMANDS!$F85,DEMANDS!$H$2:$CL$25,MATCH($E85,DEMANDS!$F$2:$F$25,0),FALSE)/HLOOKUP(2018,DEMANDS!$H$2:$CL$25,MATCH($E85,DEMANDS!$F$2:$F$25,0),FALSE)</f>
        <v>0.26669813369445644</v>
      </c>
      <c r="Q85" s="9">
        <f>HLOOKUP(REG_TRA_DEMANDS!Q$3,'BY-Demands'!$J$5:$AK$14,MATCH($E85,'BY-Demands'!$I$5:$I$14,0),FALSE)*HLOOKUP(REG_TRA_DEMANDS!$F85,DEMANDS!$H$2:$CL$25,MATCH($E85,DEMANDS!$F$2:$F$25,0),FALSE)/HLOOKUP(2018,DEMANDS!$H$2:$CL$25,MATCH($E85,DEMANDS!$F$2:$F$25,0),FALSE)</f>
        <v>0.44982063729865379</v>
      </c>
      <c r="R85" s="9">
        <f>HLOOKUP(REG_TRA_DEMANDS!R$3,'BY-Demands'!$J$5:$AK$14,MATCH($E85,'BY-Demands'!$I$5:$I$14,0),FALSE)*HLOOKUP(REG_TRA_DEMANDS!$F85,DEMANDS!$H$2:$CL$25,MATCH($E85,DEMANDS!$F$2:$F$25,0),FALSE)/HLOOKUP(2018,DEMANDS!$H$2:$CL$25,MATCH($E85,DEMANDS!$F$2:$F$25,0),FALSE)</f>
        <v>0.4278977322454986</v>
      </c>
      <c r="S85" s="9">
        <f>HLOOKUP(REG_TRA_DEMANDS!S$3,'BY-Demands'!$J$5:$AK$14,MATCH($E85,'BY-Demands'!$I$5:$I$14,0),FALSE)*HLOOKUP(REG_TRA_DEMANDS!$F85,DEMANDS!$H$2:$CL$25,MATCH($E85,DEMANDS!$F$2:$F$25,0),FALSE)/HLOOKUP(2018,DEMANDS!$H$2:$CL$25,MATCH($E85,DEMANDS!$F$2:$F$25,0),FALSE)</f>
        <v>0.35697050975751049</v>
      </c>
      <c r="T85" s="9">
        <f>HLOOKUP(REG_TRA_DEMANDS!T$3,'BY-Demands'!$J$5:$AK$14,MATCH($E85,'BY-Demands'!$I$5:$I$14,0),FALSE)*HLOOKUP(REG_TRA_DEMANDS!$F85,DEMANDS!$H$2:$CL$25,MATCH($E85,DEMANDS!$F$2:$F$25,0),FALSE)/HLOOKUP(2018,DEMANDS!$H$2:$CL$25,MATCH($E85,DEMANDS!$F$2:$F$25,0),FALSE)</f>
        <v>1.6309776100308899</v>
      </c>
      <c r="U85" s="9">
        <f>HLOOKUP(REG_TRA_DEMANDS!U$3,'BY-Demands'!$J$5:$AK$14,MATCH($E85,'BY-Demands'!$I$5:$I$14,0),FALSE)*HLOOKUP(REG_TRA_DEMANDS!$F85,DEMANDS!$H$2:$CL$25,MATCH($E85,DEMANDS!$F$2:$F$25,0),FALSE)/HLOOKUP(2018,DEMANDS!$H$2:$CL$25,MATCH($E85,DEMANDS!$F$2:$F$25,0),FALSE)</f>
        <v>0.44376682700920456</v>
      </c>
      <c r="V85" s="9">
        <f>HLOOKUP(REG_TRA_DEMANDS!V$3,'BY-Demands'!$J$5:$AK$14,MATCH($E85,'BY-Demands'!$I$5:$I$14,0),FALSE)*HLOOKUP(REG_TRA_DEMANDS!$F85,DEMANDS!$H$2:$CL$25,MATCH($E85,DEMANDS!$F$2:$F$25,0),FALSE)/HLOOKUP(2018,DEMANDS!$H$2:$CL$25,MATCH($E85,DEMANDS!$F$2:$F$25,0),FALSE)</f>
        <v>0.58554916704873206</v>
      </c>
      <c r="W85" s="9">
        <f>HLOOKUP(REG_TRA_DEMANDS!W$3,'BY-Demands'!$J$5:$AK$14,MATCH($E85,'BY-Demands'!$I$5:$I$14,0),FALSE)*HLOOKUP(REG_TRA_DEMANDS!$F85,DEMANDS!$H$2:$CL$25,MATCH($E85,DEMANDS!$F$2:$F$25,0),FALSE)/HLOOKUP(2018,DEMANDS!$H$2:$CL$25,MATCH($E85,DEMANDS!$F$2:$F$25,0),FALSE)</f>
        <v>0.47935662189198391</v>
      </c>
      <c r="X85" s="9">
        <f>HLOOKUP(REG_TRA_DEMANDS!X$3,'BY-Demands'!$J$5:$AK$14,MATCH($E85,'BY-Demands'!$I$5:$I$14,0),FALSE)*HLOOKUP(REG_TRA_DEMANDS!$F85,DEMANDS!$H$2:$CL$25,MATCH($E85,DEMANDS!$F$2:$F$25,0),FALSE)/HLOOKUP(2018,DEMANDS!$H$2:$CL$25,MATCH($E85,DEMANDS!$F$2:$F$25,0),FALSE)</f>
        <v>0.34903596237565787</v>
      </c>
      <c r="Y85" s="9">
        <f>HLOOKUP(REG_TRA_DEMANDS!Y$3,'BY-Demands'!$J$5:$AK$14,MATCH($E85,'BY-Demands'!$I$5:$I$14,0),FALSE)*HLOOKUP(REG_TRA_DEMANDS!$F85,DEMANDS!$H$2:$CL$25,MATCH($E85,DEMANDS!$F$2:$F$25,0),FALSE)/HLOOKUP(2018,DEMANDS!$H$2:$CL$25,MATCH($E85,DEMANDS!$F$2:$F$25,0),FALSE)</f>
        <v>0.77530232043397518</v>
      </c>
      <c r="Z85" s="9">
        <f>HLOOKUP(REG_TRA_DEMANDS!Z$3,'BY-Demands'!$J$5:$AK$14,MATCH($E85,'BY-Demands'!$I$5:$I$14,0),FALSE)*HLOOKUP(REG_TRA_DEMANDS!$F85,DEMANDS!$H$2:$CL$25,MATCH($E85,DEMANDS!$F$2:$F$25,0),FALSE)/HLOOKUP(2018,DEMANDS!$H$2:$CL$25,MATCH($E85,DEMANDS!$F$2:$F$25,0),FALSE)</f>
        <v>9.6272107650165306E-2</v>
      </c>
      <c r="AA85" s="9">
        <f>HLOOKUP(REG_TRA_DEMANDS!AA$3,'BY-Demands'!$J$5:$AK$14,MATCH($E85,'BY-Demands'!$I$5:$I$14,0),FALSE)*HLOOKUP(REG_TRA_DEMANDS!$F85,DEMANDS!$H$2:$CL$25,MATCH($E85,DEMANDS!$F$2:$F$25,0),FALSE)/HLOOKUP(2018,DEMANDS!$H$2:$CL$25,MATCH($E85,DEMANDS!$F$2:$F$25,0),FALSE)</f>
        <v>0.3920916225533671</v>
      </c>
      <c r="AB85" s="9">
        <f>HLOOKUP(REG_TRA_DEMANDS!AB$3,'BY-Demands'!$J$5:$AK$14,MATCH($E85,'BY-Demands'!$I$5:$I$14,0),FALSE)*HLOOKUP(REG_TRA_DEMANDS!$F85,DEMANDS!$H$2:$CL$25,MATCH($E85,DEMANDS!$F$2:$F$25,0),FALSE)/HLOOKUP(2018,DEMANDS!$H$2:$CL$25,MATCH($E85,DEMANDS!$F$2:$F$25,0),FALSE)</f>
        <v>0.19391420909288029</v>
      </c>
      <c r="AC85" s="9">
        <f>HLOOKUP(REG_TRA_DEMANDS!AC$3,'BY-Demands'!$J$5:$AK$14,MATCH($E85,'BY-Demands'!$I$5:$I$14,0),FALSE)*HLOOKUP(REG_TRA_DEMANDS!$F85,DEMANDS!$H$2:$CL$25,MATCH($E85,DEMANDS!$F$2:$F$25,0),FALSE)/HLOOKUP(2018,DEMANDS!$H$2:$CL$25,MATCH($E85,DEMANDS!$F$2:$F$25,0),FALSE)</f>
        <v>0.1968915420937952</v>
      </c>
      <c r="AD85" s="9">
        <f>HLOOKUP(REG_TRA_DEMANDS!AD$3,'BY-Demands'!$J$5:$AK$14,MATCH($E85,'BY-Demands'!$I$5:$I$14,0),FALSE)*HLOOKUP(REG_TRA_DEMANDS!$F85,DEMANDS!$H$2:$CL$25,MATCH($E85,DEMANDS!$F$2:$F$25,0),FALSE)/HLOOKUP(2018,DEMANDS!$H$2:$CL$25,MATCH($E85,DEMANDS!$F$2:$F$25,0),FALSE)</f>
        <v>0.22886106829231614</v>
      </c>
      <c r="AE85" s="9">
        <f>HLOOKUP(REG_TRA_DEMANDS!AE$3,'BY-Demands'!$J$5:$AK$14,MATCH($E85,'BY-Demands'!$I$5:$I$14,0),FALSE)*HLOOKUP(REG_TRA_DEMANDS!$F85,DEMANDS!$H$2:$CL$25,MATCH($E85,DEMANDS!$F$2:$F$25,0),FALSE)/HLOOKUP(2018,DEMANDS!$H$2:$CL$25,MATCH($E85,DEMANDS!$F$2:$F$25,0),FALSE)</f>
        <v>0.47827204347288349</v>
      </c>
      <c r="AF85" s="9">
        <f>HLOOKUP(REG_TRA_DEMANDS!AF$3,'BY-Demands'!$J$5:$AK$14,MATCH($E85,'BY-Demands'!$I$5:$I$14,0),FALSE)*HLOOKUP(REG_TRA_DEMANDS!$F85,DEMANDS!$H$2:$CL$25,MATCH($E85,DEMANDS!$F$2:$F$25,0),FALSE)/HLOOKUP(2018,DEMANDS!$H$2:$CL$25,MATCH($E85,DEMANDS!$F$2:$F$25,0),FALSE)</f>
        <v>0.18442640120500042</v>
      </c>
    </row>
    <row r="86" spans="4:32" x14ac:dyDescent="0.25">
      <c r="D86" s="11" t="s">
        <v>8</v>
      </c>
      <c r="E86" s="11" t="str">
        <f>DEMANDS!$F$23</f>
        <v>TOTH</v>
      </c>
      <c r="F86" s="11">
        <v>2020</v>
      </c>
      <c r="G86" s="12">
        <f>HLOOKUP(REG_TRA_DEMANDS!G$3,'BY-Demands'!$J$5:$AK$14,MATCH($E86,'BY-Demands'!$I$5:$I$14,0),FALSE)*HLOOKUP(REG_TRA_DEMANDS!$F86,DEMANDS!$H$2:$CL$25,MATCH($E86,DEMANDS!$F$2:$F$25,0),FALSE)/HLOOKUP(2018,DEMANDS!$H$2:$CL$25,MATCH($E86,DEMANDS!$F$2:$F$25,0),FALSE)</f>
        <v>0.16235731275947515</v>
      </c>
      <c r="H86" s="12">
        <f>HLOOKUP(REG_TRA_DEMANDS!H$3,'BY-Demands'!$J$5:$AK$14,MATCH($E86,'BY-Demands'!$I$5:$I$14,0),FALSE)*HLOOKUP(REG_TRA_DEMANDS!$F86,DEMANDS!$H$2:$CL$25,MATCH($E86,DEMANDS!$F$2:$F$25,0),FALSE)/HLOOKUP(2018,DEMANDS!$H$2:$CL$25,MATCH($E86,DEMANDS!$F$2:$F$25,0),FALSE)</f>
        <v>3.8423660957334085</v>
      </c>
      <c r="I86" s="12">
        <f>HLOOKUP(REG_TRA_DEMANDS!I$3,'BY-Demands'!$J$5:$AK$14,MATCH($E86,'BY-Demands'!$I$5:$I$14,0),FALSE)*HLOOKUP(REG_TRA_DEMANDS!$F86,DEMANDS!$H$2:$CL$25,MATCH($E86,DEMANDS!$F$2:$F$25,0),FALSE)/HLOOKUP(2018,DEMANDS!$H$2:$CL$25,MATCH($E86,DEMANDS!$F$2:$F$25,0),FALSE)</f>
        <v>0.63453157307374231</v>
      </c>
      <c r="J86" s="12">
        <f>HLOOKUP(REG_TRA_DEMANDS!J$3,'BY-Demands'!$J$5:$AK$14,MATCH($E86,'BY-Demands'!$I$5:$I$14,0),FALSE)*HLOOKUP(REG_TRA_DEMANDS!$F86,DEMANDS!$H$2:$CL$25,MATCH($E86,DEMANDS!$F$2:$F$25,0),FALSE)/HLOOKUP(2018,DEMANDS!$H$2:$CL$25,MATCH($E86,DEMANDS!$F$2:$F$25,0),FALSE)</f>
        <v>0.28298743869437681</v>
      </c>
      <c r="K86" s="12">
        <f>HLOOKUP(REG_TRA_DEMANDS!K$3,'BY-Demands'!$J$5:$AK$14,MATCH($E86,'BY-Demands'!$I$5:$I$14,0),FALSE)*HLOOKUP(REG_TRA_DEMANDS!$F86,DEMANDS!$H$2:$CL$25,MATCH($E86,DEMANDS!$F$2:$F$25,0),FALSE)/HLOOKUP(2018,DEMANDS!$H$2:$CL$25,MATCH($E86,DEMANDS!$F$2:$F$25,0),FALSE)</f>
        <v>0.24153687414440531</v>
      </c>
      <c r="L86" s="12">
        <f>HLOOKUP(REG_TRA_DEMANDS!L$3,'BY-Demands'!$J$5:$AK$14,MATCH($E86,'BY-Demands'!$I$5:$I$14,0),FALSE)*HLOOKUP(REG_TRA_DEMANDS!$F86,DEMANDS!$H$2:$CL$25,MATCH($E86,DEMANDS!$F$2:$F$25,0),FALSE)/HLOOKUP(2018,DEMANDS!$H$2:$CL$25,MATCH($E86,DEMANDS!$F$2:$F$25,0),FALSE)</f>
        <v>0.11656064154461539</v>
      </c>
      <c r="M86" s="12">
        <f>HLOOKUP(REG_TRA_DEMANDS!M$3,'BY-Demands'!$J$5:$AK$14,MATCH($E86,'BY-Demands'!$I$5:$I$14,0),FALSE)*HLOOKUP(REG_TRA_DEMANDS!$F86,DEMANDS!$H$2:$CL$25,MATCH($E86,DEMANDS!$F$2:$F$25,0),FALSE)/HLOOKUP(2018,DEMANDS!$H$2:$CL$25,MATCH($E86,DEMANDS!$F$2:$F$25,0),FALSE)</f>
        <v>0.3675483014419349</v>
      </c>
      <c r="N86" s="12">
        <f>HLOOKUP(REG_TRA_DEMANDS!N$3,'BY-Demands'!$J$5:$AK$14,MATCH($E86,'BY-Demands'!$I$5:$I$14,0),FALSE)*HLOOKUP(REG_TRA_DEMANDS!$F86,DEMANDS!$H$2:$CL$25,MATCH($E86,DEMANDS!$F$2:$F$25,0),FALSE)/HLOOKUP(2018,DEMANDS!$H$2:$CL$25,MATCH($E86,DEMANDS!$F$2:$F$25,0),FALSE)</f>
        <v>0.55622180337699523</v>
      </c>
      <c r="O86" s="12">
        <f>HLOOKUP(REG_TRA_DEMANDS!O$3,'BY-Demands'!$J$5:$AK$14,MATCH($E86,'BY-Demands'!$I$5:$I$14,0),FALSE)*HLOOKUP(REG_TRA_DEMANDS!$F86,DEMANDS!$H$2:$CL$25,MATCH($E86,DEMANDS!$F$2:$F$25,0),FALSE)/HLOOKUP(2018,DEMANDS!$H$2:$CL$25,MATCH($E86,DEMANDS!$F$2:$F$25,0),FALSE)</f>
        <v>0.22232731082767995</v>
      </c>
      <c r="P86" s="12">
        <f>HLOOKUP(REG_TRA_DEMANDS!P$3,'BY-Demands'!$J$5:$AK$14,MATCH($E86,'BY-Demands'!$I$5:$I$14,0),FALSE)*HLOOKUP(REG_TRA_DEMANDS!$F86,DEMANDS!$H$2:$CL$25,MATCH($E86,DEMANDS!$F$2:$F$25,0),FALSE)/HLOOKUP(2018,DEMANDS!$H$2:$CL$25,MATCH($E86,DEMANDS!$F$2:$F$25,0),FALSE)</f>
        <v>0.25315215790168288</v>
      </c>
      <c r="Q86" s="12">
        <f>HLOOKUP(REG_TRA_DEMANDS!Q$3,'BY-Demands'!$J$5:$AK$14,MATCH($E86,'BY-Demands'!$I$5:$I$14,0),FALSE)*HLOOKUP(REG_TRA_DEMANDS!$F86,DEMANDS!$H$2:$CL$25,MATCH($E86,DEMANDS!$F$2:$F$25,0),FALSE)/HLOOKUP(2018,DEMANDS!$H$2:$CL$25,MATCH($E86,DEMANDS!$F$2:$F$25,0),FALSE)</f>
        <v>0.42697361028901426</v>
      </c>
      <c r="R86" s="12">
        <f>HLOOKUP(REG_TRA_DEMANDS!R$3,'BY-Demands'!$J$5:$AK$14,MATCH($E86,'BY-Demands'!$I$5:$I$14,0),FALSE)*HLOOKUP(REG_TRA_DEMANDS!$F86,DEMANDS!$H$2:$CL$25,MATCH($E86,DEMANDS!$F$2:$F$25,0),FALSE)/HLOOKUP(2018,DEMANDS!$H$2:$CL$25,MATCH($E86,DEMANDS!$F$2:$F$25,0),FALSE)</f>
        <v>0.40616420062123709</v>
      </c>
      <c r="S86" s="12">
        <f>HLOOKUP(REG_TRA_DEMANDS!S$3,'BY-Demands'!$J$5:$AK$14,MATCH($E86,'BY-Demands'!$I$5:$I$14,0),FALSE)*HLOOKUP(REG_TRA_DEMANDS!$F86,DEMANDS!$H$2:$CL$25,MATCH($E86,DEMANDS!$F$2:$F$25,0),FALSE)/HLOOKUP(2018,DEMANDS!$H$2:$CL$25,MATCH($E86,DEMANDS!$F$2:$F$25,0),FALSE)</f>
        <v>0.3388394721798389</v>
      </c>
      <c r="T86" s="12">
        <f>HLOOKUP(REG_TRA_DEMANDS!T$3,'BY-Demands'!$J$5:$AK$14,MATCH($E86,'BY-Demands'!$I$5:$I$14,0),FALSE)*HLOOKUP(REG_TRA_DEMANDS!$F86,DEMANDS!$H$2:$CL$25,MATCH($E86,DEMANDS!$F$2:$F$25,0),FALSE)/HLOOKUP(2018,DEMANDS!$H$2:$CL$25,MATCH($E86,DEMANDS!$F$2:$F$25,0),FALSE)</f>
        <v>1.5481379481330504</v>
      </c>
      <c r="U86" s="12">
        <f>HLOOKUP(REG_TRA_DEMANDS!U$3,'BY-Demands'!$J$5:$AK$14,MATCH($E86,'BY-Demands'!$I$5:$I$14,0),FALSE)*HLOOKUP(REG_TRA_DEMANDS!$F86,DEMANDS!$H$2:$CL$25,MATCH($E86,DEMANDS!$F$2:$F$25,0),FALSE)/HLOOKUP(2018,DEMANDS!$H$2:$CL$25,MATCH($E86,DEMANDS!$F$2:$F$25,0),FALSE)</f>
        <v>0.4212272815949526</v>
      </c>
      <c r="V86" s="12">
        <f>HLOOKUP(REG_TRA_DEMANDS!V$3,'BY-Demands'!$J$5:$AK$14,MATCH($E86,'BY-Demands'!$I$5:$I$14,0),FALSE)*HLOOKUP(REG_TRA_DEMANDS!$F86,DEMANDS!$H$2:$CL$25,MATCH($E86,DEMANDS!$F$2:$F$25,0),FALSE)/HLOOKUP(2018,DEMANDS!$H$2:$CL$25,MATCH($E86,DEMANDS!$F$2:$F$25,0),FALSE)</f>
        <v>0.55580829585310521</v>
      </c>
      <c r="W86" s="12">
        <f>HLOOKUP(REG_TRA_DEMANDS!W$3,'BY-Demands'!$J$5:$AK$14,MATCH($E86,'BY-Demands'!$I$5:$I$14,0),FALSE)*HLOOKUP(REG_TRA_DEMANDS!$F86,DEMANDS!$H$2:$CL$25,MATCH($E86,DEMANDS!$F$2:$F$25,0),FALSE)/HLOOKUP(2018,DEMANDS!$H$2:$CL$25,MATCH($E86,DEMANDS!$F$2:$F$25,0),FALSE)</f>
        <v>0.45500942040877851</v>
      </c>
      <c r="X86" s="12">
        <f>HLOOKUP(REG_TRA_DEMANDS!X$3,'BY-Demands'!$J$5:$AK$14,MATCH($E86,'BY-Demands'!$I$5:$I$14,0),FALSE)*HLOOKUP(REG_TRA_DEMANDS!$F86,DEMANDS!$H$2:$CL$25,MATCH($E86,DEMANDS!$F$2:$F$25,0),FALSE)/HLOOKUP(2018,DEMANDS!$H$2:$CL$25,MATCH($E86,DEMANDS!$F$2:$F$25,0),FALSE)</f>
        <v>0.33130793169298151</v>
      </c>
      <c r="Y86" s="12">
        <f>HLOOKUP(REG_TRA_DEMANDS!Y$3,'BY-Demands'!$J$5:$AK$14,MATCH($E86,'BY-Demands'!$I$5:$I$14,0),FALSE)*HLOOKUP(REG_TRA_DEMANDS!$F86,DEMANDS!$H$2:$CL$25,MATCH($E86,DEMANDS!$F$2:$F$25,0),FALSE)/HLOOKUP(2018,DEMANDS!$H$2:$CL$25,MATCH($E86,DEMANDS!$F$2:$F$25,0),FALSE)</f>
        <v>0.73592361793165129</v>
      </c>
      <c r="Z86" s="12">
        <f>HLOOKUP(REG_TRA_DEMANDS!Z$3,'BY-Demands'!$J$5:$AK$14,MATCH($E86,'BY-Demands'!$I$5:$I$14,0),FALSE)*HLOOKUP(REG_TRA_DEMANDS!$F86,DEMANDS!$H$2:$CL$25,MATCH($E86,DEMANDS!$F$2:$F$25,0),FALSE)/HLOOKUP(2018,DEMANDS!$H$2:$CL$25,MATCH($E86,DEMANDS!$F$2:$F$25,0),FALSE)</f>
        <v>9.1382311003734881E-2</v>
      </c>
      <c r="AA86" s="12">
        <f>HLOOKUP(REG_TRA_DEMANDS!AA$3,'BY-Demands'!$J$5:$AK$14,MATCH($E86,'BY-Demands'!$I$5:$I$14,0),FALSE)*HLOOKUP(REG_TRA_DEMANDS!$F86,DEMANDS!$H$2:$CL$25,MATCH($E86,DEMANDS!$F$2:$F$25,0),FALSE)/HLOOKUP(2018,DEMANDS!$H$2:$CL$25,MATCH($E86,DEMANDS!$F$2:$F$25,0),FALSE)</f>
        <v>0.37217673393347922</v>
      </c>
      <c r="AB86" s="12">
        <f>HLOOKUP(REG_TRA_DEMANDS!AB$3,'BY-Demands'!$J$5:$AK$14,MATCH($E86,'BY-Demands'!$I$5:$I$14,0),FALSE)*HLOOKUP(REG_TRA_DEMANDS!$F86,DEMANDS!$H$2:$CL$25,MATCH($E86,DEMANDS!$F$2:$F$25,0),FALSE)/HLOOKUP(2018,DEMANDS!$H$2:$CL$25,MATCH($E86,DEMANDS!$F$2:$F$25,0),FALSE)</f>
        <v>0.18406503187570397</v>
      </c>
      <c r="AC86" s="12">
        <f>HLOOKUP(REG_TRA_DEMANDS!AC$3,'BY-Demands'!$J$5:$AK$14,MATCH($E86,'BY-Demands'!$I$5:$I$14,0),FALSE)*HLOOKUP(REG_TRA_DEMANDS!$F86,DEMANDS!$H$2:$CL$25,MATCH($E86,DEMANDS!$F$2:$F$25,0),FALSE)/HLOOKUP(2018,DEMANDS!$H$2:$CL$25,MATCH($E86,DEMANDS!$F$2:$F$25,0),FALSE)</f>
        <v>0.18689114191829229</v>
      </c>
      <c r="AD86" s="12">
        <f>HLOOKUP(REG_TRA_DEMANDS!AD$3,'BY-Demands'!$J$5:$AK$14,MATCH($E86,'BY-Demands'!$I$5:$I$14,0),FALSE)*HLOOKUP(REG_TRA_DEMANDS!$F86,DEMANDS!$H$2:$CL$25,MATCH($E86,DEMANDS!$F$2:$F$25,0),FALSE)/HLOOKUP(2018,DEMANDS!$H$2:$CL$25,MATCH($E86,DEMANDS!$F$2:$F$25,0),FALSE)</f>
        <v>0.21723689061978846</v>
      </c>
      <c r="AE86" s="12">
        <f>HLOOKUP(REG_TRA_DEMANDS!AE$3,'BY-Demands'!$J$5:$AK$14,MATCH($E86,'BY-Demands'!$I$5:$I$14,0),FALSE)*HLOOKUP(REG_TRA_DEMANDS!$F86,DEMANDS!$H$2:$CL$25,MATCH($E86,DEMANDS!$F$2:$F$25,0),FALSE)/HLOOKUP(2018,DEMANDS!$H$2:$CL$25,MATCH($E86,DEMANDS!$F$2:$F$25,0),FALSE)</f>
        <v>0.45397992926309294</v>
      </c>
      <c r="AF86" s="12">
        <f>HLOOKUP(REG_TRA_DEMANDS!AF$3,'BY-Demands'!$J$5:$AK$14,MATCH($E86,'BY-Demands'!$I$5:$I$14,0),FALSE)*HLOOKUP(REG_TRA_DEMANDS!$F86,DEMANDS!$H$2:$CL$25,MATCH($E86,DEMANDS!$F$2:$F$25,0),FALSE)/HLOOKUP(2018,DEMANDS!$H$2:$CL$25,MATCH($E86,DEMANDS!$F$2:$F$25,0),FALSE)</f>
        <v>0.17505912318297531</v>
      </c>
    </row>
    <row r="87" spans="4:32" x14ac:dyDescent="0.25">
      <c r="D87" s="1" t="s">
        <v>8</v>
      </c>
      <c r="E87" s="1" t="str">
        <f>DEMANDS!$F$23</f>
        <v>TOTH</v>
      </c>
      <c r="F87" s="1">
        <v>2025</v>
      </c>
      <c r="G87" s="10">
        <f>HLOOKUP(REG_TRA_DEMANDS!G$3,'BY-Demands'!$J$5:$AK$14,MATCH($E87,'BY-Demands'!$I$5:$I$14,0),FALSE)*HLOOKUP(REG_TRA_DEMANDS!$F87,DEMANDS!$H$2:$CL$25,MATCH($E87,DEMANDS!$F$2:$F$25,0),FALSE)/HLOOKUP(2018,DEMANDS!$H$2:$CL$25,MATCH($E87,DEMANDS!$F$2:$F$25,0),FALSE)</f>
        <v>0.10373943515870333</v>
      </c>
      <c r="H87" s="10">
        <f>HLOOKUP(REG_TRA_DEMANDS!H$3,'BY-Demands'!$J$5:$AK$14,MATCH($E87,'BY-Demands'!$I$5:$I$14,0),FALSE)*HLOOKUP(REG_TRA_DEMANDS!$F87,DEMANDS!$H$2:$CL$25,MATCH($E87,DEMANDS!$F$2:$F$25,0),FALSE)/HLOOKUP(2018,DEMANDS!$H$2:$CL$25,MATCH($E87,DEMANDS!$F$2:$F$25,0),FALSE)</f>
        <v>2.4551089302324844</v>
      </c>
      <c r="I87" s="10">
        <f>HLOOKUP(REG_TRA_DEMANDS!I$3,'BY-Demands'!$J$5:$AK$14,MATCH($E87,'BY-Demands'!$I$5:$I$14,0),FALSE)*HLOOKUP(REG_TRA_DEMANDS!$F87,DEMANDS!$H$2:$CL$25,MATCH($E87,DEMANDS!$F$2:$F$25,0),FALSE)/HLOOKUP(2018,DEMANDS!$H$2:$CL$25,MATCH($E87,DEMANDS!$F$2:$F$25,0),FALSE)</f>
        <v>0.40543875642085558</v>
      </c>
      <c r="J87" s="10">
        <f>HLOOKUP(REG_TRA_DEMANDS!J$3,'BY-Demands'!$J$5:$AK$14,MATCH($E87,'BY-Demands'!$I$5:$I$14,0),FALSE)*HLOOKUP(REG_TRA_DEMANDS!$F87,DEMANDS!$H$2:$CL$25,MATCH($E87,DEMANDS!$F$2:$F$25,0),FALSE)/HLOOKUP(2018,DEMANDS!$H$2:$CL$25,MATCH($E87,DEMANDS!$F$2:$F$25,0),FALSE)</f>
        <v>0.18081696813160372</v>
      </c>
      <c r="K87" s="10">
        <f>HLOOKUP(REG_TRA_DEMANDS!K$3,'BY-Demands'!$J$5:$AK$14,MATCH($E87,'BY-Demands'!$I$5:$I$14,0),FALSE)*HLOOKUP(REG_TRA_DEMANDS!$F87,DEMANDS!$H$2:$CL$25,MATCH($E87,DEMANDS!$F$2:$F$25,0),FALSE)/HLOOKUP(2018,DEMANDS!$H$2:$CL$25,MATCH($E87,DEMANDS!$F$2:$F$25,0),FALSE)</f>
        <v>0.1543318158441071</v>
      </c>
      <c r="L87" s="10">
        <f>HLOOKUP(REG_TRA_DEMANDS!L$3,'BY-Demands'!$J$5:$AK$14,MATCH($E87,'BY-Demands'!$I$5:$I$14,0),FALSE)*HLOOKUP(REG_TRA_DEMANDS!$F87,DEMANDS!$H$2:$CL$25,MATCH($E87,DEMANDS!$F$2:$F$25,0),FALSE)/HLOOKUP(2018,DEMANDS!$H$2:$CL$25,MATCH($E87,DEMANDS!$F$2:$F$25,0),FALSE)</f>
        <v>7.4477305087502471E-2</v>
      </c>
      <c r="M87" s="10">
        <f>HLOOKUP(REG_TRA_DEMANDS!M$3,'BY-Demands'!$J$5:$AK$14,MATCH($E87,'BY-Demands'!$I$5:$I$14,0),FALSE)*HLOOKUP(REG_TRA_DEMANDS!$F87,DEMANDS!$H$2:$CL$25,MATCH($E87,DEMANDS!$F$2:$F$25,0),FALSE)/HLOOKUP(2018,DEMANDS!$H$2:$CL$25,MATCH($E87,DEMANDS!$F$2:$F$25,0),FALSE)</f>
        <v>0.23484777209643692</v>
      </c>
      <c r="N87" s="10">
        <f>HLOOKUP(REG_TRA_DEMANDS!N$3,'BY-Demands'!$J$5:$AK$14,MATCH($E87,'BY-Demands'!$I$5:$I$14,0),FALSE)*HLOOKUP(REG_TRA_DEMANDS!$F87,DEMANDS!$H$2:$CL$25,MATCH($E87,DEMANDS!$F$2:$F$25,0),FALSE)/HLOOKUP(2018,DEMANDS!$H$2:$CL$25,MATCH($E87,DEMANDS!$F$2:$F$25,0),FALSE)</f>
        <v>0.3554021357249727</v>
      </c>
      <c r="O87" s="10">
        <f>HLOOKUP(REG_TRA_DEMANDS!O$3,'BY-Demands'!$J$5:$AK$14,MATCH($E87,'BY-Demands'!$I$5:$I$14,0),FALSE)*HLOOKUP(REG_TRA_DEMANDS!$F87,DEMANDS!$H$2:$CL$25,MATCH($E87,DEMANDS!$F$2:$F$25,0),FALSE)/HLOOKUP(2018,DEMANDS!$H$2:$CL$25,MATCH($E87,DEMANDS!$F$2:$F$25,0),FALSE)</f>
        <v>0.14205771981324544</v>
      </c>
      <c r="P87" s="10">
        <f>HLOOKUP(REG_TRA_DEMANDS!P$3,'BY-Demands'!$J$5:$AK$14,MATCH($E87,'BY-Demands'!$I$5:$I$14,0),FALSE)*HLOOKUP(REG_TRA_DEMANDS!$F87,DEMANDS!$H$2:$CL$25,MATCH($E87,DEMANDS!$F$2:$F$25,0),FALSE)/HLOOKUP(2018,DEMANDS!$H$2:$CL$25,MATCH($E87,DEMANDS!$F$2:$F$25,0),FALSE)</f>
        <v>0.16175348940908618</v>
      </c>
      <c r="Q87" s="10">
        <f>HLOOKUP(REG_TRA_DEMANDS!Q$3,'BY-Demands'!$J$5:$AK$14,MATCH($E87,'BY-Demands'!$I$5:$I$14,0),FALSE)*HLOOKUP(REG_TRA_DEMANDS!$F87,DEMANDS!$H$2:$CL$25,MATCH($E87,DEMANDS!$F$2:$F$25,0),FALSE)/HLOOKUP(2018,DEMANDS!$H$2:$CL$25,MATCH($E87,DEMANDS!$F$2:$F$25,0),FALSE)</f>
        <v>0.27281802344606537</v>
      </c>
      <c r="R87" s="10">
        <f>HLOOKUP(REG_TRA_DEMANDS!R$3,'BY-Demands'!$J$5:$AK$14,MATCH($E87,'BY-Demands'!$I$5:$I$14,0),FALSE)*HLOOKUP(REG_TRA_DEMANDS!$F87,DEMANDS!$H$2:$CL$25,MATCH($E87,DEMANDS!$F$2:$F$25,0),FALSE)/HLOOKUP(2018,DEMANDS!$H$2:$CL$25,MATCH($E87,DEMANDS!$F$2:$F$25,0),FALSE)</f>
        <v>0.25952169346726506</v>
      </c>
      <c r="S87" s="10">
        <f>HLOOKUP(REG_TRA_DEMANDS!S$3,'BY-Demands'!$J$5:$AK$14,MATCH($E87,'BY-Demands'!$I$5:$I$14,0),FALSE)*HLOOKUP(REG_TRA_DEMANDS!$F87,DEMANDS!$H$2:$CL$25,MATCH($E87,DEMANDS!$F$2:$F$25,0),FALSE)/HLOOKUP(2018,DEMANDS!$H$2:$CL$25,MATCH($E87,DEMANDS!$F$2:$F$25,0),FALSE)</f>
        <v>0.21650404811444654</v>
      </c>
      <c r="T87" s="10">
        <f>HLOOKUP(REG_TRA_DEMANDS!T$3,'BY-Demands'!$J$5:$AK$14,MATCH($E87,'BY-Demands'!$I$5:$I$14,0),FALSE)*HLOOKUP(REG_TRA_DEMANDS!$F87,DEMANDS!$H$2:$CL$25,MATCH($E87,DEMANDS!$F$2:$F$25,0),FALSE)/HLOOKUP(2018,DEMANDS!$H$2:$CL$25,MATCH($E87,DEMANDS!$F$2:$F$25,0),FALSE)</f>
        <v>0.98919447210242051</v>
      </c>
      <c r="U87" s="10">
        <f>HLOOKUP(REG_TRA_DEMANDS!U$3,'BY-Demands'!$J$5:$AK$14,MATCH($E87,'BY-Demands'!$I$5:$I$14,0),FALSE)*HLOOKUP(REG_TRA_DEMANDS!$F87,DEMANDS!$H$2:$CL$25,MATCH($E87,DEMANDS!$F$2:$F$25,0),FALSE)/HLOOKUP(2018,DEMANDS!$H$2:$CL$25,MATCH($E87,DEMANDS!$F$2:$F$25,0),FALSE)</f>
        <v>0.26914636318742746</v>
      </c>
      <c r="V87" s="10">
        <f>HLOOKUP(REG_TRA_DEMANDS!V$3,'BY-Demands'!$J$5:$AK$14,MATCH($E87,'BY-Demands'!$I$5:$I$14,0),FALSE)*HLOOKUP(REG_TRA_DEMANDS!$F87,DEMANDS!$H$2:$CL$25,MATCH($E87,DEMANDS!$F$2:$F$25,0),FALSE)/HLOOKUP(2018,DEMANDS!$H$2:$CL$25,MATCH($E87,DEMANDS!$F$2:$F$25,0),FALSE)</f>
        <v>0.35513792195946292</v>
      </c>
      <c r="W87" s="10">
        <f>HLOOKUP(REG_TRA_DEMANDS!W$3,'BY-Demands'!$J$5:$AK$14,MATCH($E87,'BY-Demands'!$I$5:$I$14,0),FALSE)*HLOOKUP(REG_TRA_DEMANDS!$F87,DEMANDS!$H$2:$CL$25,MATCH($E87,DEMANDS!$F$2:$F$25,0),FALSE)/HLOOKUP(2018,DEMANDS!$H$2:$CL$25,MATCH($E87,DEMANDS!$F$2:$F$25,0),FALSE)</f>
        <v>0.29073171674763959</v>
      </c>
      <c r="X87" s="10">
        <f>HLOOKUP(REG_TRA_DEMANDS!X$3,'BY-Demands'!$J$5:$AK$14,MATCH($E87,'BY-Demands'!$I$5:$I$14,0),FALSE)*HLOOKUP(REG_TRA_DEMANDS!$F87,DEMANDS!$H$2:$CL$25,MATCH($E87,DEMANDS!$F$2:$F$25,0),FALSE)/HLOOKUP(2018,DEMANDS!$H$2:$CL$25,MATCH($E87,DEMANDS!$F$2:$F$25,0),FALSE)</f>
        <v>0.21169171325436556</v>
      </c>
      <c r="Y87" s="10">
        <f>HLOOKUP(REG_TRA_DEMANDS!Y$3,'BY-Demands'!$J$5:$AK$14,MATCH($E87,'BY-Demands'!$I$5:$I$14,0),FALSE)*HLOOKUP(REG_TRA_DEMANDS!$F87,DEMANDS!$H$2:$CL$25,MATCH($E87,DEMANDS!$F$2:$F$25,0),FALSE)/HLOOKUP(2018,DEMANDS!$H$2:$CL$25,MATCH($E87,DEMANDS!$F$2:$F$25,0),FALSE)</f>
        <v>0.47022397172389424</v>
      </c>
      <c r="Z87" s="10">
        <f>HLOOKUP(REG_TRA_DEMANDS!Z$3,'BY-Demands'!$J$5:$AK$14,MATCH($E87,'BY-Demands'!$I$5:$I$14,0),FALSE)*HLOOKUP(REG_TRA_DEMANDS!$F87,DEMANDS!$H$2:$CL$25,MATCH($E87,DEMANDS!$F$2:$F$25,0),FALSE)/HLOOKUP(2018,DEMANDS!$H$2:$CL$25,MATCH($E87,DEMANDS!$F$2:$F$25,0),FALSE)</f>
        <v>5.8389420013797121E-2</v>
      </c>
      <c r="AA87" s="10">
        <f>HLOOKUP(REG_TRA_DEMANDS!AA$3,'BY-Demands'!$J$5:$AK$14,MATCH($E87,'BY-Demands'!$I$5:$I$14,0),FALSE)*HLOOKUP(REG_TRA_DEMANDS!$F87,DEMANDS!$H$2:$CL$25,MATCH($E87,DEMANDS!$F$2:$F$25,0),FALSE)/HLOOKUP(2018,DEMANDS!$H$2:$CL$25,MATCH($E87,DEMANDS!$F$2:$F$25,0),FALSE)</f>
        <v>0.23780514410624792</v>
      </c>
      <c r="AB87" s="10">
        <f>HLOOKUP(REG_TRA_DEMANDS!AB$3,'BY-Demands'!$J$5:$AK$14,MATCH($E87,'BY-Demands'!$I$5:$I$14,0),FALSE)*HLOOKUP(REG_TRA_DEMANDS!$F87,DEMANDS!$H$2:$CL$25,MATCH($E87,DEMANDS!$F$2:$F$25,0),FALSE)/HLOOKUP(2018,DEMANDS!$H$2:$CL$25,MATCH($E87,DEMANDS!$F$2:$F$25,0),FALSE)</f>
        <v>0.1176097467660254</v>
      </c>
      <c r="AC87" s="10">
        <f>HLOOKUP(REG_TRA_DEMANDS!AC$3,'BY-Demands'!$J$5:$AK$14,MATCH($E87,'BY-Demands'!$I$5:$I$14,0),FALSE)*HLOOKUP(REG_TRA_DEMANDS!$F87,DEMANDS!$H$2:$CL$25,MATCH($E87,DEMANDS!$F$2:$F$25,0),FALSE)/HLOOKUP(2018,DEMANDS!$H$2:$CL$25,MATCH($E87,DEMANDS!$F$2:$F$25,0),FALSE)</f>
        <v>0.11941551119099329</v>
      </c>
      <c r="AD87" s="10">
        <f>HLOOKUP(REG_TRA_DEMANDS!AD$3,'BY-Demands'!$J$5:$AK$14,MATCH($E87,'BY-Demands'!$I$5:$I$14,0),FALSE)*HLOOKUP(REG_TRA_DEMANDS!$F87,DEMANDS!$H$2:$CL$25,MATCH($E87,DEMANDS!$F$2:$F$25,0),FALSE)/HLOOKUP(2018,DEMANDS!$H$2:$CL$25,MATCH($E87,DEMANDS!$F$2:$F$25,0),FALSE)</f>
        <v>0.13880515725162293</v>
      </c>
      <c r="AE87" s="10">
        <f>HLOOKUP(REG_TRA_DEMANDS!AE$3,'BY-Demands'!$J$5:$AK$14,MATCH($E87,'BY-Demands'!$I$5:$I$14,0),FALSE)*HLOOKUP(REG_TRA_DEMANDS!$F87,DEMANDS!$H$2:$CL$25,MATCH($E87,DEMANDS!$F$2:$F$25,0),FALSE)/HLOOKUP(2018,DEMANDS!$H$2:$CL$25,MATCH($E87,DEMANDS!$F$2:$F$25,0),FALSE)</f>
        <v>0.29007391557971479</v>
      </c>
      <c r="AF87" s="10">
        <f>HLOOKUP(REG_TRA_DEMANDS!AF$3,'BY-Demands'!$J$5:$AK$14,MATCH($E87,'BY-Demands'!$I$5:$I$14,0),FALSE)*HLOOKUP(REG_TRA_DEMANDS!$F87,DEMANDS!$H$2:$CL$25,MATCH($E87,DEMANDS!$F$2:$F$25,0),FALSE)/HLOOKUP(2018,DEMANDS!$H$2:$CL$25,MATCH($E87,DEMANDS!$F$2:$F$25,0),FALSE)</f>
        <v>0.11185535316960879</v>
      </c>
    </row>
    <row r="88" spans="4:32" x14ac:dyDescent="0.25">
      <c r="D88" s="1" t="s">
        <v>8</v>
      </c>
      <c r="E88" s="1" t="str">
        <f>DEMANDS!$F$23</f>
        <v>TOTH</v>
      </c>
      <c r="F88" s="1">
        <v>2030</v>
      </c>
      <c r="G88" s="10">
        <f>HLOOKUP(REG_TRA_DEMANDS!G$3,'BY-Demands'!$J$5:$AK$14,MATCH($E88,'BY-Demands'!$I$5:$I$14,0),FALSE)*HLOOKUP(REG_TRA_DEMANDS!$F88,DEMANDS!$H$2:$CL$25,MATCH($E88,DEMANDS!$F$2:$F$25,0),FALSE)/HLOOKUP(2018,DEMANDS!$H$2:$CL$25,MATCH($E88,DEMANDS!$F$2:$F$25,0),FALSE)</f>
        <v>0</v>
      </c>
      <c r="H88" s="10">
        <f>HLOOKUP(REG_TRA_DEMANDS!H$3,'BY-Demands'!$J$5:$AK$14,MATCH($E88,'BY-Demands'!$I$5:$I$14,0),FALSE)*HLOOKUP(REG_TRA_DEMANDS!$F88,DEMANDS!$H$2:$CL$25,MATCH($E88,DEMANDS!$F$2:$F$25,0),FALSE)/HLOOKUP(2018,DEMANDS!$H$2:$CL$25,MATCH($E88,DEMANDS!$F$2:$F$25,0),FALSE)</f>
        <v>0</v>
      </c>
      <c r="I88" s="10">
        <f>HLOOKUP(REG_TRA_DEMANDS!I$3,'BY-Demands'!$J$5:$AK$14,MATCH($E88,'BY-Demands'!$I$5:$I$14,0),FALSE)*HLOOKUP(REG_TRA_DEMANDS!$F88,DEMANDS!$H$2:$CL$25,MATCH($E88,DEMANDS!$F$2:$F$25,0),FALSE)/HLOOKUP(2018,DEMANDS!$H$2:$CL$25,MATCH($E88,DEMANDS!$F$2:$F$25,0),FALSE)</f>
        <v>0</v>
      </c>
      <c r="J88" s="10">
        <f>HLOOKUP(REG_TRA_DEMANDS!J$3,'BY-Demands'!$J$5:$AK$14,MATCH($E88,'BY-Demands'!$I$5:$I$14,0),FALSE)*HLOOKUP(REG_TRA_DEMANDS!$F88,DEMANDS!$H$2:$CL$25,MATCH($E88,DEMANDS!$F$2:$F$25,0),FALSE)/HLOOKUP(2018,DEMANDS!$H$2:$CL$25,MATCH($E88,DEMANDS!$F$2:$F$25,0),FALSE)</f>
        <v>0</v>
      </c>
      <c r="K88" s="10">
        <f>HLOOKUP(REG_TRA_DEMANDS!K$3,'BY-Demands'!$J$5:$AK$14,MATCH($E88,'BY-Demands'!$I$5:$I$14,0),FALSE)*HLOOKUP(REG_TRA_DEMANDS!$F88,DEMANDS!$H$2:$CL$25,MATCH($E88,DEMANDS!$F$2:$F$25,0),FALSE)/HLOOKUP(2018,DEMANDS!$H$2:$CL$25,MATCH($E88,DEMANDS!$F$2:$F$25,0),FALSE)</f>
        <v>0</v>
      </c>
      <c r="L88" s="10">
        <f>HLOOKUP(REG_TRA_DEMANDS!L$3,'BY-Demands'!$J$5:$AK$14,MATCH($E88,'BY-Demands'!$I$5:$I$14,0),FALSE)*HLOOKUP(REG_TRA_DEMANDS!$F88,DEMANDS!$H$2:$CL$25,MATCH($E88,DEMANDS!$F$2:$F$25,0),FALSE)/HLOOKUP(2018,DEMANDS!$H$2:$CL$25,MATCH($E88,DEMANDS!$F$2:$F$25,0),FALSE)</f>
        <v>0</v>
      </c>
      <c r="M88" s="10">
        <f>HLOOKUP(REG_TRA_DEMANDS!M$3,'BY-Demands'!$J$5:$AK$14,MATCH($E88,'BY-Demands'!$I$5:$I$14,0),FALSE)*HLOOKUP(REG_TRA_DEMANDS!$F88,DEMANDS!$H$2:$CL$25,MATCH($E88,DEMANDS!$F$2:$F$25,0),FALSE)/HLOOKUP(2018,DEMANDS!$H$2:$CL$25,MATCH($E88,DEMANDS!$F$2:$F$25,0),FALSE)</f>
        <v>0</v>
      </c>
      <c r="N88" s="10">
        <f>HLOOKUP(REG_TRA_DEMANDS!N$3,'BY-Demands'!$J$5:$AK$14,MATCH($E88,'BY-Demands'!$I$5:$I$14,0),FALSE)*HLOOKUP(REG_TRA_DEMANDS!$F88,DEMANDS!$H$2:$CL$25,MATCH($E88,DEMANDS!$F$2:$F$25,0),FALSE)/HLOOKUP(2018,DEMANDS!$H$2:$CL$25,MATCH($E88,DEMANDS!$F$2:$F$25,0),FALSE)</f>
        <v>0</v>
      </c>
      <c r="O88" s="10">
        <f>HLOOKUP(REG_TRA_DEMANDS!O$3,'BY-Demands'!$J$5:$AK$14,MATCH($E88,'BY-Demands'!$I$5:$I$14,0),FALSE)*HLOOKUP(REG_TRA_DEMANDS!$F88,DEMANDS!$H$2:$CL$25,MATCH($E88,DEMANDS!$F$2:$F$25,0),FALSE)/HLOOKUP(2018,DEMANDS!$H$2:$CL$25,MATCH($E88,DEMANDS!$F$2:$F$25,0),FALSE)</f>
        <v>0</v>
      </c>
      <c r="P88" s="10">
        <f>HLOOKUP(REG_TRA_DEMANDS!P$3,'BY-Demands'!$J$5:$AK$14,MATCH($E88,'BY-Demands'!$I$5:$I$14,0),FALSE)*HLOOKUP(REG_TRA_DEMANDS!$F88,DEMANDS!$H$2:$CL$25,MATCH($E88,DEMANDS!$F$2:$F$25,0),FALSE)/HLOOKUP(2018,DEMANDS!$H$2:$CL$25,MATCH($E88,DEMANDS!$F$2:$F$25,0),FALSE)</f>
        <v>0</v>
      </c>
      <c r="Q88" s="10">
        <f>HLOOKUP(REG_TRA_DEMANDS!Q$3,'BY-Demands'!$J$5:$AK$14,MATCH($E88,'BY-Demands'!$I$5:$I$14,0),FALSE)*HLOOKUP(REG_TRA_DEMANDS!$F88,DEMANDS!$H$2:$CL$25,MATCH($E88,DEMANDS!$F$2:$F$25,0),FALSE)/HLOOKUP(2018,DEMANDS!$H$2:$CL$25,MATCH($E88,DEMANDS!$F$2:$F$25,0),FALSE)</f>
        <v>0</v>
      </c>
      <c r="R88" s="10">
        <f>HLOOKUP(REG_TRA_DEMANDS!R$3,'BY-Demands'!$J$5:$AK$14,MATCH($E88,'BY-Demands'!$I$5:$I$14,0),FALSE)*HLOOKUP(REG_TRA_DEMANDS!$F88,DEMANDS!$H$2:$CL$25,MATCH($E88,DEMANDS!$F$2:$F$25,0),FALSE)/HLOOKUP(2018,DEMANDS!$H$2:$CL$25,MATCH($E88,DEMANDS!$F$2:$F$25,0),FALSE)</f>
        <v>0</v>
      </c>
      <c r="S88" s="10">
        <f>HLOOKUP(REG_TRA_DEMANDS!S$3,'BY-Demands'!$J$5:$AK$14,MATCH($E88,'BY-Demands'!$I$5:$I$14,0),FALSE)*HLOOKUP(REG_TRA_DEMANDS!$F88,DEMANDS!$H$2:$CL$25,MATCH($E88,DEMANDS!$F$2:$F$25,0),FALSE)/HLOOKUP(2018,DEMANDS!$H$2:$CL$25,MATCH($E88,DEMANDS!$F$2:$F$25,0),FALSE)</f>
        <v>0</v>
      </c>
      <c r="T88" s="10">
        <f>HLOOKUP(REG_TRA_DEMANDS!T$3,'BY-Demands'!$J$5:$AK$14,MATCH($E88,'BY-Demands'!$I$5:$I$14,0),FALSE)*HLOOKUP(REG_TRA_DEMANDS!$F88,DEMANDS!$H$2:$CL$25,MATCH($E88,DEMANDS!$F$2:$F$25,0),FALSE)/HLOOKUP(2018,DEMANDS!$H$2:$CL$25,MATCH($E88,DEMANDS!$F$2:$F$25,0),FALSE)</f>
        <v>0</v>
      </c>
      <c r="U88" s="10">
        <f>HLOOKUP(REG_TRA_DEMANDS!U$3,'BY-Demands'!$J$5:$AK$14,MATCH($E88,'BY-Demands'!$I$5:$I$14,0),FALSE)*HLOOKUP(REG_TRA_DEMANDS!$F88,DEMANDS!$H$2:$CL$25,MATCH($E88,DEMANDS!$F$2:$F$25,0),FALSE)/HLOOKUP(2018,DEMANDS!$H$2:$CL$25,MATCH($E88,DEMANDS!$F$2:$F$25,0),FALSE)</f>
        <v>0</v>
      </c>
      <c r="V88" s="10">
        <f>HLOOKUP(REG_TRA_DEMANDS!V$3,'BY-Demands'!$J$5:$AK$14,MATCH($E88,'BY-Demands'!$I$5:$I$14,0),FALSE)*HLOOKUP(REG_TRA_DEMANDS!$F88,DEMANDS!$H$2:$CL$25,MATCH($E88,DEMANDS!$F$2:$F$25,0),FALSE)/HLOOKUP(2018,DEMANDS!$H$2:$CL$25,MATCH($E88,DEMANDS!$F$2:$F$25,0),FALSE)</f>
        <v>0</v>
      </c>
      <c r="W88" s="10">
        <f>HLOOKUP(REG_TRA_DEMANDS!W$3,'BY-Demands'!$J$5:$AK$14,MATCH($E88,'BY-Demands'!$I$5:$I$14,0),FALSE)*HLOOKUP(REG_TRA_DEMANDS!$F88,DEMANDS!$H$2:$CL$25,MATCH($E88,DEMANDS!$F$2:$F$25,0),FALSE)/HLOOKUP(2018,DEMANDS!$H$2:$CL$25,MATCH($E88,DEMANDS!$F$2:$F$25,0),FALSE)</f>
        <v>0</v>
      </c>
      <c r="X88" s="10">
        <f>HLOOKUP(REG_TRA_DEMANDS!X$3,'BY-Demands'!$J$5:$AK$14,MATCH($E88,'BY-Demands'!$I$5:$I$14,0),FALSE)*HLOOKUP(REG_TRA_DEMANDS!$F88,DEMANDS!$H$2:$CL$25,MATCH($E88,DEMANDS!$F$2:$F$25,0),FALSE)/HLOOKUP(2018,DEMANDS!$H$2:$CL$25,MATCH($E88,DEMANDS!$F$2:$F$25,0),FALSE)</f>
        <v>0</v>
      </c>
      <c r="Y88" s="10">
        <f>HLOOKUP(REG_TRA_DEMANDS!Y$3,'BY-Demands'!$J$5:$AK$14,MATCH($E88,'BY-Demands'!$I$5:$I$14,0),FALSE)*HLOOKUP(REG_TRA_DEMANDS!$F88,DEMANDS!$H$2:$CL$25,MATCH($E88,DEMANDS!$F$2:$F$25,0),FALSE)/HLOOKUP(2018,DEMANDS!$H$2:$CL$25,MATCH($E88,DEMANDS!$F$2:$F$25,0),FALSE)</f>
        <v>0</v>
      </c>
      <c r="Z88" s="10">
        <f>HLOOKUP(REG_TRA_DEMANDS!Z$3,'BY-Demands'!$J$5:$AK$14,MATCH($E88,'BY-Demands'!$I$5:$I$14,0),FALSE)*HLOOKUP(REG_TRA_DEMANDS!$F88,DEMANDS!$H$2:$CL$25,MATCH($E88,DEMANDS!$F$2:$F$25,0),FALSE)/HLOOKUP(2018,DEMANDS!$H$2:$CL$25,MATCH($E88,DEMANDS!$F$2:$F$25,0),FALSE)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A88" s="10">
        <f>HLOOKUP(REG_TRA_DEMANDS!AA$3,'BY-Demands'!$J$5:$AK$14,MATCH($E88,'BY-Demands'!$I$5:$I$14,0),FALSE)*HLOOKUP(REG_TRA_DEMANDS!$F88,DEMANDS!$H$2:$CL$25,MATCH($E88,DEMANDS!$F$2:$F$25,0),FALSE)/HLOOKUP(2018,DEMANDS!$H$2:$CL$25,MATCH($E88,DEMANDS!$F$2:$F$25,0),FALSE)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B88" s="10">
        <f>HLOOKUP(REG_TRA_DEMANDS!AB$3,'BY-Demands'!$J$5:$AK$14,MATCH($E88,'BY-Demands'!$I$5:$I$14,0),FALSE)*HLOOKUP(REG_TRA_DEMANDS!$F88,DEMANDS!$H$2:$CL$25,MATCH($E88,DEMANDS!$F$2:$F$25,0),FALSE)/HLOOKUP(2018,DEMANDS!$H$2:$CL$25,MATCH($E88,DEMANDS!$F$2:$F$25,0),FALSE)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C88" s="10">
        <f>HLOOKUP(REG_TRA_DEMANDS!AC$3,'BY-Demands'!$J$5:$AK$14,MATCH($E88,'BY-Demands'!$I$5:$I$14,0),FALSE)*HLOOKUP(REG_TRA_DEMANDS!$F88,DEMANDS!$H$2:$CL$25,MATCH($E88,DEMANDS!$F$2:$F$25,0),FALSE)/HLOOKUP(2018,DEMANDS!$H$2:$CL$25,MATCH($E88,DEMANDS!$F$2:$F$25,0),FALSE)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D88" s="10">
        <f>HLOOKUP(REG_TRA_DEMANDS!AD$3,'BY-Demands'!$J$5:$AK$14,MATCH($E88,'BY-Demands'!$I$5:$I$14,0),FALSE)*HLOOKUP(REG_TRA_DEMANDS!$F88,DEMANDS!$H$2:$CL$25,MATCH($E88,DEMANDS!$F$2:$F$25,0),FALSE)/HLOOKUP(2018,DEMANDS!$H$2:$CL$25,MATCH($E88,DEMANDS!$F$2:$F$25,0),FALSE)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E88" s="10">
        <f>HLOOKUP(REG_TRA_DEMANDS!AE$3,'BY-Demands'!$J$5:$AK$14,MATCH($E88,'BY-Demands'!$I$5:$I$14,0),FALSE)*HLOOKUP(REG_TRA_DEMANDS!$F88,DEMANDS!$H$2:$CL$25,MATCH($E88,DEMANDS!$F$2:$F$25,0),FALSE)/HLOOKUP(2018,DEMANDS!$H$2:$CL$25,MATCH($E88,DEMANDS!$F$2:$F$25,0),FALSE)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F88" s="10">
        <f>HLOOKUP(REG_TRA_DEMANDS!AF$3,'BY-Demands'!$J$5:$AK$14,MATCH($E88,'BY-Demands'!$I$5:$I$14,0),FALSE)*HLOOKUP(REG_TRA_DEMANDS!$F88,DEMANDS!$H$2:$CL$25,MATCH($E88,DEMANDS!$F$2:$F$25,0),FALSE)/HLOOKUP(2018,DEMANDS!$H$2:$CL$25,MATCH($E88,DEMANDS!$F$2:$F$25,0),FALSE)</f>
        <v>0</v>
      </c>
    </row>
    <row r="89" spans="4:32" x14ac:dyDescent="0.25">
      <c r="D89" s="1" t="s">
        <v>8</v>
      </c>
      <c r="E89" s="1" t="str">
        <f>DEMANDS!$F$23</f>
        <v>TOTH</v>
      </c>
      <c r="F89" s="1">
        <v>2035</v>
      </c>
      <c r="G89" s="10">
        <f>HLOOKUP(REG_TRA_DEMANDS!G$3,'BY-Demands'!$J$5:$AK$14,MATCH($E89,'BY-Demands'!$I$5:$I$14,0),FALSE)*HLOOKUP(REG_TRA_DEMANDS!$F89,DEMANDS!$H$2:$CL$25,MATCH($E89,DEMANDS!$F$2:$F$25,0),FALSE)/HLOOKUP(2018,DEMANDS!$H$2:$CL$25,MATCH($E89,DEMANDS!$F$2:$F$25,0),FALSE)</f>
        <v>0</v>
      </c>
      <c r="H89" s="10">
        <f>HLOOKUP(REG_TRA_DEMANDS!H$3,'BY-Demands'!$J$5:$AK$14,MATCH($E89,'BY-Demands'!$I$5:$I$14,0),FALSE)*HLOOKUP(REG_TRA_DEMANDS!$F89,DEMANDS!$H$2:$CL$25,MATCH($E89,DEMANDS!$F$2:$F$25,0),FALSE)/HLOOKUP(2018,DEMANDS!$H$2:$CL$25,MATCH($E89,DEMANDS!$F$2:$F$25,0),FALSE)</f>
        <v>0</v>
      </c>
      <c r="I89" s="10">
        <f>HLOOKUP(REG_TRA_DEMANDS!I$3,'BY-Demands'!$J$5:$AK$14,MATCH($E89,'BY-Demands'!$I$5:$I$14,0),FALSE)*HLOOKUP(REG_TRA_DEMANDS!$F89,DEMANDS!$H$2:$CL$25,MATCH($E89,DEMANDS!$F$2:$F$25,0),FALSE)/HLOOKUP(2018,DEMANDS!$H$2:$CL$25,MATCH($E89,DEMANDS!$F$2:$F$25,0),FALSE)</f>
        <v>0</v>
      </c>
      <c r="J89" s="10">
        <f>HLOOKUP(REG_TRA_DEMANDS!J$3,'BY-Demands'!$J$5:$AK$14,MATCH($E89,'BY-Demands'!$I$5:$I$14,0),FALSE)*HLOOKUP(REG_TRA_DEMANDS!$F89,DEMANDS!$H$2:$CL$25,MATCH($E89,DEMANDS!$F$2:$F$25,0),FALSE)/HLOOKUP(2018,DEMANDS!$H$2:$CL$25,MATCH($E89,DEMANDS!$F$2:$F$25,0),FALSE)</f>
        <v>0</v>
      </c>
      <c r="K89" s="10">
        <f>HLOOKUP(REG_TRA_DEMANDS!K$3,'BY-Demands'!$J$5:$AK$14,MATCH($E89,'BY-Demands'!$I$5:$I$14,0),FALSE)*HLOOKUP(REG_TRA_DEMANDS!$F89,DEMANDS!$H$2:$CL$25,MATCH($E89,DEMANDS!$F$2:$F$25,0),FALSE)/HLOOKUP(2018,DEMANDS!$H$2:$CL$25,MATCH($E89,DEMANDS!$F$2:$F$25,0),FALSE)</f>
        <v>0</v>
      </c>
      <c r="L89" s="10">
        <f>HLOOKUP(REG_TRA_DEMANDS!L$3,'BY-Demands'!$J$5:$AK$14,MATCH($E89,'BY-Demands'!$I$5:$I$14,0),FALSE)*HLOOKUP(REG_TRA_DEMANDS!$F89,DEMANDS!$H$2:$CL$25,MATCH($E89,DEMANDS!$F$2:$F$25,0),FALSE)/HLOOKUP(2018,DEMANDS!$H$2:$CL$25,MATCH($E89,DEMANDS!$F$2:$F$25,0),FALSE)</f>
        <v>0</v>
      </c>
      <c r="M89" s="10">
        <f>HLOOKUP(REG_TRA_DEMANDS!M$3,'BY-Demands'!$J$5:$AK$14,MATCH($E89,'BY-Demands'!$I$5:$I$14,0),FALSE)*HLOOKUP(REG_TRA_DEMANDS!$F89,DEMANDS!$H$2:$CL$25,MATCH($E89,DEMANDS!$F$2:$F$25,0),FALSE)/HLOOKUP(2018,DEMANDS!$H$2:$CL$25,MATCH($E89,DEMANDS!$F$2:$F$25,0),FALSE)</f>
        <v>0</v>
      </c>
      <c r="N89" s="10">
        <f>HLOOKUP(REG_TRA_DEMANDS!N$3,'BY-Demands'!$J$5:$AK$14,MATCH($E89,'BY-Demands'!$I$5:$I$14,0),FALSE)*HLOOKUP(REG_TRA_DEMANDS!$F89,DEMANDS!$H$2:$CL$25,MATCH($E89,DEMANDS!$F$2:$F$25,0),FALSE)/HLOOKUP(2018,DEMANDS!$H$2:$CL$25,MATCH($E89,DEMANDS!$F$2:$F$25,0),FALSE)</f>
        <v>0</v>
      </c>
      <c r="O89" s="10">
        <f>HLOOKUP(REG_TRA_DEMANDS!O$3,'BY-Demands'!$J$5:$AK$14,MATCH($E89,'BY-Demands'!$I$5:$I$14,0),FALSE)*HLOOKUP(REG_TRA_DEMANDS!$F89,DEMANDS!$H$2:$CL$25,MATCH($E89,DEMANDS!$F$2:$F$25,0),FALSE)/HLOOKUP(2018,DEMANDS!$H$2:$CL$25,MATCH($E89,DEMANDS!$F$2:$F$25,0),FALSE)</f>
        <v>0</v>
      </c>
      <c r="P89" s="10">
        <f>HLOOKUP(REG_TRA_DEMANDS!P$3,'BY-Demands'!$J$5:$AK$14,MATCH($E89,'BY-Demands'!$I$5:$I$14,0),FALSE)*HLOOKUP(REG_TRA_DEMANDS!$F89,DEMANDS!$H$2:$CL$25,MATCH($E89,DEMANDS!$F$2:$F$25,0),FALSE)/HLOOKUP(2018,DEMANDS!$H$2:$CL$25,MATCH($E89,DEMANDS!$F$2:$F$25,0),FALSE)</f>
        <v>0</v>
      </c>
      <c r="Q89" s="10">
        <f>HLOOKUP(REG_TRA_DEMANDS!Q$3,'BY-Demands'!$J$5:$AK$14,MATCH($E89,'BY-Demands'!$I$5:$I$14,0),FALSE)*HLOOKUP(REG_TRA_DEMANDS!$F89,DEMANDS!$H$2:$CL$25,MATCH($E89,DEMANDS!$F$2:$F$25,0),FALSE)/HLOOKUP(2018,DEMANDS!$H$2:$CL$25,MATCH($E89,DEMANDS!$F$2:$F$25,0),FALSE)</f>
        <v>0</v>
      </c>
      <c r="R89" s="10">
        <f>HLOOKUP(REG_TRA_DEMANDS!R$3,'BY-Demands'!$J$5:$AK$14,MATCH($E89,'BY-Demands'!$I$5:$I$14,0),FALSE)*HLOOKUP(REG_TRA_DEMANDS!$F89,DEMANDS!$H$2:$CL$25,MATCH($E89,DEMANDS!$F$2:$F$25,0),FALSE)/HLOOKUP(2018,DEMANDS!$H$2:$CL$25,MATCH($E89,DEMANDS!$F$2:$F$25,0),FALSE)</f>
        <v>0</v>
      </c>
      <c r="S89" s="10">
        <f>HLOOKUP(REG_TRA_DEMANDS!S$3,'BY-Demands'!$J$5:$AK$14,MATCH($E89,'BY-Demands'!$I$5:$I$14,0),FALSE)*HLOOKUP(REG_TRA_DEMANDS!$F89,DEMANDS!$H$2:$CL$25,MATCH($E89,DEMANDS!$F$2:$F$25,0),FALSE)/HLOOKUP(2018,DEMANDS!$H$2:$CL$25,MATCH($E89,DEMANDS!$F$2:$F$25,0),FALSE)</f>
        <v>0</v>
      </c>
      <c r="T89" s="10">
        <f>HLOOKUP(REG_TRA_DEMANDS!T$3,'BY-Demands'!$J$5:$AK$14,MATCH($E89,'BY-Demands'!$I$5:$I$14,0),FALSE)*HLOOKUP(REG_TRA_DEMANDS!$F89,DEMANDS!$H$2:$CL$25,MATCH($E89,DEMANDS!$F$2:$F$25,0),FALSE)/HLOOKUP(2018,DEMANDS!$H$2:$CL$25,MATCH($E89,DEMANDS!$F$2:$F$25,0),FALSE)</f>
        <v>0</v>
      </c>
      <c r="U89" s="10">
        <f>HLOOKUP(REG_TRA_DEMANDS!U$3,'BY-Demands'!$J$5:$AK$14,MATCH($E89,'BY-Demands'!$I$5:$I$14,0),FALSE)*HLOOKUP(REG_TRA_DEMANDS!$F89,DEMANDS!$H$2:$CL$25,MATCH($E89,DEMANDS!$F$2:$F$25,0),FALSE)/HLOOKUP(2018,DEMANDS!$H$2:$CL$25,MATCH($E89,DEMANDS!$F$2:$F$25,0),FALSE)</f>
        <v>0</v>
      </c>
      <c r="V89" s="10">
        <f>HLOOKUP(REG_TRA_DEMANDS!V$3,'BY-Demands'!$J$5:$AK$14,MATCH($E89,'BY-Demands'!$I$5:$I$14,0),FALSE)*HLOOKUP(REG_TRA_DEMANDS!$F89,DEMANDS!$H$2:$CL$25,MATCH($E89,DEMANDS!$F$2:$F$25,0),FALSE)/HLOOKUP(2018,DEMANDS!$H$2:$CL$25,MATCH($E89,DEMANDS!$F$2:$F$25,0),FALSE)</f>
        <v>0</v>
      </c>
      <c r="W89" s="10">
        <f>HLOOKUP(REG_TRA_DEMANDS!W$3,'BY-Demands'!$J$5:$AK$14,MATCH($E89,'BY-Demands'!$I$5:$I$14,0),FALSE)*HLOOKUP(REG_TRA_DEMANDS!$F89,DEMANDS!$H$2:$CL$25,MATCH($E89,DEMANDS!$F$2:$F$25,0),FALSE)/HLOOKUP(2018,DEMANDS!$H$2:$CL$25,MATCH($E89,DEMANDS!$F$2:$F$25,0),FALSE)</f>
        <v>0</v>
      </c>
      <c r="X89" s="10">
        <f>HLOOKUP(REG_TRA_DEMANDS!X$3,'BY-Demands'!$J$5:$AK$14,MATCH($E89,'BY-Demands'!$I$5:$I$14,0),FALSE)*HLOOKUP(REG_TRA_DEMANDS!$F89,DEMANDS!$H$2:$CL$25,MATCH($E89,DEMANDS!$F$2:$F$25,0),FALSE)/HLOOKUP(2018,DEMANDS!$H$2:$CL$25,MATCH($E89,DEMANDS!$F$2:$F$25,0),FALSE)</f>
        <v>0</v>
      </c>
      <c r="Y89" s="10">
        <f>HLOOKUP(REG_TRA_DEMANDS!Y$3,'BY-Demands'!$J$5:$AK$14,MATCH($E89,'BY-Demands'!$I$5:$I$14,0),FALSE)*HLOOKUP(REG_TRA_DEMANDS!$F89,DEMANDS!$H$2:$CL$25,MATCH($E89,DEMANDS!$F$2:$F$25,0),FALSE)/HLOOKUP(2018,DEMANDS!$H$2:$CL$25,MATCH($E89,DEMANDS!$F$2:$F$25,0),FALSE)</f>
        <v>0</v>
      </c>
      <c r="Z89" s="10">
        <f>HLOOKUP(REG_TRA_DEMANDS!Z$3,'BY-Demands'!$J$5:$AK$14,MATCH($E89,'BY-Demands'!$I$5:$I$14,0),FALSE)*HLOOKUP(REG_TRA_DEMANDS!$F89,DEMANDS!$H$2:$CL$25,MATCH($E89,DEMANDS!$F$2:$F$25,0),FALSE)/HLOOKUP(2018,DEMANDS!$H$2:$CL$25,MATCH($E89,DEMANDS!$F$2:$F$25,0),FALSE)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A89" s="10">
        <f>HLOOKUP(REG_TRA_DEMANDS!AA$3,'BY-Demands'!$J$5:$AK$14,MATCH($E89,'BY-Demands'!$I$5:$I$14,0),FALSE)*HLOOKUP(REG_TRA_DEMANDS!$F89,DEMANDS!$H$2:$CL$25,MATCH($E89,DEMANDS!$F$2:$F$25,0),FALSE)/HLOOKUP(2018,DEMANDS!$H$2:$CL$25,MATCH($E89,DEMANDS!$F$2:$F$25,0),FALSE)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B89" s="10">
        <f>HLOOKUP(REG_TRA_DEMANDS!AB$3,'BY-Demands'!$J$5:$AK$14,MATCH($E89,'BY-Demands'!$I$5:$I$14,0),FALSE)*HLOOKUP(REG_TRA_DEMANDS!$F89,DEMANDS!$H$2:$CL$25,MATCH($E89,DEMANDS!$F$2:$F$25,0),FALSE)/HLOOKUP(2018,DEMANDS!$H$2:$CL$25,MATCH($E89,DEMANDS!$F$2:$F$25,0),FALSE)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C89" s="10">
        <f>HLOOKUP(REG_TRA_DEMANDS!AC$3,'BY-Demands'!$J$5:$AK$14,MATCH($E89,'BY-Demands'!$I$5:$I$14,0),FALSE)*HLOOKUP(REG_TRA_DEMANDS!$F89,DEMANDS!$H$2:$CL$25,MATCH($E89,DEMANDS!$F$2:$F$25,0),FALSE)/HLOOKUP(2018,DEMANDS!$H$2:$CL$25,MATCH($E89,DEMANDS!$F$2:$F$25,0),FALSE)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D89" s="10">
        <f>HLOOKUP(REG_TRA_DEMANDS!AD$3,'BY-Demands'!$J$5:$AK$14,MATCH($E89,'BY-Demands'!$I$5:$I$14,0),FALSE)*HLOOKUP(REG_TRA_DEMANDS!$F89,DEMANDS!$H$2:$CL$25,MATCH($E89,DEMANDS!$F$2:$F$25,0),FALSE)/HLOOKUP(2018,DEMANDS!$H$2:$CL$25,MATCH($E89,DEMANDS!$F$2:$F$25,0),FALSE)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E89" s="10">
        <f>HLOOKUP(REG_TRA_DEMANDS!AE$3,'BY-Demands'!$J$5:$AK$14,MATCH($E89,'BY-Demands'!$I$5:$I$14,0),FALSE)*HLOOKUP(REG_TRA_DEMANDS!$F89,DEMANDS!$H$2:$CL$25,MATCH($E89,DEMANDS!$F$2:$F$25,0),FALSE)/HLOOKUP(2018,DEMANDS!$H$2:$CL$25,MATCH($E89,DEMANDS!$F$2:$F$25,0),FALSE)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F89" s="10">
        <f>HLOOKUP(REG_TRA_DEMANDS!AF$3,'BY-Demands'!$J$5:$AK$14,MATCH($E89,'BY-Demands'!$I$5:$I$14,0),FALSE)*HLOOKUP(REG_TRA_DEMANDS!$F89,DEMANDS!$H$2:$CL$25,MATCH($E89,DEMANDS!$F$2:$F$25,0),FALSE)/HLOOKUP(2018,DEMANDS!$H$2:$CL$25,MATCH($E89,DEMANDS!$F$2:$F$25,0),FALSE)</f>
        <v>0</v>
      </c>
    </row>
    <row r="90" spans="4:32" x14ac:dyDescent="0.25">
      <c r="D90" s="1" t="s">
        <v>8</v>
      </c>
      <c r="E90" s="1" t="str">
        <f>DEMANDS!$F$23</f>
        <v>TOTH</v>
      </c>
      <c r="F90" s="1">
        <v>2040</v>
      </c>
      <c r="G90" s="10">
        <f>HLOOKUP(REG_TRA_DEMANDS!G$3,'BY-Demands'!$J$5:$AK$14,MATCH($E90,'BY-Demands'!$I$5:$I$14,0),FALSE)*HLOOKUP(REG_TRA_DEMANDS!$F90,DEMANDS!$H$2:$CL$25,MATCH($E90,DEMANDS!$F$2:$F$25,0),FALSE)/HLOOKUP(2018,DEMANDS!$H$2:$CL$25,MATCH($E90,DEMANDS!$F$2:$F$25,0),FALSE)</f>
        <v>0</v>
      </c>
      <c r="H90" s="10">
        <f>HLOOKUP(REG_TRA_DEMANDS!H$3,'BY-Demands'!$J$5:$AK$14,MATCH($E90,'BY-Demands'!$I$5:$I$14,0),FALSE)*HLOOKUP(REG_TRA_DEMANDS!$F90,DEMANDS!$H$2:$CL$25,MATCH($E90,DEMANDS!$F$2:$F$25,0),FALSE)/HLOOKUP(2018,DEMANDS!$H$2:$CL$25,MATCH($E90,DEMANDS!$F$2:$F$25,0),FALSE)</f>
        <v>0</v>
      </c>
      <c r="I90" s="10">
        <f>HLOOKUP(REG_TRA_DEMANDS!I$3,'BY-Demands'!$J$5:$AK$14,MATCH($E90,'BY-Demands'!$I$5:$I$14,0),FALSE)*HLOOKUP(REG_TRA_DEMANDS!$F90,DEMANDS!$H$2:$CL$25,MATCH($E90,DEMANDS!$F$2:$F$25,0),FALSE)/HLOOKUP(2018,DEMANDS!$H$2:$CL$25,MATCH($E90,DEMANDS!$F$2:$F$25,0),FALSE)</f>
        <v>0</v>
      </c>
      <c r="J90" s="10">
        <f>HLOOKUP(REG_TRA_DEMANDS!J$3,'BY-Demands'!$J$5:$AK$14,MATCH($E90,'BY-Demands'!$I$5:$I$14,0),FALSE)*HLOOKUP(REG_TRA_DEMANDS!$F90,DEMANDS!$H$2:$CL$25,MATCH($E90,DEMANDS!$F$2:$F$25,0),FALSE)/HLOOKUP(2018,DEMANDS!$H$2:$CL$25,MATCH($E90,DEMANDS!$F$2:$F$25,0),FALSE)</f>
        <v>0</v>
      </c>
      <c r="K90" s="10">
        <f>HLOOKUP(REG_TRA_DEMANDS!K$3,'BY-Demands'!$J$5:$AK$14,MATCH($E90,'BY-Demands'!$I$5:$I$14,0),FALSE)*HLOOKUP(REG_TRA_DEMANDS!$F90,DEMANDS!$H$2:$CL$25,MATCH($E90,DEMANDS!$F$2:$F$25,0),FALSE)/HLOOKUP(2018,DEMANDS!$H$2:$CL$25,MATCH($E90,DEMANDS!$F$2:$F$25,0),FALSE)</f>
        <v>0</v>
      </c>
      <c r="L90" s="10">
        <f>HLOOKUP(REG_TRA_DEMANDS!L$3,'BY-Demands'!$J$5:$AK$14,MATCH($E90,'BY-Demands'!$I$5:$I$14,0),FALSE)*HLOOKUP(REG_TRA_DEMANDS!$F90,DEMANDS!$H$2:$CL$25,MATCH($E90,DEMANDS!$F$2:$F$25,0),FALSE)/HLOOKUP(2018,DEMANDS!$H$2:$CL$25,MATCH($E90,DEMANDS!$F$2:$F$25,0),FALSE)</f>
        <v>0</v>
      </c>
      <c r="M90" s="10">
        <f>HLOOKUP(REG_TRA_DEMANDS!M$3,'BY-Demands'!$J$5:$AK$14,MATCH($E90,'BY-Demands'!$I$5:$I$14,0),FALSE)*HLOOKUP(REG_TRA_DEMANDS!$F90,DEMANDS!$H$2:$CL$25,MATCH($E90,DEMANDS!$F$2:$F$25,0),FALSE)/HLOOKUP(2018,DEMANDS!$H$2:$CL$25,MATCH($E90,DEMANDS!$F$2:$F$25,0),FALSE)</f>
        <v>0</v>
      </c>
      <c r="N90" s="10">
        <f>HLOOKUP(REG_TRA_DEMANDS!N$3,'BY-Demands'!$J$5:$AK$14,MATCH($E90,'BY-Demands'!$I$5:$I$14,0),FALSE)*HLOOKUP(REG_TRA_DEMANDS!$F90,DEMANDS!$H$2:$CL$25,MATCH($E90,DEMANDS!$F$2:$F$25,0),FALSE)/HLOOKUP(2018,DEMANDS!$H$2:$CL$25,MATCH($E90,DEMANDS!$F$2:$F$25,0),FALSE)</f>
        <v>0</v>
      </c>
      <c r="O90" s="10">
        <f>HLOOKUP(REG_TRA_DEMANDS!O$3,'BY-Demands'!$J$5:$AK$14,MATCH($E90,'BY-Demands'!$I$5:$I$14,0),FALSE)*HLOOKUP(REG_TRA_DEMANDS!$F90,DEMANDS!$H$2:$CL$25,MATCH($E90,DEMANDS!$F$2:$F$25,0),FALSE)/HLOOKUP(2018,DEMANDS!$H$2:$CL$25,MATCH($E90,DEMANDS!$F$2:$F$25,0),FALSE)</f>
        <v>0</v>
      </c>
      <c r="P90" s="10">
        <f>HLOOKUP(REG_TRA_DEMANDS!P$3,'BY-Demands'!$J$5:$AK$14,MATCH($E90,'BY-Demands'!$I$5:$I$14,0),FALSE)*HLOOKUP(REG_TRA_DEMANDS!$F90,DEMANDS!$H$2:$CL$25,MATCH($E90,DEMANDS!$F$2:$F$25,0),FALSE)/HLOOKUP(2018,DEMANDS!$H$2:$CL$25,MATCH($E90,DEMANDS!$F$2:$F$25,0),FALSE)</f>
        <v>0</v>
      </c>
      <c r="Q90" s="10">
        <f>HLOOKUP(REG_TRA_DEMANDS!Q$3,'BY-Demands'!$J$5:$AK$14,MATCH($E90,'BY-Demands'!$I$5:$I$14,0),FALSE)*HLOOKUP(REG_TRA_DEMANDS!$F90,DEMANDS!$H$2:$CL$25,MATCH($E90,DEMANDS!$F$2:$F$25,0),FALSE)/HLOOKUP(2018,DEMANDS!$H$2:$CL$25,MATCH($E90,DEMANDS!$F$2:$F$25,0),FALSE)</f>
        <v>0</v>
      </c>
      <c r="R90" s="10">
        <f>HLOOKUP(REG_TRA_DEMANDS!R$3,'BY-Demands'!$J$5:$AK$14,MATCH($E90,'BY-Demands'!$I$5:$I$14,0),FALSE)*HLOOKUP(REG_TRA_DEMANDS!$F90,DEMANDS!$H$2:$CL$25,MATCH($E90,DEMANDS!$F$2:$F$25,0),FALSE)/HLOOKUP(2018,DEMANDS!$H$2:$CL$25,MATCH($E90,DEMANDS!$F$2:$F$25,0),FALSE)</f>
        <v>0</v>
      </c>
      <c r="S90" s="10">
        <f>HLOOKUP(REG_TRA_DEMANDS!S$3,'BY-Demands'!$J$5:$AK$14,MATCH($E90,'BY-Demands'!$I$5:$I$14,0),FALSE)*HLOOKUP(REG_TRA_DEMANDS!$F90,DEMANDS!$H$2:$CL$25,MATCH($E90,DEMANDS!$F$2:$F$25,0),FALSE)/HLOOKUP(2018,DEMANDS!$H$2:$CL$25,MATCH($E90,DEMANDS!$F$2:$F$25,0),FALSE)</f>
        <v>0</v>
      </c>
      <c r="T90" s="10">
        <f>HLOOKUP(REG_TRA_DEMANDS!T$3,'BY-Demands'!$J$5:$AK$14,MATCH($E90,'BY-Demands'!$I$5:$I$14,0),FALSE)*HLOOKUP(REG_TRA_DEMANDS!$F90,DEMANDS!$H$2:$CL$25,MATCH($E90,DEMANDS!$F$2:$F$25,0),FALSE)/HLOOKUP(2018,DEMANDS!$H$2:$CL$25,MATCH($E90,DEMANDS!$F$2:$F$25,0),FALSE)</f>
        <v>0</v>
      </c>
      <c r="U90" s="10">
        <f>HLOOKUP(REG_TRA_DEMANDS!U$3,'BY-Demands'!$J$5:$AK$14,MATCH($E90,'BY-Demands'!$I$5:$I$14,0),FALSE)*HLOOKUP(REG_TRA_DEMANDS!$F90,DEMANDS!$H$2:$CL$25,MATCH($E90,DEMANDS!$F$2:$F$25,0),FALSE)/HLOOKUP(2018,DEMANDS!$H$2:$CL$25,MATCH($E90,DEMANDS!$F$2:$F$25,0),FALSE)</f>
        <v>0</v>
      </c>
      <c r="V90" s="10">
        <f>HLOOKUP(REG_TRA_DEMANDS!V$3,'BY-Demands'!$J$5:$AK$14,MATCH($E90,'BY-Demands'!$I$5:$I$14,0),FALSE)*HLOOKUP(REG_TRA_DEMANDS!$F90,DEMANDS!$H$2:$CL$25,MATCH($E90,DEMANDS!$F$2:$F$25,0),FALSE)/HLOOKUP(2018,DEMANDS!$H$2:$CL$25,MATCH($E90,DEMANDS!$F$2:$F$25,0),FALSE)</f>
        <v>0</v>
      </c>
      <c r="W90" s="10">
        <f>HLOOKUP(REG_TRA_DEMANDS!W$3,'BY-Demands'!$J$5:$AK$14,MATCH($E90,'BY-Demands'!$I$5:$I$14,0),FALSE)*HLOOKUP(REG_TRA_DEMANDS!$F90,DEMANDS!$H$2:$CL$25,MATCH($E90,DEMANDS!$F$2:$F$25,0),FALSE)/HLOOKUP(2018,DEMANDS!$H$2:$CL$25,MATCH($E90,DEMANDS!$F$2:$F$25,0),FALSE)</f>
        <v>0</v>
      </c>
      <c r="X90" s="10">
        <f>HLOOKUP(REG_TRA_DEMANDS!X$3,'BY-Demands'!$J$5:$AK$14,MATCH($E90,'BY-Demands'!$I$5:$I$14,0),FALSE)*HLOOKUP(REG_TRA_DEMANDS!$F90,DEMANDS!$H$2:$CL$25,MATCH($E90,DEMANDS!$F$2:$F$25,0),FALSE)/HLOOKUP(2018,DEMANDS!$H$2:$CL$25,MATCH($E90,DEMANDS!$F$2:$F$25,0),FALSE)</f>
        <v>0</v>
      </c>
      <c r="Y90" s="10">
        <f>HLOOKUP(REG_TRA_DEMANDS!Y$3,'BY-Demands'!$J$5:$AK$14,MATCH($E90,'BY-Demands'!$I$5:$I$14,0),FALSE)*HLOOKUP(REG_TRA_DEMANDS!$F90,DEMANDS!$H$2:$CL$25,MATCH($E90,DEMANDS!$F$2:$F$25,0),FALSE)/HLOOKUP(2018,DEMANDS!$H$2:$CL$25,MATCH($E90,DEMANDS!$F$2:$F$25,0),FALSE)</f>
        <v>0</v>
      </c>
      <c r="Z90" s="10">
        <f>HLOOKUP(REG_TRA_DEMANDS!Z$3,'BY-Demands'!$J$5:$AK$14,MATCH($E90,'BY-Demands'!$I$5:$I$14,0),FALSE)*HLOOKUP(REG_TRA_DEMANDS!$F90,DEMANDS!$H$2:$CL$25,MATCH($E90,DEMANDS!$F$2:$F$25,0),FALSE)/HLOOKUP(2018,DEMANDS!$H$2:$CL$25,MATCH($E90,DEMANDS!$F$2:$F$25,0),FALSE)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A90" s="10">
        <f>HLOOKUP(REG_TRA_DEMANDS!AA$3,'BY-Demands'!$J$5:$AK$14,MATCH($E90,'BY-Demands'!$I$5:$I$14,0),FALSE)*HLOOKUP(REG_TRA_DEMANDS!$F90,DEMANDS!$H$2:$CL$25,MATCH($E90,DEMANDS!$F$2:$F$25,0),FALSE)/HLOOKUP(2018,DEMANDS!$H$2:$CL$25,MATCH($E90,DEMANDS!$F$2:$F$25,0),FALSE)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B90" s="10">
        <f>HLOOKUP(REG_TRA_DEMANDS!AB$3,'BY-Demands'!$J$5:$AK$14,MATCH($E90,'BY-Demands'!$I$5:$I$14,0),FALSE)*HLOOKUP(REG_TRA_DEMANDS!$F90,DEMANDS!$H$2:$CL$25,MATCH($E90,DEMANDS!$F$2:$F$25,0),FALSE)/HLOOKUP(2018,DEMANDS!$H$2:$CL$25,MATCH($E90,DEMANDS!$F$2:$F$25,0),FALSE)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C90" s="10">
        <f>HLOOKUP(REG_TRA_DEMANDS!AC$3,'BY-Demands'!$J$5:$AK$14,MATCH($E90,'BY-Demands'!$I$5:$I$14,0),FALSE)*HLOOKUP(REG_TRA_DEMANDS!$F90,DEMANDS!$H$2:$CL$25,MATCH($E90,DEMANDS!$F$2:$F$25,0),FALSE)/HLOOKUP(2018,DEMANDS!$H$2:$CL$25,MATCH($E90,DEMANDS!$F$2:$F$25,0),FALSE)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D90" s="10">
        <f>HLOOKUP(REG_TRA_DEMANDS!AD$3,'BY-Demands'!$J$5:$AK$14,MATCH($E90,'BY-Demands'!$I$5:$I$14,0),FALSE)*HLOOKUP(REG_TRA_DEMANDS!$F90,DEMANDS!$H$2:$CL$25,MATCH($E90,DEMANDS!$F$2:$F$25,0),FALSE)/HLOOKUP(2018,DEMANDS!$H$2:$CL$25,MATCH($E90,DEMANDS!$F$2:$F$25,0),FALSE)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E90" s="10">
        <f>HLOOKUP(REG_TRA_DEMANDS!AE$3,'BY-Demands'!$J$5:$AK$14,MATCH($E90,'BY-Demands'!$I$5:$I$14,0),FALSE)*HLOOKUP(REG_TRA_DEMANDS!$F90,DEMANDS!$H$2:$CL$25,MATCH($E90,DEMANDS!$F$2:$F$25,0),FALSE)/HLOOKUP(2018,DEMANDS!$H$2:$CL$25,MATCH($E90,DEMANDS!$F$2:$F$25,0),FALSE)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F90" s="10">
        <f>HLOOKUP(REG_TRA_DEMANDS!AF$3,'BY-Demands'!$J$5:$AK$14,MATCH($E90,'BY-Demands'!$I$5:$I$14,0),FALSE)*HLOOKUP(REG_TRA_DEMANDS!$F90,DEMANDS!$H$2:$CL$25,MATCH($E90,DEMANDS!$F$2:$F$25,0),FALSE)/HLOOKUP(2018,DEMANDS!$H$2:$CL$25,MATCH($E90,DEMANDS!$F$2:$F$25,0),FALSE)</f>
        <v>0</v>
      </c>
    </row>
    <row r="91" spans="4:32" x14ac:dyDescent="0.25">
      <c r="D91" s="1" t="s">
        <v>8</v>
      </c>
      <c r="E91" s="1" t="str">
        <f>DEMANDS!$F$23</f>
        <v>TOTH</v>
      </c>
      <c r="F91" s="1">
        <v>2045</v>
      </c>
      <c r="G91" s="10">
        <f>HLOOKUP(REG_TRA_DEMANDS!G$3,'BY-Demands'!$J$5:$AK$14,MATCH($E91,'BY-Demands'!$I$5:$I$14,0),FALSE)*HLOOKUP(REG_TRA_DEMANDS!$F91,DEMANDS!$H$2:$CL$25,MATCH($E91,DEMANDS!$F$2:$F$25,0),FALSE)/HLOOKUP(2018,DEMANDS!$H$2:$CL$25,MATCH($E91,DEMANDS!$F$2:$F$25,0),FALSE)</f>
        <v>0</v>
      </c>
      <c r="H91" s="10">
        <f>HLOOKUP(REG_TRA_DEMANDS!H$3,'BY-Demands'!$J$5:$AK$14,MATCH($E91,'BY-Demands'!$I$5:$I$14,0),FALSE)*HLOOKUP(REG_TRA_DEMANDS!$F91,DEMANDS!$H$2:$CL$25,MATCH($E91,DEMANDS!$F$2:$F$25,0),FALSE)/HLOOKUP(2018,DEMANDS!$H$2:$CL$25,MATCH($E91,DEMANDS!$F$2:$F$25,0),FALSE)</f>
        <v>0</v>
      </c>
      <c r="I91" s="10">
        <f>HLOOKUP(REG_TRA_DEMANDS!I$3,'BY-Demands'!$J$5:$AK$14,MATCH($E91,'BY-Demands'!$I$5:$I$14,0),FALSE)*HLOOKUP(REG_TRA_DEMANDS!$F91,DEMANDS!$H$2:$CL$25,MATCH($E91,DEMANDS!$F$2:$F$25,0),FALSE)/HLOOKUP(2018,DEMANDS!$H$2:$CL$25,MATCH($E91,DEMANDS!$F$2:$F$25,0),FALSE)</f>
        <v>0</v>
      </c>
      <c r="J91" s="10">
        <f>HLOOKUP(REG_TRA_DEMANDS!J$3,'BY-Demands'!$J$5:$AK$14,MATCH($E91,'BY-Demands'!$I$5:$I$14,0),FALSE)*HLOOKUP(REG_TRA_DEMANDS!$F91,DEMANDS!$H$2:$CL$25,MATCH($E91,DEMANDS!$F$2:$F$25,0),FALSE)/HLOOKUP(2018,DEMANDS!$H$2:$CL$25,MATCH($E91,DEMANDS!$F$2:$F$25,0),FALSE)</f>
        <v>0</v>
      </c>
      <c r="K91" s="10">
        <f>HLOOKUP(REG_TRA_DEMANDS!K$3,'BY-Demands'!$J$5:$AK$14,MATCH($E91,'BY-Demands'!$I$5:$I$14,0),FALSE)*HLOOKUP(REG_TRA_DEMANDS!$F91,DEMANDS!$H$2:$CL$25,MATCH($E91,DEMANDS!$F$2:$F$25,0),FALSE)/HLOOKUP(2018,DEMANDS!$H$2:$CL$25,MATCH($E91,DEMANDS!$F$2:$F$25,0),FALSE)</f>
        <v>0</v>
      </c>
      <c r="L91" s="10">
        <f>HLOOKUP(REG_TRA_DEMANDS!L$3,'BY-Demands'!$J$5:$AK$14,MATCH($E91,'BY-Demands'!$I$5:$I$14,0),FALSE)*HLOOKUP(REG_TRA_DEMANDS!$F91,DEMANDS!$H$2:$CL$25,MATCH($E91,DEMANDS!$F$2:$F$25,0),FALSE)/HLOOKUP(2018,DEMANDS!$H$2:$CL$25,MATCH($E91,DEMANDS!$F$2:$F$25,0),FALSE)</f>
        <v>0</v>
      </c>
      <c r="M91" s="10">
        <f>HLOOKUP(REG_TRA_DEMANDS!M$3,'BY-Demands'!$J$5:$AK$14,MATCH($E91,'BY-Demands'!$I$5:$I$14,0),FALSE)*HLOOKUP(REG_TRA_DEMANDS!$F91,DEMANDS!$H$2:$CL$25,MATCH($E91,DEMANDS!$F$2:$F$25,0),FALSE)/HLOOKUP(2018,DEMANDS!$H$2:$CL$25,MATCH($E91,DEMANDS!$F$2:$F$25,0),FALSE)</f>
        <v>0</v>
      </c>
      <c r="N91" s="10">
        <f>HLOOKUP(REG_TRA_DEMANDS!N$3,'BY-Demands'!$J$5:$AK$14,MATCH($E91,'BY-Demands'!$I$5:$I$14,0),FALSE)*HLOOKUP(REG_TRA_DEMANDS!$F91,DEMANDS!$H$2:$CL$25,MATCH($E91,DEMANDS!$F$2:$F$25,0),FALSE)/HLOOKUP(2018,DEMANDS!$H$2:$CL$25,MATCH($E91,DEMANDS!$F$2:$F$25,0),FALSE)</f>
        <v>0</v>
      </c>
      <c r="O91" s="10">
        <f>HLOOKUP(REG_TRA_DEMANDS!O$3,'BY-Demands'!$J$5:$AK$14,MATCH($E91,'BY-Demands'!$I$5:$I$14,0),FALSE)*HLOOKUP(REG_TRA_DEMANDS!$F91,DEMANDS!$H$2:$CL$25,MATCH($E91,DEMANDS!$F$2:$F$25,0),FALSE)/HLOOKUP(2018,DEMANDS!$H$2:$CL$25,MATCH($E91,DEMANDS!$F$2:$F$25,0),FALSE)</f>
        <v>0</v>
      </c>
      <c r="P91" s="10">
        <f>HLOOKUP(REG_TRA_DEMANDS!P$3,'BY-Demands'!$J$5:$AK$14,MATCH($E91,'BY-Demands'!$I$5:$I$14,0),FALSE)*HLOOKUP(REG_TRA_DEMANDS!$F91,DEMANDS!$H$2:$CL$25,MATCH($E91,DEMANDS!$F$2:$F$25,0),FALSE)/HLOOKUP(2018,DEMANDS!$H$2:$CL$25,MATCH($E91,DEMANDS!$F$2:$F$25,0),FALSE)</f>
        <v>0</v>
      </c>
      <c r="Q91" s="10">
        <f>HLOOKUP(REG_TRA_DEMANDS!Q$3,'BY-Demands'!$J$5:$AK$14,MATCH($E91,'BY-Demands'!$I$5:$I$14,0),FALSE)*HLOOKUP(REG_TRA_DEMANDS!$F91,DEMANDS!$H$2:$CL$25,MATCH($E91,DEMANDS!$F$2:$F$25,0),FALSE)/HLOOKUP(2018,DEMANDS!$H$2:$CL$25,MATCH($E91,DEMANDS!$F$2:$F$25,0),FALSE)</f>
        <v>0</v>
      </c>
      <c r="R91" s="10">
        <f>HLOOKUP(REG_TRA_DEMANDS!R$3,'BY-Demands'!$J$5:$AK$14,MATCH($E91,'BY-Demands'!$I$5:$I$14,0),FALSE)*HLOOKUP(REG_TRA_DEMANDS!$F91,DEMANDS!$H$2:$CL$25,MATCH($E91,DEMANDS!$F$2:$F$25,0),FALSE)/HLOOKUP(2018,DEMANDS!$H$2:$CL$25,MATCH($E91,DEMANDS!$F$2:$F$25,0),FALSE)</f>
        <v>0</v>
      </c>
      <c r="S91" s="10">
        <f>HLOOKUP(REG_TRA_DEMANDS!S$3,'BY-Demands'!$J$5:$AK$14,MATCH($E91,'BY-Demands'!$I$5:$I$14,0),FALSE)*HLOOKUP(REG_TRA_DEMANDS!$F91,DEMANDS!$H$2:$CL$25,MATCH($E91,DEMANDS!$F$2:$F$25,0),FALSE)/HLOOKUP(2018,DEMANDS!$H$2:$CL$25,MATCH($E91,DEMANDS!$F$2:$F$25,0),FALSE)</f>
        <v>0</v>
      </c>
      <c r="T91" s="10">
        <f>HLOOKUP(REG_TRA_DEMANDS!T$3,'BY-Demands'!$J$5:$AK$14,MATCH($E91,'BY-Demands'!$I$5:$I$14,0),FALSE)*HLOOKUP(REG_TRA_DEMANDS!$F91,DEMANDS!$H$2:$CL$25,MATCH($E91,DEMANDS!$F$2:$F$25,0),FALSE)/HLOOKUP(2018,DEMANDS!$H$2:$CL$25,MATCH($E91,DEMANDS!$F$2:$F$25,0),FALSE)</f>
        <v>0</v>
      </c>
      <c r="U91" s="10">
        <f>HLOOKUP(REG_TRA_DEMANDS!U$3,'BY-Demands'!$J$5:$AK$14,MATCH($E91,'BY-Demands'!$I$5:$I$14,0),FALSE)*HLOOKUP(REG_TRA_DEMANDS!$F91,DEMANDS!$H$2:$CL$25,MATCH($E91,DEMANDS!$F$2:$F$25,0),FALSE)/HLOOKUP(2018,DEMANDS!$H$2:$CL$25,MATCH($E91,DEMANDS!$F$2:$F$25,0),FALSE)</f>
        <v>0</v>
      </c>
      <c r="V91" s="10">
        <f>HLOOKUP(REG_TRA_DEMANDS!V$3,'BY-Demands'!$J$5:$AK$14,MATCH($E91,'BY-Demands'!$I$5:$I$14,0),FALSE)*HLOOKUP(REG_TRA_DEMANDS!$F91,DEMANDS!$H$2:$CL$25,MATCH($E91,DEMANDS!$F$2:$F$25,0),FALSE)/HLOOKUP(2018,DEMANDS!$H$2:$CL$25,MATCH($E91,DEMANDS!$F$2:$F$25,0),FALSE)</f>
        <v>0</v>
      </c>
      <c r="W91" s="10">
        <f>HLOOKUP(REG_TRA_DEMANDS!W$3,'BY-Demands'!$J$5:$AK$14,MATCH($E91,'BY-Demands'!$I$5:$I$14,0),FALSE)*HLOOKUP(REG_TRA_DEMANDS!$F91,DEMANDS!$H$2:$CL$25,MATCH($E91,DEMANDS!$F$2:$F$25,0),FALSE)/HLOOKUP(2018,DEMANDS!$H$2:$CL$25,MATCH($E91,DEMANDS!$F$2:$F$25,0),FALSE)</f>
        <v>0</v>
      </c>
      <c r="X91" s="10">
        <f>HLOOKUP(REG_TRA_DEMANDS!X$3,'BY-Demands'!$J$5:$AK$14,MATCH($E91,'BY-Demands'!$I$5:$I$14,0),FALSE)*HLOOKUP(REG_TRA_DEMANDS!$F91,DEMANDS!$H$2:$CL$25,MATCH($E91,DEMANDS!$F$2:$F$25,0),FALSE)/HLOOKUP(2018,DEMANDS!$H$2:$CL$25,MATCH($E91,DEMANDS!$F$2:$F$25,0),FALSE)</f>
        <v>0</v>
      </c>
      <c r="Y91" s="10">
        <f>HLOOKUP(REG_TRA_DEMANDS!Y$3,'BY-Demands'!$J$5:$AK$14,MATCH($E91,'BY-Demands'!$I$5:$I$14,0),FALSE)*HLOOKUP(REG_TRA_DEMANDS!$F91,DEMANDS!$H$2:$CL$25,MATCH($E91,DEMANDS!$F$2:$F$25,0),FALSE)/HLOOKUP(2018,DEMANDS!$H$2:$CL$25,MATCH($E91,DEMANDS!$F$2:$F$25,0),FALSE)</f>
        <v>0</v>
      </c>
      <c r="Z91" s="10">
        <f>HLOOKUP(REG_TRA_DEMANDS!Z$3,'BY-Demands'!$J$5:$AK$14,MATCH($E91,'BY-Demands'!$I$5:$I$14,0),FALSE)*HLOOKUP(REG_TRA_DEMANDS!$F91,DEMANDS!$H$2:$CL$25,MATCH($E91,DEMANDS!$F$2:$F$25,0),FALSE)/HLOOKUP(2018,DEMANDS!$H$2:$CL$25,MATCH($E91,DEMANDS!$F$2:$F$25,0),FALSE)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A91" s="10">
        <f>HLOOKUP(REG_TRA_DEMANDS!AA$3,'BY-Demands'!$J$5:$AK$14,MATCH($E91,'BY-Demands'!$I$5:$I$14,0),FALSE)*HLOOKUP(REG_TRA_DEMANDS!$F91,DEMANDS!$H$2:$CL$25,MATCH($E91,DEMANDS!$F$2:$F$25,0),FALSE)/HLOOKUP(2018,DEMANDS!$H$2:$CL$25,MATCH($E91,DEMANDS!$F$2:$F$25,0),FALSE)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B91" s="10">
        <f>HLOOKUP(REG_TRA_DEMANDS!AB$3,'BY-Demands'!$J$5:$AK$14,MATCH($E91,'BY-Demands'!$I$5:$I$14,0),FALSE)*HLOOKUP(REG_TRA_DEMANDS!$F91,DEMANDS!$H$2:$CL$25,MATCH($E91,DEMANDS!$F$2:$F$25,0),FALSE)/HLOOKUP(2018,DEMANDS!$H$2:$CL$25,MATCH($E91,DEMANDS!$F$2:$F$25,0),FALSE)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C91" s="10">
        <f>HLOOKUP(REG_TRA_DEMANDS!AC$3,'BY-Demands'!$J$5:$AK$14,MATCH($E91,'BY-Demands'!$I$5:$I$14,0),FALSE)*HLOOKUP(REG_TRA_DEMANDS!$F91,DEMANDS!$H$2:$CL$25,MATCH($E91,DEMANDS!$F$2:$F$25,0),FALSE)/HLOOKUP(2018,DEMANDS!$H$2:$CL$25,MATCH($E91,DEMANDS!$F$2:$F$25,0),FALSE)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D91" s="10">
        <f>HLOOKUP(REG_TRA_DEMANDS!AD$3,'BY-Demands'!$J$5:$AK$14,MATCH($E91,'BY-Demands'!$I$5:$I$14,0),FALSE)*HLOOKUP(REG_TRA_DEMANDS!$F91,DEMANDS!$H$2:$CL$25,MATCH($E91,DEMANDS!$F$2:$F$25,0),FALSE)/HLOOKUP(2018,DEMANDS!$H$2:$CL$25,MATCH($E91,DEMANDS!$F$2:$F$25,0),FALSE)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E91" s="10">
        <f>HLOOKUP(REG_TRA_DEMANDS!AE$3,'BY-Demands'!$J$5:$AK$14,MATCH($E91,'BY-Demands'!$I$5:$I$14,0),FALSE)*HLOOKUP(REG_TRA_DEMANDS!$F91,DEMANDS!$H$2:$CL$25,MATCH($E91,DEMANDS!$F$2:$F$25,0),FALSE)/HLOOKUP(2018,DEMANDS!$H$2:$CL$25,MATCH($E91,DEMANDS!$F$2:$F$25,0),FALSE)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F91" s="10">
        <f>HLOOKUP(REG_TRA_DEMANDS!AF$3,'BY-Demands'!$J$5:$AK$14,MATCH($E91,'BY-Demands'!$I$5:$I$14,0),FALSE)*HLOOKUP(REG_TRA_DEMANDS!$F91,DEMANDS!$H$2:$CL$25,MATCH($E91,DEMANDS!$F$2:$F$25,0),FALSE)/HLOOKUP(2018,DEMANDS!$H$2:$CL$25,MATCH($E91,DEMANDS!$F$2:$F$25,0),FALSE)</f>
        <v>0</v>
      </c>
    </row>
    <row r="92" spans="4:32" x14ac:dyDescent="0.25">
      <c r="D92" s="1" t="s">
        <v>8</v>
      </c>
      <c r="E92" s="1" t="str">
        <f>DEMANDS!$F$23</f>
        <v>TOTH</v>
      </c>
      <c r="F92" s="1">
        <v>2050</v>
      </c>
      <c r="G92" s="10">
        <f>HLOOKUP(REG_TRA_DEMANDS!G$3,'BY-Demands'!$J$5:$AK$14,MATCH($E92,'BY-Demands'!$I$5:$I$14,0),FALSE)*HLOOKUP(REG_TRA_DEMANDS!$F92,DEMANDS!$H$2:$CL$25,MATCH($E92,DEMANDS!$F$2:$F$25,0),FALSE)/HLOOKUP(2018,DEMANDS!$H$2:$CL$25,MATCH($E92,DEMANDS!$F$2:$F$25,0),FALSE)</f>
        <v>0</v>
      </c>
      <c r="H92" s="10">
        <f>HLOOKUP(REG_TRA_DEMANDS!H$3,'BY-Demands'!$J$5:$AK$14,MATCH($E92,'BY-Demands'!$I$5:$I$14,0),FALSE)*HLOOKUP(REG_TRA_DEMANDS!$F92,DEMANDS!$H$2:$CL$25,MATCH($E92,DEMANDS!$F$2:$F$25,0),FALSE)/HLOOKUP(2018,DEMANDS!$H$2:$CL$25,MATCH($E92,DEMANDS!$F$2:$F$25,0),FALSE)</f>
        <v>0</v>
      </c>
      <c r="I92" s="10">
        <f>HLOOKUP(REG_TRA_DEMANDS!I$3,'BY-Demands'!$J$5:$AK$14,MATCH($E92,'BY-Demands'!$I$5:$I$14,0),FALSE)*HLOOKUP(REG_TRA_DEMANDS!$F92,DEMANDS!$H$2:$CL$25,MATCH($E92,DEMANDS!$F$2:$F$25,0),FALSE)/HLOOKUP(2018,DEMANDS!$H$2:$CL$25,MATCH($E92,DEMANDS!$F$2:$F$25,0),FALSE)</f>
        <v>0</v>
      </c>
      <c r="J92" s="10">
        <f>HLOOKUP(REG_TRA_DEMANDS!J$3,'BY-Demands'!$J$5:$AK$14,MATCH($E92,'BY-Demands'!$I$5:$I$14,0),FALSE)*HLOOKUP(REG_TRA_DEMANDS!$F92,DEMANDS!$H$2:$CL$25,MATCH($E92,DEMANDS!$F$2:$F$25,0),FALSE)/HLOOKUP(2018,DEMANDS!$H$2:$CL$25,MATCH($E92,DEMANDS!$F$2:$F$25,0),FALSE)</f>
        <v>0</v>
      </c>
      <c r="K92" s="10">
        <f>HLOOKUP(REG_TRA_DEMANDS!K$3,'BY-Demands'!$J$5:$AK$14,MATCH($E92,'BY-Demands'!$I$5:$I$14,0),FALSE)*HLOOKUP(REG_TRA_DEMANDS!$F92,DEMANDS!$H$2:$CL$25,MATCH($E92,DEMANDS!$F$2:$F$25,0),FALSE)/HLOOKUP(2018,DEMANDS!$H$2:$CL$25,MATCH($E92,DEMANDS!$F$2:$F$25,0),FALSE)</f>
        <v>0</v>
      </c>
      <c r="L92" s="10">
        <f>HLOOKUP(REG_TRA_DEMANDS!L$3,'BY-Demands'!$J$5:$AK$14,MATCH($E92,'BY-Demands'!$I$5:$I$14,0),FALSE)*HLOOKUP(REG_TRA_DEMANDS!$F92,DEMANDS!$H$2:$CL$25,MATCH($E92,DEMANDS!$F$2:$F$25,0),FALSE)/HLOOKUP(2018,DEMANDS!$H$2:$CL$25,MATCH($E92,DEMANDS!$F$2:$F$25,0),FALSE)</f>
        <v>0</v>
      </c>
      <c r="M92" s="10">
        <f>HLOOKUP(REG_TRA_DEMANDS!M$3,'BY-Demands'!$J$5:$AK$14,MATCH($E92,'BY-Demands'!$I$5:$I$14,0),FALSE)*HLOOKUP(REG_TRA_DEMANDS!$F92,DEMANDS!$H$2:$CL$25,MATCH($E92,DEMANDS!$F$2:$F$25,0),FALSE)/HLOOKUP(2018,DEMANDS!$H$2:$CL$25,MATCH($E92,DEMANDS!$F$2:$F$25,0),FALSE)</f>
        <v>0</v>
      </c>
      <c r="N92" s="10">
        <f>HLOOKUP(REG_TRA_DEMANDS!N$3,'BY-Demands'!$J$5:$AK$14,MATCH($E92,'BY-Demands'!$I$5:$I$14,0),FALSE)*HLOOKUP(REG_TRA_DEMANDS!$F92,DEMANDS!$H$2:$CL$25,MATCH($E92,DEMANDS!$F$2:$F$25,0),FALSE)/HLOOKUP(2018,DEMANDS!$H$2:$CL$25,MATCH($E92,DEMANDS!$F$2:$F$25,0),FALSE)</f>
        <v>0</v>
      </c>
      <c r="O92" s="10">
        <f>HLOOKUP(REG_TRA_DEMANDS!O$3,'BY-Demands'!$J$5:$AK$14,MATCH($E92,'BY-Demands'!$I$5:$I$14,0),FALSE)*HLOOKUP(REG_TRA_DEMANDS!$F92,DEMANDS!$H$2:$CL$25,MATCH($E92,DEMANDS!$F$2:$F$25,0),FALSE)/HLOOKUP(2018,DEMANDS!$H$2:$CL$25,MATCH($E92,DEMANDS!$F$2:$F$25,0),FALSE)</f>
        <v>0</v>
      </c>
      <c r="P92" s="10">
        <f>HLOOKUP(REG_TRA_DEMANDS!P$3,'BY-Demands'!$J$5:$AK$14,MATCH($E92,'BY-Demands'!$I$5:$I$14,0),FALSE)*HLOOKUP(REG_TRA_DEMANDS!$F92,DEMANDS!$H$2:$CL$25,MATCH($E92,DEMANDS!$F$2:$F$25,0),FALSE)/HLOOKUP(2018,DEMANDS!$H$2:$CL$25,MATCH($E92,DEMANDS!$F$2:$F$25,0),FALSE)</f>
        <v>0</v>
      </c>
      <c r="Q92" s="10">
        <f>HLOOKUP(REG_TRA_DEMANDS!Q$3,'BY-Demands'!$J$5:$AK$14,MATCH($E92,'BY-Demands'!$I$5:$I$14,0),FALSE)*HLOOKUP(REG_TRA_DEMANDS!$F92,DEMANDS!$H$2:$CL$25,MATCH($E92,DEMANDS!$F$2:$F$25,0),FALSE)/HLOOKUP(2018,DEMANDS!$H$2:$CL$25,MATCH($E92,DEMANDS!$F$2:$F$25,0),FALSE)</f>
        <v>0</v>
      </c>
      <c r="R92" s="10">
        <f>HLOOKUP(REG_TRA_DEMANDS!R$3,'BY-Demands'!$J$5:$AK$14,MATCH($E92,'BY-Demands'!$I$5:$I$14,0),FALSE)*HLOOKUP(REG_TRA_DEMANDS!$F92,DEMANDS!$H$2:$CL$25,MATCH($E92,DEMANDS!$F$2:$F$25,0),FALSE)/HLOOKUP(2018,DEMANDS!$H$2:$CL$25,MATCH($E92,DEMANDS!$F$2:$F$25,0),FALSE)</f>
        <v>0</v>
      </c>
      <c r="S92" s="10">
        <f>HLOOKUP(REG_TRA_DEMANDS!S$3,'BY-Demands'!$J$5:$AK$14,MATCH($E92,'BY-Demands'!$I$5:$I$14,0),FALSE)*HLOOKUP(REG_TRA_DEMANDS!$F92,DEMANDS!$H$2:$CL$25,MATCH($E92,DEMANDS!$F$2:$F$25,0),FALSE)/HLOOKUP(2018,DEMANDS!$H$2:$CL$25,MATCH($E92,DEMANDS!$F$2:$F$25,0),FALSE)</f>
        <v>0</v>
      </c>
      <c r="T92" s="10">
        <f>HLOOKUP(REG_TRA_DEMANDS!T$3,'BY-Demands'!$J$5:$AK$14,MATCH($E92,'BY-Demands'!$I$5:$I$14,0),FALSE)*HLOOKUP(REG_TRA_DEMANDS!$F92,DEMANDS!$H$2:$CL$25,MATCH($E92,DEMANDS!$F$2:$F$25,0),FALSE)/HLOOKUP(2018,DEMANDS!$H$2:$CL$25,MATCH($E92,DEMANDS!$F$2:$F$25,0),FALSE)</f>
        <v>0</v>
      </c>
      <c r="U92" s="10">
        <f>HLOOKUP(REG_TRA_DEMANDS!U$3,'BY-Demands'!$J$5:$AK$14,MATCH($E92,'BY-Demands'!$I$5:$I$14,0),FALSE)*HLOOKUP(REG_TRA_DEMANDS!$F92,DEMANDS!$H$2:$CL$25,MATCH($E92,DEMANDS!$F$2:$F$25,0),FALSE)/HLOOKUP(2018,DEMANDS!$H$2:$CL$25,MATCH($E92,DEMANDS!$F$2:$F$25,0),FALSE)</f>
        <v>0</v>
      </c>
      <c r="V92" s="10">
        <f>HLOOKUP(REG_TRA_DEMANDS!V$3,'BY-Demands'!$J$5:$AK$14,MATCH($E92,'BY-Demands'!$I$5:$I$14,0),FALSE)*HLOOKUP(REG_TRA_DEMANDS!$F92,DEMANDS!$H$2:$CL$25,MATCH($E92,DEMANDS!$F$2:$F$25,0),FALSE)/HLOOKUP(2018,DEMANDS!$H$2:$CL$25,MATCH($E92,DEMANDS!$F$2:$F$25,0),FALSE)</f>
        <v>0</v>
      </c>
      <c r="W92" s="10">
        <f>HLOOKUP(REG_TRA_DEMANDS!W$3,'BY-Demands'!$J$5:$AK$14,MATCH($E92,'BY-Demands'!$I$5:$I$14,0),FALSE)*HLOOKUP(REG_TRA_DEMANDS!$F92,DEMANDS!$H$2:$CL$25,MATCH($E92,DEMANDS!$F$2:$F$25,0),FALSE)/HLOOKUP(2018,DEMANDS!$H$2:$CL$25,MATCH($E92,DEMANDS!$F$2:$F$25,0),FALSE)</f>
        <v>0</v>
      </c>
      <c r="X92" s="10">
        <f>HLOOKUP(REG_TRA_DEMANDS!X$3,'BY-Demands'!$J$5:$AK$14,MATCH($E92,'BY-Demands'!$I$5:$I$14,0),FALSE)*HLOOKUP(REG_TRA_DEMANDS!$F92,DEMANDS!$H$2:$CL$25,MATCH($E92,DEMANDS!$F$2:$F$25,0),FALSE)/HLOOKUP(2018,DEMANDS!$H$2:$CL$25,MATCH($E92,DEMANDS!$F$2:$F$25,0),FALSE)</f>
        <v>0</v>
      </c>
      <c r="Y92" s="10">
        <f>HLOOKUP(REG_TRA_DEMANDS!Y$3,'BY-Demands'!$J$5:$AK$14,MATCH($E92,'BY-Demands'!$I$5:$I$14,0),FALSE)*HLOOKUP(REG_TRA_DEMANDS!$F92,DEMANDS!$H$2:$CL$25,MATCH($E92,DEMANDS!$F$2:$F$25,0),FALSE)/HLOOKUP(2018,DEMANDS!$H$2:$CL$25,MATCH($E92,DEMANDS!$F$2:$F$25,0),FALSE)</f>
        <v>0</v>
      </c>
      <c r="Z92" s="10">
        <f>HLOOKUP(REG_TRA_DEMANDS!Z$3,'BY-Demands'!$J$5:$AK$14,MATCH($E92,'BY-Demands'!$I$5:$I$14,0),FALSE)*HLOOKUP(REG_TRA_DEMANDS!$F92,DEMANDS!$H$2:$CL$25,MATCH($E92,DEMANDS!$F$2:$F$25,0),FALSE)/HLOOKUP(2018,DEMANDS!$H$2:$CL$25,MATCH($E92,DEMANDS!$F$2:$F$25,0),FALSE)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A92" s="10">
        <f>HLOOKUP(REG_TRA_DEMANDS!AA$3,'BY-Demands'!$J$5:$AK$14,MATCH($E92,'BY-Demands'!$I$5:$I$14,0),FALSE)*HLOOKUP(REG_TRA_DEMANDS!$F92,DEMANDS!$H$2:$CL$25,MATCH($E92,DEMANDS!$F$2:$F$25,0),FALSE)/HLOOKUP(2018,DEMANDS!$H$2:$CL$25,MATCH($E92,DEMANDS!$F$2:$F$25,0),FALSE)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B92" s="10">
        <f>HLOOKUP(REG_TRA_DEMANDS!AB$3,'BY-Demands'!$J$5:$AK$14,MATCH($E92,'BY-Demands'!$I$5:$I$14,0),FALSE)*HLOOKUP(REG_TRA_DEMANDS!$F92,DEMANDS!$H$2:$CL$25,MATCH($E92,DEMANDS!$F$2:$F$25,0),FALSE)/HLOOKUP(2018,DEMANDS!$H$2:$CL$25,MATCH($E92,DEMANDS!$F$2:$F$25,0),FALSE)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C92" s="10">
        <f>HLOOKUP(REG_TRA_DEMANDS!AC$3,'BY-Demands'!$J$5:$AK$14,MATCH($E92,'BY-Demands'!$I$5:$I$14,0),FALSE)*HLOOKUP(REG_TRA_DEMANDS!$F92,DEMANDS!$H$2:$CL$25,MATCH($E92,DEMANDS!$F$2:$F$25,0),FALSE)/HLOOKUP(2018,DEMANDS!$H$2:$CL$25,MATCH($E92,DEMANDS!$F$2:$F$25,0),FALSE)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D92" s="10">
        <f>HLOOKUP(REG_TRA_DEMANDS!AD$3,'BY-Demands'!$J$5:$AK$14,MATCH($E92,'BY-Demands'!$I$5:$I$14,0),FALSE)*HLOOKUP(REG_TRA_DEMANDS!$F92,DEMANDS!$H$2:$CL$25,MATCH($E92,DEMANDS!$F$2:$F$25,0),FALSE)/HLOOKUP(2018,DEMANDS!$H$2:$CL$25,MATCH($E92,DEMANDS!$F$2:$F$25,0),FALSE)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E92" s="10">
        <f>HLOOKUP(REG_TRA_DEMANDS!AE$3,'BY-Demands'!$J$5:$AK$14,MATCH($E92,'BY-Demands'!$I$5:$I$14,0),FALSE)*HLOOKUP(REG_TRA_DEMANDS!$F92,DEMANDS!$H$2:$CL$25,MATCH($E92,DEMANDS!$F$2:$F$25,0),FALSE)/HLOOKUP(2018,DEMANDS!$H$2:$CL$25,MATCH($E92,DEMANDS!$F$2:$F$25,0),FALSE)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F92" s="10">
        <f>HLOOKUP(REG_TRA_DEMANDS!AF$3,'BY-Demands'!$J$5:$AK$14,MATCH($E92,'BY-Demands'!$I$5:$I$14,0),FALSE)*HLOOKUP(REG_TRA_DEMANDS!$F92,DEMANDS!$H$2:$CL$25,MATCH($E92,DEMANDS!$F$2:$F$25,0),FALSE)/HLOOKUP(2018,DEMANDS!$H$2:$CL$25,MATCH($E92,DEMANDS!$F$2:$F$25,0),FALSE)</f>
        <v>0</v>
      </c>
    </row>
    <row r="93" spans="4:32" x14ac:dyDescent="0.25">
      <c r="D93" s="1" t="s">
        <v>8</v>
      </c>
      <c r="E93" s="1" t="str">
        <f>DEMANDS!$F$23</f>
        <v>TOTH</v>
      </c>
      <c r="F93" s="1">
        <v>2055</v>
      </c>
      <c r="G93" s="10">
        <f>HLOOKUP(REG_TRA_DEMANDS!G$3,'BY-Demands'!$J$5:$AK$14,MATCH($E93,'BY-Demands'!$I$5:$I$14,0),FALSE)*HLOOKUP(REG_TRA_DEMANDS!$F93,DEMANDS!$H$2:$CL$25,MATCH($E93,DEMANDS!$F$2:$F$25,0),FALSE)/HLOOKUP(2018,DEMANDS!$H$2:$CL$25,MATCH($E93,DEMANDS!$F$2:$F$25,0),FALSE)</f>
        <v>0</v>
      </c>
      <c r="H93" s="10">
        <f>HLOOKUP(REG_TRA_DEMANDS!H$3,'BY-Demands'!$J$5:$AK$14,MATCH($E93,'BY-Demands'!$I$5:$I$14,0),FALSE)*HLOOKUP(REG_TRA_DEMANDS!$F93,DEMANDS!$H$2:$CL$25,MATCH($E93,DEMANDS!$F$2:$F$25,0),FALSE)/HLOOKUP(2018,DEMANDS!$H$2:$CL$25,MATCH($E93,DEMANDS!$F$2:$F$25,0),FALSE)</f>
        <v>0</v>
      </c>
      <c r="I93" s="10">
        <f>HLOOKUP(REG_TRA_DEMANDS!I$3,'BY-Demands'!$J$5:$AK$14,MATCH($E93,'BY-Demands'!$I$5:$I$14,0),FALSE)*HLOOKUP(REG_TRA_DEMANDS!$F93,DEMANDS!$H$2:$CL$25,MATCH($E93,DEMANDS!$F$2:$F$25,0),FALSE)/HLOOKUP(2018,DEMANDS!$H$2:$CL$25,MATCH($E93,DEMANDS!$F$2:$F$25,0),FALSE)</f>
        <v>0</v>
      </c>
      <c r="J93" s="10">
        <f>HLOOKUP(REG_TRA_DEMANDS!J$3,'BY-Demands'!$J$5:$AK$14,MATCH($E93,'BY-Demands'!$I$5:$I$14,0),FALSE)*HLOOKUP(REG_TRA_DEMANDS!$F93,DEMANDS!$H$2:$CL$25,MATCH($E93,DEMANDS!$F$2:$F$25,0),FALSE)/HLOOKUP(2018,DEMANDS!$H$2:$CL$25,MATCH($E93,DEMANDS!$F$2:$F$25,0),FALSE)</f>
        <v>0</v>
      </c>
      <c r="K93" s="10">
        <f>HLOOKUP(REG_TRA_DEMANDS!K$3,'BY-Demands'!$J$5:$AK$14,MATCH($E93,'BY-Demands'!$I$5:$I$14,0),FALSE)*HLOOKUP(REG_TRA_DEMANDS!$F93,DEMANDS!$H$2:$CL$25,MATCH($E93,DEMANDS!$F$2:$F$25,0),FALSE)/HLOOKUP(2018,DEMANDS!$H$2:$CL$25,MATCH($E93,DEMANDS!$F$2:$F$25,0),FALSE)</f>
        <v>0</v>
      </c>
      <c r="L93" s="10">
        <f>HLOOKUP(REG_TRA_DEMANDS!L$3,'BY-Demands'!$J$5:$AK$14,MATCH($E93,'BY-Demands'!$I$5:$I$14,0),FALSE)*HLOOKUP(REG_TRA_DEMANDS!$F93,DEMANDS!$H$2:$CL$25,MATCH($E93,DEMANDS!$F$2:$F$25,0),FALSE)/HLOOKUP(2018,DEMANDS!$H$2:$CL$25,MATCH($E93,DEMANDS!$F$2:$F$25,0),FALSE)</f>
        <v>0</v>
      </c>
      <c r="M93" s="10">
        <f>HLOOKUP(REG_TRA_DEMANDS!M$3,'BY-Demands'!$J$5:$AK$14,MATCH($E93,'BY-Demands'!$I$5:$I$14,0),FALSE)*HLOOKUP(REG_TRA_DEMANDS!$F93,DEMANDS!$H$2:$CL$25,MATCH($E93,DEMANDS!$F$2:$F$25,0),FALSE)/HLOOKUP(2018,DEMANDS!$H$2:$CL$25,MATCH($E93,DEMANDS!$F$2:$F$25,0),FALSE)</f>
        <v>0</v>
      </c>
      <c r="N93" s="10">
        <f>HLOOKUP(REG_TRA_DEMANDS!N$3,'BY-Demands'!$J$5:$AK$14,MATCH($E93,'BY-Demands'!$I$5:$I$14,0),FALSE)*HLOOKUP(REG_TRA_DEMANDS!$F93,DEMANDS!$H$2:$CL$25,MATCH($E93,DEMANDS!$F$2:$F$25,0),FALSE)/HLOOKUP(2018,DEMANDS!$H$2:$CL$25,MATCH($E93,DEMANDS!$F$2:$F$25,0),FALSE)</f>
        <v>0</v>
      </c>
      <c r="O93" s="10">
        <f>HLOOKUP(REG_TRA_DEMANDS!O$3,'BY-Demands'!$J$5:$AK$14,MATCH($E93,'BY-Demands'!$I$5:$I$14,0),FALSE)*HLOOKUP(REG_TRA_DEMANDS!$F93,DEMANDS!$H$2:$CL$25,MATCH($E93,DEMANDS!$F$2:$F$25,0),FALSE)/HLOOKUP(2018,DEMANDS!$H$2:$CL$25,MATCH($E93,DEMANDS!$F$2:$F$25,0),FALSE)</f>
        <v>0</v>
      </c>
      <c r="P93" s="10">
        <f>HLOOKUP(REG_TRA_DEMANDS!P$3,'BY-Demands'!$J$5:$AK$14,MATCH($E93,'BY-Demands'!$I$5:$I$14,0),FALSE)*HLOOKUP(REG_TRA_DEMANDS!$F93,DEMANDS!$H$2:$CL$25,MATCH($E93,DEMANDS!$F$2:$F$25,0),FALSE)/HLOOKUP(2018,DEMANDS!$H$2:$CL$25,MATCH($E93,DEMANDS!$F$2:$F$25,0),FALSE)</f>
        <v>0</v>
      </c>
      <c r="Q93" s="10">
        <f>HLOOKUP(REG_TRA_DEMANDS!Q$3,'BY-Demands'!$J$5:$AK$14,MATCH($E93,'BY-Demands'!$I$5:$I$14,0),FALSE)*HLOOKUP(REG_TRA_DEMANDS!$F93,DEMANDS!$H$2:$CL$25,MATCH($E93,DEMANDS!$F$2:$F$25,0),FALSE)/HLOOKUP(2018,DEMANDS!$H$2:$CL$25,MATCH($E93,DEMANDS!$F$2:$F$25,0),FALSE)</f>
        <v>0</v>
      </c>
      <c r="R93" s="10">
        <f>HLOOKUP(REG_TRA_DEMANDS!R$3,'BY-Demands'!$J$5:$AK$14,MATCH($E93,'BY-Demands'!$I$5:$I$14,0),FALSE)*HLOOKUP(REG_TRA_DEMANDS!$F93,DEMANDS!$H$2:$CL$25,MATCH($E93,DEMANDS!$F$2:$F$25,0),FALSE)/HLOOKUP(2018,DEMANDS!$H$2:$CL$25,MATCH($E93,DEMANDS!$F$2:$F$25,0),FALSE)</f>
        <v>0</v>
      </c>
      <c r="S93" s="10">
        <f>HLOOKUP(REG_TRA_DEMANDS!S$3,'BY-Demands'!$J$5:$AK$14,MATCH($E93,'BY-Demands'!$I$5:$I$14,0),FALSE)*HLOOKUP(REG_TRA_DEMANDS!$F93,DEMANDS!$H$2:$CL$25,MATCH($E93,DEMANDS!$F$2:$F$25,0),FALSE)/HLOOKUP(2018,DEMANDS!$H$2:$CL$25,MATCH($E93,DEMANDS!$F$2:$F$25,0),FALSE)</f>
        <v>0</v>
      </c>
      <c r="T93" s="10">
        <f>HLOOKUP(REG_TRA_DEMANDS!T$3,'BY-Demands'!$J$5:$AK$14,MATCH($E93,'BY-Demands'!$I$5:$I$14,0),FALSE)*HLOOKUP(REG_TRA_DEMANDS!$F93,DEMANDS!$H$2:$CL$25,MATCH($E93,DEMANDS!$F$2:$F$25,0),FALSE)/HLOOKUP(2018,DEMANDS!$H$2:$CL$25,MATCH($E93,DEMANDS!$F$2:$F$25,0),FALSE)</f>
        <v>0</v>
      </c>
      <c r="U93" s="10">
        <f>HLOOKUP(REG_TRA_DEMANDS!U$3,'BY-Demands'!$J$5:$AK$14,MATCH($E93,'BY-Demands'!$I$5:$I$14,0),FALSE)*HLOOKUP(REG_TRA_DEMANDS!$F93,DEMANDS!$H$2:$CL$25,MATCH($E93,DEMANDS!$F$2:$F$25,0),FALSE)/HLOOKUP(2018,DEMANDS!$H$2:$CL$25,MATCH($E93,DEMANDS!$F$2:$F$25,0),FALSE)</f>
        <v>0</v>
      </c>
      <c r="V93" s="10">
        <f>HLOOKUP(REG_TRA_DEMANDS!V$3,'BY-Demands'!$J$5:$AK$14,MATCH($E93,'BY-Demands'!$I$5:$I$14,0),FALSE)*HLOOKUP(REG_TRA_DEMANDS!$F93,DEMANDS!$H$2:$CL$25,MATCH($E93,DEMANDS!$F$2:$F$25,0),FALSE)/HLOOKUP(2018,DEMANDS!$H$2:$CL$25,MATCH($E93,DEMANDS!$F$2:$F$25,0),FALSE)</f>
        <v>0</v>
      </c>
      <c r="W93" s="10">
        <f>HLOOKUP(REG_TRA_DEMANDS!W$3,'BY-Demands'!$J$5:$AK$14,MATCH($E93,'BY-Demands'!$I$5:$I$14,0),FALSE)*HLOOKUP(REG_TRA_DEMANDS!$F93,DEMANDS!$H$2:$CL$25,MATCH($E93,DEMANDS!$F$2:$F$25,0),FALSE)/HLOOKUP(2018,DEMANDS!$H$2:$CL$25,MATCH($E93,DEMANDS!$F$2:$F$25,0),FALSE)</f>
        <v>0</v>
      </c>
      <c r="X93" s="10">
        <f>HLOOKUP(REG_TRA_DEMANDS!X$3,'BY-Demands'!$J$5:$AK$14,MATCH($E93,'BY-Demands'!$I$5:$I$14,0),FALSE)*HLOOKUP(REG_TRA_DEMANDS!$F93,DEMANDS!$H$2:$CL$25,MATCH($E93,DEMANDS!$F$2:$F$25,0),FALSE)/HLOOKUP(2018,DEMANDS!$H$2:$CL$25,MATCH($E93,DEMANDS!$F$2:$F$25,0),FALSE)</f>
        <v>0</v>
      </c>
      <c r="Y93" s="10">
        <f>HLOOKUP(REG_TRA_DEMANDS!Y$3,'BY-Demands'!$J$5:$AK$14,MATCH($E93,'BY-Demands'!$I$5:$I$14,0),FALSE)*HLOOKUP(REG_TRA_DEMANDS!$F93,DEMANDS!$H$2:$CL$25,MATCH($E93,DEMANDS!$F$2:$F$25,0),FALSE)/HLOOKUP(2018,DEMANDS!$H$2:$CL$25,MATCH($E93,DEMANDS!$F$2:$F$25,0),FALSE)</f>
        <v>0</v>
      </c>
      <c r="Z93" s="10">
        <f>HLOOKUP(REG_TRA_DEMANDS!Z$3,'BY-Demands'!$J$5:$AK$14,MATCH($E93,'BY-Demands'!$I$5:$I$14,0),FALSE)*HLOOKUP(REG_TRA_DEMANDS!$F93,DEMANDS!$H$2:$CL$25,MATCH($E93,DEMANDS!$F$2:$F$25,0),FALSE)/HLOOKUP(2018,DEMANDS!$H$2:$CL$25,MATCH($E93,DEMANDS!$F$2:$F$25,0),FALSE)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A93" s="10">
        <f>HLOOKUP(REG_TRA_DEMANDS!AA$3,'BY-Demands'!$J$5:$AK$14,MATCH($E93,'BY-Demands'!$I$5:$I$14,0),FALSE)*HLOOKUP(REG_TRA_DEMANDS!$F93,DEMANDS!$H$2:$CL$25,MATCH($E93,DEMANDS!$F$2:$F$25,0),FALSE)/HLOOKUP(2018,DEMANDS!$H$2:$CL$25,MATCH($E93,DEMANDS!$F$2:$F$25,0),FALSE)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B93" s="10">
        <f>HLOOKUP(REG_TRA_DEMANDS!AB$3,'BY-Demands'!$J$5:$AK$14,MATCH($E93,'BY-Demands'!$I$5:$I$14,0),FALSE)*HLOOKUP(REG_TRA_DEMANDS!$F93,DEMANDS!$H$2:$CL$25,MATCH($E93,DEMANDS!$F$2:$F$25,0),FALSE)/HLOOKUP(2018,DEMANDS!$H$2:$CL$25,MATCH($E93,DEMANDS!$F$2:$F$25,0),FALSE)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C93" s="10">
        <f>HLOOKUP(REG_TRA_DEMANDS!AC$3,'BY-Demands'!$J$5:$AK$14,MATCH($E93,'BY-Demands'!$I$5:$I$14,0),FALSE)*HLOOKUP(REG_TRA_DEMANDS!$F93,DEMANDS!$H$2:$CL$25,MATCH($E93,DEMANDS!$F$2:$F$25,0),FALSE)/HLOOKUP(2018,DEMANDS!$H$2:$CL$25,MATCH($E93,DEMANDS!$F$2:$F$25,0),FALSE)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D93" s="10">
        <f>HLOOKUP(REG_TRA_DEMANDS!AD$3,'BY-Demands'!$J$5:$AK$14,MATCH($E93,'BY-Demands'!$I$5:$I$14,0),FALSE)*HLOOKUP(REG_TRA_DEMANDS!$F93,DEMANDS!$H$2:$CL$25,MATCH($E93,DEMANDS!$F$2:$F$25,0),FALSE)/HLOOKUP(2018,DEMANDS!$H$2:$CL$25,MATCH($E93,DEMANDS!$F$2:$F$25,0),FALSE)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E93" s="10">
        <f>HLOOKUP(REG_TRA_DEMANDS!AE$3,'BY-Demands'!$J$5:$AK$14,MATCH($E93,'BY-Demands'!$I$5:$I$14,0),FALSE)*HLOOKUP(REG_TRA_DEMANDS!$F93,DEMANDS!$H$2:$CL$25,MATCH($E93,DEMANDS!$F$2:$F$25,0),FALSE)/HLOOKUP(2018,DEMANDS!$H$2:$CL$25,MATCH($E93,DEMANDS!$F$2:$F$25,0),FALSE)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F93" s="10">
        <f>HLOOKUP(REG_TRA_DEMANDS!AF$3,'BY-Demands'!$J$5:$AK$14,MATCH($E93,'BY-Demands'!$I$5:$I$14,0),FALSE)*HLOOKUP(REG_TRA_DEMANDS!$F93,DEMANDS!$H$2:$CL$25,MATCH($E93,DEMANDS!$F$2:$F$25,0),FALSE)/HLOOKUP(2018,DEMANDS!$H$2:$CL$25,MATCH($E93,DEMANDS!$F$2:$F$25,0),FALSE)</f>
        <v>0</v>
      </c>
    </row>
    <row r="94" spans="4:32" x14ac:dyDescent="0.25">
      <c r="D94" s="1" t="s">
        <v>8</v>
      </c>
      <c r="E94" s="1" t="str">
        <f>DEMANDS!$F$23</f>
        <v>TOTH</v>
      </c>
      <c r="F94" s="1">
        <v>2060</v>
      </c>
      <c r="G94" s="10">
        <f>HLOOKUP(REG_TRA_DEMANDS!G$3,'BY-Demands'!$J$5:$AK$14,MATCH($E94,'BY-Demands'!$I$5:$I$14,0),FALSE)*HLOOKUP(REG_TRA_DEMANDS!$F94,DEMANDS!$H$2:$CL$25,MATCH($E94,DEMANDS!$F$2:$F$25,0),FALSE)/HLOOKUP(2018,DEMANDS!$H$2:$CL$25,MATCH($E94,DEMANDS!$F$2:$F$25,0),FALSE)</f>
        <v>0</v>
      </c>
      <c r="H94" s="10">
        <f>HLOOKUP(REG_TRA_DEMANDS!H$3,'BY-Demands'!$J$5:$AK$14,MATCH($E94,'BY-Demands'!$I$5:$I$14,0),FALSE)*HLOOKUP(REG_TRA_DEMANDS!$F94,DEMANDS!$H$2:$CL$25,MATCH($E94,DEMANDS!$F$2:$F$25,0),FALSE)/HLOOKUP(2018,DEMANDS!$H$2:$CL$25,MATCH($E94,DEMANDS!$F$2:$F$25,0),FALSE)</f>
        <v>0</v>
      </c>
      <c r="I94" s="10">
        <f>HLOOKUP(REG_TRA_DEMANDS!I$3,'BY-Demands'!$J$5:$AK$14,MATCH($E94,'BY-Demands'!$I$5:$I$14,0),FALSE)*HLOOKUP(REG_TRA_DEMANDS!$F94,DEMANDS!$H$2:$CL$25,MATCH($E94,DEMANDS!$F$2:$F$25,0),FALSE)/HLOOKUP(2018,DEMANDS!$H$2:$CL$25,MATCH($E94,DEMANDS!$F$2:$F$25,0),FALSE)</f>
        <v>0</v>
      </c>
      <c r="J94" s="10">
        <f>HLOOKUP(REG_TRA_DEMANDS!J$3,'BY-Demands'!$J$5:$AK$14,MATCH($E94,'BY-Demands'!$I$5:$I$14,0),FALSE)*HLOOKUP(REG_TRA_DEMANDS!$F94,DEMANDS!$H$2:$CL$25,MATCH($E94,DEMANDS!$F$2:$F$25,0),FALSE)/HLOOKUP(2018,DEMANDS!$H$2:$CL$25,MATCH($E94,DEMANDS!$F$2:$F$25,0),FALSE)</f>
        <v>0</v>
      </c>
      <c r="K94" s="10">
        <f>HLOOKUP(REG_TRA_DEMANDS!K$3,'BY-Demands'!$J$5:$AK$14,MATCH($E94,'BY-Demands'!$I$5:$I$14,0),FALSE)*HLOOKUP(REG_TRA_DEMANDS!$F94,DEMANDS!$H$2:$CL$25,MATCH($E94,DEMANDS!$F$2:$F$25,0),FALSE)/HLOOKUP(2018,DEMANDS!$H$2:$CL$25,MATCH($E94,DEMANDS!$F$2:$F$25,0),FALSE)</f>
        <v>0</v>
      </c>
      <c r="L94" s="10">
        <f>HLOOKUP(REG_TRA_DEMANDS!L$3,'BY-Demands'!$J$5:$AK$14,MATCH($E94,'BY-Demands'!$I$5:$I$14,0),FALSE)*HLOOKUP(REG_TRA_DEMANDS!$F94,DEMANDS!$H$2:$CL$25,MATCH($E94,DEMANDS!$F$2:$F$25,0),FALSE)/HLOOKUP(2018,DEMANDS!$H$2:$CL$25,MATCH($E94,DEMANDS!$F$2:$F$25,0),FALSE)</f>
        <v>0</v>
      </c>
      <c r="M94" s="10">
        <f>HLOOKUP(REG_TRA_DEMANDS!M$3,'BY-Demands'!$J$5:$AK$14,MATCH($E94,'BY-Demands'!$I$5:$I$14,0),FALSE)*HLOOKUP(REG_TRA_DEMANDS!$F94,DEMANDS!$H$2:$CL$25,MATCH($E94,DEMANDS!$F$2:$F$25,0),FALSE)/HLOOKUP(2018,DEMANDS!$H$2:$CL$25,MATCH($E94,DEMANDS!$F$2:$F$25,0),FALSE)</f>
        <v>0</v>
      </c>
      <c r="N94" s="10">
        <f>HLOOKUP(REG_TRA_DEMANDS!N$3,'BY-Demands'!$J$5:$AK$14,MATCH($E94,'BY-Demands'!$I$5:$I$14,0),FALSE)*HLOOKUP(REG_TRA_DEMANDS!$F94,DEMANDS!$H$2:$CL$25,MATCH($E94,DEMANDS!$F$2:$F$25,0),FALSE)/HLOOKUP(2018,DEMANDS!$H$2:$CL$25,MATCH($E94,DEMANDS!$F$2:$F$25,0),FALSE)</f>
        <v>0</v>
      </c>
      <c r="O94" s="10">
        <f>HLOOKUP(REG_TRA_DEMANDS!O$3,'BY-Demands'!$J$5:$AK$14,MATCH($E94,'BY-Demands'!$I$5:$I$14,0),FALSE)*HLOOKUP(REG_TRA_DEMANDS!$F94,DEMANDS!$H$2:$CL$25,MATCH($E94,DEMANDS!$F$2:$F$25,0),FALSE)/HLOOKUP(2018,DEMANDS!$H$2:$CL$25,MATCH($E94,DEMANDS!$F$2:$F$25,0),FALSE)</f>
        <v>0</v>
      </c>
      <c r="P94" s="10">
        <f>HLOOKUP(REG_TRA_DEMANDS!P$3,'BY-Demands'!$J$5:$AK$14,MATCH($E94,'BY-Demands'!$I$5:$I$14,0),FALSE)*HLOOKUP(REG_TRA_DEMANDS!$F94,DEMANDS!$H$2:$CL$25,MATCH($E94,DEMANDS!$F$2:$F$25,0),FALSE)/HLOOKUP(2018,DEMANDS!$H$2:$CL$25,MATCH($E94,DEMANDS!$F$2:$F$25,0),FALSE)</f>
        <v>0</v>
      </c>
      <c r="Q94" s="10">
        <f>HLOOKUP(REG_TRA_DEMANDS!Q$3,'BY-Demands'!$J$5:$AK$14,MATCH($E94,'BY-Demands'!$I$5:$I$14,0),FALSE)*HLOOKUP(REG_TRA_DEMANDS!$F94,DEMANDS!$H$2:$CL$25,MATCH($E94,DEMANDS!$F$2:$F$25,0),FALSE)/HLOOKUP(2018,DEMANDS!$H$2:$CL$25,MATCH($E94,DEMANDS!$F$2:$F$25,0),FALSE)</f>
        <v>0</v>
      </c>
      <c r="R94" s="10">
        <f>HLOOKUP(REG_TRA_DEMANDS!R$3,'BY-Demands'!$J$5:$AK$14,MATCH($E94,'BY-Demands'!$I$5:$I$14,0),FALSE)*HLOOKUP(REG_TRA_DEMANDS!$F94,DEMANDS!$H$2:$CL$25,MATCH($E94,DEMANDS!$F$2:$F$25,0),FALSE)/HLOOKUP(2018,DEMANDS!$H$2:$CL$25,MATCH($E94,DEMANDS!$F$2:$F$25,0),FALSE)</f>
        <v>0</v>
      </c>
      <c r="S94" s="10">
        <f>HLOOKUP(REG_TRA_DEMANDS!S$3,'BY-Demands'!$J$5:$AK$14,MATCH($E94,'BY-Demands'!$I$5:$I$14,0),FALSE)*HLOOKUP(REG_TRA_DEMANDS!$F94,DEMANDS!$H$2:$CL$25,MATCH($E94,DEMANDS!$F$2:$F$25,0),FALSE)/HLOOKUP(2018,DEMANDS!$H$2:$CL$25,MATCH($E94,DEMANDS!$F$2:$F$25,0),FALSE)</f>
        <v>0</v>
      </c>
      <c r="T94" s="10">
        <f>HLOOKUP(REG_TRA_DEMANDS!T$3,'BY-Demands'!$J$5:$AK$14,MATCH($E94,'BY-Demands'!$I$5:$I$14,0),FALSE)*HLOOKUP(REG_TRA_DEMANDS!$F94,DEMANDS!$H$2:$CL$25,MATCH($E94,DEMANDS!$F$2:$F$25,0),FALSE)/HLOOKUP(2018,DEMANDS!$H$2:$CL$25,MATCH($E94,DEMANDS!$F$2:$F$25,0),FALSE)</f>
        <v>0</v>
      </c>
      <c r="U94" s="10">
        <f>HLOOKUP(REG_TRA_DEMANDS!U$3,'BY-Demands'!$J$5:$AK$14,MATCH($E94,'BY-Demands'!$I$5:$I$14,0),FALSE)*HLOOKUP(REG_TRA_DEMANDS!$F94,DEMANDS!$H$2:$CL$25,MATCH($E94,DEMANDS!$F$2:$F$25,0),FALSE)/HLOOKUP(2018,DEMANDS!$H$2:$CL$25,MATCH($E94,DEMANDS!$F$2:$F$25,0),FALSE)</f>
        <v>0</v>
      </c>
      <c r="V94" s="10">
        <f>HLOOKUP(REG_TRA_DEMANDS!V$3,'BY-Demands'!$J$5:$AK$14,MATCH($E94,'BY-Demands'!$I$5:$I$14,0),FALSE)*HLOOKUP(REG_TRA_DEMANDS!$F94,DEMANDS!$H$2:$CL$25,MATCH($E94,DEMANDS!$F$2:$F$25,0),FALSE)/HLOOKUP(2018,DEMANDS!$H$2:$CL$25,MATCH($E94,DEMANDS!$F$2:$F$25,0),FALSE)</f>
        <v>0</v>
      </c>
      <c r="W94" s="10">
        <f>HLOOKUP(REG_TRA_DEMANDS!W$3,'BY-Demands'!$J$5:$AK$14,MATCH($E94,'BY-Demands'!$I$5:$I$14,0),FALSE)*HLOOKUP(REG_TRA_DEMANDS!$F94,DEMANDS!$H$2:$CL$25,MATCH($E94,DEMANDS!$F$2:$F$25,0),FALSE)/HLOOKUP(2018,DEMANDS!$H$2:$CL$25,MATCH($E94,DEMANDS!$F$2:$F$25,0),FALSE)</f>
        <v>0</v>
      </c>
      <c r="X94" s="10">
        <f>HLOOKUP(REG_TRA_DEMANDS!X$3,'BY-Demands'!$J$5:$AK$14,MATCH($E94,'BY-Demands'!$I$5:$I$14,0),FALSE)*HLOOKUP(REG_TRA_DEMANDS!$F94,DEMANDS!$H$2:$CL$25,MATCH($E94,DEMANDS!$F$2:$F$25,0),FALSE)/HLOOKUP(2018,DEMANDS!$H$2:$CL$25,MATCH($E94,DEMANDS!$F$2:$F$25,0),FALSE)</f>
        <v>0</v>
      </c>
      <c r="Y94" s="10">
        <f>HLOOKUP(REG_TRA_DEMANDS!Y$3,'BY-Demands'!$J$5:$AK$14,MATCH($E94,'BY-Demands'!$I$5:$I$14,0),FALSE)*HLOOKUP(REG_TRA_DEMANDS!$F94,DEMANDS!$H$2:$CL$25,MATCH($E94,DEMANDS!$F$2:$F$25,0),FALSE)/HLOOKUP(2018,DEMANDS!$H$2:$CL$25,MATCH($E94,DEMANDS!$F$2:$F$25,0),FALSE)</f>
        <v>0</v>
      </c>
      <c r="Z94" s="10">
        <f>HLOOKUP(REG_TRA_DEMANDS!Z$3,'BY-Demands'!$J$5:$AK$14,MATCH($E94,'BY-Demands'!$I$5:$I$14,0),FALSE)*HLOOKUP(REG_TRA_DEMANDS!$F94,DEMANDS!$H$2:$CL$25,MATCH($E94,DEMANDS!$F$2:$F$25,0),FALSE)/HLOOKUP(2018,DEMANDS!$H$2:$CL$25,MATCH($E94,DEMANDS!$F$2:$F$25,0),FALSE)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A94" s="10">
        <f>HLOOKUP(REG_TRA_DEMANDS!AA$3,'BY-Demands'!$J$5:$AK$14,MATCH($E94,'BY-Demands'!$I$5:$I$14,0),FALSE)*HLOOKUP(REG_TRA_DEMANDS!$F94,DEMANDS!$H$2:$CL$25,MATCH($E94,DEMANDS!$F$2:$F$25,0),FALSE)/HLOOKUP(2018,DEMANDS!$H$2:$CL$25,MATCH($E94,DEMANDS!$F$2:$F$25,0),FALSE)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B94" s="10">
        <f>HLOOKUP(REG_TRA_DEMANDS!AB$3,'BY-Demands'!$J$5:$AK$14,MATCH($E94,'BY-Demands'!$I$5:$I$14,0),FALSE)*HLOOKUP(REG_TRA_DEMANDS!$F94,DEMANDS!$H$2:$CL$25,MATCH($E94,DEMANDS!$F$2:$F$25,0),FALSE)/HLOOKUP(2018,DEMANDS!$H$2:$CL$25,MATCH($E94,DEMANDS!$F$2:$F$25,0),FALSE)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C94" s="10">
        <f>HLOOKUP(REG_TRA_DEMANDS!AC$3,'BY-Demands'!$J$5:$AK$14,MATCH($E94,'BY-Demands'!$I$5:$I$14,0),FALSE)*HLOOKUP(REG_TRA_DEMANDS!$F94,DEMANDS!$H$2:$CL$25,MATCH($E94,DEMANDS!$F$2:$F$25,0),FALSE)/HLOOKUP(2018,DEMANDS!$H$2:$CL$25,MATCH($E94,DEMANDS!$F$2:$F$25,0),FALSE)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D94" s="10">
        <f>HLOOKUP(REG_TRA_DEMANDS!AD$3,'BY-Demands'!$J$5:$AK$14,MATCH($E94,'BY-Demands'!$I$5:$I$14,0),FALSE)*HLOOKUP(REG_TRA_DEMANDS!$F94,DEMANDS!$H$2:$CL$25,MATCH($E94,DEMANDS!$F$2:$F$25,0),FALSE)/HLOOKUP(2018,DEMANDS!$H$2:$CL$25,MATCH($E94,DEMANDS!$F$2:$F$25,0),FALSE)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E94" s="10">
        <f>HLOOKUP(REG_TRA_DEMANDS!AE$3,'BY-Demands'!$J$5:$AK$14,MATCH($E94,'BY-Demands'!$I$5:$I$14,0),FALSE)*HLOOKUP(REG_TRA_DEMANDS!$F94,DEMANDS!$H$2:$CL$25,MATCH($E94,DEMANDS!$F$2:$F$25,0),FALSE)/HLOOKUP(2018,DEMANDS!$H$2:$CL$25,MATCH($E94,DEMANDS!$F$2:$F$25,0),FALSE)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F94" s="10">
        <f>HLOOKUP(REG_TRA_DEMANDS!AF$3,'BY-Demands'!$J$5:$AK$14,MATCH($E94,'BY-Demands'!$I$5:$I$14,0),FALSE)*HLOOKUP(REG_TRA_DEMANDS!$F94,DEMANDS!$H$2:$CL$25,MATCH($E94,DEMANDS!$F$2:$F$25,0),FALSE)/HLOOKUP(2018,DEMANDS!$H$2:$CL$25,MATCH($E94,DEMANDS!$F$2:$F$25,0),FALSE)</f>
        <v>0</v>
      </c>
    </row>
    <row r="95" spans="4:32" x14ac:dyDescent="0.25">
      <c r="D95" s="1" t="s">
        <v>8</v>
      </c>
      <c r="E95" s="1" t="str">
        <f>DEMANDS!$F$23</f>
        <v>TOTH</v>
      </c>
      <c r="F95" s="1">
        <v>2065</v>
      </c>
      <c r="G95" s="10">
        <f>HLOOKUP(REG_TRA_DEMANDS!G$3,'BY-Demands'!$J$5:$AK$14,MATCH($E95,'BY-Demands'!$I$5:$I$14,0),FALSE)*HLOOKUP(REG_TRA_DEMANDS!$F95,DEMANDS!$H$2:$CL$25,MATCH($E95,DEMANDS!$F$2:$F$25,0),FALSE)/HLOOKUP(2018,DEMANDS!$H$2:$CL$25,MATCH($E95,DEMANDS!$F$2:$F$25,0),FALSE)</f>
        <v>0</v>
      </c>
      <c r="H95" s="10">
        <f>HLOOKUP(REG_TRA_DEMANDS!H$3,'BY-Demands'!$J$5:$AK$14,MATCH($E95,'BY-Demands'!$I$5:$I$14,0),FALSE)*HLOOKUP(REG_TRA_DEMANDS!$F95,DEMANDS!$H$2:$CL$25,MATCH($E95,DEMANDS!$F$2:$F$25,0),FALSE)/HLOOKUP(2018,DEMANDS!$H$2:$CL$25,MATCH($E95,DEMANDS!$F$2:$F$25,0),FALSE)</f>
        <v>0</v>
      </c>
      <c r="I95" s="10">
        <f>HLOOKUP(REG_TRA_DEMANDS!I$3,'BY-Demands'!$J$5:$AK$14,MATCH($E95,'BY-Demands'!$I$5:$I$14,0),FALSE)*HLOOKUP(REG_TRA_DEMANDS!$F95,DEMANDS!$H$2:$CL$25,MATCH($E95,DEMANDS!$F$2:$F$25,0),FALSE)/HLOOKUP(2018,DEMANDS!$H$2:$CL$25,MATCH($E95,DEMANDS!$F$2:$F$25,0),FALSE)</f>
        <v>0</v>
      </c>
      <c r="J95" s="10">
        <f>HLOOKUP(REG_TRA_DEMANDS!J$3,'BY-Demands'!$J$5:$AK$14,MATCH($E95,'BY-Demands'!$I$5:$I$14,0),FALSE)*HLOOKUP(REG_TRA_DEMANDS!$F95,DEMANDS!$H$2:$CL$25,MATCH($E95,DEMANDS!$F$2:$F$25,0),FALSE)/HLOOKUP(2018,DEMANDS!$H$2:$CL$25,MATCH($E95,DEMANDS!$F$2:$F$25,0),FALSE)</f>
        <v>0</v>
      </c>
      <c r="K95" s="10">
        <f>HLOOKUP(REG_TRA_DEMANDS!K$3,'BY-Demands'!$J$5:$AK$14,MATCH($E95,'BY-Demands'!$I$5:$I$14,0),FALSE)*HLOOKUP(REG_TRA_DEMANDS!$F95,DEMANDS!$H$2:$CL$25,MATCH($E95,DEMANDS!$F$2:$F$25,0),FALSE)/HLOOKUP(2018,DEMANDS!$H$2:$CL$25,MATCH($E95,DEMANDS!$F$2:$F$25,0),FALSE)</f>
        <v>0</v>
      </c>
      <c r="L95" s="10">
        <f>HLOOKUP(REG_TRA_DEMANDS!L$3,'BY-Demands'!$J$5:$AK$14,MATCH($E95,'BY-Demands'!$I$5:$I$14,0),FALSE)*HLOOKUP(REG_TRA_DEMANDS!$F95,DEMANDS!$H$2:$CL$25,MATCH($E95,DEMANDS!$F$2:$F$25,0),FALSE)/HLOOKUP(2018,DEMANDS!$H$2:$CL$25,MATCH($E95,DEMANDS!$F$2:$F$25,0),FALSE)</f>
        <v>0</v>
      </c>
      <c r="M95" s="10">
        <f>HLOOKUP(REG_TRA_DEMANDS!M$3,'BY-Demands'!$J$5:$AK$14,MATCH($E95,'BY-Demands'!$I$5:$I$14,0),FALSE)*HLOOKUP(REG_TRA_DEMANDS!$F95,DEMANDS!$H$2:$CL$25,MATCH($E95,DEMANDS!$F$2:$F$25,0),FALSE)/HLOOKUP(2018,DEMANDS!$H$2:$CL$25,MATCH($E95,DEMANDS!$F$2:$F$25,0),FALSE)</f>
        <v>0</v>
      </c>
      <c r="N95" s="10">
        <f>HLOOKUP(REG_TRA_DEMANDS!N$3,'BY-Demands'!$J$5:$AK$14,MATCH($E95,'BY-Demands'!$I$5:$I$14,0),FALSE)*HLOOKUP(REG_TRA_DEMANDS!$F95,DEMANDS!$H$2:$CL$25,MATCH($E95,DEMANDS!$F$2:$F$25,0),FALSE)/HLOOKUP(2018,DEMANDS!$H$2:$CL$25,MATCH($E95,DEMANDS!$F$2:$F$25,0),FALSE)</f>
        <v>0</v>
      </c>
      <c r="O95" s="10">
        <f>HLOOKUP(REG_TRA_DEMANDS!O$3,'BY-Demands'!$J$5:$AK$14,MATCH($E95,'BY-Demands'!$I$5:$I$14,0),FALSE)*HLOOKUP(REG_TRA_DEMANDS!$F95,DEMANDS!$H$2:$CL$25,MATCH($E95,DEMANDS!$F$2:$F$25,0),FALSE)/HLOOKUP(2018,DEMANDS!$H$2:$CL$25,MATCH($E95,DEMANDS!$F$2:$F$25,0),FALSE)</f>
        <v>0</v>
      </c>
      <c r="P95" s="10">
        <f>HLOOKUP(REG_TRA_DEMANDS!P$3,'BY-Demands'!$J$5:$AK$14,MATCH($E95,'BY-Demands'!$I$5:$I$14,0),FALSE)*HLOOKUP(REG_TRA_DEMANDS!$F95,DEMANDS!$H$2:$CL$25,MATCH($E95,DEMANDS!$F$2:$F$25,0),FALSE)/HLOOKUP(2018,DEMANDS!$H$2:$CL$25,MATCH($E95,DEMANDS!$F$2:$F$25,0),FALSE)</f>
        <v>0</v>
      </c>
      <c r="Q95" s="10">
        <f>HLOOKUP(REG_TRA_DEMANDS!Q$3,'BY-Demands'!$J$5:$AK$14,MATCH($E95,'BY-Demands'!$I$5:$I$14,0),FALSE)*HLOOKUP(REG_TRA_DEMANDS!$F95,DEMANDS!$H$2:$CL$25,MATCH($E95,DEMANDS!$F$2:$F$25,0),FALSE)/HLOOKUP(2018,DEMANDS!$H$2:$CL$25,MATCH($E95,DEMANDS!$F$2:$F$25,0),FALSE)</f>
        <v>0</v>
      </c>
      <c r="R95" s="10">
        <f>HLOOKUP(REG_TRA_DEMANDS!R$3,'BY-Demands'!$J$5:$AK$14,MATCH($E95,'BY-Demands'!$I$5:$I$14,0),FALSE)*HLOOKUP(REG_TRA_DEMANDS!$F95,DEMANDS!$H$2:$CL$25,MATCH($E95,DEMANDS!$F$2:$F$25,0),FALSE)/HLOOKUP(2018,DEMANDS!$H$2:$CL$25,MATCH($E95,DEMANDS!$F$2:$F$25,0),FALSE)</f>
        <v>0</v>
      </c>
      <c r="S95" s="10">
        <f>HLOOKUP(REG_TRA_DEMANDS!S$3,'BY-Demands'!$J$5:$AK$14,MATCH($E95,'BY-Demands'!$I$5:$I$14,0),FALSE)*HLOOKUP(REG_TRA_DEMANDS!$F95,DEMANDS!$H$2:$CL$25,MATCH($E95,DEMANDS!$F$2:$F$25,0),FALSE)/HLOOKUP(2018,DEMANDS!$H$2:$CL$25,MATCH($E95,DEMANDS!$F$2:$F$25,0),FALSE)</f>
        <v>0</v>
      </c>
      <c r="T95" s="10">
        <f>HLOOKUP(REG_TRA_DEMANDS!T$3,'BY-Demands'!$J$5:$AK$14,MATCH($E95,'BY-Demands'!$I$5:$I$14,0),FALSE)*HLOOKUP(REG_TRA_DEMANDS!$F95,DEMANDS!$H$2:$CL$25,MATCH($E95,DEMANDS!$F$2:$F$25,0),FALSE)/HLOOKUP(2018,DEMANDS!$H$2:$CL$25,MATCH($E95,DEMANDS!$F$2:$F$25,0),FALSE)</f>
        <v>0</v>
      </c>
      <c r="U95" s="10">
        <f>HLOOKUP(REG_TRA_DEMANDS!U$3,'BY-Demands'!$J$5:$AK$14,MATCH($E95,'BY-Demands'!$I$5:$I$14,0),FALSE)*HLOOKUP(REG_TRA_DEMANDS!$F95,DEMANDS!$H$2:$CL$25,MATCH($E95,DEMANDS!$F$2:$F$25,0),FALSE)/HLOOKUP(2018,DEMANDS!$H$2:$CL$25,MATCH($E95,DEMANDS!$F$2:$F$25,0),FALSE)</f>
        <v>0</v>
      </c>
      <c r="V95" s="10">
        <f>HLOOKUP(REG_TRA_DEMANDS!V$3,'BY-Demands'!$J$5:$AK$14,MATCH($E95,'BY-Demands'!$I$5:$I$14,0),FALSE)*HLOOKUP(REG_TRA_DEMANDS!$F95,DEMANDS!$H$2:$CL$25,MATCH($E95,DEMANDS!$F$2:$F$25,0),FALSE)/HLOOKUP(2018,DEMANDS!$H$2:$CL$25,MATCH($E95,DEMANDS!$F$2:$F$25,0),FALSE)</f>
        <v>0</v>
      </c>
      <c r="W95" s="10">
        <f>HLOOKUP(REG_TRA_DEMANDS!W$3,'BY-Demands'!$J$5:$AK$14,MATCH($E95,'BY-Demands'!$I$5:$I$14,0),FALSE)*HLOOKUP(REG_TRA_DEMANDS!$F95,DEMANDS!$H$2:$CL$25,MATCH($E95,DEMANDS!$F$2:$F$25,0),FALSE)/HLOOKUP(2018,DEMANDS!$H$2:$CL$25,MATCH($E95,DEMANDS!$F$2:$F$25,0),FALSE)</f>
        <v>0</v>
      </c>
      <c r="X95" s="10">
        <f>HLOOKUP(REG_TRA_DEMANDS!X$3,'BY-Demands'!$J$5:$AK$14,MATCH($E95,'BY-Demands'!$I$5:$I$14,0),FALSE)*HLOOKUP(REG_TRA_DEMANDS!$F95,DEMANDS!$H$2:$CL$25,MATCH($E95,DEMANDS!$F$2:$F$25,0),FALSE)/HLOOKUP(2018,DEMANDS!$H$2:$CL$25,MATCH($E95,DEMANDS!$F$2:$F$25,0),FALSE)</f>
        <v>0</v>
      </c>
      <c r="Y95" s="10">
        <f>HLOOKUP(REG_TRA_DEMANDS!Y$3,'BY-Demands'!$J$5:$AK$14,MATCH($E95,'BY-Demands'!$I$5:$I$14,0),FALSE)*HLOOKUP(REG_TRA_DEMANDS!$F95,DEMANDS!$H$2:$CL$25,MATCH($E95,DEMANDS!$F$2:$F$25,0),FALSE)/HLOOKUP(2018,DEMANDS!$H$2:$CL$25,MATCH($E95,DEMANDS!$F$2:$F$25,0),FALSE)</f>
        <v>0</v>
      </c>
      <c r="Z95" s="10">
        <f>HLOOKUP(REG_TRA_DEMANDS!Z$3,'BY-Demands'!$J$5:$AK$14,MATCH($E95,'BY-Demands'!$I$5:$I$14,0),FALSE)*HLOOKUP(REG_TRA_DEMANDS!$F95,DEMANDS!$H$2:$CL$25,MATCH($E95,DEMANDS!$F$2:$F$25,0),FALSE)/HLOOKUP(2018,DEMANDS!$H$2:$CL$25,MATCH($E95,DEMANDS!$F$2:$F$25,0),FALSE)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A95" s="10">
        <f>HLOOKUP(REG_TRA_DEMANDS!AA$3,'BY-Demands'!$J$5:$AK$14,MATCH($E95,'BY-Demands'!$I$5:$I$14,0),FALSE)*HLOOKUP(REG_TRA_DEMANDS!$F95,DEMANDS!$H$2:$CL$25,MATCH($E95,DEMANDS!$F$2:$F$25,0),FALSE)/HLOOKUP(2018,DEMANDS!$H$2:$CL$25,MATCH($E95,DEMANDS!$F$2:$F$25,0),FALSE)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B95" s="10">
        <f>HLOOKUP(REG_TRA_DEMANDS!AB$3,'BY-Demands'!$J$5:$AK$14,MATCH($E95,'BY-Demands'!$I$5:$I$14,0),FALSE)*HLOOKUP(REG_TRA_DEMANDS!$F95,DEMANDS!$H$2:$CL$25,MATCH($E95,DEMANDS!$F$2:$F$25,0),FALSE)/HLOOKUP(2018,DEMANDS!$H$2:$CL$25,MATCH($E95,DEMANDS!$F$2:$F$25,0),FALSE)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C95" s="10">
        <f>HLOOKUP(REG_TRA_DEMANDS!AC$3,'BY-Demands'!$J$5:$AK$14,MATCH($E95,'BY-Demands'!$I$5:$I$14,0),FALSE)*HLOOKUP(REG_TRA_DEMANDS!$F95,DEMANDS!$H$2:$CL$25,MATCH($E95,DEMANDS!$F$2:$F$25,0),FALSE)/HLOOKUP(2018,DEMANDS!$H$2:$CL$25,MATCH($E95,DEMANDS!$F$2:$F$25,0),FALSE)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D95" s="10">
        <f>HLOOKUP(REG_TRA_DEMANDS!AD$3,'BY-Demands'!$J$5:$AK$14,MATCH($E95,'BY-Demands'!$I$5:$I$14,0),FALSE)*HLOOKUP(REG_TRA_DEMANDS!$F95,DEMANDS!$H$2:$CL$25,MATCH($E95,DEMANDS!$F$2:$F$25,0),FALSE)/HLOOKUP(2018,DEMANDS!$H$2:$CL$25,MATCH($E95,DEMANDS!$F$2:$F$25,0),FALSE)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E95" s="10">
        <f>HLOOKUP(REG_TRA_DEMANDS!AE$3,'BY-Demands'!$J$5:$AK$14,MATCH($E95,'BY-Demands'!$I$5:$I$14,0),FALSE)*HLOOKUP(REG_TRA_DEMANDS!$F95,DEMANDS!$H$2:$CL$25,MATCH($E95,DEMANDS!$F$2:$F$25,0),FALSE)/HLOOKUP(2018,DEMANDS!$H$2:$CL$25,MATCH($E95,DEMANDS!$F$2:$F$25,0),FALSE)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F95" s="10">
        <f>HLOOKUP(REG_TRA_DEMANDS!AF$3,'BY-Demands'!$J$5:$AK$14,MATCH($E95,'BY-Demands'!$I$5:$I$14,0),FALSE)*HLOOKUP(REG_TRA_DEMANDS!$F95,DEMANDS!$H$2:$CL$25,MATCH($E95,DEMANDS!$F$2:$F$25,0),FALSE)/HLOOKUP(2018,DEMANDS!$H$2:$CL$25,MATCH($E95,DEMANDS!$F$2:$F$25,0),FALSE)</f>
        <v>0</v>
      </c>
    </row>
    <row r="96" spans="4:32" x14ac:dyDescent="0.25">
      <c r="D96" s="1" t="s">
        <v>8</v>
      </c>
      <c r="E96" s="1" t="str">
        <f>DEMANDS!$F$23</f>
        <v>TOTH</v>
      </c>
      <c r="F96" s="1">
        <v>2070</v>
      </c>
      <c r="G96" s="9">
        <f>HLOOKUP(REG_TRA_DEMANDS!G$3,'BY-Demands'!$J$5:$AK$14,MATCH($E96,'BY-Demands'!$I$5:$I$14,0),FALSE)*HLOOKUP(REG_TRA_DEMANDS!$F96,DEMANDS!$H$2:$CL$25,MATCH($E96,DEMANDS!$F$2:$F$25,0),FALSE)/HLOOKUP(2018,DEMANDS!$H$2:$CL$25,MATCH($E96,DEMANDS!$F$2:$F$25,0),FALSE)</f>
        <v>0</v>
      </c>
      <c r="H96" s="9">
        <f>HLOOKUP(REG_TRA_DEMANDS!H$3,'BY-Demands'!$J$5:$AK$14,MATCH($E96,'BY-Demands'!$I$5:$I$14,0),FALSE)*HLOOKUP(REG_TRA_DEMANDS!$F96,DEMANDS!$H$2:$CL$25,MATCH($E96,DEMANDS!$F$2:$F$25,0),FALSE)/HLOOKUP(2018,DEMANDS!$H$2:$CL$25,MATCH($E96,DEMANDS!$F$2:$F$25,0),FALSE)</f>
        <v>0</v>
      </c>
      <c r="I96" s="9">
        <f>HLOOKUP(REG_TRA_DEMANDS!I$3,'BY-Demands'!$J$5:$AK$14,MATCH($E96,'BY-Demands'!$I$5:$I$14,0),FALSE)*HLOOKUP(REG_TRA_DEMANDS!$F96,DEMANDS!$H$2:$CL$25,MATCH($E96,DEMANDS!$F$2:$F$25,0),FALSE)/HLOOKUP(2018,DEMANDS!$H$2:$CL$25,MATCH($E96,DEMANDS!$F$2:$F$25,0),FALSE)</f>
        <v>0</v>
      </c>
      <c r="J96" s="9">
        <f>HLOOKUP(REG_TRA_DEMANDS!J$3,'BY-Demands'!$J$5:$AK$14,MATCH($E96,'BY-Demands'!$I$5:$I$14,0),FALSE)*HLOOKUP(REG_TRA_DEMANDS!$F96,DEMANDS!$H$2:$CL$25,MATCH($E96,DEMANDS!$F$2:$F$25,0),FALSE)/HLOOKUP(2018,DEMANDS!$H$2:$CL$25,MATCH($E96,DEMANDS!$F$2:$F$25,0),FALSE)</f>
        <v>0</v>
      </c>
      <c r="K96" s="9">
        <f>HLOOKUP(REG_TRA_DEMANDS!K$3,'BY-Demands'!$J$5:$AK$14,MATCH($E96,'BY-Demands'!$I$5:$I$14,0),FALSE)*HLOOKUP(REG_TRA_DEMANDS!$F96,DEMANDS!$H$2:$CL$25,MATCH($E96,DEMANDS!$F$2:$F$25,0),FALSE)/HLOOKUP(2018,DEMANDS!$H$2:$CL$25,MATCH($E96,DEMANDS!$F$2:$F$25,0),FALSE)</f>
        <v>0</v>
      </c>
      <c r="L96" s="9">
        <f>HLOOKUP(REG_TRA_DEMANDS!L$3,'BY-Demands'!$J$5:$AK$14,MATCH($E96,'BY-Demands'!$I$5:$I$14,0),FALSE)*HLOOKUP(REG_TRA_DEMANDS!$F96,DEMANDS!$H$2:$CL$25,MATCH($E96,DEMANDS!$F$2:$F$25,0),FALSE)/HLOOKUP(2018,DEMANDS!$H$2:$CL$25,MATCH($E96,DEMANDS!$F$2:$F$25,0),FALSE)</f>
        <v>0</v>
      </c>
      <c r="M96" s="9">
        <f>HLOOKUP(REG_TRA_DEMANDS!M$3,'BY-Demands'!$J$5:$AK$14,MATCH($E96,'BY-Demands'!$I$5:$I$14,0),FALSE)*HLOOKUP(REG_TRA_DEMANDS!$F96,DEMANDS!$H$2:$CL$25,MATCH($E96,DEMANDS!$F$2:$F$25,0),FALSE)/HLOOKUP(2018,DEMANDS!$H$2:$CL$25,MATCH($E96,DEMANDS!$F$2:$F$25,0),FALSE)</f>
        <v>0</v>
      </c>
      <c r="N96" s="9">
        <f>HLOOKUP(REG_TRA_DEMANDS!N$3,'BY-Demands'!$J$5:$AK$14,MATCH($E96,'BY-Demands'!$I$5:$I$14,0),FALSE)*HLOOKUP(REG_TRA_DEMANDS!$F96,DEMANDS!$H$2:$CL$25,MATCH($E96,DEMANDS!$F$2:$F$25,0),FALSE)/HLOOKUP(2018,DEMANDS!$H$2:$CL$25,MATCH($E96,DEMANDS!$F$2:$F$25,0),FALSE)</f>
        <v>0</v>
      </c>
      <c r="O96" s="9">
        <f>HLOOKUP(REG_TRA_DEMANDS!O$3,'BY-Demands'!$J$5:$AK$14,MATCH($E96,'BY-Demands'!$I$5:$I$14,0),FALSE)*HLOOKUP(REG_TRA_DEMANDS!$F96,DEMANDS!$H$2:$CL$25,MATCH($E96,DEMANDS!$F$2:$F$25,0),FALSE)/HLOOKUP(2018,DEMANDS!$H$2:$CL$25,MATCH($E96,DEMANDS!$F$2:$F$25,0),FALSE)</f>
        <v>0</v>
      </c>
      <c r="P96" s="9">
        <f>HLOOKUP(REG_TRA_DEMANDS!P$3,'BY-Demands'!$J$5:$AK$14,MATCH($E96,'BY-Demands'!$I$5:$I$14,0),FALSE)*HLOOKUP(REG_TRA_DEMANDS!$F96,DEMANDS!$H$2:$CL$25,MATCH($E96,DEMANDS!$F$2:$F$25,0),FALSE)/HLOOKUP(2018,DEMANDS!$H$2:$CL$25,MATCH($E96,DEMANDS!$F$2:$F$25,0),FALSE)</f>
        <v>0</v>
      </c>
      <c r="Q96" s="9">
        <f>HLOOKUP(REG_TRA_DEMANDS!Q$3,'BY-Demands'!$J$5:$AK$14,MATCH($E96,'BY-Demands'!$I$5:$I$14,0),FALSE)*HLOOKUP(REG_TRA_DEMANDS!$F96,DEMANDS!$H$2:$CL$25,MATCH($E96,DEMANDS!$F$2:$F$25,0),FALSE)/HLOOKUP(2018,DEMANDS!$H$2:$CL$25,MATCH($E96,DEMANDS!$F$2:$F$25,0),FALSE)</f>
        <v>0</v>
      </c>
      <c r="R96" s="9">
        <f>HLOOKUP(REG_TRA_DEMANDS!R$3,'BY-Demands'!$J$5:$AK$14,MATCH($E96,'BY-Demands'!$I$5:$I$14,0),FALSE)*HLOOKUP(REG_TRA_DEMANDS!$F96,DEMANDS!$H$2:$CL$25,MATCH($E96,DEMANDS!$F$2:$F$25,0),FALSE)/HLOOKUP(2018,DEMANDS!$H$2:$CL$25,MATCH($E96,DEMANDS!$F$2:$F$25,0),FALSE)</f>
        <v>0</v>
      </c>
      <c r="S96" s="9">
        <f>HLOOKUP(REG_TRA_DEMANDS!S$3,'BY-Demands'!$J$5:$AK$14,MATCH($E96,'BY-Demands'!$I$5:$I$14,0),FALSE)*HLOOKUP(REG_TRA_DEMANDS!$F96,DEMANDS!$H$2:$CL$25,MATCH($E96,DEMANDS!$F$2:$F$25,0),FALSE)/HLOOKUP(2018,DEMANDS!$H$2:$CL$25,MATCH($E96,DEMANDS!$F$2:$F$25,0),FALSE)</f>
        <v>0</v>
      </c>
      <c r="T96" s="9">
        <f>HLOOKUP(REG_TRA_DEMANDS!T$3,'BY-Demands'!$J$5:$AK$14,MATCH($E96,'BY-Demands'!$I$5:$I$14,0),FALSE)*HLOOKUP(REG_TRA_DEMANDS!$F96,DEMANDS!$H$2:$CL$25,MATCH($E96,DEMANDS!$F$2:$F$25,0),FALSE)/HLOOKUP(2018,DEMANDS!$H$2:$CL$25,MATCH($E96,DEMANDS!$F$2:$F$25,0),FALSE)</f>
        <v>0</v>
      </c>
      <c r="U96" s="9">
        <f>HLOOKUP(REG_TRA_DEMANDS!U$3,'BY-Demands'!$J$5:$AK$14,MATCH($E96,'BY-Demands'!$I$5:$I$14,0),FALSE)*HLOOKUP(REG_TRA_DEMANDS!$F96,DEMANDS!$H$2:$CL$25,MATCH($E96,DEMANDS!$F$2:$F$25,0),FALSE)/HLOOKUP(2018,DEMANDS!$H$2:$CL$25,MATCH($E96,DEMANDS!$F$2:$F$25,0),FALSE)</f>
        <v>0</v>
      </c>
      <c r="V96" s="9">
        <f>HLOOKUP(REG_TRA_DEMANDS!V$3,'BY-Demands'!$J$5:$AK$14,MATCH($E96,'BY-Demands'!$I$5:$I$14,0),FALSE)*HLOOKUP(REG_TRA_DEMANDS!$F96,DEMANDS!$H$2:$CL$25,MATCH($E96,DEMANDS!$F$2:$F$25,0),FALSE)/HLOOKUP(2018,DEMANDS!$H$2:$CL$25,MATCH($E96,DEMANDS!$F$2:$F$25,0),FALSE)</f>
        <v>0</v>
      </c>
      <c r="W96" s="9">
        <f>HLOOKUP(REG_TRA_DEMANDS!W$3,'BY-Demands'!$J$5:$AK$14,MATCH($E96,'BY-Demands'!$I$5:$I$14,0),FALSE)*HLOOKUP(REG_TRA_DEMANDS!$F96,DEMANDS!$H$2:$CL$25,MATCH($E96,DEMANDS!$F$2:$F$25,0),FALSE)/HLOOKUP(2018,DEMANDS!$H$2:$CL$25,MATCH($E96,DEMANDS!$F$2:$F$25,0),FALSE)</f>
        <v>0</v>
      </c>
      <c r="X96" s="9">
        <f>HLOOKUP(REG_TRA_DEMANDS!X$3,'BY-Demands'!$J$5:$AK$14,MATCH($E96,'BY-Demands'!$I$5:$I$14,0),FALSE)*HLOOKUP(REG_TRA_DEMANDS!$F96,DEMANDS!$H$2:$CL$25,MATCH($E96,DEMANDS!$F$2:$F$25,0),FALSE)/HLOOKUP(2018,DEMANDS!$H$2:$CL$25,MATCH($E96,DEMANDS!$F$2:$F$25,0),FALSE)</f>
        <v>0</v>
      </c>
      <c r="Y96" s="9">
        <f>HLOOKUP(REG_TRA_DEMANDS!Y$3,'BY-Demands'!$J$5:$AK$14,MATCH($E96,'BY-Demands'!$I$5:$I$14,0),FALSE)*HLOOKUP(REG_TRA_DEMANDS!$F96,DEMANDS!$H$2:$CL$25,MATCH($E96,DEMANDS!$F$2:$F$25,0),FALSE)/HLOOKUP(2018,DEMANDS!$H$2:$CL$25,MATCH($E96,DEMANDS!$F$2:$F$25,0),FALSE)</f>
        <v>0</v>
      </c>
      <c r="Z96" s="9">
        <f>HLOOKUP(REG_TRA_DEMANDS!Z$3,'BY-Demands'!$J$5:$AK$14,MATCH($E96,'BY-Demands'!$I$5:$I$14,0),FALSE)*HLOOKUP(REG_TRA_DEMANDS!$F96,DEMANDS!$H$2:$CL$25,MATCH($E96,DEMANDS!$F$2:$F$25,0),FALSE)/HLOOKUP(2018,DEMANDS!$H$2:$CL$25,MATCH($E96,DEMANDS!$F$2:$F$25,0),FALSE)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A96" s="9">
        <f>HLOOKUP(REG_TRA_DEMANDS!AA$3,'BY-Demands'!$J$5:$AK$14,MATCH($E96,'BY-Demands'!$I$5:$I$14,0),FALSE)*HLOOKUP(REG_TRA_DEMANDS!$F96,DEMANDS!$H$2:$CL$25,MATCH($E96,DEMANDS!$F$2:$F$25,0),FALSE)/HLOOKUP(2018,DEMANDS!$H$2:$CL$25,MATCH($E96,DEMANDS!$F$2:$F$25,0),FALSE)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B96" s="9">
        <f>HLOOKUP(REG_TRA_DEMANDS!AB$3,'BY-Demands'!$J$5:$AK$14,MATCH($E96,'BY-Demands'!$I$5:$I$14,0),FALSE)*HLOOKUP(REG_TRA_DEMANDS!$F96,DEMANDS!$H$2:$CL$25,MATCH($E96,DEMANDS!$F$2:$F$25,0),FALSE)/HLOOKUP(2018,DEMANDS!$H$2:$CL$25,MATCH($E96,DEMANDS!$F$2:$F$25,0),FALSE)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C96" s="9">
        <f>HLOOKUP(REG_TRA_DEMANDS!AC$3,'BY-Demands'!$J$5:$AK$14,MATCH($E96,'BY-Demands'!$I$5:$I$14,0),FALSE)*HLOOKUP(REG_TRA_DEMANDS!$F96,DEMANDS!$H$2:$CL$25,MATCH($E96,DEMANDS!$F$2:$F$25,0),FALSE)/HLOOKUP(2018,DEMANDS!$H$2:$CL$25,MATCH($E96,DEMANDS!$F$2:$F$25,0),FALSE)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D96" s="9">
        <f>HLOOKUP(REG_TRA_DEMANDS!AD$3,'BY-Demands'!$J$5:$AK$14,MATCH($E96,'BY-Demands'!$I$5:$I$14,0),FALSE)*HLOOKUP(REG_TRA_DEMANDS!$F96,DEMANDS!$H$2:$CL$25,MATCH($E96,DEMANDS!$F$2:$F$25,0),FALSE)/HLOOKUP(2018,DEMANDS!$H$2:$CL$25,MATCH($E96,DEMANDS!$F$2:$F$25,0),FALSE)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E96" s="9">
        <f>HLOOKUP(REG_TRA_DEMANDS!AE$3,'BY-Demands'!$J$5:$AK$14,MATCH($E96,'BY-Demands'!$I$5:$I$14,0),FALSE)*HLOOKUP(REG_TRA_DEMANDS!$F96,DEMANDS!$H$2:$CL$25,MATCH($E96,DEMANDS!$F$2:$F$25,0),FALSE)/HLOOKUP(2018,DEMANDS!$H$2:$CL$25,MATCH($E96,DEMANDS!$F$2:$F$25,0),FALSE)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F96" s="9">
        <f>HLOOKUP(REG_TRA_DEMANDS!AF$3,'BY-Demands'!$J$5:$AK$14,MATCH($E96,'BY-Demands'!$I$5:$I$14,0),FALSE)*HLOOKUP(REG_TRA_DEMANDS!$F96,DEMANDS!$H$2:$CL$25,MATCH($E96,DEMANDS!$F$2:$F$25,0),FALSE)/HLOOKUP(2018,DEMANDS!$H$2:$CL$25,MATCH($E96,DEMANDS!$F$2:$F$25,0),FALSE)</f>
        <v>0</v>
      </c>
    </row>
    <row r="97" spans="4:32" x14ac:dyDescent="0.25">
      <c r="D97" s="11" t="s">
        <v>8</v>
      </c>
      <c r="E97" s="11" t="str">
        <f>DEMANDS!$F$24</f>
        <v>TAVIDOM</v>
      </c>
      <c r="F97" s="11">
        <v>2020</v>
      </c>
      <c r="G97" s="11">
        <f>HLOOKUP(REG_TRA_DEMANDS!G$3,'BY-Demands'!$J$5:$AK$14,MATCH($E97,'BY-Demands'!$I$5:$I$14,0),FALSE)*HLOOKUP(REG_TRA_DEMANDS!$F97,DEMANDS!$H$2:$CL$25,MATCH($E97,DEMANDS!$F$2:$F$25,0),FALSE)/HLOOKUP(2018,DEMANDS!$H$2:$CL$25,MATCH($E97,DEMANDS!$F$2:$F$25,0),FALSE)</f>
        <v>0</v>
      </c>
      <c r="H97" s="12">
        <f>HLOOKUP(REG_TRA_DEMANDS!H$3,'BY-Demands'!$J$5:$AK$14,MATCH($E97,'BY-Demands'!$I$5:$I$14,0),FALSE)*HLOOKUP(REG_TRA_DEMANDS!$F97,DEMANDS!$H$2:$CL$25,MATCH($E97,DEMANDS!$F$2:$F$25,0),FALSE)/HLOOKUP(2018,DEMANDS!$H$2:$CL$25,MATCH($E97,DEMANDS!$F$2:$F$25,0),FALSE)</f>
        <v>0.13395677260860595</v>
      </c>
      <c r="I97" s="11">
        <f>HLOOKUP(REG_TRA_DEMANDS!I$3,'BY-Demands'!$J$5:$AK$14,MATCH($E97,'BY-Demands'!$I$5:$I$14,0),FALSE)*HLOOKUP(REG_TRA_DEMANDS!$F97,DEMANDS!$H$2:$CL$25,MATCH($E97,DEMANDS!$F$2:$F$25,0),FALSE)/HLOOKUP(2018,DEMANDS!$H$2:$CL$25,MATCH($E97,DEMANDS!$F$2:$F$25,0),FALSE)</f>
        <v>0</v>
      </c>
      <c r="J97" s="11">
        <f>HLOOKUP(REG_TRA_DEMANDS!J$3,'BY-Demands'!$J$5:$AK$14,MATCH($E97,'BY-Demands'!$I$5:$I$14,0),FALSE)*HLOOKUP(REG_TRA_DEMANDS!$F97,DEMANDS!$H$2:$CL$25,MATCH($E97,DEMANDS!$F$2:$F$25,0),FALSE)/HLOOKUP(2018,DEMANDS!$H$2:$CL$25,MATCH($E97,DEMANDS!$F$2:$F$25,0),FALSE)</f>
        <v>0</v>
      </c>
      <c r="K97" s="11">
        <f>HLOOKUP(REG_TRA_DEMANDS!K$3,'BY-Demands'!$J$5:$AK$14,MATCH($E97,'BY-Demands'!$I$5:$I$14,0),FALSE)*HLOOKUP(REG_TRA_DEMANDS!$F97,DEMANDS!$H$2:$CL$25,MATCH($E97,DEMANDS!$F$2:$F$25,0),FALSE)/HLOOKUP(2018,DEMANDS!$H$2:$CL$25,MATCH($E97,DEMANDS!$F$2:$F$25,0),FALSE)</f>
        <v>0</v>
      </c>
      <c r="L97" s="11">
        <f>HLOOKUP(REG_TRA_DEMANDS!L$3,'BY-Demands'!$J$5:$AK$14,MATCH($E97,'BY-Demands'!$I$5:$I$14,0),FALSE)*HLOOKUP(REG_TRA_DEMANDS!$F97,DEMANDS!$H$2:$CL$25,MATCH($E97,DEMANDS!$F$2:$F$25,0),FALSE)/HLOOKUP(2018,DEMANDS!$H$2:$CL$25,MATCH($E97,DEMANDS!$F$2:$F$25,0),FALSE)</f>
        <v>0</v>
      </c>
      <c r="M97" s="11">
        <f>HLOOKUP(REG_TRA_DEMANDS!M$3,'BY-Demands'!$J$5:$AK$14,MATCH($E97,'BY-Demands'!$I$5:$I$14,0),FALSE)*HLOOKUP(REG_TRA_DEMANDS!$F97,DEMANDS!$H$2:$CL$25,MATCH($E97,DEMANDS!$F$2:$F$25,0),FALSE)/HLOOKUP(2018,DEMANDS!$H$2:$CL$25,MATCH($E97,DEMANDS!$F$2:$F$25,0),FALSE)</f>
        <v>0</v>
      </c>
      <c r="N97" s="11">
        <f>HLOOKUP(REG_TRA_DEMANDS!N$3,'BY-Demands'!$J$5:$AK$14,MATCH($E97,'BY-Demands'!$I$5:$I$14,0),FALSE)*HLOOKUP(REG_TRA_DEMANDS!$F97,DEMANDS!$H$2:$CL$25,MATCH($E97,DEMANDS!$F$2:$F$25,0),FALSE)/HLOOKUP(2018,DEMANDS!$H$2:$CL$25,MATCH($E97,DEMANDS!$F$2:$F$25,0),FALSE)</f>
        <v>0</v>
      </c>
      <c r="O97" s="11">
        <f>HLOOKUP(REG_TRA_DEMANDS!O$3,'BY-Demands'!$J$5:$AK$14,MATCH($E97,'BY-Demands'!$I$5:$I$14,0),FALSE)*HLOOKUP(REG_TRA_DEMANDS!$F97,DEMANDS!$H$2:$CL$25,MATCH($E97,DEMANDS!$F$2:$F$25,0),FALSE)/HLOOKUP(2018,DEMANDS!$H$2:$CL$25,MATCH($E97,DEMANDS!$F$2:$F$25,0),FALSE)</f>
        <v>0</v>
      </c>
      <c r="P97" s="11">
        <f>HLOOKUP(REG_TRA_DEMANDS!P$3,'BY-Demands'!$J$5:$AK$14,MATCH($E97,'BY-Demands'!$I$5:$I$14,0),FALSE)*HLOOKUP(REG_TRA_DEMANDS!$F97,DEMANDS!$H$2:$CL$25,MATCH($E97,DEMANDS!$F$2:$F$25,0),FALSE)/HLOOKUP(2018,DEMANDS!$H$2:$CL$25,MATCH($E97,DEMANDS!$F$2:$F$25,0),FALSE)</f>
        <v>0</v>
      </c>
      <c r="Q97" s="11">
        <f>HLOOKUP(REG_TRA_DEMANDS!Q$3,'BY-Demands'!$J$5:$AK$14,MATCH($E97,'BY-Demands'!$I$5:$I$14,0),FALSE)*HLOOKUP(REG_TRA_DEMANDS!$F97,DEMANDS!$H$2:$CL$25,MATCH($E97,DEMANDS!$F$2:$F$25,0),FALSE)/HLOOKUP(2018,DEMANDS!$H$2:$CL$25,MATCH($E97,DEMANDS!$F$2:$F$25,0),FALSE)</f>
        <v>0</v>
      </c>
      <c r="R97" s="11">
        <f>HLOOKUP(REG_TRA_DEMANDS!R$3,'BY-Demands'!$J$5:$AK$14,MATCH($E97,'BY-Demands'!$I$5:$I$14,0),FALSE)*HLOOKUP(REG_TRA_DEMANDS!$F97,DEMANDS!$H$2:$CL$25,MATCH($E97,DEMANDS!$F$2:$F$25,0),FALSE)/HLOOKUP(2018,DEMANDS!$H$2:$CL$25,MATCH($E97,DEMANDS!$F$2:$F$25,0),FALSE)</f>
        <v>0</v>
      </c>
      <c r="S97" s="12">
        <f>HLOOKUP(REG_TRA_DEMANDS!S$3,'BY-Demands'!$J$5:$AK$14,MATCH($E97,'BY-Demands'!$I$5:$I$14,0),FALSE)*HLOOKUP(REG_TRA_DEMANDS!$F97,DEMANDS!$H$2:$CL$25,MATCH($E97,DEMANDS!$F$2:$F$25,0),FALSE)/HLOOKUP(2018,DEMANDS!$H$2:$CL$25,MATCH($E97,DEMANDS!$F$2:$F$25,0),FALSE)</f>
        <v>4.6779068407982807E-2</v>
      </c>
      <c r="T97" s="12">
        <f>HLOOKUP(REG_TRA_DEMANDS!T$3,'BY-Demands'!$J$5:$AK$14,MATCH($E97,'BY-Demands'!$I$5:$I$14,0),FALSE)*HLOOKUP(REG_TRA_DEMANDS!$F97,DEMANDS!$H$2:$CL$25,MATCH($E97,DEMANDS!$F$2:$F$25,0),FALSE)/HLOOKUP(2018,DEMANDS!$H$2:$CL$25,MATCH($E97,DEMANDS!$F$2:$F$25,0),FALSE)</f>
        <v>4.6352277307537207E-4</v>
      </c>
      <c r="U97" s="12">
        <f>HLOOKUP(REG_TRA_DEMANDS!U$3,'BY-Demands'!$J$5:$AK$14,MATCH($E97,'BY-Demands'!$I$5:$I$14,0),FALSE)*HLOOKUP(REG_TRA_DEMANDS!$F97,DEMANDS!$H$2:$CL$25,MATCH($E97,DEMANDS!$F$2:$F$25,0),FALSE)/HLOOKUP(2018,DEMANDS!$H$2:$CL$25,MATCH($E97,DEMANDS!$F$2:$F$25,0),FALSE)</f>
        <v>4.6529102661710439E-2</v>
      </c>
      <c r="V97" s="11">
        <f>HLOOKUP(REG_TRA_DEMANDS!V$3,'BY-Demands'!$J$5:$AK$14,MATCH($E97,'BY-Demands'!$I$5:$I$14,0),FALSE)*HLOOKUP(REG_TRA_DEMANDS!$F97,DEMANDS!$H$2:$CL$25,MATCH($E97,DEMANDS!$F$2:$F$25,0),FALSE)/HLOOKUP(2018,DEMANDS!$H$2:$CL$25,MATCH($E97,DEMANDS!$F$2:$F$25,0),FALSE)</f>
        <v>0</v>
      </c>
      <c r="W97" s="11">
        <f>HLOOKUP(REG_TRA_DEMANDS!W$3,'BY-Demands'!$J$5:$AK$14,MATCH($E97,'BY-Demands'!$I$5:$I$14,0),FALSE)*HLOOKUP(REG_TRA_DEMANDS!$F97,DEMANDS!$H$2:$CL$25,MATCH($E97,DEMANDS!$F$2:$F$25,0),FALSE)/HLOOKUP(2018,DEMANDS!$H$2:$CL$25,MATCH($E97,DEMANDS!$F$2:$F$25,0),FALSE)</f>
        <v>0</v>
      </c>
      <c r="X97" s="11">
        <f>HLOOKUP(REG_TRA_DEMANDS!X$3,'BY-Demands'!$J$5:$AK$14,MATCH($E97,'BY-Demands'!$I$5:$I$14,0),FALSE)*HLOOKUP(REG_TRA_DEMANDS!$F97,DEMANDS!$H$2:$CL$25,MATCH($E97,DEMANDS!$F$2:$F$25,0),FALSE)/HLOOKUP(2018,DEMANDS!$H$2:$CL$25,MATCH($E97,DEMANDS!$F$2:$F$25,0),FALSE)</f>
        <v>0</v>
      </c>
      <c r="Y97" s="11">
        <f>HLOOKUP(REG_TRA_DEMANDS!Y$3,'BY-Demands'!$J$5:$AK$14,MATCH($E97,'BY-Demands'!$I$5:$I$14,0),FALSE)*HLOOKUP(REG_TRA_DEMANDS!$F97,DEMANDS!$H$2:$CL$25,MATCH($E97,DEMANDS!$F$2:$F$25,0),FALSE)/HLOOKUP(2018,DEMANDS!$H$2:$CL$25,MATCH($E97,DEMANDS!$F$2:$F$25,0),FALSE)</f>
        <v>0</v>
      </c>
      <c r="Z97" s="11">
        <f>HLOOKUP(REG_TRA_DEMANDS!Z$3,'BY-Demands'!$J$5:$AK$14,MATCH($E97,'BY-Demands'!$I$5:$I$14,0),FALSE)*HLOOKUP(REG_TRA_DEMANDS!$F97,DEMANDS!$H$2:$CL$25,MATCH($E97,DEMANDS!$F$2:$F$25,0),FALSE)/HLOOKUP(2018,DEMANDS!$H$2:$CL$25,MATCH($E97,DEMANDS!$F$2:$F$25,0),FALSE)</f>
        <v>0</v>
      </c>
      <c r="AA97" s="15">
        <f>HLOOKUP(REG_TRA_DEMANDS!AA$3,'BY-Demands'!$J$5:$AK$14,MATCH($E97,'BY-Demands'!$I$5:$I$14,0),FALSE)*HLOOKUP(REG_TRA_DEMANDS!$F97,DEMANDS!$H$2:$CL$25,MATCH($E97,DEMANDS!$F$2:$F$25,0),FALSE)/HLOOKUP(2018,DEMANDS!$H$2:$CL$25,MATCH($E97,DEMANDS!$F$2:$F$25,0),FALSE)</f>
        <v>9.2704554615074527E-5</v>
      </c>
      <c r="AB97" s="11">
        <f>HLOOKUP(REG_TRA_DEMANDS!AB$3,'BY-Demands'!$J$5:$AK$14,MATCH($E97,'BY-Demands'!$I$5:$I$14,0),FALSE)*HLOOKUP(REG_TRA_DEMANDS!$F97,DEMANDS!$H$2:$CL$25,MATCH($E97,DEMANDS!$F$2:$F$25,0),FALSE)/HLOOKUP(2018,DEMANDS!$H$2:$CL$25,MATCH($E97,DEMANDS!$F$2:$F$25,0),FALSE)</f>
        <v>0</v>
      </c>
      <c r="AC97" s="11">
        <f>HLOOKUP(REG_TRA_DEMANDS!AC$3,'BY-Demands'!$J$5:$AK$14,MATCH($E97,'BY-Demands'!$I$5:$I$14,0),FALSE)*HLOOKUP(REG_TRA_DEMANDS!$F97,DEMANDS!$H$2:$CL$25,MATCH($E97,DEMANDS!$F$2:$F$25,0),FALSE)/HLOOKUP(2018,DEMANDS!$H$2:$CL$25,MATCH($E97,DEMANDS!$F$2:$F$25,0),FALSE)</f>
        <v>0</v>
      </c>
      <c r="AD97" s="11">
        <f>HLOOKUP(REG_TRA_DEMANDS!AD$3,'BY-Demands'!$J$5:$AK$14,MATCH($E97,'BY-Demands'!$I$5:$I$14,0),FALSE)*HLOOKUP(REG_TRA_DEMANDS!$F97,DEMANDS!$H$2:$CL$25,MATCH($E97,DEMANDS!$F$2:$F$25,0),FALSE)/HLOOKUP(2018,DEMANDS!$H$2:$CL$25,MATCH($E97,DEMANDS!$F$2:$F$25,0),FALSE)</f>
        <v>0</v>
      </c>
      <c r="AE97" s="11">
        <f>HLOOKUP(REG_TRA_DEMANDS!AE$3,'BY-Demands'!$J$5:$AK$14,MATCH($E97,'BY-Demands'!$I$5:$I$14,0),FALSE)*HLOOKUP(REG_TRA_DEMANDS!$F97,DEMANDS!$H$2:$CL$25,MATCH($E97,DEMANDS!$F$2:$F$25,0),FALSE)/HLOOKUP(2018,DEMANDS!$H$2:$CL$25,MATCH($E97,DEMANDS!$F$2:$F$25,0),FALSE)</f>
        <v>0</v>
      </c>
      <c r="AF97" s="11">
        <f>HLOOKUP(REG_TRA_DEMANDS!AF$3,'BY-Demands'!$J$5:$AK$14,MATCH($E97,'BY-Demands'!$I$5:$I$14,0),FALSE)*HLOOKUP(REG_TRA_DEMANDS!$F97,DEMANDS!$H$2:$CL$25,MATCH($E97,DEMANDS!$F$2:$F$25,0),FALSE)/HLOOKUP(2018,DEMANDS!$H$2:$CL$25,MATCH($E97,DEMANDS!$F$2:$F$25,0),FALSE)</f>
        <v>0</v>
      </c>
    </row>
    <row r="98" spans="4:32" x14ac:dyDescent="0.25">
      <c r="D98" s="1" t="s">
        <v>8</v>
      </c>
      <c r="E98" s="1" t="str">
        <f>DEMANDS!$F$24</f>
        <v>TAVIDOM</v>
      </c>
      <c r="F98" s="1">
        <v>2025</v>
      </c>
      <c r="G98" s="1">
        <f>HLOOKUP(REG_TRA_DEMANDS!G$3,'BY-Demands'!$J$5:$AK$14,MATCH($E98,'BY-Demands'!$I$5:$I$14,0),FALSE)*HLOOKUP(REG_TRA_DEMANDS!$F98,DEMANDS!$H$2:$CL$25,MATCH($E98,DEMANDS!$F$2:$F$25,0),FALSE)/HLOOKUP(2018,DEMANDS!$H$2:$CL$25,MATCH($E98,DEMANDS!$F$2:$F$25,0),FALSE)</f>
        <v>0</v>
      </c>
      <c r="H98" s="10">
        <f>HLOOKUP(REG_TRA_DEMANDS!H$3,'BY-Demands'!$J$5:$AK$14,MATCH($E98,'BY-Demands'!$I$5:$I$14,0),FALSE)*HLOOKUP(REG_TRA_DEMANDS!$F98,DEMANDS!$H$2:$CL$25,MATCH($E98,DEMANDS!$F$2:$F$25,0),FALSE)/HLOOKUP(2018,DEMANDS!$H$2:$CL$25,MATCH($E98,DEMANDS!$F$2:$F$25,0),FALSE)</f>
        <v>0.13395677260860595</v>
      </c>
      <c r="I98" s="1">
        <f>HLOOKUP(REG_TRA_DEMANDS!I$3,'BY-Demands'!$J$5:$AK$14,MATCH($E98,'BY-Demands'!$I$5:$I$14,0),FALSE)*HLOOKUP(REG_TRA_DEMANDS!$F98,DEMANDS!$H$2:$CL$25,MATCH($E98,DEMANDS!$F$2:$F$25,0),FALSE)/HLOOKUP(2018,DEMANDS!$H$2:$CL$25,MATCH($E98,DEMANDS!$F$2:$F$25,0),FALSE)</f>
        <v>0</v>
      </c>
      <c r="J98" s="1">
        <f>HLOOKUP(REG_TRA_DEMANDS!J$3,'BY-Demands'!$J$5:$AK$14,MATCH($E98,'BY-Demands'!$I$5:$I$14,0),FALSE)*HLOOKUP(REG_TRA_DEMANDS!$F98,DEMANDS!$H$2:$CL$25,MATCH($E98,DEMANDS!$F$2:$F$25,0),FALSE)/HLOOKUP(2018,DEMANDS!$H$2:$CL$25,MATCH($E98,DEMANDS!$F$2:$F$25,0),FALSE)</f>
        <v>0</v>
      </c>
      <c r="K98" s="1">
        <f>HLOOKUP(REG_TRA_DEMANDS!K$3,'BY-Demands'!$J$5:$AK$14,MATCH($E98,'BY-Demands'!$I$5:$I$14,0),FALSE)*HLOOKUP(REG_TRA_DEMANDS!$F98,DEMANDS!$H$2:$CL$25,MATCH($E98,DEMANDS!$F$2:$F$25,0),FALSE)/HLOOKUP(2018,DEMANDS!$H$2:$CL$25,MATCH($E98,DEMANDS!$F$2:$F$25,0),FALSE)</f>
        <v>0</v>
      </c>
      <c r="L98" s="1">
        <f>HLOOKUP(REG_TRA_DEMANDS!L$3,'BY-Demands'!$J$5:$AK$14,MATCH($E98,'BY-Demands'!$I$5:$I$14,0),FALSE)*HLOOKUP(REG_TRA_DEMANDS!$F98,DEMANDS!$H$2:$CL$25,MATCH($E98,DEMANDS!$F$2:$F$25,0),FALSE)/HLOOKUP(2018,DEMANDS!$H$2:$CL$25,MATCH($E98,DEMANDS!$F$2:$F$25,0),FALSE)</f>
        <v>0</v>
      </c>
      <c r="M98" s="1">
        <f>HLOOKUP(REG_TRA_DEMANDS!M$3,'BY-Demands'!$J$5:$AK$14,MATCH($E98,'BY-Demands'!$I$5:$I$14,0),FALSE)*HLOOKUP(REG_TRA_DEMANDS!$F98,DEMANDS!$H$2:$CL$25,MATCH($E98,DEMANDS!$F$2:$F$25,0),FALSE)/HLOOKUP(2018,DEMANDS!$H$2:$CL$25,MATCH($E98,DEMANDS!$F$2:$F$25,0),FALSE)</f>
        <v>0</v>
      </c>
      <c r="N98" s="1">
        <f>HLOOKUP(REG_TRA_DEMANDS!N$3,'BY-Demands'!$J$5:$AK$14,MATCH($E98,'BY-Demands'!$I$5:$I$14,0),FALSE)*HLOOKUP(REG_TRA_DEMANDS!$F98,DEMANDS!$H$2:$CL$25,MATCH($E98,DEMANDS!$F$2:$F$25,0),FALSE)/HLOOKUP(2018,DEMANDS!$H$2:$CL$25,MATCH($E98,DEMANDS!$F$2:$F$25,0),FALSE)</f>
        <v>0</v>
      </c>
      <c r="O98" s="1">
        <f>HLOOKUP(REG_TRA_DEMANDS!O$3,'BY-Demands'!$J$5:$AK$14,MATCH($E98,'BY-Demands'!$I$5:$I$14,0),FALSE)*HLOOKUP(REG_TRA_DEMANDS!$F98,DEMANDS!$H$2:$CL$25,MATCH($E98,DEMANDS!$F$2:$F$25,0),FALSE)/HLOOKUP(2018,DEMANDS!$H$2:$CL$25,MATCH($E98,DEMANDS!$F$2:$F$25,0),FALSE)</f>
        <v>0</v>
      </c>
      <c r="P98" s="1">
        <f>HLOOKUP(REG_TRA_DEMANDS!P$3,'BY-Demands'!$J$5:$AK$14,MATCH($E98,'BY-Demands'!$I$5:$I$14,0),FALSE)*HLOOKUP(REG_TRA_DEMANDS!$F98,DEMANDS!$H$2:$CL$25,MATCH($E98,DEMANDS!$F$2:$F$25,0),FALSE)/HLOOKUP(2018,DEMANDS!$H$2:$CL$25,MATCH($E98,DEMANDS!$F$2:$F$25,0),FALSE)</f>
        <v>0</v>
      </c>
      <c r="Q98" s="1">
        <f>HLOOKUP(REG_TRA_DEMANDS!Q$3,'BY-Demands'!$J$5:$AK$14,MATCH($E98,'BY-Demands'!$I$5:$I$14,0),FALSE)*HLOOKUP(REG_TRA_DEMANDS!$F98,DEMANDS!$H$2:$CL$25,MATCH($E98,DEMANDS!$F$2:$F$25,0),FALSE)/HLOOKUP(2018,DEMANDS!$H$2:$CL$25,MATCH($E98,DEMANDS!$F$2:$F$25,0),FALSE)</f>
        <v>0</v>
      </c>
      <c r="R98" s="1">
        <f>HLOOKUP(REG_TRA_DEMANDS!R$3,'BY-Demands'!$J$5:$AK$14,MATCH($E98,'BY-Demands'!$I$5:$I$14,0),FALSE)*HLOOKUP(REG_TRA_DEMANDS!$F98,DEMANDS!$H$2:$CL$25,MATCH($E98,DEMANDS!$F$2:$F$25,0),FALSE)/HLOOKUP(2018,DEMANDS!$H$2:$CL$25,MATCH($E98,DEMANDS!$F$2:$F$25,0),FALSE)</f>
        <v>0</v>
      </c>
      <c r="S98" s="10">
        <f>HLOOKUP(REG_TRA_DEMANDS!S$3,'BY-Demands'!$J$5:$AK$14,MATCH($E98,'BY-Demands'!$I$5:$I$14,0),FALSE)*HLOOKUP(REG_TRA_DEMANDS!$F98,DEMANDS!$H$2:$CL$25,MATCH($E98,DEMANDS!$F$2:$F$25,0),FALSE)/HLOOKUP(2018,DEMANDS!$H$2:$CL$25,MATCH($E98,DEMANDS!$F$2:$F$25,0),FALSE)</f>
        <v>4.6779068407982807E-2</v>
      </c>
      <c r="T98" s="10">
        <f>HLOOKUP(REG_TRA_DEMANDS!T$3,'BY-Demands'!$J$5:$AK$14,MATCH($E98,'BY-Demands'!$I$5:$I$14,0),FALSE)*HLOOKUP(REG_TRA_DEMANDS!$F98,DEMANDS!$H$2:$CL$25,MATCH($E98,DEMANDS!$F$2:$F$25,0),FALSE)/HLOOKUP(2018,DEMANDS!$H$2:$CL$25,MATCH($E98,DEMANDS!$F$2:$F$25,0),FALSE)</f>
        <v>4.6352277307537207E-4</v>
      </c>
      <c r="U98" s="10">
        <f>HLOOKUP(REG_TRA_DEMANDS!U$3,'BY-Demands'!$J$5:$AK$14,MATCH($E98,'BY-Demands'!$I$5:$I$14,0),FALSE)*HLOOKUP(REG_TRA_DEMANDS!$F98,DEMANDS!$H$2:$CL$25,MATCH($E98,DEMANDS!$F$2:$F$25,0),FALSE)/HLOOKUP(2018,DEMANDS!$H$2:$CL$25,MATCH($E98,DEMANDS!$F$2:$F$25,0),FALSE)</f>
        <v>4.6529102661710439E-2</v>
      </c>
      <c r="V98" s="1">
        <f>HLOOKUP(REG_TRA_DEMANDS!V$3,'BY-Demands'!$J$5:$AK$14,MATCH($E98,'BY-Demands'!$I$5:$I$14,0),FALSE)*HLOOKUP(REG_TRA_DEMANDS!$F98,DEMANDS!$H$2:$CL$25,MATCH($E98,DEMANDS!$F$2:$F$25,0),FALSE)/HLOOKUP(2018,DEMANDS!$H$2:$CL$25,MATCH($E98,DEMANDS!$F$2:$F$25,0),FALSE)</f>
        <v>0</v>
      </c>
      <c r="W98" s="1">
        <f>HLOOKUP(REG_TRA_DEMANDS!W$3,'BY-Demands'!$J$5:$AK$14,MATCH($E98,'BY-Demands'!$I$5:$I$14,0),FALSE)*HLOOKUP(REG_TRA_DEMANDS!$F98,DEMANDS!$H$2:$CL$25,MATCH($E98,DEMANDS!$F$2:$F$25,0),FALSE)/HLOOKUP(2018,DEMANDS!$H$2:$CL$25,MATCH($E98,DEMANDS!$F$2:$F$25,0),FALSE)</f>
        <v>0</v>
      </c>
      <c r="X98" s="1">
        <f>HLOOKUP(REG_TRA_DEMANDS!X$3,'BY-Demands'!$J$5:$AK$14,MATCH($E98,'BY-Demands'!$I$5:$I$14,0),FALSE)*HLOOKUP(REG_TRA_DEMANDS!$F98,DEMANDS!$H$2:$CL$25,MATCH($E98,DEMANDS!$F$2:$F$25,0),FALSE)/HLOOKUP(2018,DEMANDS!$H$2:$CL$25,MATCH($E98,DEMANDS!$F$2:$F$25,0),FALSE)</f>
        <v>0</v>
      </c>
      <c r="Y98" s="1">
        <f>HLOOKUP(REG_TRA_DEMANDS!Y$3,'BY-Demands'!$J$5:$AK$14,MATCH($E98,'BY-Demands'!$I$5:$I$14,0),FALSE)*HLOOKUP(REG_TRA_DEMANDS!$F98,DEMANDS!$H$2:$CL$25,MATCH($E98,DEMANDS!$F$2:$F$25,0),FALSE)/HLOOKUP(2018,DEMANDS!$H$2:$CL$25,MATCH($E98,DEMANDS!$F$2:$F$25,0),FALSE)</f>
        <v>0</v>
      </c>
      <c r="Z98" s="1">
        <f>HLOOKUP(REG_TRA_DEMANDS!Z$3,'BY-Demands'!$J$5:$AK$14,MATCH($E98,'BY-Demands'!$I$5:$I$14,0),FALSE)*HLOOKUP(REG_TRA_DEMANDS!$F98,DEMANDS!$H$2:$CL$25,MATCH($E98,DEMANDS!$F$2:$F$25,0),FALSE)/HLOOKUP(2018,DEMANDS!$H$2:$CL$25,MATCH($E98,DEMANDS!$F$2:$F$25,0),FALSE)</f>
        <v>0</v>
      </c>
      <c r="AA98" s="14">
        <f>HLOOKUP(REG_TRA_DEMANDS!AA$3,'BY-Demands'!$J$5:$AK$14,MATCH($E98,'BY-Demands'!$I$5:$I$14,0),FALSE)*HLOOKUP(REG_TRA_DEMANDS!$F98,DEMANDS!$H$2:$CL$25,MATCH($E98,DEMANDS!$F$2:$F$25,0),FALSE)/HLOOKUP(2018,DEMANDS!$H$2:$CL$25,MATCH($E98,DEMANDS!$F$2:$F$25,0),FALSE)</f>
        <v>9.2704554615074527E-5</v>
      </c>
      <c r="AB98" s="1">
        <f>HLOOKUP(REG_TRA_DEMANDS!AB$3,'BY-Demands'!$J$5:$AK$14,MATCH($E98,'BY-Demands'!$I$5:$I$14,0),FALSE)*HLOOKUP(REG_TRA_DEMANDS!$F98,DEMANDS!$H$2:$CL$25,MATCH($E98,DEMANDS!$F$2:$F$25,0),FALSE)/HLOOKUP(2018,DEMANDS!$H$2:$CL$25,MATCH($E98,DEMANDS!$F$2:$F$25,0),FALSE)</f>
        <v>0</v>
      </c>
      <c r="AC98" s="1">
        <f>HLOOKUP(REG_TRA_DEMANDS!AC$3,'BY-Demands'!$J$5:$AK$14,MATCH($E98,'BY-Demands'!$I$5:$I$14,0),FALSE)*HLOOKUP(REG_TRA_DEMANDS!$F98,DEMANDS!$H$2:$CL$25,MATCH($E98,DEMANDS!$F$2:$F$25,0),FALSE)/HLOOKUP(2018,DEMANDS!$H$2:$CL$25,MATCH($E98,DEMANDS!$F$2:$F$25,0),FALSE)</f>
        <v>0</v>
      </c>
      <c r="AD98" s="1">
        <f>HLOOKUP(REG_TRA_DEMANDS!AD$3,'BY-Demands'!$J$5:$AK$14,MATCH($E98,'BY-Demands'!$I$5:$I$14,0),FALSE)*HLOOKUP(REG_TRA_DEMANDS!$F98,DEMANDS!$H$2:$CL$25,MATCH($E98,DEMANDS!$F$2:$F$25,0),FALSE)/HLOOKUP(2018,DEMANDS!$H$2:$CL$25,MATCH($E98,DEMANDS!$F$2:$F$25,0),FALSE)</f>
        <v>0</v>
      </c>
      <c r="AE98" s="1">
        <f>HLOOKUP(REG_TRA_DEMANDS!AE$3,'BY-Demands'!$J$5:$AK$14,MATCH($E98,'BY-Demands'!$I$5:$I$14,0),FALSE)*HLOOKUP(REG_TRA_DEMANDS!$F98,DEMANDS!$H$2:$CL$25,MATCH($E98,DEMANDS!$F$2:$F$25,0),FALSE)/HLOOKUP(2018,DEMANDS!$H$2:$CL$25,MATCH($E98,DEMANDS!$F$2:$F$25,0),FALSE)</f>
        <v>0</v>
      </c>
      <c r="AF98" s="1">
        <f>HLOOKUP(REG_TRA_DEMANDS!AF$3,'BY-Demands'!$J$5:$AK$14,MATCH($E98,'BY-Demands'!$I$5:$I$14,0),FALSE)*HLOOKUP(REG_TRA_DEMANDS!$F98,DEMANDS!$H$2:$CL$25,MATCH($E98,DEMANDS!$F$2:$F$25,0),FALSE)/HLOOKUP(2018,DEMANDS!$H$2:$CL$25,MATCH($E98,DEMANDS!$F$2:$F$25,0),FALSE)</f>
        <v>0</v>
      </c>
    </row>
    <row r="99" spans="4:32" x14ac:dyDescent="0.25">
      <c r="D99" s="1" t="s">
        <v>8</v>
      </c>
      <c r="E99" s="1" t="str">
        <f>DEMANDS!$F$24</f>
        <v>TAVIDOM</v>
      </c>
      <c r="F99" s="1">
        <v>2030</v>
      </c>
      <c r="G99" s="1">
        <f>HLOOKUP(REG_TRA_DEMANDS!G$3,'BY-Demands'!$J$5:$AK$14,MATCH($E99,'BY-Demands'!$I$5:$I$14,0),FALSE)*HLOOKUP(REG_TRA_DEMANDS!$F99,DEMANDS!$H$2:$CL$25,MATCH($E99,DEMANDS!$F$2:$F$25,0),FALSE)/HLOOKUP(2018,DEMANDS!$H$2:$CL$25,MATCH($E99,DEMANDS!$F$2:$F$25,0),FALSE)</f>
        <v>0</v>
      </c>
      <c r="H99" s="10">
        <f>HLOOKUP(REG_TRA_DEMANDS!H$3,'BY-Demands'!$J$5:$AK$14,MATCH($E99,'BY-Demands'!$I$5:$I$14,0),FALSE)*HLOOKUP(REG_TRA_DEMANDS!$F99,DEMANDS!$H$2:$CL$25,MATCH($E99,DEMANDS!$F$2:$F$25,0),FALSE)/HLOOKUP(2018,DEMANDS!$H$2:$CL$25,MATCH($E99,DEMANDS!$F$2:$F$25,0),FALSE)</f>
        <v>0.13395677260860595</v>
      </c>
      <c r="I99" s="1">
        <f>HLOOKUP(REG_TRA_DEMANDS!I$3,'BY-Demands'!$J$5:$AK$14,MATCH($E99,'BY-Demands'!$I$5:$I$14,0),FALSE)*HLOOKUP(REG_TRA_DEMANDS!$F99,DEMANDS!$H$2:$CL$25,MATCH($E99,DEMANDS!$F$2:$F$25,0),FALSE)/HLOOKUP(2018,DEMANDS!$H$2:$CL$25,MATCH($E99,DEMANDS!$F$2:$F$25,0),FALSE)</f>
        <v>0</v>
      </c>
      <c r="J99" s="1">
        <f>HLOOKUP(REG_TRA_DEMANDS!J$3,'BY-Demands'!$J$5:$AK$14,MATCH($E99,'BY-Demands'!$I$5:$I$14,0),FALSE)*HLOOKUP(REG_TRA_DEMANDS!$F99,DEMANDS!$H$2:$CL$25,MATCH($E99,DEMANDS!$F$2:$F$25,0),FALSE)/HLOOKUP(2018,DEMANDS!$H$2:$CL$25,MATCH($E99,DEMANDS!$F$2:$F$25,0),FALSE)</f>
        <v>0</v>
      </c>
      <c r="K99" s="1">
        <f>HLOOKUP(REG_TRA_DEMANDS!K$3,'BY-Demands'!$J$5:$AK$14,MATCH($E99,'BY-Demands'!$I$5:$I$14,0),FALSE)*HLOOKUP(REG_TRA_DEMANDS!$F99,DEMANDS!$H$2:$CL$25,MATCH($E99,DEMANDS!$F$2:$F$25,0),FALSE)/HLOOKUP(2018,DEMANDS!$H$2:$CL$25,MATCH($E99,DEMANDS!$F$2:$F$25,0),FALSE)</f>
        <v>0</v>
      </c>
      <c r="L99" s="1">
        <f>HLOOKUP(REG_TRA_DEMANDS!L$3,'BY-Demands'!$J$5:$AK$14,MATCH($E99,'BY-Demands'!$I$5:$I$14,0),FALSE)*HLOOKUP(REG_TRA_DEMANDS!$F99,DEMANDS!$H$2:$CL$25,MATCH($E99,DEMANDS!$F$2:$F$25,0),FALSE)/HLOOKUP(2018,DEMANDS!$H$2:$CL$25,MATCH($E99,DEMANDS!$F$2:$F$25,0),FALSE)</f>
        <v>0</v>
      </c>
      <c r="M99" s="1">
        <f>HLOOKUP(REG_TRA_DEMANDS!M$3,'BY-Demands'!$J$5:$AK$14,MATCH($E99,'BY-Demands'!$I$5:$I$14,0),FALSE)*HLOOKUP(REG_TRA_DEMANDS!$F99,DEMANDS!$H$2:$CL$25,MATCH($E99,DEMANDS!$F$2:$F$25,0),FALSE)/HLOOKUP(2018,DEMANDS!$H$2:$CL$25,MATCH($E99,DEMANDS!$F$2:$F$25,0),FALSE)</f>
        <v>0</v>
      </c>
      <c r="N99" s="1">
        <f>HLOOKUP(REG_TRA_DEMANDS!N$3,'BY-Demands'!$J$5:$AK$14,MATCH($E99,'BY-Demands'!$I$5:$I$14,0),FALSE)*HLOOKUP(REG_TRA_DEMANDS!$F99,DEMANDS!$H$2:$CL$25,MATCH($E99,DEMANDS!$F$2:$F$25,0),FALSE)/HLOOKUP(2018,DEMANDS!$H$2:$CL$25,MATCH($E99,DEMANDS!$F$2:$F$25,0),FALSE)</f>
        <v>0</v>
      </c>
      <c r="O99" s="1">
        <f>HLOOKUP(REG_TRA_DEMANDS!O$3,'BY-Demands'!$J$5:$AK$14,MATCH($E99,'BY-Demands'!$I$5:$I$14,0),FALSE)*HLOOKUP(REG_TRA_DEMANDS!$F99,DEMANDS!$H$2:$CL$25,MATCH($E99,DEMANDS!$F$2:$F$25,0),FALSE)/HLOOKUP(2018,DEMANDS!$H$2:$CL$25,MATCH($E99,DEMANDS!$F$2:$F$25,0),FALSE)</f>
        <v>0</v>
      </c>
      <c r="P99" s="1">
        <f>HLOOKUP(REG_TRA_DEMANDS!P$3,'BY-Demands'!$J$5:$AK$14,MATCH($E99,'BY-Demands'!$I$5:$I$14,0),FALSE)*HLOOKUP(REG_TRA_DEMANDS!$F99,DEMANDS!$H$2:$CL$25,MATCH($E99,DEMANDS!$F$2:$F$25,0),FALSE)/HLOOKUP(2018,DEMANDS!$H$2:$CL$25,MATCH($E99,DEMANDS!$F$2:$F$25,0),FALSE)</f>
        <v>0</v>
      </c>
      <c r="Q99" s="1">
        <f>HLOOKUP(REG_TRA_DEMANDS!Q$3,'BY-Demands'!$J$5:$AK$14,MATCH($E99,'BY-Demands'!$I$5:$I$14,0),FALSE)*HLOOKUP(REG_TRA_DEMANDS!$F99,DEMANDS!$H$2:$CL$25,MATCH($E99,DEMANDS!$F$2:$F$25,0),FALSE)/HLOOKUP(2018,DEMANDS!$H$2:$CL$25,MATCH($E99,DEMANDS!$F$2:$F$25,0),FALSE)</f>
        <v>0</v>
      </c>
      <c r="R99" s="1">
        <f>HLOOKUP(REG_TRA_DEMANDS!R$3,'BY-Demands'!$J$5:$AK$14,MATCH($E99,'BY-Demands'!$I$5:$I$14,0),FALSE)*HLOOKUP(REG_TRA_DEMANDS!$F99,DEMANDS!$H$2:$CL$25,MATCH($E99,DEMANDS!$F$2:$F$25,0),FALSE)/HLOOKUP(2018,DEMANDS!$H$2:$CL$25,MATCH($E99,DEMANDS!$F$2:$F$25,0),FALSE)</f>
        <v>0</v>
      </c>
      <c r="S99" s="10">
        <f>HLOOKUP(REG_TRA_DEMANDS!S$3,'BY-Demands'!$J$5:$AK$14,MATCH($E99,'BY-Demands'!$I$5:$I$14,0),FALSE)*HLOOKUP(REG_TRA_DEMANDS!$F99,DEMANDS!$H$2:$CL$25,MATCH($E99,DEMANDS!$F$2:$F$25,0),FALSE)/HLOOKUP(2018,DEMANDS!$H$2:$CL$25,MATCH($E99,DEMANDS!$F$2:$F$25,0),FALSE)</f>
        <v>4.6779068407982807E-2</v>
      </c>
      <c r="T99" s="10">
        <f>HLOOKUP(REG_TRA_DEMANDS!T$3,'BY-Demands'!$J$5:$AK$14,MATCH($E99,'BY-Demands'!$I$5:$I$14,0),FALSE)*HLOOKUP(REG_TRA_DEMANDS!$F99,DEMANDS!$H$2:$CL$25,MATCH($E99,DEMANDS!$F$2:$F$25,0),FALSE)/HLOOKUP(2018,DEMANDS!$H$2:$CL$25,MATCH($E99,DEMANDS!$F$2:$F$25,0),FALSE)</f>
        <v>4.6352277307537207E-4</v>
      </c>
      <c r="U99" s="10">
        <f>HLOOKUP(REG_TRA_DEMANDS!U$3,'BY-Demands'!$J$5:$AK$14,MATCH($E99,'BY-Demands'!$I$5:$I$14,0),FALSE)*HLOOKUP(REG_TRA_DEMANDS!$F99,DEMANDS!$H$2:$CL$25,MATCH($E99,DEMANDS!$F$2:$F$25,0),FALSE)/HLOOKUP(2018,DEMANDS!$H$2:$CL$25,MATCH($E99,DEMANDS!$F$2:$F$25,0),FALSE)</f>
        <v>4.6529102661710439E-2</v>
      </c>
      <c r="V99" s="1">
        <f>HLOOKUP(REG_TRA_DEMANDS!V$3,'BY-Demands'!$J$5:$AK$14,MATCH($E99,'BY-Demands'!$I$5:$I$14,0),FALSE)*HLOOKUP(REG_TRA_DEMANDS!$F99,DEMANDS!$H$2:$CL$25,MATCH($E99,DEMANDS!$F$2:$F$25,0),FALSE)/HLOOKUP(2018,DEMANDS!$H$2:$CL$25,MATCH($E99,DEMANDS!$F$2:$F$25,0),FALSE)</f>
        <v>0</v>
      </c>
      <c r="W99" s="1">
        <f>HLOOKUP(REG_TRA_DEMANDS!W$3,'BY-Demands'!$J$5:$AK$14,MATCH($E99,'BY-Demands'!$I$5:$I$14,0),FALSE)*HLOOKUP(REG_TRA_DEMANDS!$F99,DEMANDS!$H$2:$CL$25,MATCH($E99,DEMANDS!$F$2:$F$25,0),FALSE)/HLOOKUP(2018,DEMANDS!$H$2:$CL$25,MATCH($E99,DEMANDS!$F$2:$F$25,0),FALSE)</f>
        <v>0</v>
      </c>
      <c r="X99" s="1">
        <f>HLOOKUP(REG_TRA_DEMANDS!X$3,'BY-Demands'!$J$5:$AK$14,MATCH($E99,'BY-Demands'!$I$5:$I$14,0),FALSE)*HLOOKUP(REG_TRA_DEMANDS!$F99,DEMANDS!$H$2:$CL$25,MATCH($E99,DEMANDS!$F$2:$F$25,0),FALSE)/HLOOKUP(2018,DEMANDS!$H$2:$CL$25,MATCH($E99,DEMANDS!$F$2:$F$25,0),FALSE)</f>
        <v>0</v>
      </c>
      <c r="Y99" s="1">
        <f>HLOOKUP(REG_TRA_DEMANDS!Y$3,'BY-Demands'!$J$5:$AK$14,MATCH($E99,'BY-Demands'!$I$5:$I$14,0),FALSE)*HLOOKUP(REG_TRA_DEMANDS!$F99,DEMANDS!$H$2:$CL$25,MATCH($E99,DEMANDS!$F$2:$F$25,0),FALSE)/HLOOKUP(2018,DEMANDS!$H$2:$CL$25,MATCH($E99,DEMANDS!$F$2:$F$25,0),FALSE)</f>
        <v>0</v>
      </c>
      <c r="Z99" s="1">
        <f>HLOOKUP(REG_TRA_DEMANDS!Z$3,'BY-Demands'!$J$5:$AK$14,MATCH($E99,'BY-Demands'!$I$5:$I$14,0),FALSE)*HLOOKUP(REG_TRA_DEMANDS!$F99,DEMANDS!$H$2:$CL$25,MATCH($E99,DEMANDS!$F$2:$F$25,0),FALSE)/HLOOKUP(2018,DEMANDS!$H$2:$CL$25,MATCH($E99,DEMANDS!$F$2:$F$25,0),FALSE)</f>
        <v>0</v>
      </c>
      <c r="AA99" s="14">
        <f>HLOOKUP(REG_TRA_DEMANDS!AA$3,'BY-Demands'!$J$5:$AK$14,MATCH($E99,'BY-Demands'!$I$5:$I$14,0),FALSE)*HLOOKUP(REG_TRA_DEMANDS!$F99,DEMANDS!$H$2:$CL$25,MATCH($E99,DEMANDS!$F$2:$F$25,0),FALSE)/HLOOKUP(2018,DEMANDS!$H$2:$CL$25,MATCH($E99,DEMANDS!$F$2:$F$25,0),FALSE)</f>
        <v>9.2704554615074527E-5</v>
      </c>
      <c r="AB99" s="1">
        <f>HLOOKUP(REG_TRA_DEMANDS!AB$3,'BY-Demands'!$J$5:$AK$14,MATCH($E99,'BY-Demands'!$I$5:$I$14,0),FALSE)*HLOOKUP(REG_TRA_DEMANDS!$F99,DEMANDS!$H$2:$CL$25,MATCH($E99,DEMANDS!$F$2:$F$25,0),FALSE)/HLOOKUP(2018,DEMANDS!$H$2:$CL$25,MATCH($E99,DEMANDS!$F$2:$F$25,0),FALSE)</f>
        <v>0</v>
      </c>
      <c r="AC99" s="1">
        <f>HLOOKUP(REG_TRA_DEMANDS!AC$3,'BY-Demands'!$J$5:$AK$14,MATCH($E99,'BY-Demands'!$I$5:$I$14,0),FALSE)*HLOOKUP(REG_TRA_DEMANDS!$F99,DEMANDS!$H$2:$CL$25,MATCH($E99,DEMANDS!$F$2:$F$25,0),FALSE)/HLOOKUP(2018,DEMANDS!$H$2:$CL$25,MATCH($E99,DEMANDS!$F$2:$F$25,0),FALSE)</f>
        <v>0</v>
      </c>
      <c r="AD99" s="1">
        <f>HLOOKUP(REG_TRA_DEMANDS!AD$3,'BY-Demands'!$J$5:$AK$14,MATCH($E99,'BY-Demands'!$I$5:$I$14,0),FALSE)*HLOOKUP(REG_TRA_DEMANDS!$F99,DEMANDS!$H$2:$CL$25,MATCH($E99,DEMANDS!$F$2:$F$25,0),FALSE)/HLOOKUP(2018,DEMANDS!$H$2:$CL$25,MATCH($E99,DEMANDS!$F$2:$F$25,0),FALSE)</f>
        <v>0</v>
      </c>
      <c r="AE99" s="1">
        <f>HLOOKUP(REG_TRA_DEMANDS!AE$3,'BY-Demands'!$J$5:$AK$14,MATCH($E99,'BY-Demands'!$I$5:$I$14,0),FALSE)*HLOOKUP(REG_TRA_DEMANDS!$F99,DEMANDS!$H$2:$CL$25,MATCH($E99,DEMANDS!$F$2:$F$25,0),FALSE)/HLOOKUP(2018,DEMANDS!$H$2:$CL$25,MATCH($E99,DEMANDS!$F$2:$F$25,0),FALSE)</f>
        <v>0</v>
      </c>
      <c r="AF99" s="1">
        <f>HLOOKUP(REG_TRA_DEMANDS!AF$3,'BY-Demands'!$J$5:$AK$14,MATCH($E99,'BY-Demands'!$I$5:$I$14,0),FALSE)*HLOOKUP(REG_TRA_DEMANDS!$F99,DEMANDS!$H$2:$CL$25,MATCH($E99,DEMANDS!$F$2:$F$25,0),FALSE)/HLOOKUP(2018,DEMANDS!$H$2:$CL$25,MATCH($E99,DEMANDS!$F$2:$F$25,0),FALSE)</f>
        <v>0</v>
      </c>
    </row>
    <row r="100" spans="4:32" x14ac:dyDescent="0.25">
      <c r="D100" s="1" t="s">
        <v>8</v>
      </c>
      <c r="E100" s="1" t="str">
        <f>DEMANDS!$F$24</f>
        <v>TAVIDOM</v>
      </c>
      <c r="F100" s="1">
        <v>2035</v>
      </c>
      <c r="G100" s="1">
        <f>HLOOKUP(REG_TRA_DEMANDS!G$3,'BY-Demands'!$J$5:$AK$14,MATCH($E100,'BY-Demands'!$I$5:$I$14,0),FALSE)*HLOOKUP(REG_TRA_DEMANDS!$F100,DEMANDS!$H$2:$CL$25,MATCH($E100,DEMANDS!$F$2:$F$25,0),FALSE)/HLOOKUP(2018,DEMANDS!$H$2:$CL$25,MATCH($E100,DEMANDS!$F$2:$F$25,0),FALSE)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H100" s="10">
        <f>HLOOKUP(REG_TRA_DEMANDS!H$3,'BY-Demands'!$J$5:$AK$14,MATCH($E100,'BY-Demands'!$I$5:$I$14,0),FALSE)*HLOOKUP(REG_TRA_DEMANDS!$F100,DEMANDS!$H$2:$CL$25,MATCH($E100,DEMANDS!$F$2:$F$25,0),FALSE)/HLOOKUP(2018,DEMANDS!$H$2:$CL$25,MATCH($E100,DEMANDS!$F$2:$F$25,0),FALSE)</f>
        <v>0.13395677260860595</v>
      </c>
      <c r="I100" s="1">
        <f>HLOOKUP(REG_TRA_DEMANDS!I$3,'BY-Demands'!$J$5:$AK$14,MATCH($E100,'BY-Demands'!$I$5:$I$14,0),FALSE)*HLOOKUP(REG_TRA_DEMANDS!$F100,DEMANDS!$H$2:$CL$25,MATCH($E100,DEMANDS!$F$2:$F$25,0),FALSE)/HLOOKUP(2018,DEMANDS!$H$2:$CL$25,MATCH($E100,DEMANDS!$F$2:$F$25,0),FALSE)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J100" s="1">
        <f>HLOOKUP(REG_TRA_DEMANDS!J$3,'BY-Demands'!$J$5:$AK$14,MATCH($E100,'BY-Demands'!$I$5:$I$14,0),FALSE)*HLOOKUP(REG_TRA_DEMANDS!$F100,DEMANDS!$H$2:$CL$25,MATCH($E100,DEMANDS!$F$2:$F$25,0),FALSE)/HLOOKUP(2018,DEMANDS!$H$2:$CL$25,MATCH($E100,DEMANDS!$F$2:$F$25,0),FALSE)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K100" s="1">
        <f>HLOOKUP(REG_TRA_DEMANDS!K$3,'BY-Demands'!$J$5:$AK$14,MATCH($E100,'BY-Demands'!$I$5:$I$14,0),FALSE)*HLOOKUP(REG_TRA_DEMANDS!$F100,DEMANDS!$H$2:$CL$25,MATCH($E100,DEMANDS!$F$2:$F$25,0),FALSE)/HLOOKUP(2018,DEMANDS!$H$2:$CL$25,MATCH($E100,DEMANDS!$F$2:$F$25,0),FALSE)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L100" s="1">
        <f>HLOOKUP(REG_TRA_DEMANDS!L$3,'BY-Demands'!$J$5:$AK$14,MATCH($E100,'BY-Demands'!$I$5:$I$14,0),FALSE)*HLOOKUP(REG_TRA_DEMANDS!$F100,DEMANDS!$H$2:$CL$25,MATCH($E100,DEMANDS!$F$2:$F$25,0),FALSE)/HLOOKUP(2018,DEMANDS!$H$2:$CL$25,MATCH($E100,DEMANDS!$F$2:$F$25,0),FALSE)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M100" s="1">
        <f>HLOOKUP(REG_TRA_DEMANDS!M$3,'BY-Demands'!$J$5:$AK$14,MATCH($E100,'BY-Demands'!$I$5:$I$14,0),FALSE)*HLOOKUP(REG_TRA_DEMANDS!$F100,DEMANDS!$H$2:$CL$25,MATCH($E100,DEMANDS!$F$2:$F$25,0),FALSE)/HLOOKUP(2018,DEMANDS!$H$2:$CL$25,MATCH($E100,DEMANDS!$F$2:$F$25,0),FALSE)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N100" s="1">
        <f>HLOOKUP(REG_TRA_DEMANDS!N$3,'BY-Demands'!$J$5:$AK$14,MATCH($E100,'BY-Demands'!$I$5:$I$14,0),FALSE)*HLOOKUP(REG_TRA_DEMANDS!$F100,DEMANDS!$H$2:$CL$25,MATCH($E100,DEMANDS!$F$2:$F$25,0),FALSE)/HLOOKUP(2018,DEMANDS!$H$2:$CL$25,MATCH($E100,DEMANDS!$F$2:$F$25,0),FALSE)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O100" s="1">
        <f>HLOOKUP(REG_TRA_DEMANDS!O$3,'BY-Demands'!$J$5:$AK$14,MATCH($E100,'BY-Demands'!$I$5:$I$14,0),FALSE)*HLOOKUP(REG_TRA_DEMANDS!$F100,DEMANDS!$H$2:$CL$25,MATCH($E100,DEMANDS!$F$2:$F$25,0),FALSE)/HLOOKUP(2018,DEMANDS!$H$2:$CL$25,MATCH($E100,DEMANDS!$F$2:$F$25,0),FALSE)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P100" s="1">
        <f>HLOOKUP(REG_TRA_DEMANDS!P$3,'BY-Demands'!$J$5:$AK$14,MATCH($E100,'BY-Demands'!$I$5:$I$14,0),FALSE)*HLOOKUP(REG_TRA_DEMANDS!$F100,DEMANDS!$H$2:$CL$25,MATCH($E100,DEMANDS!$F$2:$F$25,0),FALSE)/HLOOKUP(2018,DEMANDS!$H$2:$CL$25,MATCH($E100,DEMANDS!$F$2:$F$25,0),FALSE)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Q100" s="1">
        <f>HLOOKUP(REG_TRA_DEMANDS!Q$3,'BY-Demands'!$J$5:$AK$14,MATCH($E100,'BY-Demands'!$I$5:$I$14,0),FALSE)*HLOOKUP(REG_TRA_DEMANDS!$F100,DEMANDS!$H$2:$CL$25,MATCH($E100,DEMANDS!$F$2:$F$25,0),FALSE)/HLOOKUP(2018,DEMANDS!$H$2:$CL$25,MATCH($E100,DEMANDS!$F$2:$F$25,0),FALSE)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R100" s="1">
        <f>HLOOKUP(REG_TRA_DEMANDS!R$3,'BY-Demands'!$J$5:$AK$14,MATCH($E100,'BY-Demands'!$I$5:$I$14,0),FALSE)*HLOOKUP(REG_TRA_DEMANDS!$F100,DEMANDS!$H$2:$CL$25,MATCH($E100,DEMANDS!$F$2:$F$25,0),FALSE)/HLOOKUP(2018,DEMANDS!$H$2:$CL$25,MATCH($E100,DEMANDS!$F$2:$F$25,0),FALSE)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S100" s="10">
        <f>HLOOKUP(REG_TRA_DEMANDS!S$3,'BY-Demands'!$J$5:$AK$14,MATCH($E100,'BY-Demands'!$I$5:$I$14,0),FALSE)*HLOOKUP(REG_TRA_DEMANDS!$F100,DEMANDS!$H$2:$CL$25,MATCH($E100,DEMANDS!$F$2:$F$25,0),FALSE)/HLOOKUP(2018,DEMANDS!$H$2:$CL$25,MATCH($E100,DEMANDS!$F$2:$F$25,0),FALSE)</f>
        <v>4.6779068407982807E-2</v>
      </c>
      <c r="T100" s="10">
        <f>HLOOKUP(REG_TRA_DEMANDS!T$3,'BY-Demands'!$J$5:$AK$14,MATCH($E100,'BY-Demands'!$I$5:$I$14,0),FALSE)*HLOOKUP(REG_TRA_DEMANDS!$F100,DEMANDS!$H$2:$CL$25,MATCH($E100,DEMANDS!$F$2:$F$25,0),FALSE)/HLOOKUP(2018,DEMANDS!$H$2:$CL$25,MATCH($E100,DEMANDS!$F$2:$F$25,0),FALSE)</f>
        <v>4.6352277307537207E-4</v>
      </c>
      <c r="U100" s="10">
        <f>HLOOKUP(REG_TRA_DEMANDS!U$3,'BY-Demands'!$J$5:$AK$14,MATCH($E100,'BY-Demands'!$I$5:$I$14,0),FALSE)*HLOOKUP(REG_TRA_DEMANDS!$F100,DEMANDS!$H$2:$CL$25,MATCH($E100,DEMANDS!$F$2:$F$25,0),FALSE)/HLOOKUP(2018,DEMANDS!$H$2:$CL$25,MATCH($E100,DEMANDS!$F$2:$F$25,0),FALSE)</f>
        <v>4.6529102661710439E-2</v>
      </c>
      <c r="V100" s="1">
        <f>HLOOKUP(REG_TRA_DEMANDS!V$3,'BY-Demands'!$J$5:$AK$14,MATCH($E100,'BY-Demands'!$I$5:$I$14,0),FALSE)*HLOOKUP(REG_TRA_DEMANDS!$F100,DEMANDS!$H$2:$CL$25,MATCH($E100,DEMANDS!$F$2:$F$25,0),FALSE)/HLOOKUP(2018,DEMANDS!$H$2:$CL$25,MATCH($E100,DEMANDS!$F$2:$F$25,0),FALSE)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W100" s="1">
        <f>HLOOKUP(REG_TRA_DEMANDS!W$3,'BY-Demands'!$J$5:$AK$14,MATCH($E100,'BY-Demands'!$I$5:$I$14,0),FALSE)*HLOOKUP(REG_TRA_DEMANDS!$F100,DEMANDS!$H$2:$CL$25,MATCH($E100,DEMANDS!$F$2:$F$25,0),FALSE)/HLOOKUP(2018,DEMANDS!$H$2:$CL$25,MATCH($E100,DEMANDS!$F$2:$F$25,0),FALSE)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X100" s="1">
        <f>HLOOKUP(REG_TRA_DEMANDS!X$3,'BY-Demands'!$J$5:$AK$14,MATCH($E100,'BY-Demands'!$I$5:$I$14,0),FALSE)*HLOOKUP(REG_TRA_DEMANDS!$F100,DEMANDS!$H$2:$CL$25,MATCH($E100,DEMANDS!$F$2:$F$25,0),FALSE)/HLOOKUP(2018,DEMANDS!$H$2:$CL$25,MATCH($E100,DEMANDS!$F$2:$F$25,0),FALSE)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Y100" s="1">
        <f>HLOOKUP(REG_TRA_DEMANDS!Y$3,'BY-Demands'!$J$5:$AK$14,MATCH($E100,'BY-Demands'!$I$5:$I$14,0),FALSE)*HLOOKUP(REG_TRA_DEMANDS!$F100,DEMANDS!$H$2:$CL$25,MATCH($E100,DEMANDS!$F$2:$F$25,0),FALSE)/HLOOKUP(2018,DEMANDS!$H$2:$CL$25,MATCH($E100,DEMANDS!$F$2:$F$25,0),FALSE)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Z100" s="1">
        <f>HLOOKUP(REG_TRA_DEMANDS!Z$3,'BY-Demands'!$J$5:$AK$14,MATCH($E100,'BY-Demands'!$I$5:$I$14,0),FALSE)*HLOOKUP(REG_TRA_DEMANDS!$F100,DEMANDS!$H$2:$CL$25,MATCH($E100,DEMANDS!$F$2:$F$25,0),FALSE)/HLOOKUP(2018,DEMANDS!$H$2:$CL$25,MATCH($E100,DEMANDS!$F$2:$F$25,0),FALSE)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AA100" s="14">
        <f>HLOOKUP(REG_TRA_DEMANDS!AA$3,'BY-Demands'!$J$5:$AK$14,MATCH($E100,'BY-Demands'!$I$5:$I$14,0),FALSE)*HLOOKUP(REG_TRA_DEMANDS!$F100,DEMANDS!$H$2:$CL$25,MATCH($E100,DEMANDS!$F$2:$F$25,0),FALSE)/HLOOKUP(2018,DEMANDS!$H$2:$CL$25,MATCH($E100,DEMANDS!$F$2:$F$25,0),FALSE)</f>
        <v>9.2704554615074527E-5</v>
      </c>
      <c r="AB100" s="1">
        <f>HLOOKUP(REG_TRA_DEMANDS!AB$3,'BY-Demands'!$J$5:$AK$14,MATCH($E100,'BY-Demands'!$I$5:$I$14,0),FALSE)*HLOOKUP(REG_TRA_DEMANDS!$F100,DEMANDS!$H$2:$CL$25,MATCH($E100,DEMANDS!$F$2:$F$25,0),FALSE)/HLOOKUP(2018,DEMANDS!$H$2:$CL$25,MATCH($E100,DEMANDS!$F$2:$F$25,0),FALSE)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AC100" s="1">
        <f>HLOOKUP(REG_TRA_DEMANDS!AC$3,'BY-Demands'!$J$5:$AK$14,MATCH($E100,'BY-Demands'!$I$5:$I$14,0),FALSE)*HLOOKUP(REG_TRA_DEMANDS!$F100,DEMANDS!$H$2:$CL$25,MATCH($E100,DEMANDS!$F$2:$F$25,0),FALSE)/HLOOKUP(2018,DEMANDS!$H$2:$CL$25,MATCH($E100,DEMANDS!$F$2:$F$25,0),FALSE)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AD100" s="1">
        <f>HLOOKUP(REG_TRA_DEMANDS!AD$3,'BY-Demands'!$J$5:$AK$14,MATCH($E100,'BY-Demands'!$I$5:$I$14,0),FALSE)*HLOOKUP(REG_TRA_DEMANDS!$F100,DEMANDS!$H$2:$CL$25,MATCH($E100,DEMANDS!$F$2:$F$25,0),FALSE)/HLOOKUP(2018,DEMANDS!$H$2:$CL$25,MATCH($E100,DEMANDS!$F$2:$F$25,0),FALSE)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AE100" s="1">
        <f>HLOOKUP(REG_TRA_DEMANDS!AE$3,'BY-Demands'!$J$5:$AK$14,MATCH($E100,'BY-Demands'!$I$5:$I$14,0),FALSE)*HLOOKUP(REG_TRA_DEMANDS!$F100,DEMANDS!$H$2:$CL$25,MATCH($E100,DEMANDS!$F$2:$F$25,0),FALSE)/HLOOKUP(2018,DEMANDS!$H$2:$CL$25,MATCH($E100,DEMANDS!$F$2:$F$25,0),FALSE)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AF100" s="1">
        <f>HLOOKUP(REG_TRA_DEMANDS!AF$3,'BY-Demands'!$J$5:$AK$14,MATCH($E100,'BY-Demands'!$I$5:$I$14,0),FALSE)*HLOOKUP(REG_TRA_DEMANDS!$F100,DEMANDS!$H$2:$CL$25,MATCH($E100,DEMANDS!$F$2:$F$25,0),FALSE)/HLOOKUP(2018,DEMANDS!$H$2:$CL$25,MATCH($E100,DEMANDS!$F$2:$F$25,0),FALSE)</f>
        <v>0</v>
      </c>
    </row>
    <row r="101" spans="4:32" x14ac:dyDescent="0.25">
      <c r="D101" s="1" t="s">
        <v>8</v>
      </c>
      <c r="E101" s="1" t="str">
        <f>DEMANDS!$F$24</f>
        <v>TAVIDOM</v>
      </c>
      <c r="F101" s="1">
        <v>2040</v>
      </c>
      <c r="G101" s="1">
        <f>HLOOKUP(REG_TRA_DEMANDS!G$3,'BY-Demands'!$J$5:$AK$14,MATCH($E101,'BY-Demands'!$I$5:$I$14,0),FALSE)*HLOOKUP(REG_TRA_DEMANDS!$F101,DEMANDS!$H$2:$CL$25,MATCH($E101,DEMANDS!$F$2:$F$25,0),FALSE)/HLOOKUP(2018,DEMANDS!$H$2:$CL$25,MATCH($E101,DEMANDS!$F$2:$F$25,0),FALSE)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H101" s="10">
        <f>HLOOKUP(REG_TRA_DEMANDS!H$3,'BY-Demands'!$J$5:$AK$14,MATCH($E101,'BY-Demands'!$I$5:$I$14,0),FALSE)*HLOOKUP(REG_TRA_DEMANDS!$F101,DEMANDS!$H$2:$CL$25,MATCH($E101,DEMANDS!$F$2:$F$25,0),FALSE)/HLOOKUP(2018,DEMANDS!$H$2:$CL$25,MATCH($E101,DEMANDS!$F$2:$F$25,0),FALSE)</f>
        <v>0.13395677260860595</v>
      </c>
      <c r="I101" s="1">
        <f>HLOOKUP(REG_TRA_DEMANDS!I$3,'BY-Demands'!$J$5:$AK$14,MATCH($E101,'BY-Demands'!$I$5:$I$14,0),FALSE)*HLOOKUP(REG_TRA_DEMANDS!$F101,DEMANDS!$H$2:$CL$25,MATCH($E101,DEMANDS!$F$2:$F$25,0),FALSE)/HLOOKUP(2018,DEMANDS!$H$2:$CL$25,MATCH($E101,DEMANDS!$F$2:$F$25,0),FALSE)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J101" s="1">
        <f>HLOOKUP(REG_TRA_DEMANDS!J$3,'BY-Demands'!$J$5:$AK$14,MATCH($E101,'BY-Demands'!$I$5:$I$14,0),FALSE)*HLOOKUP(REG_TRA_DEMANDS!$F101,DEMANDS!$H$2:$CL$25,MATCH($E101,DEMANDS!$F$2:$F$25,0),FALSE)/HLOOKUP(2018,DEMANDS!$H$2:$CL$25,MATCH($E101,DEMANDS!$F$2:$F$25,0),FALSE)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K101" s="1">
        <f>HLOOKUP(REG_TRA_DEMANDS!K$3,'BY-Demands'!$J$5:$AK$14,MATCH($E101,'BY-Demands'!$I$5:$I$14,0),FALSE)*HLOOKUP(REG_TRA_DEMANDS!$F101,DEMANDS!$H$2:$CL$25,MATCH($E101,DEMANDS!$F$2:$F$25,0),FALSE)/HLOOKUP(2018,DEMANDS!$H$2:$CL$25,MATCH($E101,DEMANDS!$F$2:$F$25,0),FALSE)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L101" s="1">
        <f>HLOOKUP(REG_TRA_DEMANDS!L$3,'BY-Demands'!$J$5:$AK$14,MATCH($E101,'BY-Demands'!$I$5:$I$14,0),FALSE)*HLOOKUP(REG_TRA_DEMANDS!$F101,DEMANDS!$H$2:$CL$25,MATCH($E101,DEMANDS!$F$2:$F$25,0),FALSE)/HLOOKUP(2018,DEMANDS!$H$2:$CL$25,MATCH($E101,DEMANDS!$F$2:$F$25,0),FALSE)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M101" s="1">
        <f>HLOOKUP(REG_TRA_DEMANDS!M$3,'BY-Demands'!$J$5:$AK$14,MATCH($E101,'BY-Demands'!$I$5:$I$14,0),FALSE)*HLOOKUP(REG_TRA_DEMANDS!$F101,DEMANDS!$H$2:$CL$25,MATCH($E101,DEMANDS!$F$2:$F$25,0),FALSE)/HLOOKUP(2018,DEMANDS!$H$2:$CL$25,MATCH($E101,DEMANDS!$F$2:$F$25,0),FALSE)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N101" s="1">
        <f>HLOOKUP(REG_TRA_DEMANDS!N$3,'BY-Demands'!$J$5:$AK$14,MATCH($E101,'BY-Demands'!$I$5:$I$14,0),FALSE)*HLOOKUP(REG_TRA_DEMANDS!$F101,DEMANDS!$H$2:$CL$25,MATCH($E101,DEMANDS!$F$2:$F$25,0),FALSE)/HLOOKUP(2018,DEMANDS!$H$2:$CL$25,MATCH($E101,DEMANDS!$F$2:$F$25,0),FALSE)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O101" s="1">
        <f>HLOOKUP(REG_TRA_DEMANDS!O$3,'BY-Demands'!$J$5:$AK$14,MATCH($E101,'BY-Demands'!$I$5:$I$14,0),FALSE)*HLOOKUP(REG_TRA_DEMANDS!$F101,DEMANDS!$H$2:$CL$25,MATCH($E101,DEMANDS!$F$2:$F$25,0),FALSE)/HLOOKUP(2018,DEMANDS!$H$2:$CL$25,MATCH($E101,DEMANDS!$F$2:$F$25,0),FALSE)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P101" s="1">
        <f>HLOOKUP(REG_TRA_DEMANDS!P$3,'BY-Demands'!$J$5:$AK$14,MATCH($E101,'BY-Demands'!$I$5:$I$14,0),FALSE)*HLOOKUP(REG_TRA_DEMANDS!$F101,DEMANDS!$H$2:$CL$25,MATCH($E101,DEMANDS!$F$2:$F$25,0),FALSE)/HLOOKUP(2018,DEMANDS!$H$2:$CL$25,MATCH($E101,DEMANDS!$F$2:$F$25,0),FALSE)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Q101" s="1">
        <f>HLOOKUP(REG_TRA_DEMANDS!Q$3,'BY-Demands'!$J$5:$AK$14,MATCH($E101,'BY-Demands'!$I$5:$I$14,0),FALSE)*HLOOKUP(REG_TRA_DEMANDS!$F101,DEMANDS!$H$2:$CL$25,MATCH($E101,DEMANDS!$F$2:$F$25,0),FALSE)/HLOOKUP(2018,DEMANDS!$H$2:$CL$25,MATCH($E101,DEMANDS!$F$2:$F$25,0),FALSE)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R101" s="1">
        <f>HLOOKUP(REG_TRA_DEMANDS!R$3,'BY-Demands'!$J$5:$AK$14,MATCH($E101,'BY-Demands'!$I$5:$I$14,0),FALSE)*HLOOKUP(REG_TRA_DEMANDS!$F101,DEMANDS!$H$2:$CL$25,MATCH($E101,DEMANDS!$F$2:$F$25,0),FALSE)/HLOOKUP(2018,DEMANDS!$H$2:$CL$25,MATCH($E101,DEMANDS!$F$2:$F$25,0),FALSE)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S101" s="10">
        <f>HLOOKUP(REG_TRA_DEMANDS!S$3,'BY-Demands'!$J$5:$AK$14,MATCH($E101,'BY-Demands'!$I$5:$I$14,0),FALSE)*HLOOKUP(REG_TRA_DEMANDS!$F101,DEMANDS!$H$2:$CL$25,MATCH($E101,DEMANDS!$F$2:$F$25,0),FALSE)/HLOOKUP(2018,DEMANDS!$H$2:$CL$25,MATCH($E101,DEMANDS!$F$2:$F$25,0),FALSE)</f>
        <v>4.6779068407982807E-2</v>
      </c>
      <c r="T101" s="10">
        <f>HLOOKUP(REG_TRA_DEMANDS!T$3,'BY-Demands'!$J$5:$AK$14,MATCH($E101,'BY-Demands'!$I$5:$I$14,0),FALSE)*HLOOKUP(REG_TRA_DEMANDS!$F101,DEMANDS!$H$2:$CL$25,MATCH($E101,DEMANDS!$F$2:$F$25,0),FALSE)/HLOOKUP(2018,DEMANDS!$H$2:$CL$25,MATCH($E101,DEMANDS!$F$2:$F$25,0),FALSE)</f>
        <v>4.6352277307537207E-4</v>
      </c>
      <c r="U101" s="10">
        <f>HLOOKUP(REG_TRA_DEMANDS!U$3,'BY-Demands'!$J$5:$AK$14,MATCH($E101,'BY-Demands'!$I$5:$I$14,0),FALSE)*HLOOKUP(REG_TRA_DEMANDS!$F101,DEMANDS!$H$2:$CL$25,MATCH($E101,DEMANDS!$F$2:$F$25,0),FALSE)/HLOOKUP(2018,DEMANDS!$H$2:$CL$25,MATCH($E101,DEMANDS!$F$2:$F$25,0),FALSE)</f>
        <v>4.6529102661710439E-2</v>
      </c>
      <c r="V101" s="1">
        <f>HLOOKUP(REG_TRA_DEMANDS!V$3,'BY-Demands'!$J$5:$AK$14,MATCH($E101,'BY-Demands'!$I$5:$I$14,0),FALSE)*HLOOKUP(REG_TRA_DEMANDS!$F101,DEMANDS!$H$2:$CL$25,MATCH($E101,DEMANDS!$F$2:$F$25,0),FALSE)/HLOOKUP(2018,DEMANDS!$H$2:$CL$25,MATCH($E101,DEMANDS!$F$2:$F$25,0),FALSE)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W101" s="1">
        <f>HLOOKUP(REG_TRA_DEMANDS!W$3,'BY-Demands'!$J$5:$AK$14,MATCH($E101,'BY-Demands'!$I$5:$I$14,0),FALSE)*HLOOKUP(REG_TRA_DEMANDS!$F101,DEMANDS!$H$2:$CL$25,MATCH($E101,DEMANDS!$F$2:$F$25,0),FALSE)/HLOOKUP(2018,DEMANDS!$H$2:$CL$25,MATCH($E101,DEMANDS!$F$2:$F$25,0),FALSE)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X101" s="1">
        <f>HLOOKUP(REG_TRA_DEMANDS!X$3,'BY-Demands'!$J$5:$AK$14,MATCH($E101,'BY-Demands'!$I$5:$I$14,0),FALSE)*HLOOKUP(REG_TRA_DEMANDS!$F101,DEMANDS!$H$2:$CL$25,MATCH($E101,DEMANDS!$F$2:$F$25,0),FALSE)/HLOOKUP(2018,DEMANDS!$H$2:$CL$25,MATCH($E101,DEMANDS!$F$2:$F$25,0),FALSE)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Y101" s="1">
        <f>HLOOKUP(REG_TRA_DEMANDS!Y$3,'BY-Demands'!$J$5:$AK$14,MATCH($E101,'BY-Demands'!$I$5:$I$14,0),FALSE)*HLOOKUP(REG_TRA_DEMANDS!$F101,DEMANDS!$H$2:$CL$25,MATCH($E101,DEMANDS!$F$2:$F$25,0),FALSE)/HLOOKUP(2018,DEMANDS!$H$2:$CL$25,MATCH($E101,DEMANDS!$F$2:$F$25,0),FALSE)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Z101" s="1">
        <f>HLOOKUP(REG_TRA_DEMANDS!Z$3,'BY-Demands'!$J$5:$AK$14,MATCH($E101,'BY-Demands'!$I$5:$I$14,0),FALSE)*HLOOKUP(REG_TRA_DEMANDS!$F101,DEMANDS!$H$2:$CL$25,MATCH($E101,DEMANDS!$F$2:$F$25,0),FALSE)/HLOOKUP(2018,DEMANDS!$H$2:$CL$25,MATCH($E101,DEMANDS!$F$2:$F$25,0),FALSE)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AA101" s="14">
        <f>HLOOKUP(REG_TRA_DEMANDS!AA$3,'BY-Demands'!$J$5:$AK$14,MATCH($E101,'BY-Demands'!$I$5:$I$14,0),FALSE)*HLOOKUP(REG_TRA_DEMANDS!$F101,DEMANDS!$H$2:$CL$25,MATCH($E101,DEMANDS!$F$2:$F$25,0),FALSE)/HLOOKUP(2018,DEMANDS!$H$2:$CL$25,MATCH($E101,DEMANDS!$F$2:$F$25,0),FALSE)</f>
        <v>9.2704554615074527E-5</v>
      </c>
      <c r="AB101" s="1">
        <f>HLOOKUP(REG_TRA_DEMANDS!AB$3,'BY-Demands'!$J$5:$AK$14,MATCH($E101,'BY-Demands'!$I$5:$I$14,0),FALSE)*HLOOKUP(REG_TRA_DEMANDS!$F101,DEMANDS!$H$2:$CL$25,MATCH($E101,DEMANDS!$F$2:$F$25,0),FALSE)/HLOOKUP(2018,DEMANDS!$H$2:$CL$25,MATCH($E101,DEMANDS!$F$2:$F$25,0),FALSE)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AC101" s="1">
        <f>HLOOKUP(REG_TRA_DEMANDS!AC$3,'BY-Demands'!$J$5:$AK$14,MATCH($E101,'BY-Demands'!$I$5:$I$14,0),FALSE)*HLOOKUP(REG_TRA_DEMANDS!$F101,DEMANDS!$H$2:$CL$25,MATCH($E101,DEMANDS!$F$2:$F$25,0),FALSE)/HLOOKUP(2018,DEMANDS!$H$2:$CL$25,MATCH($E101,DEMANDS!$F$2:$F$25,0),FALSE)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AD101" s="1">
        <f>HLOOKUP(REG_TRA_DEMANDS!AD$3,'BY-Demands'!$J$5:$AK$14,MATCH($E101,'BY-Demands'!$I$5:$I$14,0),FALSE)*HLOOKUP(REG_TRA_DEMANDS!$F101,DEMANDS!$H$2:$CL$25,MATCH($E101,DEMANDS!$F$2:$F$25,0),FALSE)/HLOOKUP(2018,DEMANDS!$H$2:$CL$25,MATCH($E101,DEMANDS!$F$2:$F$25,0),FALSE)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AE101" s="1">
        <f>HLOOKUP(REG_TRA_DEMANDS!AE$3,'BY-Demands'!$J$5:$AK$14,MATCH($E101,'BY-Demands'!$I$5:$I$14,0),FALSE)*HLOOKUP(REG_TRA_DEMANDS!$F101,DEMANDS!$H$2:$CL$25,MATCH($E101,DEMANDS!$F$2:$F$25,0),FALSE)/HLOOKUP(2018,DEMANDS!$H$2:$CL$25,MATCH($E101,DEMANDS!$F$2:$F$25,0),FALSE)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AF101" s="1">
        <f>HLOOKUP(REG_TRA_DEMANDS!AF$3,'BY-Demands'!$J$5:$AK$14,MATCH($E101,'BY-Demands'!$I$5:$I$14,0),FALSE)*HLOOKUP(REG_TRA_DEMANDS!$F101,DEMANDS!$H$2:$CL$25,MATCH($E101,DEMANDS!$F$2:$F$25,0),FALSE)/HLOOKUP(2018,DEMANDS!$H$2:$CL$25,MATCH($E101,DEMANDS!$F$2:$F$25,0),FALSE)</f>
        <v>0</v>
      </c>
    </row>
    <row r="102" spans="4:32" x14ac:dyDescent="0.25">
      <c r="D102" s="1" t="s">
        <v>8</v>
      </c>
      <c r="E102" s="1" t="str">
        <f>DEMANDS!$F$24</f>
        <v>TAVIDOM</v>
      </c>
      <c r="F102" s="1">
        <v>2045</v>
      </c>
      <c r="G102" s="1">
        <f>HLOOKUP(REG_TRA_DEMANDS!G$3,'BY-Demands'!$J$5:$AK$14,MATCH($E102,'BY-Demands'!$I$5:$I$14,0),FALSE)*HLOOKUP(REG_TRA_DEMANDS!$F102,DEMANDS!$H$2:$CL$25,MATCH($E102,DEMANDS!$F$2:$F$25,0),FALSE)/HLOOKUP(2018,DEMANDS!$H$2:$CL$25,MATCH($E102,DEMANDS!$F$2:$F$25,0),FALSE)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H102" s="10">
        <f>HLOOKUP(REG_TRA_DEMANDS!H$3,'BY-Demands'!$J$5:$AK$14,MATCH($E102,'BY-Demands'!$I$5:$I$14,0),FALSE)*HLOOKUP(REG_TRA_DEMANDS!$F102,DEMANDS!$H$2:$CL$25,MATCH($E102,DEMANDS!$F$2:$F$25,0),FALSE)/HLOOKUP(2018,DEMANDS!$H$2:$CL$25,MATCH($E102,DEMANDS!$F$2:$F$25,0),FALSE)</f>
        <v>0.13395677260860595</v>
      </c>
      <c r="I102" s="1">
        <f>HLOOKUP(REG_TRA_DEMANDS!I$3,'BY-Demands'!$J$5:$AK$14,MATCH($E102,'BY-Demands'!$I$5:$I$14,0),FALSE)*HLOOKUP(REG_TRA_DEMANDS!$F102,DEMANDS!$H$2:$CL$25,MATCH($E102,DEMANDS!$F$2:$F$25,0),FALSE)/HLOOKUP(2018,DEMANDS!$H$2:$CL$25,MATCH($E102,DEMANDS!$F$2:$F$25,0),FALSE)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J102" s="1">
        <f>HLOOKUP(REG_TRA_DEMANDS!J$3,'BY-Demands'!$J$5:$AK$14,MATCH($E102,'BY-Demands'!$I$5:$I$14,0),FALSE)*HLOOKUP(REG_TRA_DEMANDS!$F102,DEMANDS!$H$2:$CL$25,MATCH($E102,DEMANDS!$F$2:$F$25,0),FALSE)/HLOOKUP(2018,DEMANDS!$H$2:$CL$25,MATCH($E102,DEMANDS!$F$2:$F$25,0),FALSE)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K102" s="1">
        <f>HLOOKUP(REG_TRA_DEMANDS!K$3,'BY-Demands'!$J$5:$AK$14,MATCH($E102,'BY-Demands'!$I$5:$I$14,0),FALSE)*HLOOKUP(REG_TRA_DEMANDS!$F102,DEMANDS!$H$2:$CL$25,MATCH($E102,DEMANDS!$F$2:$F$25,0),FALSE)/HLOOKUP(2018,DEMANDS!$H$2:$CL$25,MATCH($E102,DEMANDS!$F$2:$F$25,0),FALSE)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L102" s="1">
        <f>HLOOKUP(REG_TRA_DEMANDS!L$3,'BY-Demands'!$J$5:$AK$14,MATCH($E102,'BY-Demands'!$I$5:$I$14,0),FALSE)*HLOOKUP(REG_TRA_DEMANDS!$F102,DEMANDS!$H$2:$CL$25,MATCH($E102,DEMANDS!$F$2:$F$25,0),FALSE)/HLOOKUP(2018,DEMANDS!$H$2:$CL$25,MATCH($E102,DEMANDS!$F$2:$F$25,0),FALSE)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M102" s="1">
        <f>HLOOKUP(REG_TRA_DEMANDS!M$3,'BY-Demands'!$J$5:$AK$14,MATCH($E102,'BY-Demands'!$I$5:$I$14,0),FALSE)*HLOOKUP(REG_TRA_DEMANDS!$F102,DEMANDS!$H$2:$CL$25,MATCH($E102,DEMANDS!$F$2:$F$25,0),FALSE)/HLOOKUP(2018,DEMANDS!$H$2:$CL$25,MATCH($E102,DEMANDS!$F$2:$F$25,0),FALSE)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N102" s="1">
        <f>HLOOKUP(REG_TRA_DEMANDS!N$3,'BY-Demands'!$J$5:$AK$14,MATCH($E102,'BY-Demands'!$I$5:$I$14,0),FALSE)*HLOOKUP(REG_TRA_DEMANDS!$F102,DEMANDS!$H$2:$CL$25,MATCH($E102,DEMANDS!$F$2:$F$25,0),FALSE)/HLOOKUP(2018,DEMANDS!$H$2:$CL$25,MATCH($E102,DEMANDS!$F$2:$F$25,0),FALSE)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O102" s="1">
        <f>HLOOKUP(REG_TRA_DEMANDS!O$3,'BY-Demands'!$J$5:$AK$14,MATCH($E102,'BY-Demands'!$I$5:$I$14,0),FALSE)*HLOOKUP(REG_TRA_DEMANDS!$F102,DEMANDS!$H$2:$CL$25,MATCH($E102,DEMANDS!$F$2:$F$25,0),FALSE)/HLOOKUP(2018,DEMANDS!$H$2:$CL$25,MATCH($E102,DEMANDS!$F$2:$F$25,0),FALSE)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P102" s="1">
        <f>HLOOKUP(REG_TRA_DEMANDS!P$3,'BY-Demands'!$J$5:$AK$14,MATCH($E102,'BY-Demands'!$I$5:$I$14,0),FALSE)*HLOOKUP(REG_TRA_DEMANDS!$F102,DEMANDS!$H$2:$CL$25,MATCH($E102,DEMANDS!$F$2:$F$25,0),FALSE)/HLOOKUP(2018,DEMANDS!$H$2:$CL$25,MATCH($E102,DEMANDS!$F$2:$F$25,0),FALSE)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Q102" s="1">
        <f>HLOOKUP(REG_TRA_DEMANDS!Q$3,'BY-Demands'!$J$5:$AK$14,MATCH($E102,'BY-Demands'!$I$5:$I$14,0),FALSE)*HLOOKUP(REG_TRA_DEMANDS!$F102,DEMANDS!$H$2:$CL$25,MATCH($E102,DEMANDS!$F$2:$F$25,0),FALSE)/HLOOKUP(2018,DEMANDS!$H$2:$CL$25,MATCH($E102,DEMANDS!$F$2:$F$25,0),FALSE)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R102" s="1">
        <f>HLOOKUP(REG_TRA_DEMANDS!R$3,'BY-Demands'!$J$5:$AK$14,MATCH($E102,'BY-Demands'!$I$5:$I$14,0),FALSE)*HLOOKUP(REG_TRA_DEMANDS!$F102,DEMANDS!$H$2:$CL$25,MATCH($E102,DEMANDS!$F$2:$F$25,0),FALSE)/HLOOKUP(2018,DEMANDS!$H$2:$CL$25,MATCH($E102,DEMANDS!$F$2:$F$25,0),FALSE)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S102" s="10">
        <f>HLOOKUP(REG_TRA_DEMANDS!S$3,'BY-Demands'!$J$5:$AK$14,MATCH($E102,'BY-Demands'!$I$5:$I$14,0),FALSE)*HLOOKUP(REG_TRA_DEMANDS!$F102,DEMANDS!$H$2:$CL$25,MATCH($E102,DEMANDS!$F$2:$F$25,0),FALSE)/HLOOKUP(2018,DEMANDS!$H$2:$CL$25,MATCH($E102,DEMANDS!$F$2:$F$25,0),FALSE)</f>
        <v>4.6779068407982807E-2</v>
      </c>
      <c r="T102" s="10">
        <f>HLOOKUP(REG_TRA_DEMANDS!T$3,'BY-Demands'!$J$5:$AK$14,MATCH($E102,'BY-Demands'!$I$5:$I$14,0),FALSE)*HLOOKUP(REG_TRA_DEMANDS!$F102,DEMANDS!$H$2:$CL$25,MATCH($E102,DEMANDS!$F$2:$F$25,0),FALSE)/HLOOKUP(2018,DEMANDS!$H$2:$CL$25,MATCH($E102,DEMANDS!$F$2:$F$25,0),FALSE)</f>
        <v>4.6352277307537207E-4</v>
      </c>
      <c r="U102" s="10">
        <f>HLOOKUP(REG_TRA_DEMANDS!U$3,'BY-Demands'!$J$5:$AK$14,MATCH($E102,'BY-Demands'!$I$5:$I$14,0),FALSE)*HLOOKUP(REG_TRA_DEMANDS!$F102,DEMANDS!$H$2:$CL$25,MATCH($E102,DEMANDS!$F$2:$F$25,0),FALSE)/HLOOKUP(2018,DEMANDS!$H$2:$CL$25,MATCH($E102,DEMANDS!$F$2:$F$25,0),FALSE)</f>
        <v>4.6529102661710439E-2</v>
      </c>
      <c r="V102" s="1">
        <f>HLOOKUP(REG_TRA_DEMANDS!V$3,'BY-Demands'!$J$5:$AK$14,MATCH($E102,'BY-Demands'!$I$5:$I$14,0),FALSE)*HLOOKUP(REG_TRA_DEMANDS!$F102,DEMANDS!$H$2:$CL$25,MATCH($E102,DEMANDS!$F$2:$F$25,0),FALSE)/HLOOKUP(2018,DEMANDS!$H$2:$CL$25,MATCH($E102,DEMANDS!$F$2:$F$25,0),FALSE)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W102" s="1">
        <f>HLOOKUP(REG_TRA_DEMANDS!W$3,'BY-Demands'!$J$5:$AK$14,MATCH($E102,'BY-Demands'!$I$5:$I$14,0),FALSE)*HLOOKUP(REG_TRA_DEMANDS!$F102,DEMANDS!$H$2:$CL$25,MATCH($E102,DEMANDS!$F$2:$F$25,0),FALSE)/HLOOKUP(2018,DEMANDS!$H$2:$CL$25,MATCH($E102,DEMANDS!$F$2:$F$25,0),FALSE)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X102" s="1">
        <f>HLOOKUP(REG_TRA_DEMANDS!X$3,'BY-Demands'!$J$5:$AK$14,MATCH($E102,'BY-Demands'!$I$5:$I$14,0),FALSE)*HLOOKUP(REG_TRA_DEMANDS!$F102,DEMANDS!$H$2:$CL$25,MATCH($E102,DEMANDS!$F$2:$F$25,0),FALSE)/HLOOKUP(2018,DEMANDS!$H$2:$CL$25,MATCH($E102,DEMANDS!$F$2:$F$25,0),FALSE)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Y102" s="1">
        <f>HLOOKUP(REG_TRA_DEMANDS!Y$3,'BY-Demands'!$J$5:$AK$14,MATCH($E102,'BY-Demands'!$I$5:$I$14,0),FALSE)*HLOOKUP(REG_TRA_DEMANDS!$F102,DEMANDS!$H$2:$CL$25,MATCH($E102,DEMANDS!$F$2:$F$25,0),FALSE)/HLOOKUP(2018,DEMANDS!$H$2:$CL$25,MATCH($E102,DEMANDS!$F$2:$F$25,0),FALSE)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Z102" s="1">
        <f>HLOOKUP(REG_TRA_DEMANDS!Z$3,'BY-Demands'!$J$5:$AK$14,MATCH($E102,'BY-Demands'!$I$5:$I$14,0),FALSE)*HLOOKUP(REG_TRA_DEMANDS!$F102,DEMANDS!$H$2:$CL$25,MATCH($E102,DEMANDS!$F$2:$F$25,0),FALSE)/HLOOKUP(2018,DEMANDS!$H$2:$CL$25,MATCH($E102,DEMANDS!$F$2:$F$25,0),FALSE)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AA102" s="14">
        <f>HLOOKUP(REG_TRA_DEMANDS!AA$3,'BY-Demands'!$J$5:$AK$14,MATCH($E102,'BY-Demands'!$I$5:$I$14,0),FALSE)*HLOOKUP(REG_TRA_DEMANDS!$F102,DEMANDS!$H$2:$CL$25,MATCH($E102,DEMANDS!$F$2:$F$25,0),FALSE)/HLOOKUP(2018,DEMANDS!$H$2:$CL$25,MATCH($E102,DEMANDS!$F$2:$F$25,0),FALSE)</f>
        <v>9.2704554615074527E-5</v>
      </c>
      <c r="AB102" s="1">
        <f>HLOOKUP(REG_TRA_DEMANDS!AB$3,'BY-Demands'!$J$5:$AK$14,MATCH($E102,'BY-Demands'!$I$5:$I$14,0),FALSE)*HLOOKUP(REG_TRA_DEMANDS!$F102,DEMANDS!$H$2:$CL$25,MATCH($E102,DEMANDS!$F$2:$F$25,0),FALSE)/HLOOKUP(2018,DEMANDS!$H$2:$CL$25,MATCH($E102,DEMANDS!$F$2:$F$25,0),FALSE)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AC102" s="1">
        <f>HLOOKUP(REG_TRA_DEMANDS!AC$3,'BY-Demands'!$J$5:$AK$14,MATCH($E102,'BY-Demands'!$I$5:$I$14,0),FALSE)*HLOOKUP(REG_TRA_DEMANDS!$F102,DEMANDS!$H$2:$CL$25,MATCH($E102,DEMANDS!$F$2:$F$25,0),FALSE)/HLOOKUP(2018,DEMANDS!$H$2:$CL$25,MATCH($E102,DEMANDS!$F$2:$F$25,0),FALSE)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AD102" s="1">
        <f>HLOOKUP(REG_TRA_DEMANDS!AD$3,'BY-Demands'!$J$5:$AK$14,MATCH($E102,'BY-Demands'!$I$5:$I$14,0),FALSE)*HLOOKUP(REG_TRA_DEMANDS!$F102,DEMANDS!$H$2:$CL$25,MATCH($E102,DEMANDS!$F$2:$F$25,0),FALSE)/HLOOKUP(2018,DEMANDS!$H$2:$CL$25,MATCH($E102,DEMANDS!$F$2:$F$25,0),FALSE)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AE102" s="1">
        <f>HLOOKUP(REG_TRA_DEMANDS!AE$3,'BY-Demands'!$J$5:$AK$14,MATCH($E102,'BY-Demands'!$I$5:$I$14,0),FALSE)*HLOOKUP(REG_TRA_DEMANDS!$F102,DEMANDS!$H$2:$CL$25,MATCH($E102,DEMANDS!$F$2:$F$25,0),FALSE)/HLOOKUP(2018,DEMANDS!$H$2:$CL$25,MATCH($E102,DEMANDS!$F$2:$F$25,0),FALSE)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AF102" s="1">
        <f>HLOOKUP(REG_TRA_DEMANDS!AF$3,'BY-Demands'!$J$5:$AK$14,MATCH($E102,'BY-Demands'!$I$5:$I$14,0),FALSE)*HLOOKUP(REG_TRA_DEMANDS!$F102,DEMANDS!$H$2:$CL$25,MATCH($E102,DEMANDS!$F$2:$F$25,0),FALSE)/HLOOKUP(2018,DEMANDS!$H$2:$CL$25,MATCH($E102,DEMANDS!$F$2:$F$25,0),FALSE)</f>
        <v>0</v>
      </c>
    </row>
    <row r="103" spans="4:32" x14ac:dyDescent="0.25">
      <c r="D103" s="1" t="s">
        <v>8</v>
      </c>
      <c r="E103" s="1" t="str">
        <f>DEMANDS!$F$24</f>
        <v>TAVIDOM</v>
      </c>
      <c r="F103" s="1">
        <v>2050</v>
      </c>
      <c r="G103" s="1">
        <f>HLOOKUP(REG_TRA_DEMANDS!G$3,'BY-Demands'!$J$5:$AK$14,MATCH($E103,'BY-Demands'!$I$5:$I$14,0),FALSE)*HLOOKUP(REG_TRA_DEMANDS!$F103,DEMANDS!$H$2:$CL$25,MATCH($E103,DEMANDS!$F$2:$F$25,0),FALSE)/HLOOKUP(2018,DEMANDS!$H$2:$CL$25,MATCH($E103,DEMANDS!$F$2:$F$25,0),FALSE)</f>
        <v>0</v>
      </c>
      <c r="H103" s="10">
        <f>HLOOKUP(REG_TRA_DEMANDS!H$3,'BY-Demands'!$J$5:$AK$14,MATCH($E103,'BY-Demands'!$I$5:$I$14,0),FALSE)*HLOOKUP(REG_TRA_DEMANDS!$F103,DEMANDS!$H$2:$CL$25,MATCH($E103,DEMANDS!$F$2:$F$25,0),FALSE)/HLOOKUP(2018,DEMANDS!$H$2:$CL$25,MATCH($E103,DEMANDS!$F$2:$F$25,0),FALSE)</f>
        <v>0.13395677260860595</v>
      </c>
      <c r="I103" s="1">
        <f>HLOOKUP(REG_TRA_DEMANDS!I$3,'BY-Demands'!$J$5:$AK$14,MATCH($E103,'BY-Demands'!$I$5:$I$14,0),FALSE)*HLOOKUP(REG_TRA_DEMANDS!$F103,DEMANDS!$H$2:$CL$25,MATCH($E103,DEMANDS!$F$2:$F$25,0),FALSE)/HLOOKUP(2018,DEMANDS!$H$2:$CL$25,MATCH($E103,DEMANDS!$F$2:$F$25,0),FALSE)</f>
        <v>0</v>
      </c>
      <c r="J103" s="1">
        <f>HLOOKUP(REG_TRA_DEMANDS!J$3,'BY-Demands'!$J$5:$AK$14,MATCH($E103,'BY-Demands'!$I$5:$I$14,0),FALSE)*HLOOKUP(REG_TRA_DEMANDS!$F103,DEMANDS!$H$2:$CL$25,MATCH($E103,DEMANDS!$F$2:$F$25,0),FALSE)/HLOOKUP(2018,DEMANDS!$H$2:$CL$25,MATCH($E103,DEMANDS!$F$2:$F$25,0),FALSE)</f>
        <v>0</v>
      </c>
      <c r="K103" s="1">
        <f>HLOOKUP(REG_TRA_DEMANDS!K$3,'BY-Demands'!$J$5:$AK$14,MATCH($E103,'BY-Demands'!$I$5:$I$14,0),FALSE)*HLOOKUP(REG_TRA_DEMANDS!$F103,DEMANDS!$H$2:$CL$25,MATCH($E103,DEMANDS!$F$2:$F$25,0),FALSE)/HLOOKUP(2018,DEMANDS!$H$2:$CL$25,MATCH($E103,DEMANDS!$F$2:$F$25,0),FALSE)</f>
        <v>0</v>
      </c>
      <c r="L103" s="1">
        <f>HLOOKUP(REG_TRA_DEMANDS!L$3,'BY-Demands'!$J$5:$AK$14,MATCH($E103,'BY-Demands'!$I$5:$I$14,0),FALSE)*HLOOKUP(REG_TRA_DEMANDS!$F103,DEMANDS!$H$2:$CL$25,MATCH($E103,DEMANDS!$F$2:$F$25,0),FALSE)/HLOOKUP(2018,DEMANDS!$H$2:$CL$25,MATCH($E103,DEMANDS!$F$2:$F$25,0),FALSE)</f>
        <v>0</v>
      </c>
      <c r="M103" s="1">
        <f>HLOOKUP(REG_TRA_DEMANDS!M$3,'BY-Demands'!$J$5:$AK$14,MATCH($E103,'BY-Demands'!$I$5:$I$14,0),FALSE)*HLOOKUP(REG_TRA_DEMANDS!$F103,DEMANDS!$H$2:$CL$25,MATCH($E103,DEMANDS!$F$2:$F$25,0),FALSE)/HLOOKUP(2018,DEMANDS!$H$2:$CL$25,MATCH($E103,DEMANDS!$F$2:$F$25,0),FALSE)</f>
        <v>0</v>
      </c>
      <c r="N103" s="1">
        <f>HLOOKUP(REG_TRA_DEMANDS!N$3,'BY-Demands'!$J$5:$AK$14,MATCH($E103,'BY-Demands'!$I$5:$I$14,0),FALSE)*HLOOKUP(REG_TRA_DEMANDS!$F103,DEMANDS!$H$2:$CL$25,MATCH($E103,DEMANDS!$F$2:$F$25,0),FALSE)/HLOOKUP(2018,DEMANDS!$H$2:$CL$25,MATCH($E103,DEMANDS!$F$2:$F$25,0),FALSE)</f>
        <v>0</v>
      </c>
      <c r="O103" s="1">
        <f>HLOOKUP(REG_TRA_DEMANDS!O$3,'BY-Demands'!$J$5:$AK$14,MATCH($E103,'BY-Demands'!$I$5:$I$14,0),FALSE)*HLOOKUP(REG_TRA_DEMANDS!$F103,DEMANDS!$H$2:$CL$25,MATCH($E103,DEMANDS!$F$2:$F$25,0),FALSE)/HLOOKUP(2018,DEMANDS!$H$2:$CL$25,MATCH($E103,DEMANDS!$F$2:$F$25,0),FALSE)</f>
        <v>0</v>
      </c>
      <c r="P103" s="1">
        <f>HLOOKUP(REG_TRA_DEMANDS!P$3,'BY-Demands'!$J$5:$AK$14,MATCH($E103,'BY-Demands'!$I$5:$I$14,0),FALSE)*HLOOKUP(REG_TRA_DEMANDS!$F103,DEMANDS!$H$2:$CL$25,MATCH($E103,DEMANDS!$F$2:$F$25,0),FALSE)/HLOOKUP(2018,DEMANDS!$H$2:$CL$25,MATCH($E103,DEMANDS!$F$2:$F$25,0),FALSE)</f>
        <v>0</v>
      </c>
      <c r="Q103" s="1">
        <f>HLOOKUP(REG_TRA_DEMANDS!Q$3,'BY-Demands'!$J$5:$AK$14,MATCH($E103,'BY-Demands'!$I$5:$I$14,0),FALSE)*HLOOKUP(REG_TRA_DEMANDS!$F103,DEMANDS!$H$2:$CL$25,MATCH($E103,DEMANDS!$F$2:$F$25,0),FALSE)/HLOOKUP(2018,DEMANDS!$H$2:$CL$25,MATCH($E103,DEMANDS!$F$2:$F$25,0),FALSE)</f>
        <v>0</v>
      </c>
      <c r="R103" s="1">
        <f>HLOOKUP(REG_TRA_DEMANDS!R$3,'BY-Demands'!$J$5:$AK$14,MATCH($E103,'BY-Demands'!$I$5:$I$14,0),FALSE)*HLOOKUP(REG_TRA_DEMANDS!$F103,DEMANDS!$H$2:$CL$25,MATCH($E103,DEMANDS!$F$2:$F$25,0),FALSE)/HLOOKUP(2018,DEMANDS!$H$2:$CL$25,MATCH($E103,DEMANDS!$F$2:$F$25,0),FALSE)</f>
        <v>0</v>
      </c>
      <c r="S103" s="10">
        <f>HLOOKUP(REG_TRA_DEMANDS!S$3,'BY-Demands'!$J$5:$AK$14,MATCH($E103,'BY-Demands'!$I$5:$I$14,0),FALSE)*HLOOKUP(REG_TRA_DEMANDS!$F103,DEMANDS!$H$2:$CL$25,MATCH($E103,DEMANDS!$F$2:$F$25,0),FALSE)/HLOOKUP(2018,DEMANDS!$H$2:$CL$25,MATCH($E103,DEMANDS!$F$2:$F$25,0),FALSE)</f>
        <v>4.6779068407982807E-2</v>
      </c>
      <c r="T103" s="10">
        <f>HLOOKUP(REG_TRA_DEMANDS!T$3,'BY-Demands'!$J$5:$AK$14,MATCH($E103,'BY-Demands'!$I$5:$I$14,0),FALSE)*HLOOKUP(REG_TRA_DEMANDS!$F103,DEMANDS!$H$2:$CL$25,MATCH($E103,DEMANDS!$F$2:$F$25,0),FALSE)/HLOOKUP(2018,DEMANDS!$H$2:$CL$25,MATCH($E103,DEMANDS!$F$2:$F$25,0),FALSE)</f>
        <v>4.6352277307537207E-4</v>
      </c>
      <c r="U103" s="10">
        <f>HLOOKUP(REG_TRA_DEMANDS!U$3,'BY-Demands'!$J$5:$AK$14,MATCH($E103,'BY-Demands'!$I$5:$I$14,0),FALSE)*HLOOKUP(REG_TRA_DEMANDS!$F103,DEMANDS!$H$2:$CL$25,MATCH($E103,DEMANDS!$F$2:$F$25,0),FALSE)/HLOOKUP(2018,DEMANDS!$H$2:$CL$25,MATCH($E103,DEMANDS!$F$2:$F$25,0),FALSE)</f>
        <v>4.6529102661710439E-2</v>
      </c>
      <c r="V103" s="1">
        <f>HLOOKUP(REG_TRA_DEMANDS!V$3,'BY-Demands'!$J$5:$AK$14,MATCH($E103,'BY-Demands'!$I$5:$I$14,0),FALSE)*HLOOKUP(REG_TRA_DEMANDS!$F103,DEMANDS!$H$2:$CL$25,MATCH($E103,DEMANDS!$F$2:$F$25,0),FALSE)/HLOOKUP(2018,DEMANDS!$H$2:$CL$25,MATCH($E103,DEMANDS!$F$2:$F$25,0),FALSE)</f>
        <v>0</v>
      </c>
      <c r="W103" s="1">
        <f>HLOOKUP(REG_TRA_DEMANDS!W$3,'BY-Demands'!$J$5:$AK$14,MATCH($E103,'BY-Demands'!$I$5:$I$14,0),FALSE)*HLOOKUP(REG_TRA_DEMANDS!$F103,DEMANDS!$H$2:$CL$25,MATCH($E103,DEMANDS!$F$2:$F$25,0),FALSE)/HLOOKUP(2018,DEMANDS!$H$2:$CL$25,MATCH($E103,DEMANDS!$F$2:$F$25,0),FALSE)</f>
        <v>0</v>
      </c>
      <c r="X103" s="1">
        <f>HLOOKUP(REG_TRA_DEMANDS!X$3,'BY-Demands'!$J$5:$AK$14,MATCH($E103,'BY-Demands'!$I$5:$I$14,0),FALSE)*HLOOKUP(REG_TRA_DEMANDS!$F103,DEMANDS!$H$2:$CL$25,MATCH($E103,DEMANDS!$F$2:$F$25,0),FALSE)/HLOOKUP(2018,DEMANDS!$H$2:$CL$25,MATCH($E103,DEMANDS!$F$2:$F$25,0),FALSE)</f>
        <v>0</v>
      </c>
      <c r="Y103" s="1">
        <f>HLOOKUP(REG_TRA_DEMANDS!Y$3,'BY-Demands'!$J$5:$AK$14,MATCH($E103,'BY-Demands'!$I$5:$I$14,0),FALSE)*HLOOKUP(REG_TRA_DEMANDS!$F103,DEMANDS!$H$2:$CL$25,MATCH($E103,DEMANDS!$F$2:$F$25,0),FALSE)/HLOOKUP(2018,DEMANDS!$H$2:$CL$25,MATCH($E103,DEMANDS!$F$2:$F$25,0),FALSE)</f>
        <v>0</v>
      </c>
      <c r="Z103" s="1">
        <f>HLOOKUP(REG_TRA_DEMANDS!Z$3,'BY-Demands'!$J$5:$AK$14,MATCH($E103,'BY-Demands'!$I$5:$I$14,0),FALSE)*HLOOKUP(REG_TRA_DEMANDS!$F103,DEMANDS!$H$2:$CL$25,MATCH($E103,DEMANDS!$F$2:$F$25,0),FALSE)/HLOOKUP(2018,DEMANDS!$H$2:$CL$25,MATCH($E103,DEMANDS!$F$2:$F$25,0),FALSE)</f>
        <v>0</v>
      </c>
      <c r="AA103" s="14">
        <f>HLOOKUP(REG_TRA_DEMANDS!AA$3,'BY-Demands'!$J$5:$AK$14,MATCH($E103,'BY-Demands'!$I$5:$I$14,0),FALSE)*HLOOKUP(REG_TRA_DEMANDS!$F103,DEMANDS!$H$2:$CL$25,MATCH($E103,DEMANDS!$F$2:$F$25,0),FALSE)/HLOOKUP(2018,DEMANDS!$H$2:$CL$25,MATCH($E103,DEMANDS!$F$2:$F$25,0),FALSE)</f>
        <v>9.2704554615074527E-5</v>
      </c>
      <c r="AB103" s="1">
        <f>HLOOKUP(REG_TRA_DEMANDS!AB$3,'BY-Demands'!$J$5:$AK$14,MATCH($E103,'BY-Demands'!$I$5:$I$14,0),FALSE)*HLOOKUP(REG_TRA_DEMANDS!$F103,DEMANDS!$H$2:$CL$25,MATCH($E103,DEMANDS!$F$2:$F$25,0),FALSE)/HLOOKUP(2018,DEMANDS!$H$2:$CL$25,MATCH($E103,DEMANDS!$F$2:$F$25,0),FALSE)</f>
        <v>0</v>
      </c>
      <c r="AC103" s="1">
        <f>HLOOKUP(REG_TRA_DEMANDS!AC$3,'BY-Demands'!$J$5:$AK$14,MATCH($E103,'BY-Demands'!$I$5:$I$14,0),FALSE)*HLOOKUP(REG_TRA_DEMANDS!$F103,DEMANDS!$H$2:$CL$25,MATCH($E103,DEMANDS!$F$2:$F$25,0),FALSE)/HLOOKUP(2018,DEMANDS!$H$2:$CL$25,MATCH($E103,DEMANDS!$F$2:$F$25,0),FALSE)</f>
        <v>0</v>
      </c>
      <c r="AD103" s="1">
        <f>HLOOKUP(REG_TRA_DEMANDS!AD$3,'BY-Demands'!$J$5:$AK$14,MATCH($E103,'BY-Demands'!$I$5:$I$14,0),FALSE)*HLOOKUP(REG_TRA_DEMANDS!$F103,DEMANDS!$H$2:$CL$25,MATCH($E103,DEMANDS!$F$2:$F$25,0),FALSE)/HLOOKUP(2018,DEMANDS!$H$2:$CL$25,MATCH($E103,DEMANDS!$F$2:$F$25,0),FALSE)</f>
        <v>0</v>
      </c>
      <c r="AE103" s="1">
        <f>HLOOKUP(REG_TRA_DEMANDS!AE$3,'BY-Demands'!$J$5:$AK$14,MATCH($E103,'BY-Demands'!$I$5:$I$14,0),FALSE)*HLOOKUP(REG_TRA_DEMANDS!$F103,DEMANDS!$H$2:$CL$25,MATCH($E103,DEMANDS!$F$2:$F$25,0),FALSE)/HLOOKUP(2018,DEMANDS!$H$2:$CL$25,MATCH($E103,DEMANDS!$F$2:$F$25,0),FALSE)</f>
        <v>0</v>
      </c>
      <c r="AF103" s="1">
        <f>HLOOKUP(REG_TRA_DEMANDS!AF$3,'BY-Demands'!$J$5:$AK$14,MATCH($E103,'BY-Demands'!$I$5:$I$14,0),FALSE)*HLOOKUP(REG_TRA_DEMANDS!$F103,DEMANDS!$H$2:$CL$25,MATCH($E103,DEMANDS!$F$2:$F$25,0),FALSE)/HLOOKUP(2018,DEMANDS!$H$2:$CL$25,MATCH($E103,DEMANDS!$F$2:$F$25,0),FALSE)</f>
        <v>0</v>
      </c>
    </row>
    <row r="104" spans="4:32" x14ac:dyDescent="0.25">
      <c r="D104" s="1" t="s">
        <v>8</v>
      </c>
      <c r="E104" s="1" t="str">
        <f>DEMANDS!$F$24</f>
        <v>TAVIDOM</v>
      </c>
      <c r="F104" s="1">
        <v>2055</v>
      </c>
      <c r="G104" s="1">
        <f>HLOOKUP(REG_TRA_DEMANDS!G$3,'BY-Demands'!$J$5:$AK$14,MATCH($E104,'BY-Demands'!$I$5:$I$14,0),FALSE)*HLOOKUP(REG_TRA_DEMANDS!$F104,DEMANDS!$H$2:$CL$25,MATCH($E104,DEMANDS!$F$2:$F$25,0),FALSE)/HLOOKUP(2018,DEMANDS!$H$2:$CL$25,MATCH($E104,DEMANDS!$F$2:$F$25,0),FALSE)</f>
        <v>0</v>
      </c>
      <c r="H104" s="10">
        <f>HLOOKUP(REG_TRA_DEMANDS!H$3,'BY-Demands'!$J$5:$AK$14,MATCH($E104,'BY-Demands'!$I$5:$I$14,0),FALSE)*HLOOKUP(REG_TRA_DEMANDS!$F104,DEMANDS!$H$2:$CL$25,MATCH($E104,DEMANDS!$F$2:$F$25,0),FALSE)/HLOOKUP(2018,DEMANDS!$H$2:$CL$25,MATCH($E104,DEMANDS!$F$2:$F$25,0),FALSE)</f>
        <v>0.13395677260860595</v>
      </c>
      <c r="I104" s="1">
        <f>HLOOKUP(REG_TRA_DEMANDS!I$3,'BY-Demands'!$J$5:$AK$14,MATCH($E104,'BY-Demands'!$I$5:$I$14,0),FALSE)*HLOOKUP(REG_TRA_DEMANDS!$F104,DEMANDS!$H$2:$CL$25,MATCH($E104,DEMANDS!$F$2:$F$25,0),FALSE)/HLOOKUP(2018,DEMANDS!$H$2:$CL$25,MATCH($E104,DEMANDS!$F$2:$F$25,0),FALSE)</f>
        <v>0</v>
      </c>
      <c r="J104" s="1">
        <f>HLOOKUP(REG_TRA_DEMANDS!J$3,'BY-Demands'!$J$5:$AK$14,MATCH($E104,'BY-Demands'!$I$5:$I$14,0),FALSE)*HLOOKUP(REG_TRA_DEMANDS!$F104,DEMANDS!$H$2:$CL$25,MATCH($E104,DEMANDS!$F$2:$F$25,0),FALSE)/HLOOKUP(2018,DEMANDS!$H$2:$CL$25,MATCH($E104,DEMANDS!$F$2:$F$25,0),FALSE)</f>
        <v>0</v>
      </c>
      <c r="K104" s="1">
        <f>HLOOKUP(REG_TRA_DEMANDS!K$3,'BY-Demands'!$J$5:$AK$14,MATCH($E104,'BY-Demands'!$I$5:$I$14,0),FALSE)*HLOOKUP(REG_TRA_DEMANDS!$F104,DEMANDS!$H$2:$CL$25,MATCH($E104,DEMANDS!$F$2:$F$25,0),FALSE)/HLOOKUP(2018,DEMANDS!$H$2:$CL$25,MATCH($E104,DEMANDS!$F$2:$F$25,0),FALSE)</f>
        <v>0</v>
      </c>
      <c r="L104" s="1">
        <f>HLOOKUP(REG_TRA_DEMANDS!L$3,'BY-Demands'!$J$5:$AK$14,MATCH($E104,'BY-Demands'!$I$5:$I$14,0),FALSE)*HLOOKUP(REG_TRA_DEMANDS!$F104,DEMANDS!$H$2:$CL$25,MATCH($E104,DEMANDS!$F$2:$F$25,0),FALSE)/HLOOKUP(2018,DEMANDS!$H$2:$CL$25,MATCH($E104,DEMANDS!$F$2:$F$25,0),FALSE)</f>
        <v>0</v>
      </c>
      <c r="M104" s="1">
        <f>HLOOKUP(REG_TRA_DEMANDS!M$3,'BY-Demands'!$J$5:$AK$14,MATCH($E104,'BY-Demands'!$I$5:$I$14,0),FALSE)*HLOOKUP(REG_TRA_DEMANDS!$F104,DEMANDS!$H$2:$CL$25,MATCH($E104,DEMANDS!$F$2:$F$25,0),FALSE)/HLOOKUP(2018,DEMANDS!$H$2:$CL$25,MATCH($E104,DEMANDS!$F$2:$F$25,0),FALSE)</f>
        <v>0</v>
      </c>
      <c r="N104" s="1">
        <f>HLOOKUP(REG_TRA_DEMANDS!N$3,'BY-Demands'!$J$5:$AK$14,MATCH($E104,'BY-Demands'!$I$5:$I$14,0),FALSE)*HLOOKUP(REG_TRA_DEMANDS!$F104,DEMANDS!$H$2:$CL$25,MATCH($E104,DEMANDS!$F$2:$F$25,0),FALSE)/HLOOKUP(2018,DEMANDS!$H$2:$CL$25,MATCH($E104,DEMANDS!$F$2:$F$25,0),FALSE)</f>
        <v>0</v>
      </c>
      <c r="O104" s="1">
        <f>HLOOKUP(REG_TRA_DEMANDS!O$3,'BY-Demands'!$J$5:$AK$14,MATCH($E104,'BY-Demands'!$I$5:$I$14,0),FALSE)*HLOOKUP(REG_TRA_DEMANDS!$F104,DEMANDS!$H$2:$CL$25,MATCH($E104,DEMANDS!$F$2:$F$25,0),FALSE)/HLOOKUP(2018,DEMANDS!$H$2:$CL$25,MATCH($E104,DEMANDS!$F$2:$F$25,0),FALSE)</f>
        <v>0</v>
      </c>
      <c r="P104" s="1">
        <f>HLOOKUP(REG_TRA_DEMANDS!P$3,'BY-Demands'!$J$5:$AK$14,MATCH($E104,'BY-Demands'!$I$5:$I$14,0),FALSE)*HLOOKUP(REG_TRA_DEMANDS!$F104,DEMANDS!$H$2:$CL$25,MATCH($E104,DEMANDS!$F$2:$F$25,0),FALSE)/HLOOKUP(2018,DEMANDS!$H$2:$CL$25,MATCH($E104,DEMANDS!$F$2:$F$25,0),FALSE)</f>
        <v>0</v>
      </c>
      <c r="Q104" s="1">
        <f>HLOOKUP(REG_TRA_DEMANDS!Q$3,'BY-Demands'!$J$5:$AK$14,MATCH($E104,'BY-Demands'!$I$5:$I$14,0),FALSE)*HLOOKUP(REG_TRA_DEMANDS!$F104,DEMANDS!$H$2:$CL$25,MATCH($E104,DEMANDS!$F$2:$F$25,0),FALSE)/HLOOKUP(2018,DEMANDS!$H$2:$CL$25,MATCH($E104,DEMANDS!$F$2:$F$25,0),FALSE)</f>
        <v>0</v>
      </c>
      <c r="R104" s="1">
        <f>HLOOKUP(REG_TRA_DEMANDS!R$3,'BY-Demands'!$J$5:$AK$14,MATCH($E104,'BY-Demands'!$I$5:$I$14,0),FALSE)*HLOOKUP(REG_TRA_DEMANDS!$F104,DEMANDS!$H$2:$CL$25,MATCH($E104,DEMANDS!$F$2:$F$25,0),FALSE)/HLOOKUP(2018,DEMANDS!$H$2:$CL$25,MATCH($E104,DEMANDS!$F$2:$F$25,0),FALSE)</f>
        <v>0</v>
      </c>
      <c r="S104" s="10">
        <f>HLOOKUP(REG_TRA_DEMANDS!S$3,'BY-Demands'!$J$5:$AK$14,MATCH($E104,'BY-Demands'!$I$5:$I$14,0),FALSE)*HLOOKUP(REG_TRA_DEMANDS!$F104,DEMANDS!$H$2:$CL$25,MATCH($E104,DEMANDS!$F$2:$F$25,0),FALSE)/HLOOKUP(2018,DEMANDS!$H$2:$CL$25,MATCH($E104,DEMANDS!$F$2:$F$25,0),FALSE)</f>
        <v>4.6779068407982807E-2</v>
      </c>
      <c r="T104" s="10">
        <f>HLOOKUP(REG_TRA_DEMANDS!T$3,'BY-Demands'!$J$5:$AK$14,MATCH($E104,'BY-Demands'!$I$5:$I$14,0),FALSE)*HLOOKUP(REG_TRA_DEMANDS!$F104,DEMANDS!$H$2:$CL$25,MATCH($E104,DEMANDS!$F$2:$F$25,0),FALSE)/HLOOKUP(2018,DEMANDS!$H$2:$CL$25,MATCH($E104,DEMANDS!$F$2:$F$25,0),FALSE)</f>
        <v>4.6352277307537207E-4</v>
      </c>
      <c r="U104" s="10">
        <f>HLOOKUP(REG_TRA_DEMANDS!U$3,'BY-Demands'!$J$5:$AK$14,MATCH($E104,'BY-Demands'!$I$5:$I$14,0),FALSE)*HLOOKUP(REG_TRA_DEMANDS!$F104,DEMANDS!$H$2:$CL$25,MATCH($E104,DEMANDS!$F$2:$F$25,0),FALSE)/HLOOKUP(2018,DEMANDS!$H$2:$CL$25,MATCH($E104,DEMANDS!$F$2:$F$25,0),FALSE)</f>
        <v>4.6529102661710439E-2</v>
      </c>
      <c r="V104" s="1">
        <f>HLOOKUP(REG_TRA_DEMANDS!V$3,'BY-Demands'!$J$5:$AK$14,MATCH($E104,'BY-Demands'!$I$5:$I$14,0),FALSE)*HLOOKUP(REG_TRA_DEMANDS!$F104,DEMANDS!$H$2:$CL$25,MATCH($E104,DEMANDS!$F$2:$F$25,0),FALSE)/HLOOKUP(2018,DEMANDS!$H$2:$CL$25,MATCH($E104,DEMANDS!$F$2:$F$25,0),FALSE)</f>
        <v>0</v>
      </c>
      <c r="W104" s="1">
        <f>HLOOKUP(REG_TRA_DEMANDS!W$3,'BY-Demands'!$J$5:$AK$14,MATCH($E104,'BY-Demands'!$I$5:$I$14,0),FALSE)*HLOOKUP(REG_TRA_DEMANDS!$F104,DEMANDS!$H$2:$CL$25,MATCH($E104,DEMANDS!$F$2:$F$25,0),FALSE)/HLOOKUP(2018,DEMANDS!$H$2:$CL$25,MATCH($E104,DEMANDS!$F$2:$F$25,0),FALSE)</f>
        <v>0</v>
      </c>
      <c r="X104" s="1">
        <f>HLOOKUP(REG_TRA_DEMANDS!X$3,'BY-Demands'!$J$5:$AK$14,MATCH($E104,'BY-Demands'!$I$5:$I$14,0),FALSE)*HLOOKUP(REG_TRA_DEMANDS!$F104,DEMANDS!$H$2:$CL$25,MATCH($E104,DEMANDS!$F$2:$F$25,0),FALSE)/HLOOKUP(2018,DEMANDS!$H$2:$CL$25,MATCH($E104,DEMANDS!$F$2:$F$25,0),FALSE)</f>
        <v>0</v>
      </c>
      <c r="Y104" s="1">
        <f>HLOOKUP(REG_TRA_DEMANDS!Y$3,'BY-Demands'!$J$5:$AK$14,MATCH($E104,'BY-Demands'!$I$5:$I$14,0),FALSE)*HLOOKUP(REG_TRA_DEMANDS!$F104,DEMANDS!$H$2:$CL$25,MATCH($E104,DEMANDS!$F$2:$F$25,0),FALSE)/HLOOKUP(2018,DEMANDS!$H$2:$CL$25,MATCH($E104,DEMANDS!$F$2:$F$25,0),FALSE)</f>
        <v>0</v>
      </c>
      <c r="Z104" s="1">
        <f>HLOOKUP(REG_TRA_DEMANDS!Z$3,'BY-Demands'!$J$5:$AK$14,MATCH($E104,'BY-Demands'!$I$5:$I$14,0),FALSE)*HLOOKUP(REG_TRA_DEMANDS!$F104,DEMANDS!$H$2:$CL$25,MATCH($E104,DEMANDS!$F$2:$F$25,0),FALSE)/HLOOKUP(2018,DEMANDS!$H$2:$CL$25,MATCH($E104,DEMANDS!$F$2:$F$25,0),FALSE)</f>
        <v>0</v>
      </c>
      <c r="AA104" s="14">
        <f>HLOOKUP(REG_TRA_DEMANDS!AA$3,'BY-Demands'!$J$5:$AK$14,MATCH($E104,'BY-Demands'!$I$5:$I$14,0),FALSE)*HLOOKUP(REG_TRA_DEMANDS!$F104,DEMANDS!$H$2:$CL$25,MATCH($E104,DEMANDS!$F$2:$F$25,0),FALSE)/HLOOKUP(2018,DEMANDS!$H$2:$CL$25,MATCH($E104,DEMANDS!$F$2:$F$25,0),FALSE)</f>
        <v>9.2704554615074527E-5</v>
      </c>
      <c r="AB104" s="1">
        <f>HLOOKUP(REG_TRA_DEMANDS!AB$3,'BY-Demands'!$J$5:$AK$14,MATCH($E104,'BY-Demands'!$I$5:$I$14,0),FALSE)*HLOOKUP(REG_TRA_DEMANDS!$F104,DEMANDS!$H$2:$CL$25,MATCH($E104,DEMANDS!$F$2:$F$25,0),FALSE)/HLOOKUP(2018,DEMANDS!$H$2:$CL$25,MATCH($E104,DEMANDS!$F$2:$F$25,0),FALSE)</f>
        <v>0</v>
      </c>
      <c r="AC104" s="1">
        <f>HLOOKUP(REG_TRA_DEMANDS!AC$3,'BY-Demands'!$J$5:$AK$14,MATCH($E104,'BY-Demands'!$I$5:$I$14,0),FALSE)*HLOOKUP(REG_TRA_DEMANDS!$F104,DEMANDS!$H$2:$CL$25,MATCH($E104,DEMANDS!$F$2:$F$25,0),FALSE)/HLOOKUP(2018,DEMANDS!$H$2:$CL$25,MATCH($E104,DEMANDS!$F$2:$F$25,0),FALSE)</f>
        <v>0</v>
      </c>
      <c r="AD104" s="1">
        <f>HLOOKUP(REG_TRA_DEMANDS!AD$3,'BY-Demands'!$J$5:$AK$14,MATCH($E104,'BY-Demands'!$I$5:$I$14,0),FALSE)*HLOOKUP(REG_TRA_DEMANDS!$F104,DEMANDS!$H$2:$CL$25,MATCH($E104,DEMANDS!$F$2:$F$25,0),FALSE)/HLOOKUP(2018,DEMANDS!$H$2:$CL$25,MATCH($E104,DEMANDS!$F$2:$F$25,0),FALSE)</f>
        <v>0</v>
      </c>
      <c r="AE104" s="1">
        <f>HLOOKUP(REG_TRA_DEMANDS!AE$3,'BY-Demands'!$J$5:$AK$14,MATCH($E104,'BY-Demands'!$I$5:$I$14,0),FALSE)*HLOOKUP(REG_TRA_DEMANDS!$F104,DEMANDS!$H$2:$CL$25,MATCH($E104,DEMANDS!$F$2:$F$25,0),FALSE)/HLOOKUP(2018,DEMANDS!$H$2:$CL$25,MATCH($E104,DEMANDS!$F$2:$F$25,0),FALSE)</f>
        <v>0</v>
      </c>
      <c r="AF104" s="1">
        <f>HLOOKUP(REG_TRA_DEMANDS!AF$3,'BY-Demands'!$J$5:$AK$14,MATCH($E104,'BY-Demands'!$I$5:$I$14,0),FALSE)*HLOOKUP(REG_TRA_DEMANDS!$F104,DEMANDS!$H$2:$CL$25,MATCH($E104,DEMANDS!$F$2:$F$25,0),FALSE)/HLOOKUP(2018,DEMANDS!$H$2:$CL$25,MATCH($E104,DEMANDS!$F$2:$F$25,0),FALSE)</f>
        <v>0</v>
      </c>
    </row>
    <row r="105" spans="4:32" x14ac:dyDescent="0.25">
      <c r="D105" s="1" t="s">
        <v>8</v>
      </c>
      <c r="E105" s="1" t="str">
        <f>DEMANDS!$F$24</f>
        <v>TAVIDOM</v>
      </c>
      <c r="F105" s="1">
        <v>2060</v>
      </c>
      <c r="G105" s="1">
        <f>HLOOKUP(REG_TRA_DEMANDS!G$3,'BY-Demands'!$J$5:$AK$14,MATCH($E105,'BY-Demands'!$I$5:$I$14,0),FALSE)*HLOOKUP(REG_TRA_DEMANDS!$F105,DEMANDS!$H$2:$CL$25,MATCH($E105,DEMANDS!$F$2:$F$25,0),FALSE)/HLOOKUP(2018,DEMANDS!$H$2:$CL$25,MATCH($E105,DEMANDS!$F$2:$F$25,0),FALSE)</f>
        <v>0</v>
      </c>
      <c r="H105" s="10">
        <f>HLOOKUP(REG_TRA_DEMANDS!H$3,'BY-Demands'!$J$5:$AK$14,MATCH($E105,'BY-Demands'!$I$5:$I$14,0),FALSE)*HLOOKUP(REG_TRA_DEMANDS!$F105,DEMANDS!$H$2:$CL$25,MATCH($E105,DEMANDS!$F$2:$F$25,0),FALSE)/HLOOKUP(2018,DEMANDS!$H$2:$CL$25,MATCH($E105,DEMANDS!$F$2:$F$25,0),FALSE)</f>
        <v>0.13395677260860595</v>
      </c>
      <c r="I105" s="1">
        <f>HLOOKUP(REG_TRA_DEMANDS!I$3,'BY-Demands'!$J$5:$AK$14,MATCH($E105,'BY-Demands'!$I$5:$I$14,0),FALSE)*HLOOKUP(REG_TRA_DEMANDS!$F105,DEMANDS!$H$2:$CL$25,MATCH($E105,DEMANDS!$F$2:$F$25,0),FALSE)/HLOOKUP(2018,DEMANDS!$H$2:$CL$25,MATCH($E105,DEMANDS!$F$2:$F$25,0),FALSE)</f>
        <v>0</v>
      </c>
      <c r="J105" s="1">
        <f>HLOOKUP(REG_TRA_DEMANDS!J$3,'BY-Demands'!$J$5:$AK$14,MATCH($E105,'BY-Demands'!$I$5:$I$14,0),FALSE)*HLOOKUP(REG_TRA_DEMANDS!$F105,DEMANDS!$H$2:$CL$25,MATCH($E105,DEMANDS!$F$2:$F$25,0),FALSE)/HLOOKUP(2018,DEMANDS!$H$2:$CL$25,MATCH($E105,DEMANDS!$F$2:$F$25,0),FALSE)</f>
        <v>0</v>
      </c>
      <c r="K105" s="1">
        <f>HLOOKUP(REG_TRA_DEMANDS!K$3,'BY-Demands'!$J$5:$AK$14,MATCH($E105,'BY-Demands'!$I$5:$I$14,0),FALSE)*HLOOKUP(REG_TRA_DEMANDS!$F105,DEMANDS!$H$2:$CL$25,MATCH($E105,DEMANDS!$F$2:$F$25,0),FALSE)/HLOOKUP(2018,DEMANDS!$H$2:$CL$25,MATCH($E105,DEMANDS!$F$2:$F$25,0),FALSE)</f>
        <v>0</v>
      </c>
      <c r="L105" s="1">
        <f>HLOOKUP(REG_TRA_DEMANDS!L$3,'BY-Demands'!$J$5:$AK$14,MATCH($E105,'BY-Demands'!$I$5:$I$14,0),FALSE)*HLOOKUP(REG_TRA_DEMANDS!$F105,DEMANDS!$H$2:$CL$25,MATCH($E105,DEMANDS!$F$2:$F$25,0),FALSE)/HLOOKUP(2018,DEMANDS!$H$2:$CL$25,MATCH($E105,DEMANDS!$F$2:$F$25,0),FALSE)</f>
        <v>0</v>
      </c>
      <c r="M105" s="1">
        <f>HLOOKUP(REG_TRA_DEMANDS!M$3,'BY-Demands'!$J$5:$AK$14,MATCH($E105,'BY-Demands'!$I$5:$I$14,0),FALSE)*HLOOKUP(REG_TRA_DEMANDS!$F105,DEMANDS!$H$2:$CL$25,MATCH($E105,DEMANDS!$F$2:$F$25,0),FALSE)/HLOOKUP(2018,DEMANDS!$H$2:$CL$25,MATCH($E105,DEMANDS!$F$2:$F$25,0),FALSE)</f>
        <v>0</v>
      </c>
      <c r="N105" s="1">
        <f>HLOOKUP(REG_TRA_DEMANDS!N$3,'BY-Demands'!$J$5:$AK$14,MATCH($E105,'BY-Demands'!$I$5:$I$14,0),FALSE)*HLOOKUP(REG_TRA_DEMANDS!$F105,DEMANDS!$H$2:$CL$25,MATCH($E105,DEMANDS!$F$2:$F$25,0),FALSE)/HLOOKUP(2018,DEMANDS!$H$2:$CL$25,MATCH($E105,DEMANDS!$F$2:$F$25,0),FALSE)</f>
        <v>0</v>
      </c>
      <c r="O105" s="1">
        <f>HLOOKUP(REG_TRA_DEMANDS!O$3,'BY-Demands'!$J$5:$AK$14,MATCH($E105,'BY-Demands'!$I$5:$I$14,0),FALSE)*HLOOKUP(REG_TRA_DEMANDS!$F105,DEMANDS!$H$2:$CL$25,MATCH($E105,DEMANDS!$F$2:$F$25,0),FALSE)/HLOOKUP(2018,DEMANDS!$H$2:$CL$25,MATCH($E105,DEMANDS!$F$2:$F$25,0),FALSE)</f>
        <v>0</v>
      </c>
      <c r="P105" s="1">
        <f>HLOOKUP(REG_TRA_DEMANDS!P$3,'BY-Demands'!$J$5:$AK$14,MATCH($E105,'BY-Demands'!$I$5:$I$14,0),FALSE)*HLOOKUP(REG_TRA_DEMANDS!$F105,DEMANDS!$H$2:$CL$25,MATCH($E105,DEMANDS!$F$2:$F$25,0),FALSE)/HLOOKUP(2018,DEMANDS!$H$2:$CL$25,MATCH($E105,DEMANDS!$F$2:$F$25,0),FALSE)</f>
        <v>0</v>
      </c>
      <c r="Q105" s="1">
        <f>HLOOKUP(REG_TRA_DEMANDS!Q$3,'BY-Demands'!$J$5:$AK$14,MATCH($E105,'BY-Demands'!$I$5:$I$14,0),FALSE)*HLOOKUP(REG_TRA_DEMANDS!$F105,DEMANDS!$H$2:$CL$25,MATCH($E105,DEMANDS!$F$2:$F$25,0),FALSE)/HLOOKUP(2018,DEMANDS!$H$2:$CL$25,MATCH($E105,DEMANDS!$F$2:$F$25,0),FALSE)</f>
        <v>0</v>
      </c>
      <c r="R105" s="1">
        <f>HLOOKUP(REG_TRA_DEMANDS!R$3,'BY-Demands'!$J$5:$AK$14,MATCH($E105,'BY-Demands'!$I$5:$I$14,0),FALSE)*HLOOKUP(REG_TRA_DEMANDS!$F105,DEMANDS!$H$2:$CL$25,MATCH($E105,DEMANDS!$F$2:$F$25,0),FALSE)/HLOOKUP(2018,DEMANDS!$H$2:$CL$25,MATCH($E105,DEMANDS!$F$2:$F$25,0),FALSE)</f>
        <v>0</v>
      </c>
      <c r="S105" s="10">
        <f>HLOOKUP(REG_TRA_DEMANDS!S$3,'BY-Demands'!$J$5:$AK$14,MATCH($E105,'BY-Demands'!$I$5:$I$14,0),FALSE)*HLOOKUP(REG_TRA_DEMANDS!$F105,DEMANDS!$H$2:$CL$25,MATCH($E105,DEMANDS!$F$2:$F$25,0),FALSE)/HLOOKUP(2018,DEMANDS!$H$2:$CL$25,MATCH($E105,DEMANDS!$F$2:$F$25,0),FALSE)</f>
        <v>4.6779068407982807E-2</v>
      </c>
      <c r="T105" s="10">
        <f>HLOOKUP(REG_TRA_DEMANDS!T$3,'BY-Demands'!$J$5:$AK$14,MATCH($E105,'BY-Demands'!$I$5:$I$14,0),FALSE)*HLOOKUP(REG_TRA_DEMANDS!$F105,DEMANDS!$H$2:$CL$25,MATCH($E105,DEMANDS!$F$2:$F$25,0),FALSE)/HLOOKUP(2018,DEMANDS!$H$2:$CL$25,MATCH($E105,DEMANDS!$F$2:$F$25,0),FALSE)</f>
        <v>4.6352277307537207E-4</v>
      </c>
      <c r="U105" s="10">
        <f>HLOOKUP(REG_TRA_DEMANDS!U$3,'BY-Demands'!$J$5:$AK$14,MATCH($E105,'BY-Demands'!$I$5:$I$14,0),FALSE)*HLOOKUP(REG_TRA_DEMANDS!$F105,DEMANDS!$H$2:$CL$25,MATCH($E105,DEMANDS!$F$2:$F$25,0),FALSE)/HLOOKUP(2018,DEMANDS!$H$2:$CL$25,MATCH($E105,DEMANDS!$F$2:$F$25,0),FALSE)</f>
        <v>4.6529102661710439E-2</v>
      </c>
      <c r="V105" s="1">
        <f>HLOOKUP(REG_TRA_DEMANDS!V$3,'BY-Demands'!$J$5:$AK$14,MATCH($E105,'BY-Demands'!$I$5:$I$14,0),FALSE)*HLOOKUP(REG_TRA_DEMANDS!$F105,DEMANDS!$H$2:$CL$25,MATCH($E105,DEMANDS!$F$2:$F$25,0),FALSE)/HLOOKUP(2018,DEMANDS!$H$2:$CL$25,MATCH($E105,DEMANDS!$F$2:$F$25,0),FALSE)</f>
        <v>0</v>
      </c>
      <c r="W105" s="1">
        <f>HLOOKUP(REG_TRA_DEMANDS!W$3,'BY-Demands'!$J$5:$AK$14,MATCH($E105,'BY-Demands'!$I$5:$I$14,0),FALSE)*HLOOKUP(REG_TRA_DEMANDS!$F105,DEMANDS!$H$2:$CL$25,MATCH($E105,DEMANDS!$F$2:$F$25,0),FALSE)/HLOOKUP(2018,DEMANDS!$H$2:$CL$25,MATCH($E105,DEMANDS!$F$2:$F$25,0),FALSE)</f>
        <v>0</v>
      </c>
      <c r="X105" s="1">
        <f>HLOOKUP(REG_TRA_DEMANDS!X$3,'BY-Demands'!$J$5:$AK$14,MATCH($E105,'BY-Demands'!$I$5:$I$14,0),FALSE)*HLOOKUP(REG_TRA_DEMANDS!$F105,DEMANDS!$H$2:$CL$25,MATCH($E105,DEMANDS!$F$2:$F$25,0),FALSE)/HLOOKUP(2018,DEMANDS!$H$2:$CL$25,MATCH($E105,DEMANDS!$F$2:$F$25,0),FALSE)</f>
        <v>0</v>
      </c>
      <c r="Y105" s="1">
        <f>HLOOKUP(REG_TRA_DEMANDS!Y$3,'BY-Demands'!$J$5:$AK$14,MATCH($E105,'BY-Demands'!$I$5:$I$14,0),FALSE)*HLOOKUP(REG_TRA_DEMANDS!$F105,DEMANDS!$H$2:$CL$25,MATCH($E105,DEMANDS!$F$2:$F$25,0),FALSE)/HLOOKUP(2018,DEMANDS!$H$2:$CL$25,MATCH($E105,DEMANDS!$F$2:$F$25,0),FALSE)</f>
        <v>0</v>
      </c>
      <c r="Z105" s="1">
        <f>HLOOKUP(REG_TRA_DEMANDS!Z$3,'BY-Demands'!$J$5:$AK$14,MATCH($E105,'BY-Demands'!$I$5:$I$14,0),FALSE)*HLOOKUP(REG_TRA_DEMANDS!$F105,DEMANDS!$H$2:$CL$25,MATCH($E105,DEMANDS!$F$2:$F$25,0),FALSE)/HLOOKUP(2018,DEMANDS!$H$2:$CL$25,MATCH($E105,DEMANDS!$F$2:$F$25,0),FALSE)</f>
        <v>0</v>
      </c>
      <c r="AA105" s="14">
        <f>HLOOKUP(REG_TRA_DEMANDS!AA$3,'BY-Demands'!$J$5:$AK$14,MATCH($E105,'BY-Demands'!$I$5:$I$14,0),FALSE)*HLOOKUP(REG_TRA_DEMANDS!$F105,DEMANDS!$H$2:$CL$25,MATCH($E105,DEMANDS!$F$2:$F$25,0),FALSE)/HLOOKUP(2018,DEMANDS!$H$2:$CL$25,MATCH($E105,DEMANDS!$F$2:$F$25,0),FALSE)</f>
        <v>9.2704554615074527E-5</v>
      </c>
      <c r="AB105" s="1">
        <f>HLOOKUP(REG_TRA_DEMANDS!AB$3,'BY-Demands'!$J$5:$AK$14,MATCH($E105,'BY-Demands'!$I$5:$I$14,0),FALSE)*HLOOKUP(REG_TRA_DEMANDS!$F105,DEMANDS!$H$2:$CL$25,MATCH($E105,DEMANDS!$F$2:$F$25,0),FALSE)/HLOOKUP(2018,DEMANDS!$H$2:$CL$25,MATCH($E105,DEMANDS!$F$2:$F$25,0),FALSE)</f>
        <v>0</v>
      </c>
      <c r="AC105" s="1">
        <f>HLOOKUP(REG_TRA_DEMANDS!AC$3,'BY-Demands'!$J$5:$AK$14,MATCH($E105,'BY-Demands'!$I$5:$I$14,0),FALSE)*HLOOKUP(REG_TRA_DEMANDS!$F105,DEMANDS!$H$2:$CL$25,MATCH($E105,DEMANDS!$F$2:$F$25,0),FALSE)/HLOOKUP(2018,DEMANDS!$H$2:$CL$25,MATCH($E105,DEMANDS!$F$2:$F$25,0),FALSE)</f>
        <v>0</v>
      </c>
      <c r="AD105" s="1">
        <f>HLOOKUP(REG_TRA_DEMANDS!AD$3,'BY-Demands'!$J$5:$AK$14,MATCH($E105,'BY-Demands'!$I$5:$I$14,0),FALSE)*HLOOKUP(REG_TRA_DEMANDS!$F105,DEMANDS!$H$2:$CL$25,MATCH($E105,DEMANDS!$F$2:$F$25,0),FALSE)/HLOOKUP(2018,DEMANDS!$H$2:$CL$25,MATCH($E105,DEMANDS!$F$2:$F$25,0),FALSE)</f>
        <v>0</v>
      </c>
      <c r="AE105" s="1">
        <f>HLOOKUP(REG_TRA_DEMANDS!AE$3,'BY-Demands'!$J$5:$AK$14,MATCH($E105,'BY-Demands'!$I$5:$I$14,0),FALSE)*HLOOKUP(REG_TRA_DEMANDS!$F105,DEMANDS!$H$2:$CL$25,MATCH($E105,DEMANDS!$F$2:$F$25,0),FALSE)/HLOOKUP(2018,DEMANDS!$H$2:$CL$25,MATCH($E105,DEMANDS!$F$2:$F$25,0),FALSE)</f>
        <v>0</v>
      </c>
      <c r="AF105" s="1">
        <f>HLOOKUP(REG_TRA_DEMANDS!AF$3,'BY-Demands'!$J$5:$AK$14,MATCH($E105,'BY-Demands'!$I$5:$I$14,0),FALSE)*HLOOKUP(REG_TRA_DEMANDS!$F105,DEMANDS!$H$2:$CL$25,MATCH($E105,DEMANDS!$F$2:$F$25,0),FALSE)/HLOOKUP(2018,DEMANDS!$H$2:$CL$25,MATCH($E105,DEMANDS!$F$2:$F$25,0),FALSE)</f>
        <v>0</v>
      </c>
    </row>
    <row r="106" spans="4:32" x14ac:dyDescent="0.25">
      <c r="D106" s="1" t="s">
        <v>8</v>
      </c>
      <c r="E106" s="1" t="str">
        <f>DEMANDS!$F$24</f>
        <v>TAVIDOM</v>
      </c>
      <c r="F106" s="1">
        <v>2065</v>
      </c>
      <c r="G106" s="1">
        <f>HLOOKUP(REG_TRA_DEMANDS!G$3,'BY-Demands'!$J$5:$AK$14,MATCH($E106,'BY-Demands'!$I$5:$I$14,0),FALSE)*HLOOKUP(REG_TRA_DEMANDS!$F106,DEMANDS!$H$2:$CL$25,MATCH($E106,DEMANDS!$F$2:$F$25,0),FALSE)/HLOOKUP(2018,DEMANDS!$H$2:$CL$25,MATCH($E106,DEMANDS!$F$2:$F$25,0),FALSE)</f>
        <v>0</v>
      </c>
      <c r="H106" s="10">
        <f>HLOOKUP(REG_TRA_DEMANDS!H$3,'BY-Demands'!$J$5:$AK$14,MATCH($E106,'BY-Demands'!$I$5:$I$14,0),FALSE)*HLOOKUP(REG_TRA_DEMANDS!$F106,DEMANDS!$H$2:$CL$25,MATCH($E106,DEMANDS!$F$2:$F$25,0),FALSE)/HLOOKUP(2018,DEMANDS!$H$2:$CL$25,MATCH($E106,DEMANDS!$F$2:$F$25,0),FALSE)</f>
        <v>0.13395677260860595</v>
      </c>
      <c r="I106" s="1">
        <f>HLOOKUP(REG_TRA_DEMANDS!I$3,'BY-Demands'!$J$5:$AK$14,MATCH($E106,'BY-Demands'!$I$5:$I$14,0),FALSE)*HLOOKUP(REG_TRA_DEMANDS!$F106,DEMANDS!$H$2:$CL$25,MATCH($E106,DEMANDS!$F$2:$F$25,0),FALSE)/HLOOKUP(2018,DEMANDS!$H$2:$CL$25,MATCH($E106,DEMANDS!$F$2:$F$25,0),FALSE)</f>
        <v>0</v>
      </c>
      <c r="J106" s="1">
        <f>HLOOKUP(REG_TRA_DEMANDS!J$3,'BY-Demands'!$J$5:$AK$14,MATCH($E106,'BY-Demands'!$I$5:$I$14,0),FALSE)*HLOOKUP(REG_TRA_DEMANDS!$F106,DEMANDS!$H$2:$CL$25,MATCH($E106,DEMANDS!$F$2:$F$25,0),FALSE)/HLOOKUP(2018,DEMANDS!$H$2:$CL$25,MATCH($E106,DEMANDS!$F$2:$F$25,0),FALSE)</f>
        <v>0</v>
      </c>
      <c r="K106" s="1">
        <f>HLOOKUP(REG_TRA_DEMANDS!K$3,'BY-Demands'!$J$5:$AK$14,MATCH($E106,'BY-Demands'!$I$5:$I$14,0),FALSE)*HLOOKUP(REG_TRA_DEMANDS!$F106,DEMANDS!$H$2:$CL$25,MATCH($E106,DEMANDS!$F$2:$F$25,0),FALSE)/HLOOKUP(2018,DEMANDS!$H$2:$CL$25,MATCH($E106,DEMANDS!$F$2:$F$25,0),FALSE)</f>
        <v>0</v>
      </c>
      <c r="L106" s="1">
        <f>HLOOKUP(REG_TRA_DEMANDS!L$3,'BY-Demands'!$J$5:$AK$14,MATCH($E106,'BY-Demands'!$I$5:$I$14,0),FALSE)*HLOOKUP(REG_TRA_DEMANDS!$F106,DEMANDS!$H$2:$CL$25,MATCH($E106,DEMANDS!$F$2:$F$25,0),FALSE)/HLOOKUP(2018,DEMANDS!$H$2:$CL$25,MATCH($E106,DEMANDS!$F$2:$F$25,0),FALSE)</f>
        <v>0</v>
      </c>
      <c r="M106" s="1">
        <f>HLOOKUP(REG_TRA_DEMANDS!M$3,'BY-Demands'!$J$5:$AK$14,MATCH($E106,'BY-Demands'!$I$5:$I$14,0),FALSE)*HLOOKUP(REG_TRA_DEMANDS!$F106,DEMANDS!$H$2:$CL$25,MATCH($E106,DEMANDS!$F$2:$F$25,0),FALSE)/HLOOKUP(2018,DEMANDS!$H$2:$CL$25,MATCH($E106,DEMANDS!$F$2:$F$25,0),FALSE)</f>
        <v>0</v>
      </c>
      <c r="N106" s="1">
        <f>HLOOKUP(REG_TRA_DEMANDS!N$3,'BY-Demands'!$J$5:$AK$14,MATCH($E106,'BY-Demands'!$I$5:$I$14,0),FALSE)*HLOOKUP(REG_TRA_DEMANDS!$F106,DEMANDS!$H$2:$CL$25,MATCH($E106,DEMANDS!$F$2:$F$25,0),FALSE)/HLOOKUP(2018,DEMANDS!$H$2:$CL$25,MATCH($E106,DEMANDS!$F$2:$F$25,0),FALSE)</f>
        <v>0</v>
      </c>
      <c r="O106" s="1">
        <f>HLOOKUP(REG_TRA_DEMANDS!O$3,'BY-Demands'!$J$5:$AK$14,MATCH($E106,'BY-Demands'!$I$5:$I$14,0),FALSE)*HLOOKUP(REG_TRA_DEMANDS!$F106,DEMANDS!$H$2:$CL$25,MATCH($E106,DEMANDS!$F$2:$F$25,0),FALSE)/HLOOKUP(2018,DEMANDS!$H$2:$CL$25,MATCH($E106,DEMANDS!$F$2:$F$25,0),FALSE)</f>
        <v>0</v>
      </c>
      <c r="P106" s="1">
        <f>HLOOKUP(REG_TRA_DEMANDS!P$3,'BY-Demands'!$J$5:$AK$14,MATCH($E106,'BY-Demands'!$I$5:$I$14,0),FALSE)*HLOOKUP(REG_TRA_DEMANDS!$F106,DEMANDS!$H$2:$CL$25,MATCH($E106,DEMANDS!$F$2:$F$25,0),FALSE)/HLOOKUP(2018,DEMANDS!$H$2:$CL$25,MATCH($E106,DEMANDS!$F$2:$F$25,0),FALSE)</f>
        <v>0</v>
      </c>
      <c r="Q106" s="1">
        <f>HLOOKUP(REG_TRA_DEMANDS!Q$3,'BY-Demands'!$J$5:$AK$14,MATCH($E106,'BY-Demands'!$I$5:$I$14,0),FALSE)*HLOOKUP(REG_TRA_DEMANDS!$F106,DEMANDS!$H$2:$CL$25,MATCH($E106,DEMANDS!$F$2:$F$25,0),FALSE)/HLOOKUP(2018,DEMANDS!$H$2:$CL$25,MATCH($E106,DEMANDS!$F$2:$F$25,0),FALSE)</f>
        <v>0</v>
      </c>
      <c r="R106" s="1">
        <f>HLOOKUP(REG_TRA_DEMANDS!R$3,'BY-Demands'!$J$5:$AK$14,MATCH($E106,'BY-Demands'!$I$5:$I$14,0),FALSE)*HLOOKUP(REG_TRA_DEMANDS!$F106,DEMANDS!$H$2:$CL$25,MATCH($E106,DEMANDS!$F$2:$F$25,0),FALSE)/HLOOKUP(2018,DEMANDS!$H$2:$CL$25,MATCH($E106,DEMANDS!$F$2:$F$25,0),FALSE)</f>
        <v>0</v>
      </c>
      <c r="S106" s="10">
        <f>HLOOKUP(REG_TRA_DEMANDS!S$3,'BY-Demands'!$J$5:$AK$14,MATCH($E106,'BY-Demands'!$I$5:$I$14,0),FALSE)*HLOOKUP(REG_TRA_DEMANDS!$F106,DEMANDS!$H$2:$CL$25,MATCH($E106,DEMANDS!$F$2:$F$25,0),FALSE)/HLOOKUP(2018,DEMANDS!$H$2:$CL$25,MATCH($E106,DEMANDS!$F$2:$F$25,0),FALSE)</f>
        <v>4.6779068407982807E-2</v>
      </c>
      <c r="T106" s="10">
        <f>HLOOKUP(REG_TRA_DEMANDS!T$3,'BY-Demands'!$J$5:$AK$14,MATCH($E106,'BY-Demands'!$I$5:$I$14,0),FALSE)*HLOOKUP(REG_TRA_DEMANDS!$F106,DEMANDS!$H$2:$CL$25,MATCH($E106,DEMANDS!$F$2:$F$25,0),FALSE)/HLOOKUP(2018,DEMANDS!$H$2:$CL$25,MATCH($E106,DEMANDS!$F$2:$F$25,0),FALSE)</f>
        <v>4.6352277307537207E-4</v>
      </c>
      <c r="U106" s="10">
        <f>HLOOKUP(REG_TRA_DEMANDS!U$3,'BY-Demands'!$J$5:$AK$14,MATCH($E106,'BY-Demands'!$I$5:$I$14,0),FALSE)*HLOOKUP(REG_TRA_DEMANDS!$F106,DEMANDS!$H$2:$CL$25,MATCH($E106,DEMANDS!$F$2:$F$25,0),FALSE)/HLOOKUP(2018,DEMANDS!$H$2:$CL$25,MATCH($E106,DEMANDS!$F$2:$F$25,0),FALSE)</f>
        <v>4.6529102661710439E-2</v>
      </c>
      <c r="V106" s="1">
        <f>HLOOKUP(REG_TRA_DEMANDS!V$3,'BY-Demands'!$J$5:$AK$14,MATCH($E106,'BY-Demands'!$I$5:$I$14,0),FALSE)*HLOOKUP(REG_TRA_DEMANDS!$F106,DEMANDS!$H$2:$CL$25,MATCH($E106,DEMANDS!$F$2:$F$25,0),FALSE)/HLOOKUP(2018,DEMANDS!$H$2:$CL$25,MATCH($E106,DEMANDS!$F$2:$F$25,0),FALSE)</f>
        <v>0</v>
      </c>
      <c r="W106" s="1">
        <f>HLOOKUP(REG_TRA_DEMANDS!W$3,'BY-Demands'!$J$5:$AK$14,MATCH($E106,'BY-Demands'!$I$5:$I$14,0),FALSE)*HLOOKUP(REG_TRA_DEMANDS!$F106,DEMANDS!$H$2:$CL$25,MATCH($E106,DEMANDS!$F$2:$F$25,0),FALSE)/HLOOKUP(2018,DEMANDS!$H$2:$CL$25,MATCH($E106,DEMANDS!$F$2:$F$25,0),FALSE)</f>
        <v>0</v>
      </c>
      <c r="X106" s="1">
        <f>HLOOKUP(REG_TRA_DEMANDS!X$3,'BY-Demands'!$J$5:$AK$14,MATCH($E106,'BY-Demands'!$I$5:$I$14,0),FALSE)*HLOOKUP(REG_TRA_DEMANDS!$F106,DEMANDS!$H$2:$CL$25,MATCH($E106,DEMANDS!$F$2:$F$25,0),FALSE)/HLOOKUP(2018,DEMANDS!$H$2:$CL$25,MATCH($E106,DEMANDS!$F$2:$F$25,0),FALSE)</f>
        <v>0</v>
      </c>
      <c r="Y106" s="1">
        <f>HLOOKUP(REG_TRA_DEMANDS!Y$3,'BY-Demands'!$J$5:$AK$14,MATCH($E106,'BY-Demands'!$I$5:$I$14,0),FALSE)*HLOOKUP(REG_TRA_DEMANDS!$F106,DEMANDS!$H$2:$CL$25,MATCH($E106,DEMANDS!$F$2:$F$25,0),FALSE)/HLOOKUP(2018,DEMANDS!$H$2:$CL$25,MATCH($E106,DEMANDS!$F$2:$F$25,0),FALSE)</f>
        <v>0</v>
      </c>
      <c r="Z106" s="1">
        <f>HLOOKUP(REG_TRA_DEMANDS!Z$3,'BY-Demands'!$J$5:$AK$14,MATCH($E106,'BY-Demands'!$I$5:$I$14,0),FALSE)*HLOOKUP(REG_TRA_DEMANDS!$F106,DEMANDS!$H$2:$CL$25,MATCH($E106,DEMANDS!$F$2:$F$25,0),FALSE)/HLOOKUP(2018,DEMANDS!$H$2:$CL$25,MATCH($E106,DEMANDS!$F$2:$F$25,0),FALSE)</f>
        <v>0</v>
      </c>
      <c r="AA106" s="14">
        <f>HLOOKUP(REG_TRA_DEMANDS!AA$3,'BY-Demands'!$J$5:$AK$14,MATCH($E106,'BY-Demands'!$I$5:$I$14,0),FALSE)*HLOOKUP(REG_TRA_DEMANDS!$F106,DEMANDS!$H$2:$CL$25,MATCH($E106,DEMANDS!$F$2:$F$25,0),FALSE)/HLOOKUP(2018,DEMANDS!$H$2:$CL$25,MATCH($E106,DEMANDS!$F$2:$F$25,0),FALSE)</f>
        <v>9.2704554615074527E-5</v>
      </c>
      <c r="AB106" s="1">
        <f>HLOOKUP(REG_TRA_DEMANDS!AB$3,'BY-Demands'!$J$5:$AK$14,MATCH($E106,'BY-Demands'!$I$5:$I$14,0),FALSE)*HLOOKUP(REG_TRA_DEMANDS!$F106,DEMANDS!$H$2:$CL$25,MATCH($E106,DEMANDS!$F$2:$F$25,0),FALSE)/HLOOKUP(2018,DEMANDS!$H$2:$CL$25,MATCH($E106,DEMANDS!$F$2:$F$25,0),FALSE)</f>
        <v>0</v>
      </c>
      <c r="AC106" s="1">
        <f>HLOOKUP(REG_TRA_DEMANDS!AC$3,'BY-Demands'!$J$5:$AK$14,MATCH($E106,'BY-Demands'!$I$5:$I$14,0),FALSE)*HLOOKUP(REG_TRA_DEMANDS!$F106,DEMANDS!$H$2:$CL$25,MATCH($E106,DEMANDS!$F$2:$F$25,0),FALSE)/HLOOKUP(2018,DEMANDS!$H$2:$CL$25,MATCH($E106,DEMANDS!$F$2:$F$25,0),FALSE)</f>
        <v>0</v>
      </c>
      <c r="AD106" s="1">
        <f>HLOOKUP(REG_TRA_DEMANDS!AD$3,'BY-Demands'!$J$5:$AK$14,MATCH($E106,'BY-Demands'!$I$5:$I$14,0),FALSE)*HLOOKUP(REG_TRA_DEMANDS!$F106,DEMANDS!$H$2:$CL$25,MATCH($E106,DEMANDS!$F$2:$F$25,0),FALSE)/HLOOKUP(2018,DEMANDS!$H$2:$CL$25,MATCH($E106,DEMANDS!$F$2:$F$25,0),FALSE)</f>
        <v>0</v>
      </c>
      <c r="AE106" s="1">
        <f>HLOOKUP(REG_TRA_DEMANDS!AE$3,'BY-Demands'!$J$5:$AK$14,MATCH($E106,'BY-Demands'!$I$5:$I$14,0),FALSE)*HLOOKUP(REG_TRA_DEMANDS!$F106,DEMANDS!$H$2:$CL$25,MATCH($E106,DEMANDS!$F$2:$F$25,0),FALSE)/HLOOKUP(2018,DEMANDS!$H$2:$CL$25,MATCH($E106,DEMANDS!$F$2:$F$25,0),FALSE)</f>
        <v>0</v>
      </c>
      <c r="AF106" s="1">
        <f>HLOOKUP(REG_TRA_DEMANDS!AF$3,'BY-Demands'!$J$5:$AK$14,MATCH($E106,'BY-Demands'!$I$5:$I$14,0),FALSE)*HLOOKUP(REG_TRA_DEMANDS!$F106,DEMANDS!$H$2:$CL$25,MATCH($E106,DEMANDS!$F$2:$F$25,0),FALSE)/HLOOKUP(2018,DEMANDS!$H$2:$CL$25,MATCH($E106,DEMANDS!$F$2:$F$25,0),FALSE)</f>
        <v>0</v>
      </c>
    </row>
    <row r="107" spans="4:32" x14ac:dyDescent="0.25">
      <c r="D107" s="1" t="s">
        <v>8</v>
      </c>
      <c r="E107" s="1" t="str">
        <f>DEMANDS!$F$24</f>
        <v>TAVIDOM</v>
      </c>
      <c r="F107" s="1">
        <v>2070</v>
      </c>
      <c r="G107" s="8">
        <f>HLOOKUP(REG_TRA_DEMANDS!G$3,'BY-Demands'!$J$5:$AK$14,MATCH($E107,'BY-Demands'!$I$5:$I$14,0),FALSE)*HLOOKUP(REG_TRA_DEMANDS!$F107,DEMANDS!$H$2:$CL$25,MATCH($E107,DEMANDS!$F$2:$F$25,0),FALSE)/HLOOKUP(2018,DEMANDS!$H$2:$CL$25,MATCH($E107,DEMANDS!$F$2:$F$25,0),FALSE)</f>
        <v>0</v>
      </c>
      <c r="H107" s="9">
        <f>HLOOKUP(REG_TRA_DEMANDS!H$3,'BY-Demands'!$J$5:$AK$14,MATCH($E107,'BY-Demands'!$I$5:$I$14,0),FALSE)*HLOOKUP(REG_TRA_DEMANDS!$F107,DEMANDS!$H$2:$CL$25,MATCH($E107,DEMANDS!$F$2:$F$25,0),FALSE)/HLOOKUP(2018,DEMANDS!$H$2:$CL$25,MATCH($E107,DEMANDS!$F$2:$F$25,0),FALSE)</f>
        <v>0.13395677260860595</v>
      </c>
      <c r="I107" s="8">
        <f>HLOOKUP(REG_TRA_DEMANDS!I$3,'BY-Demands'!$J$5:$AK$14,MATCH($E107,'BY-Demands'!$I$5:$I$14,0),FALSE)*HLOOKUP(REG_TRA_DEMANDS!$F107,DEMANDS!$H$2:$CL$25,MATCH($E107,DEMANDS!$F$2:$F$25,0),FALSE)/HLOOKUP(2018,DEMANDS!$H$2:$CL$25,MATCH($E107,DEMANDS!$F$2:$F$25,0),FALSE)</f>
        <v>0</v>
      </c>
      <c r="J107" s="8">
        <f>HLOOKUP(REG_TRA_DEMANDS!J$3,'BY-Demands'!$J$5:$AK$14,MATCH($E107,'BY-Demands'!$I$5:$I$14,0),FALSE)*HLOOKUP(REG_TRA_DEMANDS!$F107,DEMANDS!$H$2:$CL$25,MATCH($E107,DEMANDS!$F$2:$F$25,0),FALSE)/HLOOKUP(2018,DEMANDS!$H$2:$CL$25,MATCH($E107,DEMANDS!$F$2:$F$25,0),FALSE)</f>
        <v>0</v>
      </c>
      <c r="K107" s="8">
        <f>HLOOKUP(REG_TRA_DEMANDS!K$3,'BY-Demands'!$J$5:$AK$14,MATCH($E107,'BY-Demands'!$I$5:$I$14,0),FALSE)*HLOOKUP(REG_TRA_DEMANDS!$F107,DEMANDS!$H$2:$CL$25,MATCH($E107,DEMANDS!$F$2:$F$25,0),FALSE)/HLOOKUP(2018,DEMANDS!$H$2:$CL$25,MATCH($E107,DEMANDS!$F$2:$F$25,0),FALSE)</f>
        <v>0</v>
      </c>
      <c r="L107" s="8">
        <f>HLOOKUP(REG_TRA_DEMANDS!L$3,'BY-Demands'!$J$5:$AK$14,MATCH($E107,'BY-Demands'!$I$5:$I$14,0),FALSE)*HLOOKUP(REG_TRA_DEMANDS!$F107,DEMANDS!$H$2:$CL$25,MATCH($E107,DEMANDS!$F$2:$F$25,0),FALSE)/HLOOKUP(2018,DEMANDS!$H$2:$CL$25,MATCH($E107,DEMANDS!$F$2:$F$25,0),FALSE)</f>
        <v>0</v>
      </c>
      <c r="M107" s="8">
        <f>HLOOKUP(REG_TRA_DEMANDS!M$3,'BY-Demands'!$J$5:$AK$14,MATCH($E107,'BY-Demands'!$I$5:$I$14,0),FALSE)*HLOOKUP(REG_TRA_DEMANDS!$F107,DEMANDS!$H$2:$CL$25,MATCH($E107,DEMANDS!$F$2:$F$25,0),FALSE)/HLOOKUP(2018,DEMANDS!$H$2:$CL$25,MATCH($E107,DEMANDS!$F$2:$F$25,0),FALSE)</f>
        <v>0</v>
      </c>
      <c r="N107" s="8">
        <f>HLOOKUP(REG_TRA_DEMANDS!N$3,'BY-Demands'!$J$5:$AK$14,MATCH($E107,'BY-Demands'!$I$5:$I$14,0),FALSE)*HLOOKUP(REG_TRA_DEMANDS!$F107,DEMANDS!$H$2:$CL$25,MATCH($E107,DEMANDS!$F$2:$F$25,0),FALSE)/HLOOKUP(2018,DEMANDS!$H$2:$CL$25,MATCH($E107,DEMANDS!$F$2:$F$25,0),FALSE)</f>
        <v>0</v>
      </c>
      <c r="O107" s="8">
        <f>HLOOKUP(REG_TRA_DEMANDS!O$3,'BY-Demands'!$J$5:$AK$14,MATCH($E107,'BY-Demands'!$I$5:$I$14,0),FALSE)*HLOOKUP(REG_TRA_DEMANDS!$F107,DEMANDS!$H$2:$CL$25,MATCH($E107,DEMANDS!$F$2:$F$25,0),FALSE)/HLOOKUP(2018,DEMANDS!$H$2:$CL$25,MATCH($E107,DEMANDS!$F$2:$F$25,0),FALSE)</f>
        <v>0</v>
      </c>
      <c r="P107" s="8">
        <f>HLOOKUP(REG_TRA_DEMANDS!P$3,'BY-Demands'!$J$5:$AK$14,MATCH($E107,'BY-Demands'!$I$5:$I$14,0),FALSE)*HLOOKUP(REG_TRA_DEMANDS!$F107,DEMANDS!$H$2:$CL$25,MATCH($E107,DEMANDS!$F$2:$F$25,0),FALSE)/HLOOKUP(2018,DEMANDS!$H$2:$CL$25,MATCH($E107,DEMANDS!$F$2:$F$25,0),FALSE)</f>
        <v>0</v>
      </c>
      <c r="Q107" s="8">
        <f>HLOOKUP(REG_TRA_DEMANDS!Q$3,'BY-Demands'!$J$5:$AK$14,MATCH($E107,'BY-Demands'!$I$5:$I$14,0),FALSE)*HLOOKUP(REG_TRA_DEMANDS!$F107,DEMANDS!$H$2:$CL$25,MATCH($E107,DEMANDS!$F$2:$F$25,0),FALSE)/HLOOKUP(2018,DEMANDS!$H$2:$CL$25,MATCH($E107,DEMANDS!$F$2:$F$25,0),FALSE)</f>
        <v>0</v>
      </c>
      <c r="R107" s="8">
        <f>HLOOKUP(REG_TRA_DEMANDS!R$3,'BY-Demands'!$J$5:$AK$14,MATCH($E107,'BY-Demands'!$I$5:$I$14,0),FALSE)*HLOOKUP(REG_TRA_DEMANDS!$F107,DEMANDS!$H$2:$CL$25,MATCH($E107,DEMANDS!$F$2:$F$25,0),FALSE)/HLOOKUP(2018,DEMANDS!$H$2:$CL$25,MATCH($E107,DEMANDS!$F$2:$F$25,0),FALSE)</f>
        <v>0</v>
      </c>
      <c r="S107" s="9">
        <f>HLOOKUP(REG_TRA_DEMANDS!S$3,'BY-Demands'!$J$5:$AK$14,MATCH($E107,'BY-Demands'!$I$5:$I$14,0),FALSE)*HLOOKUP(REG_TRA_DEMANDS!$F107,DEMANDS!$H$2:$CL$25,MATCH($E107,DEMANDS!$F$2:$F$25,0),FALSE)/HLOOKUP(2018,DEMANDS!$H$2:$CL$25,MATCH($E107,DEMANDS!$F$2:$F$25,0),FALSE)</f>
        <v>4.6779068407982807E-2</v>
      </c>
      <c r="T107" s="9">
        <f>HLOOKUP(REG_TRA_DEMANDS!T$3,'BY-Demands'!$J$5:$AK$14,MATCH($E107,'BY-Demands'!$I$5:$I$14,0),FALSE)*HLOOKUP(REG_TRA_DEMANDS!$F107,DEMANDS!$H$2:$CL$25,MATCH($E107,DEMANDS!$F$2:$F$25,0),FALSE)/HLOOKUP(2018,DEMANDS!$H$2:$CL$25,MATCH($E107,DEMANDS!$F$2:$F$25,0),FALSE)</f>
        <v>4.6352277307537207E-4</v>
      </c>
      <c r="U107" s="9">
        <f>HLOOKUP(REG_TRA_DEMANDS!U$3,'BY-Demands'!$J$5:$AK$14,MATCH($E107,'BY-Demands'!$I$5:$I$14,0),FALSE)*HLOOKUP(REG_TRA_DEMANDS!$F107,DEMANDS!$H$2:$CL$25,MATCH($E107,DEMANDS!$F$2:$F$25,0),FALSE)/HLOOKUP(2018,DEMANDS!$H$2:$CL$25,MATCH($E107,DEMANDS!$F$2:$F$25,0),FALSE)</f>
        <v>4.6529102661710439E-2</v>
      </c>
      <c r="V107" s="8">
        <f>HLOOKUP(REG_TRA_DEMANDS!V$3,'BY-Demands'!$J$5:$AK$14,MATCH($E107,'BY-Demands'!$I$5:$I$14,0),FALSE)*HLOOKUP(REG_TRA_DEMANDS!$F107,DEMANDS!$H$2:$CL$25,MATCH($E107,DEMANDS!$F$2:$F$25,0),FALSE)/HLOOKUP(2018,DEMANDS!$H$2:$CL$25,MATCH($E107,DEMANDS!$F$2:$F$25,0),FALSE)</f>
        <v>0</v>
      </c>
      <c r="W107" s="8">
        <f>HLOOKUP(REG_TRA_DEMANDS!W$3,'BY-Demands'!$J$5:$AK$14,MATCH($E107,'BY-Demands'!$I$5:$I$14,0),FALSE)*HLOOKUP(REG_TRA_DEMANDS!$F107,DEMANDS!$H$2:$CL$25,MATCH($E107,DEMANDS!$F$2:$F$25,0),FALSE)/HLOOKUP(2018,DEMANDS!$H$2:$CL$25,MATCH($E107,DEMANDS!$F$2:$F$25,0),FALSE)</f>
        <v>0</v>
      </c>
      <c r="X107" s="8">
        <f>HLOOKUP(REG_TRA_DEMANDS!X$3,'BY-Demands'!$J$5:$AK$14,MATCH($E107,'BY-Demands'!$I$5:$I$14,0),FALSE)*HLOOKUP(REG_TRA_DEMANDS!$F107,DEMANDS!$H$2:$CL$25,MATCH($E107,DEMANDS!$F$2:$F$25,0),FALSE)/HLOOKUP(2018,DEMANDS!$H$2:$CL$25,MATCH($E107,DEMANDS!$F$2:$F$25,0),FALSE)</f>
        <v>0</v>
      </c>
      <c r="Y107" s="8">
        <f>HLOOKUP(REG_TRA_DEMANDS!Y$3,'BY-Demands'!$J$5:$AK$14,MATCH($E107,'BY-Demands'!$I$5:$I$14,0),FALSE)*HLOOKUP(REG_TRA_DEMANDS!$F107,DEMANDS!$H$2:$CL$25,MATCH($E107,DEMANDS!$F$2:$F$25,0),FALSE)/HLOOKUP(2018,DEMANDS!$H$2:$CL$25,MATCH($E107,DEMANDS!$F$2:$F$25,0),FALSE)</f>
        <v>0</v>
      </c>
      <c r="Z107" s="8">
        <f>HLOOKUP(REG_TRA_DEMANDS!Z$3,'BY-Demands'!$J$5:$AK$14,MATCH($E107,'BY-Demands'!$I$5:$I$14,0),FALSE)*HLOOKUP(REG_TRA_DEMANDS!$F107,DEMANDS!$H$2:$CL$25,MATCH($E107,DEMANDS!$F$2:$F$25,0),FALSE)/HLOOKUP(2018,DEMANDS!$H$2:$CL$25,MATCH($E107,DEMANDS!$F$2:$F$25,0),FALSE)</f>
        <v>0</v>
      </c>
      <c r="AA107" s="13">
        <f>HLOOKUP(REG_TRA_DEMANDS!AA$3,'BY-Demands'!$J$5:$AK$14,MATCH($E107,'BY-Demands'!$I$5:$I$14,0),FALSE)*HLOOKUP(REG_TRA_DEMANDS!$F107,DEMANDS!$H$2:$CL$25,MATCH($E107,DEMANDS!$F$2:$F$25,0),FALSE)/HLOOKUP(2018,DEMANDS!$H$2:$CL$25,MATCH($E107,DEMANDS!$F$2:$F$25,0),FALSE)</f>
        <v>9.2704554615074527E-5</v>
      </c>
      <c r="AB107" s="8">
        <f>HLOOKUP(REG_TRA_DEMANDS!AB$3,'BY-Demands'!$J$5:$AK$14,MATCH($E107,'BY-Demands'!$I$5:$I$14,0),FALSE)*HLOOKUP(REG_TRA_DEMANDS!$F107,DEMANDS!$H$2:$CL$25,MATCH($E107,DEMANDS!$F$2:$F$25,0),FALSE)/HLOOKUP(2018,DEMANDS!$H$2:$CL$25,MATCH($E107,DEMANDS!$F$2:$F$25,0),FALSE)</f>
        <v>0</v>
      </c>
      <c r="AC107" s="8">
        <f>HLOOKUP(REG_TRA_DEMANDS!AC$3,'BY-Demands'!$J$5:$AK$14,MATCH($E107,'BY-Demands'!$I$5:$I$14,0),FALSE)*HLOOKUP(REG_TRA_DEMANDS!$F107,DEMANDS!$H$2:$CL$25,MATCH($E107,DEMANDS!$F$2:$F$25,0),FALSE)/HLOOKUP(2018,DEMANDS!$H$2:$CL$25,MATCH($E107,DEMANDS!$F$2:$F$25,0),FALSE)</f>
        <v>0</v>
      </c>
      <c r="AD107" s="8">
        <f>HLOOKUP(REG_TRA_DEMANDS!AD$3,'BY-Demands'!$J$5:$AK$14,MATCH($E107,'BY-Demands'!$I$5:$I$14,0),FALSE)*HLOOKUP(REG_TRA_DEMANDS!$F107,DEMANDS!$H$2:$CL$25,MATCH($E107,DEMANDS!$F$2:$F$25,0),FALSE)/HLOOKUP(2018,DEMANDS!$H$2:$CL$25,MATCH($E107,DEMANDS!$F$2:$F$25,0),FALSE)</f>
        <v>0</v>
      </c>
      <c r="AE107" s="8">
        <f>HLOOKUP(REG_TRA_DEMANDS!AE$3,'BY-Demands'!$J$5:$AK$14,MATCH($E107,'BY-Demands'!$I$5:$I$14,0),FALSE)*HLOOKUP(REG_TRA_DEMANDS!$F107,DEMANDS!$H$2:$CL$25,MATCH($E107,DEMANDS!$F$2:$F$25,0),FALSE)/HLOOKUP(2018,DEMANDS!$H$2:$CL$25,MATCH($E107,DEMANDS!$F$2:$F$25,0),FALSE)</f>
        <v>0</v>
      </c>
      <c r="AF107" s="8">
        <f>HLOOKUP(REG_TRA_DEMANDS!AF$3,'BY-Demands'!$J$5:$AK$14,MATCH($E107,'BY-Demands'!$I$5:$I$14,0),FALSE)*HLOOKUP(REG_TRA_DEMANDS!$F107,DEMANDS!$H$2:$CL$25,MATCH($E107,DEMANDS!$F$2:$F$25,0),FALSE)/HLOOKUP(2018,DEMANDS!$H$2:$CL$25,MATCH($E107,DEMANDS!$F$2:$F$25,0),FALSE)</f>
        <v>0</v>
      </c>
    </row>
    <row r="108" spans="4:32" x14ac:dyDescent="0.25">
      <c r="D108" s="11" t="s">
        <v>8</v>
      </c>
      <c r="E108" s="11" t="str">
        <f>DEMANDS!$F$25</f>
        <v>TAVIINT</v>
      </c>
      <c r="F108" s="11">
        <v>2020</v>
      </c>
      <c r="G108" s="11">
        <f>HLOOKUP(REG_TRA_DEMANDS!G$3,'BY-Demands'!$J$5:$AK$14,MATCH($E108,'BY-Demands'!$I$5:$I$14,0),FALSE)*HLOOKUP(REG_TRA_DEMANDS!$F108,DEMANDS!$H$2:$CL$25,MATCH($E108,DEMANDS!$F$2:$F$25,0),FALSE)/HLOOKUP(2018,DEMANDS!$H$2:$CL$25,MATCH($E108,DEMANDS!$F$2:$F$25,0),FALSE)</f>
        <v>0</v>
      </c>
      <c r="H108" s="12">
        <f>HLOOKUP(REG_TRA_DEMANDS!H$3,'BY-Demands'!$J$5:$AK$14,MATCH($E108,'BY-Demands'!$I$5:$I$14,0),FALSE)*HLOOKUP(REG_TRA_DEMANDS!$F108,DEMANDS!$H$2:$CL$25,MATCH($E108,DEMANDS!$F$2:$F$25,0),FALSE)/HLOOKUP(2018,DEMANDS!$H$2:$CL$25,MATCH($E108,DEMANDS!$F$2:$F$25,0),FALSE)</f>
        <v>41.184477806263274</v>
      </c>
      <c r="I108" s="11">
        <f>HLOOKUP(REG_TRA_DEMANDS!I$3,'BY-Demands'!$J$5:$AK$14,MATCH($E108,'BY-Demands'!$I$5:$I$14,0),FALSE)*HLOOKUP(REG_TRA_DEMANDS!$F108,DEMANDS!$H$2:$CL$25,MATCH($E108,DEMANDS!$F$2:$F$25,0),FALSE)/HLOOKUP(2018,DEMANDS!$H$2:$CL$25,MATCH($E108,DEMANDS!$F$2:$F$25,0),FALSE)</f>
        <v>0</v>
      </c>
      <c r="J108" s="11">
        <f>HLOOKUP(REG_TRA_DEMANDS!J$3,'BY-Demands'!$J$5:$AK$14,MATCH($E108,'BY-Demands'!$I$5:$I$14,0),FALSE)*HLOOKUP(REG_TRA_DEMANDS!$F108,DEMANDS!$H$2:$CL$25,MATCH($E108,DEMANDS!$F$2:$F$25,0),FALSE)/HLOOKUP(2018,DEMANDS!$H$2:$CL$25,MATCH($E108,DEMANDS!$F$2:$F$25,0),FALSE)</f>
        <v>0</v>
      </c>
      <c r="K108" s="11">
        <f>HLOOKUP(REG_TRA_DEMANDS!K$3,'BY-Demands'!$J$5:$AK$14,MATCH($E108,'BY-Demands'!$I$5:$I$14,0),FALSE)*HLOOKUP(REG_TRA_DEMANDS!$F108,DEMANDS!$H$2:$CL$25,MATCH($E108,DEMANDS!$F$2:$F$25,0),FALSE)/HLOOKUP(2018,DEMANDS!$H$2:$CL$25,MATCH($E108,DEMANDS!$F$2:$F$25,0),FALSE)</f>
        <v>0</v>
      </c>
      <c r="L108" s="11">
        <f>HLOOKUP(REG_TRA_DEMANDS!L$3,'BY-Demands'!$J$5:$AK$14,MATCH($E108,'BY-Demands'!$I$5:$I$14,0),FALSE)*HLOOKUP(REG_TRA_DEMANDS!$F108,DEMANDS!$H$2:$CL$25,MATCH($E108,DEMANDS!$F$2:$F$25,0),FALSE)/HLOOKUP(2018,DEMANDS!$H$2:$CL$25,MATCH($E108,DEMANDS!$F$2:$F$25,0),FALSE)</f>
        <v>0</v>
      </c>
      <c r="M108" s="11">
        <f>HLOOKUP(REG_TRA_DEMANDS!M$3,'BY-Demands'!$J$5:$AK$14,MATCH($E108,'BY-Demands'!$I$5:$I$14,0),FALSE)*HLOOKUP(REG_TRA_DEMANDS!$F108,DEMANDS!$H$2:$CL$25,MATCH($E108,DEMANDS!$F$2:$F$25,0),FALSE)/HLOOKUP(2018,DEMANDS!$H$2:$CL$25,MATCH($E108,DEMANDS!$F$2:$F$25,0),FALSE)</f>
        <v>0</v>
      </c>
      <c r="N108" s="11">
        <f>HLOOKUP(REG_TRA_DEMANDS!N$3,'BY-Demands'!$J$5:$AK$14,MATCH($E108,'BY-Demands'!$I$5:$I$14,0),FALSE)*HLOOKUP(REG_TRA_DEMANDS!$F108,DEMANDS!$H$2:$CL$25,MATCH($E108,DEMANDS!$F$2:$F$25,0),FALSE)/HLOOKUP(2018,DEMANDS!$H$2:$CL$25,MATCH($E108,DEMANDS!$F$2:$F$25,0),FALSE)</f>
        <v>0</v>
      </c>
      <c r="O108" s="11">
        <f>HLOOKUP(REG_TRA_DEMANDS!O$3,'BY-Demands'!$J$5:$AK$14,MATCH($E108,'BY-Demands'!$I$5:$I$14,0),FALSE)*HLOOKUP(REG_TRA_DEMANDS!$F108,DEMANDS!$H$2:$CL$25,MATCH($E108,DEMANDS!$F$2:$F$25,0),FALSE)/HLOOKUP(2018,DEMANDS!$H$2:$CL$25,MATCH($E108,DEMANDS!$F$2:$F$25,0),FALSE)</f>
        <v>0</v>
      </c>
      <c r="P108" s="11">
        <f>HLOOKUP(REG_TRA_DEMANDS!P$3,'BY-Demands'!$J$5:$AK$14,MATCH($E108,'BY-Demands'!$I$5:$I$14,0),FALSE)*HLOOKUP(REG_TRA_DEMANDS!$F108,DEMANDS!$H$2:$CL$25,MATCH($E108,DEMANDS!$F$2:$F$25,0),FALSE)/HLOOKUP(2018,DEMANDS!$H$2:$CL$25,MATCH($E108,DEMANDS!$F$2:$F$25,0),FALSE)</f>
        <v>0</v>
      </c>
      <c r="Q108" s="11">
        <f>HLOOKUP(REG_TRA_DEMANDS!Q$3,'BY-Demands'!$J$5:$AK$14,MATCH($E108,'BY-Demands'!$I$5:$I$14,0),FALSE)*HLOOKUP(REG_TRA_DEMANDS!$F108,DEMANDS!$H$2:$CL$25,MATCH($E108,DEMANDS!$F$2:$F$25,0),FALSE)/HLOOKUP(2018,DEMANDS!$H$2:$CL$25,MATCH($E108,DEMANDS!$F$2:$F$25,0),FALSE)</f>
        <v>0</v>
      </c>
      <c r="R108" s="11">
        <f>HLOOKUP(REG_TRA_DEMANDS!R$3,'BY-Demands'!$J$5:$AK$14,MATCH($E108,'BY-Demands'!$I$5:$I$14,0),FALSE)*HLOOKUP(REG_TRA_DEMANDS!$F108,DEMANDS!$H$2:$CL$25,MATCH($E108,DEMANDS!$F$2:$F$25,0),FALSE)/HLOOKUP(2018,DEMANDS!$H$2:$CL$25,MATCH($E108,DEMANDS!$F$2:$F$25,0),FALSE)</f>
        <v>0</v>
      </c>
      <c r="S108" s="12">
        <f>HLOOKUP(REG_TRA_DEMANDS!S$3,'BY-Demands'!$J$5:$AK$14,MATCH($E108,'BY-Demands'!$I$5:$I$14,0),FALSE)*HLOOKUP(REG_TRA_DEMANDS!$F108,DEMANDS!$H$2:$CL$25,MATCH($E108,DEMANDS!$F$2:$F$25,0),FALSE)/HLOOKUP(2018,DEMANDS!$H$2:$CL$25,MATCH($E108,DEMANDS!$F$2:$F$25,0),FALSE)</f>
        <v>2.4385793540260186</v>
      </c>
      <c r="T108" s="12">
        <f>HLOOKUP(REG_TRA_DEMANDS!T$3,'BY-Demands'!$J$5:$AK$14,MATCH($E108,'BY-Demands'!$I$5:$I$14,0),FALSE)*HLOOKUP(REG_TRA_DEMANDS!$F108,DEMANDS!$H$2:$CL$25,MATCH($E108,DEMANDS!$F$2:$F$25,0),FALSE)/HLOOKUP(2018,DEMANDS!$H$2:$CL$25,MATCH($E108,DEMANDS!$F$2:$F$25,0),FALSE)</f>
        <v>2.2547565653239303</v>
      </c>
      <c r="U108" s="12">
        <f>HLOOKUP(REG_TRA_DEMANDS!U$3,'BY-Demands'!$J$5:$AK$14,MATCH($E108,'BY-Demands'!$I$5:$I$14,0),FALSE)*HLOOKUP(REG_TRA_DEMANDS!$F108,DEMANDS!$H$2:$CL$25,MATCH($E108,DEMANDS!$F$2:$F$25,0),FALSE)/HLOOKUP(2018,DEMANDS!$H$2:$CL$25,MATCH($E108,DEMANDS!$F$2:$F$25,0),FALSE)</f>
        <v>0.24571396736982151</v>
      </c>
      <c r="V108" s="11">
        <f>HLOOKUP(REG_TRA_DEMANDS!V$3,'BY-Demands'!$J$5:$AK$14,MATCH($E108,'BY-Demands'!$I$5:$I$14,0),FALSE)*HLOOKUP(REG_TRA_DEMANDS!$F108,DEMANDS!$H$2:$CL$25,MATCH($E108,DEMANDS!$F$2:$F$25,0),FALSE)/HLOOKUP(2018,DEMANDS!$H$2:$CL$25,MATCH($E108,DEMANDS!$F$2:$F$25,0),FALSE)</f>
        <v>0</v>
      </c>
      <c r="W108" s="11">
        <f>HLOOKUP(REG_TRA_DEMANDS!W$3,'BY-Demands'!$J$5:$AK$14,MATCH($E108,'BY-Demands'!$I$5:$I$14,0),FALSE)*HLOOKUP(REG_TRA_DEMANDS!$F108,DEMANDS!$H$2:$CL$25,MATCH($E108,DEMANDS!$F$2:$F$25,0),FALSE)/HLOOKUP(2018,DEMANDS!$H$2:$CL$25,MATCH($E108,DEMANDS!$F$2:$F$25,0),FALSE)</f>
        <v>0</v>
      </c>
      <c r="X108" s="11">
        <f>HLOOKUP(REG_TRA_DEMANDS!X$3,'BY-Demands'!$J$5:$AK$14,MATCH($E108,'BY-Demands'!$I$5:$I$14,0),FALSE)*HLOOKUP(REG_TRA_DEMANDS!$F108,DEMANDS!$H$2:$CL$25,MATCH($E108,DEMANDS!$F$2:$F$25,0),FALSE)/HLOOKUP(2018,DEMANDS!$H$2:$CL$25,MATCH($E108,DEMANDS!$F$2:$F$25,0),FALSE)</f>
        <v>0</v>
      </c>
      <c r="Y108" s="11">
        <f>HLOOKUP(REG_TRA_DEMANDS!Y$3,'BY-Demands'!$J$5:$AK$14,MATCH($E108,'BY-Demands'!$I$5:$I$14,0),FALSE)*HLOOKUP(REG_TRA_DEMANDS!$F108,DEMANDS!$H$2:$CL$25,MATCH($E108,DEMANDS!$F$2:$F$25,0),FALSE)/HLOOKUP(2018,DEMANDS!$H$2:$CL$25,MATCH($E108,DEMANDS!$F$2:$F$25,0),FALSE)</f>
        <v>0</v>
      </c>
      <c r="Z108" s="11">
        <f>HLOOKUP(REG_TRA_DEMANDS!Z$3,'BY-Demands'!$J$5:$AK$14,MATCH($E108,'BY-Demands'!$I$5:$I$14,0),FALSE)*HLOOKUP(REG_TRA_DEMANDS!$F108,DEMANDS!$H$2:$CL$25,MATCH($E108,DEMANDS!$F$2:$F$25,0),FALSE)/HLOOKUP(2018,DEMANDS!$H$2:$CL$25,MATCH($E108,DEMANDS!$F$2:$F$25,0),FALSE)</f>
        <v>0</v>
      </c>
      <c r="AA108" s="12">
        <f>HLOOKUP(REG_TRA_DEMANDS!AA$3,'BY-Demands'!$J$5:$AK$14,MATCH($E108,'BY-Demands'!$I$5:$I$14,0),FALSE)*HLOOKUP(REG_TRA_DEMANDS!$F108,DEMANDS!$H$2:$CL$25,MATCH($E108,DEMANDS!$F$2:$F$25,0),FALSE)/HLOOKUP(2018,DEMANDS!$H$2:$CL$25,MATCH($E108,DEMANDS!$F$2:$F$25,0),FALSE)</f>
        <v>0.70149337318584271</v>
      </c>
      <c r="AB108" s="11">
        <f>HLOOKUP(REG_TRA_DEMANDS!AB$3,'BY-Demands'!$J$5:$AK$14,MATCH($E108,'BY-Demands'!$I$5:$I$14,0),FALSE)*HLOOKUP(REG_TRA_DEMANDS!$F108,DEMANDS!$H$2:$CL$25,MATCH($E108,DEMANDS!$F$2:$F$25,0),FALSE)/HLOOKUP(2018,DEMANDS!$H$2:$CL$25,MATCH($E108,DEMANDS!$F$2:$F$25,0),FALSE)</f>
        <v>0</v>
      </c>
      <c r="AC108" s="11">
        <f>HLOOKUP(REG_TRA_DEMANDS!AC$3,'BY-Demands'!$J$5:$AK$14,MATCH($E108,'BY-Demands'!$I$5:$I$14,0),FALSE)*HLOOKUP(REG_TRA_DEMANDS!$F108,DEMANDS!$H$2:$CL$25,MATCH($E108,DEMANDS!$F$2:$F$25,0),FALSE)/HLOOKUP(2018,DEMANDS!$H$2:$CL$25,MATCH($E108,DEMANDS!$F$2:$F$25,0),FALSE)</f>
        <v>0</v>
      </c>
      <c r="AD108" s="11">
        <f>HLOOKUP(REG_TRA_DEMANDS!AD$3,'BY-Demands'!$J$5:$AK$14,MATCH($E108,'BY-Demands'!$I$5:$I$14,0),FALSE)*HLOOKUP(REG_TRA_DEMANDS!$F108,DEMANDS!$H$2:$CL$25,MATCH($E108,DEMANDS!$F$2:$F$25,0),FALSE)/HLOOKUP(2018,DEMANDS!$H$2:$CL$25,MATCH($E108,DEMANDS!$F$2:$F$25,0),FALSE)</f>
        <v>0</v>
      </c>
      <c r="AE108" s="11">
        <f>HLOOKUP(REG_TRA_DEMANDS!AE$3,'BY-Demands'!$J$5:$AK$14,MATCH($E108,'BY-Demands'!$I$5:$I$14,0),FALSE)*HLOOKUP(REG_TRA_DEMANDS!$F108,DEMANDS!$H$2:$CL$25,MATCH($E108,DEMANDS!$F$2:$F$25,0),FALSE)/HLOOKUP(2018,DEMANDS!$H$2:$CL$25,MATCH($E108,DEMANDS!$F$2:$F$25,0),FALSE)</f>
        <v>0</v>
      </c>
      <c r="AF108" s="11">
        <f>HLOOKUP(REG_TRA_DEMANDS!AF$3,'BY-Demands'!$J$5:$AK$14,MATCH($E108,'BY-Demands'!$I$5:$I$14,0),FALSE)*HLOOKUP(REG_TRA_DEMANDS!$F108,DEMANDS!$H$2:$CL$25,MATCH($E108,DEMANDS!$F$2:$F$25,0),FALSE)/HLOOKUP(2018,DEMANDS!$H$2:$CL$25,MATCH($E108,DEMANDS!$F$2:$F$25,0),FALSE)</f>
        <v>0</v>
      </c>
    </row>
    <row r="109" spans="4:32" x14ac:dyDescent="0.25">
      <c r="D109" s="1" t="s">
        <v>8</v>
      </c>
      <c r="E109" s="1" t="str">
        <f>DEMANDS!$F$25</f>
        <v>TAVIINT</v>
      </c>
      <c r="F109" s="1">
        <v>2025</v>
      </c>
      <c r="G109" s="1">
        <f>HLOOKUP(REG_TRA_DEMANDS!G$3,'BY-Demands'!$J$5:$AK$14,MATCH($E109,'BY-Demands'!$I$5:$I$14,0),FALSE)*HLOOKUP(REG_TRA_DEMANDS!$F109,DEMANDS!$H$2:$CL$25,MATCH($E109,DEMANDS!$F$2:$F$25,0),FALSE)/HLOOKUP(2018,DEMANDS!$H$2:$CL$25,MATCH($E109,DEMANDS!$F$2:$F$25,0),FALSE)</f>
        <v>0</v>
      </c>
      <c r="H109" s="10">
        <f>HLOOKUP(REG_TRA_DEMANDS!H$3,'BY-Demands'!$J$5:$AK$14,MATCH($E109,'BY-Demands'!$I$5:$I$14,0),FALSE)*HLOOKUP(REG_TRA_DEMANDS!$F109,DEMANDS!$H$2:$CL$25,MATCH($E109,DEMANDS!$F$2:$F$25,0),FALSE)/HLOOKUP(2018,DEMANDS!$H$2:$CL$25,MATCH($E109,DEMANDS!$F$2:$F$25,0),FALSE)</f>
        <v>44.125688599291344</v>
      </c>
      <c r="I109" s="1">
        <f>HLOOKUP(REG_TRA_DEMANDS!I$3,'BY-Demands'!$J$5:$AK$14,MATCH($E109,'BY-Demands'!$I$5:$I$14,0),FALSE)*HLOOKUP(REG_TRA_DEMANDS!$F109,DEMANDS!$H$2:$CL$25,MATCH($E109,DEMANDS!$F$2:$F$25,0),FALSE)/HLOOKUP(2018,DEMANDS!$H$2:$CL$25,MATCH($E109,DEMANDS!$F$2:$F$25,0),FALSE)</f>
        <v>0</v>
      </c>
      <c r="J109" s="1">
        <f>HLOOKUP(REG_TRA_DEMANDS!J$3,'BY-Demands'!$J$5:$AK$14,MATCH($E109,'BY-Demands'!$I$5:$I$14,0),FALSE)*HLOOKUP(REG_TRA_DEMANDS!$F109,DEMANDS!$H$2:$CL$25,MATCH($E109,DEMANDS!$F$2:$F$25,0),FALSE)/HLOOKUP(2018,DEMANDS!$H$2:$CL$25,MATCH($E109,DEMANDS!$F$2:$F$25,0),FALSE)</f>
        <v>0</v>
      </c>
      <c r="K109" s="1">
        <f>HLOOKUP(REG_TRA_DEMANDS!K$3,'BY-Demands'!$J$5:$AK$14,MATCH($E109,'BY-Demands'!$I$5:$I$14,0),FALSE)*HLOOKUP(REG_TRA_DEMANDS!$F109,DEMANDS!$H$2:$CL$25,MATCH($E109,DEMANDS!$F$2:$F$25,0),FALSE)/HLOOKUP(2018,DEMANDS!$H$2:$CL$25,MATCH($E109,DEMANDS!$F$2:$F$25,0),FALSE)</f>
        <v>0</v>
      </c>
      <c r="L109" s="1">
        <f>HLOOKUP(REG_TRA_DEMANDS!L$3,'BY-Demands'!$J$5:$AK$14,MATCH($E109,'BY-Demands'!$I$5:$I$14,0),FALSE)*HLOOKUP(REG_TRA_DEMANDS!$F109,DEMANDS!$H$2:$CL$25,MATCH($E109,DEMANDS!$F$2:$F$25,0),FALSE)/HLOOKUP(2018,DEMANDS!$H$2:$CL$25,MATCH($E109,DEMANDS!$F$2:$F$25,0),FALSE)</f>
        <v>0</v>
      </c>
      <c r="M109" s="1">
        <f>HLOOKUP(REG_TRA_DEMANDS!M$3,'BY-Demands'!$J$5:$AK$14,MATCH($E109,'BY-Demands'!$I$5:$I$14,0),FALSE)*HLOOKUP(REG_TRA_DEMANDS!$F109,DEMANDS!$H$2:$CL$25,MATCH($E109,DEMANDS!$F$2:$F$25,0),FALSE)/HLOOKUP(2018,DEMANDS!$H$2:$CL$25,MATCH($E109,DEMANDS!$F$2:$F$25,0),FALSE)</f>
        <v>0</v>
      </c>
      <c r="N109" s="1">
        <f>HLOOKUP(REG_TRA_DEMANDS!N$3,'BY-Demands'!$J$5:$AK$14,MATCH($E109,'BY-Demands'!$I$5:$I$14,0),FALSE)*HLOOKUP(REG_TRA_DEMANDS!$F109,DEMANDS!$H$2:$CL$25,MATCH($E109,DEMANDS!$F$2:$F$25,0),FALSE)/HLOOKUP(2018,DEMANDS!$H$2:$CL$25,MATCH($E109,DEMANDS!$F$2:$F$25,0),FALSE)</f>
        <v>0</v>
      </c>
      <c r="O109" s="1">
        <f>HLOOKUP(REG_TRA_DEMANDS!O$3,'BY-Demands'!$J$5:$AK$14,MATCH($E109,'BY-Demands'!$I$5:$I$14,0),FALSE)*HLOOKUP(REG_TRA_DEMANDS!$F109,DEMANDS!$H$2:$CL$25,MATCH($E109,DEMANDS!$F$2:$F$25,0),FALSE)/HLOOKUP(2018,DEMANDS!$H$2:$CL$25,MATCH($E109,DEMANDS!$F$2:$F$25,0),FALSE)</f>
        <v>0</v>
      </c>
      <c r="P109" s="1">
        <f>HLOOKUP(REG_TRA_DEMANDS!P$3,'BY-Demands'!$J$5:$AK$14,MATCH($E109,'BY-Demands'!$I$5:$I$14,0),FALSE)*HLOOKUP(REG_TRA_DEMANDS!$F109,DEMANDS!$H$2:$CL$25,MATCH($E109,DEMANDS!$F$2:$F$25,0),FALSE)/HLOOKUP(2018,DEMANDS!$H$2:$CL$25,MATCH($E109,DEMANDS!$F$2:$F$25,0),FALSE)</f>
        <v>0</v>
      </c>
      <c r="Q109" s="1">
        <f>HLOOKUP(REG_TRA_DEMANDS!Q$3,'BY-Demands'!$J$5:$AK$14,MATCH($E109,'BY-Demands'!$I$5:$I$14,0),FALSE)*HLOOKUP(REG_TRA_DEMANDS!$F109,DEMANDS!$H$2:$CL$25,MATCH($E109,DEMANDS!$F$2:$F$25,0),FALSE)/HLOOKUP(2018,DEMANDS!$H$2:$CL$25,MATCH($E109,DEMANDS!$F$2:$F$25,0),FALSE)</f>
        <v>0</v>
      </c>
      <c r="R109" s="1">
        <f>HLOOKUP(REG_TRA_DEMANDS!R$3,'BY-Demands'!$J$5:$AK$14,MATCH($E109,'BY-Demands'!$I$5:$I$14,0),FALSE)*HLOOKUP(REG_TRA_DEMANDS!$F109,DEMANDS!$H$2:$CL$25,MATCH($E109,DEMANDS!$F$2:$F$25,0),FALSE)/HLOOKUP(2018,DEMANDS!$H$2:$CL$25,MATCH($E109,DEMANDS!$F$2:$F$25,0),FALSE)</f>
        <v>0</v>
      </c>
      <c r="S109" s="10">
        <f>HLOOKUP(REG_TRA_DEMANDS!S$3,'BY-Demands'!$J$5:$AK$14,MATCH($E109,'BY-Demands'!$I$5:$I$14,0),FALSE)*HLOOKUP(REG_TRA_DEMANDS!$F109,DEMANDS!$H$2:$CL$25,MATCH($E109,DEMANDS!$F$2:$F$25,0),FALSE)/HLOOKUP(2018,DEMANDS!$H$2:$CL$25,MATCH($E109,DEMANDS!$F$2:$F$25,0),FALSE)</f>
        <v>2.6127317604121445</v>
      </c>
      <c r="T109" s="10">
        <f>HLOOKUP(REG_TRA_DEMANDS!T$3,'BY-Demands'!$J$5:$AK$14,MATCH($E109,'BY-Demands'!$I$5:$I$14,0),FALSE)*HLOOKUP(REG_TRA_DEMANDS!$F109,DEMANDS!$H$2:$CL$25,MATCH($E109,DEMANDS!$F$2:$F$25,0),FALSE)/HLOOKUP(2018,DEMANDS!$H$2:$CL$25,MATCH($E109,DEMANDS!$F$2:$F$25,0),FALSE)</f>
        <v>2.4157811721376437</v>
      </c>
      <c r="U109" s="10">
        <f>HLOOKUP(REG_TRA_DEMANDS!U$3,'BY-Demands'!$J$5:$AK$14,MATCH($E109,'BY-Demands'!$I$5:$I$14,0),FALSE)*HLOOKUP(REG_TRA_DEMANDS!$F109,DEMANDS!$H$2:$CL$25,MATCH($E109,DEMANDS!$F$2:$F$25,0),FALSE)/HLOOKUP(2018,DEMANDS!$H$2:$CL$25,MATCH($E109,DEMANDS!$F$2:$F$25,0),FALSE)</f>
        <v>0.26326175749175817</v>
      </c>
      <c r="V109" s="1">
        <f>HLOOKUP(REG_TRA_DEMANDS!V$3,'BY-Demands'!$J$5:$AK$14,MATCH($E109,'BY-Demands'!$I$5:$I$14,0),FALSE)*HLOOKUP(REG_TRA_DEMANDS!$F109,DEMANDS!$H$2:$CL$25,MATCH($E109,DEMANDS!$F$2:$F$25,0),FALSE)/HLOOKUP(2018,DEMANDS!$H$2:$CL$25,MATCH($E109,DEMANDS!$F$2:$F$25,0),FALSE)</f>
        <v>0</v>
      </c>
      <c r="W109" s="1">
        <f>HLOOKUP(REG_TRA_DEMANDS!W$3,'BY-Demands'!$J$5:$AK$14,MATCH($E109,'BY-Demands'!$I$5:$I$14,0),FALSE)*HLOOKUP(REG_TRA_DEMANDS!$F109,DEMANDS!$H$2:$CL$25,MATCH($E109,DEMANDS!$F$2:$F$25,0),FALSE)/HLOOKUP(2018,DEMANDS!$H$2:$CL$25,MATCH($E109,DEMANDS!$F$2:$F$25,0),FALSE)</f>
        <v>0</v>
      </c>
      <c r="X109" s="1">
        <f>HLOOKUP(REG_TRA_DEMANDS!X$3,'BY-Demands'!$J$5:$AK$14,MATCH($E109,'BY-Demands'!$I$5:$I$14,0),FALSE)*HLOOKUP(REG_TRA_DEMANDS!$F109,DEMANDS!$H$2:$CL$25,MATCH($E109,DEMANDS!$F$2:$F$25,0),FALSE)/HLOOKUP(2018,DEMANDS!$H$2:$CL$25,MATCH($E109,DEMANDS!$F$2:$F$25,0),FALSE)</f>
        <v>0</v>
      </c>
      <c r="Y109" s="1">
        <f>HLOOKUP(REG_TRA_DEMANDS!Y$3,'BY-Demands'!$J$5:$AK$14,MATCH($E109,'BY-Demands'!$I$5:$I$14,0),FALSE)*HLOOKUP(REG_TRA_DEMANDS!$F109,DEMANDS!$H$2:$CL$25,MATCH($E109,DEMANDS!$F$2:$F$25,0),FALSE)/HLOOKUP(2018,DEMANDS!$H$2:$CL$25,MATCH($E109,DEMANDS!$F$2:$F$25,0),FALSE)</f>
        <v>0</v>
      </c>
      <c r="Z109" s="1">
        <f>HLOOKUP(REG_TRA_DEMANDS!Z$3,'BY-Demands'!$J$5:$AK$14,MATCH($E109,'BY-Demands'!$I$5:$I$14,0),FALSE)*HLOOKUP(REG_TRA_DEMANDS!$F109,DEMANDS!$H$2:$CL$25,MATCH($E109,DEMANDS!$F$2:$F$25,0),FALSE)/HLOOKUP(2018,DEMANDS!$H$2:$CL$25,MATCH($E109,DEMANDS!$F$2:$F$25,0),FALSE)</f>
        <v>0</v>
      </c>
      <c r="AA109" s="10">
        <f>HLOOKUP(REG_TRA_DEMANDS!AA$3,'BY-Demands'!$J$5:$AK$14,MATCH($E109,'BY-Demands'!$I$5:$I$14,0),FALSE)*HLOOKUP(REG_TRA_DEMANDS!$F109,DEMANDS!$H$2:$CL$25,MATCH($E109,DEMANDS!$F$2:$F$25,0),FALSE)/HLOOKUP(2018,DEMANDS!$H$2:$CL$25,MATCH($E109,DEMANDS!$F$2:$F$25,0),FALSE)</f>
        <v>0.75159088541259944</v>
      </c>
      <c r="AB109" s="1">
        <f>HLOOKUP(REG_TRA_DEMANDS!AB$3,'BY-Demands'!$J$5:$AK$14,MATCH($E109,'BY-Demands'!$I$5:$I$14,0),FALSE)*HLOOKUP(REG_TRA_DEMANDS!$F109,DEMANDS!$H$2:$CL$25,MATCH($E109,DEMANDS!$F$2:$F$25,0),FALSE)/HLOOKUP(2018,DEMANDS!$H$2:$CL$25,MATCH($E109,DEMANDS!$F$2:$F$25,0),FALSE)</f>
        <v>0</v>
      </c>
      <c r="AC109" s="1">
        <f>HLOOKUP(REG_TRA_DEMANDS!AC$3,'BY-Demands'!$J$5:$AK$14,MATCH($E109,'BY-Demands'!$I$5:$I$14,0),FALSE)*HLOOKUP(REG_TRA_DEMANDS!$F109,DEMANDS!$H$2:$CL$25,MATCH($E109,DEMANDS!$F$2:$F$25,0),FALSE)/HLOOKUP(2018,DEMANDS!$H$2:$CL$25,MATCH($E109,DEMANDS!$F$2:$F$25,0),FALSE)</f>
        <v>0</v>
      </c>
      <c r="AD109" s="1">
        <f>HLOOKUP(REG_TRA_DEMANDS!AD$3,'BY-Demands'!$J$5:$AK$14,MATCH($E109,'BY-Demands'!$I$5:$I$14,0),FALSE)*HLOOKUP(REG_TRA_DEMANDS!$F109,DEMANDS!$H$2:$CL$25,MATCH($E109,DEMANDS!$F$2:$F$25,0),FALSE)/HLOOKUP(2018,DEMANDS!$H$2:$CL$25,MATCH($E109,DEMANDS!$F$2:$F$25,0),FALSE)</f>
        <v>0</v>
      </c>
      <c r="AE109" s="1">
        <f>HLOOKUP(REG_TRA_DEMANDS!AE$3,'BY-Demands'!$J$5:$AK$14,MATCH($E109,'BY-Demands'!$I$5:$I$14,0),FALSE)*HLOOKUP(REG_TRA_DEMANDS!$F109,DEMANDS!$H$2:$CL$25,MATCH($E109,DEMANDS!$F$2:$F$25,0),FALSE)/HLOOKUP(2018,DEMANDS!$H$2:$CL$25,MATCH($E109,DEMANDS!$F$2:$F$25,0),FALSE)</f>
        <v>0</v>
      </c>
      <c r="AF109" s="1">
        <f>HLOOKUP(REG_TRA_DEMANDS!AF$3,'BY-Demands'!$J$5:$AK$14,MATCH($E109,'BY-Demands'!$I$5:$I$14,0),FALSE)*HLOOKUP(REG_TRA_DEMANDS!$F109,DEMANDS!$H$2:$CL$25,MATCH($E109,DEMANDS!$F$2:$F$25,0),FALSE)/HLOOKUP(2018,DEMANDS!$H$2:$CL$25,MATCH($E109,DEMANDS!$F$2:$F$25,0),FALSE)</f>
        <v>0</v>
      </c>
    </row>
    <row r="110" spans="4:32" x14ac:dyDescent="0.25">
      <c r="D110" s="1" t="s">
        <v>8</v>
      </c>
      <c r="E110" s="1" t="str">
        <f>DEMANDS!$F$25</f>
        <v>TAVIINT</v>
      </c>
      <c r="F110" s="1">
        <v>2030</v>
      </c>
      <c r="G110" s="1">
        <f>HLOOKUP(REG_TRA_DEMANDS!G$3,'BY-Demands'!$J$5:$AK$14,MATCH($E110,'BY-Demands'!$I$5:$I$14,0),FALSE)*HLOOKUP(REG_TRA_DEMANDS!$F110,DEMANDS!$H$2:$CL$25,MATCH($E110,DEMANDS!$F$2:$F$25,0),FALSE)/HLOOKUP(2018,DEMANDS!$H$2:$CL$25,MATCH($E110,DEMANDS!$F$2:$F$25,0),FALSE)</f>
        <v>0</v>
      </c>
      <c r="H110" s="10">
        <f>HLOOKUP(REG_TRA_DEMANDS!H$3,'BY-Demands'!$J$5:$AK$14,MATCH($E110,'BY-Demands'!$I$5:$I$14,0),FALSE)*HLOOKUP(REG_TRA_DEMANDS!$F110,DEMANDS!$H$2:$CL$25,MATCH($E110,DEMANDS!$F$2:$F$25,0),FALSE)/HLOOKUP(2018,DEMANDS!$H$2:$CL$25,MATCH($E110,DEMANDS!$F$2:$F$25,0),FALSE)</f>
        <v>46.784277464310122</v>
      </c>
      <c r="I110" s="1">
        <f>HLOOKUP(REG_TRA_DEMANDS!I$3,'BY-Demands'!$J$5:$AK$14,MATCH($E110,'BY-Demands'!$I$5:$I$14,0),FALSE)*HLOOKUP(REG_TRA_DEMANDS!$F110,DEMANDS!$H$2:$CL$25,MATCH($E110,DEMANDS!$F$2:$F$25,0),FALSE)/HLOOKUP(2018,DEMANDS!$H$2:$CL$25,MATCH($E110,DEMANDS!$F$2:$F$25,0),FALSE)</f>
        <v>0</v>
      </c>
      <c r="J110" s="1">
        <f>HLOOKUP(REG_TRA_DEMANDS!J$3,'BY-Demands'!$J$5:$AK$14,MATCH($E110,'BY-Demands'!$I$5:$I$14,0),FALSE)*HLOOKUP(REG_TRA_DEMANDS!$F110,DEMANDS!$H$2:$CL$25,MATCH($E110,DEMANDS!$F$2:$F$25,0),FALSE)/HLOOKUP(2018,DEMANDS!$H$2:$CL$25,MATCH($E110,DEMANDS!$F$2:$F$25,0),FALSE)</f>
        <v>0</v>
      </c>
      <c r="K110" s="1">
        <f>HLOOKUP(REG_TRA_DEMANDS!K$3,'BY-Demands'!$J$5:$AK$14,MATCH($E110,'BY-Demands'!$I$5:$I$14,0),FALSE)*HLOOKUP(REG_TRA_DEMANDS!$F110,DEMANDS!$H$2:$CL$25,MATCH($E110,DEMANDS!$F$2:$F$25,0),FALSE)/HLOOKUP(2018,DEMANDS!$H$2:$CL$25,MATCH($E110,DEMANDS!$F$2:$F$25,0),FALSE)</f>
        <v>0</v>
      </c>
      <c r="L110" s="1">
        <f>HLOOKUP(REG_TRA_DEMANDS!L$3,'BY-Demands'!$J$5:$AK$14,MATCH($E110,'BY-Demands'!$I$5:$I$14,0),FALSE)*HLOOKUP(REG_TRA_DEMANDS!$F110,DEMANDS!$H$2:$CL$25,MATCH($E110,DEMANDS!$F$2:$F$25,0),FALSE)/HLOOKUP(2018,DEMANDS!$H$2:$CL$25,MATCH($E110,DEMANDS!$F$2:$F$25,0),FALSE)</f>
        <v>0</v>
      </c>
      <c r="M110" s="1">
        <f>HLOOKUP(REG_TRA_DEMANDS!M$3,'BY-Demands'!$J$5:$AK$14,MATCH($E110,'BY-Demands'!$I$5:$I$14,0),FALSE)*HLOOKUP(REG_TRA_DEMANDS!$F110,DEMANDS!$H$2:$CL$25,MATCH($E110,DEMANDS!$F$2:$F$25,0),FALSE)/HLOOKUP(2018,DEMANDS!$H$2:$CL$25,MATCH($E110,DEMANDS!$F$2:$F$25,0),FALSE)</f>
        <v>0</v>
      </c>
      <c r="N110" s="1">
        <f>HLOOKUP(REG_TRA_DEMANDS!N$3,'BY-Demands'!$J$5:$AK$14,MATCH($E110,'BY-Demands'!$I$5:$I$14,0),FALSE)*HLOOKUP(REG_TRA_DEMANDS!$F110,DEMANDS!$H$2:$CL$25,MATCH($E110,DEMANDS!$F$2:$F$25,0),FALSE)/HLOOKUP(2018,DEMANDS!$H$2:$CL$25,MATCH($E110,DEMANDS!$F$2:$F$25,0),FALSE)</f>
        <v>0</v>
      </c>
      <c r="O110" s="1">
        <f>HLOOKUP(REG_TRA_DEMANDS!O$3,'BY-Demands'!$J$5:$AK$14,MATCH($E110,'BY-Demands'!$I$5:$I$14,0),FALSE)*HLOOKUP(REG_TRA_DEMANDS!$F110,DEMANDS!$H$2:$CL$25,MATCH($E110,DEMANDS!$F$2:$F$25,0),FALSE)/HLOOKUP(2018,DEMANDS!$H$2:$CL$25,MATCH($E110,DEMANDS!$F$2:$F$25,0),FALSE)</f>
        <v>0</v>
      </c>
      <c r="P110" s="1">
        <f>HLOOKUP(REG_TRA_DEMANDS!P$3,'BY-Demands'!$J$5:$AK$14,MATCH($E110,'BY-Demands'!$I$5:$I$14,0),FALSE)*HLOOKUP(REG_TRA_DEMANDS!$F110,DEMANDS!$H$2:$CL$25,MATCH($E110,DEMANDS!$F$2:$F$25,0),FALSE)/HLOOKUP(2018,DEMANDS!$H$2:$CL$25,MATCH($E110,DEMANDS!$F$2:$F$25,0),FALSE)</f>
        <v>0</v>
      </c>
      <c r="Q110" s="1">
        <f>HLOOKUP(REG_TRA_DEMANDS!Q$3,'BY-Demands'!$J$5:$AK$14,MATCH($E110,'BY-Demands'!$I$5:$I$14,0),FALSE)*HLOOKUP(REG_TRA_DEMANDS!$F110,DEMANDS!$H$2:$CL$25,MATCH($E110,DEMANDS!$F$2:$F$25,0),FALSE)/HLOOKUP(2018,DEMANDS!$H$2:$CL$25,MATCH($E110,DEMANDS!$F$2:$F$25,0),FALSE)</f>
        <v>0</v>
      </c>
      <c r="R110" s="1">
        <f>HLOOKUP(REG_TRA_DEMANDS!R$3,'BY-Demands'!$J$5:$AK$14,MATCH($E110,'BY-Demands'!$I$5:$I$14,0),FALSE)*HLOOKUP(REG_TRA_DEMANDS!$F110,DEMANDS!$H$2:$CL$25,MATCH($E110,DEMANDS!$F$2:$F$25,0),FALSE)/HLOOKUP(2018,DEMANDS!$H$2:$CL$25,MATCH($E110,DEMANDS!$F$2:$F$25,0),FALSE)</f>
        <v>0</v>
      </c>
      <c r="S110" s="10">
        <f>HLOOKUP(REG_TRA_DEMANDS!S$3,'BY-Demands'!$J$5:$AK$14,MATCH($E110,'BY-Demands'!$I$5:$I$14,0),FALSE)*HLOOKUP(REG_TRA_DEMANDS!$F110,DEMANDS!$H$2:$CL$25,MATCH($E110,DEMANDS!$F$2:$F$25,0),FALSE)/HLOOKUP(2018,DEMANDS!$H$2:$CL$25,MATCH($E110,DEMANDS!$F$2:$F$25,0),FALSE)</f>
        <v>2.7701498038695824</v>
      </c>
      <c r="T110" s="10">
        <f>HLOOKUP(REG_TRA_DEMANDS!T$3,'BY-Demands'!$J$5:$AK$14,MATCH($E110,'BY-Demands'!$I$5:$I$14,0),FALSE)*HLOOKUP(REG_TRA_DEMANDS!$F110,DEMANDS!$H$2:$CL$25,MATCH($E110,DEMANDS!$F$2:$F$25,0),FALSE)/HLOOKUP(2018,DEMANDS!$H$2:$CL$25,MATCH($E110,DEMANDS!$F$2:$F$25,0),FALSE)</f>
        <v>2.5613328706706899</v>
      </c>
      <c r="U110" s="10">
        <f>HLOOKUP(REG_TRA_DEMANDS!U$3,'BY-Demands'!$J$5:$AK$14,MATCH($E110,'BY-Demands'!$I$5:$I$14,0),FALSE)*HLOOKUP(REG_TRA_DEMANDS!$F110,DEMANDS!$H$2:$CL$25,MATCH($E110,DEMANDS!$F$2:$F$25,0),FALSE)/HLOOKUP(2018,DEMANDS!$H$2:$CL$25,MATCH($E110,DEMANDS!$F$2:$F$25,0),FALSE)</f>
        <v>0.27912337459667746</v>
      </c>
      <c r="V110" s="1">
        <f>HLOOKUP(REG_TRA_DEMANDS!V$3,'BY-Demands'!$J$5:$AK$14,MATCH($E110,'BY-Demands'!$I$5:$I$14,0),FALSE)*HLOOKUP(REG_TRA_DEMANDS!$F110,DEMANDS!$H$2:$CL$25,MATCH($E110,DEMANDS!$F$2:$F$25,0),FALSE)/HLOOKUP(2018,DEMANDS!$H$2:$CL$25,MATCH($E110,DEMANDS!$F$2:$F$25,0),FALSE)</f>
        <v>0</v>
      </c>
      <c r="W110" s="1">
        <f>HLOOKUP(REG_TRA_DEMANDS!W$3,'BY-Demands'!$J$5:$AK$14,MATCH($E110,'BY-Demands'!$I$5:$I$14,0),FALSE)*HLOOKUP(REG_TRA_DEMANDS!$F110,DEMANDS!$H$2:$CL$25,MATCH($E110,DEMANDS!$F$2:$F$25,0),FALSE)/HLOOKUP(2018,DEMANDS!$H$2:$CL$25,MATCH($E110,DEMANDS!$F$2:$F$25,0),FALSE)</f>
        <v>0</v>
      </c>
      <c r="X110" s="1">
        <f>HLOOKUP(REG_TRA_DEMANDS!X$3,'BY-Demands'!$J$5:$AK$14,MATCH($E110,'BY-Demands'!$I$5:$I$14,0),FALSE)*HLOOKUP(REG_TRA_DEMANDS!$F110,DEMANDS!$H$2:$CL$25,MATCH($E110,DEMANDS!$F$2:$F$25,0),FALSE)/HLOOKUP(2018,DEMANDS!$H$2:$CL$25,MATCH($E110,DEMANDS!$F$2:$F$25,0),FALSE)</f>
        <v>0</v>
      </c>
      <c r="Y110" s="1">
        <f>HLOOKUP(REG_TRA_DEMANDS!Y$3,'BY-Demands'!$J$5:$AK$14,MATCH($E110,'BY-Demands'!$I$5:$I$14,0),FALSE)*HLOOKUP(REG_TRA_DEMANDS!$F110,DEMANDS!$H$2:$CL$25,MATCH($E110,DEMANDS!$F$2:$F$25,0),FALSE)/HLOOKUP(2018,DEMANDS!$H$2:$CL$25,MATCH($E110,DEMANDS!$F$2:$F$25,0),FALSE)</f>
        <v>0</v>
      </c>
      <c r="Z110" s="1">
        <f>HLOOKUP(REG_TRA_DEMANDS!Z$3,'BY-Demands'!$J$5:$AK$14,MATCH($E110,'BY-Demands'!$I$5:$I$14,0),FALSE)*HLOOKUP(REG_TRA_DEMANDS!$F110,DEMANDS!$H$2:$CL$25,MATCH($E110,DEMANDS!$F$2:$F$25,0),FALSE)/HLOOKUP(2018,DEMANDS!$H$2:$CL$25,MATCH($E110,DEMANDS!$F$2:$F$25,0),FALSE)</f>
        <v>0</v>
      </c>
      <c r="AA110" s="10">
        <f>HLOOKUP(REG_TRA_DEMANDS!AA$3,'BY-Demands'!$J$5:$AK$14,MATCH($E110,'BY-Demands'!$I$5:$I$14,0),FALSE)*HLOOKUP(REG_TRA_DEMANDS!$F110,DEMANDS!$H$2:$CL$25,MATCH($E110,DEMANDS!$F$2:$F$25,0),FALSE)/HLOOKUP(2018,DEMANDS!$H$2:$CL$25,MATCH($E110,DEMANDS!$F$2:$F$25,0),FALSE)</f>
        <v>0.79687451094767225</v>
      </c>
      <c r="AB110" s="1">
        <f>HLOOKUP(REG_TRA_DEMANDS!AB$3,'BY-Demands'!$J$5:$AK$14,MATCH($E110,'BY-Demands'!$I$5:$I$14,0),FALSE)*HLOOKUP(REG_TRA_DEMANDS!$F110,DEMANDS!$H$2:$CL$25,MATCH($E110,DEMANDS!$F$2:$F$25,0),FALSE)/HLOOKUP(2018,DEMANDS!$H$2:$CL$25,MATCH($E110,DEMANDS!$F$2:$F$25,0),FALSE)</f>
        <v>0</v>
      </c>
      <c r="AC110" s="1">
        <f>HLOOKUP(REG_TRA_DEMANDS!AC$3,'BY-Demands'!$J$5:$AK$14,MATCH($E110,'BY-Demands'!$I$5:$I$14,0),FALSE)*HLOOKUP(REG_TRA_DEMANDS!$F110,DEMANDS!$H$2:$CL$25,MATCH($E110,DEMANDS!$F$2:$F$25,0),FALSE)/HLOOKUP(2018,DEMANDS!$H$2:$CL$25,MATCH($E110,DEMANDS!$F$2:$F$25,0),FALSE)</f>
        <v>0</v>
      </c>
      <c r="AD110" s="1">
        <f>HLOOKUP(REG_TRA_DEMANDS!AD$3,'BY-Demands'!$J$5:$AK$14,MATCH($E110,'BY-Demands'!$I$5:$I$14,0),FALSE)*HLOOKUP(REG_TRA_DEMANDS!$F110,DEMANDS!$H$2:$CL$25,MATCH($E110,DEMANDS!$F$2:$F$25,0),FALSE)/HLOOKUP(2018,DEMANDS!$H$2:$CL$25,MATCH($E110,DEMANDS!$F$2:$F$25,0),FALSE)</f>
        <v>0</v>
      </c>
      <c r="AE110" s="1">
        <f>HLOOKUP(REG_TRA_DEMANDS!AE$3,'BY-Demands'!$J$5:$AK$14,MATCH($E110,'BY-Demands'!$I$5:$I$14,0),FALSE)*HLOOKUP(REG_TRA_DEMANDS!$F110,DEMANDS!$H$2:$CL$25,MATCH($E110,DEMANDS!$F$2:$F$25,0),FALSE)/HLOOKUP(2018,DEMANDS!$H$2:$CL$25,MATCH($E110,DEMANDS!$F$2:$F$25,0),FALSE)</f>
        <v>0</v>
      </c>
      <c r="AF110" s="1">
        <f>HLOOKUP(REG_TRA_DEMANDS!AF$3,'BY-Demands'!$J$5:$AK$14,MATCH($E110,'BY-Demands'!$I$5:$I$14,0),FALSE)*HLOOKUP(REG_TRA_DEMANDS!$F110,DEMANDS!$H$2:$CL$25,MATCH($E110,DEMANDS!$F$2:$F$25,0),FALSE)/HLOOKUP(2018,DEMANDS!$H$2:$CL$25,MATCH($E110,DEMANDS!$F$2:$F$25,0),FALSE)</f>
        <v>0</v>
      </c>
    </row>
    <row r="111" spans="4:32" x14ac:dyDescent="0.25">
      <c r="D111" s="1" t="s">
        <v>8</v>
      </c>
      <c r="E111" s="1" t="str">
        <f>DEMANDS!$F$25</f>
        <v>TAVIINT</v>
      </c>
      <c r="F111" s="1">
        <v>2035</v>
      </c>
      <c r="G111" s="1">
        <f>HLOOKUP(REG_TRA_DEMANDS!G$3,'BY-Demands'!$J$5:$AK$14,MATCH($E111,'BY-Demands'!$I$5:$I$14,0),FALSE)*HLOOKUP(REG_TRA_DEMANDS!$F111,DEMANDS!$H$2:$CL$25,MATCH($E111,DEMANDS!$F$2:$F$25,0),FALSE)/HLOOKUP(2018,DEMANDS!$H$2:$CL$25,MATCH($E111,DEMANDS!$F$2:$F$25,0),FALSE)</f>
        <v>0</v>
      </c>
      <c r="H111" s="10">
        <f>HLOOKUP(REG_TRA_DEMANDS!H$3,'BY-Demands'!$J$5:$AK$14,MATCH($E111,'BY-Demands'!$I$5:$I$14,0),FALSE)*HLOOKUP(REG_TRA_DEMANDS!$F111,DEMANDS!$H$2:$CL$25,MATCH($E111,DEMANDS!$F$2:$F$25,0),FALSE)/HLOOKUP(2018,DEMANDS!$H$2:$CL$25,MATCH($E111,DEMANDS!$F$2:$F$25,0),FALSE)</f>
        <v>49.18740165424046</v>
      </c>
      <c r="I111" s="1">
        <f>HLOOKUP(REG_TRA_DEMANDS!I$3,'BY-Demands'!$J$5:$AK$14,MATCH($E111,'BY-Demands'!$I$5:$I$14,0),FALSE)*HLOOKUP(REG_TRA_DEMANDS!$F111,DEMANDS!$H$2:$CL$25,MATCH($E111,DEMANDS!$F$2:$F$25,0),FALSE)/HLOOKUP(2018,DEMANDS!$H$2:$CL$25,MATCH($E111,DEMANDS!$F$2:$F$25,0),FALSE)</f>
        <v>0</v>
      </c>
      <c r="J111" s="1">
        <f>HLOOKUP(REG_TRA_DEMANDS!J$3,'BY-Demands'!$J$5:$AK$14,MATCH($E111,'BY-Demands'!$I$5:$I$14,0),FALSE)*HLOOKUP(REG_TRA_DEMANDS!$F111,DEMANDS!$H$2:$CL$25,MATCH($E111,DEMANDS!$F$2:$F$25,0),FALSE)/HLOOKUP(2018,DEMANDS!$H$2:$CL$25,MATCH($E111,DEMANDS!$F$2:$F$25,0),FALSE)</f>
        <v>0</v>
      </c>
      <c r="K111" s="1">
        <f>HLOOKUP(REG_TRA_DEMANDS!K$3,'BY-Demands'!$J$5:$AK$14,MATCH($E111,'BY-Demands'!$I$5:$I$14,0),FALSE)*HLOOKUP(REG_TRA_DEMANDS!$F111,DEMANDS!$H$2:$CL$25,MATCH($E111,DEMANDS!$F$2:$F$25,0),FALSE)/HLOOKUP(2018,DEMANDS!$H$2:$CL$25,MATCH($E111,DEMANDS!$F$2:$F$25,0),FALSE)</f>
        <v>0</v>
      </c>
      <c r="L111" s="1">
        <f>HLOOKUP(REG_TRA_DEMANDS!L$3,'BY-Demands'!$J$5:$AK$14,MATCH($E111,'BY-Demands'!$I$5:$I$14,0),FALSE)*HLOOKUP(REG_TRA_DEMANDS!$F111,DEMANDS!$H$2:$CL$25,MATCH($E111,DEMANDS!$F$2:$F$25,0),FALSE)/HLOOKUP(2018,DEMANDS!$H$2:$CL$25,MATCH($E111,DEMANDS!$F$2:$F$25,0),FALSE)</f>
        <v>0</v>
      </c>
      <c r="M111" s="1">
        <f>HLOOKUP(REG_TRA_DEMANDS!M$3,'BY-Demands'!$J$5:$AK$14,MATCH($E111,'BY-Demands'!$I$5:$I$14,0),FALSE)*HLOOKUP(REG_TRA_DEMANDS!$F111,DEMANDS!$H$2:$CL$25,MATCH($E111,DEMANDS!$F$2:$F$25,0),FALSE)/HLOOKUP(2018,DEMANDS!$H$2:$CL$25,MATCH($E111,DEMANDS!$F$2:$F$25,0),FALSE)</f>
        <v>0</v>
      </c>
      <c r="N111" s="1">
        <f>HLOOKUP(REG_TRA_DEMANDS!N$3,'BY-Demands'!$J$5:$AK$14,MATCH($E111,'BY-Demands'!$I$5:$I$14,0),FALSE)*HLOOKUP(REG_TRA_DEMANDS!$F111,DEMANDS!$H$2:$CL$25,MATCH($E111,DEMANDS!$F$2:$F$25,0),FALSE)/HLOOKUP(2018,DEMANDS!$H$2:$CL$25,MATCH($E111,DEMANDS!$F$2:$F$25,0),FALSE)</f>
        <v>0</v>
      </c>
      <c r="O111" s="1">
        <f>HLOOKUP(REG_TRA_DEMANDS!O$3,'BY-Demands'!$J$5:$AK$14,MATCH($E111,'BY-Demands'!$I$5:$I$14,0),FALSE)*HLOOKUP(REG_TRA_DEMANDS!$F111,DEMANDS!$H$2:$CL$25,MATCH($E111,DEMANDS!$F$2:$F$25,0),FALSE)/HLOOKUP(2018,DEMANDS!$H$2:$CL$25,MATCH($E111,DEMANDS!$F$2:$F$25,0),FALSE)</f>
        <v>0</v>
      </c>
      <c r="P111" s="1">
        <f>HLOOKUP(REG_TRA_DEMANDS!P$3,'BY-Demands'!$J$5:$AK$14,MATCH($E111,'BY-Demands'!$I$5:$I$14,0),FALSE)*HLOOKUP(REG_TRA_DEMANDS!$F111,DEMANDS!$H$2:$CL$25,MATCH($E111,DEMANDS!$F$2:$F$25,0),FALSE)/HLOOKUP(2018,DEMANDS!$H$2:$CL$25,MATCH($E111,DEMANDS!$F$2:$F$25,0),FALSE)</f>
        <v>0</v>
      </c>
      <c r="Q111" s="1">
        <f>HLOOKUP(REG_TRA_DEMANDS!Q$3,'BY-Demands'!$J$5:$AK$14,MATCH($E111,'BY-Demands'!$I$5:$I$14,0),FALSE)*HLOOKUP(REG_TRA_DEMANDS!$F111,DEMANDS!$H$2:$CL$25,MATCH($E111,DEMANDS!$F$2:$F$25,0),FALSE)/HLOOKUP(2018,DEMANDS!$H$2:$CL$25,MATCH($E111,DEMANDS!$F$2:$F$25,0),FALSE)</f>
        <v>0</v>
      </c>
      <c r="R111" s="1">
        <f>HLOOKUP(REG_TRA_DEMANDS!R$3,'BY-Demands'!$J$5:$AK$14,MATCH($E111,'BY-Demands'!$I$5:$I$14,0),FALSE)*HLOOKUP(REG_TRA_DEMANDS!$F111,DEMANDS!$H$2:$CL$25,MATCH($E111,DEMANDS!$F$2:$F$25,0),FALSE)/HLOOKUP(2018,DEMANDS!$H$2:$CL$25,MATCH($E111,DEMANDS!$F$2:$F$25,0),FALSE)</f>
        <v>0</v>
      </c>
      <c r="S111" s="10">
        <f>HLOOKUP(REG_TRA_DEMANDS!S$3,'BY-Demands'!$J$5:$AK$14,MATCH($E111,'BY-Demands'!$I$5:$I$14,0),FALSE)*HLOOKUP(REG_TRA_DEMANDS!$F111,DEMANDS!$H$2:$CL$25,MATCH($E111,DEMANDS!$F$2:$F$25,0),FALSE)/HLOOKUP(2018,DEMANDS!$H$2:$CL$25,MATCH($E111,DEMANDS!$F$2:$F$25,0),FALSE)</f>
        <v>2.9124414959554152</v>
      </c>
      <c r="T111" s="10">
        <f>HLOOKUP(REG_TRA_DEMANDS!T$3,'BY-Demands'!$J$5:$AK$14,MATCH($E111,'BY-Demands'!$I$5:$I$14,0),FALSE)*HLOOKUP(REG_TRA_DEMANDS!$F111,DEMANDS!$H$2:$CL$25,MATCH($E111,DEMANDS!$F$2:$F$25,0),FALSE)/HLOOKUP(2018,DEMANDS!$H$2:$CL$25,MATCH($E111,DEMANDS!$F$2:$F$25,0),FALSE)</f>
        <v>2.692898458803755</v>
      </c>
      <c r="U111" s="10">
        <f>HLOOKUP(REG_TRA_DEMANDS!U$3,'BY-Demands'!$J$5:$AK$14,MATCH($E111,'BY-Demands'!$I$5:$I$14,0),FALSE)*HLOOKUP(REG_TRA_DEMANDS!$F111,DEMANDS!$H$2:$CL$25,MATCH($E111,DEMANDS!$F$2:$F$25,0),FALSE)/HLOOKUP(2018,DEMANDS!$H$2:$CL$25,MATCH($E111,DEMANDS!$F$2:$F$25,0),FALSE)</f>
        <v>0.29346084371715203</v>
      </c>
      <c r="V111" s="1">
        <f>HLOOKUP(REG_TRA_DEMANDS!V$3,'BY-Demands'!$J$5:$AK$14,MATCH($E111,'BY-Demands'!$I$5:$I$14,0),FALSE)*HLOOKUP(REG_TRA_DEMANDS!$F111,DEMANDS!$H$2:$CL$25,MATCH($E111,DEMANDS!$F$2:$F$25,0),FALSE)/HLOOKUP(2018,DEMANDS!$H$2:$CL$25,MATCH($E111,DEMANDS!$F$2:$F$25,0),FALSE)</f>
        <v>0</v>
      </c>
      <c r="W111" s="1">
        <f>HLOOKUP(REG_TRA_DEMANDS!W$3,'BY-Demands'!$J$5:$AK$14,MATCH($E111,'BY-Demands'!$I$5:$I$14,0),FALSE)*HLOOKUP(REG_TRA_DEMANDS!$F111,DEMANDS!$H$2:$CL$25,MATCH($E111,DEMANDS!$F$2:$F$25,0),FALSE)/HLOOKUP(2018,DEMANDS!$H$2:$CL$25,MATCH($E111,DEMANDS!$F$2:$F$25,0),FALSE)</f>
        <v>0</v>
      </c>
      <c r="X111" s="1">
        <f>HLOOKUP(REG_TRA_DEMANDS!X$3,'BY-Demands'!$J$5:$AK$14,MATCH($E111,'BY-Demands'!$I$5:$I$14,0),FALSE)*HLOOKUP(REG_TRA_DEMANDS!$F111,DEMANDS!$H$2:$CL$25,MATCH($E111,DEMANDS!$F$2:$F$25,0),FALSE)/HLOOKUP(2018,DEMANDS!$H$2:$CL$25,MATCH($E111,DEMANDS!$F$2:$F$25,0),FALSE)</f>
        <v>0</v>
      </c>
      <c r="Y111" s="1">
        <f>HLOOKUP(REG_TRA_DEMANDS!Y$3,'BY-Demands'!$J$5:$AK$14,MATCH($E111,'BY-Demands'!$I$5:$I$14,0),FALSE)*HLOOKUP(REG_TRA_DEMANDS!$F111,DEMANDS!$H$2:$CL$25,MATCH($E111,DEMANDS!$F$2:$F$25,0),FALSE)/HLOOKUP(2018,DEMANDS!$H$2:$CL$25,MATCH($E111,DEMANDS!$F$2:$F$25,0),FALSE)</f>
        <v>0</v>
      </c>
      <c r="Z111" s="1">
        <f>HLOOKUP(REG_TRA_DEMANDS!Z$3,'BY-Demands'!$J$5:$AK$14,MATCH($E111,'BY-Demands'!$I$5:$I$14,0),FALSE)*HLOOKUP(REG_TRA_DEMANDS!$F111,DEMANDS!$H$2:$CL$25,MATCH($E111,DEMANDS!$F$2:$F$25,0),FALSE)/HLOOKUP(2018,DEMANDS!$H$2:$CL$25,MATCH($E111,DEMANDS!$F$2:$F$25,0),FALSE)</f>
        <v>0</v>
      </c>
      <c r="AA111" s="10">
        <f>HLOOKUP(REG_TRA_DEMANDS!AA$3,'BY-Demands'!$J$5:$AK$14,MATCH($E111,'BY-Demands'!$I$5:$I$14,0),FALSE)*HLOOKUP(REG_TRA_DEMANDS!$F111,DEMANDS!$H$2:$CL$25,MATCH($E111,DEMANDS!$F$2:$F$25,0),FALSE)/HLOOKUP(2018,DEMANDS!$H$2:$CL$25,MATCH($E111,DEMANDS!$F$2:$F$25,0),FALSE)</f>
        <v>0.83780681806854485</v>
      </c>
      <c r="AB111" s="1">
        <f>HLOOKUP(REG_TRA_DEMANDS!AB$3,'BY-Demands'!$J$5:$AK$14,MATCH($E111,'BY-Demands'!$I$5:$I$14,0),FALSE)*HLOOKUP(REG_TRA_DEMANDS!$F111,DEMANDS!$H$2:$CL$25,MATCH($E111,DEMANDS!$F$2:$F$25,0),FALSE)/HLOOKUP(2018,DEMANDS!$H$2:$CL$25,MATCH($E111,DEMANDS!$F$2:$F$25,0),FALSE)</f>
        <v>0</v>
      </c>
      <c r="AC111" s="1">
        <f>HLOOKUP(REG_TRA_DEMANDS!AC$3,'BY-Demands'!$J$5:$AK$14,MATCH($E111,'BY-Demands'!$I$5:$I$14,0),FALSE)*HLOOKUP(REG_TRA_DEMANDS!$F111,DEMANDS!$H$2:$CL$25,MATCH($E111,DEMANDS!$F$2:$F$25,0),FALSE)/HLOOKUP(2018,DEMANDS!$H$2:$CL$25,MATCH($E111,DEMANDS!$F$2:$F$25,0),FALSE)</f>
        <v>0</v>
      </c>
      <c r="AD111" s="1">
        <f>HLOOKUP(REG_TRA_DEMANDS!AD$3,'BY-Demands'!$J$5:$AK$14,MATCH($E111,'BY-Demands'!$I$5:$I$14,0),FALSE)*HLOOKUP(REG_TRA_DEMANDS!$F111,DEMANDS!$H$2:$CL$25,MATCH($E111,DEMANDS!$F$2:$F$25,0),FALSE)/HLOOKUP(2018,DEMANDS!$H$2:$CL$25,MATCH($E111,DEMANDS!$F$2:$F$25,0),FALSE)</f>
        <v>0</v>
      </c>
      <c r="AE111" s="1">
        <f>HLOOKUP(REG_TRA_DEMANDS!AE$3,'BY-Demands'!$J$5:$AK$14,MATCH($E111,'BY-Demands'!$I$5:$I$14,0),FALSE)*HLOOKUP(REG_TRA_DEMANDS!$F111,DEMANDS!$H$2:$CL$25,MATCH($E111,DEMANDS!$F$2:$F$25,0),FALSE)/HLOOKUP(2018,DEMANDS!$H$2:$CL$25,MATCH($E111,DEMANDS!$F$2:$F$25,0),FALSE)</f>
        <v>0</v>
      </c>
      <c r="AF111" s="1">
        <f>HLOOKUP(REG_TRA_DEMANDS!AF$3,'BY-Demands'!$J$5:$AK$14,MATCH($E111,'BY-Demands'!$I$5:$I$14,0),FALSE)*HLOOKUP(REG_TRA_DEMANDS!$F111,DEMANDS!$H$2:$CL$25,MATCH($E111,DEMANDS!$F$2:$F$25,0),FALSE)/HLOOKUP(2018,DEMANDS!$H$2:$CL$25,MATCH($E111,DEMANDS!$F$2:$F$25,0),FALSE)</f>
        <v>0</v>
      </c>
    </row>
    <row r="112" spans="4:32" x14ac:dyDescent="0.25">
      <c r="D112" s="1" t="s">
        <v>8</v>
      </c>
      <c r="E112" s="1" t="str">
        <f>DEMANDS!$F$25</f>
        <v>TAVIINT</v>
      </c>
      <c r="F112" s="1">
        <v>2040</v>
      </c>
      <c r="G112" s="1">
        <f>HLOOKUP(REG_TRA_DEMANDS!G$3,'BY-Demands'!$J$5:$AK$14,MATCH($E112,'BY-Demands'!$I$5:$I$14,0),FALSE)*HLOOKUP(REG_TRA_DEMANDS!$F112,DEMANDS!$H$2:$CL$25,MATCH($E112,DEMANDS!$F$2:$F$25,0),FALSE)/HLOOKUP(2018,DEMANDS!$H$2:$CL$25,MATCH($E112,DEMANDS!$F$2:$F$25,0),FALSE)</f>
        <v>0</v>
      </c>
      <c r="H112" s="10">
        <f>HLOOKUP(REG_TRA_DEMANDS!H$3,'BY-Demands'!$J$5:$AK$14,MATCH($E112,'BY-Demands'!$I$5:$I$14,0),FALSE)*HLOOKUP(REG_TRA_DEMANDS!$F112,DEMANDS!$H$2:$CL$25,MATCH($E112,DEMANDS!$F$2:$F$25,0),FALSE)/HLOOKUP(2018,DEMANDS!$H$2:$CL$25,MATCH($E112,DEMANDS!$F$2:$F$25,0),FALSE)</f>
        <v>51.359608834583497</v>
      </c>
      <c r="I112" s="1">
        <f>HLOOKUP(REG_TRA_DEMANDS!I$3,'BY-Demands'!$J$5:$AK$14,MATCH($E112,'BY-Demands'!$I$5:$I$14,0),FALSE)*HLOOKUP(REG_TRA_DEMANDS!$F112,DEMANDS!$H$2:$CL$25,MATCH($E112,DEMANDS!$F$2:$F$25,0),FALSE)/HLOOKUP(2018,DEMANDS!$H$2:$CL$25,MATCH($E112,DEMANDS!$F$2:$F$25,0),FALSE)</f>
        <v>0</v>
      </c>
      <c r="J112" s="1">
        <f>HLOOKUP(REG_TRA_DEMANDS!J$3,'BY-Demands'!$J$5:$AK$14,MATCH($E112,'BY-Demands'!$I$5:$I$14,0),FALSE)*HLOOKUP(REG_TRA_DEMANDS!$F112,DEMANDS!$H$2:$CL$25,MATCH($E112,DEMANDS!$F$2:$F$25,0),FALSE)/HLOOKUP(2018,DEMANDS!$H$2:$CL$25,MATCH($E112,DEMANDS!$F$2:$F$25,0),FALSE)</f>
        <v>0</v>
      </c>
      <c r="K112" s="1">
        <f>HLOOKUP(REG_TRA_DEMANDS!K$3,'BY-Demands'!$J$5:$AK$14,MATCH($E112,'BY-Demands'!$I$5:$I$14,0),FALSE)*HLOOKUP(REG_TRA_DEMANDS!$F112,DEMANDS!$H$2:$CL$25,MATCH($E112,DEMANDS!$F$2:$F$25,0),FALSE)/HLOOKUP(2018,DEMANDS!$H$2:$CL$25,MATCH($E112,DEMANDS!$F$2:$F$25,0),FALSE)</f>
        <v>0</v>
      </c>
      <c r="L112" s="1">
        <f>HLOOKUP(REG_TRA_DEMANDS!L$3,'BY-Demands'!$J$5:$AK$14,MATCH($E112,'BY-Demands'!$I$5:$I$14,0),FALSE)*HLOOKUP(REG_TRA_DEMANDS!$F112,DEMANDS!$H$2:$CL$25,MATCH($E112,DEMANDS!$F$2:$F$25,0),FALSE)/HLOOKUP(2018,DEMANDS!$H$2:$CL$25,MATCH($E112,DEMANDS!$F$2:$F$25,0),FALSE)</f>
        <v>0</v>
      </c>
      <c r="M112" s="1">
        <f>HLOOKUP(REG_TRA_DEMANDS!M$3,'BY-Demands'!$J$5:$AK$14,MATCH($E112,'BY-Demands'!$I$5:$I$14,0),FALSE)*HLOOKUP(REG_TRA_DEMANDS!$F112,DEMANDS!$H$2:$CL$25,MATCH($E112,DEMANDS!$F$2:$F$25,0),FALSE)/HLOOKUP(2018,DEMANDS!$H$2:$CL$25,MATCH($E112,DEMANDS!$F$2:$F$25,0),FALSE)</f>
        <v>0</v>
      </c>
      <c r="N112" s="1">
        <f>HLOOKUP(REG_TRA_DEMANDS!N$3,'BY-Demands'!$J$5:$AK$14,MATCH($E112,'BY-Demands'!$I$5:$I$14,0),FALSE)*HLOOKUP(REG_TRA_DEMANDS!$F112,DEMANDS!$H$2:$CL$25,MATCH($E112,DEMANDS!$F$2:$F$25,0),FALSE)/HLOOKUP(2018,DEMANDS!$H$2:$CL$25,MATCH($E112,DEMANDS!$F$2:$F$25,0),FALSE)</f>
        <v>0</v>
      </c>
      <c r="O112" s="1">
        <f>HLOOKUP(REG_TRA_DEMANDS!O$3,'BY-Demands'!$J$5:$AK$14,MATCH($E112,'BY-Demands'!$I$5:$I$14,0),FALSE)*HLOOKUP(REG_TRA_DEMANDS!$F112,DEMANDS!$H$2:$CL$25,MATCH($E112,DEMANDS!$F$2:$F$25,0),FALSE)/HLOOKUP(2018,DEMANDS!$H$2:$CL$25,MATCH($E112,DEMANDS!$F$2:$F$25,0),FALSE)</f>
        <v>0</v>
      </c>
      <c r="P112" s="1">
        <f>HLOOKUP(REG_TRA_DEMANDS!P$3,'BY-Demands'!$J$5:$AK$14,MATCH($E112,'BY-Demands'!$I$5:$I$14,0),FALSE)*HLOOKUP(REG_TRA_DEMANDS!$F112,DEMANDS!$H$2:$CL$25,MATCH($E112,DEMANDS!$F$2:$F$25,0),FALSE)/HLOOKUP(2018,DEMANDS!$H$2:$CL$25,MATCH($E112,DEMANDS!$F$2:$F$25,0),FALSE)</f>
        <v>0</v>
      </c>
      <c r="Q112" s="1">
        <f>HLOOKUP(REG_TRA_DEMANDS!Q$3,'BY-Demands'!$J$5:$AK$14,MATCH($E112,'BY-Demands'!$I$5:$I$14,0),FALSE)*HLOOKUP(REG_TRA_DEMANDS!$F112,DEMANDS!$H$2:$CL$25,MATCH($E112,DEMANDS!$F$2:$F$25,0),FALSE)/HLOOKUP(2018,DEMANDS!$H$2:$CL$25,MATCH($E112,DEMANDS!$F$2:$F$25,0),FALSE)</f>
        <v>0</v>
      </c>
      <c r="R112" s="1">
        <f>HLOOKUP(REG_TRA_DEMANDS!R$3,'BY-Demands'!$J$5:$AK$14,MATCH($E112,'BY-Demands'!$I$5:$I$14,0),FALSE)*HLOOKUP(REG_TRA_DEMANDS!$F112,DEMANDS!$H$2:$CL$25,MATCH($E112,DEMANDS!$F$2:$F$25,0),FALSE)/HLOOKUP(2018,DEMANDS!$H$2:$CL$25,MATCH($E112,DEMANDS!$F$2:$F$25,0),FALSE)</f>
        <v>0</v>
      </c>
      <c r="S112" s="10">
        <f>HLOOKUP(REG_TRA_DEMANDS!S$3,'BY-Demands'!$J$5:$AK$14,MATCH($E112,'BY-Demands'!$I$5:$I$14,0),FALSE)*HLOOKUP(REG_TRA_DEMANDS!$F112,DEMANDS!$H$2:$CL$25,MATCH($E112,DEMANDS!$F$2:$F$25,0),FALSE)/HLOOKUP(2018,DEMANDS!$H$2:$CL$25,MATCH($E112,DEMANDS!$F$2:$F$25,0),FALSE)</f>
        <v>3.0410603316140774</v>
      </c>
      <c r="T112" s="10">
        <f>HLOOKUP(REG_TRA_DEMANDS!T$3,'BY-Demands'!$J$5:$AK$14,MATCH($E112,'BY-Demands'!$I$5:$I$14,0),FALSE)*HLOOKUP(REG_TRA_DEMANDS!$F112,DEMANDS!$H$2:$CL$25,MATCH($E112,DEMANDS!$F$2:$F$25,0),FALSE)/HLOOKUP(2018,DEMANDS!$H$2:$CL$25,MATCH($E112,DEMANDS!$F$2:$F$25,0),FALSE)</f>
        <v>2.8118218654367606</v>
      </c>
      <c r="U112" s="10">
        <f>HLOOKUP(REG_TRA_DEMANDS!U$3,'BY-Demands'!$J$5:$AK$14,MATCH($E112,'BY-Demands'!$I$5:$I$14,0),FALSE)*HLOOKUP(REG_TRA_DEMANDS!$F112,DEMANDS!$H$2:$CL$25,MATCH($E112,DEMANDS!$F$2:$F$25,0),FALSE)/HLOOKUP(2018,DEMANDS!$H$2:$CL$25,MATCH($E112,DEMANDS!$F$2:$F$25,0),FALSE)</f>
        <v>0.3064206206200446</v>
      </c>
      <c r="V112" s="1">
        <f>HLOOKUP(REG_TRA_DEMANDS!V$3,'BY-Demands'!$J$5:$AK$14,MATCH($E112,'BY-Demands'!$I$5:$I$14,0),FALSE)*HLOOKUP(REG_TRA_DEMANDS!$F112,DEMANDS!$H$2:$CL$25,MATCH($E112,DEMANDS!$F$2:$F$25,0),FALSE)/HLOOKUP(2018,DEMANDS!$H$2:$CL$25,MATCH($E112,DEMANDS!$F$2:$F$25,0),FALSE)</f>
        <v>0</v>
      </c>
      <c r="W112" s="1">
        <f>HLOOKUP(REG_TRA_DEMANDS!W$3,'BY-Demands'!$J$5:$AK$14,MATCH($E112,'BY-Demands'!$I$5:$I$14,0),FALSE)*HLOOKUP(REG_TRA_DEMANDS!$F112,DEMANDS!$H$2:$CL$25,MATCH($E112,DEMANDS!$F$2:$F$25,0),FALSE)/HLOOKUP(2018,DEMANDS!$H$2:$CL$25,MATCH($E112,DEMANDS!$F$2:$F$25,0),FALSE)</f>
        <v>0</v>
      </c>
      <c r="X112" s="1">
        <f>HLOOKUP(REG_TRA_DEMANDS!X$3,'BY-Demands'!$J$5:$AK$14,MATCH($E112,'BY-Demands'!$I$5:$I$14,0),FALSE)*HLOOKUP(REG_TRA_DEMANDS!$F112,DEMANDS!$H$2:$CL$25,MATCH($E112,DEMANDS!$F$2:$F$25,0),FALSE)/HLOOKUP(2018,DEMANDS!$H$2:$CL$25,MATCH($E112,DEMANDS!$F$2:$F$25,0),FALSE)</f>
        <v>0</v>
      </c>
      <c r="Y112" s="1">
        <f>HLOOKUP(REG_TRA_DEMANDS!Y$3,'BY-Demands'!$J$5:$AK$14,MATCH($E112,'BY-Demands'!$I$5:$I$14,0),FALSE)*HLOOKUP(REG_TRA_DEMANDS!$F112,DEMANDS!$H$2:$CL$25,MATCH($E112,DEMANDS!$F$2:$F$25,0),FALSE)/HLOOKUP(2018,DEMANDS!$H$2:$CL$25,MATCH($E112,DEMANDS!$F$2:$F$25,0),FALSE)</f>
        <v>0</v>
      </c>
      <c r="Z112" s="1">
        <f>HLOOKUP(REG_TRA_DEMANDS!Z$3,'BY-Demands'!$J$5:$AK$14,MATCH($E112,'BY-Demands'!$I$5:$I$14,0),FALSE)*HLOOKUP(REG_TRA_DEMANDS!$F112,DEMANDS!$H$2:$CL$25,MATCH($E112,DEMANDS!$F$2:$F$25,0),FALSE)/HLOOKUP(2018,DEMANDS!$H$2:$CL$25,MATCH($E112,DEMANDS!$F$2:$F$25,0),FALSE)</f>
        <v>0</v>
      </c>
      <c r="AA112" s="10">
        <f>HLOOKUP(REG_TRA_DEMANDS!AA$3,'BY-Demands'!$J$5:$AK$14,MATCH($E112,'BY-Demands'!$I$5:$I$14,0),FALSE)*HLOOKUP(REG_TRA_DEMANDS!$F112,DEMANDS!$H$2:$CL$25,MATCH($E112,DEMANDS!$F$2:$F$25,0),FALSE)/HLOOKUP(2018,DEMANDS!$H$2:$CL$25,MATCH($E112,DEMANDS!$F$2:$F$25,0),FALSE)</f>
        <v>0.87480592606659768</v>
      </c>
      <c r="AB112" s="1">
        <f>HLOOKUP(REG_TRA_DEMANDS!AB$3,'BY-Demands'!$J$5:$AK$14,MATCH($E112,'BY-Demands'!$I$5:$I$14,0),FALSE)*HLOOKUP(REG_TRA_DEMANDS!$F112,DEMANDS!$H$2:$CL$25,MATCH($E112,DEMANDS!$F$2:$F$25,0),FALSE)/HLOOKUP(2018,DEMANDS!$H$2:$CL$25,MATCH($E112,DEMANDS!$F$2:$F$25,0),FALSE)</f>
        <v>0</v>
      </c>
      <c r="AC112" s="1">
        <f>HLOOKUP(REG_TRA_DEMANDS!AC$3,'BY-Demands'!$J$5:$AK$14,MATCH($E112,'BY-Demands'!$I$5:$I$14,0),FALSE)*HLOOKUP(REG_TRA_DEMANDS!$F112,DEMANDS!$H$2:$CL$25,MATCH($E112,DEMANDS!$F$2:$F$25,0),FALSE)/HLOOKUP(2018,DEMANDS!$H$2:$CL$25,MATCH($E112,DEMANDS!$F$2:$F$25,0),FALSE)</f>
        <v>0</v>
      </c>
      <c r="AD112" s="1">
        <f>HLOOKUP(REG_TRA_DEMANDS!AD$3,'BY-Demands'!$J$5:$AK$14,MATCH($E112,'BY-Demands'!$I$5:$I$14,0),FALSE)*HLOOKUP(REG_TRA_DEMANDS!$F112,DEMANDS!$H$2:$CL$25,MATCH($E112,DEMANDS!$F$2:$F$25,0),FALSE)/HLOOKUP(2018,DEMANDS!$H$2:$CL$25,MATCH($E112,DEMANDS!$F$2:$F$25,0),FALSE)</f>
        <v>0</v>
      </c>
      <c r="AE112" s="1">
        <f>HLOOKUP(REG_TRA_DEMANDS!AE$3,'BY-Demands'!$J$5:$AK$14,MATCH($E112,'BY-Demands'!$I$5:$I$14,0),FALSE)*HLOOKUP(REG_TRA_DEMANDS!$F112,DEMANDS!$H$2:$CL$25,MATCH($E112,DEMANDS!$F$2:$F$25,0),FALSE)/HLOOKUP(2018,DEMANDS!$H$2:$CL$25,MATCH($E112,DEMANDS!$F$2:$F$25,0),FALSE)</f>
        <v>0</v>
      </c>
      <c r="AF112" s="1">
        <f>HLOOKUP(REG_TRA_DEMANDS!AF$3,'BY-Demands'!$J$5:$AK$14,MATCH($E112,'BY-Demands'!$I$5:$I$14,0),FALSE)*HLOOKUP(REG_TRA_DEMANDS!$F112,DEMANDS!$H$2:$CL$25,MATCH($E112,DEMANDS!$F$2:$F$25,0),FALSE)/HLOOKUP(2018,DEMANDS!$H$2:$CL$25,MATCH($E112,DEMANDS!$F$2:$F$25,0),FALSE)</f>
        <v>0</v>
      </c>
    </row>
    <row r="113" spans="4:32" x14ac:dyDescent="0.25">
      <c r="D113" s="1" t="s">
        <v>8</v>
      </c>
      <c r="E113" s="1" t="str">
        <f>DEMANDS!$F$25</f>
        <v>TAVIINT</v>
      </c>
      <c r="F113" s="1">
        <v>2045</v>
      </c>
      <c r="G113" s="1">
        <f>HLOOKUP(REG_TRA_DEMANDS!G$3,'BY-Demands'!$J$5:$AK$14,MATCH($E113,'BY-Demands'!$I$5:$I$14,0),FALSE)*HLOOKUP(REG_TRA_DEMANDS!$F113,DEMANDS!$H$2:$CL$25,MATCH($E113,DEMANDS!$F$2:$F$25,0),FALSE)/HLOOKUP(2018,DEMANDS!$H$2:$CL$25,MATCH($E113,DEMANDS!$F$2:$F$25,0),FALSE)</f>
        <v>0</v>
      </c>
      <c r="H113" s="10">
        <f>HLOOKUP(REG_TRA_DEMANDS!H$3,'BY-Demands'!$J$5:$AK$14,MATCH($E113,'BY-Demands'!$I$5:$I$14,0),FALSE)*HLOOKUP(REG_TRA_DEMANDS!$F113,DEMANDS!$H$2:$CL$25,MATCH($E113,DEMANDS!$F$2:$F$25,0),FALSE)/HLOOKUP(2018,DEMANDS!$H$2:$CL$25,MATCH($E113,DEMANDS!$F$2:$F$25,0),FALSE)</f>
        <v>53.323087905809665</v>
      </c>
      <c r="I113" s="1">
        <f>HLOOKUP(REG_TRA_DEMANDS!I$3,'BY-Demands'!$J$5:$AK$14,MATCH($E113,'BY-Demands'!$I$5:$I$14,0),FALSE)*HLOOKUP(REG_TRA_DEMANDS!$F113,DEMANDS!$H$2:$CL$25,MATCH($E113,DEMANDS!$F$2:$F$25,0),FALSE)/HLOOKUP(2018,DEMANDS!$H$2:$CL$25,MATCH($E113,DEMANDS!$F$2:$F$25,0),FALSE)</f>
        <v>0</v>
      </c>
      <c r="J113" s="1">
        <f>HLOOKUP(REG_TRA_DEMANDS!J$3,'BY-Demands'!$J$5:$AK$14,MATCH($E113,'BY-Demands'!$I$5:$I$14,0),FALSE)*HLOOKUP(REG_TRA_DEMANDS!$F113,DEMANDS!$H$2:$CL$25,MATCH($E113,DEMANDS!$F$2:$F$25,0),FALSE)/HLOOKUP(2018,DEMANDS!$H$2:$CL$25,MATCH($E113,DEMANDS!$F$2:$F$25,0),FALSE)</f>
        <v>0</v>
      </c>
      <c r="K113" s="1">
        <f>HLOOKUP(REG_TRA_DEMANDS!K$3,'BY-Demands'!$J$5:$AK$14,MATCH($E113,'BY-Demands'!$I$5:$I$14,0),FALSE)*HLOOKUP(REG_TRA_DEMANDS!$F113,DEMANDS!$H$2:$CL$25,MATCH($E113,DEMANDS!$F$2:$F$25,0),FALSE)/HLOOKUP(2018,DEMANDS!$H$2:$CL$25,MATCH($E113,DEMANDS!$F$2:$F$25,0),FALSE)</f>
        <v>0</v>
      </c>
      <c r="L113" s="1">
        <f>HLOOKUP(REG_TRA_DEMANDS!L$3,'BY-Demands'!$J$5:$AK$14,MATCH($E113,'BY-Demands'!$I$5:$I$14,0),FALSE)*HLOOKUP(REG_TRA_DEMANDS!$F113,DEMANDS!$H$2:$CL$25,MATCH($E113,DEMANDS!$F$2:$F$25,0),FALSE)/HLOOKUP(2018,DEMANDS!$H$2:$CL$25,MATCH($E113,DEMANDS!$F$2:$F$25,0),FALSE)</f>
        <v>0</v>
      </c>
      <c r="M113" s="1">
        <f>HLOOKUP(REG_TRA_DEMANDS!M$3,'BY-Demands'!$J$5:$AK$14,MATCH($E113,'BY-Demands'!$I$5:$I$14,0),FALSE)*HLOOKUP(REG_TRA_DEMANDS!$F113,DEMANDS!$H$2:$CL$25,MATCH($E113,DEMANDS!$F$2:$F$25,0),FALSE)/HLOOKUP(2018,DEMANDS!$H$2:$CL$25,MATCH($E113,DEMANDS!$F$2:$F$25,0),FALSE)</f>
        <v>0</v>
      </c>
      <c r="N113" s="1">
        <f>HLOOKUP(REG_TRA_DEMANDS!N$3,'BY-Demands'!$J$5:$AK$14,MATCH($E113,'BY-Demands'!$I$5:$I$14,0),FALSE)*HLOOKUP(REG_TRA_DEMANDS!$F113,DEMANDS!$H$2:$CL$25,MATCH($E113,DEMANDS!$F$2:$F$25,0),FALSE)/HLOOKUP(2018,DEMANDS!$H$2:$CL$25,MATCH($E113,DEMANDS!$F$2:$F$25,0),FALSE)</f>
        <v>0</v>
      </c>
      <c r="O113" s="1">
        <f>HLOOKUP(REG_TRA_DEMANDS!O$3,'BY-Demands'!$J$5:$AK$14,MATCH($E113,'BY-Demands'!$I$5:$I$14,0),FALSE)*HLOOKUP(REG_TRA_DEMANDS!$F113,DEMANDS!$H$2:$CL$25,MATCH($E113,DEMANDS!$F$2:$F$25,0),FALSE)/HLOOKUP(2018,DEMANDS!$H$2:$CL$25,MATCH($E113,DEMANDS!$F$2:$F$25,0),FALSE)</f>
        <v>0</v>
      </c>
      <c r="P113" s="1">
        <f>HLOOKUP(REG_TRA_DEMANDS!P$3,'BY-Demands'!$J$5:$AK$14,MATCH($E113,'BY-Demands'!$I$5:$I$14,0),FALSE)*HLOOKUP(REG_TRA_DEMANDS!$F113,DEMANDS!$H$2:$CL$25,MATCH($E113,DEMANDS!$F$2:$F$25,0),FALSE)/HLOOKUP(2018,DEMANDS!$H$2:$CL$25,MATCH($E113,DEMANDS!$F$2:$F$25,0),FALSE)</f>
        <v>0</v>
      </c>
      <c r="Q113" s="1">
        <f>HLOOKUP(REG_TRA_DEMANDS!Q$3,'BY-Demands'!$J$5:$AK$14,MATCH($E113,'BY-Demands'!$I$5:$I$14,0),FALSE)*HLOOKUP(REG_TRA_DEMANDS!$F113,DEMANDS!$H$2:$CL$25,MATCH($E113,DEMANDS!$F$2:$F$25,0),FALSE)/HLOOKUP(2018,DEMANDS!$H$2:$CL$25,MATCH($E113,DEMANDS!$F$2:$F$25,0),FALSE)</f>
        <v>0</v>
      </c>
      <c r="R113" s="1">
        <f>HLOOKUP(REG_TRA_DEMANDS!R$3,'BY-Demands'!$J$5:$AK$14,MATCH($E113,'BY-Demands'!$I$5:$I$14,0),FALSE)*HLOOKUP(REG_TRA_DEMANDS!$F113,DEMANDS!$H$2:$CL$25,MATCH($E113,DEMANDS!$F$2:$F$25,0),FALSE)/HLOOKUP(2018,DEMANDS!$H$2:$CL$25,MATCH($E113,DEMANDS!$F$2:$F$25,0),FALSE)</f>
        <v>0</v>
      </c>
      <c r="S113" s="10">
        <f>HLOOKUP(REG_TRA_DEMANDS!S$3,'BY-Demands'!$J$5:$AK$14,MATCH($E113,'BY-Demands'!$I$5:$I$14,0),FALSE)*HLOOKUP(REG_TRA_DEMANDS!$F113,DEMANDS!$H$2:$CL$25,MATCH($E113,DEMANDS!$F$2:$F$25,0),FALSE)/HLOOKUP(2018,DEMANDS!$H$2:$CL$25,MATCH($E113,DEMANDS!$F$2:$F$25,0),FALSE)</f>
        <v>3.1573201406537383</v>
      </c>
      <c r="T113" s="10">
        <f>HLOOKUP(REG_TRA_DEMANDS!T$3,'BY-Demands'!$J$5:$AK$14,MATCH($E113,'BY-Demands'!$I$5:$I$14,0),FALSE)*HLOOKUP(REG_TRA_DEMANDS!$F113,DEMANDS!$H$2:$CL$25,MATCH($E113,DEMANDS!$F$2:$F$25,0),FALSE)/HLOOKUP(2018,DEMANDS!$H$2:$CL$25,MATCH($E113,DEMANDS!$F$2:$F$25,0),FALSE)</f>
        <v>2.9193178824446555</v>
      </c>
      <c r="U113" s="10">
        <f>HLOOKUP(REG_TRA_DEMANDS!U$3,'BY-Demands'!$J$5:$AK$14,MATCH($E113,'BY-Demands'!$I$5:$I$14,0),FALSE)*HLOOKUP(REG_TRA_DEMANDS!$F113,DEMANDS!$H$2:$CL$25,MATCH($E113,DEMANDS!$F$2:$F$25,0),FALSE)/HLOOKUP(2018,DEMANDS!$H$2:$CL$25,MATCH($E113,DEMANDS!$F$2:$F$25,0),FALSE)</f>
        <v>0.31813508825778225</v>
      </c>
      <c r="V113" s="1">
        <f>HLOOKUP(REG_TRA_DEMANDS!V$3,'BY-Demands'!$J$5:$AK$14,MATCH($E113,'BY-Demands'!$I$5:$I$14,0),FALSE)*HLOOKUP(REG_TRA_DEMANDS!$F113,DEMANDS!$H$2:$CL$25,MATCH($E113,DEMANDS!$F$2:$F$25,0),FALSE)/HLOOKUP(2018,DEMANDS!$H$2:$CL$25,MATCH($E113,DEMANDS!$F$2:$F$25,0),FALSE)</f>
        <v>0</v>
      </c>
      <c r="W113" s="1">
        <f>HLOOKUP(REG_TRA_DEMANDS!W$3,'BY-Demands'!$J$5:$AK$14,MATCH($E113,'BY-Demands'!$I$5:$I$14,0),FALSE)*HLOOKUP(REG_TRA_DEMANDS!$F113,DEMANDS!$H$2:$CL$25,MATCH($E113,DEMANDS!$F$2:$F$25,0),FALSE)/HLOOKUP(2018,DEMANDS!$H$2:$CL$25,MATCH($E113,DEMANDS!$F$2:$F$25,0),FALSE)</f>
        <v>0</v>
      </c>
      <c r="X113" s="1">
        <f>HLOOKUP(REG_TRA_DEMANDS!X$3,'BY-Demands'!$J$5:$AK$14,MATCH($E113,'BY-Demands'!$I$5:$I$14,0),FALSE)*HLOOKUP(REG_TRA_DEMANDS!$F113,DEMANDS!$H$2:$CL$25,MATCH($E113,DEMANDS!$F$2:$F$25,0),FALSE)/HLOOKUP(2018,DEMANDS!$H$2:$CL$25,MATCH($E113,DEMANDS!$F$2:$F$25,0),FALSE)</f>
        <v>0</v>
      </c>
      <c r="Y113" s="1">
        <f>HLOOKUP(REG_TRA_DEMANDS!Y$3,'BY-Demands'!$J$5:$AK$14,MATCH($E113,'BY-Demands'!$I$5:$I$14,0),FALSE)*HLOOKUP(REG_TRA_DEMANDS!$F113,DEMANDS!$H$2:$CL$25,MATCH($E113,DEMANDS!$F$2:$F$25,0),FALSE)/HLOOKUP(2018,DEMANDS!$H$2:$CL$25,MATCH($E113,DEMANDS!$F$2:$F$25,0),FALSE)</f>
        <v>0</v>
      </c>
      <c r="Z113" s="1">
        <f>HLOOKUP(REG_TRA_DEMANDS!Z$3,'BY-Demands'!$J$5:$AK$14,MATCH($E113,'BY-Demands'!$I$5:$I$14,0),FALSE)*HLOOKUP(REG_TRA_DEMANDS!$F113,DEMANDS!$H$2:$CL$25,MATCH($E113,DEMANDS!$F$2:$F$25,0),FALSE)/HLOOKUP(2018,DEMANDS!$H$2:$CL$25,MATCH($E113,DEMANDS!$F$2:$F$25,0),FALSE)</f>
        <v>0</v>
      </c>
      <c r="AA113" s="10">
        <f>HLOOKUP(REG_TRA_DEMANDS!AA$3,'BY-Demands'!$J$5:$AK$14,MATCH($E113,'BY-Demands'!$I$5:$I$14,0),FALSE)*HLOOKUP(REG_TRA_DEMANDS!$F113,DEMANDS!$H$2:$CL$25,MATCH($E113,DEMANDS!$F$2:$F$25,0),FALSE)/HLOOKUP(2018,DEMANDS!$H$2:$CL$25,MATCH($E113,DEMANDS!$F$2:$F$25,0),FALSE)</f>
        <v>0.90824977749367064</v>
      </c>
      <c r="AB113" s="1">
        <f>HLOOKUP(REG_TRA_DEMANDS!AB$3,'BY-Demands'!$J$5:$AK$14,MATCH($E113,'BY-Demands'!$I$5:$I$14,0),FALSE)*HLOOKUP(REG_TRA_DEMANDS!$F113,DEMANDS!$H$2:$CL$25,MATCH($E113,DEMANDS!$F$2:$F$25,0),FALSE)/HLOOKUP(2018,DEMANDS!$H$2:$CL$25,MATCH($E113,DEMANDS!$F$2:$F$25,0),FALSE)</f>
        <v>0</v>
      </c>
      <c r="AC113" s="1">
        <f>HLOOKUP(REG_TRA_DEMANDS!AC$3,'BY-Demands'!$J$5:$AK$14,MATCH($E113,'BY-Demands'!$I$5:$I$14,0),FALSE)*HLOOKUP(REG_TRA_DEMANDS!$F113,DEMANDS!$H$2:$CL$25,MATCH($E113,DEMANDS!$F$2:$F$25,0),FALSE)/HLOOKUP(2018,DEMANDS!$H$2:$CL$25,MATCH($E113,DEMANDS!$F$2:$F$25,0),FALSE)</f>
        <v>0</v>
      </c>
      <c r="AD113" s="1">
        <f>HLOOKUP(REG_TRA_DEMANDS!AD$3,'BY-Demands'!$J$5:$AK$14,MATCH($E113,'BY-Demands'!$I$5:$I$14,0),FALSE)*HLOOKUP(REG_TRA_DEMANDS!$F113,DEMANDS!$H$2:$CL$25,MATCH($E113,DEMANDS!$F$2:$F$25,0),FALSE)/HLOOKUP(2018,DEMANDS!$H$2:$CL$25,MATCH($E113,DEMANDS!$F$2:$F$25,0),FALSE)</f>
        <v>0</v>
      </c>
      <c r="AE113" s="1">
        <f>HLOOKUP(REG_TRA_DEMANDS!AE$3,'BY-Demands'!$J$5:$AK$14,MATCH($E113,'BY-Demands'!$I$5:$I$14,0),FALSE)*HLOOKUP(REG_TRA_DEMANDS!$F113,DEMANDS!$H$2:$CL$25,MATCH($E113,DEMANDS!$F$2:$F$25,0),FALSE)/HLOOKUP(2018,DEMANDS!$H$2:$CL$25,MATCH($E113,DEMANDS!$F$2:$F$25,0),FALSE)</f>
        <v>0</v>
      </c>
      <c r="AF113" s="1">
        <f>HLOOKUP(REG_TRA_DEMANDS!AF$3,'BY-Demands'!$J$5:$AK$14,MATCH($E113,'BY-Demands'!$I$5:$I$14,0),FALSE)*HLOOKUP(REG_TRA_DEMANDS!$F113,DEMANDS!$H$2:$CL$25,MATCH($E113,DEMANDS!$F$2:$F$25,0),FALSE)/HLOOKUP(2018,DEMANDS!$H$2:$CL$25,MATCH($E113,DEMANDS!$F$2:$F$25,0),FALSE)</f>
        <v>0</v>
      </c>
    </row>
    <row r="114" spans="4:32" x14ac:dyDescent="0.25">
      <c r="D114" s="1" t="s">
        <v>8</v>
      </c>
      <c r="E114" s="1" t="str">
        <f>DEMANDS!$F$25</f>
        <v>TAVIINT</v>
      </c>
      <c r="F114" s="1">
        <v>2050</v>
      </c>
      <c r="G114" s="1">
        <f>HLOOKUP(REG_TRA_DEMANDS!G$3,'BY-Demands'!$J$5:$AK$14,MATCH($E114,'BY-Demands'!$I$5:$I$14,0),FALSE)*HLOOKUP(REG_TRA_DEMANDS!$F114,DEMANDS!$H$2:$CL$25,MATCH($E114,DEMANDS!$F$2:$F$25,0),FALSE)/HLOOKUP(2018,DEMANDS!$H$2:$CL$25,MATCH($E114,DEMANDS!$F$2:$F$25,0),FALSE)</f>
        <v>0</v>
      </c>
      <c r="H114" s="10">
        <f>HLOOKUP(REG_TRA_DEMANDS!H$3,'BY-Demands'!$J$5:$AK$14,MATCH($E114,'BY-Demands'!$I$5:$I$14,0),FALSE)*HLOOKUP(REG_TRA_DEMANDS!$F114,DEMANDS!$H$2:$CL$25,MATCH($E114,DEMANDS!$F$2:$F$25,0),FALSE)/HLOOKUP(2018,DEMANDS!$H$2:$CL$25,MATCH($E114,DEMANDS!$F$2:$F$25,0),FALSE)</f>
        <v>55.097895624127723</v>
      </c>
      <c r="I114" s="1">
        <f>HLOOKUP(REG_TRA_DEMANDS!I$3,'BY-Demands'!$J$5:$AK$14,MATCH($E114,'BY-Demands'!$I$5:$I$14,0),FALSE)*HLOOKUP(REG_TRA_DEMANDS!$F114,DEMANDS!$H$2:$CL$25,MATCH($E114,DEMANDS!$F$2:$F$25,0),FALSE)/HLOOKUP(2018,DEMANDS!$H$2:$CL$25,MATCH($E114,DEMANDS!$F$2:$F$25,0),FALSE)</f>
        <v>0</v>
      </c>
      <c r="J114" s="1">
        <f>HLOOKUP(REG_TRA_DEMANDS!J$3,'BY-Demands'!$J$5:$AK$14,MATCH($E114,'BY-Demands'!$I$5:$I$14,0),FALSE)*HLOOKUP(REG_TRA_DEMANDS!$F114,DEMANDS!$H$2:$CL$25,MATCH($E114,DEMANDS!$F$2:$F$25,0),FALSE)/HLOOKUP(2018,DEMANDS!$H$2:$CL$25,MATCH($E114,DEMANDS!$F$2:$F$25,0),FALSE)</f>
        <v>0</v>
      </c>
      <c r="K114" s="1">
        <f>HLOOKUP(REG_TRA_DEMANDS!K$3,'BY-Demands'!$J$5:$AK$14,MATCH($E114,'BY-Demands'!$I$5:$I$14,0),FALSE)*HLOOKUP(REG_TRA_DEMANDS!$F114,DEMANDS!$H$2:$CL$25,MATCH($E114,DEMANDS!$F$2:$F$25,0),FALSE)/HLOOKUP(2018,DEMANDS!$H$2:$CL$25,MATCH($E114,DEMANDS!$F$2:$F$25,0),FALSE)</f>
        <v>0</v>
      </c>
      <c r="L114" s="1">
        <f>HLOOKUP(REG_TRA_DEMANDS!L$3,'BY-Demands'!$J$5:$AK$14,MATCH($E114,'BY-Demands'!$I$5:$I$14,0),FALSE)*HLOOKUP(REG_TRA_DEMANDS!$F114,DEMANDS!$H$2:$CL$25,MATCH($E114,DEMANDS!$F$2:$F$25,0),FALSE)/HLOOKUP(2018,DEMANDS!$H$2:$CL$25,MATCH($E114,DEMANDS!$F$2:$F$25,0),FALSE)</f>
        <v>0</v>
      </c>
      <c r="M114" s="1">
        <f>HLOOKUP(REG_TRA_DEMANDS!M$3,'BY-Demands'!$J$5:$AK$14,MATCH($E114,'BY-Demands'!$I$5:$I$14,0),FALSE)*HLOOKUP(REG_TRA_DEMANDS!$F114,DEMANDS!$H$2:$CL$25,MATCH($E114,DEMANDS!$F$2:$F$25,0),FALSE)/HLOOKUP(2018,DEMANDS!$H$2:$CL$25,MATCH($E114,DEMANDS!$F$2:$F$25,0),FALSE)</f>
        <v>0</v>
      </c>
      <c r="N114" s="1">
        <f>HLOOKUP(REG_TRA_DEMANDS!N$3,'BY-Demands'!$J$5:$AK$14,MATCH($E114,'BY-Demands'!$I$5:$I$14,0),FALSE)*HLOOKUP(REG_TRA_DEMANDS!$F114,DEMANDS!$H$2:$CL$25,MATCH($E114,DEMANDS!$F$2:$F$25,0),FALSE)/HLOOKUP(2018,DEMANDS!$H$2:$CL$25,MATCH($E114,DEMANDS!$F$2:$F$25,0),FALSE)</f>
        <v>0</v>
      </c>
      <c r="O114" s="1">
        <f>HLOOKUP(REG_TRA_DEMANDS!O$3,'BY-Demands'!$J$5:$AK$14,MATCH($E114,'BY-Demands'!$I$5:$I$14,0),FALSE)*HLOOKUP(REG_TRA_DEMANDS!$F114,DEMANDS!$H$2:$CL$25,MATCH($E114,DEMANDS!$F$2:$F$25,0),FALSE)/HLOOKUP(2018,DEMANDS!$H$2:$CL$25,MATCH($E114,DEMANDS!$F$2:$F$25,0),FALSE)</f>
        <v>0</v>
      </c>
      <c r="P114" s="1">
        <f>HLOOKUP(REG_TRA_DEMANDS!P$3,'BY-Demands'!$J$5:$AK$14,MATCH($E114,'BY-Demands'!$I$5:$I$14,0),FALSE)*HLOOKUP(REG_TRA_DEMANDS!$F114,DEMANDS!$H$2:$CL$25,MATCH($E114,DEMANDS!$F$2:$F$25,0),FALSE)/HLOOKUP(2018,DEMANDS!$H$2:$CL$25,MATCH($E114,DEMANDS!$F$2:$F$25,0),FALSE)</f>
        <v>0</v>
      </c>
      <c r="Q114" s="1">
        <f>HLOOKUP(REG_TRA_DEMANDS!Q$3,'BY-Demands'!$J$5:$AK$14,MATCH($E114,'BY-Demands'!$I$5:$I$14,0),FALSE)*HLOOKUP(REG_TRA_DEMANDS!$F114,DEMANDS!$H$2:$CL$25,MATCH($E114,DEMANDS!$F$2:$F$25,0),FALSE)/HLOOKUP(2018,DEMANDS!$H$2:$CL$25,MATCH($E114,DEMANDS!$F$2:$F$25,0),FALSE)</f>
        <v>0</v>
      </c>
      <c r="R114" s="1">
        <f>HLOOKUP(REG_TRA_DEMANDS!R$3,'BY-Demands'!$J$5:$AK$14,MATCH($E114,'BY-Demands'!$I$5:$I$14,0),FALSE)*HLOOKUP(REG_TRA_DEMANDS!$F114,DEMANDS!$H$2:$CL$25,MATCH($E114,DEMANDS!$F$2:$F$25,0),FALSE)/HLOOKUP(2018,DEMANDS!$H$2:$CL$25,MATCH($E114,DEMANDS!$F$2:$F$25,0),FALSE)</f>
        <v>0</v>
      </c>
      <c r="S114" s="10">
        <f>HLOOKUP(REG_TRA_DEMANDS!S$3,'BY-Demands'!$J$5:$AK$14,MATCH($E114,'BY-Demands'!$I$5:$I$14,0),FALSE)*HLOOKUP(REG_TRA_DEMANDS!$F114,DEMANDS!$H$2:$CL$25,MATCH($E114,DEMANDS!$F$2:$F$25,0),FALSE)/HLOOKUP(2018,DEMANDS!$H$2:$CL$25,MATCH($E114,DEMANDS!$F$2:$F$25,0),FALSE)</f>
        <v>3.2624085062174806</v>
      </c>
      <c r="T114" s="10">
        <f>HLOOKUP(REG_TRA_DEMANDS!T$3,'BY-Demands'!$J$5:$AK$14,MATCH($E114,'BY-Demands'!$I$5:$I$14,0),FALSE)*HLOOKUP(REG_TRA_DEMANDS!$F114,DEMANDS!$H$2:$CL$25,MATCH($E114,DEMANDS!$F$2:$F$25,0),FALSE)/HLOOKUP(2018,DEMANDS!$H$2:$CL$25,MATCH($E114,DEMANDS!$F$2:$F$25,0),FALSE)</f>
        <v>3.0164845716495048</v>
      </c>
      <c r="U114" s="10">
        <f>HLOOKUP(REG_TRA_DEMANDS!U$3,'BY-Demands'!$J$5:$AK$14,MATCH($E114,'BY-Demands'!$I$5:$I$14,0),FALSE)*HLOOKUP(REG_TRA_DEMANDS!$F114,DEMANDS!$H$2:$CL$25,MATCH($E114,DEMANDS!$F$2:$F$25,0),FALSE)/HLOOKUP(2018,DEMANDS!$H$2:$CL$25,MATCH($E114,DEMANDS!$F$2:$F$25,0),FALSE)</f>
        <v>0.32872390882843394</v>
      </c>
      <c r="V114" s="1">
        <f>HLOOKUP(REG_TRA_DEMANDS!V$3,'BY-Demands'!$J$5:$AK$14,MATCH($E114,'BY-Demands'!$I$5:$I$14,0),FALSE)*HLOOKUP(REG_TRA_DEMANDS!$F114,DEMANDS!$H$2:$CL$25,MATCH($E114,DEMANDS!$F$2:$F$25,0),FALSE)/HLOOKUP(2018,DEMANDS!$H$2:$CL$25,MATCH($E114,DEMANDS!$F$2:$F$25,0),FALSE)</f>
        <v>0</v>
      </c>
      <c r="W114" s="1">
        <f>HLOOKUP(REG_TRA_DEMANDS!W$3,'BY-Demands'!$J$5:$AK$14,MATCH($E114,'BY-Demands'!$I$5:$I$14,0),FALSE)*HLOOKUP(REG_TRA_DEMANDS!$F114,DEMANDS!$H$2:$CL$25,MATCH($E114,DEMANDS!$F$2:$F$25,0),FALSE)/HLOOKUP(2018,DEMANDS!$H$2:$CL$25,MATCH($E114,DEMANDS!$F$2:$F$25,0),FALSE)</f>
        <v>0</v>
      </c>
      <c r="X114" s="1">
        <f>HLOOKUP(REG_TRA_DEMANDS!X$3,'BY-Demands'!$J$5:$AK$14,MATCH($E114,'BY-Demands'!$I$5:$I$14,0),FALSE)*HLOOKUP(REG_TRA_DEMANDS!$F114,DEMANDS!$H$2:$CL$25,MATCH($E114,DEMANDS!$F$2:$F$25,0),FALSE)/HLOOKUP(2018,DEMANDS!$H$2:$CL$25,MATCH($E114,DEMANDS!$F$2:$F$25,0),FALSE)</f>
        <v>0</v>
      </c>
      <c r="Y114" s="1">
        <f>HLOOKUP(REG_TRA_DEMANDS!Y$3,'BY-Demands'!$J$5:$AK$14,MATCH($E114,'BY-Demands'!$I$5:$I$14,0),FALSE)*HLOOKUP(REG_TRA_DEMANDS!$F114,DEMANDS!$H$2:$CL$25,MATCH($E114,DEMANDS!$F$2:$F$25,0),FALSE)/HLOOKUP(2018,DEMANDS!$H$2:$CL$25,MATCH($E114,DEMANDS!$F$2:$F$25,0),FALSE)</f>
        <v>0</v>
      </c>
      <c r="Z114" s="1">
        <f>HLOOKUP(REG_TRA_DEMANDS!Z$3,'BY-Demands'!$J$5:$AK$14,MATCH($E114,'BY-Demands'!$I$5:$I$14,0),FALSE)*HLOOKUP(REG_TRA_DEMANDS!$F114,DEMANDS!$H$2:$CL$25,MATCH($E114,DEMANDS!$F$2:$F$25,0),FALSE)/HLOOKUP(2018,DEMANDS!$H$2:$CL$25,MATCH($E114,DEMANDS!$F$2:$F$25,0),FALSE)</f>
        <v>0</v>
      </c>
      <c r="AA114" s="10">
        <f>HLOOKUP(REG_TRA_DEMANDS!AA$3,'BY-Demands'!$J$5:$AK$14,MATCH($E114,'BY-Demands'!$I$5:$I$14,0),FALSE)*HLOOKUP(REG_TRA_DEMANDS!$F114,DEMANDS!$H$2:$CL$25,MATCH($E114,DEMANDS!$F$2:$F$25,0),FALSE)/HLOOKUP(2018,DEMANDS!$H$2:$CL$25,MATCH($E114,DEMANDS!$F$2:$F$25,0),FALSE)</f>
        <v>0.93847999818351169</v>
      </c>
      <c r="AB114" s="1">
        <f>HLOOKUP(REG_TRA_DEMANDS!AB$3,'BY-Demands'!$J$5:$AK$14,MATCH($E114,'BY-Demands'!$I$5:$I$14,0),FALSE)*HLOOKUP(REG_TRA_DEMANDS!$F114,DEMANDS!$H$2:$CL$25,MATCH($E114,DEMANDS!$F$2:$F$25,0),FALSE)/HLOOKUP(2018,DEMANDS!$H$2:$CL$25,MATCH($E114,DEMANDS!$F$2:$F$25,0),FALSE)</f>
        <v>0</v>
      </c>
      <c r="AC114" s="1">
        <f>HLOOKUP(REG_TRA_DEMANDS!AC$3,'BY-Demands'!$J$5:$AK$14,MATCH($E114,'BY-Demands'!$I$5:$I$14,0),FALSE)*HLOOKUP(REG_TRA_DEMANDS!$F114,DEMANDS!$H$2:$CL$25,MATCH($E114,DEMANDS!$F$2:$F$25,0),FALSE)/HLOOKUP(2018,DEMANDS!$H$2:$CL$25,MATCH($E114,DEMANDS!$F$2:$F$25,0),FALSE)</f>
        <v>0</v>
      </c>
      <c r="AD114" s="1">
        <f>HLOOKUP(REG_TRA_DEMANDS!AD$3,'BY-Demands'!$J$5:$AK$14,MATCH($E114,'BY-Demands'!$I$5:$I$14,0),FALSE)*HLOOKUP(REG_TRA_DEMANDS!$F114,DEMANDS!$H$2:$CL$25,MATCH($E114,DEMANDS!$F$2:$F$25,0),FALSE)/HLOOKUP(2018,DEMANDS!$H$2:$CL$25,MATCH($E114,DEMANDS!$F$2:$F$25,0),FALSE)</f>
        <v>0</v>
      </c>
      <c r="AE114" s="1">
        <f>HLOOKUP(REG_TRA_DEMANDS!AE$3,'BY-Demands'!$J$5:$AK$14,MATCH($E114,'BY-Demands'!$I$5:$I$14,0),FALSE)*HLOOKUP(REG_TRA_DEMANDS!$F114,DEMANDS!$H$2:$CL$25,MATCH($E114,DEMANDS!$F$2:$F$25,0),FALSE)/HLOOKUP(2018,DEMANDS!$H$2:$CL$25,MATCH($E114,DEMANDS!$F$2:$F$25,0),FALSE)</f>
        <v>0</v>
      </c>
      <c r="AF114" s="1">
        <f>HLOOKUP(REG_TRA_DEMANDS!AF$3,'BY-Demands'!$J$5:$AK$14,MATCH($E114,'BY-Demands'!$I$5:$I$14,0),FALSE)*HLOOKUP(REG_TRA_DEMANDS!$F114,DEMANDS!$H$2:$CL$25,MATCH($E114,DEMANDS!$F$2:$F$25,0),FALSE)/HLOOKUP(2018,DEMANDS!$H$2:$CL$25,MATCH($E114,DEMANDS!$F$2:$F$25,0),FALSE)</f>
        <v>0</v>
      </c>
    </row>
    <row r="115" spans="4:32" x14ac:dyDescent="0.25">
      <c r="D115" s="1" t="s">
        <v>8</v>
      </c>
      <c r="E115" s="1" t="str">
        <f>DEMANDS!$F$25</f>
        <v>TAVIINT</v>
      </c>
      <c r="F115" s="1">
        <v>2055</v>
      </c>
      <c r="G115" s="1">
        <f>HLOOKUP(REG_TRA_DEMANDS!G$3,'BY-Demands'!$J$5:$AK$14,MATCH($E115,'BY-Demands'!$I$5:$I$14,0),FALSE)*HLOOKUP(REG_TRA_DEMANDS!$F115,DEMANDS!$H$2:$CL$25,MATCH($E115,DEMANDS!$F$2:$F$25,0),FALSE)/HLOOKUP(2018,DEMANDS!$H$2:$CL$25,MATCH($E115,DEMANDS!$F$2:$F$25,0),FALSE)</f>
        <v>0</v>
      </c>
      <c r="H115" s="10">
        <f>HLOOKUP(REG_TRA_DEMANDS!H$3,'BY-Demands'!$J$5:$AK$14,MATCH($E115,'BY-Demands'!$I$5:$I$14,0),FALSE)*HLOOKUP(REG_TRA_DEMANDS!$F115,DEMANDS!$H$2:$CL$25,MATCH($E115,DEMANDS!$F$2:$F$25,0),FALSE)/HLOOKUP(2018,DEMANDS!$H$2:$CL$25,MATCH($E115,DEMANDS!$F$2:$F$25,0),FALSE)</f>
        <v>56.702161475105306</v>
      </c>
      <c r="I115" s="1">
        <f>HLOOKUP(REG_TRA_DEMANDS!I$3,'BY-Demands'!$J$5:$AK$14,MATCH($E115,'BY-Demands'!$I$5:$I$14,0),FALSE)*HLOOKUP(REG_TRA_DEMANDS!$F115,DEMANDS!$H$2:$CL$25,MATCH($E115,DEMANDS!$F$2:$F$25,0),FALSE)/HLOOKUP(2018,DEMANDS!$H$2:$CL$25,MATCH($E115,DEMANDS!$F$2:$F$25,0),FALSE)</f>
        <v>0</v>
      </c>
      <c r="J115" s="1">
        <f>HLOOKUP(REG_TRA_DEMANDS!J$3,'BY-Demands'!$J$5:$AK$14,MATCH($E115,'BY-Demands'!$I$5:$I$14,0),FALSE)*HLOOKUP(REG_TRA_DEMANDS!$F115,DEMANDS!$H$2:$CL$25,MATCH($E115,DEMANDS!$F$2:$F$25,0),FALSE)/HLOOKUP(2018,DEMANDS!$H$2:$CL$25,MATCH($E115,DEMANDS!$F$2:$F$25,0),FALSE)</f>
        <v>0</v>
      </c>
      <c r="K115" s="1">
        <f>HLOOKUP(REG_TRA_DEMANDS!K$3,'BY-Demands'!$J$5:$AK$14,MATCH($E115,'BY-Demands'!$I$5:$I$14,0),FALSE)*HLOOKUP(REG_TRA_DEMANDS!$F115,DEMANDS!$H$2:$CL$25,MATCH($E115,DEMANDS!$F$2:$F$25,0),FALSE)/HLOOKUP(2018,DEMANDS!$H$2:$CL$25,MATCH($E115,DEMANDS!$F$2:$F$25,0),FALSE)</f>
        <v>0</v>
      </c>
      <c r="L115" s="1">
        <f>HLOOKUP(REG_TRA_DEMANDS!L$3,'BY-Demands'!$J$5:$AK$14,MATCH($E115,'BY-Demands'!$I$5:$I$14,0),FALSE)*HLOOKUP(REG_TRA_DEMANDS!$F115,DEMANDS!$H$2:$CL$25,MATCH($E115,DEMANDS!$F$2:$F$25,0),FALSE)/HLOOKUP(2018,DEMANDS!$H$2:$CL$25,MATCH($E115,DEMANDS!$F$2:$F$25,0),FALSE)</f>
        <v>0</v>
      </c>
      <c r="M115" s="1">
        <f>HLOOKUP(REG_TRA_DEMANDS!M$3,'BY-Demands'!$J$5:$AK$14,MATCH($E115,'BY-Demands'!$I$5:$I$14,0),FALSE)*HLOOKUP(REG_TRA_DEMANDS!$F115,DEMANDS!$H$2:$CL$25,MATCH($E115,DEMANDS!$F$2:$F$25,0),FALSE)/HLOOKUP(2018,DEMANDS!$H$2:$CL$25,MATCH($E115,DEMANDS!$F$2:$F$25,0),FALSE)</f>
        <v>0</v>
      </c>
      <c r="N115" s="1">
        <f>HLOOKUP(REG_TRA_DEMANDS!N$3,'BY-Demands'!$J$5:$AK$14,MATCH($E115,'BY-Demands'!$I$5:$I$14,0),FALSE)*HLOOKUP(REG_TRA_DEMANDS!$F115,DEMANDS!$H$2:$CL$25,MATCH($E115,DEMANDS!$F$2:$F$25,0),FALSE)/HLOOKUP(2018,DEMANDS!$H$2:$CL$25,MATCH($E115,DEMANDS!$F$2:$F$25,0),FALSE)</f>
        <v>0</v>
      </c>
      <c r="O115" s="1">
        <f>HLOOKUP(REG_TRA_DEMANDS!O$3,'BY-Demands'!$J$5:$AK$14,MATCH($E115,'BY-Demands'!$I$5:$I$14,0),FALSE)*HLOOKUP(REG_TRA_DEMANDS!$F115,DEMANDS!$H$2:$CL$25,MATCH($E115,DEMANDS!$F$2:$F$25,0),FALSE)/HLOOKUP(2018,DEMANDS!$H$2:$CL$25,MATCH($E115,DEMANDS!$F$2:$F$25,0),FALSE)</f>
        <v>0</v>
      </c>
      <c r="P115" s="1">
        <f>HLOOKUP(REG_TRA_DEMANDS!P$3,'BY-Demands'!$J$5:$AK$14,MATCH($E115,'BY-Demands'!$I$5:$I$14,0),FALSE)*HLOOKUP(REG_TRA_DEMANDS!$F115,DEMANDS!$H$2:$CL$25,MATCH($E115,DEMANDS!$F$2:$F$25,0),FALSE)/HLOOKUP(2018,DEMANDS!$H$2:$CL$25,MATCH($E115,DEMANDS!$F$2:$F$25,0),FALSE)</f>
        <v>0</v>
      </c>
      <c r="Q115" s="1">
        <f>HLOOKUP(REG_TRA_DEMANDS!Q$3,'BY-Demands'!$J$5:$AK$14,MATCH($E115,'BY-Demands'!$I$5:$I$14,0),FALSE)*HLOOKUP(REG_TRA_DEMANDS!$F115,DEMANDS!$H$2:$CL$25,MATCH($E115,DEMANDS!$F$2:$F$25,0),FALSE)/HLOOKUP(2018,DEMANDS!$H$2:$CL$25,MATCH($E115,DEMANDS!$F$2:$F$25,0),FALSE)</f>
        <v>0</v>
      </c>
      <c r="R115" s="1">
        <f>HLOOKUP(REG_TRA_DEMANDS!R$3,'BY-Demands'!$J$5:$AK$14,MATCH($E115,'BY-Demands'!$I$5:$I$14,0),FALSE)*HLOOKUP(REG_TRA_DEMANDS!$F115,DEMANDS!$H$2:$CL$25,MATCH($E115,DEMANDS!$F$2:$F$25,0),FALSE)/HLOOKUP(2018,DEMANDS!$H$2:$CL$25,MATCH($E115,DEMANDS!$F$2:$F$25,0),FALSE)</f>
        <v>0</v>
      </c>
      <c r="S115" s="10">
        <f>HLOOKUP(REG_TRA_DEMANDS!S$3,'BY-Demands'!$J$5:$AK$14,MATCH($E115,'BY-Demands'!$I$5:$I$14,0),FALSE)*HLOOKUP(REG_TRA_DEMANDS!$F115,DEMANDS!$H$2:$CL$25,MATCH($E115,DEMANDS!$F$2:$F$25,0),FALSE)/HLOOKUP(2018,DEMANDS!$H$2:$CL$25,MATCH($E115,DEMANDS!$F$2:$F$25,0),FALSE)</f>
        <v>3.3573988955813094</v>
      </c>
      <c r="T115" s="10">
        <f>HLOOKUP(REG_TRA_DEMANDS!T$3,'BY-Demands'!$J$5:$AK$14,MATCH($E115,'BY-Demands'!$I$5:$I$14,0),FALSE)*HLOOKUP(REG_TRA_DEMANDS!$F115,DEMANDS!$H$2:$CL$25,MATCH($E115,DEMANDS!$F$2:$F$25,0),FALSE)/HLOOKUP(2018,DEMANDS!$H$2:$CL$25,MATCH($E115,DEMANDS!$F$2:$F$25,0),FALSE)</f>
        <v>3.1043144811856314</v>
      </c>
      <c r="U115" s="10">
        <f>HLOOKUP(REG_TRA_DEMANDS!U$3,'BY-Demands'!$J$5:$AK$14,MATCH($E115,'BY-Demands'!$I$5:$I$14,0),FALSE)*HLOOKUP(REG_TRA_DEMANDS!$F115,DEMANDS!$H$2:$CL$25,MATCH($E115,DEMANDS!$F$2:$F$25,0),FALSE)/HLOOKUP(2018,DEMANDS!$H$2:$CL$25,MATCH($E115,DEMANDS!$F$2:$F$25,0),FALSE)</f>
        <v>0.33829524608840711</v>
      </c>
      <c r="V115" s="1">
        <f>HLOOKUP(REG_TRA_DEMANDS!V$3,'BY-Demands'!$J$5:$AK$14,MATCH($E115,'BY-Demands'!$I$5:$I$14,0),FALSE)*HLOOKUP(REG_TRA_DEMANDS!$F115,DEMANDS!$H$2:$CL$25,MATCH($E115,DEMANDS!$F$2:$F$25,0),FALSE)/HLOOKUP(2018,DEMANDS!$H$2:$CL$25,MATCH($E115,DEMANDS!$F$2:$F$25,0),FALSE)</f>
        <v>0</v>
      </c>
      <c r="W115" s="1">
        <f>HLOOKUP(REG_TRA_DEMANDS!W$3,'BY-Demands'!$J$5:$AK$14,MATCH($E115,'BY-Demands'!$I$5:$I$14,0),FALSE)*HLOOKUP(REG_TRA_DEMANDS!$F115,DEMANDS!$H$2:$CL$25,MATCH($E115,DEMANDS!$F$2:$F$25,0),FALSE)/HLOOKUP(2018,DEMANDS!$H$2:$CL$25,MATCH($E115,DEMANDS!$F$2:$F$25,0),FALSE)</f>
        <v>0</v>
      </c>
      <c r="X115" s="1">
        <f>HLOOKUP(REG_TRA_DEMANDS!X$3,'BY-Demands'!$J$5:$AK$14,MATCH($E115,'BY-Demands'!$I$5:$I$14,0),FALSE)*HLOOKUP(REG_TRA_DEMANDS!$F115,DEMANDS!$H$2:$CL$25,MATCH($E115,DEMANDS!$F$2:$F$25,0),FALSE)/HLOOKUP(2018,DEMANDS!$H$2:$CL$25,MATCH($E115,DEMANDS!$F$2:$F$25,0),FALSE)</f>
        <v>0</v>
      </c>
      <c r="Y115" s="1">
        <f>HLOOKUP(REG_TRA_DEMANDS!Y$3,'BY-Demands'!$J$5:$AK$14,MATCH($E115,'BY-Demands'!$I$5:$I$14,0),FALSE)*HLOOKUP(REG_TRA_DEMANDS!$F115,DEMANDS!$H$2:$CL$25,MATCH($E115,DEMANDS!$F$2:$F$25,0),FALSE)/HLOOKUP(2018,DEMANDS!$H$2:$CL$25,MATCH($E115,DEMANDS!$F$2:$F$25,0),FALSE)</f>
        <v>0</v>
      </c>
      <c r="Z115" s="1">
        <f>HLOOKUP(REG_TRA_DEMANDS!Z$3,'BY-Demands'!$J$5:$AK$14,MATCH($E115,'BY-Demands'!$I$5:$I$14,0),FALSE)*HLOOKUP(REG_TRA_DEMANDS!$F115,DEMANDS!$H$2:$CL$25,MATCH($E115,DEMANDS!$F$2:$F$25,0),FALSE)/HLOOKUP(2018,DEMANDS!$H$2:$CL$25,MATCH($E115,DEMANDS!$F$2:$F$25,0),FALSE)</f>
        <v>0</v>
      </c>
      <c r="AA115" s="10">
        <f>HLOOKUP(REG_TRA_DEMANDS!AA$3,'BY-Demands'!$J$5:$AK$14,MATCH($E115,'BY-Demands'!$I$5:$I$14,0),FALSE)*HLOOKUP(REG_TRA_DEMANDS!$F115,DEMANDS!$H$2:$CL$25,MATCH($E115,DEMANDS!$F$2:$F$25,0),FALSE)/HLOOKUP(2018,DEMANDS!$H$2:$CL$25,MATCH($E115,DEMANDS!$F$2:$F$25,0),FALSE)</f>
        <v>0.96580538685501671</v>
      </c>
      <c r="AB115" s="1">
        <f>HLOOKUP(REG_TRA_DEMANDS!AB$3,'BY-Demands'!$J$5:$AK$14,MATCH($E115,'BY-Demands'!$I$5:$I$14,0),FALSE)*HLOOKUP(REG_TRA_DEMANDS!$F115,DEMANDS!$H$2:$CL$25,MATCH($E115,DEMANDS!$F$2:$F$25,0),FALSE)/HLOOKUP(2018,DEMANDS!$H$2:$CL$25,MATCH($E115,DEMANDS!$F$2:$F$25,0),FALSE)</f>
        <v>0</v>
      </c>
      <c r="AC115" s="1">
        <f>HLOOKUP(REG_TRA_DEMANDS!AC$3,'BY-Demands'!$J$5:$AK$14,MATCH($E115,'BY-Demands'!$I$5:$I$14,0),FALSE)*HLOOKUP(REG_TRA_DEMANDS!$F115,DEMANDS!$H$2:$CL$25,MATCH($E115,DEMANDS!$F$2:$F$25,0),FALSE)/HLOOKUP(2018,DEMANDS!$H$2:$CL$25,MATCH($E115,DEMANDS!$F$2:$F$25,0),FALSE)</f>
        <v>0</v>
      </c>
      <c r="AD115" s="1">
        <f>HLOOKUP(REG_TRA_DEMANDS!AD$3,'BY-Demands'!$J$5:$AK$14,MATCH($E115,'BY-Demands'!$I$5:$I$14,0),FALSE)*HLOOKUP(REG_TRA_DEMANDS!$F115,DEMANDS!$H$2:$CL$25,MATCH($E115,DEMANDS!$F$2:$F$25,0),FALSE)/HLOOKUP(2018,DEMANDS!$H$2:$CL$25,MATCH($E115,DEMANDS!$F$2:$F$25,0),FALSE)</f>
        <v>0</v>
      </c>
      <c r="AE115" s="1">
        <f>HLOOKUP(REG_TRA_DEMANDS!AE$3,'BY-Demands'!$J$5:$AK$14,MATCH($E115,'BY-Demands'!$I$5:$I$14,0),FALSE)*HLOOKUP(REG_TRA_DEMANDS!$F115,DEMANDS!$H$2:$CL$25,MATCH($E115,DEMANDS!$F$2:$F$25,0),FALSE)/HLOOKUP(2018,DEMANDS!$H$2:$CL$25,MATCH($E115,DEMANDS!$F$2:$F$25,0),FALSE)</f>
        <v>0</v>
      </c>
      <c r="AF115" s="1">
        <f>HLOOKUP(REG_TRA_DEMANDS!AF$3,'BY-Demands'!$J$5:$AK$14,MATCH($E115,'BY-Demands'!$I$5:$I$14,0),FALSE)*HLOOKUP(REG_TRA_DEMANDS!$F115,DEMANDS!$H$2:$CL$25,MATCH($E115,DEMANDS!$F$2:$F$25,0),FALSE)/HLOOKUP(2018,DEMANDS!$H$2:$CL$25,MATCH($E115,DEMANDS!$F$2:$F$25,0),FALSE)</f>
        <v>0</v>
      </c>
    </row>
    <row r="116" spans="4:32" x14ac:dyDescent="0.25">
      <c r="D116" s="1" t="s">
        <v>8</v>
      </c>
      <c r="E116" s="1" t="str">
        <f>DEMANDS!$F$25</f>
        <v>TAVIINT</v>
      </c>
      <c r="F116" s="1">
        <v>2060</v>
      </c>
      <c r="G116" s="1">
        <f>HLOOKUP(REG_TRA_DEMANDS!G$3,'BY-Demands'!$J$5:$AK$14,MATCH($E116,'BY-Demands'!$I$5:$I$14,0),FALSE)*HLOOKUP(REG_TRA_DEMANDS!$F116,DEMANDS!$H$2:$CL$25,MATCH($E116,DEMANDS!$F$2:$F$25,0),FALSE)/HLOOKUP(2018,DEMANDS!$H$2:$CL$25,MATCH($E116,DEMANDS!$F$2:$F$25,0),FALSE)</f>
        <v>0</v>
      </c>
      <c r="H116" s="10">
        <f>HLOOKUP(REG_TRA_DEMANDS!H$3,'BY-Demands'!$J$5:$AK$14,MATCH($E116,'BY-Demands'!$I$5:$I$14,0),FALSE)*HLOOKUP(REG_TRA_DEMANDS!$F116,DEMANDS!$H$2:$CL$25,MATCH($E116,DEMANDS!$F$2:$F$25,0),FALSE)/HLOOKUP(2018,DEMANDS!$H$2:$CL$25,MATCH($E116,DEMANDS!$F$2:$F$25,0),FALSE)</f>
        <v>58.152272893920077</v>
      </c>
      <c r="I116" s="1">
        <f>HLOOKUP(REG_TRA_DEMANDS!I$3,'BY-Demands'!$J$5:$AK$14,MATCH($E116,'BY-Demands'!$I$5:$I$14,0),FALSE)*HLOOKUP(REG_TRA_DEMANDS!$F116,DEMANDS!$H$2:$CL$25,MATCH($E116,DEMANDS!$F$2:$F$25,0),FALSE)/HLOOKUP(2018,DEMANDS!$H$2:$CL$25,MATCH($E116,DEMANDS!$F$2:$F$25,0),FALSE)</f>
        <v>0</v>
      </c>
      <c r="J116" s="1">
        <f>HLOOKUP(REG_TRA_DEMANDS!J$3,'BY-Demands'!$J$5:$AK$14,MATCH($E116,'BY-Demands'!$I$5:$I$14,0),FALSE)*HLOOKUP(REG_TRA_DEMANDS!$F116,DEMANDS!$H$2:$CL$25,MATCH($E116,DEMANDS!$F$2:$F$25,0),FALSE)/HLOOKUP(2018,DEMANDS!$H$2:$CL$25,MATCH($E116,DEMANDS!$F$2:$F$25,0),FALSE)</f>
        <v>0</v>
      </c>
      <c r="K116" s="1">
        <f>HLOOKUP(REG_TRA_DEMANDS!K$3,'BY-Demands'!$J$5:$AK$14,MATCH($E116,'BY-Demands'!$I$5:$I$14,0),FALSE)*HLOOKUP(REG_TRA_DEMANDS!$F116,DEMANDS!$H$2:$CL$25,MATCH($E116,DEMANDS!$F$2:$F$25,0),FALSE)/HLOOKUP(2018,DEMANDS!$H$2:$CL$25,MATCH($E116,DEMANDS!$F$2:$F$25,0),FALSE)</f>
        <v>0</v>
      </c>
      <c r="L116" s="1">
        <f>HLOOKUP(REG_TRA_DEMANDS!L$3,'BY-Demands'!$J$5:$AK$14,MATCH($E116,'BY-Demands'!$I$5:$I$14,0),FALSE)*HLOOKUP(REG_TRA_DEMANDS!$F116,DEMANDS!$H$2:$CL$25,MATCH($E116,DEMANDS!$F$2:$F$25,0),FALSE)/HLOOKUP(2018,DEMANDS!$H$2:$CL$25,MATCH($E116,DEMANDS!$F$2:$F$25,0),FALSE)</f>
        <v>0</v>
      </c>
      <c r="M116" s="1">
        <f>HLOOKUP(REG_TRA_DEMANDS!M$3,'BY-Demands'!$J$5:$AK$14,MATCH($E116,'BY-Demands'!$I$5:$I$14,0),FALSE)*HLOOKUP(REG_TRA_DEMANDS!$F116,DEMANDS!$H$2:$CL$25,MATCH($E116,DEMANDS!$F$2:$F$25,0),FALSE)/HLOOKUP(2018,DEMANDS!$H$2:$CL$25,MATCH($E116,DEMANDS!$F$2:$F$25,0),FALSE)</f>
        <v>0</v>
      </c>
      <c r="N116" s="1">
        <f>HLOOKUP(REG_TRA_DEMANDS!N$3,'BY-Demands'!$J$5:$AK$14,MATCH($E116,'BY-Demands'!$I$5:$I$14,0),FALSE)*HLOOKUP(REG_TRA_DEMANDS!$F116,DEMANDS!$H$2:$CL$25,MATCH($E116,DEMANDS!$F$2:$F$25,0),FALSE)/HLOOKUP(2018,DEMANDS!$H$2:$CL$25,MATCH($E116,DEMANDS!$F$2:$F$25,0),FALSE)</f>
        <v>0</v>
      </c>
      <c r="O116" s="1">
        <f>HLOOKUP(REG_TRA_DEMANDS!O$3,'BY-Demands'!$J$5:$AK$14,MATCH($E116,'BY-Demands'!$I$5:$I$14,0),FALSE)*HLOOKUP(REG_TRA_DEMANDS!$F116,DEMANDS!$H$2:$CL$25,MATCH($E116,DEMANDS!$F$2:$F$25,0),FALSE)/HLOOKUP(2018,DEMANDS!$H$2:$CL$25,MATCH($E116,DEMANDS!$F$2:$F$25,0),FALSE)</f>
        <v>0</v>
      </c>
      <c r="P116" s="1">
        <f>HLOOKUP(REG_TRA_DEMANDS!P$3,'BY-Demands'!$J$5:$AK$14,MATCH($E116,'BY-Demands'!$I$5:$I$14,0),FALSE)*HLOOKUP(REG_TRA_DEMANDS!$F116,DEMANDS!$H$2:$CL$25,MATCH($E116,DEMANDS!$F$2:$F$25,0),FALSE)/HLOOKUP(2018,DEMANDS!$H$2:$CL$25,MATCH($E116,DEMANDS!$F$2:$F$25,0),FALSE)</f>
        <v>0</v>
      </c>
      <c r="Q116" s="1">
        <f>HLOOKUP(REG_TRA_DEMANDS!Q$3,'BY-Demands'!$J$5:$AK$14,MATCH($E116,'BY-Demands'!$I$5:$I$14,0),FALSE)*HLOOKUP(REG_TRA_DEMANDS!$F116,DEMANDS!$H$2:$CL$25,MATCH($E116,DEMANDS!$F$2:$F$25,0),FALSE)/HLOOKUP(2018,DEMANDS!$H$2:$CL$25,MATCH($E116,DEMANDS!$F$2:$F$25,0),FALSE)</f>
        <v>0</v>
      </c>
      <c r="R116" s="1">
        <f>HLOOKUP(REG_TRA_DEMANDS!R$3,'BY-Demands'!$J$5:$AK$14,MATCH($E116,'BY-Demands'!$I$5:$I$14,0),FALSE)*HLOOKUP(REG_TRA_DEMANDS!$F116,DEMANDS!$H$2:$CL$25,MATCH($E116,DEMANDS!$F$2:$F$25,0),FALSE)/HLOOKUP(2018,DEMANDS!$H$2:$CL$25,MATCH($E116,DEMANDS!$F$2:$F$25,0),FALSE)</f>
        <v>0</v>
      </c>
      <c r="S116" s="10">
        <f>HLOOKUP(REG_TRA_DEMANDS!S$3,'BY-Demands'!$J$5:$AK$14,MATCH($E116,'BY-Demands'!$I$5:$I$14,0),FALSE)*HLOOKUP(REG_TRA_DEMANDS!$F116,DEMANDS!$H$2:$CL$25,MATCH($E116,DEMANDS!$F$2:$F$25,0),FALSE)/HLOOKUP(2018,DEMANDS!$H$2:$CL$25,MATCH($E116,DEMANDS!$F$2:$F$25,0),FALSE)</f>
        <v>3.4432616272540009</v>
      </c>
      <c r="T116" s="10">
        <f>HLOOKUP(REG_TRA_DEMANDS!T$3,'BY-Demands'!$J$5:$AK$14,MATCH($E116,'BY-Demands'!$I$5:$I$14,0),FALSE)*HLOOKUP(REG_TRA_DEMANDS!$F116,DEMANDS!$H$2:$CL$25,MATCH($E116,DEMANDS!$F$2:$F$25,0),FALSE)/HLOOKUP(2018,DEMANDS!$H$2:$CL$25,MATCH($E116,DEMANDS!$F$2:$F$25,0),FALSE)</f>
        <v>3.1837047858874326</v>
      </c>
      <c r="U116" s="10">
        <f>HLOOKUP(REG_TRA_DEMANDS!U$3,'BY-Demands'!$J$5:$AK$14,MATCH($E116,'BY-Demands'!$I$5:$I$14,0),FALSE)*HLOOKUP(REG_TRA_DEMANDS!$F116,DEMANDS!$H$2:$CL$25,MATCH($E116,DEMANDS!$F$2:$F$25,0),FALSE)/HLOOKUP(2018,DEMANDS!$H$2:$CL$25,MATCH($E116,DEMANDS!$F$2:$F$25,0),FALSE)</f>
        <v>0.34694687040962341</v>
      </c>
      <c r="V116" s="1">
        <f>HLOOKUP(REG_TRA_DEMANDS!V$3,'BY-Demands'!$J$5:$AK$14,MATCH($E116,'BY-Demands'!$I$5:$I$14,0),FALSE)*HLOOKUP(REG_TRA_DEMANDS!$F116,DEMANDS!$H$2:$CL$25,MATCH($E116,DEMANDS!$F$2:$F$25,0),FALSE)/HLOOKUP(2018,DEMANDS!$H$2:$CL$25,MATCH($E116,DEMANDS!$F$2:$F$25,0),FALSE)</f>
        <v>0</v>
      </c>
      <c r="W116" s="1">
        <f>HLOOKUP(REG_TRA_DEMANDS!W$3,'BY-Demands'!$J$5:$AK$14,MATCH($E116,'BY-Demands'!$I$5:$I$14,0),FALSE)*HLOOKUP(REG_TRA_DEMANDS!$F116,DEMANDS!$H$2:$CL$25,MATCH($E116,DEMANDS!$F$2:$F$25,0),FALSE)/HLOOKUP(2018,DEMANDS!$H$2:$CL$25,MATCH($E116,DEMANDS!$F$2:$F$25,0),FALSE)</f>
        <v>0</v>
      </c>
      <c r="X116" s="1">
        <f>HLOOKUP(REG_TRA_DEMANDS!X$3,'BY-Demands'!$J$5:$AK$14,MATCH($E116,'BY-Demands'!$I$5:$I$14,0),FALSE)*HLOOKUP(REG_TRA_DEMANDS!$F116,DEMANDS!$H$2:$CL$25,MATCH($E116,DEMANDS!$F$2:$F$25,0),FALSE)/HLOOKUP(2018,DEMANDS!$H$2:$CL$25,MATCH($E116,DEMANDS!$F$2:$F$25,0),FALSE)</f>
        <v>0</v>
      </c>
      <c r="Y116" s="1">
        <f>HLOOKUP(REG_TRA_DEMANDS!Y$3,'BY-Demands'!$J$5:$AK$14,MATCH($E116,'BY-Demands'!$I$5:$I$14,0),FALSE)*HLOOKUP(REG_TRA_DEMANDS!$F116,DEMANDS!$H$2:$CL$25,MATCH($E116,DEMANDS!$F$2:$F$25,0),FALSE)/HLOOKUP(2018,DEMANDS!$H$2:$CL$25,MATCH($E116,DEMANDS!$F$2:$F$25,0),FALSE)</f>
        <v>0</v>
      </c>
      <c r="Z116" s="1">
        <f>HLOOKUP(REG_TRA_DEMANDS!Z$3,'BY-Demands'!$J$5:$AK$14,MATCH($E116,'BY-Demands'!$I$5:$I$14,0),FALSE)*HLOOKUP(REG_TRA_DEMANDS!$F116,DEMANDS!$H$2:$CL$25,MATCH($E116,DEMANDS!$F$2:$F$25,0),FALSE)/HLOOKUP(2018,DEMANDS!$H$2:$CL$25,MATCH($E116,DEMANDS!$F$2:$F$25,0),FALSE)</f>
        <v>0</v>
      </c>
      <c r="AA116" s="10">
        <f>HLOOKUP(REG_TRA_DEMANDS!AA$3,'BY-Demands'!$J$5:$AK$14,MATCH($E116,'BY-Demands'!$I$5:$I$14,0),FALSE)*HLOOKUP(REG_TRA_DEMANDS!$F116,DEMANDS!$H$2:$CL$25,MATCH($E116,DEMANDS!$F$2:$F$25,0),FALSE)/HLOOKUP(2018,DEMANDS!$H$2:$CL$25,MATCH($E116,DEMANDS!$F$2:$F$25,0),FALSE)</f>
        <v>0.99050506996050425</v>
      </c>
      <c r="AB116" s="1">
        <f>HLOOKUP(REG_TRA_DEMANDS!AB$3,'BY-Demands'!$J$5:$AK$14,MATCH($E116,'BY-Demands'!$I$5:$I$14,0),FALSE)*HLOOKUP(REG_TRA_DEMANDS!$F116,DEMANDS!$H$2:$CL$25,MATCH($E116,DEMANDS!$F$2:$F$25,0),FALSE)/HLOOKUP(2018,DEMANDS!$H$2:$CL$25,MATCH($E116,DEMANDS!$F$2:$F$25,0),FALSE)</f>
        <v>0</v>
      </c>
      <c r="AC116" s="1">
        <f>HLOOKUP(REG_TRA_DEMANDS!AC$3,'BY-Demands'!$J$5:$AK$14,MATCH($E116,'BY-Demands'!$I$5:$I$14,0),FALSE)*HLOOKUP(REG_TRA_DEMANDS!$F116,DEMANDS!$H$2:$CL$25,MATCH($E116,DEMANDS!$F$2:$F$25,0),FALSE)/HLOOKUP(2018,DEMANDS!$H$2:$CL$25,MATCH($E116,DEMANDS!$F$2:$F$25,0),FALSE)</f>
        <v>0</v>
      </c>
      <c r="AD116" s="1">
        <f>HLOOKUP(REG_TRA_DEMANDS!AD$3,'BY-Demands'!$J$5:$AK$14,MATCH($E116,'BY-Demands'!$I$5:$I$14,0),FALSE)*HLOOKUP(REG_TRA_DEMANDS!$F116,DEMANDS!$H$2:$CL$25,MATCH($E116,DEMANDS!$F$2:$F$25,0),FALSE)/HLOOKUP(2018,DEMANDS!$H$2:$CL$25,MATCH($E116,DEMANDS!$F$2:$F$25,0),FALSE)</f>
        <v>0</v>
      </c>
      <c r="AE116" s="1">
        <f>HLOOKUP(REG_TRA_DEMANDS!AE$3,'BY-Demands'!$J$5:$AK$14,MATCH($E116,'BY-Demands'!$I$5:$I$14,0),FALSE)*HLOOKUP(REG_TRA_DEMANDS!$F116,DEMANDS!$H$2:$CL$25,MATCH($E116,DEMANDS!$F$2:$F$25,0),FALSE)/HLOOKUP(2018,DEMANDS!$H$2:$CL$25,MATCH($E116,DEMANDS!$F$2:$F$25,0),FALSE)</f>
        <v>0</v>
      </c>
      <c r="AF116" s="1">
        <f>HLOOKUP(REG_TRA_DEMANDS!AF$3,'BY-Demands'!$J$5:$AK$14,MATCH($E116,'BY-Demands'!$I$5:$I$14,0),FALSE)*HLOOKUP(REG_TRA_DEMANDS!$F116,DEMANDS!$H$2:$CL$25,MATCH($E116,DEMANDS!$F$2:$F$25,0),FALSE)/HLOOKUP(2018,DEMANDS!$H$2:$CL$25,MATCH($E116,DEMANDS!$F$2:$F$25,0),FALSE)</f>
        <v>0</v>
      </c>
    </row>
    <row r="117" spans="4:32" x14ac:dyDescent="0.25">
      <c r="D117" s="1" t="s">
        <v>8</v>
      </c>
      <c r="E117" s="1" t="str">
        <f>DEMANDS!$F$25</f>
        <v>TAVIINT</v>
      </c>
      <c r="F117" s="1">
        <v>2065</v>
      </c>
      <c r="G117" s="1">
        <f>HLOOKUP(REG_TRA_DEMANDS!G$3,'BY-Demands'!$J$5:$AK$14,MATCH($E117,'BY-Demands'!$I$5:$I$14,0),FALSE)*HLOOKUP(REG_TRA_DEMANDS!$F117,DEMANDS!$H$2:$CL$25,MATCH($E117,DEMANDS!$F$2:$F$25,0),FALSE)/HLOOKUP(2018,DEMANDS!$H$2:$CL$25,MATCH($E117,DEMANDS!$F$2:$F$25,0),FALSE)</f>
        <v>0</v>
      </c>
      <c r="H117" s="10">
        <f>HLOOKUP(REG_TRA_DEMANDS!H$3,'BY-Demands'!$J$5:$AK$14,MATCH($E117,'BY-Demands'!$I$5:$I$14,0),FALSE)*HLOOKUP(REG_TRA_DEMANDS!$F117,DEMANDS!$H$2:$CL$25,MATCH($E117,DEMANDS!$F$2:$F$25,0),FALSE)/HLOOKUP(2018,DEMANDS!$H$2:$CL$25,MATCH($E117,DEMANDS!$F$2:$F$25,0),FALSE)</f>
        <v>59.463042626909036</v>
      </c>
      <c r="I117" s="1">
        <f>HLOOKUP(REG_TRA_DEMANDS!I$3,'BY-Demands'!$J$5:$AK$14,MATCH($E117,'BY-Demands'!$I$5:$I$14,0),FALSE)*HLOOKUP(REG_TRA_DEMANDS!$F117,DEMANDS!$H$2:$CL$25,MATCH($E117,DEMANDS!$F$2:$F$25,0),FALSE)/HLOOKUP(2018,DEMANDS!$H$2:$CL$25,MATCH($E117,DEMANDS!$F$2:$F$25,0),FALSE)</f>
        <v>0</v>
      </c>
      <c r="J117" s="1">
        <f>HLOOKUP(REG_TRA_DEMANDS!J$3,'BY-Demands'!$J$5:$AK$14,MATCH($E117,'BY-Demands'!$I$5:$I$14,0),FALSE)*HLOOKUP(REG_TRA_DEMANDS!$F117,DEMANDS!$H$2:$CL$25,MATCH($E117,DEMANDS!$F$2:$F$25,0),FALSE)/HLOOKUP(2018,DEMANDS!$H$2:$CL$25,MATCH($E117,DEMANDS!$F$2:$F$25,0),FALSE)</f>
        <v>0</v>
      </c>
      <c r="K117" s="1">
        <f>HLOOKUP(REG_TRA_DEMANDS!K$3,'BY-Demands'!$J$5:$AK$14,MATCH($E117,'BY-Demands'!$I$5:$I$14,0),FALSE)*HLOOKUP(REG_TRA_DEMANDS!$F117,DEMANDS!$H$2:$CL$25,MATCH($E117,DEMANDS!$F$2:$F$25,0),FALSE)/HLOOKUP(2018,DEMANDS!$H$2:$CL$25,MATCH($E117,DEMANDS!$F$2:$F$25,0),FALSE)</f>
        <v>0</v>
      </c>
      <c r="L117" s="1">
        <f>HLOOKUP(REG_TRA_DEMANDS!L$3,'BY-Demands'!$J$5:$AK$14,MATCH($E117,'BY-Demands'!$I$5:$I$14,0),FALSE)*HLOOKUP(REG_TRA_DEMANDS!$F117,DEMANDS!$H$2:$CL$25,MATCH($E117,DEMANDS!$F$2:$F$25,0),FALSE)/HLOOKUP(2018,DEMANDS!$H$2:$CL$25,MATCH($E117,DEMANDS!$F$2:$F$25,0),FALSE)</f>
        <v>0</v>
      </c>
      <c r="M117" s="1">
        <f>HLOOKUP(REG_TRA_DEMANDS!M$3,'BY-Demands'!$J$5:$AK$14,MATCH($E117,'BY-Demands'!$I$5:$I$14,0),FALSE)*HLOOKUP(REG_TRA_DEMANDS!$F117,DEMANDS!$H$2:$CL$25,MATCH($E117,DEMANDS!$F$2:$F$25,0),FALSE)/HLOOKUP(2018,DEMANDS!$H$2:$CL$25,MATCH($E117,DEMANDS!$F$2:$F$25,0),FALSE)</f>
        <v>0</v>
      </c>
      <c r="N117" s="1">
        <f>HLOOKUP(REG_TRA_DEMANDS!N$3,'BY-Demands'!$J$5:$AK$14,MATCH($E117,'BY-Demands'!$I$5:$I$14,0),FALSE)*HLOOKUP(REG_TRA_DEMANDS!$F117,DEMANDS!$H$2:$CL$25,MATCH($E117,DEMANDS!$F$2:$F$25,0),FALSE)/HLOOKUP(2018,DEMANDS!$H$2:$CL$25,MATCH($E117,DEMANDS!$F$2:$F$25,0),FALSE)</f>
        <v>0</v>
      </c>
      <c r="O117" s="1">
        <f>HLOOKUP(REG_TRA_DEMANDS!O$3,'BY-Demands'!$J$5:$AK$14,MATCH($E117,'BY-Demands'!$I$5:$I$14,0),FALSE)*HLOOKUP(REG_TRA_DEMANDS!$F117,DEMANDS!$H$2:$CL$25,MATCH($E117,DEMANDS!$F$2:$F$25,0),FALSE)/HLOOKUP(2018,DEMANDS!$H$2:$CL$25,MATCH($E117,DEMANDS!$F$2:$F$25,0),FALSE)</f>
        <v>0</v>
      </c>
      <c r="P117" s="1">
        <f>HLOOKUP(REG_TRA_DEMANDS!P$3,'BY-Demands'!$J$5:$AK$14,MATCH($E117,'BY-Demands'!$I$5:$I$14,0),FALSE)*HLOOKUP(REG_TRA_DEMANDS!$F117,DEMANDS!$H$2:$CL$25,MATCH($E117,DEMANDS!$F$2:$F$25,0),FALSE)/HLOOKUP(2018,DEMANDS!$H$2:$CL$25,MATCH($E117,DEMANDS!$F$2:$F$25,0),FALSE)</f>
        <v>0</v>
      </c>
      <c r="Q117" s="1">
        <f>HLOOKUP(REG_TRA_DEMANDS!Q$3,'BY-Demands'!$J$5:$AK$14,MATCH($E117,'BY-Demands'!$I$5:$I$14,0),FALSE)*HLOOKUP(REG_TRA_DEMANDS!$F117,DEMANDS!$H$2:$CL$25,MATCH($E117,DEMANDS!$F$2:$F$25,0),FALSE)/HLOOKUP(2018,DEMANDS!$H$2:$CL$25,MATCH($E117,DEMANDS!$F$2:$F$25,0),FALSE)</f>
        <v>0</v>
      </c>
      <c r="R117" s="1">
        <f>HLOOKUP(REG_TRA_DEMANDS!R$3,'BY-Demands'!$J$5:$AK$14,MATCH($E117,'BY-Demands'!$I$5:$I$14,0),FALSE)*HLOOKUP(REG_TRA_DEMANDS!$F117,DEMANDS!$H$2:$CL$25,MATCH($E117,DEMANDS!$F$2:$F$25,0),FALSE)/HLOOKUP(2018,DEMANDS!$H$2:$CL$25,MATCH($E117,DEMANDS!$F$2:$F$25,0),FALSE)</f>
        <v>0</v>
      </c>
      <c r="S117" s="10">
        <f>HLOOKUP(REG_TRA_DEMANDS!S$3,'BY-Demands'!$J$5:$AK$14,MATCH($E117,'BY-Demands'!$I$5:$I$14,0),FALSE)*HLOOKUP(REG_TRA_DEMANDS!$F117,DEMANDS!$H$2:$CL$25,MATCH($E117,DEMANDS!$F$2:$F$25,0),FALSE)/HLOOKUP(2018,DEMANDS!$H$2:$CL$25,MATCH($E117,DEMANDS!$F$2:$F$25,0),FALSE)</f>
        <v>3.5208737806430856</v>
      </c>
      <c r="T117" s="10">
        <f>HLOOKUP(REG_TRA_DEMANDS!T$3,'BY-Demands'!$J$5:$AK$14,MATCH($E117,'BY-Demands'!$I$5:$I$14,0),FALSE)*HLOOKUP(REG_TRA_DEMANDS!$F117,DEMANDS!$H$2:$CL$25,MATCH($E117,DEMANDS!$F$2:$F$25,0),FALSE)/HLOOKUP(2018,DEMANDS!$H$2:$CL$25,MATCH($E117,DEMANDS!$F$2:$F$25,0),FALSE)</f>
        <v>3.2554664499538704</v>
      </c>
      <c r="U117" s="10">
        <f>HLOOKUP(REG_TRA_DEMANDS!U$3,'BY-Demands'!$J$5:$AK$14,MATCH($E117,'BY-Demands'!$I$5:$I$14,0),FALSE)*HLOOKUP(REG_TRA_DEMANDS!$F117,DEMANDS!$H$2:$CL$25,MATCH($E117,DEMANDS!$F$2:$F$25,0),FALSE)/HLOOKUP(2018,DEMANDS!$H$2:$CL$25,MATCH($E117,DEMANDS!$F$2:$F$25,0),FALSE)</f>
        <v>0.35476715728848279</v>
      </c>
      <c r="V117" s="1">
        <f>HLOOKUP(REG_TRA_DEMANDS!V$3,'BY-Demands'!$J$5:$AK$14,MATCH($E117,'BY-Demands'!$I$5:$I$14,0),FALSE)*HLOOKUP(REG_TRA_DEMANDS!$F117,DEMANDS!$H$2:$CL$25,MATCH($E117,DEMANDS!$F$2:$F$25,0),FALSE)/HLOOKUP(2018,DEMANDS!$H$2:$CL$25,MATCH($E117,DEMANDS!$F$2:$F$25,0),FALSE)</f>
        <v>0</v>
      </c>
      <c r="W117" s="1">
        <f>HLOOKUP(REG_TRA_DEMANDS!W$3,'BY-Demands'!$J$5:$AK$14,MATCH($E117,'BY-Demands'!$I$5:$I$14,0),FALSE)*HLOOKUP(REG_TRA_DEMANDS!$F117,DEMANDS!$H$2:$CL$25,MATCH($E117,DEMANDS!$F$2:$F$25,0),FALSE)/HLOOKUP(2018,DEMANDS!$H$2:$CL$25,MATCH($E117,DEMANDS!$F$2:$F$25,0),FALSE)</f>
        <v>0</v>
      </c>
      <c r="X117" s="1">
        <f>HLOOKUP(REG_TRA_DEMANDS!X$3,'BY-Demands'!$J$5:$AK$14,MATCH($E117,'BY-Demands'!$I$5:$I$14,0),FALSE)*HLOOKUP(REG_TRA_DEMANDS!$F117,DEMANDS!$H$2:$CL$25,MATCH($E117,DEMANDS!$F$2:$F$25,0),FALSE)/HLOOKUP(2018,DEMANDS!$H$2:$CL$25,MATCH($E117,DEMANDS!$F$2:$F$25,0),FALSE)</f>
        <v>0</v>
      </c>
      <c r="Y117" s="1">
        <f>HLOOKUP(REG_TRA_DEMANDS!Y$3,'BY-Demands'!$J$5:$AK$14,MATCH($E117,'BY-Demands'!$I$5:$I$14,0),FALSE)*HLOOKUP(REG_TRA_DEMANDS!$F117,DEMANDS!$H$2:$CL$25,MATCH($E117,DEMANDS!$F$2:$F$25,0),FALSE)/HLOOKUP(2018,DEMANDS!$H$2:$CL$25,MATCH($E117,DEMANDS!$F$2:$F$25,0),FALSE)</f>
        <v>0</v>
      </c>
      <c r="Z117" s="1">
        <f>HLOOKUP(REG_TRA_DEMANDS!Z$3,'BY-Demands'!$J$5:$AK$14,MATCH($E117,'BY-Demands'!$I$5:$I$14,0),FALSE)*HLOOKUP(REG_TRA_DEMANDS!$F117,DEMANDS!$H$2:$CL$25,MATCH($E117,DEMANDS!$F$2:$F$25,0),FALSE)/HLOOKUP(2018,DEMANDS!$H$2:$CL$25,MATCH($E117,DEMANDS!$F$2:$F$25,0),FALSE)</f>
        <v>0</v>
      </c>
      <c r="AA117" s="10">
        <f>HLOOKUP(REG_TRA_DEMANDS!AA$3,'BY-Demands'!$J$5:$AK$14,MATCH($E117,'BY-Demands'!$I$5:$I$14,0),FALSE)*HLOOKUP(REG_TRA_DEMANDS!$F117,DEMANDS!$H$2:$CL$25,MATCH($E117,DEMANDS!$F$2:$F$25,0),FALSE)/HLOOKUP(2018,DEMANDS!$H$2:$CL$25,MATCH($E117,DEMANDS!$F$2:$F$25,0),FALSE)</f>
        <v>1.0128313523475179</v>
      </c>
      <c r="AB117" s="1">
        <f>HLOOKUP(REG_TRA_DEMANDS!AB$3,'BY-Demands'!$J$5:$AK$14,MATCH($E117,'BY-Demands'!$I$5:$I$14,0),FALSE)*HLOOKUP(REG_TRA_DEMANDS!$F117,DEMANDS!$H$2:$CL$25,MATCH($E117,DEMANDS!$F$2:$F$25,0),FALSE)/HLOOKUP(2018,DEMANDS!$H$2:$CL$25,MATCH($E117,DEMANDS!$F$2:$F$25,0),FALSE)</f>
        <v>0</v>
      </c>
      <c r="AC117" s="1">
        <f>HLOOKUP(REG_TRA_DEMANDS!AC$3,'BY-Demands'!$J$5:$AK$14,MATCH($E117,'BY-Demands'!$I$5:$I$14,0),FALSE)*HLOOKUP(REG_TRA_DEMANDS!$F117,DEMANDS!$H$2:$CL$25,MATCH($E117,DEMANDS!$F$2:$F$25,0),FALSE)/HLOOKUP(2018,DEMANDS!$H$2:$CL$25,MATCH($E117,DEMANDS!$F$2:$F$25,0),FALSE)</f>
        <v>0</v>
      </c>
      <c r="AD117" s="1">
        <f>HLOOKUP(REG_TRA_DEMANDS!AD$3,'BY-Demands'!$J$5:$AK$14,MATCH($E117,'BY-Demands'!$I$5:$I$14,0),FALSE)*HLOOKUP(REG_TRA_DEMANDS!$F117,DEMANDS!$H$2:$CL$25,MATCH($E117,DEMANDS!$F$2:$F$25,0),FALSE)/HLOOKUP(2018,DEMANDS!$H$2:$CL$25,MATCH($E117,DEMANDS!$F$2:$F$25,0),FALSE)</f>
        <v>0</v>
      </c>
      <c r="AE117" s="1">
        <f>HLOOKUP(REG_TRA_DEMANDS!AE$3,'BY-Demands'!$J$5:$AK$14,MATCH($E117,'BY-Demands'!$I$5:$I$14,0),FALSE)*HLOOKUP(REG_TRA_DEMANDS!$F117,DEMANDS!$H$2:$CL$25,MATCH($E117,DEMANDS!$F$2:$F$25,0),FALSE)/HLOOKUP(2018,DEMANDS!$H$2:$CL$25,MATCH($E117,DEMANDS!$F$2:$F$25,0),FALSE)</f>
        <v>0</v>
      </c>
      <c r="AF117" s="1">
        <f>HLOOKUP(REG_TRA_DEMANDS!AF$3,'BY-Demands'!$J$5:$AK$14,MATCH($E117,'BY-Demands'!$I$5:$I$14,0),FALSE)*HLOOKUP(REG_TRA_DEMANDS!$F117,DEMANDS!$H$2:$CL$25,MATCH($E117,DEMANDS!$F$2:$F$25,0),FALSE)/HLOOKUP(2018,DEMANDS!$H$2:$CL$25,MATCH($E117,DEMANDS!$F$2:$F$25,0),FALSE)</f>
        <v>0</v>
      </c>
    </row>
    <row r="118" spans="4:32" x14ac:dyDescent="0.25">
      <c r="D118" s="1" t="s">
        <v>8</v>
      </c>
      <c r="E118" s="1" t="str">
        <f>DEMANDS!$F$25</f>
        <v>TAVIINT</v>
      </c>
      <c r="F118" s="1">
        <v>2070</v>
      </c>
      <c r="G118" s="8">
        <f>HLOOKUP(REG_TRA_DEMANDS!G$3,'BY-Demands'!$J$5:$AK$14,MATCH($E118,'BY-Demands'!$I$5:$I$14,0),FALSE)*HLOOKUP(REG_TRA_DEMANDS!$F118,DEMANDS!$H$2:$CL$25,MATCH($E118,DEMANDS!$F$2:$F$25,0),FALSE)/HLOOKUP(2018,DEMANDS!$H$2:$CL$25,MATCH($E118,DEMANDS!$F$2:$F$25,0),FALSE)</f>
        <v>0</v>
      </c>
      <c r="H118" s="9">
        <f>HLOOKUP(REG_TRA_DEMANDS!H$3,'BY-Demands'!$J$5:$AK$14,MATCH($E118,'BY-Demands'!$I$5:$I$14,0),FALSE)*HLOOKUP(REG_TRA_DEMANDS!$F118,DEMANDS!$H$2:$CL$25,MATCH($E118,DEMANDS!$F$2:$F$25,0),FALSE)/HLOOKUP(2018,DEMANDS!$H$2:$CL$25,MATCH($E118,DEMANDS!$F$2:$F$25,0),FALSE)</f>
        <v>60.647860055475483</v>
      </c>
      <c r="I118" s="8">
        <f>HLOOKUP(REG_TRA_DEMANDS!I$3,'BY-Demands'!$J$5:$AK$14,MATCH($E118,'BY-Demands'!$I$5:$I$14,0),FALSE)*HLOOKUP(REG_TRA_DEMANDS!$F118,DEMANDS!$H$2:$CL$25,MATCH($E118,DEMANDS!$F$2:$F$25,0),FALSE)/HLOOKUP(2018,DEMANDS!$H$2:$CL$25,MATCH($E118,DEMANDS!$F$2:$F$25,0),FALSE)</f>
        <v>0</v>
      </c>
      <c r="J118" s="8">
        <f>HLOOKUP(REG_TRA_DEMANDS!J$3,'BY-Demands'!$J$5:$AK$14,MATCH($E118,'BY-Demands'!$I$5:$I$14,0),FALSE)*HLOOKUP(REG_TRA_DEMANDS!$F118,DEMANDS!$H$2:$CL$25,MATCH($E118,DEMANDS!$F$2:$F$25,0),FALSE)/HLOOKUP(2018,DEMANDS!$H$2:$CL$25,MATCH($E118,DEMANDS!$F$2:$F$25,0),FALSE)</f>
        <v>0</v>
      </c>
      <c r="K118" s="8">
        <f>HLOOKUP(REG_TRA_DEMANDS!K$3,'BY-Demands'!$J$5:$AK$14,MATCH($E118,'BY-Demands'!$I$5:$I$14,0),FALSE)*HLOOKUP(REG_TRA_DEMANDS!$F118,DEMANDS!$H$2:$CL$25,MATCH($E118,DEMANDS!$F$2:$F$25,0),FALSE)/HLOOKUP(2018,DEMANDS!$H$2:$CL$25,MATCH($E118,DEMANDS!$F$2:$F$25,0),FALSE)</f>
        <v>0</v>
      </c>
      <c r="L118" s="8">
        <f>HLOOKUP(REG_TRA_DEMANDS!L$3,'BY-Demands'!$J$5:$AK$14,MATCH($E118,'BY-Demands'!$I$5:$I$14,0),FALSE)*HLOOKUP(REG_TRA_DEMANDS!$F118,DEMANDS!$H$2:$CL$25,MATCH($E118,DEMANDS!$F$2:$F$25,0),FALSE)/HLOOKUP(2018,DEMANDS!$H$2:$CL$25,MATCH($E118,DEMANDS!$F$2:$F$25,0),FALSE)</f>
        <v>0</v>
      </c>
      <c r="M118" s="8">
        <f>HLOOKUP(REG_TRA_DEMANDS!M$3,'BY-Demands'!$J$5:$AK$14,MATCH($E118,'BY-Demands'!$I$5:$I$14,0),FALSE)*HLOOKUP(REG_TRA_DEMANDS!$F118,DEMANDS!$H$2:$CL$25,MATCH($E118,DEMANDS!$F$2:$F$25,0),FALSE)/HLOOKUP(2018,DEMANDS!$H$2:$CL$25,MATCH($E118,DEMANDS!$F$2:$F$25,0),FALSE)</f>
        <v>0</v>
      </c>
      <c r="N118" s="8">
        <f>HLOOKUP(REG_TRA_DEMANDS!N$3,'BY-Demands'!$J$5:$AK$14,MATCH($E118,'BY-Demands'!$I$5:$I$14,0),FALSE)*HLOOKUP(REG_TRA_DEMANDS!$F118,DEMANDS!$H$2:$CL$25,MATCH($E118,DEMANDS!$F$2:$F$25,0),FALSE)/HLOOKUP(2018,DEMANDS!$H$2:$CL$25,MATCH($E118,DEMANDS!$F$2:$F$25,0),FALSE)</f>
        <v>0</v>
      </c>
      <c r="O118" s="8">
        <f>HLOOKUP(REG_TRA_DEMANDS!O$3,'BY-Demands'!$J$5:$AK$14,MATCH($E118,'BY-Demands'!$I$5:$I$14,0),FALSE)*HLOOKUP(REG_TRA_DEMANDS!$F118,DEMANDS!$H$2:$CL$25,MATCH($E118,DEMANDS!$F$2:$F$25,0),FALSE)/HLOOKUP(2018,DEMANDS!$H$2:$CL$25,MATCH($E118,DEMANDS!$F$2:$F$25,0),FALSE)</f>
        <v>0</v>
      </c>
      <c r="P118" s="8">
        <f>HLOOKUP(REG_TRA_DEMANDS!P$3,'BY-Demands'!$J$5:$AK$14,MATCH($E118,'BY-Demands'!$I$5:$I$14,0),FALSE)*HLOOKUP(REG_TRA_DEMANDS!$F118,DEMANDS!$H$2:$CL$25,MATCH($E118,DEMANDS!$F$2:$F$25,0),FALSE)/HLOOKUP(2018,DEMANDS!$H$2:$CL$25,MATCH($E118,DEMANDS!$F$2:$F$25,0),FALSE)</f>
        <v>0</v>
      </c>
      <c r="Q118" s="8">
        <f>HLOOKUP(REG_TRA_DEMANDS!Q$3,'BY-Demands'!$J$5:$AK$14,MATCH($E118,'BY-Demands'!$I$5:$I$14,0),FALSE)*HLOOKUP(REG_TRA_DEMANDS!$F118,DEMANDS!$H$2:$CL$25,MATCH($E118,DEMANDS!$F$2:$F$25,0),FALSE)/HLOOKUP(2018,DEMANDS!$H$2:$CL$25,MATCH($E118,DEMANDS!$F$2:$F$25,0),FALSE)</f>
        <v>0</v>
      </c>
      <c r="R118" s="8">
        <f>HLOOKUP(REG_TRA_DEMANDS!R$3,'BY-Demands'!$J$5:$AK$14,MATCH($E118,'BY-Demands'!$I$5:$I$14,0),FALSE)*HLOOKUP(REG_TRA_DEMANDS!$F118,DEMANDS!$H$2:$CL$25,MATCH($E118,DEMANDS!$F$2:$F$25,0),FALSE)/HLOOKUP(2018,DEMANDS!$H$2:$CL$25,MATCH($E118,DEMANDS!$F$2:$F$25,0),FALSE)</f>
        <v>0</v>
      </c>
      <c r="S118" s="9">
        <f>HLOOKUP(REG_TRA_DEMANDS!S$3,'BY-Demands'!$J$5:$AK$14,MATCH($E118,'BY-Demands'!$I$5:$I$14,0),FALSE)*HLOOKUP(REG_TRA_DEMANDS!$F118,DEMANDS!$H$2:$CL$25,MATCH($E118,DEMANDS!$F$2:$F$25,0),FALSE)/HLOOKUP(2018,DEMANDS!$H$2:$CL$25,MATCH($E118,DEMANDS!$F$2:$F$25,0),FALSE)</f>
        <v>3.5910281561139565</v>
      </c>
      <c r="T118" s="9">
        <f>HLOOKUP(REG_TRA_DEMANDS!T$3,'BY-Demands'!$J$5:$AK$14,MATCH($E118,'BY-Demands'!$I$5:$I$14,0),FALSE)*HLOOKUP(REG_TRA_DEMANDS!$F118,DEMANDS!$H$2:$CL$25,MATCH($E118,DEMANDS!$F$2:$F$25,0),FALSE)/HLOOKUP(2018,DEMANDS!$H$2:$CL$25,MATCH($E118,DEMANDS!$F$2:$F$25,0),FALSE)</f>
        <v>3.3203325115884832</v>
      </c>
      <c r="U118" s="9">
        <f>HLOOKUP(REG_TRA_DEMANDS!U$3,'BY-Demands'!$J$5:$AK$14,MATCH($E118,'BY-Demands'!$I$5:$I$14,0),FALSE)*HLOOKUP(REG_TRA_DEMANDS!$F118,DEMANDS!$H$2:$CL$25,MATCH($E118,DEMANDS!$F$2:$F$25,0),FALSE)/HLOOKUP(2018,DEMANDS!$H$2:$CL$25,MATCH($E118,DEMANDS!$F$2:$F$25,0),FALSE)</f>
        <v>0.36183599017138263</v>
      </c>
      <c r="V118" s="8">
        <f>HLOOKUP(REG_TRA_DEMANDS!V$3,'BY-Demands'!$J$5:$AK$14,MATCH($E118,'BY-Demands'!$I$5:$I$14,0),FALSE)*HLOOKUP(REG_TRA_DEMANDS!$F118,DEMANDS!$H$2:$CL$25,MATCH($E118,DEMANDS!$F$2:$F$25,0),FALSE)/HLOOKUP(2018,DEMANDS!$H$2:$CL$25,MATCH($E118,DEMANDS!$F$2:$F$25,0),FALSE)</f>
        <v>0</v>
      </c>
      <c r="W118" s="8">
        <f>HLOOKUP(REG_TRA_DEMANDS!W$3,'BY-Demands'!$J$5:$AK$14,MATCH($E118,'BY-Demands'!$I$5:$I$14,0),FALSE)*HLOOKUP(REG_TRA_DEMANDS!$F118,DEMANDS!$H$2:$CL$25,MATCH($E118,DEMANDS!$F$2:$F$25,0),FALSE)/HLOOKUP(2018,DEMANDS!$H$2:$CL$25,MATCH($E118,DEMANDS!$F$2:$F$25,0),FALSE)</f>
        <v>0</v>
      </c>
      <c r="X118" s="8">
        <f>HLOOKUP(REG_TRA_DEMANDS!X$3,'BY-Demands'!$J$5:$AK$14,MATCH($E118,'BY-Demands'!$I$5:$I$14,0),FALSE)*HLOOKUP(REG_TRA_DEMANDS!$F118,DEMANDS!$H$2:$CL$25,MATCH($E118,DEMANDS!$F$2:$F$25,0),FALSE)/HLOOKUP(2018,DEMANDS!$H$2:$CL$25,MATCH($E118,DEMANDS!$F$2:$F$25,0),FALSE)</f>
        <v>0</v>
      </c>
      <c r="Y118" s="8">
        <f>HLOOKUP(REG_TRA_DEMANDS!Y$3,'BY-Demands'!$J$5:$AK$14,MATCH($E118,'BY-Demands'!$I$5:$I$14,0),FALSE)*HLOOKUP(REG_TRA_DEMANDS!$F118,DEMANDS!$H$2:$CL$25,MATCH($E118,DEMANDS!$F$2:$F$25,0),FALSE)/HLOOKUP(2018,DEMANDS!$H$2:$CL$25,MATCH($E118,DEMANDS!$F$2:$F$25,0),FALSE)</f>
        <v>0</v>
      </c>
      <c r="Z118" s="8">
        <f>HLOOKUP(REG_TRA_DEMANDS!Z$3,'BY-Demands'!$J$5:$AK$14,MATCH($E118,'BY-Demands'!$I$5:$I$14,0),FALSE)*HLOOKUP(REG_TRA_DEMANDS!$F118,DEMANDS!$H$2:$CL$25,MATCH($E118,DEMANDS!$F$2:$F$25,0),FALSE)/HLOOKUP(2018,DEMANDS!$H$2:$CL$25,MATCH($E118,DEMANDS!$F$2:$F$25,0),FALSE)</f>
        <v>0</v>
      </c>
      <c r="AA118" s="9">
        <f>HLOOKUP(REG_TRA_DEMANDS!AA$3,'BY-Demands'!$J$5:$AK$14,MATCH($E118,'BY-Demands'!$I$5:$I$14,0),FALSE)*HLOOKUP(REG_TRA_DEMANDS!$F118,DEMANDS!$H$2:$CL$25,MATCH($E118,DEMANDS!$F$2:$F$25,0),FALSE)/HLOOKUP(2018,DEMANDS!$H$2:$CL$25,MATCH($E118,DEMANDS!$F$2:$F$25,0),FALSE)</f>
        <v>1.033012294752184</v>
      </c>
      <c r="AB118" s="8">
        <f>HLOOKUP(REG_TRA_DEMANDS!AB$3,'BY-Demands'!$J$5:$AK$14,MATCH($E118,'BY-Demands'!$I$5:$I$14,0),FALSE)*HLOOKUP(REG_TRA_DEMANDS!$F118,DEMANDS!$H$2:$CL$25,MATCH($E118,DEMANDS!$F$2:$F$25,0),FALSE)/HLOOKUP(2018,DEMANDS!$H$2:$CL$25,MATCH($E118,DEMANDS!$F$2:$F$25,0),FALSE)</f>
        <v>0</v>
      </c>
      <c r="AC118" s="8">
        <f>HLOOKUP(REG_TRA_DEMANDS!AC$3,'BY-Demands'!$J$5:$AK$14,MATCH($E118,'BY-Demands'!$I$5:$I$14,0),FALSE)*HLOOKUP(REG_TRA_DEMANDS!$F118,DEMANDS!$H$2:$CL$25,MATCH($E118,DEMANDS!$F$2:$F$25,0),FALSE)/HLOOKUP(2018,DEMANDS!$H$2:$CL$25,MATCH($E118,DEMANDS!$F$2:$F$25,0),FALSE)</f>
        <v>0</v>
      </c>
      <c r="AD118" s="8">
        <f>HLOOKUP(REG_TRA_DEMANDS!AD$3,'BY-Demands'!$J$5:$AK$14,MATCH($E118,'BY-Demands'!$I$5:$I$14,0),FALSE)*HLOOKUP(REG_TRA_DEMANDS!$F118,DEMANDS!$H$2:$CL$25,MATCH($E118,DEMANDS!$F$2:$F$25,0),FALSE)/HLOOKUP(2018,DEMANDS!$H$2:$CL$25,MATCH($E118,DEMANDS!$F$2:$F$25,0),FALSE)</f>
        <v>0</v>
      </c>
      <c r="AE118" s="8">
        <f>HLOOKUP(REG_TRA_DEMANDS!AE$3,'BY-Demands'!$J$5:$AK$14,MATCH($E118,'BY-Demands'!$I$5:$I$14,0),FALSE)*HLOOKUP(REG_TRA_DEMANDS!$F118,DEMANDS!$H$2:$CL$25,MATCH($E118,DEMANDS!$F$2:$F$25,0),FALSE)/HLOOKUP(2018,DEMANDS!$H$2:$CL$25,MATCH($E118,DEMANDS!$F$2:$F$25,0),FALSE)</f>
        <v>0</v>
      </c>
      <c r="AF118" s="8">
        <f>HLOOKUP(REG_TRA_DEMANDS!AF$3,'BY-Demands'!$J$5:$AK$14,MATCH($E118,'BY-Demands'!$I$5:$I$14,0),FALSE)*HLOOKUP(REG_TRA_DEMANDS!$F118,DEMANDS!$H$2:$CL$25,MATCH($E118,DEMANDS!$F$2:$F$25,0),FALSE)/HLOOKUP(2018,DEMANDS!$H$2:$CL$25,MATCH($E118,DEMANDS!$F$2:$F$25,0),FALSE)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dimension ref="A3:AD37"/>
  <sheetViews>
    <sheetView zoomScaleNormal="100" workbookViewId="0">
      <selection activeCell="H20" sqref="H20"/>
    </sheetView>
  </sheetViews>
  <sheetFormatPr defaultColWidth="9.109375" defaultRowHeight="13.2" x14ac:dyDescent="0.25"/>
  <cols>
    <col min="1" max="1" width="12.109375" style="1" customWidth="1"/>
    <col min="2" max="2" width="11.6640625" style="1" customWidth="1"/>
    <col min="3" max="3" width="3.109375" style="1" bestFit="1" customWidth="1"/>
    <col min="4" max="4" width="8.5546875" style="1" bestFit="1" customWidth="1"/>
    <col min="5" max="5" width="6.44140625" style="1" bestFit="1" customWidth="1"/>
    <col min="6" max="6" width="4.88671875" style="1" bestFit="1" customWidth="1"/>
    <col min="7" max="7" width="5.6640625" style="1" bestFit="1" customWidth="1"/>
    <col min="8" max="8" width="5.88671875" style="1" bestFit="1" customWidth="1"/>
    <col min="9" max="9" width="5.44140625" style="1" bestFit="1" customWidth="1"/>
    <col min="10" max="11" width="5.6640625" style="1" bestFit="1" customWidth="1"/>
    <col min="12" max="12" width="6.5546875" style="1" bestFit="1" customWidth="1"/>
    <col min="13" max="13" width="6.109375" style="1" bestFit="1" customWidth="1"/>
    <col min="14" max="14" width="6.6640625" style="1" bestFit="1" customWidth="1"/>
    <col min="15" max="15" width="6.5546875" style="1" bestFit="1" customWidth="1"/>
    <col min="16" max="16" width="7.33203125" style="1" bestFit="1" customWidth="1"/>
    <col min="17" max="17" width="5.6640625" style="1" bestFit="1" customWidth="1"/>
    <col min="18" max="18" width="6.109375" style="1" bestFit="1" customWidth="1"/>
    <col min="19" max="19" width="5.6640625" style="1" bestFit="1" customWidth="1"/>
    <col min="20" max="20" width="5.5546875" style="1" bestFit="1" customWidth="1"/>
    <col min="21" max="21" width="5.88671875" style="1" bestFit="1" customWidth="1"/>
    <col min="22" max="22" width="6.6640625" style="1" bestFit="1" customWidth="1"/>
    <col min="23" max="23" width="4.88671875" style="1" bestFit="1" customWidth="1"/>
    <col min="24" max="24" width="7.5546875" style="1" customWidth="1"/>
    <col min="25" max="25" width="6.6640625" style="1" bestFit="1" customWidth="1"/>
    <col min="26" max="26" width="6.109375" style="1" bestFit="1" customWidth="1"/>
    <col min="27" max="28" width="6" style="1" bestFit="1" customWidth="1"/>
    <col min="29" max="29" width="5.6640625" style="1" bestFit="1" customWidth="1"/>
    <col min="30" max="30" width="6.6640625" style="1" bestFit="1" customWidth="1"/>
    <col min="31" max="16384" width="9.109375" style="1"/>
  </cols>
  <sheetData>
    <row r="3" spans="1:30" ht="14.4" x14ac:dyDescent="0.25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 x14ac:dyDescent="0.25">
      <c r="A4" s="1">
        <v>1</v>
      </c>
    </row>
    <row r="5" spans="1:30" ht="14.4" x14ac:dyDescent="0.25">
      <c r="A5" s="1" t="s">
        <v>62</v>
      </c>
      <c r="C5" s="3" t="s">
        <v>63</v>
      </c>
      <c r="D5" s="3" t="s">
        <v>64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ht="14.4" x14ac:dyDescent="0.25">
      <c r="A6" s="1" t="s">
        <v>65</v>
      </c>
      <c r="C6" s="2" t="str">
        <f>C5</f>
        <v>IE</v>
      </c>
      <c r="D6" s="2" t="str">
        <f>"*"&amp;D5</f>
        <v>*National</v>
      </c>
      <c r="E6" s="2" t="str">
        <f t="shared" ref="E6:AD6" si="0">"*"&amp;E5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ht="14.4" x14ac:dyDescent="0.25">
      <c r="A7" s="1" t="s">
        <v>66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" thickBot="1" x14ac:dyDescent="0.35">
      <c r="A10" s="4" t="s">
        <v>67</v>
      </c>
      <c r="B10" s="4" t="s">
        <v>68</v>
      </c>
    </row>
    <row r="11" spans="1:30" x14ac:dyDescent="0.25">
      <c r="A11" s="5" t="s">
        <v>69</v>
      </c>
      <c r="B11" s="5" t="s">
        <v>70</v>
      </c>
    </row>
    <row r="12" spans="1:30" x14ac:dyDescent="0.25">
      <c r="A12" s="6" t="s">
        <v>71</v>
      </c>
      <c r="B12" s="6" t="s">
        <v>72</v>
      </c>
    </row>
    <row r="13" spans="1:30" x14ac:dyDescent="0.25">
      <c r="A13" s="6" t="s">
        <v>73</v>
      </c>
      <c r="B13" s="6" t="s">
        <v>74</v>
      </c>
    </row>
    <row r="14" spans="1:30" x14ac:dyDescent="0.25">
      <c r="A14" s="6" t="s">
        <v>75</v>
      </c>
      <c r="B14" s="6" t="s">
        <v>76</v>
      </c>
    </row>
    <row r="15" spans="1:30" x14ac:dyDescent="0.25">
      <c r="A15" s="6" t="s">
        <v>77</v>
      </c>
      <c r="B15" s="6" t="s">
        <v>78</v>
      </c>
    </row>
    <row r="16" spans="1:30" x14ac:dyDescent="0.25">
      <c r="A16" s="6" t="s">
        <v>79</v>
      </c>
      <c r="B16" s="6" t="s">
        <v>80</v>
      </c>
    </row>
    <row r="17" spans="1:2" x14ac:dyDescent="0.25">
      <c r="A17" s="6" t="s">
        <v>81</v>
      </c>
      <c r="B17" s="6" t="s">
        <v>82</v>
      </c>
    </row>
    <row r="18" spans="1:2" x14ac:dyDescent="0.25">
      <c r="A18" s="6" t="s">
        <v>83</v>
      </c>
      <c r="B18" s="6" t="s">
        <v>84</v>
      </c>
    </row>
    <row r="19" spans="1:2" x14ac:dyDescent="0.25">
      <c r="A19" s="6" t="s">
        <v>85</v>
      </c>
      <c r="B19" s="6" t="s">
        <v>86</v>
      </c>
    </row>
    <row r="20" spans="1:2" x14ac:dyDescent="0.25">
      <c r="A20" s="6" t="s">
        <v>87</v>
      </c>
      <c r="B20" s="6" t="s">
        <v>88</v>
      </c>
    </row>
    <row r="21" spans="1:2" x14ac:dyDescent="0.25">
      <c r="A21" s="6" t="s">
        <v>89</v>
      </c>
      <c r="B21" s="6" t="s">
        <v>90</v>
      </c>
    </row>
    <row r="22" spans="1:2" x14ac:dyDescent="0.25">
      <c r="A22" s="6" t="s">
        <v>91</v>
      </c>
      <c r="B22" s="6" t="s">
        <v>92</v>
      </c>
    </row>
    <row r="23" spans="1:2" x14ac:dyDescent="0.25">
      <c r="A23" s="6" t="s">
        <v>93</v>
      </c>
      <c r="B23" s="6" t="s">
        <v>94</v>
      </c>
    </row>
    <row r="24" spans="1:2" x14ac:dyDescent="0.25">
      <c r="A24" s="6" t="s">
        <v>95</v>
      </c>
      <c r="B24" s="6" t="s">
        <v>96</v>
      </c>
    </row>
    <row r="25" spans="1:2" x14ac:dyDescent="0.25">
      <c r="A25" s="6" t="s">
        <v>97</v>
      </c>
      <c r="B25" s="6" t="s">
        <v>98</v>
      </c>
    </row>
    <row r="26" spans="1:2" x14ac:dyDescent="0.25">
      <c r="A26" s="6" t="s">
        <v>99</v>
      </c>
      <c r="B26" s="6" t="s">
        <v>100</v>
      </c>
    </row>
    <row r="27" spans="1:2" x14ac:dyDescent="0.25">
      <c r="A27" s="6" t="s">
        <v>101</v>
      </c>
      <c r="B27" s="6" t="s">
        <v>102</v>
      </c>
    </row>
    <row r="28" spans="1:2" x14ac:dyDescent="0.25">
      <c r="A28" s="6" t="s">
        <v>103</v>
      </c>
      <c r="B28" s="6" t="s">
        <v>104</v>
      </c>
    </row>
    <row r="29" spans="1:2" x14ac:dyDescent="0.25">
      <c r="A29" s="6" t="s">
        <v>105</v>
      </c>
      <c r="B29" s="6" t="s">
        <v>106</v>
      </c>
    </row>
    <row r="30" spans="1:2" x14ac:dyDescent="0.25">
      <c r="A30" s="6" t="s">
        <v>107</v>
      </c>
      <c r="B30" s="6" t="s">
        <v>108</v>
      </c>
    </row>
    <row r="31" spans="1:2" x14ac:dyDescent="0.25">
      <c r="A31" s="6" t="s">
        <v>109</v>
      </c>
      <c r="B31" s="6" t="s">
        <v>110</v>
      </c>
    </row>
    <row r="32" spans="1:2" x14ac:dyDescent="0.25">
      <c r="A32" s="6" t="s">
        <v>111</v>
      </c>
      <c r="B32" s="6" t="s">
        <v>112</v>
      </c>
    </row>
    <row r="33" spans="1:2" x14ac:dyDescent="0.25">
      <c r="A33" s="6" t="s">
        <v>113</v>
      </c>
      <c r="B33" s="6" t="s">
        <v>114</v>
      </c>
    </row>
    <row r="34" spans="1:2" x14ac:dyDescent="0.25">
      <c r="A34" s="6" t="s">
        <v>115</v>
      </c>
      <c r="B34" s="6" t="s">
        <v>116</v>
      </c>
    </row>
    <row r="35" spans="1:2" x14ac:dyDescent="0.25">
      <c r="A35" s="6" t="s">
        <v>117</v>
      </c>
      <c r="B35" s="6" t="s">
        <v>118</v>
      </c>
    </row>
    <row r="36" spans="1:2" x14ac:dyDescent="0.25">
      <c r="A36" s="6" t="s">
        <v>119</v>
      </c>
      <c r="B36" s="6" t="s">
        <v>120</v>
      </c>
    </row>
    <row r="37" spans="1:2" ht="14.4" x14ac:dyDescent="0.3">
      <c r="A37" s="7" t="s">
        <v>121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32"/>
  <sheetViews>
    <sheetView topLeftCell="E1" zoomScale="80" zoomScaleNormal="80" workbookViewId="0">
      <selection activeCell="A17" sqref="A17:XFD19"/>
    </sheetView>
  </sheetViews>
  <sheetFormatPr defaultRowHeight="14.4" x14ac:dyDescent="0.3"/>
  <cols>
    <col min="1" max="1" width="12.44140625" bestFit="1" customWidth="1"/>
    <col min="2" max="3" width="10.6640625" bestFit="1" customWidth="1"/>
    <col min="7" max="7" width="53.33203125" bestFit="1" customWidth="1"/>
    <col min="8" max="10" width="12" bestFit="1" customWidth="1"/>
  </cols>
  <sheetData>
    <row r="1" spans="1:90" x14ac:dyDescent="0.3">
      <c r="A1" t="s">
        <v>0</v>
      </c>
      <c r="B1" t="s">
        <v>1</v>
      </c>
    </row>
    <row r="2" spans="1:90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61</v>
      </c>
      <c r="H2">
        <v>2018</v>
      </c>
      <c r="I2">
        <v>2019</v>
      </c>
      <c r="J2">
        <v>2020</v>
      </c>
      <c r="K2">
        <v>2021</v>
      </c>
      <c r="L2">
        <v>2022</v>
      </c>
      <c r="M2">
        <v>2023</v>
      </c>
      <c r="N2">
        <v>2024</v>
      </c>
      <c r="O2">
        <v>2025</v>
      </c>
      <c r="P2">
        <v>2026</v>
      </c>
      <c r="Q2">
        <v>2027</v>
      </c>
      <c r="R2">
        <v>2028</v>
      </c>
      <c r="S2">
        <v>2029</v>
      </c>
      <c r="T2">
        <v>2030</v>
      </c>
      <c r="U2">
        <v>2031</v>
      </c>
      <c r="V2">
        <v>2032</v>
      </c>
      <c r="W2">
        <v>2033</v>
      </c>
      <c r="X2">
        <v>2034</v>
      </c>
      <c r="Y2">
        <v>2035</v>
      </c>
      <c r="Z2">
        <v>2036</v>
      </c>
      <c r="AA2">
        <v>2037</v>
      </c>
      <c r="AB2">
        <v>2038</v>
      </c>
      <c r="AC2">
        <v>2039</v>
      </c>
      <c r="AD2">
        <v>2040</v>
      </c>
      <c r="AE2">
        <v>2041</v>
      </c>
      <c r="AF2">
        <v>2042</v>
      </c>
      <c r="AG2">
        <v>2043</v>
      </c>
      <c r="AH2">
        <v>2044</v>
      </c>
      <c r="AI2">
        <v>2045</v>
      </c>
      <c r="AJ2">
        <v>2046</v>
      </c>
      <c r="AK2">
        <v>2047</v>
      </c>
      <c r="AL2">
        <v>2048</v>
      </c>
      <c r="AM2">
        <v>2049</v>
      </c>
      <c r="AN2">
        <v>2050</v>
      </c>
      <c r="AO2">
        <v>2051</v>
      </c>
      <c r="AP2">
        <v>2052</v>
      </c>
      <c r="AQ2">
        <v>2053</v>
      </c>
      <c r="AR2">
        <v>2054</v>
      </c>
      <c r="AS2">
        <v>2055</v>
      </c>
      <c r="AT2">
        <v>2056</v>
      </c>
      <c r="AU2">
        <v>2057</v>
      </c>
      <c r="AV2">
        <v>2058</v>
      </c>
      <c r="AW2">
        <v>2059</v>
      </c>
      <c r="AX2">
        <v>2060</v>
      </c>
      <c r="AY2">
        <v>2061</v>
      </c>
      <c r="AZ2">
        <v>2062</v>
      </c>
      <c r="BA2">
        <v>2063</v>
      </c>
      <c r="BB2">
        <v>2064</v>
      </c>
      <c r="BC2">
        <v>2065</v>
      </c>
      <c r="BD2">
        <v>2066</v>
      </c>
      <c r="BE2">
        <v>2067</v>
      </c>
      <c r="BF2">
        <v>2068</v>
      </c>
      <c r="BG2">
        <v>2069</v>
      </c>
      <c r="BH2">
        <v>2070</v>
      </c>
      <c r="BI2">
        <v>2071</v>
      </c>
      <c r="BJ2">
        <v>2072</v>
      </c>
      <c r="BK2">
        <v>2073</v>
      </c>
      <c r="BL2">
        <v>2074</v>
      </c>
      <c r="BM2">
        <v>2075</v>
      </c>
      <c r="BN2">
        <v>2076</v>
      </c>
      <c r="BO2">
        <v>2077</v>
      </c>
      <c r="BP2">
        <v>2078</v>
      </c>
      <c r="BQ2">
        <v>2079</v>
      </c>
      <c r="BR2">
        <v>2080</v>
      </c>
      <c r="BS2">
        <v>2081</v>
      </c>
      <c r="BT2">
        <v>2082</v>
      </c>
      <c r="BU2">
        <v>2083</v>
      </c>
      <c r="BV2">
        <v>2084</v>
      </c>
      <c r="BW2">
        <v>2085</v>
      </c>
      <c r="BX2">
        <v>2086</v>
      </c>
      <c r="BY2">
        <v>2087</v>
      </c>
      <c r="BZ2">
        <v>2088</v>
      </c>
      <c r="CA2">
        <v>2089</v>
      </c>
      <c r="CB2">
        <v>2090</v>
      </c>
      <c r="CC2">
        <v>2091</v>
      </c>
      <c r="CD2">
        <v>2092</v>
      </c>
      <c r="CE2">
        <v>2093</v>
      </c>
      <c r="CF2">
        <v>2094</v>
      </c>
      <c r="CG2">
        <v>2095</v>
      </c>
      <c r="CH2">
        <v>2096</v>
      </c>
      <c r="CI2">
        <v>2097</v>
      </c>
      <c r="CJ2">
        <v>2098</v>
      </c>
      <c r="CK2">
        <v>2099</v>
      </c>
      <c r="CL2">
        <v>2100</v>
      </c>
    </row>
    <row r="3" spans="1:90" x14ac:dyDescent="0.3">
      <c r="B3" t="s">
        <v>8</v>
      </c>
      <c r="C3" t="str">
        <f>_xlfn.TEXTJOIN(",",TRUE,Regions!$C$3,Regions!$D$3)</f>
        <v>IE,National</v>
      </c>
      <c r="F3" t="s">
        <v>9</v>
      </c>
      <c r="G3" s="30" t="s">
        <v>10</v>
      </c>
      <c r="H3" s="28">
        <f>VLOOKUP(F3,'BY-Demands'!$I$5:$J$38,2,FALSE)</f>
        <v>2.0712927345907701</v>
      </c>
      <c r="I3">
        <v>2.0621875423309999</v>
      </c>
      <c r="J3">
        <v>1.81463172003468</v>
      </c>
      <c r="K3">
        <v>1.7972395625350801</v>
      </c>
      <c r="L3">
        <v>1.7028384806625201</v>
      </c>
      <c r="M3">
        <v>1.6135753111997699</v>
      </c>
      <c r="N3">
        <v>1.5288879865599401</v>
      </c>
      <c r="O3">
        <v>1.4483402829919301</v>
      </c>
      <c r="P3">
        <v>1.37144186569114</v>
      </c>
      <c r="Q3">
        <v>1.2980237760162101</v>
      </c>
      <c r="R3">
        <v>1.2273645374545299</v>
      </c>
      <c r="S3">
        <v>1.1587398333279899</v>
      </c>
      <c r="T3">
        <v>1.0921851641664599</v>
      </c>
      <c r="U3">
        <v>1.0275875212951799</v>
      </c>
      <c r="V3">
        <v>0.96469052754222095</v>
      </c>
      <c r="W3">
        <v>0.90322534608371097</v>
      </c>
      <c r="X3">
        <v>0.843039934608244</v>
      </c>
      <c r="Y3">
        <v>0.78430044562909396</v>
      </c>
      <c r="Z3">
        <v>0.72705781851404505</v>
      </c>
      <c r="AA3">
        <v>0.67137201355071097</v>
      </c>
      <c r="AB3">
        <v>0.617255006862235</v>
      </c>
      <c r="AC3">
        <v>0.56487434871240405</v>
      </c>
      <c r="AD3">
        <v>0.51429446227126696</v>
      </c>
      <c r="AE3">
        <v>0.46550862914181301</v>
      </c>
      <c r="AF3">
        <v>0.41860592138873198</v>
      </c>
      <c r="AG3">
        <v>0.37371559292088302</v>
      </c>
      <c r="AH3">
        <v>0.33115411651416998</v>
      </c>
      <c r="AI3">
        <v>0.29094856023906202</v>
      </c>
      <c r="AJ3">
        <v>0.253074162053473</v>
      </c>
      <c r="AK3">
        <v>0.21761723332759</v>
      </c>
      <c r="AL3">
        <v>0.18460518744999099</v>
      </c>
      <c r="AM3">
        <v>0.15423321177072899</v>
      </c>
      <c r="AN3">
        <v>0.126438626203419</v>
      </c>
      <c r="AO3">
        <v>0.101133681624652</v>
      </c>
      <c r="AP3">
        <v>7.6601909245921307E-2</v>
      </c>
      <c r="AQ3">
        <v>5.4036707950059E-2</v>
      </c>
      <c r="AR3">
        <v>3.3247281140058399E-2</v>
      </c>
      <c r="AS3">
        <v>4.4351271770203302E-2</v>
      </c>
      <c r="AT3">
        <v>3.21049576711359E-2</v>
      </c>
      <c r="AU3">
        <v>2.1294986799296499E-2</v>
      </c>
      <c r="AV3">
        <v>1.1650272702401701E-2</v>
      </c>
      <c r="AW3">
        <v>2.9094437811055399E-3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3">
      <c r="B4" t="s">
        <v>8</v>
      </c>
      <c r="C4" t="str">
        <f>_xlfn.TEXTJOIN(",",TRUE,Regions!$C$3,Regions!$D$3)</f>
        <v>IE,National</v>
      </c>
      <c r="F4" t="s">
        <v>11</v>
      </c>
      <c r="G4" s="30" t="s">
        <v>12</v>
      </c>
      <c r="H4" s="28">
        <f>VLOOKUP(F4,'BY-Demands'!$I$5:$J$38,2,FALSE)</f>
        <v>22.2490403410117</v>
      </c>
      <c r="I4">
        <v>21.6662880683004</v>
      </c>
      <c r="J4">
        <v>22.997393933436499</v>
      </c>
      <c r="K4">
        <v>23.206398476760199</v>
      </c>
      <c r="L4">
        <v>23.738094411807602</v>
      </c>
      <c r="M4">
        <v>24.2477718451144</v>
      </c>
      <c r="N4">
        <v>24.737798032768101</v>
      </c>
      <c r="O4">
        <v>25.2100090945452</v>
      </c>
      <c r="P4">
        <v>25.666470943862102</v>
      </c>
      <c r="Q4">
        <v>26.1078999635439</v>
      </c>
      <c r="R4">
        <v>26.537329523433002</v>
      </c>
      <c r="S4">
        <v>26.957806654528799</v>
      </c>
      <c r="T4">
        <v>27.3691900664729</v>
      </c>
      <c r="U4">
        <v>27.7731438249603</v>
      </c>
      <c r="V4">
        <v>28.169463481332301</v>
      </c>
      <c r="W4">
        <v>28.559286276079199</v>
      </c>
      <c r="X4">
        <v>28.943262981163599</v>
      </c>
      <c r="Y4">
        <v>29.320698163891301</v>
      </c>
      <c r="Z4">
        <v>29.691391884672999</v>
      </c>
      <c r="AA4">
        <v>30.0551037457994</v>
      </c>
      <c r="AB4">
        <v>30.411784324386399</v>
      </c>
      <c r="AC4">
        <v>30.760741657246101</v>
      </c>
      <c r="AD4">
        <v>31.101717485548001</v>
      </c>
      <c r="AE4">
        <v>31.434745464031</v>
      </c>
      <c r="AF4">
        <v>31.759461829300999</v>
      </c>
      <c r="AG4">
        <v>32.075337728167199</v>
      </c>
      <c r="AH4">
        <v>32.381048517803499</v>
      </c>
      <c r="AI4">
        <v>32.676490730910302</v>
      </c>
      <c r="AJ4">
        <v>32.96178372955</v>
      </c>
      <c r="AK4">
        <v>33.236573405433496</v>
      </c>
      <c r="AL4">
        <v>33.500754681233502</v>
      </c>
      <c r="AM4">
        <v>33.753517042278197</v>
      </c>
      <c r="AN4">
        <v>33.995140912459298</v>
      </c>
      <c r="AO4">
        <v>34.226004016156601</v>
      </c>
      <c r="AP4">
        <v>34.453321445381498</v>
      </c>
      <c r="AQ4">
        <v>34.672097003056599</v>
      </c>
      <c r="AR4">
        <v>34.8831490514305</v>
      </c>
      <c r="AS4">
        <v>35.098080661102799</v>
      </c>
      <c r="AT4">
        <v>35.298342688185102</v>
      </c>
      <c r="AU4">
        <v>35.492946965850798</v>
      </c>
      <c r="AV4">
        <v>35.682850643226999</v>
      </c>
      <c r="AW4">
        <v>35.8688936127066</v>
      </c>
      <c r="AX4">
        <v>36.051961075662497</v>
      </c>
      <c r="AY4">
        <v>36.202898052869202</v>
      </c>
      <c r="AZ4">
        <v>36.377328397704503</v>
      </c>
      <c r="BA4">
        <v>36.550434955163098</v>
      </c>
      <c r="BB4">
        <v>36.722831960254297</v>
      </c>
      <c r="BC4">
        <v>36.895040071422301</v>
      </c>
      <c r="BD4">
        <v>37.067574439939598</v>
      </c>
      <c r="BE4">
        <v>37.240854442640597</v>
      </c>
      <c r="BF4">
        <v>37.4154091329601</v>
      </c>
      <c r="BG4">
        <v>37.591724473496299</v>
      </c>
      <c r="BH4">
        <v>37.770232541040002</v>
      </c>
      <c r="BI4">
        <v>37.951127872546699</v>
      </c>
      <c r="BJ4">
        <v>38.134589352570799</v>
      </c>
      <c r="BK4">
        <v>38.320825775019102</v>
      </c>
      <c r="BL4">
        <v>38.510006353210102</v>
      </c>
      <c r="BM4">
        <v>38.702317592065498</v>
      </c>
      <c r="BN4">
        <v>38.897538020609502</v>
      </c>
      <c r="BO4">
        <v>39.0955759308967</v>
      </c>
      <c r="BP4">
        <v>39.296344496038301</v>
      </c>
      <c r="BQ4">
        <v>39.499617681549097</v>
      </c>
      <c r="BR4">
        <v>39.705069559544903</v>
      </c>
      <c r="BS4">
        <v>39.912551389144298</v>
      </c>
      <c r="BT4">
        <v>40.1215720911323</v>
      </c>
      <c r="BU4">
        <v>40.331628731446301</v>
      </c>
      <c r="BV4">
        <v>40.542087279449497</v>
      </c>
      <c r="BW4">
        <v>40.752255760679603</v>
      </c>
      <c r="BX4">
        <v>40.961945357892603</v>
      </c>
      <c r="BY4">
        <v>41.170882790517297</v>
      </c>
      <c r="BZ4">
        <v>41.378387770374303</v>
      </c>
      <c r="CA4">
        <v>41.583624671159797</v>
      </c>
      <c r="CB4">
        <v>41.786252291044597</v>
      </c>
      <c r="CC4">
        <v>41.985884485610299</v>
      </c>
      <c r="CD4">
        <v>42.1826182109941</v>
      </c>
      <c r="CE4">
        <v>42.376592734747099</v>
      </c>
      <c r="CF4">
        <v>42.568000902182298</v>
      </c>
      <c r="CG4">
        <v>42.7570997162086</v>
      </c>
      <c r="CH4">
        <v>42.944008037229402</v>
      </c>
      <c r="CI4">
        <v>43.128840498103202</v>
      </c>
      <c r="CJ4">
        <v>43.311655703585899</v>
      </c>
      <c r="CK4">
        <v>43.4924333415074</v>
      </c>
      <c r="CL4">
        <v>43.671154493917797</v>
      </c>
    </row>
    <row r="5" spans="1:90" x14ac:dyDescent="0.3">
      <c r="B5" t="s">
        <v>8</v>
      </c>
      <c r="C5" t="str">
        <f>_xlfn.TEXTJOIN(",",TRUE,Regions!$C$3,Regions!$D$3)</f>
        <v>IE,National</v>
      </c>
      <c r="F5" t="s">
        <v>13</v>
      </c>
      <c r="G5" s="30" t="s">
        <v>14</v>
      </c>
      <c r="H5" s="28">
        <f>VLOOKUP(F5,'BY-Demands'!$I$5:$J$38,2,FALSE)</f>
        <v>1.2014578872914701</v>
      </c>
      <c r="I5">
        <v>1.2266704416391101</v>
      </c>
      <c r="J5">
        <v>1.3579701788487999</v>
      </c>
      <c r="K5">
        <v>1.42973411467998</v>
      </c>
      <c r="L5">
        <v>1.5478463345837199</v>
      </c>
      <c r="M5">
        <v>1.6648203937614301</v>
      </c>
      <c r="N5">
        <v>1.7809335626957301</v>
      </c>
      <c r="O5">
        <v>1.89639959071686</v>
      </c>
      <c r="P5">
        <v>2.0114820383474701</v>
      </c>
      <c r="Q5">
        <v>2.1262543506531602</v>
      </c>
      <c r="R5">
        <v>2.2411440385340899</v>
      </c>
      <c r="S5">
        <v>2.35659966296154</v>
      </c>
      <c r="T5">
        <v>2.4726017482570901</v>
      </c>
      <c r="U5">
        <v>2.5893767113569299</v>
      </c>
      <c r="V5">
        <v>2.70693447698793</v>
      </c>
      <c r="W5">
        <v>2.8254641527981499</v>
      </c>
      <c r="X5">
        <v>2.9450841852782901</v>
      </c>
      <c r="Y5">
        <v>3.0657026736779498</v>
      </c>
      <c r="Z5">
        <v>3.1873040401010502</v>
      </c>
      <c r="AA5">
        <v>3.3098663768416698</v>
      </c>
      <c r="AB5">
        <v>3.4333973105618001</v>
      </c>
      <c r="AC5">
        <v>3.5578003130612501</v>
      </c>
      <c r="AD5">
        <v>3.6830492322219301</v>
      </c>
      <c r="AE5">
        <v>3.8091633839816499</v>
      </c>
      <c r="AF5">
        <v>3.9361003581391798</v>
      </c>
      <c r="AG5">
        <v>4.0637848223187998</v>
      </c>
      <c r="AH5">
        <v>4.1920058269306999</v>
      </c>
      <c r="AI5">
        <v>4.3207594675386503</v>
      </c>
      <c r="AJ5">
        <v>4.4500790205684</v>
      </c>
      <c r="AK5">
        <v>4.5799183003671899</v>
      </c>
      <c r="AL5">
        <v>4.7102769387463397</v>
      </c>
      <c r="AM5">
        <v>4.8410287526926199</v>
      </c>
      <c r="AN5">
        <v>4.9722422779080198</v>
      </c>
      <c r="AO5">
        <v>5.10400605847523</v>
      </c>
      <c r="AP5">
        <v>5.2376475062576997</v>
      </c>
      <c r="AQ5">
        <v>5.3723080366466398</v>
      </c>
      <c r="AR5">
        <v>5.5081721002243702</v>
      </c>
      <c r="AS5">
        <v>5.7536320603642102</v>
      </c>
      <c r="AT5">
        <v>5.91771852068229</v>
      </c>
      <c r="AU5">
        <v>6.0858137751161197</v>
      </c>
      <c r="AV5">
        <v>6.2581298578181599</v>
      </c>
      <c r="AW5">
        <v>6.4347728121144199</v>
      </c>
      <c r="AX5">
        <v>6.6159049949654802</v>
      </c>
      <c r="AY5">
        <v>6.4410183575128803</v>
      </c>
      <c r="AZ5">
        <v>6.5667694565192498</v>
      </c>
      <c r="BA5">
        <v>6.6930649255271897</v>
      </c>
      <c r="BB5">
        <v>6.8200941564967401</v>
      </c>
      <c r="BC5">
        <v>6.9480258124830696</v>
      </c>
      <c r="BD5">
        <v>7.0770346977925902</v>
      </c>
      <c r="BE5">
        <v>7.2072724856280699</v>
      </c>
      <c r="BF5">
        <v>7.3389339441913597</v>
      </c>
      <c r="BG5">
        <v>7.4722083885199204</v>
      </c>
      <c r="BH5">
        <v>7.6072755534850396</v>
      </c>
      <c r="BI5">
        <v>7.7442420139830404</v>
      </c>
      <c r="BJ5">
        <v>7.8832134303584702</v>
      </c>
      <c r="BK5">
        <v>8.0243104259637104</v>
      </c>
      <c r="BL5">
        <v>8.1676447841172202</v>
      </c>
      <c r="BM5">
        <v>8.3133392989814308</v>
      </c>
      <c r="BN5">
        <v>8.4613732966845596</v>
      </c>
      <c r="BO5">
        <v>8.6117718539441697</v>
      </c>
      <c r="BP5">
        <v>8.7645620523925292</v>
      </c>
      <c r="BQ5">
        <v>8.9197183741778794</v>
      </c>
      <c r="BR5">
        <v>9.0771742053503992</v>
      </c>
      <c r="BS5">
        <v>9.2369270895031192</v>
      </c>
      <c r="BT5">
        <v>9.3988377309754192</v>
      </c>
      <c r="BU5">
        <v>9.5627529670642097</v>
      </c>
      <c r="BV5">
        <v>9.7284564509783795</v>
      </c>
      <c r="BW5">
        <v>9.8956945758924508</v>
      </c>
      <c r="BX5">
        <v>10.0644087983831</v>
      </c>
      <c r="BY5">
        <v>10.2345006686581</v>
      </c>
      <c r="BZ5">
        <v>10.405690477080601</v>
      </c>
      <c r="CA5">
        <v>10.577614479007201</v>
      </c>
      <c r="CB5">
        <v>10.750106903643101</v>
      </c>
      <c r="CC5">
        <v>10.9229728964345</v>
      </c>
      <c r="CD5">
        <v>11.0962268357922</v>
      </c>
      <c r="CE5">
        <v>11.2699041649701</v>
      </c>
      <c r="CF5">
        <v>11.444068017832601</v>
      </c>
      <c r="CG5">
        <v>11.6188159789523</v>
      </c>
      <c r="CH5">
        <v>11.794185238650501</v>
      </c>
      <c r="CI5">
        <v>11.9702133548298</v>
      </c>
      <c r="CJ5">
        <v>12.146912676997699</v>
      </c>
      <c r="CK5">
        <v>12.3242571575918</v>
      </c>
      <c r="CL5">
        <v>12.5022203709298</v>
      </c>
    </row>
    <row r="6" spans="1:90" x14ac:dyDescent="0.3">
      <c r="B6" t="s">
        <v>8</v>
      </c>
      <c r="C6" t="str">
        <f>_xlfn.TEXTJOIN(",",TRUE,Regions!$C$3,Regions!$D$3)</f>
        <v>IE,National</v>
      </c>
      <c r="F6" t="s">
        <v>15</v>
      </c>
      <c r="G6" s="30" t="s">
        <v>16</v>
      </c>
      <c r="H6" s="28">
        <f>VLOOKUP(F6,'BY-Demands'!$I$5:$J$38,2,FALSE)</f>
        <v>6.6890404714869804</v>
      </c>
      <c r="I6">
        <v>6.45095434431237</v>
      </c>
      <c r="J6">
        <v>5.7274313907438001</v>
      </c>
      <c r="K6">
        <v>5.7714923131207199</v>
      </c>
      <c r="L6">
        <v>5.8166390635502099</v>
      </c>
      <c r="M6">
        <v>5.86289720148286</v>
      </c>
      <c r="N6">
        <v>5.9102964369672799</v>
      </c>
      <c r="O6">
        <v>5.9588634696265501</v>
      </c>
      <c r="P6">
        <v>6.0086282326853899</v>
      </c>
      <c r="Q6">
        <v>6.0596206906641799</v>
      </c>
      <c r="R6">
        <v>6.11187232558445</v>
      </c>
      <c r="S6">
        <v>6.1654122980366699</v>
      </c>
      <c r="T6">
        <v>6.2202749583689796</v>
      </c>
      <c r="U6">
        <v>6.2764914893167498</v>
      </c>
      <c r="V6">
        <v>6.3340965980484798</v>
      </c>
      <c r="W6">
        <v>6.3931254408430798</v>
      </c>
      <c r="X6">
        <v>6.4536142967308301</v>
      </c>
      <c r="Y6">
        <v>6.5155983460895799</v>
      </c>
      <c r="Z6">
        <v>6.5791152322932502</v>
      </c>
      <c r="AA6">
        <v>6.6442042290564496</v>
      </c>
      <c r="AB6">
        <v>6.7109040474029102</v>
      </c>
      <c r="AC6">
        <v>6.7792549035251897</v>
      </c>
      <c r="AD6">
        <v>6.8492984254727203</v>
      </c>
      <c r="AE6">
        <v>6.9210768802457201</v>
      </c>
      <c r="AF6">
        <v>6.9946337892663699</v>
      </c>
      <c r="AG6">
        <v>7.07001384207258</v>
      </c>
      <c r="AH6">
        <v>7.1472628123994602</v>
      </c>
      <c r="AI6">
        <v>7.2264268158768896</v>
      </c>
      <c r="AJ6">
        <v>7.3075548788843099</v>
      </c>
      <c r="AK6">
        <v>7.3906955316739102</v>
      </c>
      <c r="AL6">
        <v>7.4759006566754698</v>
      </c>
      <c r="AM6">
        <v>7.5632208334368096</v>
      </c>
      <c r="AN6">
        <v>7.6527104252134697</v>
      </c>
      <c r="AO6">
        <v>7.7444229757368896</v>
      </c>
      <c r="AP6">
        <v>7.8384155692781903</v>
      </c>
      <c r="AQ6">
        <v>7.93474554413518</v>
      </c>
      <c r="AR6">
        <v>8.0334710485943308</v>
      </c>
      <c r="AS6">
        <v>8.2415571393629605</v>
      </c>
      <c r="AT6">
        <v>8.3701704130582808</v>
      </c>
      <c r="AU6">
        <v>8.5036429408802992</v>
      </c>
      <c r="AV6">
        <v>8.6420196447607207</v>
      </c>
      <c r="AW6">
        <v>8.7852572636336692</v>
      </c>
      <c r="AX6">
        <v>8.9333580699428108</v>
      </c>
      <c r="AY6">
        <v>8.7283877456001395</v>
      </c>
      <c r="AZ6">
        <v>8.8220277008482597</v>
      </c>
      <c r="BA6">
        <v>8.91629851707218</v>
      </c>
      <c r="BB6">
        <v>9.0112757518817403</v>
      </c>
      <c r="BC6">
        <v>9.1070300068461201</v>
      </c>
      <c r="BD6">
        <v>9.2036373060285701</v>
      </c>
      <c r="BE6">
        <v>9.3011671790246293</v>
      </c>
      <c r="BF6">
        <v>9.3997095579303593</v>
      </c>
      <c r="BG6">
        <v>9.4993553520367406</v>
      </c>
      <c r="BH6">
        <v>9.6001945451328599</v>
      </c>
      <c r="BI6">
        <v>9.7022887695026991</v>
      </c>
      <c r="BJ6">
        <v>9.8057008993750205</v>
      </c>
      <c r="BK6">
        <v>9.9105019459607995</v>
      </c>
      <c r="BL6">
        <v>10.016760882107</v>
      </c>
      <c r="BM6">
        <v>10.1245532731322</v>
      </c>
      <c r="BN6">
        <v>10.2338921030618</v>
      </c>
      <c r="BO6">
        <v>10.3448104985347</v>
      </c>
      <c r="BP6">
        <v>10.457342682637901</v>
      </c>
      <c r="BQ6">
        <v>10.5714987772337</v>
      </c>
      <c r="BR6">
        <v>10.6872690369098</v>
      </c>
      <c r="BS6">
        <v>10.8046725178105</v>
      </c>
      <c r="BT6">
        <v>10.923662975071901</v>
      </c>
      <c r="BU6">
        <v>11.0441848876776</v>
      </c>
      <c r="BV6">
        <v>11.166149339276499</v>
      </c>
      <c r="BW6">
        <v>11.289445357958099</v>
      </c>
      <c r="BX6">
        <v>11.4140534595926</v>
      </c>
      <c r="BY6">
        <v>11.5399332114135</v>
      </c>
      <c r="BZ6">
        <v>11.666951726544101</v>
      </c>
      <c r="CA6">
        <v>11.7949290118592</v>
      </c>
      <c r="CB6">
        <v>11.923779705671899</v>
      </c>
      <c r="CC6">
        <v>12.0534008653378</v>
      </c>
      <c r="CD6">
        <v>12.1837944903136</v>
      </c>
      <c r="CE6">
        <v>12.3149738252944</v>
      </c>
      <c r="CF6">
        <v>12.4469672351818</v>
      </c>
      <c r="CG6">
        <v>12.579822291050199</v>
      </c>
      <c r="CH6">
        <v>12.713555973494</v>
      </c>
      <c r="CI6">
        <v>12.8481860344111</v>
      </c>
      <c r="CJ6">
        <v>12.983717201042101</v>
      </c>
      <c r="CK6">
        <v>13.120133538145</v>
      </c>
      <c r="CL6">
        <v>13.257418520759799</v>
      </c>
    </row>
    <row r="7" spans="1:90" x14ac:dyDescent="0.3">
      <c r="B7" t="s">
        <v>8</v>
      </c>
      <c r="C7" t="str">
        <f>_xlfn.TEXTJOIN(",",TRUE,Regions!$C$3,Regions!$D$3)</f>
        <v>IE,National</v>
      </c>
      <c r="F7" t="s">
        <v>17</v>
      </c>
      <c r="G7" s="30" t="s">
        <v>18</v>
      </c>
      <c r="H7" s="28">
        <f>VLOOKUP(F7,'BY-Demands'!$I$5:$J$38,2,FALSE)</f>
        <v>0.67287296253748397</v>
      </c>
      <c r="I7">
        <v>0.68901566323930896</v>
      </c>
      <c r="J7">
        <v>1.1453307514123801</v>
      </c>
      <c r="K7">
        <v>1.17197510213696</v>
      </c>
      <c r="L7">
        <v>1.19927927754182</v>
      </c>
      <c r="M7">
        <v>1.22725991510956</v>
      </c>
      <c r="N7">
        <v>1.2559337577197001</v>
      </c>
      <c r="O7">
        <v>1.2853176351257101</v>
      </c>
      <c r="P7">
        <v>1.3154284460035299</v>
      </c>
      <c r="Q7">
        <v>1.34628589537239</v>
      </c>
      <c r="R7">
        <v>1.3779069025349999</v>
      </c>
      <c r="S7">
        <v>1.41031202122664</v>
      </c>
      <c r="T7">
        <v>1.44351990088433</v>
      </c>
      <c r="U7">
        <v>1.4775615762333201</v>
      </c>
      <c r="V7">
        <v>1.5124455456633801</v>
      </c>
      <c r="W7">
        <v>1.54819453277112</v>
      </c>
      <c r="X7">
        <v>1.5848284110095301</v>
      </c>
      <c r="Y7">
        <v>1.62237119004269</v>
      </c>
      <c r="Z7">
        <v>1.6608431415137901</v>
      </c>
      <c r="AA7">
        <v>1.70026940648485</v>
      </c>
      <c r="AB7">
        <v>1.74067305443197</v>
      </c>
      <c r="AC7">
        <v>1.7820793168514899</v>
      </c>
      <c r="AD7">
        <v>1.8245113417944701</v>
      </c>
      <c r="AE7">
        <v>1.8679968256578099</v>
      </c>
      <c r="AF7">
        <v>1.9125604788494299</v>
      </c>
      <c r="AG7">
        <v>1.9582305876750901</v>
      </c>
      <c r="AH7">
        <v>2.0050340390722701</v>
      </c>
      <c r="AI7">
        <v>2.0530003298918298</v>
      </c>
      <c r="AJ7">
        <v>2.1021574936170699</v>
      </c>
      <c r="AK7">
        <v>2.1525360482102101</v>
      </c>
      <c r="AL7">
        <v>2.2041657659317799</v>
      </c>
      <c r="AM7">
        <v>2.25707952983301</v>
      </c>
      <c r="AN7">
        <v>2.3113093619058902</v>
      </c>
      <c r="AO7">
        <v>2.3668879460905301</v>
      </c>
      <c r="AP7">
        <v>2.4238500791586999</v>
      </c>
      <c r="AQ7">
        <v>2.4822303192576198</v>
      </c>
      <c r="AR7">
        <v>2.54206444661299</v>
      </c>
      <c r="AS7">
        <v>2.6685986405928799</v>
      </c>
      <c r="AT7">
        <v>2.7466198327775602</v>
      </c>
      <c r="AU7">
        <v>2.8275888140138701</v>
      </c>
      <c r="AV7">
        <v>2.9115328354755601</v>
      </c>
      <c r="AW7">
        <v>2.9984256535266498</v>
      </c>
      <c r="AX7">
        <v>3.08826864670888</v>
      </c>
      <c r="AY7">
        <v>2.96392666700326</v>
      </c>
      <c r="AZ7">
        <v>3.0207318530829399</v>
      </c>
      <c r="BA7">
        <v>3.0779197409166401</v>
      </c>
      <c r="BB7">
        <v>3.1355361663238699</v>
      </c>
      <c r="BC7">
        <v>3.1936239586210702</v>
      </c>
      <c r="BD7">
        <v>3.2522292365942702</v>
      </c>
      <c r="BE7">
        <v>3.3113941792641901</v>
      </c>
      <c r="BF7">
        <v>3.37117334250323</v>
      </c>
      <c r="BG7">
        <v>3.4316218749835299</v>
      </c>
      <c r="BH7">
        <v>3.49279436393625</v>
      </c>
      <c r="BI7">
        <v>3.5547281976039602</v>
      </c>
      <c r="BJ7">
        <v>3.6174615176352098</v>
      </c>
      <c r="BK7">
        <v>3.6810374018491201</v>
      </c>
      <c r="BL7">
        <v>3.7454976915237799</v>
      </c>
      <c r="BM7">
        <v>3.8108882271549902</v>
      </c>
      <c r="BN7">
        <v>3.8772168852948501</v>
      </c>
      <c r="BO7">
        <v>3.9445037616907501</v>
      </c>
      <c r="BP7">
        <v>4.0127696172328404</v>
      </c>
      <c r="BQ7">
        <v>4.0820205921874697</v>
      </c>
      <c r="BR7">
        <v>4.1522507746557098</v>
      </c>
      <c r="BS7">
        <v>4.2234717247436997</v>
      </c>
      <c r="BT7">
        <v>4.2956553887419</v>
      </c>
      <c r="BU7">
        <v>4.3687680857109097</v>
      </c>
      <c r="BV7">
        <v>4.4427558759637504</v>
      </c>
      <c r="BW7">
        <v>4.5175514401599104</v>
      </c>
      <c r="BX7">
        <v>4.5931429585627903</v>
      </c>
      <c r="BY7">
        <v>4.6695059032791004</v>
      </c>
      <c r="BZ7">
        <v>4.7465596606035501</v>
      </c>
      <c r="CA7">
        <v>4.8241950405760301</v>
      </c>
      <c r="CB7">
        <v>4.90236025989008</v>
      </c>
      <c r="CC7">
        <v>4.98099287003149</v>
      </c>
      <c r="CD7">
        <v>5.0600940839388002</v>
      </c>
      <c r="CE7">
        <v>5.1396719362951702</v>
      </c>
      <c r="CF7">
        <v>5.2197436342159804</v>
      </c>
      <c r="CG7">
        <v>5.3003380359351402</v>
      </c>
      <c r="CH7">
        <v>5.3814654424594899</v>
      </c>
      <c r="CI7">
        <v>5.4631366226950204</v>
      </c>
      <c r="CJ7">
        <v>5.5453544443467804</v>
      </c>
      <c r="CK7">
        <v>5.6281092405543003</v>
      </c>
      <c r="CL7">
        <v>5.7113909867139503</v>
      </c>
    </row>
    <row r="8" spans="1:90" x14ac:dyDescent="0.3">
      <c r="B8" t="s">
        <v>8</v>
      </c>
      <c r="C8" t="str">
        <f>_xlfn.TEXTJOIN(",",TRUE,Regions!$C$3,Regions!$D$3)</f>
        <v>IE,National</v>
      </c>
      <c r="F8" t="s">
        <v>19</v>
      </c>
      <c r="G8" s="30" t="s">
        <v>20</v>
      </c>
      <c r="H8" s="28">
        <f>VLOOKUP(F8,'BY-Demands'!$I$5:$J$38,2,FALSE)</f>
        <v>10.5976971594968</v>
      </c>
      <c r="I8">
        <v>10.425059758064601</v>
      </c>
      <c r="J8">
        <v>10.4827865863979</v>
      </c>
      <c r="K8">
        <v>10.5428293661965</v>
      </c>
      <c r="L8">
        <v>10.6043548094603</v>
      </c>
      <c r="M8">
        <v>10.6673995636065</v>
      </c>
      <c r="N8">
        <v>10.732001173252501</v>
      </c>
      <c r="O8">
        <v>10.798198110701801</v>
      </c>
      <c r="P8">
        <v>10.8660297948596</v>
      </c>
      <c r="Q8">
        <v>10.935536616854399</v>
      </c>
      <c r="R8">
        <v>11.006759962605001</v>
      </c>
      <c r="S8">
        <v>11.079742239256101</v>
      </c>
      <c r="T8">
        <v>11.154526902334201</v>
      </c>
      <c r="U8">
        <v>11.2311257904034</v>
      </c>
      <c r="V8">
        <v>11.309621200733799</v>
      </c>
      <c r="W8">
        <v>11.3900603561419</v>
      </c>
      <c r="X8">
        <v>11.472491675352201</v>
      </c>
      <c r="Y8">
        <v>11.5569648000664</v>
      </c>
      <c r="Z8">
        <v>11.6435306331609</v>
      </c>
      <c r="AA8">
        <v>11.732241372561599</v>
      </c>
      <c r="AB8">
        <v>11.8231505467745</v>
      </c>
      <c r="AC8">
        <v>11.9163130504629</v>
      </c>
      <c r="AD8">
        <v>12.011785185920299</v>
      </c>
      <c r="AE8">
        <v>12.1096247025261</v>
      </c>
      <c r="AF8">
        <v>12.2098908348107</v>
      </c>
      <c r="AG8">
        <v>12.3126443505064</v>
      </c>
      <c r="AH8">
        <v>12.417947591597301</v>
      </c>
      <c r="AI8">
        <v>12.5258645217293</v>
      </c>
      <c r="AJ8">
        <v>12.636460775247</v>
      </c>
      <c r="AK8">
        <v>12.749803703504501</v>
      </c>
      <c r="AL8">
        <v>12.8659624331831</v>
      </c>
      <c r="AM8">
        <v>12.985007915282401</v>
      </c>
      <c r="AN8">
        <v>13.107012983790201</v>
      </c>
      <c r="AO8">
        <v>13.232052413830999</v>
      </c>
      <c r="AP8">
        <v>13.3602029860774</v>
      </c>
      <c r="AQ8">
        <v>13.4915435485643</v>
      </c>
      <c r="AR8">
        <v>13.6261550853414</v>
      </c>
      <c r="AS8">
        <v>13.910806939651501</v>
      </c>
      <c r="AT8">
        <v>14.086333034610099</v>
      </c>
      <c r="AU8">
        <v>14.2684908393196</v>
      </c>
      <c r="AV8">
        <v>14.457341661380999</v>
      </c>
      <c r="AW8">
        <v>14.652826459874699</v>
      </c>
      <c r="AX8">
        <v>14.8549483361379</v>
      </c>
      <c r="AY8">
        <v>14.5752132856214</v>
      </c>
      <c r="AZ8">
        <v>14.7030092370387</v>
      </c>
      <c r="BA8">
        <v>14.8316661615141</v>
      </c>
      <c r="BB8">
        <v>14.961287176959001</v>
      </c>
      <c r="BC8">
        <v>15.0919686374852</v>
      </c>
      <c r="BD8">
        <v>15.223814297600899</v>
      </c>
      <c r="BE8">
        <v>15.356919048432101</v>
      </c>
      <c r="BF8">
        <v>15.491405625596901</v>
      </c>
      <c r="BG8">
        <v>15.627398098348801</v>
      </c>
      <c r="BH8">
        <v>15.7650192728542</v>
      </c>
      <c r="BI8">
        <v>15.9043532623141</v>
      </c>
      <c r="BJ8">
        <v>16.045485874884299</v>
      </c>
      <c r="BK8">
        <v>16.188514023739</v>
      </c>
      <c r="BL8">
        <v>16.3335318401767</v>
      </c>
      <c r="BM8">
        <v>16.480642452629599</v>
      </c>
      <c r="BN8">
        <v>16.629863581160599</v>
      </c>
      <c r="BO8">
        <v>16.781240435640999</v>
      </c>
      <c r="BP8">
        <v>16.9348197223295</v>
      </c>
      <c r="BQ8">
        <v>17.090615255126401</v>
      </c>
      <c r="BR8">
        <v>17.2486137338948</v>
      </c>
      <c r="BS8">
        <v>17.408841165675</v>
      </c>
      <c r="BT8">
        <v>17.571234437382799</v>
      </c>
      <c r="BU8">
        <v>17.7357177762233</v>
      </c>
      <c r="BV8">
        <v>17.9021698328255</v>
      </c>
      <c r="BW8">
        <v>18.0704391572995</v>
      </c>
      <c r="BX8">
        <v>18.240499158508399</v>
      </c>
      <c r="BY8">
        <v>18.412294655478799</v>
      </c>
      <c r="BZ8">
        <v>18.585644289678601</v>
      </c>
      <c r="CA8">
        <v>18.760302413908999</v>
      </c>
      <c r="CB8">
        <v>18.936152530058202</v>
      </c>
      <c r="CC8">
        <v>19.113054146247901</v>
      </c>
      <c r="CD8">
        <v>19.291009991254299</v>
      </c>
      <c r="CE8">
        <v>19.470038140891401</v>
      </c>
      <c r="CF8">
        <v>19.650177306407802</v>
      </c>
      <c r="CG8">
        <v>19.831492410845101</v>
      </c>
      <c r="CH8">
        <v>20.0140066286185</v>
      </c>
      <c r="CI8">
        <v>20.197744186786899</v>
      </c>
      <c r="CJ8">
        <v>20.382711536893101</v>
      </c>
      <c r="CK8">
        <v>20.568886931175999</v>
      </c>
      <c r="CL8">
        <v>20.756247817050799</v>
      </c>
    </row>
    <row r="9" spans="1:90" x14ac:dyDescent="0.3">
      <c r="B9" t="s">
        <v>8</v>
      </c>
      <c r="C9" t="str">
        <f>_xlfn.TEXTJOIN(",",TRUE,Regions!$C$3,Regions!$D$3)</f>
        <v>IE,National</v>
      </c>
      <c r="F9" t="s">
        <v>21</v>
      </c>
      <c r="G9" s="30" t="s">
        <v>22</v>
      </c>
      <c r="H9" s="28">
        <f>VLOOKUP(F9,'BY-Demands'!$I$5:$J$38,2,FALSE)</f>
        <v>1.14056826967015</v>
      </c>
      <c r="I9">
        <v>1.17</v>
      </c>
      <c r="J9">
        <v>1.05400776614231</v>
      </c>
      <c r="K9">
        <v>1.0560918609379499</v>
      </c>
      <c r="L9">
        <v>1.0410295169864401</v>
      </c>
      <c r="M9">
        <v>1.0268975005260801</v>
      </c>
      <c r="N9">
        <v>1.0136280587395301</v>
      </c>
      <c r="O9">
        <v>1.0011741174269699</v>
      </c>
      <c r="P9">
        <v>0.98946802719486804</v>
      </c>
      <c r="Q9">
        <v>0.97851389260134602</v>
      </c>
      <c r="R9">
        <v>0.96817292950682998</v>
      </c>
      <c r="S9">
        <v>0.95829301017512603</v>
      </c>
      <c r="T9">
        <v>0.94891013502188304</v>
      </c>
      <c r="U9">
        <v>0.93995901525115499</v>
      </c>
      <c r="V9">
        <v>0.93146307008219298</v>
      </c>
      <c r="W9">
        <v>0.92337177940257198</v>
      </c>
      <c r="X9">
        <v>0.91566292726805898</v>
      </c>
      <c r="Y9">
        <v>0.90840413726139602</v>
      </c>
      <c r="Z9">
        <v>0.90163209297057001</v>
      </c>
      <c r="AA9">
        <v>0.89538795586229403</v>
      </c>
      <c r="AB9">
        <v>0.88970072339962902</v>
      </c>
      <c r="AC9">
        <v>0.88464782396222197</v>
      </c>
      <c r="AD9">
        <v>0.88027755628668003</v>
      </c>
      <c r="AE9">
        <v>0.87661714743544505</v>
      </c>
      <c r="AF9">
        <v>0.87372587651921196</v>
      </c>
      <c r="AG9">
        <v>0.871678474453906</v>
      </c>
      <c r="AH9">
        <v>0.87061329234646201</v>
      </c>
      <c r="AI9">
        <v>0.87057814456459504</v>
      </c>
      <c r="AJ9">
        <v>0.87160473874632205</v>
      </c>
      <c r="AK9">
        <v>0.87376144176959103</v>
      </c>
      <c r="AL9">
        <v>0.87709870967996795</v>
      </c>
      <c r="AM9">
        <v>0.88172610377615801</v>
      </c>
      <c r="AN9">
        <v>0.88766424801056598</v>
      </c>
      <c r="AO9">
        <v>0.89492374172959599</v>
      </c>
      <c r="AP9">
        <v>0.90292229586267003</v>
      </c>
      <c r="AQ9">
        <v>0.91212017147769098</v>
      </c>
      <c r="AR9">
        <v>0.92247975800035098</v>
      </c>
      <c r="AS9">
        <v>0.96438298241374298</v>
      </c>
      <c r="AT9">
        <v>0.98405843425351902</v>
      </c>
      <c r="AU9">
        <v>1.0054714243049101</v>
      </c>
      <c r="AV9">
        <v>1.0285579541413199</v>
      </c>
      <c r="AW9">
        <v>1.05323600333759</v>
      </c>
      <c r="AX9">
        <v>1.07942999212263</v>
      </c>
      <c r="AY9">
        <v>1.0055395690453399</v>
      </c>
      <c r="AZ9">
        <v>1.01640709883417</v>
      </c>
      <c r="BA9">
        <v>1.0274348552081101</v>
      </c>
      <c r="BB9">
        <v>1.0385873775852399</v>
      </c>
      <c r="BC9">
        <v>1.0498348412993099</v>
      </c>
      <c r="BD9">
        <v>1.06114779514651</v>
      </c>
      <c r="BE9">
        <v>1.07250258158971</v>
      </c>
      <c r="BF9">
        <v>1.0838690311492301</v>
      </c>
      <c r="BG9">
        <v>1.0952196181139799</v>
      </c>
      <c r="BH9">
        <v>1.1065300957297199</v>
      </c>
      <c r="BI9">
        <v>1.1177904702068699</v>
      </c>
      <c r="BJ9">
        <v>1.12899170259871</v>
      </c>
      <c r="BK9">
        <v>1.1401229755018201</v>
      </c>
      <c r="BL9">
        <v>1.1511758433765</v>
      </c>
      <c r="BM9">
        <v>1.16214082080183</v>
      </c>
      <c r="BN9">
        <v>1.1730328376904999</v>
      </c>
      <c r="BO9">
        <v>1.1838590696589699</v>
      </c>
      <c r="BP9">
        <v>1.1946264179488999</v>
      </c>
      <c r="BQ9">
        <v>1.2053501578605601</v>
      </c>
      <c r="BR9">
        <v>1.21605161491949</v>
      </c>
      <c r="BS9">
        <v>1.22674155787113</v>
      </c>
      <c r="BT9">
        <v>1.2374513973643999</v>
      </c>
      <c r="BU9">
        <v>1.2482133938957001</v>
      </c>
      <c r="BV9">
        <v>1.25906784410668</v>
      </c>
      <c r="BW9">
        <v>1.2700586976260899</v>
      </c>
      <c r="BX9">
        <v>1.2811997333873999</v>
      </c>
      <c r="BY9">
        <v>1.29250988473567</v>
      </c>
      <c r="BZ9">
        <v>1.3040326888067399</v>
      </c>
      <c r="CA9">
        <v>1.31582110374115</v>
      </c>
      <c r="CB9">
        <v>1.32789824806908</v>
      </c>
      <c r="CC9">
        <v>1.3402898584777101</v>
      </c>
      <c r="CD9">
        <v>1.3529924179930899</v>
      </c>
      <c r="CE9">
        <v>1.3659997525804299</v>
      </c>
      <c r="CF9">
        <v>1.3793023776958999</v>
      </c>
      <c r="CG9">
        <v>1.39288690060809</v>
      </c>
      <c r="CH9">
        <v>1.4067482020267199</v>
      </c>
      <c r="CI9">
        <v>1.42088137975269</v>
      </c>
      <c r="CJ9">
        <v>1.4352848529597</v>
      </c>
      <c r="CK9">
        <v>1.44996170148635</v>
      </c>
      <c r="CL9">
        <v>1.46491483901718</v>
      </c>
    </row>
    <row r="10" spans="1:90" x14ac:dyDescent="0.3">
      <c r="B10" t="s">
        <v>8</v>
      </c>
      <c r="C10" t="str">
        <f>_xlfn.TEXTJOIN(",",TRUE,Regions!$C$3,Regions!$D$3)</f>
        <v>IE,National</v>
      </c>
      <c r="F10" t="s">
        <v>23</v>
      </c>
      <c r="G10" s="30" t="s">
        <v>24</v>
      </c>
      <c r="H10" s="28">
        <v>17.770098364755199</v>
      </c>
      <c r="I10">
        <v>17.352426464494599</v>
      </c>
      <c r="J10">
        <v>16.2067419529189</v>
      </c>
      <c r="K10">
        <v>18.038812365039959</v>
      </c>
      <c r="L10">
        <v>18.752348682008719</v>
      </c>
      <c r="M10">
        <v>19.494109366820016</v>
      </c>
      <c r="N10">
        <v>20.265210851701845</v>
      </c>
      <c r="O10">
        <v>21.066813730045585</v>
      </c>
      <c r="P10">
        <v>21.900124503227982</v>
      </c>
      <c r="Q10">
        <v>21.903403629125965</v>
      </c>
      <c r="R10">
        <v>21.906683246010498</v>
      </c>
      <c r="S10">
        <v>21.909963353955103</v>
      </c>
      <c r="T10">
        <v>21.913243953033305</v>
      </c>
      <c r="U10">
        <v>21.916525043318639</v>
      </c>
      <c r="V10">
        <v>22.110531640458859</v>
      </c>
      <c r="W10">
        <v>22.306255597429594</v>
      </c>
      <c r="X10">
        <v>22.503712116418974</v>
      </c>
      <c r="Y10">
        <v>22.702916534185945</v>
      </c>
      <c r="Z10">
        <v>22.903884323251511</v>
      </c>
      <c r="AA10">
        <v>23.057513384534978</v>
      </c>
      <c r="AB10">
        <v>23.212172921179643</v>
      </c>
      <c r="AC10">
        <v>23.367869845155557</v>
      </c>
      <c r="AD10">
        <v>23.524611114795182</v>
      </c>
      <c r="AE10">
        <v>23.68240373510438</v>
      </c>
      <c r="AF10">
        <v>23.806316159658131</v>
      </c>
      <c r="AG10">
        <v>23.930876925872237</v>
      </c>
      <c r="AH10">
        <v>24.056089426036937</v>
      </c>
      <c r="AI10">
        <v>24.18195707019181</v>
      </c>
      <c r="AJ10">
        <v>24.308483286218632</v>
      </c>
      <c r="AK10">
        <v>24.436054231032401</v>
      </c>
      <c r="AL10">
        <v>24.564294668293275</v>
      </c>
      <c r="AM10">
        <v>24.69320811149829</v>
      </c>
      <c r="AN10">
        <v>24.822798092583323</v>
      </c>
      <c r="AO10">
        <v>24.953068162019846</v>
      </c>
      <c r="AP10">
        <v>25.114582809575673</v>
      </c>
      <c r="AQ10">
        <v>25.277142898966776</v>
      </c>
      <c r="AR10">
        <v>25.440755197063204</v>
      </c>
      <c r="AS10">
        <v>25.605426514535175</v>
      </c>
      <c r="AT10">
        <v>25.771163706136587</v>
      </c>
      <c r="AU10">
        <v>25.937973670990353</v>
      </c>
      <c r="AV10">
        <v>26.105863352875595</v>
      </c>
      <c r="AW10">
        <v>26.274839740516697</v>
      </c>
      <c r="AX10">
        <v>26.444909867874209</v>
      </c>
      <c r="AY10">
        <v>26.616080814437662</v>
      </c>
      <c r="AZ10">
        <v>26.788359705520261</v>
      </c>
      <c r="BA10">
        <v>26.961753712555488</v>
      </c>
      <c r="BB10">
        <v>27.136270053395631</v>
      </c>
      <c r="BC10">
        <v>27.311915992612235</v>
      </c>
      <c r="BD10">
        <v>27.488698841798506</v>
      </c>
      <c r="BE10">
        <v>27.66662595987367</v>
      </c>
      <c r="BF10">
        <v>27.845704753389303</v>
      </c>
      <c r="BG10">
        <v>28.025942676837641</v>
      </c>
      <c r="BH10">
        <v>28.207347232961887</v>
      </c>
      <c r="BI10">
        <v>28.389925973068525</v>
      </c>
      <c r="BJ10">
        <v>28.573686497341665</v>
      </c>
      <c r="BK10">
        <v>28.758636455159408</v>
      </c>
      <c r="BL10">
        <v>28.944783545412268</v>
      </c>
      <c r="BM10">
        <v>29.132135516823649</v>
      </c>
      <c r="BN10">
        <v>29.320700168272406</v>
      </c>
      <c r="BO10">
        <v>29.510485349117488</v>
      </c>
      <c r="BP10">
        <v>29.701498959524677</v>
      </c>
      <c r="BQ10">
        <v>29.893748950795452</v>
      </c>
      <c r="BR10">
        <v>30.087243325697976</v>
      </c>
      <c r="BS10">
        <v>30.281990138800222</v>
      </c>
      <c r="BT10">
        <v>30.477997496805266</v>
      </c>
      <c r="BU10">
        <v>30.675273558888744</v>
      </c>
      <c r="BV10">
        <v>30.873826537038482</v>
      </c>
      <c r="BW10">
        <v>31.073664696396353</v>
      </c>
      <c r="BX10">
        <v>31.274796355602309</v>
      </c>
      <c r="BY10">
        <v>31.47722988714068</v>
      </c>
      <c r="BZ10">
        <v>31.68097371768868</v>
      </c>
      <c r="CA10">
        <v>31.886036328467188</v>
      </c>
      <c r="CB10">
        <v>32.0924262555938</v>
      </c>
      <c r="CC10">
        <v>32.300152090438154</v>
      </c>
      <c r="CD10">
        <v>32.509222479979556</v>
      </c>
      <c r="CE10">
        <v>32.719646127166946</v>
      </c>
      <c r="CF10">
        <v>32.931431791281163</v>
      </c>
      <c r="CG10">
        <v>33.144588288299566</v>
      </c>
      <c r="CH10">
        <v>33.35912449126301</v>
      </c>
      <c r="CI10">
        <v>33.575049330645214</v>
      </c>
      <c r="CJ10">
        <v>33.792371794724502</v>
      </c>
      <c r="CK10">
        <v>34.011100929957969</v>
      </c>
      <c r="CL10">
        <v>34.231245841358039</v>
      </c>
    </row>
    <row r="11" spans="1:90" x14ac:dyDescent="0.3">
      <c r="B11" t="s">
        <v>8</v>
      </c>
      <c r="C11" t="str">
        <f>_xlfn.TEXTJOIN(",",TRUE,Regions!$C$3,Regions!$D$3)</f>
        <v>IE,National</v>
      </c>
      <c r="F11" t="s">
        <v>25</v>
      </c>
      <c r="G11" s="30" t="s">
        <v>26</v>
      </c>
      <c r="H11" s="28">
        <f>VLOOKUP(F11,'BY-Demands'!$I$5:$J$38,2,FALSE)</f>
        <v>19.5397050142764</v>
      </c>
      <c r="I11">
        <v>20.047656182086499</v>
      </c>
      <c r="J11">
        <v>17.9214706310973</v>
      </c>
      <c r="K11">
        <v>18.007471512750399</v>
      </c>
      <c r="L11">
        <v>18.095637208589601</v>
      </c>
      <c r="M11">
        <v>18.186023945506999</v>
      </c>
      <c r="N11">
        <v>18.278689472237598</v>
      </c>
      <c r="O11">
        <v>18.373693111883199</v>
      </c>
      <c r="P11">
        <v>18.471095819568198</v>
      </c>
      <c r="Q11">
        <v>18.570960267466798</v>
      </c>
      <c r="R11">
        <v>18.673350891417002</v>
      </c>
      <c r="S11">
        <v>18.778333987021998</v>
      </c>
      <c r="T11">
        <v>18.885977786093299</v>
      </c>
      <c r="U11">
        <v>18.9974247611427</v>
      </c>
      <c r="V11">
        <v>19.111640916040798</v>
      </c>
      <c r="W11">
        <v>19.228697712637999</v>
      </c>
      <c r="X11">
        <v>19.3486686950076</v>
      </c>
      <c r="Y11">
        <v>19.471629567058098</v>
      </c>
      <c r="Z11">
        <v>19.597658281637901</v>
      </c>
      <c r="AA11">
        <v>19.726835155271502</v>
      </c>
      <c r="AB11">
        <v>19.859242953619699</v>
      </c>
      <c r="AC11">
        <v>19.994967022548</v>
      </c>
      <c r="AD11">
        <v>20.134095389223202</v>
      </c>
      <c r="AE11">
        <v>20.276718915650601</v>
      </c>
      <c r="AF11">
        <v>20.422931438425099</v>
      </c>
      <c r="AG11">
        <v>20.572829906585099</v>
      </c>
      <c r="AH11">
        <v>20.726514576720799</v>
      </c>
      <c r="AI11">
        <v>20.884089183472401</v>
      </c>
      <c r="AJ11">
        <v>21.045661133700101</v>
      </c>
      <c r="AK11">
        <v>21.211341747524401</v>
      </c>
      <c r="AL11">
        <v>21.3812464803915</v>
      </c>
      <c r="AM11">
        <v>21.555495197365399</v>
      </c>
      <c r="AN11">
        <v>21.7342124559874</v>
      </c>
      <c r="AO11">
        <v>21.917527828819999</v>
      </c>
      <c r="AP11">
        <v>22.105576255051002</v>
      </c>
      <c r="AQ11">
        <v>22.298498426901698</v>
      </c>
      <c r="AR11">
        <v>22.4964412083296</v>
      </c>
      <c r="AS11">
        <v>22.934400388746901</v>
      </c>
      <c r="AT11">
        <v>23.195616486982399</v>
      </c>
      <c r="AU11">
        <v>23.4667018262911</v>
      </c>
      <c r="AV11">
        <v>23.747747644003201</v>
      </c>
      <c r="AW11">
        <v>24.038666076039799</v>
      </c>
      <c r="AX11">
        <v>24.339461737778901</v>
      </c>
      <c r="AY11">
        <v>23.923162962073199</v>
      </c>
      <c r="AZ11">
        <v>24.1133475600239</v>
      </c>
      <c r="BA11">
        <v>24.304813449072199</v>
      </c>
      <c r="BB11">
        <v>24.497714088215599</v>
      </c>
      <c r="BC11">
        <v>24.692192870635001</v>
      </c>
      <c r="BD11">
        <v>24.888404202703999</v>
      </c>
      <c r="BE11">
        <v>25.086489300403802</v>
      </c>
      <c r="BF11">
        <v>25.286630817597299</v>
      </c>
      <c r="BG11">
        <v>25.489013392849301</v>
      </c>
      <c r="BH11">
        <v>25.693819785012099</v>
      </c>
      <c r="BI11">
        <v>25.901175170471301</v>
      </c>
      <c r="BJ11">
        <v>26.1112072480271</v>
      </c>
      <c r="BK11">
        <v>26.324060242850798</v>
      </c>
      <c r="BL11">
        <v>26.5398742401566</v>
      </c>
      <c r="BM11">
        <v>26.758802714598399</v>
      </c>
      <c r="BN11">
        <v>26.980872036988099</v>
      </c>
      <c r="BO11">
        <v>27.206149488183499</v>
      </c>
      <c r="BP11">
        <v>27.434704575949901</v>
      </c>
      <c r="BQ11">
        <v>27.6665578579894</v>
      </c>
      <c r="BR11">
        <v>27.901689541177401</v>
      </c>
      <c r="BS11">
        <v>28.140138328919299</v>
      </c>
      <c r="BT11">
        <v>28.381810296983002</v>
      </c>
      <c r="BU11">
        <v>28.6265926810885</v>
      </c>
      <c r="BV11">
        <v>28.874304890370901</v>
      </c>
      <c r="BW11">
        <v>29.1247215386887</v>
      </c>
      <c r="BX11">
        <v>29.377803053389901</v>
      </c>
      <c r="BY11">
        <v>29.633467314727401</v>
      </c>
      <c r="BZ11">
        <v>29.891444426831001</v>
      </c>
      <c r="CA11">
        <v>30.151368820109099</v>
      </c>
      <c r="CB11">
        <v>30.413067123290698</v>
      </c>
      <c r="CC11">
        <v>30.676330257832301</v>
      </c>
      <c r="CD11">
        <v>30.94116228467</v>
      </c>
      <c r="CE11">
        <v>31.207590104041</v>
      </c>
      <c r="CF11">
        <v>31.475671325620599</v>
      </c>
      <c r="CG11">
        <v>31.745502567200099</v>
      </c>
      <c r="CH11">
        <v>32.017118316701698</v>
      </c>
      <c r="CI11">
        <v>32.290554628581098</v>
      </c>
      <c r="CJ11">
        <v>32.5658211039569</v>
      </c>
      <c r="CK11">
        <v>32.842885378038197</v>
      </c>
      <c r="CL11">
        <v>33.121713888304598</v>
      </c>
    </row>
    <row r="12" spans="1:90" x14ac:dyDescent="0.3">
      <c r="B12" t="s">
        <v>8</v>
      </c>
      <c r="C12" t="str">
        <f>_xlfn.TEXTJOIN(",",TRUE,Regions!$C$3,Regions!$D$3)</f>
        <v>IE,National</v>
      </c>
      <c r="F12" t="s">
        <v>27</v>
      </c>
      <c r="G12" s="30" t="s">
        <v>28</v>
      </c>
      <c r="H12" s="28">
        <f>VLOOKUP(F12,'BY-Demands'!$I$5:$J$38,2,FALSE)</f>
        <v>1.28965569884044</v>
      </c>
      <c r="I12">
        <v>1.3174050900000001</v>
      </c>
      <c r="J12">
        <v>2.2861941894738802</v>
      </c>
      <c r="K12">
        <v>2.2724834198886699</v>
      </c>
      <c r="L12">
        <v>2.2584342466232901</v>
      </c>
      <c r="M12">
        <v>2.2440383485186102</v>
      </c>
      <c r="N12">
        <v>2.2292869402784299</v>
      </c>
      <c r="O12">
        <v>2.2141712863233001</v>
      </c>
      <c r="P12">
        <v>2.1986822220428399</v>
      </c>
      <c r="Q12">
        <v>2.18281056279984</v>
      </c>
      <c r="R12">
        <v>2.1665466359489498</v>
      </c>
      <c r="S12">
        <v>2.1498806864914299</v>
      </c>
      <c r="T12">
        <v>2.1328027010175301</v>
      </c>
      <c r="U12">
        <v>2.1153100593115699</v>
      </c>
      <c r="V12">
        <v>2.0973839785641601</v>
      </c>
      <c r="W12">
        <v>2.0790137032465301</v>
      </c>
      <c r="X12">
        <v>2.0601879302496702</v>
      </c>
      <c r="Y12">
        <v>2.0408952907455502</v>
      </c>
      <c r="Z12">
        <v>2.0211240941678401</v>
      </c>
      <c r="AA12">
        <v>2.0008621733278402</v>
      </c>
      <c r="AB12">
        <v>1.98009726556077</v>
      </c>
      <c r="AC12">
        <v>1.9588167649709201</v>
      </c>
      <c r="AD12">
        <v>1.9370068802203699</v>
      </c>
      <c r="AE12">
        <v>1.9146550132369899</v>
      </c>
      <c r="AF12">
        <v>1.8917470801090901</v>
      </c>
      <c r="AG12">
        <v>1.86826969597866</v>
      </c>
      <c r="AH12">
        <v>1.84420680235752</v>
      </c>
      <c r="AI12">
        <v>1.81954394783379</v>
      </c>
      <c r="AJ12">
        <v>1.7942674117666799</v>
      </c>
      <c r="AK12">
        <v>1.7683592712790901</v>
      </c>
      <c r="AL12">
        <v>1.74180408351433</v>
      </c>
      <c r="AM12">
        <v>1.71458476976422</v>
      </c>
      <c r="AN12">
        <v>1.6866850940022</v>
      </c>
      <c r="AO12">
        <v>1.65808726283177</v>
      </c>
      <c r="AP12">
        <v>1.6287720013943401</v>
      </c>
      <c r="AQ12">
        <v>1.59872097084561</v>
      </c>
      <c r="AR12">
        <v>1.56791519749516</v>
      </c>
      <c r="AS12">
        <v>1.4910041768010101</v>
      </c>
      <c r="AT12">
        <v>1.4504614989054501</v>
      </c>
      <c r="AU12">
        <v>1.4083870415192401</v>
      </c>
      <c r="AV12">
        <v>1.36476664393132</v>
      </c>
      <c r="AW12">
        <v>1.3196139432991101</v>
      </c>
      <c r="AX12">
        <v>1.2729282232816801</v>
      </c>
      <c r="AY12">
        <v>1.3375408841619301</v>
      </c>
      <c r="AZ12">
        <v>1.30802282249768</v>
      </c>
      <c r="BA12">
        <v>1.27830589494188</v>
      </c>
      <c r="BB12">
        <v>1.2483662835187399</v>
      </c>
      <c r="BC12">
        <v>1.21818173254193</v>
      </c>
      <c r="BD12">
        <v>1.1877282769958699</v>
      </c>
      <c r="BE12">
        <v>1.1569839991117501</v>
      </c>
      <c r="BF12">
        <v>1.1259205496539499</v>
      </c>
      <c r="BG12">
        <v>1.0945092713462901</v>
      </c>
      <c r="BH12">
        <v>1.06272179865798</v>
      </c>
      <c r="BI12">
        <v>1.0305387032845601</v>
      </c>
      <c r="BJ12">
        <v>0.99794016542415798</v>
      </c>
      <c r="BK12">
        <v>0.96490380025931</v>
      </c>
      <c r="BL12">
        <v>0.931407865524705</v>
      </c>
      <c r="BM12">
        <v>0.89742854081457502</v>
      </c>
      <c r="BN12">
        <v>0.862961733183086</v>
      </c>
      <c r="BO12">
        <v>0.82799700014157995</v>
      </c>
      <c r="BP12">
        <v>0.7925235535688</v>
      </c>
      <c r="BQ12">
        <v>0.75653820275675998</v>
      </c>
      <c r="BR12">
        <v>0.72004401974534704</v>
      </c>
      <c r="BS12">
        <v>0.6830349974787</v>
      </c>
      <c r="BT12">
        <v>0.64552571369496303</v>
      </c>
      <c r="BU12">
        <v>0.60753367024767002</v>
      </c>
      <c r="BV12">
        <v>0.56908689617986397</v>
      </c>
      <c r="BW12">
        <v>0.53022037309413395</v>
      </c>
      <c r="BX12">
        <v>0.49094024295987798</v>
      </c>
      <c r="BY12">
        <v>0.45125925137157102</v>
      </c>
      <c r="BZ12">
        <v>0.41121928817217102</v>
      </c>
      <c r="CA12">
        <v>0.37087709247650102</v>
      </c>
      <c r="CB12">
        <v>0.33025957279307899</v>
      </c>
      <c r="CC12">
        <v>0.28939917966419199</v>
      </c>
      <c r="CD12">
        <v>0.248295282802415</v>
      </c>
      <c r="CE12">
        <v>0.206943707091192</v>
      </c>
      <c r="CF12">
        <v>0.16533551108118899</v>
      </c>
      <c r="CG12">
        <v>0.12345569897384701</v>
      </c>
      <c r="CH12">
        <v>8.1298917987554495E-2</v>
      </c>
      <c r="CI12">
        <v>3.8859572203120099E-2</v>
      </c>
      <c r="CJ12">
        <v>0</v>
      </c>
      <c r="CK12">
        <v>0</v>
      </c>
      <c r="CL12">
        <v>0</v>
      </c>
    </row>
    <row r="13" spans="1:90" x14ac:dyDescent="0.3">
      <c r="B13" t="s">
        <v>8</v>
      </c>
      <c r="C13" t="str">
        <f>_xlfn.TEXTJOIN(",",TRUE,Regions!$C$3,Regions!$D$3)</f>
        <v>IE,National</v>
      </c>
      <c r="F13" t="s">
        <v>29</v>
      </c>
      <c r="G13" s="30" t="s">
        <v>30</v>
      </c>
      <c r="H13" s="28">
        <f>VLOOKUP(F13,'BY-Demands'!$I$5:$J$38,2,FALSE)</f>
        <v>4.2689583715443504</v>
      </c>
      <c r="I13">
        <v>5.7587113786598101</v>
      </c>
      <c r="J13">
        <v>5.7966251432017799</v>
      </c>
      <c r="K13">
        <v>6.0384328428305096</v>
      </c>
      <c r="L13">
        <v>6.2862087424890802</v>
      </c>
      <c r="M13">
        <v>6.5400995969117703</v>
      </c>
      <c r="N13">
        <v>6.80026034650888</v>
      </c>
      <c r="O13">
        <v>7.06684505486934</v>
      </c>
      <c r="P13">
        <v>7.3400153521151399</v>
      </c>
      <c r="Q13">
        <v>7.6199332215672202</v>
      </c>
      <c r="R13">
        <v>7.9067692532211096</v>
      </c>
      <c r="S13">
        <v>8.20069548948406</v>
      </c>
      <c r="T13">
        <v>8.5018885301861395</v>
      </c>
      <c r="U13">
        <v>8.8103945863239996</v>
      </c>
      <c r="V13">
        <v>9.1265449177806008</v>
      </c>
      <c r="W13">
        <v>9.4505292126441294</v>
      </c>
      <c r="X13">
        <v>9.7825468163104592</v>
      </c>
      <c r="Y13">
        <v>10.122798233217701</v>
      </c>
      <c r="Z13">
        <v>10.4714896420878</v>
      </c>
      <c r="AA13">
        <v>10.8288356275142</v>
      </c>
      <c r="AB13">
        <v>11.1950524579371</v>
      </c>
      <c r="AC13">
        <v>11.5703624551331</v>
      </c>
      <c r="AD13">
        <v>11.9550088477313</v>
      </c>
      <c r="AE13">
        <v>12.349213819528501</v>
      </c>
      <c r="AF13">
        <v>12.753225759083101</v>
      </c>
      <c r="AG13">
        <v>13.1672807262091</v>
      </c>
      <c r="AH13">
        <v>13.5916619337538</v>
      </c>
      <c r="AI13">
        <v>14.0266242516308</v>
      </c>
      <c r="AJ13">
        <v>14.4724096616316</v>
      </c>
      <c r="AK13">
        <v>14.9293342575869</v>
      </c>
      <c r="AL13">
        <v>15.397670394861899</v>
      </c>
      <c r="AM13">
        <v>15.8777192792428</v>
      </c>
      <c r="AN13">
        <v>16.369767254702801</v>
      </c>
      <c r="AO13">
        <v>16.874128131509401</v>
      </c>
      <c r="AP13">
        <v>17.391141847489699</v>
      </c>
      <c r="AQ13">
        <v>17.921131832610399</v>
      </c>
      <c r="AR13">
        <v>18.464432713196398</v>
      </c>
      <c r="AS13">
        <v>19.8208610941535</v>
      </c>
      <c r="AT13">
        <v>20.535885266778301</v>
      </c>
      <c r="AU13">
        <v>21.277924412754299</v>
      </c>
      <c r="AV13">
        <v>22.047228275099201</v>
      </c>
      <c r="AW13">
        <v>22.8435563443619</v>
      </c>
      <c r="AX13">
        <v>23.6669212541698</v>
      </c>
      <c r="AY13">
        <v>22.5273908436235</v>
      </c>
      <c r="AZ13">
        <v>23.047981211959101</v>
      </c>
      <c r="BA13">
        <v>23.5720788454028</v>
      </c>
      <c r="BB13">
        <v>24.100103805709502</v>
      </c>
      <c r="BC13">
        <v>24.632448601577</v>
      </c>
      <c r="BD13">
        <v>25.169535888003502</v>
      </c>
      <c r="BE13">
        <v>25.711752214060098</v>
      </c>
      <c r="BF13">
        <v>26.2595975563104</v>
      </c>
      <c r="BG13">
        <v>26.813577324022599</v>
      </c>
      <c r="BH13">
        <v>27.374191781146902</v>
      </c>
      <c r="BI13">
        <v>27.9417835717325</v>
      </c>
      <c r="BJ13">
        <v>28.5167022444076</v>
      </c>
      <c r="BK13">
        <v>29.099342585269401</v>
      </c>
      <c r="BL13">
        <v>29.690088048151701</v>
      </c>
      <c r="BM13">
        <v>30.289358737665399</v>
      </c>
      <c r="BN13">
        <v>30.897226838366599</v>
      </c>
      <c r="BO13">
        <v>31.513876517463999</v>
      </c>
      <c r="BP13">
        <v>32.1394980378575</v>
      </c>
      <c r="BQ13">
        <v>32.774147671936099</v>
      </c>
      <c r="BR13">
        <v>33.417771240181096</v>
      </c>
      <c r="BS13">
        <v>34.070474685030597</v>
      </c>
      <c r="BT13">
        <v>34.732000908638597</v>
      </c>
      <c r="BU13">
        <v>35.402041242486298</v>
      </c>
      <c r="BV13">
        <v>36.080101357033598</v>
      </c>
      <c r="BW13">
        <v>36.765564305084503</v>
      </c>
      <c r="BX13">
        <v>37.458321764820802</v>
      </c>
      <c r="BY13">
        <v>38.1581489506925</v>
      </c>
      <c r="BZ13">
        <v>38.864307079475203</v>
      </c>
      <c r="CA13">
        <v>39.575795481239503</v>
      </c>
      <c r="CB13">
        <v>40.292139588565597</v>
      </c>
      <c r="CC13">
        <v>41.012767092879997</v>
      </c>
      <c r="CD13">
        <v>41.737689110141602</v>
      </c>
      <c r="CE13">
        <v>42.466979274097</v>
      </c>
      <c r="CF13">
        <v>43.200795279124897</v>
      </c>
      <c r="CG13">
        <v>43.9394015961241</v>
      </c>
      <c r="CH13">
        <v>44.682892628534297</v>
      </c>
      <c r="CI13">
        <v>45.431367067850204</v>
      </c>
      <c r="CJ13">
        <v>46.184851195116501</v>
      </c>
      <c r="CK13">
        <v>46.943256418519603</v>
      </c>
      <c r="CL13">
        <v>47.706490867713597</v>
      </c>
    </row>
    <row r="14" spans="1:90" x14ac:dyDescent="0.3">
      <c r="B14" t="s">
        <v>8</v>
      </c>
      <c r="C14" t="str">
        <f>_xlfn.TEXTJOIN(",",TRUE,Regions!$C$3,Regions!$D$3)</f>
        <v>IE,National</v>
      </c>
      <c r="F14" t="s">
        <v>31</v>
      </c>
      <c r="G14" s="30" t="s">
        <v>32</v>
      </c>
      <c r="H14" s="28">
        <f>VLOOKUP(F14,'BY-Demands'!$I$5:$J$38,2,FALSE)</f>
        <v>0.16518244671693</v>
      </c>
      <c r="I14">
        <v>0.19765643241907199</v>
      </c>
      <c r="J14">
        <v>0.19444424313328701</v>
      </c>
      <c r="K14">
        <v>0.19096988348358901</v>
      </c>
      <c r="L14">
        <v>0.187409320968947</v>
      </c>
      <c r="M14">
        <v>0.183760340162684</v>
      </c>
      <c r="N14">
        <v>0.180020695810443</v>
      </c>
      <c r="O14">
        <v>0.176188162290734</v>
      </c>
      <c r="P14">
        <v>0.172260396740049</v>
      </c>
      <c r="Q14">
        <v>0.16823499128140601</v>
      </c>
      <c r="R14">
        <v>0.16410947762331099</v>
      </c>
      <c r="S14">
        <v>0.159881376453122</v>
      </c>
      <c r="T14">
        <v>0.155548066302856</v>
      </c>
      <c r="U14">
        <v>0.151102458553911</v>
      </c>
      <c r="V14">
        <v>0.14654642303453499</v>
      </c>
      <c r="W14">
        <v>0.141877166116048</v>
      </c>
      <c r="X14">
        <v>0.137091861523011</v>
      </c>
      <c r="Y14">
        <v>0.132187568383999</v>
      </c>
      <c r="Z14">
        <v>0.12716128070673</v>
      </c>
      <c r="AA14">
        <v>0.122009932493332</v>
      </c>
      <c r="AB14">
        <v>0.116730402710794</v>
      </c>
      <c r="AC14">
        <v>0.111319395674383</v>
      </c>
      <c r="AD14">
        <v>0.10577357413291499</v>
      </c>
      <c r="AE14">
        <v>0.10008956374365301</v>
      </c>
      <c r="AF14">
        <v>9.4263835909375995E-2</v>
      </c>
      <c r="AG14">
        <v>8.8292756993632301E-2</v>
      </c>
      <c r="AH14">
        <v>8.2172675242513593E-2</v>
      </c>
      <c r="AI14">
        <v>7.5899726894954E-2</v>
      </c>
      <c r="AJ14">
        <v>6.9470043902089093E-2</v>
      </c>
      <c r="AK14">
        <v>6.2879562802237499E-2</v>
      </c>
      <c r="AL14">
        <v>5.6124190249462698E-2</v>
      </c>
      <c r="AM14">
        <v>4.9199654456357898E-2</v>
      </c>
      <c r="AN14">
        <v>4.2101591794206403E-2</v>
      </c>
      <c r="AO14">
        <v>3.4825478693541002E-2</v>
      </c>
      <c r="AP14">
        <v>2.73667165275009E-2</v>
      </c>
      <c r="AQ14">
        <v>1.9720490041187401E-2</v>
      </c>
      <c r="AR14">
        <v>1.18819271187025E-2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3">
      <c r="B15" t="s">
        <v>8</v>
      </c>
      <c r="C15" t="str">
        <f>_xlfn.TEXTJOIN(",",TRUE,Regions!$C$3,Regions!$D$3)</f>
        <v>IE,National</v>
      </c>
      <c r="F15" t="s">
        <v>33</v>
      </c>
      <c r="G15" s="30" t="s">
        <v>34</v>
      </c>
      <c r="H15" s="28">
        <f>VLOOKUP(F15,'BY-Demands'!$I$5:$J$38,2,FALSE)</f>
        <v>4.2546573385120396</v>
      </c>
      <c r="I15">
        <v>4.4510147654637802</v>
      </c>
      <c r="J15">
        <v>4.5897245674903298</v>
      </c>
      <c r="K15">
        <v>4.5894976142623198</v>
      </c>
      <c r="L15">
        <v>4.6924479738735299</v>
      </c>
      <c r="M15">
        <v>4.7901185272083104</v>
      </c>
      <c r="N15">
        <v>4.8829228192853602</v>
      </c>
      <c r="O15">
        <v>4.9711499271716901</v>
      </c>
      <c r="P15">
        <v>5.0552149707402201</v>
      </c>
      <c r="Q15">
        <v>5.1350981335844903</v>
      </c>
      <c r="R15">
        <v>5.2116410128509898</v>
      </c>
      <c r="S15">
        <v>5.28576383279011</v>
      </c>
      <c r="T15">
        <v>5.3572580748783203</v>
      </c>
      <c r="U15">
        <v>5.4265836170263899</v>
      </c>
      <c r="V15">
        <v>5.4935445318690403</v>
      </c>
      <c r="W15">
        <v>5.5584520588616799</v>
      </c>
      <c r="X15">
        <v>5.6214471437282398</v>
      </c>
      <c r="Y15">
        <v>5.6821326145758499</v>
      </c>
      <c r="Z15">
        <v>5.7402950823595598</v>
      </c>
      <c r="AA15">
        <v>5.7956952167198796</v>
      </c>
      <c r="AB15">
        <v>5.8481657572732599</v>
      </c>
      <c r="AC15">
        <v>5.8972542057881201</v>
      </c>
      <c r="AD15">
        <v>5.9426773610342796</v>
      </c>
      <c r="AE15">
        <v>5.9842736265587799</v>
      </c>
      <c r="AF15">
        <v>6.0216974894712001</v>
      </c>
      <c r="AG15">
        <v>6.0545109941189699</v>
      </c>
      <c r="AH15">
        <v>6.0818857495341696</v>
      </c>
      <c r="AI15">
        <v>6.1035439649586296</v>
      </c>
      <c r="AJ15">
        <v>6.1193038824130799</v>
      </c>
      <c r="AK15">
        <v>6.1287591141733397</v>
      </c>
      <c r="AL15">
        <v>6.1316061110561701</v>
      </c>
      <c r="AM15">
        <v>6.1271988867674398</v>
      </c>
      <c r="AN15">
        <v>6.1154162083419301</v>
      </c>
      <c r="AO15">
        <v>6.0961966453306102</v>
      </c>
      <c r="AP15">
        <v>6.07303585504574</v>
      </c>
      <c r="AQ15">
        <v>6.0431775828935299</v>
      </c>
      <c r="AR15">
        <v>6.0068406186869296</v>
      </c>
      <c r="AS15">
        <v>5.8068458552473601</v>
      </c>
      <c r="AT15">
        <v>5.7221896916494304</v>
      </c>
      <c r="AU15">
        <v>5.6283699250419996</v>
      </c>
      <c r="AV15">
        <v>5.5257822220239996</v>
      </c>
      <c r="AW15">
        <v>5.4149074837468802</v>
      </c>
      <c r="AX15">
        <v>5.2961997910447502</v>
      </c>
      <c r="AY15">
        <v>5.6863252158649802</v>
      </c>
      <c r="AZ15">
        <v>5.6454357408203899</v>
      </c>
      <c r="BA15">
        <v>5.6037487094924296</v>
      </c>
      <c r="BB15">
        <v>5.5614965126579001</v>
      </c>
      <c r="BC15">
        <v>5.5188764376609996</v>
      </c>
      <c r="BD15">
        <v>5.4760849391836404</v>
      </c>
      <c r="BE15">
        <v>5.4332820224280702</v>
      </c>
      <c r="BF15">
        <v>5.3906720636350496</v>
      </c>
      <c r="BG15">
        <v>5.3484438297801304</v>
      </c>
      <c r="BH15">
        <v>5.3067661732293896</v>
      </c>
      <c r="BI15">
        <v>5.2657150636572796</v>
      </c>
      <c r="BJ15">
        <v>5.2253610640504302</v>
      </c>
      <c r="BK15">
        <v>5.1857875215194396</v>
      </c>
      <c r="BL15">
        <v>5.1470630222693901</v>
      </c>
      <c r="BM15">
        <v>5.1092641039632198</v>
      </c>
      <c r="BN15">
        <v>5.0723045565721803</v>
      </c>
      <c r="BO15">
        <v>5.0361499279362896</v>
      </c>
      <c r="BP15">
        <v>5.0007676969257302</v>
      </c>
      <c r="BQ15">
        <v>4.9660688378534603</v>
      </c>
      <c r="BR15">
        <v>4.9319228633648997</v>
      </c>
      <c r="BS15">
        <v>4.8982701079733504</v>
      </c>
      <c r="BT15">
        <v>4.8649100933988301</v>
      </c>
      <c r="BU15">
        <v>4.8316348332089198</v>
      </c>
      <c r="BV15">
        <v>4.7981794503526896</v>
      </c>
      <c r="BW15">
        <v>4.7642514216461302</v>
      </c>
      <c r="BX15">
        <v>4.7297630114367299</v>
      </c>
      <c r="BY15">
        <v>4.6945901166097102</v>
      </c>
      <c r="BZ15">
        <v>4.6584369978880096</v>
      </c>
      <c r="CA15">
        <v>4.6209391553994799</v>
      </c>
      <c r="CB15">
        <v>4.5819357066202997</v>
      </c>
      <c r="CC15">
        <v>4.5412454940523901</v>
      </c>
      <c r="CD15">
        <v>4.49889013934198</v>
      </c>
      <c r="CE15">
        <v>4.4549101272103497</v>
      </c>
      <c r="CF15">
        <v>4.40936973254128</v>
      </c>
      <c r="CG15">
        <v>4.3623616676357599</v>
      </c>
      <c r="CH15">
        <v>4.3139210587583801</v>
      </c>
      <c r="CI15">
        <v>4.2640819298924697</v>
      </c>
      <c r="CJ15">
        <v>4.2128549938695299</v>
      </c>
      <c r="CK15">
        <v>4.1602176329292604</v>
      </c>
      <c r="CL15">
        <v>4.10614807311799</v>
      </c>
    </row>
    <row r="16" spans="1:90" x14ac:dyDescent="0.3">
      <c r="B16" t="s">
        <v>8</v>
      </c>
      <c r="C16" t="str">
        <f>_xlfn.TEXTJOIN(",",TRUE,Regions!$C$3,Regions!$D$3)</f>
        <v>IE,National</v>
      </c>
      <c r="F16" t="s">
        <v>35</v>
      </c>
      <c r="G16" s="30" t="s">
        <v>36</v>
      </c>
      <c r="H16" s="28">
        <f>VLOOKUP(F16,'BY-Demands'!$I$5:$J$38,2,FALSE)</f>
        <v>4.0239683065477196</v>
      </c>
      <c r="I16">
        <v>4.3602102234671296</v>
      </c>
      <c r="J16">
        <v>3.5251257971202601</v>
      </c>
      <c r="K16">
        <v>3.5792625600137602</v>
      </c>
      <c r="L16">
        <v>3.6347440465271599</v>
      </c>
      <c r="M16">
        <v>3.6916038137219598</v>
      </c>
      <c r="N16">
        <v>3.7498762646317298</v>
      </c>
      <c r="O16">
        <v>3.8095966725724399</v>
      </c>
      <c r="P16">
        <v>3.87080120517194</v>
      </c>
      <c r="Q16">
        <v>3.9335269498690502</v>
      </c>
      <c r="R16">
        <v>3.99781193956562</v>
      </c>
      <c r="S16">
        <v>4.0636951786608897</v>
      </c>
      <c r="T16">
        <v>4.1312166725908099</v>
      </c>
      <c r="U16">
        <v>4.2004619284425901</v>
      </c>
      <c r="V16">
        <v>4.2714281477145999</v>
      </c>
      <c r="W16">
        <v>4.34415864415723</v>
      </c>
      <c r="X16">
        <v>4.4186978527861198</v>
      </c>
      <c r="Y16">
        <v>4.4950913648886699</v>
      </c>
      <c r="Z16">
        <v>4.5733859614187704</v>
      </c>
      <c r="AA16">
        <v>4.6536296502986696</v>
      </c>
      <c r="AB16">
        <v>4.7358717002425896</v>
      </c>
      <c r="AC16">
        <v>4.8201626793407</v>
      </c>
      <c r="AD16">
        <v>4.9065544953786002</v>
      </c>
      <c r="AE16">
        <v>4.9951004377148998</v>
      </c>
      <c r="AF16">
        <v>5.0858552152583103</v>
      </c>
      <c r="AG16">
        <v>5.1788750090331401</v>
      </c>
      <c r="AH16">
        <v>5.2742175124200301</v>
      </c>
      <c r="AI16">
        <v>5.3719419803036397</v>
      </c>
      <c r="AJ16">
        <v>5.47210928142293</v>
      </c>
      <c r="AK16">
        <v>5.5747819561854302</v>
      </c>
      <c r="AL16">
        <v>5.68002426189347</v>
      </c>
      <c r="AM16">
        <v>5.7879022434721996</v>
      </c>
      <c r="AN16">
        <v>5.8984837835342203</v>
      </c>
      <c r="AO16">
        <v>6.0118386844719502</v>
      </c>
      <c r="AP16">
        <v>6.1280387196580097</v>
      </c>
      <c r="AQ16">
        <v>6.2471577182876601</v>
      </c>
      <c r="AR16">
        <v>6.3692716458412502</v>
      </c>
      <c r="AS16">
        <v>6.6241165841179601</v>
      </c>
      <c r="AT16">
        <v>6.7826491452828801</v>
      </c>
      <c r="AU16">
        <v>6.9471713681671696</v>
      </c>
      <c r="AV16">
        <v>7.1177386248850896</v>
      </c>
      <c r="AW16">
        <v>7.2942975905551997</v>
      </c>
      <c r="AX16">
        <v>7.4768510662594103</v>
      </c>
      <c r="AY16">
        <v>7.2241985246731799</v>
      </c>
      <c r="AZ16">
        <v>7.3396219293213001</v>
      </c>
      <c r="BA16">
        <v>7.4558229520437997</v>
      </c>
      <c r="BB16">
        <v>7.5728947274065002</v>
      </c>
      <c r="BC16">
        <v>7.6909242810115401</v>
      </c>
      <c r="BD16">
        <v>7.8100053223891202</v>
      </c>
      <c r="BE16">
        <v>7.9302235557946599</v>
      </c>
      <c r="BF16">
        <v>8.0516898342148604</v>
      </c>
      <c r="BG16">
        <v>8.1745162151560606</v>
      </c>
      <c r="BH16">
        <v>8.2988136153233292</v>
      </c>
      <c r="BI16">
        <v>8.4246580045100803</v>
      </c>
      <c r="BJ16">
        <v>8.5521268833679098</v>
      </c>
      <c r="BK16">
        <v>8.6813077824356508</v>
      </c>
      <c r="BL16">
        <v>8.8122857197038496</v>
      </c>
      <c r="BM16">
        <v>8.9451538392402004</v>
      </c>
      <c r="BN16">
        <v>9.0799281455421603</v>
      </c>
      <c r="BO16">
        <v>9.2166494714939393</v>
      </c>
      <c r="BP16">
        <v>9.3553600014943505</v>
      </c>
      <c r="BQ16">
        <v>9.4960722120529706</v>
      </c>
      <c r="BR16">
        <v>9.6387740906837696</v>
      </c>
      <c r="BS16">
        <v>9.7834891265591608</v>
      </c>
      <c r="BT16">
        <v>9.9301603168790393</v>
      </c>
      <c r="BU16">
        <v>10.0787192247811</v>
      </c>
      <c r="BV16">
        <v>10.229056249316001</v>
      </c>
      <c r="BW16">
        <v>10.3810346031936</v>
      </c>
      <c r="BX16">
        <v>10.5346302696938</v>
      </c>
      <c r="BY16">
        <v>10.689793410181601</v>
      </c>
      <c r="BZ16">
        <v>10.846360224325</v>
      </c>
      <c r="CA16">
        <v>11.0041088472236</v>
      </c>
      <c r="CB16">
        <v>11.162934059513899</v>
      </c>
      <c r="CC16">
        <v>11.322708971018599</v>
      </c>
      <c r="CD16">
        <v>11.4834360463278</v>
      </c>
      <c r="CE16">
        <v>11.6451316112481</v>
      </c>
      <c r="CF16">
        <v>11.807830629204201</v>
      </c>
      <c r="CG16">
        <v>11.9715917377226</v>
      </c>
      <c r="CH16">
        <v>12.136435867590899</v>
      </c>
      <c r="CI16">
        <v>12.3023849003287</v>
      </c>
      <c r="CJ16">
        <v>12.4694446628738</v>
      </c>
      <c r="CK16">
        <v>12.6375955129711</v>
      </c>
      <c r="CL16">
        <v>12.8068170814614</v>
      </c>
    </row>
    <row r="17" spans="2:90" x14ac:dyDescent="0.3">
      <c r="B17" t="s">
        <v>8</v>
      </c>
      <c r="C17" t="str">
        <f>_xlfn.TEXTJOIN(",",TRUE,Regions!$C$3)</f>
        <v>IE</v>
      </c>
      <c r="F17" t="s">
        <v>37</v>
      </c>
      <c r="G17" s="30" t="s">
        <v>38</v>
      </c>
      <c r="H17" s="28">
        <f>VLOOKUP(F17,'BY-Demands'!$I$5:$J$38,2,FALSE)</f>
        <v>14.5565610923972</v>
      </c>
      <c r="I17">
        <v>14.87639834</v>
      </c>
      <c r="J17" s="1">
        <v>10.76129175</v>
      </c>
      <c r="K17">
        <v>15.490769824884</v>
      </c>
      <c r="L17">
        <v>15.7055907873725</v>
      </c>
      <c r="M17">
        <v>15.918930085994599</v>
      </c>
      <c r="N17">
        <v>16.1309905363224</v>
      </c>
      <c r="O17">
        <v>16.342066199565998</v>
      </c>
      <c r="P17">
        <v>16.5525371199803</v>
      </c>
      <c r="Q17">
        <v>16.762873144864798</v>
      </c>
      <c r="R17">
        <v>16.9735493176352</v>
      </c>
      <c r="S17">
        <v>17.185101002764601</v>
      </c>
      <c r="T17">
        <v>17.397907082319101</v>
      </c>
      <c r="U17">
        <v>17.573631069165</v>
      </c>
      <c r="V17">
        <v>17.750699613408099</v>
      </c>
      <c r="W17">
        <v>17.9287698006939</v>
      </c>
      <c r="X17">
        <v>18.107282811433901</v>
      </c>
      <c r="Y17">
        <v>18.285863815295301</v>
      </c>
      <c r="Z17">
        <v>18.464233900038099</v>
      </c>
      <c r="AA17">
        <v>18.642440853889099</v>
      </c>
      <c r="AB17">
        <v>18.820520174091701</v>
      </c>
      <c r="AC17">
        <v>18.9985074379602</v>
      </c>
      <c r="AD17">
        <v>19.176378957028898</v>
      </c>
      <c r="AI17">
        <v>20.150385797853598</v>
      </c>
      <c r="AN17">
        <v>21.065548257939199</v>
      </c>
      <c r="AS17">
        <v>21.708902826056999</v>
      </c>
      <c r="AX17">
        <v>22.294296983465198</v>
      </c>
      <c r="BC17">
        <v>22.633963522387901</v>
      </c>
      <c r="BH17">
        <v>22.998525615910701</v>
      </c>
      <c r="BM17">
        <v>23.420163469983802</v>
      </c>
      <c r="BR17">
        <v>23.915804444215802</v>
      </c>
      <c r="BW17">
        <v>24.479480525906901</v>
      </c>
      <c r="CB17">
        <v>25.0796251155347</v>
      </c>
      <c r="CG17">
        <v>25.6801225927071</v>
      </c>
      <c r="CL17">
        <v>26.281462653597</v>
      </c>
    </row>
    <row r="18" spans="2:90" x14ac:dyDescent="0.3">
      <c r="B18" t="s">
        <v>8</v>
      </c>
      <c r="C18" t="str">
        <f>_xlfn.TEXTJOIN(",",TRUE,Regions!$C$3)</f>
        <v>IE</v>
      </c>
      <c r="F18" t="s">
        <v>39</v>
      </c>
      <c r="G18" s="30" t="s">
        <v>40</v>
      </c>
      <c r="H18" s="28">
        <f>VLOOKUP(F18,'BY-Demands'!$I$5:$J$38,2,FALSE)</f>
        <v>31.276118540281001</v>
      </c>
      <c r="I18">
        <v>31.984256429999999</v>
      </c>
      <c r="J18" s="1">
        <v>23.13677727</v>
      </c>
      <c r="K18">
        <v>33.305155123500498</v>
      </c>
      <c r="L18">
        <v>33.767020192851</v>
      </c>
      <c r="M18">
        <v>34.225699684888397</v>
      </c>
      <c r="N18">
        <v>34.681629653093196</v>
      </c>
      <c r="O18">
        <v>35.135442329066798</v>
      </c>
      <c r="P18">
        <v>35.587954807957701</v>
      </c>
      <c r="Q18">
        <v>36.040177261459398</v>
      </c>
      <c r="R18">
        <v>36.493131032915699</v>
      </c>
      <c r="S18">
        <v>36.9479671559439</v>
      </c>
      <c r="T18">
        <v>37.405500226986099</v>
      </c>
      <c r="U18">
        <v>37.7833067987047</v>
      </c>
      <c r="V18">
        <v>38.164004168827503</v>
      </c>
      <c r="W18">
        <v>38.546855071491898</v>
      </c>
      <c r="X18">
        <v>38.930658044582898</v>
      </c>
      <c r="Y18">
        <v>39.314607202884801</v>
      </c>
      <c r="Z18">
        <v>39.698102885082001</v>
      </c>
      <c r="AA18">
        <v>40.081247835861703</v>
      </c>
      <c r="AB18">
        <v>40.464118374297101</v>
      </c>
      <c r="AC18">
        <v>40.846790991614398</v>
      </c>
      <c r="AD18">
        <v>41.229214757611999</v>
      </c>
      <c r="AI18">
        <v>43.3233294653852</v>
      </c>
      <c r="AN18">
        <v>45.290928754569201</v>
      </c>
      <c r="AS18">
        <v>46.674141076022501</v>
      </c>
      <c r="AX18">
        <v>47.932738514450101</v>
      </c>
      <c r="BC18">
        <v>48.663021573133904</v>
      </c>
      <c r="BH18">
        <v>49.446830074208002</v>
      </c>
      <c r="BM18">
        <v>50.353351460465198</v>
      </c>
      <c r="BR18">
        <v>51.418979555063999</v>
      </c>
      <c r="BW18">
        <v>52.6308831306999</v>
      </c>
      <c r="CB18">
        <v>53.921193998399701</v>
      </c>
      <c r="CG18">
        <v>55.212263574320303</v>
      </c>
      <c r="CL18">
        <v>56.505144705233697</v>
      </c>
    </row>
    <row r="19" spans="2:90" x14ac:dyDescent="0.3">
      <c r="B19" t="s">
        <v>8</v>
      </c>
      <c r="C19" t="str">
        <f>_xlfn.TEXTJOIN(",",TRUE,Regions!$C$3)</f>
        <v>IE</v>
      </c>
      <c r="F19" t="s">
        <v>41</v>
      </c>
      <c r="G19" s="30" t="s">
        <v>42</v>
      </c>
      <c r="H19" s="28">
        <f>VLOOKUP(F19,'BY-Demands'!$I$5:$J$38,2,FALSE)</f>
        <v>27.131577542973599</v>
      </c>
      <c r="I19">
        <v>27.52133693</v>
      </c>
      <c r="J19" s="1">
        <v>19.908389740000001</v>
      </c>
      <c r="K19">
        <v>28.657924176035301</v>
      </c>
      <c r="L19">
        <v>29.055342956639201</v>
      </c>
      <c r="M19">
        <v>29.4500206590901</v>
      </c>
      <c r="N19">
        <v>29.842332492196501</v>
      </c>
      <c r="O19">
        <v>30.232822469197</v>
      </c>
      <c r="P19">
        <v>30.622193671963601</v>
      </c>
      <c r="Q19">
        <v>31.011315318000001</v>
      </c>
      <c r="R19">
        <v>31.401066237625098</v>
      </c>
      <c r="S19">
        <v>31.792436855114499</v>
      </c>
      <c r="T19">
        <v>32.186128102290397</v>
      </c>
      <c r="U19">
        <v>32.511217477955199</v>
      </c>
      <c r="V19">
        <v>32.838794284805097</v>
      </c>
      <c r="W19">
        <v>33.168224131283701</v>
      </c>
      <c r="X19">
        <v>33.498473201152699</v>
      </c>
      <c r="Y19">
        <v>33.828848058296202</v>
      </c>
      <c r="Z19">
        <v>34.158832715070602</v>
      </c>
      <c r="AA19">
        <v>34.488515579694898</v>
      </c>
      <c r="AB19">
        <v>34.817962322069597</v>
      </c>
      <c r="AC19">
        <v>35.147238760226301</v>
      </c>
      <c r="AD19">
        <v>35.476301070503403</v>
      </c>
      <c r="AI19">
        <v>37.278213726029101</v>
      </c>
      <c r="AN19">
        <v>38.971264277187501</v>
      </c>
      <c r="AS19">
        <v>40.161470228205403</v>
      </c>
      <c r="AX19">
        <v>41.2444494194106</v>
      </c>
      <c r="BC19">
        <v>41.872832516417603</v>
      </c>
      <c r="BH19">
        <v>42.547272389434802</v>
      </c>
      <c r="BM19">
        <v>43.327302419470001</v>
      </c>
      <c r="BR19">
        <v>44.244238221799201</v>
      </c>
      <c r="BW19">
        <v>45.287038972927803</v>
      </c>
      <c r="CB19">
        <v>46.397306463739199</v>
      </c>
      <c r="CG19">
        <v>47.508226796508197</v>
      </c>
      <c r="CL19">
        <v>48.620705909154502</v>
      </c>
    </row>
    <row r="20" spans="2:90" x14ac:dyDescent="0.3">
      <c r="B20" t="s">
        <v>8</v>
      </c>
      <c r="C20" t="str">
        <f>_xlfn.TEXTJOIN(",",TRUE,Regions!$C$3)</f>
        <v>IE</v>
      </c>
      <c r="F20" t="s">
        <v>43</v>
      </c>
      <c r="G20" s="30" t="s">
        <v>44</v>
      </c>
      <c r="H20" s="28">
        <v>11.537000000000001</v>
      </c>
      <c r="I20">
        <v>12.403</v>
      </c>
      <c r="J20">
        <v>11.754512350000001</v>
      </c>
      <c r="K20">
        <v>12.787492999999998</v>
      </c>
      <c r="L20">
        <v>13.183905282999998</v>
      </c>
      <c r="M20">
        <v>13.592606346772996</v>
      </c>
      <c r="N20">
        <v>14.013977143522958</v>
      </c>
      <c r="O20">
        <v>14.448410434972168</v>
      </c>
      <c r="P20">
        <v>14.737378643671612</v>
      </c>
      <c r="Q20">
        <v>15.032126216545043</v>
      </c>
      <c r="R20">
        <v>15.332768740875943</v>
      </c>
      <c r="S20">
        <v>15.639424115693462</v>
      </c>
      <c r="T20">
        <v>15.952212598007332</v>
      </c>
      <c r="U20">
        <v>16.319113487761502</v>
      </c>
      <c r="V20">
        <v>16.694453097980016</v>
      </c>
      <c r="W20">
        <v>17.078425519233555</v>
      </c>
      <c r="X20">
        <v>17.471229306175925</v>
      </c>
      <c r="Y20">
        <v>17.87306758021797</v>
      </c>
      <c r="Z20">
        <v>18.284148134562983</v>
      </c>
      <c r="AA20">
        <v>18.704683541657932</v>
      </c>
      <c r="AB20">
        <v>19.13489126311606</v>
      </c>
      <c r="AC20">
        <v>19.574993762167729</v>
      </c>
      <c r="AD20">
        <v>20.025218618697583</v>
      </c>
      <c r="AE20">
        <v>20.485798646927627</v>
      </c>
      <c r="AF20">
        <v>20.956972015806958</v>
      </c>
      <c r="AG20">
        <v>21.438982372170514</v>
      </c>
      <c r="AH20">
        <v>21.932078966730433</v>
      </c>
      <c r="AI20">
        <v>22.436516782965231</v>
      </c>
      <c r="AJ20">
        <v>22.952556668973429</v>
      </c>
      <c r="AK20">
        <v>23.480465472359818</v>
      </c>
      <c r="AL20">
        <v>24.020516178224089</v>
      </c>
      <c r="AM20">
        <v>24.572988050323243</v>
      </c>
      <c r="AN20">
        <v>25.138166775480673</v>
      </c>
      <c r="AO20">
        <v>25.716344611316728</v>
      </c>
      <c r="AP20">
        <v>26.307820537377012</v>
      </c>
      <c r="AQ20">
        <v>26.912900409736679</v>
      </c>
      <c r="AR20">
        <v>27.531897119160618</v>
      </c>
      <c r="AS20">
        <v>28.165130752901309</v>
      </c>
      <c r="AT20">
        <v>28.812928760218039</v>
      </c>
      <c r="AU20">
        <v>29.475626121703051</v>
      </c>
      <c r="AV20">
        <v>30.15356552250222</v>
      </c>
      <c r="AW20">
        <v>30.847097529519768</v>
      </c>
      <c r="AX20">
        <v>31.55658077269872</v>
      </c>
      <c r="AY20">
        <v>32.282382130470786</v>
      </c>
      <c r="AZ20">
        <v>33.024876919471609</v>
      </c>
      <c r="BA20">
        <v>33.784449088619454</v>
      </c>
      <c r="BB20">
        <v>34.561491417657699</v>
      </c>
      <c r="BC20">
        <v>35.356405720263822</v>
      </c>
      <c r="BD20">
        <v>36.169603051829888</v>
      </c>
      <c r="BE20">
        <v>37.001503922021968</v>
      </c>
      <c r="BF20">
        <v>37.85253851222847</v>
      </c>
      <c r="BG20">
        <v>38.723146898009716</v>
      </c>
      <c r="BH20">
        <v>39.613779276663941</v>
      </c>
      <c r="BI20">
        <v>40.524896200027207</v>
      </c>
      <c r="BJ20">
        <v>41.456968812627828</v>
      </c>
      <c r="BK20">
        <v>42.410479095318259</v>
      </c>
      <c r="BL20">
        <v>43.385920114510576</v>
      </c>
      <c r="BM20">
        <v>44.383796277144313</v>
      </c>
      <c r="BN20">
        <v>45.404623591518629</v>
      </c>
      <c r="BO20">
        <v>46.448929934123555</v>
      </c>
      <c r="BP20">
        <v>47.517255322608392</v>
      </c>
      <c r="BQ20">
        <v>48.610152195028377</v>
      </c>
      <c r="BR20">
        <v>49.728185695514021</v>
      </c>
      <c r="BS20">
        <v>50.871933966510845</v>
      </c>
      <c r="BT20">
        <v>52.041988447740586</v>
      </c>
      <c r="BU20">
        <v>53.238954182038611</v>
      </c>
      <c r="BV20">
        <v>54.463450128225503</v>
      </c>
      <c r="BW20">
        <v>55.716109481174684</v>
      </c>
      <c r="BX20">
        <v>56.997579999241694</v>
      </c>
      <c r="BY20">
        <v>58.308524339224249</v>
      </c>
      <c r="BZ20">
        <v>59.649620399026404</v>
      </c>
      <c r="CA20">
        <v>61.021561668204008</v>
      </c>
      <c r="CB20">
        <v>62.425057586572692</v>
      </c>
      <c r="CC20">
        <v>63.860833911063864</v>
      </c>
      <c r="CD20">
        <v>65.329633091018323</v>
      </c>
      <c r="CE20">
        <v>66.832214652111745</v>
      </c>
      <c r="CF20">
        <v>68.369355589110299</v>
      </c>
      <c r="CG20">
        <v>69.941850767659844</v>
      </c>
      <c r="CH20">
        <v>71.550513335316012</v>
      </c>
      <c r="CI20">
        <v>73.196175142028267</v>
      </c>
      <c r="CJ20">
        <v>74.879687170294915</v>
      </c>
      <c r="CK20">
        <v>76.601919975211686</v>
      </c>
      <c r="CL20">
        <v>78.363764134641542</v>
      </c>
    </row>
    <row r="21" spans="2:90" x14ac:dyDescent="0.3">
      <c r="B21" t="s">
        <v>8</v>
      </c>
      <c r="C21" t="str">
        <f>_xlfn.TEXTJOIN(",",TRUE,Regions!$C$3)</f>
        <v>IE</v>
      </c>
      <c r="F21" t="s">
        <v>45</v>
      </c>
      <c r="G21" s="31" t="s">
        <v>46</v>
      </c>
      <c r="H21" s="28">
        <f>VLOOKUP(F21,'BY-Demands'!$I$5:$J$38,2,FALSE)</f>
        <v>7.7245727925227703</v>
      </c>
      <c r="I21">
        <v>10.927548</v>
      </c>
      <c r="J21">
        <f>I21-($I$21/11)</f>
        <v>9.9341345454545458</v>
      </c>
      <c r="K21">
        <f t="shared" ref="K21:S21" si="0">J21-($I$21/11)</f>
        <v>8.9407210909090917</v>
      </c>
      <c r="L21">
        <f t="shared" si="0"/>
        <v>7.9473076363636377</v>
      </c>
      <c r="M21">
        <f t="shared" si="0"/>
        <v>6.9538941818181836</v>
      </c>
      <c r="N21">
        <f t="shared" si="0"/>
        <v>5.9604807272727296</v>
      </c>
      <c r="O21">
        <f t="shared" si="0"/>
        <v>4.9670672727272756</v>
      </c>
      <c r="P21">
        <f t="shared" si="0"/>
        <v>3.9736538181818211</v>
      </c>
      <c r="Q21">
        <f t="shared" si="0"/>
        <v>2.9802403636363666</v>
      </c>
      <c r="R21">
        <f t="shared" si="0"/>
        <v>1.9868269090909121</v>
      </c>
      <c r="S21">
        <f t="shared" si="0"/>
        <v>0.9934134545454576</v>
      </c>
      <c r="T21">
        <v>0</v>
      </c>
      <c r="Y21">
        <v>0</v>
      </c>
      <c r="AD21">
        <v>0</v>
      </c>
      <c r="AI21">
        <v>0</v>
      </c>
      <c r="AN21">
        <v>0</v>
      </c>
      <c r="AS21">
        <v>0</v>
      </c>
      <c r="AX21">
        <v>0</v>
      </c>
      <c r="BC21">
        <v>0</v>
      </c>
      <c r="BH21">
        <v>0</v>
      </c>
      <c r="BM21">
        <v>0</v>
      </c>
      <c r="BR21">
        <v>0</v>
      </c>
      <c r="BW21">
        <v>0</v>
      </c>
      <c r="CB21">
        <v>0</v>
      </c>
      <c r="CG21">
        <v>0</v>
      </c>
      <c r="CL21">
        <v>0</v>
      </c>
    </row>
    <row r="22" spans="2:90" x14ac:dyDescent="0.3">
      <c r="B22" t="s">
        <v>8</v>
      </c>
      <c r="C22" t="str">
        <f>_xlfn.TEXTJOIN(",",TRUE,Regions!$C$3)</f>
        <v>IE</v>
      </c>
      <c r="F22" t="s">
        <v>47</v>
      </c>
      <c r="G22" s="31" t="s">
        <v>48</v>
      </c>
      <c r="H22" s="28">
        <f>VLOOKUP(F22,'BY-Demands'!$I$5:$J$38,2,FALSE)</f>
        <v>3.5132998087277101</v>
      </c>
      <c r="I22">
        <v>4.2966351471015702</v>
      </c>
      <c r="J22">
        <v>4.4094344637268001</v>
      </c>
      <c r="K22">
        <v>4.5291674028165003</v>
      </c>
      <c r="L22">
        <v>4.6611834502685596</v>
      </c>
      <c r="M22">
        <v>4.8042664418927696</v>
      </c>
      <c r="N22">
        <v>4.9555896582088499</v>
      </c>
      <c r="O22">
        <v>5.1129502074838999</v>
      </c>
      <c r="P22">
        <v>5.2752039056523996</v>
      </c>
      <c r="Q22">
        <v>5.4414060135777298</v>
      </c>
      <c r="R22">
        <v>5.6117259844700902</v>
      </c>
      <c r="S22">
        <v>5.7862882839617802</v>
      </c>
      <c r="T22">
        <v>5.9645530611175701</v>
      </c>
      <c r="U22">
        <v>6.1457480291828999</v>
      </c>
      <c r="V22">
        <v>6.3299271732513001</v>
      </c>
      <c r="W22">
        <v>6.5164111808959202</v>
      </c>
      <c r="X22">
        <v>6.7046092152599002</v>
      </c>
      <c r="Y22">
        <v>6.8941328835870399</v>
      </c>
      <c r="Z22">
        <v>7.0848817136199704</v>
      </c>
      <c r="AA22">
        <v>7.2761374036976303</v>
      </c>
      <c r="AB22">
        <v>7.4682763498887699</v>
      </c>
      <c r="AC22">
        <v>7.6618204080974204</v>
      </c>
      <c r="AD22">
        <v>7.8573484184930402</v>
      </c>
      <c r="AE22">
        <v>8.0554527175184294</v>
      </c>
      <c r="AF22">
        <v>8.2566896515540797</v>
      </c>
      <c r="AG22">
        <v>8.4615630814728604</v>
      </c>
      <c r="AH22">
        <v>8.6705693702179794</v>
      </c>
      <c r="AI22">
        <v>8.8842603654121408</v>
      </c>
      <c r="AJ22">
        <v>9.1033168790680801</v>
      </c>
      <c r="AK22">
        <v>9.3273565167733494</v>
      </c>
      <c r="AL22">
        <v>9.5573045230475095</v>
      </c>
      <c r="AM22">
        <v>9.7942615939640305</v>
      </c>
      <c r="AN22">
        <v>10.039412402408599</v>
      </c>
      <c r="AO22">
        <v>10.293860643626401</v>
      </c>
      <c r="AP22">
        <v>10.5584100956768</v>
      </c>
      <c r="AQ22">
        <v>10.833663592103999</v>
      </c>
      <c r="AR22">
        <v>11.1201369904683</v>
      </c>
      <c r="AS22">
        <v>11.4183281532989</v>
      </c>
      <c r="AT22">
        <v>11.7286584642425</v>
      </c>
      <c r="AU22">
        <v>12.051195404665901</v>
      </c>
      <c r="AV22">
        <v>12.3857005404062</v>
      </c>
      <c r="AW22">
        <v>12.7317569865743</v>
      </c>
      <c r="AX22">
        <v>13.088970352070501</v>
      </c>
      <c r="AY22">
        <v>12.461582160250099</v>
      </c>
      <c r="AZ22">
        <v>12.666563648039499</v>
      </c>
      <c r="BA22">
        <v>12.871545135828899</v>
      </c>
      <c r="BB22">
        <v>13.0765266236182</v>
      </c>
      <c r="BC22">
        <v>13.281508111407501</v>
      </c>
      <c r="BD22">
        <v>13.486489599196901</v>
      </c>
      <c r="BE22">
        <v>13.6914710869862</v>
      </c>
      <c r="BF22">
        <v>13.8964525747756</v>
      </c>
      <c r="BG22">
        <v>14.101434062565</v>
      </c>
      <c r="BH22">
        <v>14.3064155503543</v>
      </c>
      <c r="BI22">
        <v>14.511397038143601</v>
      </c>
      <c r="BJ22">
        <v>14.716378525933001</v>
      </c>
      <c r="BK22">
        <v>14.921360013722399</v>
      </c>
      <c r="BL22">
        <v>15.1263415015117</v>
      </c>
      <c r="BM22">
        <v>15.3313229893011</v>
      </c>
      <c r="BN22">
        <v>15.5363044770905</v>
      </c>
      <c r="BO22">
        <v>15.7412859648798</v>
      </c>
      <c r="BP22">
        <v>15.946267452669099</v>
      </c>
      <c r="BQ22">
        <v>16.151248940458501</v>
      </c>
      <c r="BR22">
        <v>16.356230428247802</v>
      </c>
      <c r="BS22">
        <v>16.561211916037202</v>
      </c>
      <c r="BT22">
        <v>16.766193403826598</v>
      </c>
      <c r="BU22">
        <v>16.971174891615899</v>
      </c>
      <c r="BV22">
        <v>17.176156379405199</v>
      </c>
      <c r="BW22">
        <v>17.3811378671946</v>
      </c>
      <c r="BX22">
        <v>17.586119354984</v>
      </c>
      <c r="BY22">
        <v>17.7911008427733</v>
      </c>
      <c r="BZ22">
        <v>17.9960823305627</v>
      </c>
      <c r="CA22">
        <v>18.201063818352001</v>
      </c>
      <c r="CB22">
        <v>18.406045306141401</v>
      </c>
      <c r="CC22">
        <v>18.611026793930701</v>
      </c>
      <c r="CD22">
        <v>18.816008281720102</v>
      </c>
      <c r="CE22">
        <v>19.020989769509399</v>
      </c>
      <c r="CF22">
        <v>19.225971257298799</v>
      </c>
      <c r="CG22">
        <v>19.430952745088199</v>
      </c>
      <c r="CH22">
        <v>19.635934232877499</v>
      </c>
      <c r="CI22">
        <v>19.8409157206668</v>
      </c>
      <c r="CJ22">
        <v>20.0458972084562</v>
      </c>
      <c r="CK22">
        <v>20.2508786962456</v>
      </c>
      <c r="CL22">
        <v>20.455860184034901</v>
      </c>
    </row>
    <row r="23" spans="2:90" x14ac:dyDescent="0.3">
      <c r="B23" t="s">
        <v>8</v>
      </c>
      <c r="C23" t="str">
        <f>_xlfn.TEXTJOIN(",",TRUE,Regions!$C$3)</f>
        <v>IE</v>
      </c>
      <c r="F23" t="s">
        <v>49</v>
      </c>
      <c r="G23" s="31" t="s">
        <v>50</v>
      </c>
      <c r="H23" s="28">
        <f>VLOOKUP(F23,'BY-Demands'!$I$5:$J$38,2,FALSE)</f>
        <v>21.784659175997099</v>
      </c>
      <c r="I23">
        <v>13.63038308</v>
      </c>
      <c r="J23">
        <v>13.57977245</v>
      </c>
      <c r="K23">
        <v>13.45641792</v>
      </c>
      <c r="L23">
        <v>13.161374650000001</v>
      </c>
      <c r="M23">
        <v>12.48596777</v>
      </c>
      <c r="N23">
        <v>11.082962500000001</v>
      </c>
      <c r="O23">
        <v>8.6768985000000001</v>
      </c>
      <c r="P23">
        <v>5.6468117209999997</v>
      </c>
      <c r="Q23">
        <v>3.024291002</v>
      </c>
      <c r="R23">
        <v>1.39538575</v>
      </c>
      <c r="S23">
        <v>0.58209679999999997</v>
      </c>
      <c r="T23">
        <v>0</v>
      </c>
      <c r="Y23">
        <v>0</v>
      </c>
      <c r="AD23">
        <v>0</v>
      </c>
      <c r="AI23">
        <v>0</v>
      </c>
      <c r="AN23">
        <v>0</v>
      </c>
      <c r="AS23">
        <v>0</v>
      </c>
      <c r="AX23">
        <v>0</v>
      </c>
      <c r="BC23">
        <v>0</v>
      </c>
      <c r="BH23">
        <v>0</v>
      </c>
      <c r="BM23">
        <v>0</v>
      </c>
      <c r="BR23">
        <v>0</v>
      </c>
      <c r="BW23">
        <v>0</v>
      </c>
      <c r="CB23">
        <v>0</v>
      </c>
      <c r="CG23">
        <v>0</v>
      </c>
      <c r="CL23">
        <v>0</v>
      </c>
    </row>
    <row r="24" spans="2:90" x14ac:dyDescent="0.3">
      <c r="B24" t="s">
        <v>8</v>
      </c>
      <c r="C24" t="str">
        <f>_xlfn.TEXTJOIN(",",TRUE,Regions!$C$3)</f>
        <v>IE</v>
      </c>
      <c r="F24" t="s">
        <v>51</v>
      </c>
      <c r="G24" s="31" t="s">
        <v>52</v>
      </c>
      <c r="H24" s="28">
        <f>VLOOKUP(F24,'BY-Demands'!$I$5:$J$38,2,FALSE)</f>
        <v>0.23349320028657899</v>
      </c>
      <c r="I24">
        <v>0.23</v>
      </c>
      <c r="J24">
        <v>0.23</v>
      </c>
      <c r="K24">
        <v>0.23</v>
      </c>
      <c r="L24">
        <v>0.23</v>
      </c>
      <c r="M24">
        <v>0.23</v>
      </c>
      <c r="N24">
        <v>0.23</v>
      </c>
      <c r="O24">
        <v>0.23</v>
      </c>
      <c r="P24">
        <v>0.23</v>
      </c>
      <c r="Q24">
        <v>0.23</v>
      </c>
      <c r="R24">
        <v>0.23</v>
      </c>
      <c r="S24">
        <v>0.23</v>
      </c>
      <c r="T24">
        <v>0.23</v>
      </c>
      <c r="U24">
        <v>0.23</v>
      </c>
      <c r="V24">
        <v>0.23</v>
      </c>
      <c r="W24">
        <v>0.23</v>
      </c>
      <c r="X24">
        <v>0.23</v>
      </c>
      <c r="Y24">
        <v>0.23</v>
      </c>
      <c r="Z24">
        <v>0.23</v>
      </c>
      <c r="AA24">
        <v>0.23</v>
      </c>
      <c r="AB24">
        <v>0.23</v>
      </c>
      <c r="AC24">
        <v>0.23</v>
      </c>
      <c r="AD24">
        <v>0.23</v>
      </c>
      <c r="AE24">
        <v>0.23</v>
      </c>
      <c r="AF24">
        <v>0.23</v>
      </c>
      <c r="AG24">
        <v>0.23</v>
      </c>
      <c r="AH24">
        <v>0.23</v>
      </c>
      <c r="AI24">
        <v>0.23</v>
      </c>
      <c r="AJ24">
        <v>0.23</v>
      </c>
      <c r="AK24">
        <v>0.23</v>
      </c>
      <c r="AL24">
        <v>0.23</v>
      </c>
      <c r="AM24">
        <v>0.23</v>
      </c>
      <c r="AN24">
        <v>0.23</v>
      </c>
      <c r="AO24">
        <v>0.23</v>
      </c>
      <c r="AP24">
        <v>0.23</v>
      </c>
      <c r="AQ24">
        <v>0.23</v>
      </c>
      <c r="AR24">
        <v>0.23</v>
      </c>
      <c r="AS24">
        <v>0.23</v>
      </c>
      <c r="AT24">
        <v>0.23</v>
      </c>
      <c r="AU24">
        <v>0.23</v>
      </c>
      <c r="AV24">
        <v>0.23</v>
      </c>
      <c r="AW24">
        <v>0.23</v>
      </c>
      <c r="AX24">
        <v>0.23</v>
      </c>
      <c r="AY24">
        <v>0.23</v>
      </c>
      <c r="AZ24">
        <v>0.23</v>
      </c>
      <c r="BA24">
        <v>0.23</v>
      </c>
      <c r="BB24">
        <v>0.23</v>
      </c>
      <c r="BC24">
        <v>0.23</v>
      </c>
      <c r="BD24">
        <v>0.23</v>
      </c>
      <c r="BE24">
        <v>0.23</v>
      </c>
      <c r="BF24">
        <v>0.23</v>
      </c>
      <c r="BG24">
        <v>0.23</v>
      </c>
      <c r="BH24">
        <v>0.23</v>
      </c>
      <c r="BI24">
        <v>0.23</v>
      </c>
      <c r="BJ24">
        <v>0.23</v>
      </c>
      <c r="BK24">
        <v>0.23</v>
      </c>
      <c r="BL24">
        <v>0.23</v>
      </c>
      <c r="BM24">
        <v>0.23</v>
      </c>
      <c r="BN24">
        <v>0.23</v>
      </c>
      <c r="BO24">
        <v>0.23</v>
      </c>
      <c r="BP24">
        <v>0.23</v>
      </c>
      <c r="BQ24">
        <v>0.23</v>
      </c>
      <c r="BR24">
        <v>0.23</v>
      </c>
      <c r="BS24">
        <v>0.23</v>
      </c>
      <c r="BT24">
        <v>0.23</v>
      </c>
      <c r="BU24">
        <v>0.23</v>
      </c>
      <c r="BV24">
        <v>0.23</v>
      </c>
      <c r="BW24">
        <v>0.23</v>
      </c>
      <c r="BX24">
        <v>0.23</v>
      </c>
      <c r="BY24">
        <v>0.23</v>
      </c>
      <c r="BZ24">
        <v>0.23</v>
      </c>
      <c r="CA24">
        <v>0.23</v>
      </c>
      <c r="CB24">
        <v>0.23</v>
      </c>
      <c r="CC24">
        <v>0.23</v>
      </c>
      <c r="CD24">
        <v>0.23</v>
      </c>
      <c r="CE24">
        <v>0.23</v>
      </c>
      <c r="CF24">
        <v>0.23</v>
      </c>
      <c r="CG24">
        <v>0.23</v>
      </c>
      <c r="CH24">
        <v>0.23</v>
      </c>
      <c r="CI24">
        <v>0.23</v>
      </c>
      <c r="CJ24">
        <v>0.23</v>
      </c>
      <c r="CK24">
        <v>0.23</v>
      </c>
      <c r="CL24">
        <v>0.23</v>
      </c>
    </row>
    <row r="25" spans="2:90" x14ac:dyDescent="0.3">
      <c r="B25" t="s">
        <v>8</v>
      </c>
      <c r="C25" t="str">
        <f>_xlfn.TEXTJOIN(",",TRUE,Regions!$C$3)</f>
        <v>IE</v>
      </c>
      <c r="F25" t="s">
        <v>53</v>
      </c>
      <c r="G25" s="31" t="s">
        <v>54</v>
      </c>
      <c r="H25" s="28">
        <f>VLOOKUP(F25,'BY-Demands'!$I$5:$J$38,2,FALSE)</f>
        <v>45.935836654432002</v>
      </c>
      <c r="I25">
        <v>46.104277330000002</v>
      </c>
      <c r="J25">
        <v>46.814427170000002</v>
      </c>
      <c r="K25">
        <v>47.5103723</v>
      </c>
      <c r="L25">
        <v>48.192396850000002</v>
      </c>
      <c r="M25">
        <v>48.860779260000001</v>
      </c>
      <c r="N25">
        <v>49.515792400000002</v>
      </c>
      <c r="O25">
        <v>50.15770371</v>
      </c>
      <c r="P25">
        <v>50.786775239999997</v>
      </c>
      <c r="Q25">
        <v>51.403263819999999</v>
      </c>
      <c r="R25">
        <v>52.007421139999998</v>
      </c>
      <c r="S25">
        <v>52.599493860000003</v>
      </c>
      <c r="T25">
        <v>53.179723690000003</v>
      </c>
      <c r="U25">
        <v>53.748347529999997</v>
      </c>
      <c r="V25">
        <v>54.305597519999999</v>
      </c>
      <c r="W25">
        <v>54.851701169999998</v>
      </c>
      <c r="X25">
        <v>55.386881420000002</v>
      </c>
      <c r="Y25">
        <v>55.911356779999998</v>
      </c>
      <c r="Z25">
        <v>56.425341359999997</v>
      </c>
      <c r="AA25">
        <v>56.929045010000003</v>
      </c>
      <c r="AB25">
        <v>57.422673379999999</v>
      </c>
      <c r="AC25">
        <v>57.906427979999997</v>
      </c>
      <c r="AD25">
        <v>58.380506330000003</v>
      </c>
      <c r="AE25">
        <v>58.845101960000001</v>
      </c>
      <c r="AF25">
        <v>59.300404559999997</v>
      </c>
      <c r="AG25">
        <v>59.746600020000002</v>
      </c>
      <c r="AH25">
        <v>60.183870480000003</v>
      </c>
      <c r="AI25">
        <v>60.612394479999999</v>
      </c>
      <c r="AJ25">
        <v>61.032346969999999</v>
      </c>
      <c r="AK25">
        <v>61.443899389999999</v>
      </c>
      <c r="AL25">
        <v>61.847219770000002</v>
      </c>
      <c r="AM25">
        <v>62.242472769999999</v>
      </c>
      <c r="AN25">
        <v>62.629819759999997</v>
      </c>
      <c r="AO25">
        <v>63.009418869999998</v>
      </c>
      <c r="AP25">
        <v>63.38142509</v>
      </c>
      <c r="AQ25">
        <v>63.745990280000001</v>
      </c>
      <c r="AR25">
        <v>64.103263290000001</v>
      </c>
      <c r="AS25">
        <v>64.453389970000003</v>
      </c>
      <c r="AT25">
        <v>64.796513279999999</v>
      </c>
      <c r="AU25">
        <v>65.132773299999997</v>
      </c>
      <c r="AV25">
        <v>65.462307300000006</v>
      </c>
      <c r="AW25">
        <v>65.785249820000004</v>
      </c>
      <c r="AX25">
        <v>66.101732720000001</v>
      </c>
      <c r="AY25">
        <v>66.4118852</v>
      </c>
      <c r="AZ25">
        <v>66.715833869999997</v>
      </c>
      <c r="BA25">
        <v>67.013702850000001</v>
      </c>
      <c r="BB25">
        <v>67.305613719999997</v>
      </c>
      <c r="BC25">
        <v>67.591685670000004</v>
      </c>
      <c r="BD25">
        <v>67.872035490000002</v>
      </c>
      <c r="BE25">
        <v>68.146777639999996</v>
      </c>
      <c r="BF25">
        <v>68.416024280000002</v>
      </c>
      <c r="BG25">
        <v>68.679885339999998</v>
      </c>
      <c r="BH25">
        <v>68.938468540000002</v>
      </c>
      <c r="BI25">
        <v>69.191879450000002</v>
      </c>
      <c r="BJ25">
        <v>69.440221539999996</v>
      </c>
      <c r="BK25">
        <v>69.683596179999995</v>
      </c>
      <c r="BL25">
        <v>69.92210274</v>
      </c>
      <c r="BM25">
        <v>70.155838599999996</v>
      </c>
      <c r="BN25">
        <v>70.384899169999997</v>
      </c>
      <c r="BO25">
        <v>70.609377989999999</v>
      </c>
      <c r="BP25">
        <v>70.829366680000007</v>
      </c>
      <c r="BQ25">
        <v>71.04495507</v>
      </c>
      <c r="BR25">
        <v>71.256231170000007</v>
      </c>
      <c r="BS25">
        <v>71.463281230000007</v>
      </c>
      <c r="BT25">
        <v>71.666189799999998</v>
      </c>
      <c r="BU25">
        <v>71.865039710000005</v>
      </c>
      <c r="BV25">
        <v>72.059912139999994</v>
      </c>
      <c r="BW25">
        <v>72.250886649999998</v>
      </c>
      <c r="BX25">
        <v>72.438041200000001</v>
      </c>
      <c r="BY25">
        <v>72.621452219999995</v>
      </c>
      <c r="BZ25">
        <v>72.801194570000007</v>
      </c>
      <c r="CA25">
        <v>72.977341640000006</v>
      </c>
      <c r="CB25">
        <v>73.149965350000002</v>
      </c>
      <c r="CC25">
        <v>73.319136159999999</v>
      </c>
      <c r="CD25">
        <v>73.48492315</v>
      </c>
      <c r="CE25">
        <v>73.647394009999999</v>
      </c>
      <c r="CF25">
        <v>73.806615050000005</v>
      </c>
      <c r="CG25">
        <v>73.962651280000003</v>
      </c>
      <c r="CH25">
        <v>74.115566419999993</v>
      </c>
      <c r="CI25">
        <v>74.265422880000003</v>
      </c>
      <c r="CJ25">
        <v>74.412281849999999</v>
      </c>
      <c r="CK25">
        <v>74.556203289999999</v>
      </c>
      <c r="CL25">
        <v>74.697245960000004</v>
      </c>
    </row>
    <row r="26" spans="2:90" x14ac:dyDescent="0.3">
      <c r="B26" t="s">
        <v>8</v>
      </c>
      <c r="C26" t="str">
        <f>_xlfn.TEXTJOIN(",",TRUE,Regions!$C$3,Regions!$D$3)</f>
        <v>IE,National</v>
      </c>
      <c r="F26" t="s">
        <v>55</v>
      </c>
      <c r="G26" s="30" t="s">
        <v>56</v>
      </c>
      <c r="H26" s="28">
        <f>VLOOKUP(F26,'BY-Demands'!$I$5:$J$38,2,FALSE)</f>
        <v>206.79888500000001</v>
      </c>
      <c r="I26">
        <v>227.33367966704699</v>
      </c>
      <c r="J26">
        <v>234.01489904006499</v>
      </c>
      <c r="K26">
        <v>250.52243040236399</v>
      </c>
      <c r="L26">
        <v>265.47273899323898</v>
      </c>
      <c r="M26">
        <v>279.23643876610601</v>
      </c>
      <c r="N26">
        <v>291.97758934464099</v>
      </c>
      <c r="O26">
        <v>303.745747309416</v>
      </c>
      <c r="P26">
        <v>314.88867210903697</v>
      </c>
      <c r="Q26">
        <v>325.448418136599</v>
      </c>
      <c r="R26">
        <v>335.72138230120601</v>
      </c>
      <c r="S26">
        <v>345.60194314472</v>
      </c>
      <c r="T26">
        <v>355.09166996739799</v>
      </c>
      <c r="U26">
        <v>372.33998569365798</v>
      </c>
      <c r="V26">
        <v>385.16674421872602</v>
      </c>
      <c r="W26">
        <v>398.22461473825501</v>
      </c>
      <c r="X26">
        <v>411.45770972769901</v>
      </c>
      <c r="Y26">
        <v>424.76161479887702</v>
      </c>
      <c r="Z26">
        <v>438.12862011422999</v>
      </c>
      <c r="AA26">
        <v>451.68804802308699</v>
      </c>
      <c r="AB26">
        <v>465.40875684082903</v>
      </c>
      <c r="AC26">
        <v>479.13103817121703</v>
      </c>
      <c r="AD26">
        <v>492.828423833106</v>
      </c>
      <c r="AE26">
        <v>502.36472594874499</v>
      </c>
      <c r="AF26">
        <v>516.22001380752999</v>
      </c>
      <c r="AG26">
        <v>530.17405404626902</v>
      </c>
      <c r="AH26">
        <v>544.19495314722303</v>
      </c>
      <c r="AI26">
        <v>558.26962802562196</v>
      </c>
      <c r="AJ26">
        <v>572.38852326507094</v>
      </c>
      <c r="AK26">
        <v>586.53294139438299</v>
      </c>
      <c r="AL26">
        <v>600.68795864299398</v>
      </c>
      <c r="AM26">
        <v>614.82387830734103</v>
      </c>
      <c r="AN26">
        <v>628.93152164032301</v>
      </c>
      <c r="AO26">
        <v>643.00410262211005</v>
      </c>
      <c r="AP26">
        <v>657.18423969818502</v>
      </c>
      <c r="AQ26">
        <v>671.35750183642006</v>
      </c>
      <c r="AR26">
        <v>685.53131059817395</v>
      </c>
      <c r="AS26">
        <v>699.71894911636105</v>
      </c>
      <c r="AT26">
        <v>713.92554497696096</v>
      </c>
      <c r="AU26">
        <v>728.15328995631603</v>
      </c>
      <c r="AV26">
        <v>742.41918629131999</v>
      </c>
      <c r="AW26">
        <v>756.73941793789504</v>
      </c>
      <c r="AX26">
        <v>771.13301065931898</v>
      </c>
      <c r="AY26">
        <v>785.61008636003203</v>
      </c>
      <c r="AZ26">
        <v>800.18796720256296</v>
      </c>
      <c r="BA26">
        <v>814.88079785717798</v>
      </c>
      <c r="BB26">
        <v>829.70553008510103</v>
      </c>
      <c r="BC26">
        <v>844.67783543635301</v>
      </c>
      <c r="BD26">
        <v>859.81446282352397</v>
      </c>
      <c r="BE26">
        <v>875.13056019295698</v>
      </c>
      <c r="BF26">
        <v>890.64572032533204</v>
      </c>
      <c r="BG26">
        <v>906.37959967599397</v>
      </c>
      <c r="BH26">
        <v>922.351501384161</v>
      </c>
      <c r="BI26">
        <v>938.57428710989598</v>
      </c>
      <c r="BJ26">
        <v>955.06101749023901</v>
      </c>
      <c r="BK26">
        <v>971.82648073088797</v>
      </c>
      <c r="BL26">
        <v>988.88492973635402</v>
      </c>
      <c r="BM26">
        <v>1006.25199511415</v>
      </c>
      <c r="BN26">
        <v>1023.9294437559601</v>
      </c>
      <c r="BO26">
        <v>1041.9234925855201</v>
      </c>
      <c r="BP26">
        <v>1060.2405883066299</v>
      </c>
      <c r="BQ26">
        <v>1078.8818873924599</v>
      </c>
      <c r="BR26">
        <v>1097.8442281866401</v>
      </c>
      <c r="BS26">
        <v>1117.1307879379599</v>
      </c>
      <c r="BT26">
        <v>1136.7305247628501</v>
      </c>
      <c r="BU26">
        <v>1156.6304804608301</v>
      </c>
      <c r="BV26">
        <v>1176.8105538985999</v>
      </c>
      <c r="BW26">
        <v>1197.24601175004</v>
      </c>
      <c r="BX26">
        <v>1217.9320975815699</v>
      </c>
      <c r="BY26">
        <v>1238.85956925292</v>
      </c>
      <c r="BZ26">
        <v>1259.9992990129099</v>
      </c>
      <c r="CA26">
        <v>1281.3121904680099</v>
      </c>
      <c r="CB26">
        <v>1302.7797433738299</v>
      </c>
      <c r="CC26">
        <v>1324.3797857046</v>
      </c>
      <c r="CD26">
        <v>1346.1127852668701</v>
      </c>
      <c r="CE26">
        <v>1367.9816115507199</v>
      </c>
      <c r="CF26">
        <v>1389.99234883894</v>
      </c>
      <c r="CG26">
        <v>1412.15514854653</v>
      </c>
      <c r="CH26">
        <v>1434.4735766251099</v>
      </c>
      <c r="CI26">
        <v>1456.9513426687799</v>
      </c>
      <c r="CJ26">
        <v>1479.5893631530801</v>
      </c>
      <c r="CK26">
        <v>1502.3841560784799</v>
      </c>
      <c r="CL26">
        <v>1525.3321304907599</v>
      </c>
    </row>
    <row r="27" spans="2:90" x14ac:dyDescent="0.3">
      <c r="B27" t="s">
        <v>8</v>
      </c>
      <c r="C27" t="str">
        <f>_xlfn.TEXTJOIN(",",TRUE,Regions!$C$3,Regions!$D$3)</f>
        <v>IE,National</v>
      </c>
      <c r="F27" t="s">
        <v>57</v>
      </c>
      <c r="G27" s="30" t="s">
        <v>58</v>
      </c>
      <c r="H27" s="28">
        <f>VLOOKUP(F27,'BY-Demands'!$I$5:$J$38,2,FALSE)</f>
        <v>766.351721</v>
      </c>
      <c r="I27">
        <v>805.70916346620595</v>
      </c>
      <c r="J27">
        <v>818.79213614191099</v>
      </c>
      <c r="K27">
        <v>828.23348265178799</v>
      </c>
      <c r="L27">
        <v>837.71211748108306</v>
      </c>
      <c r="M27">
        <v>847.44596259241098</v>
      </c>
      <c r="N27">
        <v>857.22660991181897</v>
      </c>
      <c r="O27">
        <v>866.69288183161598</v>
      </c>
      <c r="P27">
        <v>876.45317782380505</v>
      </c>
      <c r="Q27">
        <v>886.30184769788696</v>
      </c>
      <c r="R27">
        <v>896.78868422421601</v>
      </c>
      <c r="S27">
        <v>907.41397234982298</v>
      </c>
      <c r="T27">
        <v>918.02415110284801</v>
      </c>
      <c r="U27">
        <v>926.06233489012698</v>
      </c>
      <c r="V27">
        <v>935.42249419952896</v>
      </c>
      <c r="W27">
        <v>944.78624082315798</v>
      </c>
      <c r="X27">
        <v>954.01952778809903</v>
      </c>
      <c r="Y27">
        <v>962.89022086688499</v>
      </c>
      <c r="Z27">
        <v>971.40101477560995</v>
      </c>
      <c r="AA27">
        <v>979.85184308314797</v>
      </c>
      <c r="AB27">
        <v>988.17666058914301</v>
      </c>
      <c r="AC27">
        <v>996.04767237168198</v>
      </c>
      <c r="AD27">
        <v>1003.43540212397</v>
      </c>
      <c r="AE27">
        <v>1002.11497030569</v>
      </c>
      <c r="AF27">
        <v>1009.1830944926101</v>
      </c>
      <c r="AG27">
        <v>1016.05596064786</v>
      </c>
      <c r="AH27">
        <v>1022.6819321704</v>
      </c>
      <c r="AI27">
        <v>1029.0480878439801</v>
      </c>
      <c r="AJ27">
        <v>1035.14898193112</v>
      </c>
      <c r="AK27">
        <v>1040.9634765099099</v>
      </c>
      <c r="AL27">
        <v>1046.47869262623</v>
      </c>
      <c r="AM27">
        <v>1051.6575592105</v>
      </c>
      <c r="AN27">
        <v>1056.50027926231</v>
      </c>
      <c r="AO27">
        <v>1061.0111593090801</v>
      </c>
      <c r="AP27">
        <v>1065.4365901041699</v>
      </c>
      <c r="AQ27">
        <v>1069.59656124649</v>
      </c>
      <c r="AR27">
        <v>1073.5142082482701</v>
      </c>
      <c r="AS27">
        <v>1077.2202537226899</v>
      </c>
      <c r="AT27">
        <v>1080.73113493408</v>
      </c>
      <c r="AU27">
        <v>1084.05792806455</v>
      </c>
      <c r="AV27">
        <v>1087.23276101281</v>
      </c>
      <c r="AW27">
        <v>1090.2845851591101</v>
      </c>
      <c r="AX27">
        <v>1093.2445905786401</v>
      </c>
      <c r="AY27">
        <v>1096.1296154561301</v>
      </c>
      <c r="AZ27">
        <v>1098.965361194</v>
      </c>
      <c r="BA27">
        <v>1101.7716586537499</v>
      </c>
      <c r="BB27">
        <v>1104.57086428804</v>
      </c>
      <c r="BC27">
        <v>1107.3822922085999</v>
      </c>
      <c r="BD27">
        <v>1110.22546841332</v>
      </c>
      <c r="BE27">
        <v>1113.1166914575999</v>
      </c>
      <c r="BF27">
        <v>1116.07683041511</v>
      </c>
      <c r="BG27">
        <v>1119.12556567467</v>
      </c>
      <c r="BH27">
        <v>1122.2809497759499</v>
      </c>
      <c r="BI27">
        <v>1125.55220646883</v>
      </c>
      <c r="BJ27">
        <v>1128.94819534782</v>
      </c>
      <c r="BK27">
        <v>1132.47921024225</v>
      </c>
      <c r="BL27">
        <v>1136.1542700791199</v>
      </c>
      <c r="BM27">
        <v>1139.98336538635</v>
      </c>
      <c r="BN27">
        <v>1143.960354332</v>
      </c>
      <c r="BO27">
        <v>1148.0842402544699</v>
      </c>
      <c r="BP27">
        <v>1152.3542378964</v>
      </c>
      <c r="BQ27">
        <v>1156.7638400583701</v>
      </c>
      <c r="BR27">
        <v>1161.3022289970399</v>
      </c>
      <c r="BS27">
        <v>1165.9656901927401</v>
      </c>
      <c r="BT27">
        <v>1170.73597701472</v>
      </c>
      <c r="BU27">
        <v>1175.5937707523899</v>
      </c>
      <c r="BV27">
        <v>1180.51352058507</v>
      </c>
      <c r="BW27">
        <v>1185.4663470582</v>
      </c>
      <c r="BX27">
        <v>1190.4443287644699</v>
      </c>
      <c r="BY27">
        <v>1195.4355806927799</v>
      </c>
      <c r="BZ27">
        <v>1200.40983960672</v>
      </c>
      <c r="CA27">
        <v>1205.32895977314</v>
      </c>
      <c r="CB27">
        <v>1210.17582163213</v>
      </c>
      <c r="CC27">
        <v>1214.9307902206201</v>
      </c>
      <c r="CD27">
        <v>1219.59572253295</v>
      </c>
      <c r="CE27">
        <v>1224.17455115915</v>
      </c>
      <c r="CF27">
        <v>1228.67387508767</v>
      </c>
      <c r="CG27">
        <v>1233.10353931955</v>
      </c>
      <c r="CH27">
        <v>1237.46724452222</v>
      </c>
      <c r="CI27">
        <v>1241.76864386036</v>
      </c>
      <c r="CJ27">
        <v>1246.0088700209601</v>
      </c>
      <c r="CK27">
        <v>1250.1853462941101</v>
      </c>
      <c r="CL27">
        <v>1254.2955320809799</v>
      </c>
    </row>
    <row r="28" spans="2:90" x14ac:dyDescent="0.3">
      <c r="B28" t="s">
        <v>8</v>
      </c>
      <c r="C28" t="str">
        <f>_xlfn.TEXTJOIN(",",TRUE,Regions!$C$3,Regions!$D$3)</f>
        <v>IE,National</v>
      </c>
      <c r="F28" t="s">
        <v>59</v>
      </c>
      <c r="G28" s="30" t="s">
        <v>60</v>
      </c>
      <c r="H28" s="28">
        <f>VLOOKUP(F28,'BY-Demands'!$I$5:$J$38,2,FALSE)</f>
        <v>724.42972899999995</v>
      </c>
      <c r="I28">
        <v>756.93265686674704</v>
      </c>
      <c r="J28">
        <v>768.29446481802404</v>
      </c>
      <c r="K28">
        <v>772.86208694584798</v>
      </c>
      <c r="L28">
        <v>777.95194352567796</v>
      </c>
      <c r="M28">
        <v>783.67269864148204</v>
      </c>
      <c r="N28">
        <v>789.75930268250397</v>
      </c>
      <c r="O28">
        <v>795.82537085896797</v>
      </c>
      <c r="P28">
        <v>802.38775006715798</v>
      </c>
      <c r="Q28">
        <v>809.22213416551403</v>
      </c>
      <c r="R28">
        <v>816.80113347457802</v>
      </c>
      <c r="S28">
        <v>824.64428658311704</v>
      </c>
      <c r="T28">
        <v>832.59337892975498</v>
      </c>
      <c r="U28">
        <v>835.494721776652</v>
      </c>
      <c r="V28">
        <v>841.12386901591697</v>
      </c>
      <c r="W28">
        <v>846.68490394820003</v>
      </c>
      <c r="X28">
        <v>852.05750789504805</v>
      </c>
      <c r="Y28">
        <v>857.03569133233998</v>
      </c>
      <c r="Z28">
        <v>861.62461714738197</v>
      </c>
      <c r="AA28">
        <v>866.09217418652202</v>
      </c>
      <c r="AB28">
        <v>870.38020137632998</v>
      </c>
      <c r="AC28">
        <v>874.20163295403097</v>
      </c>
      <c r="AD28">
        <v>877.53441615506995</v>
      </c>
      <c r="AE28">
        <v>873.21565965240802</v>
      </c>
      <c r="AF28">
        <v>876.17112006521802</v>
      </c>
      <c r="AG28">
        <v>878.89535131181003</v>
      </c>
      <c r="AH28">
        <v>881.34522505719599</v>
      </c>
      <c r="AI28">
        <v>883.51153419697505</v>
      </c>
      <c r="AJ28">
        <v>885.39165384489604</v>
      </c>
      <c r="AK28">
        <v>886.96968161539996</v>
      </c>
      <c r="AL28">
        <v>888.23702563617996</v>
      </c>
      <c r="AM28">
        <v>889.16483547498206</v>
      </c>
      <c r="AN28">
        <v>889.75617108824804</v>
      </c>
      <c r="AO28">
        <v>890.01756387450996</v>
      </c>
      <c r="AP28">
        <v>890.15777792928498</v>
      </c>
      <c r="AQ28">
        <v>890.027472236378</v>
      </c>
      <c r="AR28">
        <v>889.64810387578098</v>
      </c>
      <c r="AS28">
        <v>889.04710174709999</v>
      </c>
      <c r="AT28">
        <v>888.23975575464704</v>
      </c>
      <c r="AU28">
        <v>887.23676143058299</v>
      </c>
      <c r="AV28">
        <v>886.06583568271606</v>
      </c>
      <c r="AW28">
        <v>884.75168699987705</v>
      </c>
      <c r="AX28">
        <v>883.32044041935796</v>
      </c>
      <c r="AY28">
        <v>881.786246107122</v>
      </c>
      <c r="AZ28">
        <v>880.17012088321303</v>
      </c>
      <c r="BA28">
        <v>878.48803900757105</v>
      </c>
      <c r="BB28">
        <v>876.75769674673495</v>
      </c>
      <c r="BC28">
        <v>874.99406326538895</v>
      </c>
      <c r="BD28">
        <v>873.21199066637803</v>
      </c>
      <c r="BE28">
        <v>871.42351347677197</v>
      </c>
      <c r="BF28">
        <v>869.64397981085403</v>
      </c>
      <c r="BG28">
        <v>867.88749709520505</v>
      </c>
      <c r="BH28">
        <v>866.16661054139695</v>
      </c>
      <c r="BI28">
        <v>864.48679834716302</v>
      </c>
      <c r="BJ28">
        <v>862.85310286970901</v>
      </c>
      <c r="BK28">
        <v>861.27150289560598</v>
      </c>
      <c r="BL28">
        <v>859.746834045779</v>
      </c>
      <c r="BM28">
        <v>858.28450188460499</v>
      </c>
      <c r="BN28">
        <v>856.87764919303902</v>
      </c>
      <c r="BO28">
        <v>855.523320953812</v>
      </c>
      <c r="BP28">
        <v>854.21870790128105</v>
      </c>
      <c r="BQ28">
        <v>852.95676717650201</v>
      </c>
      <c r="BR28">
        <v>851.72736999290703</v>
      </c>
      <c r="BS28">
        <v>850.52571410206997</v>
      </c>
      <c r="BT28">
        <v>849.33648851223904</v>
      </c>
      <c r="BU28">
        <v>848.14387641063399</v>
      </c>
      <c r="BV28">
        <v>846.92787895112599</v>
      </c>
      <c r="BW28">
        <v>845.66651745324396</v>
      </c>
      <c r="BX28">
        <v>844.35313340866605</v>
      </c>
      <c r="BY28">
        <v>842.97839078534503</v>
      </c>
      <c r="BZ28">
        <v>841.52025477527695</v>
      </c>
      <c r="CA28">
        <v>839.95169124344898</v>
      </c>
      <c r="CB28">
        <v>838.26086382238805</v>
      </c>
      <c r="CC28">
        <v>836.43449322558797</v>
      </c>
      <c r="CD28">
        <v>834.47434145720501</v>
      </c>
      <c r="CE28">
        <v>832.383556277568</v>
      </c>
      <c r="CF28">
        <v>830.16702542175301</v>
      </c>
      <c r="CG28">
        <v>827.83170713912295</v>
      </c>
      <c r="CH28">
        <v>825.38029461909196</v>
      </c>
      <c r="CI28">
        <v>822.81538763697301</v>
      </c>
      <c r="CJ28">
        <v>820.13786487281402</v>
      </c>
      <c r="CK28">
        <v>817.34616148165196</v>
      </c>
      <c r="CL28">
        <v>814.43878355607001</v>
      </c>
    </row>
    <row r="29" spans="2:90" x14ac:dyDescent="0.3">
      <c r="B29" t="s">
        <v>8</v>
      </c>
      <c r="C29" t="str">
        <f>_xlfn.TEXTJOIN(",",TRUE,Regions!$C$3,Regions!$D$3)</f>
        <v>IE,National</v>
      </c>
      <c r="F29" t="s">
        <v>137</v>
      </c>
      <c r="G29" s="30" t="s">
        <v>138</v>
      </c>
      <c r="H29">
        <v>28.901664567933956</v>
      </c>
      <c r="I29">
        <v>29.285472960899106</v>
      </c>
      <c r="J29">
        <v>29.618106901468909</v>
      </c>
      <c r="K29">
        <v>30.592051000616877</v>
      </c>
      <c r="L29">
        <v>31.598021694557708</v>
      </c>
      <c r="M29">
        <v>32.637072126664755</v>
      </c>
      <c r="N29">
        <v>33.710290071247677</v>
      </c>
      <c r="O29">
        <v>34.818799072335445</v>
      </c>
      <c r="P29">
        <v>35.963759619906362</v>
      </c>
      <c r="Q29">
        <v>36.712499803959538</v>
      </c>
      <c r="R29">
        <v>37.47682823209901</v>
      </c>
      <c r="S29">
        <v>38.25706944060434</v>
      </c>
      <c r="T29">
        <v>39.053554722372212</v>
      </c>
      <c r="U29">
        <v>39.866622267584432</v>
      </c>
      <c r="V29">
        <v>40.357314057686089</v>
      </c>
      <c r="W29">
        <v>40.854045447311805</v>
      </c>
      <c r="X29">
        <v>41.356890773883045</v>
      </c>
      <c r="Y29">
        <v>41.865925289791257</v>
      </c>
      <c r="Z29">
        <v>42.381225173659615</v>
      </c>
      <c r="AA29">
        <v>42.776493751275368</v>
      </c>
      <c r="AB29">
        <v>43.175448802036009</v>
      </c>
      <c r="AC29">
        <v>43.578124707840381</v>
      </c>
      <c r="AD29">
        <v>43.984556171250162</v>
      </c>
      <c r="AE29">
        <v>44.394778218480539</v>
      </c>
      <c r="AF29">
        <v>44.717758131431516</v>
      </c>
      <c r="AG29">
        <v>45.043087780733387</v>
      </c>
      <c r="AH29">
        <v>45.370784261136308</v>
      </c>
      <c r="AI29">
        <v>45.700864791757795</v>
      </c>
      <c r="AJ29">
        <v>46.033346716987502</v>
      </c>
      <c r="AK29">
        <v>46.369255228359584</v>
      </c>
      <c r="AL29">
        <v>46.707614887346587</v>
      </c>
      <c r="AM29">
        <v>47.048443580142006</v>
      </c>
      <c r="AN29">
        <v>47.391759323456121</v>
      </c>
      <c r="AO29">
        <v>47.737580265468395</v>
      </c>
      <c r="AP29">
        <v>48.167218487857603</v>
      </c>
      <c r="AQ29">
        <v>48.600723454248318</v>
      </c>
      <c r="AR29">
        <v>49.038129965336545</v>
      </c>
      <c r="AS29">
        <v>49.47947313502457</v>
      </c>
      <c r="AT29">
        <v>49.924788393239787</v>
      </c>
      <c r="AU29">
        <v>50.374111488778937</v>
      </c>
      <c r="AV29">
        <v>50.827478492177939</v>
      </c>
      <c r="AW29">
        <v>51.284925798607532</v>
      </c>
      <c r="AX29">
        <v>51.746490130794996</v>
      </c>
      <c r="AY29">
        <v>52.212208541972146</v>
      </c>
      <c r="AZ29">
        <v>52.682118418849889</v>
      </c>
      <c r="BA29">
        <v>53.15625748461953</v>
      </c>
      <c r="BB29">
        <v>53.634663801981098</v>
      </c>
      <c r="BC29">
        <v>54.117375776198919</v>
      </c>
      <c r="BD29">
        <v>54.604432158184707</v>
      </c>
      <c r="BE29">
        <v>55.095872047608367</v>
      </c>
      <c r="BF29">
        <v>55.59173489603684</v>
      </c>
      <c r="BG29">
        <v>56.092060510101163</v>
      </c>
      <c r="BH29">
        <v>56.59688905469207</v>
      </c>
      <c r="BI29">
        <v>57.106261056184294</v>
      </c>
      <c r="BJ29">
        <v>57.620217405689949</v>
      </c>
      <c r="BK29">
        <v>58.138799362341153</v>
      </c>
      <c r="BL29">
        <v>58.662048556602215</v>
      </c>
      <c r="BM29">
        <v>59.190006993611632</v>
      </c>
      <c r="BN29">
        <v>59.722717056554131</v>
      </c>
      <c r="BO29">
        <v>60.260221510063111</v>
      </c>
      <c r="BP29">
        <v>60.802563503653673</v>
      </c>
      <c r="BQ29">
        <v>61.349786575186549</v>
      </c>
      <c r="BR29">
        <v>61.901934654363224</v>
      </c>
      <c r="BS29">
        <v>62.45905206625249</v>
      </c>
      <c r="BT29">
        <v>63.021183534848753</v>
      </c>
      <c r="BU29">
        <v>63.588374186662385</v>
      </c>
      <c r="BV29">
        <v>64.160669554342334</v>
      </c>
      <c r="BW29">
        <v>64.73811558033141</v>
      </c>
      <c r="BX29">
        <v>65.320758620554386</v>
      </c>
      <c r="BY29">
        <v>65.908645448139367</v>
      </c>
      <c r="BZ29">
        <v>66.501823257172617</v>
      </c>
      <c r="CA29">
        <v>67.100339666487159</v>
      </c>
      <c r="CB29">
        <v>67.704242723485535</v>
      </c>
      <c r="CC29">
        <v>68.313580907996894</v>
      </c>
      <c r="CD29">
        <v>68.928403136168853</v>
      </c>
      <c r="CE29">
        <v>69.548758764394364</v>
      </c>
      <c r="CF29">
        <v>70.174697593273905</v>
      </c>
      <c r="CG29">
        <v>70.806269871613367</v>
      </c>
      <c r="CH29">
        <v>71.443526300457876</v>
      </c>
      <c r="CI29">
        <v>72.086518037161994</v>
      </c>
      <c r="CJ29">
        <v>72.735296699496445</v>
      </c>
      <c r="CK29">
        <v>73.38991436979191</v>
      </c>
      <c r="CL29">
        <v>74.050423599120023</v>
      </c>
    </row>
    <row r="30" spans="2:90" x14ac:dyDescent="0.3">
      <c r="B30" t="s">
        <v>8</v>
      </c>
      <c r="C30" t="str">
        <f>_xlfn.TEXTJOIN(",",TRUE,Regions!$C$3,Regions!$D$3)</f>
        <v>IE,National</v>
      </c>
      <c r="F30" t="s">
        <v>139</v>
      </c>
      <c r="G30" s="30" t="s">
        <v>140</v>
      </c>
      <c r="H30">
        <v>58.151541961987604</v>
      </c>
      <c r="I30">
        <v>58.923782945423504</v>
      </c>
      <c r="J30">
        <v>59.593058464401295</v>
      </c>
      <c r="K30">
        <v>61.552680928952022</v>
      </c>
      <c r="L30">
        <v>63.576742445676345</v>
      </c>
      <c r="M30">
        <v>65.667361989795339</v>
      </c>
      <c r="N30">
        <v>67.826728215642902</v>
      </c>
      <c r="O30">
        <v>70.057101747952018</v>
      </c>
      <c r="P30">
        <v>72.360817548486267</v>
      </c>
      <c r="Q30">
        <v>73.867318882665543</v>
      </c>
      <c r="R30">
        <v>75.405184515187131</v>
      </c>
      <c r="S30">
        <v>76.975067428685819</v>
      </c>
      <c r="T30">
        <v>78.577634200435639</v>
      </c>
      <c r="U30">
        <v>80.21356528538071</v>
      </c>
      <c r="V30">
        <v>81.200860814862352</v>
      </c>
      <c r="W30">
        <v>82.200308309651447</v>
      </c>
      <c r="X30">
        <v>83.212057340222501</v>
      </c>
      <c r="Y30">
        <v>84.236259318013722</v>
      </c>
      <c r="Z30">
        <v>85.273067518086194</v>
      </c>
      <c r="AA30">
        <v>86.068366945337161</v>
      </c>
      <c r="AB30">
        <v>86.871083734217009</v>
      </c>
      <c r="AC30">
        <v>87.681287062763161</v>
      </c>
      <c r="AD30">
        <v>88.499046754202112</v>
      </c>
      <c r="AE30">
        <v>89.324433282966837</v>
      </c>
      <c r="AF30">
        <v>89.974284433121213</v>
      </c>
      <c r="AG30">
        <v>90.628863366053892</v>
      </c>
      <c r="AH30">
        <v>91.288204477226031</v>
      </c>
      <c r="AI30">
        <v>91.952342412331916</v>
      </c>
      <c r="AJ30">
        <v>92.621312069119398</v>
      </c>
      <c r="AK30">
        <v>93.297176182362023</v>
      </c>
      <c r="AL30">
        <v>93.977972122733462</v>
      </c>
      <c r="AM30">
        <v>94.663735878117009</v>
      </c>
      <c r="AN30">
        <v>95.354503699002038</v>
      </c>
      <c r="AO30">
        <v>96.05031210040022</v>
      </c>
      <c r="AP30">
        <v>96.914764909303813</v>
      </c>
      <c r="AQ30">
        <v>97.786997793487544</v>
      </c>
      <c r="AR30">
        <v>98.667080773628925</v>
      </c>
      <c r="AS30">
        <v>99.555084500591576</v>
      </c>
      <c r="AT30">
        <v>100.45108026109689</v>
      </c>
      <c r="AU30">
        <v>101.35513998344675</v>
      </c>
      <c r="AV30">
        <v>102.26733624329776</v>
      </c>
      <c r="AW30">
        <v>103.18774226948743</v>
      </c>
      <c r="AX30">
        <v>104.11643194991281</v>
      </c>
      <c r="AY30">
        <v>105.05347983746201</v>
      </c>
      <c r="AZ30">
        <v>105.99896115599915</v>
      </c>
      <c r="BA30">
        <v>106.95295180640314</v>
      </c>
      <c r="BB30">
        <v>107.91552837266076</v>
      </c>
      <c r="BC30">
        <v>108.88676812801469</v>
      </c>
      <c r="BD30">
        <v>109.86674904116681</v>
      </c>
      <c r="BE30">
        <v>110.85554978253731</v>
      </c>
      <c r="BF30">
        <v>111.85324973058013</v>
      </c>
      <c r="BG30">
        <v>112.85992897815534</v>
      </c>
      <c r="BH30">
        <v>113.87566833895872</v>
      </c>
      <c r="BI30">
        <v>114.90054935400933</v>
      </c>
      <c r="BJ30">
        <v>115.9346542981954</v>
      </c>
      <c r="BK30">
        <v>116.97806618687915</v>
      </c>
      <c r="BL30">
        <v>118.03086878256104</v>
      </c>
      <c r="BM30">
        <v>119.09314660160408</v>
      </c>
      <c r="BN30">
        <v>120.1649849210185</v>
      </c>
      <c r="BO30">
        <v>121.24646978530765</v>
      </c>
      <c r="BP30">
        <v>122.33768801337541</v>
      </c>
      <c r="BQ30">
        <v>123.43872720549578</v>
      </c>
      <c r="BR30">
        <v>124.54967575034523</v>
      </c>
      <c r="BS30">
        <v>125.67062283209833</v>
      </c>
      <c r="BT30">
        <v>126.80165843758721</v>
      </c>
      <c r="BU30">
        <v>127.94287336352548</v>
      </c>
      <c r="BV30">
        <v>129.0943592237972</v>
      </c>
      <c r="BW30">
        <v>130.25620845681135</v>
      </c>
      <c r="BX30">
        <v>131.42851433292265</v>
      </c>
      <c r="BY30">
        <v>132.61137096191894</v>
      </c>
      <c r="BZ30">
        <v>133.80487330057619</v>
      </c>
      <c r="CA30">
        <v>135.00911716028136</v>
      </c>
      <c r="CB30">
        <v>136.22419921472388</v>
      </c>
      <c r="CC30">
        <v>137.45021700765639</v>
      </c>
      <c r="CD30">
        <v>138.68726896072528</v>
      </c>
      <c r="CE30">
        <v>139.93545438137178</v>
      </c>
      <c r="CF30">
        <v>141.19487347080411</v>
      </c>
      <c r="CG30">
        <v>142.46562733204132</v>
      </c>
      <c r="CH30">
        <v>143.74781797802967</v>
      </c>
      <c r="CI30">
        <v>145.04154833983193</v>
      </c>
      <c r="CJ30">
        <v>146.3469222748904</v>
      </c>
      <c r="CK30">
        <v>147.66404457536441</v>
      </c>
      <c r="CL30">
        <v>148.99302097654268</v>
      </c>
    </row>
    <row r="31" spans="2:90" x14ac:dyDescent="0.3">
      <c r="B31" t="s">
        <v>8</v>
      </c>
      <c r="C31" t="str">
        <f>_xlfn.TEXTJOIN(",",TRUE,Regions!$C$3,Regions!$D$3)</f>
        <v>IE,National</v>
      </c>
      <c r="F31" t="s">
        <v>141</v>
      </c>
      <c r="G31" s="30" t="s">
        <v>142</v>
      </c>
      <c r="H31">
        <v>5.6291760000000002</v>
      </c>
      <c r="O31">
        <v>25.4</v>
      </c>
      <c r="T31">
        <v>40.299999999999997</v>
      </c>
      <c r="AD31">
        <v>40.299999999999997</v>
      </c>
      <c r="AN31">
        <v>40.299999999999997</v>
      </c>
      <c r="AX31">
        <v>40.299999999999997</v>
      </c>
      <c r="BH31">
        <v>40.299999999999997</v>
      </c>
      <c r="BR31">
        <v>40.299999999999997</v>
      </c>
      <c r="CB31">
        <v>40.299999999999997</v>
      </c>
      <c r="CL31">
        <v>40.299999999999997</v>
      </c>
    </row>
    <row r="32" spans="2:90" x14ac:dyDescent="0.3">
      <c r="B32" t="s">
        <v>8</v>
      </c>
      <c r="C32" t="str">
        <f>_xlfn.TEXTJOIN(",",TRUE,Regions!$C$3,Regions!$D$3)</f>
        <v>IE,National</v>
      </c>
      <c r="F32" t="s">
        <v>143</v>
      </c>
      <c r="G32" s="30" t="s">
        <v>144</v>
      </c>
      <c r="H32">
        <v>0.48</v>
      </c>
      <c r="T32">
        <v>0.5</v>
      </c>
      <c r="AD32">
        <v>0.54</v>
      </c>
      <c r="AN32">
        <v>0.57499999999999996</v>
      </c>
      <c r="AO32">
        <v>0.57499999999999996</v>
      </c>
      <c r="AP32">
        <v>0.57499999999999996</v>
      </c>
      <c r="AQ32">
        <v>0.57499999999999996</v>
      </c>
      <c r="AR32">
        <v>0.57499999999999996</v>
      </c>
      <c r="AS32">
        <v>0.57499999999999996</v>
      </c>
      <c r="AT32">
        <v>0.57499999999999996</v>
      </c>
      <c r="AU32">
        <v>0.57499999999999996</v>
      </c>
      <c r="AV32">
        <v>0.57499999999999996</v>
      </c>
      <c r="AW32">
        <v>0.57499999999999996</v>
      </c>
      <c r="AX32">
        <v>0.57499999999999996</v>
      </c>
      <c r="AY32">
        <v>0.57499999999999996</v>
      </c>
      <c r="AZ32">
        <v>0.57499999999999996</v>
      </c>
      <c r="BA32">
        <v>0.57499999999999996</v>
      </c>
      <c r="BB32">
        <v>0.57499999999999996</v>
      </c>
      <c r="BC32">
        <v>0.57499999999999996</v>
      </c>
      <c r="BD32">
        <v>0.57499999999999996</v>
      </c>
      <c r="BE32">
        <v>0.57499999999999996</v>
      </c>
      <c r="BF32">
        <v>0.57499999999999996</v>
      </c>
      <c r="BG32">
        <v>0.57499999999999996</v>
      </c>
      <c r="BH32">
        <v>0.57499999999999996</v>
      </c>
      <c r="BI32">
        <v>0.57499999999999996</v>
      </c>
      <c r="BJ32">
        <v>0.57499999999999996</v>
      </c>
      <c r="BK32">
        <v>0.57499999999999996</v>
      </c>
      <c r="BL32">
        <v>0.57499999999999996</v>
      </c>
      <c r="BM32">
        <v>0.57499999999999996</v>
      </c>
      <c r="BN32">
        <v>0.57499999999999996</v>
      </c>
      <c r="BO32">
        <v>0.57499999999999996</v>
      </c>
      <c r="BP32">
        <v>0.57499999999999996</v>
      </c>
      <c r="BQ32">
        <v>0.57499999999999996</v>
      </c>
      <c r="BR32">
        <v>0.57499999999999996</v>
      </c>
      <c r="BS32">
        <v>0.57499999999999996</v>
      </c>
      <c r="BT32">
        <v>0.57499999999999996</v>
      </c>
      <c r="BU32">
        <v>0.57499999999999996</v>
      </c>
      <c r="BV32">
        <v>0.57499999999999996</v>
      </c>
      <c r="BW32">
        <v>0.57499999999999996</v>
      </c>
      <c r="BX32">
        <v>0.57499999999999996</v>
      </c>
      <c r="BY32">
        <v>0.57499999999999996</v>
      </c>
      <c r="BZ32">
        <v>0.57499999999999996</v>
      </c>
      <c r="CA32">
        <v>0.57499999999999996</v>
      </c>
      <c r="CB32">
        <v>0.57499999999999996</v>
      </c>
      <c r="CC32">
        <v>0.57499999999999996</v>
      </c>
      <c r="CD32">
        <v>0.57499999999999996</v>
      </c>
      <c r="CE32">
        <v>0.57499999999999996</v>
      </c>
      <c r="CF32">
        <v>0.57499999999999996</v>
      </c>
      <c r="CG32">
        <v>0.57499999999999996</v>
      </c>
      <c r="CH32">
        <v>0.57499999999999996</v>
      </c>
      <c r="CI32">
        <v>0.57499999999999996</v>
      </c>
      <c r="CJ32">
        <v>0.57499999999999996</v>
      </c>
      <c r="CK32">
        <v>0.57499999999999996</v>
      </c>
      <c r="CL32">
        <v>0.57499999999999996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BY-Demands</vt:lpstr>
      <vt:lpstr>REG_TRA_DEMANDS</vt:lpstr>
      <vt:lpstr>Regions</vt:lpstr>
      <vt:lpstr>DEMANDS</vt:lpstr>
      <vt:lpstr>CAGR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vahid Aryanpur</cp:lastModifiedBy>
  <dcterms:created xsi:type="dcterms:W3CDTF">2021-02-23T14:14:01Z</dcterms:created>
  <dcterms:modified xsi:type="dcterms:W3CDTF">2021-08-26T11:55:03Z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160534381866455</vt:r8>
  </property>
</Properties>
</file>