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TRA_VA5\SuppXLS\"/>
    </mc:Choice>
  </mc:AlternateContent>
  <xr:revisionPtr revIDLastSave="0" documentId="13_ncr:1_{B11A6E4F-3A66-4540-9D79-B731D769C0C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" i="16" l="1"/>
  <c r="L10" i="16"/>
  <c r="I9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T17" i="16" s="1"/>
  <c r="W8" i="16"/>
  <c r="X8" i="16"/>
  <c r="Y8" i="16"/>
  <c r="Z8" i="16"/>
  <c r="AA8" i="16"/>
  <c r="AB8" i="16"/>
  <c r="AC8" i="16"/>
  <c r="AD8" i="16"/>
  <c r="AB17" i="16" s="1"/>
  <c r="AE8" i="16"/>
  <c r="AF8" i="16"/>
  <c r="AG8" i="16"/>
  <c r="AH8" i="16"/>
  <c r="H8" i="16"/>
  <c r="I8" i="16"/>
  <c r="N17" i="16"/>
  <c r="P17" i="16"/>
  <c r="R17" i="16"/>
  <c r="V17" i="16"/>
  <c r="X17" i="16"/>
  <c r="Z17" i="16"/>
  <c r="AD17" i="16"/>
  <c r="AF17" i="16"/>
  <c r="K17" i="16"/>
  <c r="G17" i="16"/>
  <c r="H17" i="16"/>
  <c r="J17" i="16"/>
  <c r="L17" i="16"/>
  <c r="F17" i="16"/>
  <c r="AH13" i="16"/>
  <c r="P13" i="16"/>
  <c r="S13" i="16"/>
  <c r="J13" i="16"/>
  <c r="J9" i="16"/>
  <c r="M9" i="16"/>
  <c r="M10" i="16"/>
  <c r="M11" i="16"/>
  <c r="M12" i="16"/>
  <c r="K9" i="16"/>
  <c r="L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I10" i="16"/>
  <c r="J10" i="16"/>
  <c r="K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I11" i="16"/>
  <c r="J11" i="16"/>
  <c r="K11" i="16"/>
  <c r="L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L12" i="16"/>
  <c r="N12" i="16"/>
  <c r="O12" i="16"/>
  <c r="Q12" i="16"/>
  <c r="U12" i="16"/>
  <c r="V12" i="16"/>
  <c r="W12" i="16"/>
  <c r="Y12" i="16"/>
  <c r="AC12" i="16"/>
  <c r="AD12" i="16"/>
  <c r="AE12" i="16"/>
  <c r="AG12" i="16"/>
  <c r="L13" i="16"/>
  <c r="N13" i="16"/>
  <c r="Q13" i="16"/>
  <c r="R13" i="16"/>
  <c r="V13" i="16"/>
  <c r="W13" i="16"/>
  <c r="Z13" i="16"/>
  <c r="AA13" i="16"/>
  <c r="AD13" i="16"/>
  <c r="AE13" i="16"/>
  <c r="H10" i="16"/>
  <c r="H9" i="16"/>
  <c r="H11" i="16"/>
  <c r="H12" i="16"/>
  <c r="H13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H7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F16" i="16"/>
  <c r="P12" i="16"/>
  <c r="F13" i="16"/>
  <c r="O13" i="16" s="1"/>
  <c r="F11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M17" i="16" l="1"/>
  <c r="I17" i="16"/>
  <c r="AC13" i="16"/>
  <c r="U13" i="16"/>
  <c r="K13" i="16"/>
  <c r="M13" i="16"/>
  <c r="AB13" i="16"/>
  <c r="T13" i="16"/>
  <c r="I13" i="16"/>
  <c r="AG13" i="16"/>
  <c r="Y13" i="16"/>
  <c r="AF13" i="16"/>
  <c r="X13" i="16"/>
  <c r="AB12" i="16"/>
  <c r="T12" i="16"/>
  <c r="K12" i="16"/>
  <c r="AA12" i="16"/>
  <c r="S12" i="16"/>
  <c r="J12" i="16"/>
  <c r="AH12" i="16"/>
  <c r="Z12" i="16"/>
  <c r="R12" i="16"/>
  <c r="I12" i="16"/>
  <c r="AF12" i="16"/>
  <c r="X12" i="16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  <c r="O17" i="16" l="1"/>
  <c r="Q17" i="16" l="1"/>
  <c r="S17" i="16" l="1"/>
  <c r="U17" i="16" l="1"/>
  <c r="W17" i="16" l="1"/>
  <c r="Y17" i="16" l="1"/>
  <c r="AA17" i="16" l="1"/>
  <c r="AE17" i="16" l="1"/>
  <c r="AC1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<sst xmlns="http://schemas.openxmlformats.org/spreadsheetml/2006/main" count="102" uniqueCount="73">
  <si>
    <t>Pset_PN</t>
  </si>
  <si>
    <t>Pset_Set</t>
  </si>
  <si>
    <t>Attribute</t>
  </si>
  <si>
    <t>LimType</t>
  </si>
  <si>
    <t>TimeSlice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</si>
  <si>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</si>
  <si>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</si>
  <si>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</si>
  <si>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</si>
  <si>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</si>
  <si>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</si>
  <si>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</si>
  <si>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</si>
  <si>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</si>
  <si>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</si>
  <si>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</si>
  <si>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</si>
  <si>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</si>
  <si>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</si>
  <si>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</si>
  <si>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</si>
  <si>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</si>
  <si>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</si>
  <si>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</si>
  <si>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</si>
  <si>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</si>
  <si>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</si>
  <si>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</si>
  <si>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</si>
  <si>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</si>
  <si>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</si>
  <si>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</si>
  <si>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</si>
  <si>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</si>
  <si>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</si>
  <si>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</si>
  <si>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</si>
  <si>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</si>
  <si>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</si>
  <si>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</si>
  <si>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</si>
  <si>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</si>
  <si>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</si>
  <si>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</si>
  <si>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</si>
  <si>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</si>
  <si>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</si>
  <si>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</si>
  <si>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</si>
  <si>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</si>
  <si>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</si>
  <si>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</si>
  <si>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</si>
  <si>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</si>
  <si>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</si>
  <si>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</si>
  <si>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</si>
  <si>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</si>
  <si>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</si>
  <si>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</si>
  <si>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</si>
  <si>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</si>
  <si>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</si>
  <si>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</si>
  <si>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</si>
  <si>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</si>
  <si>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~TFM_INS</t>
  </si>
  <si>
    <t>~InputCell:1-6</t>
  </si>
  <si>
    <t>+/-50% increase in hurdle rates</t>
  </si>
  <si>
    <t>NCAP_DRATE</t>
  </si>
  <si>
    <t>Pset_PD</t>
  </si>
  <si>
    <t>T-CAR*</t>
  </si>
  <si>
    <t>*New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</si>
</sst>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-* #,##0.00\ _k_r_._-;\-* #,##0.00\ _k_r_._-;_-* &quot;-&quot;??\ _k_r_._-;_-@_-"/>
    <numFmt numFmtId="166" formatCode="_ * #,##0.00_ ;_ * \-#,##0.00_ ;_ * &quot;-&quot;??_ ;_ @_ "/>
    <numFmt numFmtId="167" formatCode="0.0"/>
    <numFmt numFmtId="168" formatCode="_-[$€-2]\ * #,##0.00_-;\-[$€-2]\ * #,##0.00_-;_-[$€-2]\ * &quot;-&quot;??_-"/>
    <numFmt numFmtId="169" formatCode="_-&quot;€&quot;\ * #,##0.00_-;\-&quot;€&quot;\ * #,##0.00_-;_-&quot;€&quot;\ * &quot;-&quot;??_-;_-@_-"/>
    <numFmt numFmtId="170" formatCode="_([$€]* #,##0.00_);_([$€]* \(#,##0.00\);_([$€]* &quot;-&quot;??_);_(@_)"/>
    <numFmt numFmtId="171" formatCode="#,##0;\-\ #,##0;_-\ &quot;- &quot;"/>
    <numFmt numFmtId="172" formatCode="#,##0.0000"/>
    <numFmt numFmtId="173" formatCode="0_ ;\-0\ "/>
    <numFmt numFmtId="174" formatCode="_-[$€-2]* #,##0.00_-;\-[$€-2]* #,##0.00_-;_-[$€-2]* &quot;-&quot;??_-"/>
    <numFmt numFmtId="175" formatCode="_-* #,##0.00\ _k_r_-;\-* #,##0.00\ _k_r_-;_-* &quot;-&quot;??\ _k_r_-;_-@_-"/>
    <numFmt numFmtId="176" formatCode="???,???.00"/>
    <numFmt numFmtId="177" formatCode="0.0%"/>
    <numFmt numFmtId="178" formatCode="#,##0;#\ ##0"/>
    <numFmt numFmtId="179" formatCode="_-* #,##0.00\ _€_-;\-* #,##0.00\ _€_-;_-* &quot;-&quot;??\ _€_-;_-@_-"/>
    <numFmt numFmtId="180" formatCode="#,##0.00\ &quot;F&quot;;[Red]\-#,##0.00\ &quot;F&quot;"/>
    <numFmt numFmtId="181" formatCode="#,##0.0_)"/>
    <numFmt numFmtId="182" formatCode="0.0;\-0.0"/>
    <numFmt numFmtId="183" formatCode="\$#,##0\ ;\(\$#,##0\)"/>
    <numFmt numFmtId="184" formatCode="_ * #,##0_ ;_ * \-#,##0_ ;_ * &quot;-&quot;_ ;_ @_ "/>
    <numFmt numFmtId="188" formatCode="_-* #,##0.00_-;\-* #,##0.00_-;_-* &quot;-&quot;??_-;_-@_-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0696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4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4" fontId="53" fillId="0" borderId="0" applyNumberFormat="0" applyFill="0" applyBorder="0" applyAlignment="0" applyProtection="0">
      <alignment vertical="top"/>
      <protection locked="0"/>
    </xf>
    <xf numFmtId="173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4" fontId="2" fillId="0" borderId="0"/>
    <xf numFmtId="174" fontId="2" fillId="0" borderId="0"/>
    <xf numFmtId="174" fontId="2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6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3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7" fontId="74" fillId="0" borderId="0">
      <alignment horizontal="right"/>
    </xf>
    <xf numFmtId="167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6" fontId="2" fillId="0" borderId="0" applyFont="0" applyFill="0" applyBorder="0" applyAlignment="0" applyProtection="0"/>
    <xf numFmtId="166" fontId="77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7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8" fontId="81" fillId="0" borderId="29">
      <alignment horizontal="right" vertical="center"/>
    </xf>
    <xf numFmtId="173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4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4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6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6" fontId="2" fillId="0" borderId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1" fontId="74" fillId="0" borderId="0" applyAlignment="0" applyProtection="0"/>
    <xf numFmtId="181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0" fontId="49" fillId="0" borderId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73" fontId="64" fillId="70" borderId="0" applyNumberFormat="0" applyBorder="0" applyAlignment="0" applyProtection="0">
      <alignment horizontal="center" vertical="top" wrapText="1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3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3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6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4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84" fillId="0" borderId="0" applyBorder="0"/>
    <xf numFmtId="188" fontId="7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0" xfId="0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9" fontId="0" fillId="0" borderId="0" xfId="0" applyNumberFormat="1" applyBorder="1"/>
    <xf numFmtId="0" fontId="6" fillId="0" borderId="0" xfId="0" quotePrefix="1" applyFont="1"/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2" fontId="0" fillId="0" borderId="0" xfId="0" applyNumberFormat="1"/>
    <xf numFmtId="0" fontId="0" fillId="83" borderId="39" xfId="0" applyFill="1" applyBorder="1" applyAlignment="1">
      <alignment horizontal="center" vertical="center"/>
    </xf>
  </cellXfs>
  <cellStyles count="40696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14" xfId="40695" xr:uid="{D4B0957C-525E-4CD6-90CD-8CD61731B0CC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16" xfId="40694" xr:uid="{832CB087-62B5-435A-BEFC-39C4D071A15D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31</v>
      </c>
      <c r="C5" s="3" t="s">
        <v>32</v>
      </c>
      <c r="D5" s="3" t="s">
        <v>33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34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35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36</v>
      </c>
      <c r="B10" s="4" t="s">
        <v>37</v>
      </c>
    </row>
    <row r="11" spans="1:30">
      <c r="A11" s="5" t="s">
        <v>38</v>
      </c>
      <c r="B11" s="5" t="s">
        <v>30</v>
      </c>
    </row>
    <row r="12" spans="1:30">
      <c r="A12" s="6" t="s">
        <v>39</v>
      </c>
      <c r="B12" s="6" t="s">
        <v>29</v>
      </c>
    </row>
    <row r="13" spans="1:30">
      <c r="A13" s="6" t="s">
        <v>40</v>
      </c>
      <c r="B13" s="6" t="s">
        <v>28</v>
      </c>
    </row>
    <row r="14" spans="1:30">
      <c r="A14" s="6" t="s">
        <v>41</v>
      </c>
      <c r="B14" s="6" t="s">
        <v>27</v>
      </c>
    </row>
    <row r="15" spans="1:30">
      <c r="A15" s="6" t="s">
        <v>42</v>
      </c>
      <c r="B15" s="6" t="s">
        <v>26</v>
      </c>
    </row>
    <row r="16" spans="1:30">
      <c r="A16" s="6" t="s">
        <v>43</v>
      </c>
      <c r="B16" s="6" t="s">
        <v>25</v>
      </c>
    </row>
    <row r="17" spans="1:2">
      <c r="A17" s="6" t="s">
        <v>44</v>
      </c>
      <c r="B17" s="6" t="s">
        <v>24</v>
      </c>
    </row>
    <row r="18" spans="1:2">
      <c r="A18" s="6" t="s">
        <v>45</v>
      </c>
      <c r="B18" s="6" t="s">
        <v>23</v>
      </c>
    </row>
    <row r="19" spans="1:2">
      <c r="A19" s="6" t="s">
        <v>46</v>
      </c>
      <c r="B19" s="6" t="s">
        <v>22</v>
      </c>
    </row>
    <row r="20" spans="1:2">
      <c r="A20" s="6" t="s">
        <v>47</v>
      </c>
      <c r="B20" s="6" t="s">
        <v>21</v>
      </c>
    </row>
    <row r="21" spans="1:2">
      <c r="A21" s="6" t="s">
        <v>48</v>
      </c>
      <c r="B21" s="6" t="s">
        <v>20</v>
      </c>
    </row>
    <row r="22" spans="1:2">
      <c r="A22" s="6" t="s">
        <v>49</v>
      </c>
      <c r="B22" s="6" t="s">
        <v>19</v>
      </c>
    </row>
    <row r="23" spans="1:2">
      <c r="A23" s="6" t="s">
        <v>50</v>
      </c>
      <c r="B23" s="6" t="s">
        <v>18</v>
      </c>
    </row>
    <row r="24" spans="1:2">
      <c r="A24" s="6" t="s">
        <v>51</v>
      </c>
      <c r="B24" s="6" t="s">
        <v>17</v>
      </c>
    </row>
    <row r="25" spans="1:2">
      <c r="A25" s="6" t="s">
        <v>52</v>
      </c>
      <c r="B25" s="6" t="s">
        <v>16</v>
      </c>
    </row>
    <row r="26" spans="1:2">
      <c r="A26" s="6" t="s">
        <v>53</v>
      </c>
      <c r="B26" s="6" t="s">
        <v>15</v>
      </c>
    </row>
    <row r="27" spans="1:2">
      <c r="A27" s="6" t="s">
        <v>54</v>
      </c>
      <c r="B27" s="6" t="s">
        <v>14</v>
      </c>
    </row>
    <row r="28" spans="1:2">
      <c r="A28" s="6" t="s">
        <v>55</v>
      </c>
      <c r="B28" s="6" t="s">
        <v>13</v>
      </c>
    </row>
    <row r="29" spans="1:2">
      <c r="A29" s="6" t="s">
        <v>56</v>
      </c>
      <c r="B29" s="6" t="s">
        <v>12</v>
      </c>
    </row>
    <row r="30" spans="1:2">
      <c r="A30" s="6" t="s">
        <v>57</v>
      </c>
      <c r="B30" s="6" t="s">
        <v>11</v>
      </c>
    </row>
    <row r="31" spans="1:2">
      <c r="A31" s="6" t="s">
        <v>58</v>
      </c>
      <c r="B31" s="6" t="s">
        <v>10</v>
      </c>
    </row>
    <row r="32" spans="1:2">
      <c r="A32" s="6" t="s">
        <v>59</v>
      </c>
      <c r="B32" s="6" t="s">
        <v>9</v>
      </c>
    </row>
    <row r="33" spans="1:2">
      <c r="A33" s="6" t="s">
        <v>60</v>
      </c>
      <c r="B33" s="6" t="s">
        <v>8</v>
      </c>
    </row>
    <row r="34" spans="1:2">
      <c r="A34" s="6" t="s">
        <v>61</v>
      </c>
      <c r="B34" s="6" t="s">
        <v>7</v>
      </c>
    </row>
    <row r="35" spans="1:2">
      <c r="A35" s="6" t="s">
        <v>62</v>
      </c>
      <c r="B35" s="6" t="s">
        <v>6</v>
      </c>
    </row>
    <row r="36" spans="1:2">
      <c r="A36" s="6" t="s">
        <v>63</v>
      </c>
      <c r="B36" s="6" t="s">
        <v>5</v>
      </c>
    </row>
    <row r="37" spans="1:2">
      <c r="A37" s="7" t="s">
        <v>64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AI29"/>
  <sheetViews>
    <sheetView tabSelected="1" workbookViewId="0">
      <selection activeCell="B5" sqref="B5"/>
    </sheetView>
  </sheetViews>
  <sheetFormatPr defaultRowHeight="14.4"/>
  <cols>
    <col min="1" max="1" width="2.33203125" style="16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35">
      <c r="B1" s="9"/>
      <c r="C1" s="24" t="s">
        <v>68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35" s="9" customFormat="1">
      <c r="A2" s="16"/>
      <c r="C2" s="12"/>
      <c r="F2" s="17"/>
      <c r="G2" s="17"/>
    </row>
    <row r="3" spans="1:35" s="9" customFormat="1" ht="15" thickBot="1">
      <c r="A3" s="16"/>
      <c r="B3" s="14" t="s">
        <v>67</v>
      </c>
      <c r="F3" s="17"/>
      <c r="G3" s="26" t="s">
        <v>2</v>
      </c>
      <c r="H3" s="27" t="s">
        <v>32</v>
      </c>
      <c r="I3" s="27" t="s">
        <v>38</v>
      </c>
      <c r="J3" s="27" t="s">
        <v>43</v>
      </c>
      <c r="K3" s="27" t="s">
        <v>46</v>
      </c>
      <c r="L3" s="27" t="s">
        <v>47</v>
      </c>
      <c r="M3" s="27" t="s">
        <v>48</v>
      </c>
      <c r="N3" s="27" t="s">
        <v>51</v>
      </c>
      <c r="O3" s="27" t="s">
        <v>52</v>
      </c>
      <c r="P3" s="27" t="s">
        <v>54</v>
      </c>
      <c r="Q3" s="27" t="s">
        <v>56</v>
      </c>
      <c r="R3" s="27" t="s">
        <v>61</v>
      </c>
      <c r="S3" s="27" t="s">
        <v>62</v>
      </c>
      <c r="T3" s="27" t="s">
        <v>63</v>
      </c>
      <c r="U3" s="27" t="s">
        <v>40</v>
      </c>
      <c r="V3" s="27" t="s">
        <v>41</v>
      </c>
      <c r="W3" s="27" t="s">
        <v>45</v>
      </c>
      <c r="X3" s="27" t="s">
        <v>50</v>
      </c>
      <c r="Y3" s="27" t="s">
        <v>59</v>
      </c>
      <c r="Z3" s="27" t="s">
        <v>60</v>
      </c>
      <c r="AA3" s="27" t="s">
        <v>44</v>
      </c>
      <c r="AB3" s="27" t="s">
        <v>49</v>
      </c>
      <c r="AC3" s="27" t="s">
        <v>53</v>
      </c>
      <c r="AD3" s="27" t="s">
        <v>57</v>
      </c>
      <c r="AE3" s="27" t="s">
        <v>58</v>
      </c>
      <c r="AF3" s="27" t="s">
        <v>39</v>
      </c>
      <c r="AG3" s="27" t="s">
        <v>42</v>
      </c>
      <c r="AH3" s="27" t="s">
        <v>55</v>
      </c>
    </row>
    <row r="4" spans="1:35">
      <c r="B4" s="15">
        <v>1</v>
      </c>
      <c r="F4" s="17"/>
      <c r="G4" s="25" t="s">
        <v>69</v>
      </c>
      <c r="H4" s="29">
        <v>0.17</v>
      </c>
      <c r="I4" s="29">
        <v>0.39</v>
      </c>
      <c r="J4" s="29">
        <v>0.17</v>
      </c>
      <c r="K4" s="29">
        <v>0.05</v>
      </c>
      <c r="L4" s="29">
        <v>0.27</v>
      </c>
      <c r="M4" s="29">
        <v>0.27</v>
      </c>
      <c r="N4" s="29">
        <v>0.39</v>
      </c>
      <c r="O4" s="29">
        <v>0.39</v>
      </c>
      <c r="P4" s="29">
        <v>0.09</v>
      </c>
      <c r="Q4" s="29">
        <v>0.39</v>
      </c>
      <c r="R4" s="29">
        <v>0.27</v>
      </c>
      <c r="S4" s="29">
        <v>0.39</v>
      </c>
      <c r="T4" s="29">
        <v>0.17</v>
      </c>
      <c r="U4" s="29">
        <v>0.27</v>
      </c>
      <c r="V4" s="29">
        <v>0.17</v>
      </c>
      <c r="W4" s="29">
        <v>0.39</v>
      </c>
      <c r="X4" s="29">
        <v>0.27</v>
      </c>
      <c r="Y4" s="29">
        <v>0.39</v>
      </c>
      <c r="Z4" s="29">
        <v>0.39</v>
      </c>
      <c r="AA4" s="29">
        <v>0.27</v>
      </c>
      <c r="AB4" s="29">
        <v>0.39</v>
      </c>
      <c r="AC4" s="29">
        <v>0.39</v>
      </c>
      <c r="AD4" s="29">
        <v>0.39</v>
      </c>
      <c r="AE4" s="29">
        <v>0.39</v>
      </c>
      <c r="AF4" s="29">
        <v>0.39</v>
      </c>
      <c r="AG4" s="29">
        <v>0.39</v>
      </c>
      <c r="AH4" s="29">
        <v>0.39</v>
      </c>
      <c r="AI4" s="25"/>
    </row>
    <row r="5" spans="1:35" s="16" customFormat="1">
      <c r="F5" s="17"/>
      <c r="G5" s="17"/>
      <c r="I5"/>
      <c r="J5" s="13"/>
    </row>
    <row r="6" spans="1:35" s="16" customFormat="1">
      <c r="F6" s="12"/>
      <c r="G6" s="8"/>
      <c r="H6" s="19"/>
    </row>
    <row r="7" spans="1:35" s="16" customFormat="1" ht="15" thickBot="1">
      <c r="F7" s="8"/>
      <c r="G7" s="30" t="s">
        <v>65</v>
      </c>
      <c r="H7" s="27" t="str">
        <f>H3</f>
        <v>IE</v>
      </c>
      <c r="I7" s="27" t="str">
        <f t="shared" ref="I7:AH7" si="0">I3</f>
        <v>IE-CW</v>
      </c>
      <c r="J7" s="27" t="str">
        <f t="shared" si="0"/>
        <v>IE-D</v>
      </c>
      <c r="K7" s="27" t="str">
        <f t="shared" si="0"/>
        <v>IE-KE</v>
      </c>
      <c r="L7" s="27" t="str">
        <f t="shared" si="0"/>
        <v>IE-KK</v>
      </c>
      <c r="M7" s="27" t="str">
        <f t="shared" si="0"/>
        <v>IE-LS</v>
      </c>
      <c r="N7" s="27" t="str">
        <f t="shared" si="0"/>
        <v>IE-LD</v>
      </c>
      <c r="O7" s="27" t="str">
        <f t="shared" si="0"/>
        <v>IE-LH</v>
      </c>
      <c r="P7" s="27" t="str">
        <f t="shared" si="0"/>
        <v>IE-MH</v>
      </c>
      <c r="Q7" s="27" t="str">
        <f t="shared" si="0"/>
        <v>IE-OY</v>
      </c>
      <c r="R7" s="27" t="str">
        <f t="shared" si="0"/>
        <v>IE-WH</v>
      </c>
      <c r="S7" s="27" t="str">
        <f t="shared" si="0"/>
        <v>IE-WX</v>
      </c>
      <c r="T7" s="27" t="str">
        <f t="shared" si="0"/>
        <v>IE-WW</v>
      </c>
      <c r="U7" s="27" t="str">
        <f t="shared" si="0"/>
        <v>IE-CE</v>
      </c>
      <c r="V7" s="27" t="str">
        <f t="shared" si="0"/>
        <v>IE-CO</v>
      </c>
      <c r="W7" s="27" t="str">
        <f t="shared" si="0"/>
        <v>IE-KY</v>
      </c>
      <c r="X7" s="27" t="str">
        <f t="shared" si="0"/>
        <v>IE-LK</v>
      </c>
      <c r="Y7" s="27" t="str">
        <f t="shared" si="0"/>
        <v>IE-TA</v>
      </c>
      <c r="Z7" s="27" t="str">
        <f t="shared" si="0"/>
        <v>IE-WD</v>
      </c>
      <c r="AA7" s="27" t="str">
        <f t="shared" si="0"/>
        <v>IE-G</v>
      </c>
      <c r="AB7" s="27" t="str">
        <f t="shared" si="0"/>
        <v>IE-LM</v>
      </c>
      <c r="AC7" s="27" t="str">
        <f t="shared" si="0"/>
        <v>IE-MO</v>
      </c>
      <c r="AD7" s="27" t="str">
        <f t="shared" si="0"/>
        <v>IE-RN</v>
      </c>
      <c r="AE7" s="27" t="str">
        <f t="shared" si="0"/>
        <v>IE-SO</v>
      </c>
      <c r="AF7" s="27" t="str">
        <f t="shared" si="0"/>
        <v>IE-CN</v>
      </c>
      <c r="AG7" s="27" t="str">
        <f t="shared" si="0"/>
        <v>IE-DL</v>
      </c>
      <c r="AH7" s="27" t="str">
        <f t="shared" si="0"/>
        <v>IE-MN</v>
      </c>
    </row>
    <row r="8" spans="1:35" s="16" customFormat="1">
      <c r="F8" s="20">
        <v>0.05</v>
      </c>
      <c r="G8" s="17">
        <v>1</v>
      </c>
      <c r="H8" s="17">
        <f>H$4*(1+$F8)</f>
        <v>0.17850000000000002</v>
      </c>
      <c r="I8" s="17">
        <f>I$4*(1+$F8)</f>
        <v>0.40950000000000003</v>
      </c>
      <c r="J8" s="17">
        <f t="shared" ref="J8:AH8" si="1">J$4*(1+$F8)</f>
        <v>0.17850000000000002</v>
      </c>
      <c r="K8" s="17">
        <f t="shared" si="1"/>
        <v>5.2500000000000005E-2</v>
      </c>
      <c r="L8" s="17">
        <f t="shared" si="1"/>
        <v>0.28350000000000003</v>
      </c>
      <c r="M8" s="17">
        <f t="shared" si="1"/>
        <v>0.28350000000000003</v>
      </c>
      <c r="N8" s="17">
        <f t="shared" si="1"/>
        <v>0.40950000000000003</v>
      </c>
      <c r="O8" s="17">
        <f t="shared" si="1"/>
        <v>0.40950000000000003</v>
      </c>
      <c r="P8" s="17">
        <f t="shared" si="1"/>
        <v>9.4500000000000001E-2</v>
      </c>
      <c r="Q8" s="17">
        <f t="shared" si="1"/>
        <v>0.40950000000000003</v>
      </c>
      <c r="R8" s="17">
        <f t="shared" si="1"/>
        <v>0.28350000000000003</v>
      </c>
      <c r="S8" s="17">
        <f t="shared" si="1"/>
        <v>0.40950000000000003</v>
      </c>
      <c r="T8" s="17">
        <f t="shared" si="1"/>
        <v>0.17850000000000002</v>
      </c>
      <c r="U8" s="17">
        <f t="shared" si="1"/>
        <v>0.28350000000000003</v>
      </c>
      <c r="V8" s="17">
        <f t="shared" si="1"/>
        <v>0.17850000000000002</v>
      </c>
      <c r="W8" s="17">
        <f t="shared" si="1"/>
        <v>0.40950000000000003</v>
      </c>
      <c r="X8" s="17">
        <f t="shared" si="1"/>
        <v>0.28350000000000003</v>
      </c>
      <c r="Y8" s="17">
        <f t="shared" si="1"/>
        <v>0.40950000000000003</v>
      </c>
      <c r="Z8" s="17">
        <f t="shared" si="1"/>
        <v>0.40950000000000003</v>
      </c>
      <c r="AA8" s="17">
        <f t="shared" si="1"/>
        <v>0.28350000000000003</v>
      </c>
      <c r="AB8" s="17">
        <f t="shared" si="1"/>
        <v>0.40950000000000003</v>
      </c>
      <c r="AC8" s="17">
        <f t="shared" si="1"/>
        <v>0.40950000000000003</v>
      </c>
      <c r="AD8" s="17">
        <f t="shared" si="1"/>
        <v>0.40950000000000003</v>
      </c>
      <c r="AE8" s="17">
        <f t="shared" si="1"/>
        <v>0.40950000000000003</v>
      </c>
      <c r="AF8" s="17">
        <f t="shared" si="1"/>
        <v>0.40950000000000003</v>
      </c>
      <c r="AG8" s="17">
        <f t="shared" si="1"/>
        <v>0.40950000000000003</v>
      </c>
      <c r="AH8" s="17">
        <f t="shared" si="1"/>
        <v>0.40950000000000003</v>
      </c>
    </row>
    <row r="9" spans="1:35" s="16" customFormat="1">
      <c r="F9" s="20">
        <v>0.25</v>
      </c>
      <c r="G9" s="17">
        <v>2</v>
      </c>
      <c r="H9" s="17">
        <f t="shared" ref="H9:W13" si="2">H$4*(1+$F9)</f>
        <v>0.21250000000000002</v>
      </c>
      <c r="I9" s="17">
        <f>I$4*(1+$F9)</f>
        <v>0.48750000000000004</v>
      </c>
      <c r="J9" s="17">
        <f>J$4*(1+$F9)</f>
        <v>0.21250000000000002</v>
      </c>
      <c r="K9" s="17">
        <f t="shared" si="2"/>
        <v>6.25E-2</v>
      </c>
      <c r="L9" s="17">
        <f t="shared" si="2"/>
        <v>0.33750000000000002</v>
      </c>
      <c r="M9" s="17">
        <f t="shared" si="2"/>
        <v>0.33750000000000002</v>
      </c>
      <c r="N9" s="17">
        <f t="shared" si="2"/>
        <v>0.48750000000000004</v>
      </c>
      <c r="O9" s="17">
        <f t="shared" si="2"/>
        <v>0.48750000000000004</v>
      </c>
      <c r="P9" s="17">
        <f t="shared" si="2"/>
        <v>0.11249999999999999</v>
      </c>
      <c r="Q9" s="17">
        <f t="shared" si="2"/>
        <v>0.48750000000000004</v>
      </c>
      <c r="R9" s="17">
        <f t="shared" si="2"/>
        <v>0.33750000000000002</v>
      </c>
      <c r="S9" s="17">
        <f t="shared" si="2"/>
        <v>0.48750000000000004</v>
      </c>
      <c r="T9" s="17">
        <f t="shared" si="2"/>
        <v>0.21250000000000002</v>
      </c>
      <c r="U9" s="17">
        <f t="shared" si="2"/>
        <v>0.33750000000000002</v>
      </c>
      <c r="V9" s="17">
        <f t="shared" si="2"/>
        <v>0.21250000000000002</v>
      </c>
      <c r="W9" s="17">
        <f t="shared" si="2"/>
        <v>0.48750000000000004</v>
      </c>
      <c r="X9" s="17">
        <f t="shared" ref="X9:AH10" si="3">X$4*(1+$F9)</f>
        <v>0.33750000000000002</v>
      </c>
      <c r="Y9" s="17">
        <f t="shared" si="3"/>
        <v>0.48750000000000004</v>
      </c>
      <c r="Z9" s="17">
        <f t="shared" si="3"/>
        <v>0.48750000000000004</v>
      </c>
      <c r="AA9" s="17">
        <f t="shared" si="3"/>
        <v>0.33750000000000002</v>
      </c>
      <c r="AB9" s="17">
        <f t="shared" si="3"/>
        <v>0.48750000000000004</v>
      </c>
      <c r="AC9" s="17">
        <f t="shared" si="3"/>
        <v>0.48750000000000004</v>
      </c>
      <c r="AD9" s="17">
        <f t="shared" si="3"/>
        <v>0.48750000000000004</v>
      </c>
      <c r="AE9" s="17">
        <f t="shared" si="3"/>
        <v>0.48750000000000004</v>
      </c>
      <c r="AF9" s="17">
        <f t="shared" si="3"/>
        <v>0.48750000000000004</v>
      </c>
      <c r="AG9" s="17">
        <f t="shared" si="3"/>
        <v>0.48750000000000004</v>
      </c>
      <c r="AH9" s="17">
        <f t="shared" si="3"/>
        <v>0.48750000000000004</v>
      </c>
    </row>
    <row r="10" spans="1:35" s="16" customFormat="1">
      <c r="F10" s="23">
        <v>0.5</v>
      </c>
      <c r="G10" s="22">
        <v>3</v>
      </c>
      <c r="H10" s="17">
        <f>H$4*(1+$F10)</f>
        <v>0.255</v>
      </c>
      <c r="I10" s="17">
        <f t="shared" si="2"/>
        <v>0.58499999999999996</v>
      </c>
      <c r="J10" s="17">
        <f t="shared" si="2"/>
        <v>0.255</v>
      </c>
      <c r="K10" s="17">
        <f t="shared" si="2"/>
        <v>7.5000000000000011E-2</v>
      </c>
      <c r="L10" s="17">
        <f>L$4*(1+$F10)</f>
        <v>0.40500000000000003</v>
      </c>
      <c r="M10" s="17">
        <f t="shared" si="2"/>
        <v>0.40500000000000003</v>
      </c>
      <c r="N10" s="17">
        <f t="shared" si="2"/>
        <v>0.58499999999999996</v>
      </c>
      <c r="O10" s="17">
        <f t="shared" si="2"/>
        <v>0.58499999999999996</v>
      </c>
      <c r="P10" s="17">
        <f t="shared" si="2"/>
        <v>0.13500000000000001</v>
      </c>
      <c r="Q10" s="17">
        <f t="shared" si="2"/>
        <v>0.58499999999999996</v>
      </c>
      <c r="R10" s="17">
        <f t="shared" si="2"/>
        <v>0.40500000000000003</v>
      </c>
      <c r="S10" s="17">
        <f t="shared" si="2"/>
        <v>0.58499999999999996</v>
      </c>
      <c r="T10" s="17">
        <f t="shared" si="2"/>
        <v>0.255</v>
      </c>
      <c r="U10" s="17">
        <f t="shared" si="2"/>
        <v>0.40500000000000003</v>
      </c>
      <c r="V10" s="17">
        <f t="shared" si="2"/>
        <v>0.255</v>
      </c>
      <c r="W10" s="17">
        <f t="shared" si="2"/>
        <v>0.58499999999999996</v>
      </c>
      <c r="X10" s="17">
        <f t="shared" si="3"/>
        <v>0.40500000000000003</v>
      </c>
      <c r="Y10" s="17">
        <f t="shared" si="3"/>
        <v>0.58499999999999996</v>
      </c>
      <c r="Z10" s="17">
        <f t="shared" si="3"/>
        <v>0.58499999999999996</v>
      </c>
      <c r="AA10" s="17">
        <f t="shared" si="3"/>
        <v>0.40500000000000003</v>
      </c>
      <c r="AB10" s="17">
        <f t="shared" si="3"/>
        <v>0.58499999999999996</v>
      </c>
      <c r="AC10" s="17">
        <f t="shared" si="3"/>
        <v>0.58499999999999996</v>
      </c>
      <c r="AD10" s="17">
        <f t="shared" si="3"/>
        <v>0.58499999999999996</v>
      </c>
      <c r="AE10" s="17">
        <f t="shared" si="3"/>
        <v>0.58499999999999996</v>
      </c>
      <c r="AF10" s="17">
        <f t="shared" si="3"/>
        <v>0.58499999999999996</v>
      </c>
      <c r="AG10" s="17">
        <f t="shared" si="3"/>
        <v>0.58499999999999996</v>
      </c>
      <c r="AH10" s="17">
        <f t="shared" si="3"/>
        <v>0.58499999999999996</v>
      </c>
    </row>
    <row r="11" spans="1:35" s="16" customFormat="1">
      <c r="F11" s="23">
        <f>F8*(-1)</f>
        <v>-0.05</v>
      </c>
      <c r="G11" s="22">
        <v>4</v>
      </c>
      <c r="H11" s="17">
        <f t="shared" si="2"/>
        <v>0.1615</v>
      </c>
      <c r="I11" s="17">
        <f t="shared" ref="I11:AH13" si="4">I$4*(1+$F11)</f>
        <v>0.3705</v>
      </c>
      <c r="J11" s="17">
        <f t="shared" si="4"/>
        <v>0.1615</v>
      </c>
      <c r="K11" s="17">
        <f t="shared" si="4"/>
        <v>4.7500000000000001E-2</v>
      </c>
      <c r="L11" s="17">
        <f t="shared" si="4"/>
        <v>0.25650000000000001</v>
      </c>
      <c r="M11" s="17">
        <f t="shared" si="4"/>
        <v>0.25650000000000001</v>
      </c>
      <c r="N11" s="17">
        <f t="shared" si="4"/>
        <v>0.3705</v>
      </c>
      <c r="O11" s="17">
        <f t="shared" si="4"/>
        <v>0.3705</v>
      </c>
      <c r="P11" s="17">
        <f t="shared" si="4"/>
        <v>8.5499999999999993E-2</v>
      </c>
      <c r="Q11" s="17">
        <f t="shared" si="4"/>
        <v>0.3705</v>
      </c>
      <c r="R11" s="17">
        <f t="shared" si="4"/>
        <v>0.25650000000000001</v>
      </c>
      <c r="S11" s="17">
        <f t="shared" si="4"/>
        <v>0.3705</v>
      </c>
      <c r="T11" s="17">
        <f t="shared" si="4"/>
        <v>0.1615</v>
      </c>
      <c r="U11" s="17">
        <f t="shared" si="4"/>
        <v>0.25650000000000001</v>
      </c>
      <c r="V11" s="17">
        <f t="shared" si="4"/>
        <v>0.1615</v>
      </c>
      <c r="W11" s="17">
        <f t="shared" si="4"/>
        <v>0.3705</v>
      </c>
      <c r="X11" s="17">
        <f t="shared" si="4"/>
        <v>0.25650000000000001</v>
      </c>
      <c r="Y11" s="17">
        <f t="shared" si="4"/>
        <v>0.3705</v>
      </c>
      <c r="Z11" s="17">
        <f t="shared" si="4"/>
        <v>0.3705</v>
      </c>
      <c r="AA11" s="17">
        <f t="shared" si="4"/>
        <v>0.25650000000000001</v>
      </c>
      <c r="AB11" s="17">
        <f t="shared" si="4"/>
        <v>0.3705</v>
      </c>
      <c r="AC11" s="17">
        <f t="shared" si="4"/>
        <v>0.3705</v>
      </c>
      <c r="AD11" s="17">
        <f t="shared" si="4"/>
        <v>0.3705</v>
      </c>
      <c r="AE11" s="17">
        <f t="shared" si="4"/>
        <v>0.3705</v>
      </c>
      <c r="AF11" s="17">
        <f t="shared" si="4"/>
        <v>0.3705</v>
      </c>
      <c r="AG11" s="17">
        <f t="shared" si="4"/>
        <v>0.3705</v>
      </c>
      <c r="AH11" s="17">
        <f t="shared" si="4"/>
        <v>0.3705</v>
      </c>
    </row>
    <row r="12" spans="1:35" s="16" customFormat="1">
      <c r="F12" s="23">
        <f>F9*(-1)</f>
        <v>-0.25</v>
      </c>
      <c r="G12" s="22">
        <v>5</v>
      </c>
      <c r="H12" s="17">
        <f t="shared" si="2"/>
        <v>0.1275</v>
      </c>
      <c r="I12" s="17">
        <f t="shared" si="4"/>
        <v>0.29249999999999998</v>
      </c>
      <c r="J12" s="17">
        <f t="shared" si="4"/>
        <v>0.1275</v>
      </c>
      <c r="K12" s="17">
        <f t="shared" si="4"/>
        <v>3.7500000000000006E-2</v>
      </c>
      <c r="L12" s="17">
        <f t="shared" si="4"/>
        <v>0.20250000000000001</v>
      </c>
      <c r="M12" s="17">
        <f t="shared" si="4"/>
        <v>0.20250000000000001</v>
      </c>
      <c r="N12" s="17">
        <f t="shared" si="4"/>
        <v>0.29249999999999998</v>
      </c>
      <c r="O12" s="17">
        <f t="shared" si="4"/>
        <v>0.29249999999999998</v>
      </c>
      <c r="P12" s="17">
        <f t="shared" si="4"/>
        <v>6.7500000000000004E-2</v>
      </c>
      <c r="Q12" s="17">
        <f t="shared" si="4"/>
        <v>0.29249999999999998</v>
      </c>
      <c r="R12" s="17">
        <f t="shared" si="4"/>
        <v>0.20250000000000001</v>
      </c>
      <c r="S12" s="17">
        <f t="shared" si="4"/>
        <v>0.29249999999999998</v>
      </c>
      <c r="T12" s="17">
        <f t="shared" si="4"/>
        <v>0.1275</v>
      </c>
      <c r="U12" s="17">
        <f t="shared" si="4"/>
        <v>0.20250000000000001</v>
      </c>
      <c r="V12" s="17">
        <f t="shared" si="4"/>
        <v>0.1275</v>
      </c>
      <c r="W12" s="17">
        <f t="shared" si="4"/>
        <v>0.29249999999999998</v>
      </c>
      <c r="X12" s="17">
        <f t="shared" si="4"/>
        <v>0.20250000000000001</v>
      </c>
      <c r="Y12" s="17">
        <f t="shared" si="4"/>
        <v>0.29249999999999998</v>
      </c>
      <c r="Z12" s="17">
        <f t="shared" si="4"/>
        <v>0.29249999999999998</v>
      </c>
      <c r="AA12" s="17">
        <f t="shared" si="4"/>
        <v>0.20250000000000001</v>
      </c>
      <c r="AB12" s="17">
        <f t="shared" si="4"/>
        <v>0.29249999999999998</v>
      </c>
      <c r="AC12" s="17">
        <f t="shared" si="4"/>
        <v>0.29249999999999998</v>
      </c>
      <c r="AD12" s="17">
        <f t="shared" si="4"/>
        <v>0.29249999999999998</v>
      </c>
      <c r="AE12" s="17">
        <f t="shared" si="4"/>
        <v>0.29249999999999998</v>
      </c>
      <c r="AF12" s="17">
        <f t="shared" si="4"/>
        <v>0.29249999999999998</v>
      </c>
      <c r="AG12" s="17">
        <f t="shared" si="4"/>
        <v>0.29249999999999998</v>
      </c>
      <c r="AH12" s="17">
        <f t="shared" si="4"/>
        <v>0.29249999999999998</v>
      </c>
    </row>
    <row r="13" spans="1:35">
      <c r="B13" s="8"/>
      <c r="F13" s="23">
        <f t="shared" ref="F13" si="5">F10*(-1)</f>
        <v>-0.5</v>
      </c>
      <c r="G13" s="21">
        <v>6</v>
      </c>
      <c r="H13" s="21">
        <f t="shared" si="2"/>
        <v>8.5000000000000006E-2</v>
      </c>
      <c r="I13" s="21">
        <f t="shared" si="4"/>
        <v>0.19500000000000001</v>
      </c>
      <c r="J13" s="21">
        <f>J$4*(1+$F13)</f>
        <v>8.5000000000000006E-2</v>
      </c>
      <c r="K13" s="21">
        <f t="shared" si="4"/>
        <v>2.5000000000000001E-2</v>
      </c>
      <c r="L13" s="21">
        <f t="shared" si="4"/>
        <v>0.13500000000000001</v>
      </c>
      <c r="M13" s="21">
        <f t="shared" si="4"/>
        <v>0.13500000000000001</v>
      </c>
      <c r="N13" s="21">
        <f t="shared" si="4"/>
        <v>0.19500000000000001</v>
      </c>
      <c r="O13" s="21">
        <f t="shared" si="4"/>
        <v>0.19500000000000001</v>
      </c>
      <c r="P13" s="21">
        <f>P$4*(1+$F13)</f>
        <v>4.4999999999999998E-2</v>
      </c>
      <c r="Q13" s="21">
        <f t="shared" si="4"/>
        <v>0.19500000000000001</v>
      </c>
      <c r="R13" s="21">
        <f t="shared" si="4"/>
        <v>0.13500000000000001</v>
      </c>
      <c r="S13" s="21">
        <f>S$4*(1+$F13)</f>
        <v>0.19500000000000001</v>
      </c>
      <c r="T13" s="21">
        <f t="shared" si="4"/>
        <v>8.5000000000000006E-2</v>
      </c>
      <c r="U13" s="21">
        <f t="shared" si="4"/>
        <v>0.13500000000000001</v>
      </c>
      <c r="V13" s="21">
        <f t="shared" si="4"/>
        <v>8.5000000000000006E-2</v>
      </c>
      <c r="W13" s="21">
        <f t="shared" si="4"/>
        <v>0.19500000000000001</v>
      </c>
      <c r="X13" s="21">
        <f t="shared" si="4"/>
        <v>0.13500000000000001</v>
      </c>
      <c r="Y13" s="21">
        <f t="shared" si="4"/>
        <v>0.19500000000000001</v>
      </c>
      <c r="Z13" s="21">
        <f t="shared" si="4"/>
        <v>0.19500000000000001</v>
      </c>
      <c r="AA13" s="21">
        <f t="shared" si="4"/>
        <v>0.13500000000000001</v>
      </c>
      <c r="AB13" s="21">
        <f t="shared" si="4"/>
        <v>0.19500000000000001</v>
      </c>
      <c r="AC13" s="21">
        <f t="shared" si="4"/>
        <v>0.19500000000000001</v>
      </c>
      <c r="AD13" s="21">
        <f t="shared" si="4"/>
        <v>0.19500000000000001</v>
      </c>
      <c r="AE13" s="21">
        <f t="shared" si="4"/>
        <v>0.19500000000000001</v>
      </c>
      <c r="AF13" s="21">
        <f t="shared" si="4"/>
        <v>0.19500000000000001</v>
      </c>
      <c r="AG13" s="21">
        <f t="shared" si="4"/>
        <v>0.19500000000000001</v>
      </c>
      <c r="AH13" s="21">
        <f>AH$4*(1+$F13)</f>
        <v>0.19500000000000001</v>
      </c>
    </row>
    <row r="14" spans="1:35">
      <c r="B14" s="9"/>
      <c r="C14" s="9"/>
      <c r="D14" s="9"/>
      <c r="E14" s="9"/>
      <c r="F14" s="25"/>
      <c r="G14" s="25"/>
      <c r="H14" s="25"/>
      <c r="I14" s="25"/>
      <c r="J14" s="25"/>
      <c r="K14" s="25"/>
      <c r="L14" s="25"/>
      <c r="M14" s="16"/>
      <c r="N14" s="16"/>
      <c r="O14" s="16"/>
      <c r="P14" s="16"/>
    </row>
    <row r="15" spans="1:35">
      <c r="B15" s="9"/>
      <c r="C15" s="10" t="s">
        <v>66</v>
      </c>
      <c r="D15" s="9"/>
      <c r="E15" s="9"/>
      <c r="F15" s="25"/>
      <c r="G15" s="25"/>
      <c r="H15" s="25"/>
      <c r="I15" s="25"/>
      <c r="J15" s="25"/>
      <c r="K15" s="25"/>
      <c r="L15" s="25"/>
      <c r="M15" s="16"/>
      <c r="N15" s="16"/>
      <c r="O15" s="16"/>
      <c r="P15" s="16"/>
    </row>
    <row r="16" spans="1:35" ht="15" thickBot="1">
      <c r="B16" s="9"/>
      <c r="C16" s="11" t="s">
        <v>4</v>
      </c>
      <c r="D16" s="11" t="s">
        <v>3</v>
      </c>
      <c r="E16" s="11" t="s">
        <v>2</v>
      </c>
      <c r="F16" s="27" t="str">
        <f>H3</f>
        <v>IE</v>
      </c>
      <c r="G16" s="27" t="str">
        <f t="shared" ref="G16:AI16" si="6">I3</f>
        <v>IE-CW</v>
      </c>
      <c r="H16" s="27" t="str">
        <f t="shared" si="6"/>
        <v>IE-D</v>
      </c>
      <c r="I16" s="27" t="str">
        <f t="shared" si="6"/>
        <v>IE-KE</v>
      </c>
      <c r="J16" s="27" t="str">
        <f t="shared" si="6"/>
        <v>IE-KK</v>
      </c>
      <c r="K16" s="27" t="str">
        <f t="shared" si="6"/>
        <v>IE-LS</v>
      </c>
      <c r="L16" s="27" t="str">
        <f t="shared" si="6"/>
        <v>IE-LD</v>
      </c>
      <c r="M16" s="27" t="str">
        <f t="shared" si="6"/>
        <v>IE-LH</v>
      </c>
      <c r="N16" s="27" t="str">
        <f t="shared" si="6"/>
        <v>IE-MH</v>
      </c>
      <c r="O16" s="27" t="str">
        <f t="shared" si="6"/>
        <v>IE-OY</v>
      </c>
      <c r="P16" s="27" t="str">
        <f t="shared" si="6"/>
        <v>IE-WH</v>
      </c>
      <c r="Q16" s="27" t="str">
        <f t="shared" si="6"/>
        <v>IE-WX</v>
      </c>
      <c r="R16" s="27" t="str">
        <f t="shared" si="6"/>
        <v>IE-WW</v>
      </c>
      <c r="S16" s="27" t="str">
        <f t="shared" si="6"/>
        <v>IE-CE</v>
      </c>
      <c r="T16" s="27" t="str">
        <f t="shared" si="6"/>
        <v>IE-CO</v>
      </c>
      <c r="U16" s="27" t="str">
        <f t="shared" si="6"/>
        <v>IE-KY</v>
      </c>
      <c r="V16" s="27" t="str">
        <f t="shared" si="6"/>
        <v>IE-LK</v>
      </c>
      <c r="W16" s="27" t="str">
        <f t="shared" si="6"/>
        <v>IE-TA</v>
      </c>
      <c r="X16" s="27" t="str">
        <f t="shared" si="6"/>
        <v>IE-WD</v>
      </c>
      <c r="Y16" s="27" t="str">
        <f t="shared" si="6"/>
        <v>IE-G</v>
      </c>
      <c r="Z16" s="27" t="str">
        <f t="shared" si="6"/>
        <v>IE-LM</v>
      </c>
      <c r="AA16" s="27" t="str">
        <f t="shared" si="6"/>
        <v>IE-MO</v>
      </c>
      <c r="AB16" s="27" t="str">
        <f t="shared" si="6"/>
        <v>IE-RN</v>
      </c>
      <c r="AC16" s="27" t="str">
        <f t="shared" si="6"/>
        <v>IE-SO</v>
      </c>
      <c r="AD16" s="27" t="str">
        <f t="shared" si="6"/>
        <v>IE-CN</v>
      </c>
      <c r="AE16" s="27" t="str">
        <f t="shared" si="6"/>
        <v>IE-DL</v>
      </c>
      <c r="AF16" s="27" t="str">
        <f t="shared" si="6"/>
        <v>IE-MN</v>
      </c>
      <c r="AG16" s="28" t="s">
        <v>1</v>
      </c>
      <c r="AH16" s="28" t="s">
        <v>0</v>
      </c>
      <c r="AI16" s="28" t="s">
        <v>70</v>
      </c>
    </row>
    <row r="17" spans="2:35">
      <c r="B17" s="9"/>
      <c r="C17" s="9"/>
      <c r="D17" s="9"/>
      <c r="E17" s="9" t="s">
        <v>69</v>
      </c>
      <c r="F17" s="29">
        <f>VLOOKUP($B$4,$G$7:$AH$13,COLUMN(H7)-6,FALSE)</f>
        <v>0.17850000000000002</v>
      </c>
      <c r="G17" s="29">
        <f t="shared" ref="G17:L17" si="7">VLOOKUP($B$4,$G$7:$AH$13,COLUMN(I7)-6,FALSE)</f>
        <v>0.40950000000000003</v>
      </c>
      <c r="H17" s="29">
        <f t="shared" si="7"/>
        <v>0.17850000000000002</v>
      </c>
      <c r="I17" s="29">
        <f t="shared" si="7"/>
        <v>5.2500000000000005E-2</v>
      </c>
      <c r="J17" s="29">
        <f t="shared" si="7"/>
        <v>0.28350000000000003</v>
      </c>
      <c r="K17" s="29">
        <f>VLOOKUP($B$4,$G$7:$AH$13,COLUMN(M7)-6,FALSE)</f>
        <v>0.28350000000000003</v>
      </c>
      <c r="L17" s="29">
        <f t="shared" si="7"/>
        <v>0.40950000000000003</v>
      </c>
      <c r="M17" s="29">
        <f t="shared" ref="M17" si="8">VLOOKUP($B$4,$G$7:$AH$13,COLUMN(O7)-6,FALSE)</f>
        <v>0.40950000000000003</v>
      </c>
      <c r="N17" s="29">
        <f t="shared" ref="N17" si="9">VLOOKUP($B$4,$G$7:$AH$13,COLUMN(P7)-6,FALSE)</f>
        <v>9.4500000000000001E-2</v>
      </c>
      <c r="O17" s="29">
        <f t="shared" ref="O17" si="10">VLOOKUP($B$4,$G$7:$AH$13,COLUMN(Q7)-6,FALSE)</f>
        <v>0.40950000000000003</v>
      </c>
      <c r="P17" s="29">
        <f t="shared" ref="P17" si="11">VLOOKUP($B$4,$G$7:$AH$13,COLUMN(R7)-6,FALSE)</f>
        <v>0.28350000000000003</v>
      </c>
      <c r="Q17" s="29">
        <f t="shared" ref="Q17" si="12">VLOOKUP($B$4,$G$7:$AH$13,COLUMN(S7)-6,FALSE)</f>
        <v>0.40950000000000003</v>
      </c>
      <c r="R17" s="29">
        <f t="shared" ref="R17" si="13">VLOOKUP($B$4,$G$7:$AH$13,COLUMN(T7)-6,FALSE)</f>
        <v>0.17850000000000002</v>
      </c>
      <c r="S17" s="29">
        <f t="shared" ref="S17" si="14">VLOOKUP($B$4,$G$7:$AH$13,COLUMN(U7)-6,FALSE)</f>
        <v>0.28350000000000003</v>
      </c>
      <c r="T17" s="29">
        <f t="shared" ref="T17" si="15">VLOOKUP($B$4,$G$7:$AH$13,COLUMN(V7)-6,FALSE)</f>
        <v>0.17850000000000002</v>
      </c>
      <c r="U17" s="29">
        <f t="shared" ref="U17" si="16">VLOOKUP($B$4,$G$7:$AH$13,COLUMN(W7)-6,FALSE)</f>
        <v>0.40950000000000003</v>
      </c>
      <c r="V17" s="29">
        <f t="shared" ref="V17" si="17">VLOOKUP($B$4,$G$7:$AH$13,COLUMN(X7)-6,FALSE)</f>
        <v>0.28350000000000003</v>
      </c>
      <c r="W17" s="29">
        <f t="shared" ref="W17" si="18">VLOOKUP($B$4,$G$7:$AH$13,COLUMN(Y7)-6,FALSE)</f>
        <v>0.40950000000000003</v>
      </c>
      <c r="X17" s="29">
        <f t="shared" ref="X17" si="19">VLOOKUP($B$4,$G$7:$AH$13,COLUMN(Z7)-6,FALSE)</f>
        <v>0.40950000000000003</v>
      </c>
      <c r="Y17" s="29">
        <f t="shared" ref="Y17" si="20">VLOOKUP($B$4,$G$7:$AH$13,COLUMN(AA7)-6,FALSE)</f>
        <v>0.28350000000000003</v>
      </c>
      <c r="Z17" s="29">
        <f t="shared" ref="Z17" si="21">VLOOKUP($B$4,$G$7:$AH$13,COLUMN(AB7)-6,FALSE)</f>
        <v>0.40950000000000003</v>
      </c>
      <c r="AA17" s="29">
        <f t="shared" ref="AA17" si="22">VLOOKUP($B$4,$G$7:$AH$13,COLUMN(AC7)-6,FALSE)</f>
        <v>0.40950000000000003</v>
      </c>
      <c r="AB17" s="29">
        <f t="shared" ref="AB17" si="23">VLOOKUP($B$4,$G$7:$AH$13,COLUMN(AD7)-6,FALSE)</f>
        <v>0.40950000000000003</v>
      </c>
      <c r="AC17" s="29">
        <f t="shared" ref="AC17" si="24">VLOOKUP($B$4,$G$7:$AH$13,COLUMN(AE7)-6,FALSE)</f>
        <v>0.40950000000000003</v>
      </c>
      <c r="AD17" s="29">
        <f t="shared" ref="AD17" si="25">VLOOKUP($B$4,$G$7:$AH$13,COLUMN(AF7)-6,FALSE)</f>
        <v>0.40950000000000003</v>
      </c>
      <c r="AE17" s="29">
        <f t="shared" ref="AE17" si="26">VLOOKUP($B$4,$G$7:$AH$13,COLUMN(AG7)-6,FALSE)</f>
        <v>0.40950000000000003</v>
      </c>
      <c r="AF17" s="29">
        <f t="shared" ref="AF17" si="27">VLOOKUP($B$4,$G$7:$AH$13,COLUMN(AH7)-6,FALSE)</f>
        <v>0.40950000000000003</v>
      </c>
      <c r="AH17" s="25" t="s">
        <v>71</v>
      </c>
      <c r="AI17" s="25" t="s">
        <v>72</v>
      </c>
    </row>
    <row r="18" spans="2:35">
      <c r="B18" s="8"/>
      <c r="C18" s="16"/>
      <c r="D18" s="16"/>
      <c r="E18" s="16"/>
      <c r="F18" s="25"/>
      <c r="G18" s="25"/>
      <c r="H18" s="25"/>
      <c r="I18" s="25"/>
      <c r="J18" s="25"/>
      <c r="K18" s="25"/>
      <c r="L18" s="25"/>
      <c r="M18" s="16"/>
      <c r="N18" s="16"/>
      <c r="O18" s="16"/>
      <c r="P18" s="16"/>
    </row>
    <row r="19" spans="2:35">
      <c r="B19" s="8"/>
      <c r="C19" s="16"/>
      <c r="D19" s="16"/>
      <c r="E19" s="16"/>
      <c r="F19" s="25"/>
      <c r="G19" s="25"/>
      <c r="H19" s="25"/>
      <c r="I19" s="25"/>
      <c r="J19" s="25"/>
      <c r="K19" s="25"/>
      <c r="L19" s="25"/>
      <c r="M19" s="16"/>
      <c r="N19" s="16"/>
      <c r="O19" s="16"/>
      <c r="P19" s="16"/>
    </row>
    <row r="20" spans="2:35">
      <c r="B20" s="8"/>
      <c r="C20" s="16"/>
      <c r="D20" s="16"/>
      <c r="E20" s="16"/>
      <c r="F20" s="16"/>
      <c r="G20" s="25"/>
      <c r="H20" s="16"/>
      <c r="I20" s="25"/>
      <c r="J20" s="25"/>
      <c r="K20" s="25"/>
      <c r="L20" s="25"/>
      <c r="M20" s="16"/>
      <c r="N20" s="16"/>
      <c r="O20" s="16"/>
      <c r="P20" s="16"/>
    </row>
    <row r="21" spans="2:35">
      <c r="D21" s="16"/>
      <c r="E21" s="16"/>
      <c r="F21" s="8"/>
      <c r="J21" s="18"/>
    </row>
    <row r="22" spans="2:35">
      <c r="D22" s="16"/>
      <c r="E22" s="16"/>
    </row>
    <row r="23" spans="2:35">
      <c r="D23" s="16"/>
      <c r="E23" s="16"/>
    </row>
    <row r="24" spans="2:35">
      <c r="D24" s="16"/>
      <c r="E24" s="16"/>
      <c r="F24" s="8"/>
    </row>
    <row r="25" spans="2:35">
      <c r="D25" s="16"/>
      <c r="E25" s="16"/>
      <c r="F25" s="8"/>
    </row>
    <row r="26" spans="2:35">
      <c r="F26" s="8"/>
    </row>
    <row r="27" spans="2:35">
      <c r="B27" s="16"/>
      <c r="D27" s="16"/>
      <c r="E27" s="8"/>
      <c r="F27" s="8"/>
    </row>
    <row r="28" spans="2:35">
      <c r="B28" s="16"/>
      <c r="D28" s="16"/>
      <c r="E28" s="8"/>
      <c r="F28" s="8"/>
    </row>
    <row r="29" spans="2:35">
      <c r="B29" s="8"/>
      <c r="C29" s="8"/>
      <c r="D29" s="8"/>
      <c r="E29" s="8"/>
      <c r="F29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2022-02-03T17:50:16Z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